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C:\Users\Zyder\Documents\VŘ\2021\VZ 8_2021 - Sběrný dvůr Selská_stavební práce\"/>
    </mc:Choice>
  </mc:AlternateContent>
  <xr:revisionPtr revIDLastSave="0" documentId="8_{ADE81BCA-0029-46E9-8C05-45397B543006}" xr6:coauthVersionLast="47" xr6:coauthVersionMax="47" xr10:uidLastSave="{00000000-0000-0000-0000-000000000000}"/>
  <bookViews>
    <workbookView xWindow="-108" yWindow="-108" windowWidth="23256" windowHeight="12576" tabRatio="861" xr2:uid="{00000000-000D-0000-FFFF-FFFF00000000}"/>
  </bookViews>
  <sheets>
    <sheet name="Pokyny pro vyplnění" sheetId="11" r:id="rId1"/>
    <sheet name="Stavba" sheetId="1" r:id="rId2"/>
    <sheet name="VzorPolozky" sheetId="10" state="hidden" r:id="rId3"/>
    <sheet name="OV 000 01_04-21 Naklady" sheetId="12" r:id="rId4"/>
    <sheet name="SO 001 03_04-21 Pol" sheetId="13" r:id="rId5"/>
    <sheet name="SO 002 04_04-21 Pol" sheetId="14" r:id="rId6"/>
    <sheet name="SO 003 05_04-21 Pol" sheetId="15" r:id="rId7"/>
    <sheet name="IO 001 02_04-21 Pol" sheetId="16" r:id="rId8"/>
  </sheets>
  <externalReferences>
    <externalReference r:id="rId9"/>
  </externalReferences>
  <definedNames>
    <definedName name="CelkemDPHVypocet" localSheetId="1">Stavba!$H$50</definedName>
    <definedName name="CenaCelkem">Stavba!$G$29</definedName>
    <definedName name="CenaCelkemBezDPH">Stavba!$G$28</definedName>
    <definedName name="CenaCelkemVypocet" localSheetId="1">Stavba!$I$50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Stavba!$D$13:$G$13</definedName>
    <definedName name="DPHSni">Stavba!$G$24</definedName>
    <definedName name="DPHZakl">Stavba!$G$26</definedName>
    <definedName name="dpsc" localSheetId="1">Stavba!$C$13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7">'IO 001 02_04-21 Pol'!$1:$7</definedName>
    <definedName name="_xlnm.Print_Titles" localSheetId="3">'OV 000 01_04-21 Naklady'!$1:$7</definedName>
    <definedName name="_xlnm.Print_Titles" localSheetId="4">'SO 001 03_04-21 Pol'!$1:$7</definedName>
    <definedName name="_xlnm.Print_Titles" localSheetId="5">'SO 002 04_04-21 Pol'!$1:$7</definedName>
    <definedName name="_xlnm.Print_Titles" localSheetId="6">'SO 003 05_04-21 Pol'!$1:$7</definedName>
    <definedName name="oadresa">Stavba!$D$6</definedName>
    <definedName name="Objednatel" localSheetId="1">Stavba!$D$5</definedName>
    <definedName name="Objekt" localSheetId="1">Stavba!$B$38</definedName>
    <definedName name="_xlnm.Print_Area" localSheetId="7">'IO 001 02_04-21 Pol'!$A$1:$W$352</definedName>
    <definedName name="_xlnm.Print_Area" localSheetId="3">'OV 000 01_04-21 Naklady'!$A$1:$W$49</definedName>
    <definedName name="_xlnm.Print_Area" localSheetId="4">'SO 001 03_04-21 Pol'!$A$1:$W$332</definedName>
    <definedName name="_xlnm.Print_Area" localSheetId="5">'SO 002 04_04-21 Pol'!$A$1:$W$86</definedName>
    <definedName name="_xlnm.Print_Area" localSheetId="6">'SO 003 05_04-21 Pol'!$A$1:$W$122</definedName>
    <definedName name="_xlnm.Print_Area" localSheetId="1">Stavba!$A$1:$J$186</definedName>
    <definedName name="odic" localSheetId="1">Stavba!$I$6</definedName>
    <definedName name="oico" localSheetId="1">Stavba!$I$5</definedName>
    <definedName name="omisto" localSheetId="1">Stavba!$D$7</definedName>
    <definedName name="onazev" localSheetId="1">Stavba!$D$6</definedName>
    <definedName name="opsc" localSheetId="1">Stavba!$C$7</definedName>
    <definedName name="padresa">Stavba!$D$9</definedName>
    <definedName name="pdic">Stavba!$I$9</definedName>
    <definedName name="pico">Stavba!$I$8</definedName>
    <definedName name="pmisto">Stavba!$D$10</definedName>
    <definedName name="PocetMJ">#REF!</definedName>
    <definedName name="PoptavkaID">Stavba!$A$1</definedName>
    <definedName name="pPSC">Stavba!$C$10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Stavba!$F$50</definedName>
    <definedName name="ZakladDPHZakl">Stavba!$G$25</definedName>
    <definedName name="ZakladDPHZaklVypocet" localSheetId="1">Stavba!$G$50</definedName>
    <definedName name="Zaokrouhleni">Stavba!$G$27</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BA234" i="16" l="1"/>
  <c r="BA174" i="16"/>
  <c r="BA170" i="16"/>
  <c r="BA160" i="16"/>
  <c r="BA155" i="16"/>
  <c r="BA88" i="16"/>
  <c r="BA72" i="16"/>
  <c r="G9" i="16"/>
  <c r="I9" i="16"/>
  <c r="K9" i="16"/>
  <c r="M9" i="16"/>
  <c r="O9" i="16"/>
  <c r="Q9" i="16"/>
  <c r="V9" i="16"/>
  <c r="G13" i="16"/>
  <c r="M13" i="16" s="1"/>
  <c r="I13" i="16"/>
  <c r="K13" i="16"/>
  <c r="O13" i="16"/>
  <c r="Q13" i="16"/>
  <c r="V13" i="16"/>
  <c r="G26" i="16"/>
  <c r="M26" i="16" s="1"/>
  <c r="I26" i="16"/>
  <c r="K26" i="16"/>
  <c r="O26" i="16"/>
  <c r="Q26" i="16"/>
  <c r="V26" i="16"/>
  <c r="G28" i="16"/>
  <c r="I28" i="16"/>
  <c r="K28" i="16"/>
  <c r="O28" i="16"/>
  <c r="Q28" i="16"/>
  <c r="V28" i="16"/>
  <c r="Q31" i="16"/>
  <c r="G32" i="16"/>
  <c r="M32" i="16" s="1"/>
  <c r="M31" i="16" s="1"/>
  <c r="I32" i="16"/>
  <c r="I31" i="16" s="1"/>
  <c r="K32" i="16"/>
  <c r="K31" i="16" s="1"/>
  <c r="O32" i="16"/>
  <c r="O31" i="16" s="1"/>
  <c r="Q32" i="16"/>
  <c r="V32" i="16"/>
  <c r="V31" i="16" s="1"/>
  <c r="Q42" i="16"/>
  <c r="G43" i="16"/>
  <c r="I43" i="16"/>
  <c r="I42" i="16" s="1"/>
  <c r="K43" i="16"/>
  <c r="K42" i="16" s="1"/>
  <c r="O43" i="16"/>
  <c r="O42" i="16" s="1"/>
  <c r="Q43" i="16"/>
  <c r="V43" i="16"/>
  <c r="V42" i="16" s="1"/>
  <c r="Q48" i="16"/>
  <c r="G49" i="16"/>
  <c r="M49" i="16" s="1"/>
  <c r="I49" i="16"/>
  <c r="I48" i="16" s="1"/>
  <c r="K49" i="16"/>
  <c r="O49" i="16"/>
  <c r="Q49" i="16"/>
  <c r="V49" i="16"/>
  <c r="G53" i="16"/>
  <c r="I53" i="16"/>
  <c r="K53" i="16"/>
  <c r="M53" i="16"/>
  <c r="O53" i="16"/>
  <c r="Q53" i="16"/>
  <c r="V53" i="16"/>
  <c r="G56" i="16"/>
  <c r="M56" i="16" s="1"/>
  <c r="I56" i="16"/>
  <c r="K56" i="16"/>
  <c r="O56" i="16"/>
  <c r="Q56" i="16"/>
  <c r="V56" i="16"/>
  <c r="G59" i="16"/>
  <c r="I59" i="16"/>
  <c r="K59" i="16"/>
  <c r="M59" i="16"/>
  <c r="O59" i="16"/>
  <c r="Q59" i="16"/>
  <c r="V59" i="16"/>
  <c r="G63" i="16"/>
  <c r="I63" i="16"/>
  <c r="K63" i="16"/>
  <c r="K62" i="16" s="1"/>
  <c r="M63" i="16"/>
  <c r="O63" i="16"/>
  <c r="Q63" i="16"/>
  <c r="V63" i="16"/>
  <c r="V62" i="16" s="1"/>
  <c r="G68" i="16"/>
  <c r="I68" i="16"/>
  <c r="K68" i="16"/>
  <c r="O68" i="16"/>
  <c r="Q68" i="16"/>
  <c r="V68" i="16"/>
  <c r="G71" i="16"/>
  <c r="M71" i="16" s="1"/>
  <c r="I71" i="16"/>
  <c r="K71" i="16"/>
  <c r="O71" i="16"/>
  <c r="Q71" i="16"/>
  <c r="V71" i="16"/>
  <c r="G76" i="16"/>
  <c r="M76" i="16" s="1"/>
  <c r="I76" i="16"/>
  <c r="K76" i="16"/>
  <c r="O76" i="16"/>
  <c r="Q76" i="16"/>
  <c r="V76" i="16"/>
  <c r="G79" i="16"/>
  <c r="I79" i="16"/>
  <c r="K79" i="16"/>
  <c r="O79" i="16"/>
  <c r="Q79" i="16"/>
  <c r="V79" i="16"/>
  <c r="G82" i="16"/>
  <c r="I82" i="16"/>
  <c r="K82" i="16"/>
  <c r="M82" i="16"/>
  <c r="O82" i="16"/>
  <c r="Q82" i="16"/>
  <c r="V82" i="16"/>
  <c r="G85" i="16"/>
  <c r="M85" i="16" s="1"/>
  <c r="I85" i="16"/>
  <c r="K85" i="16"/>
  <c r="O85" i="16"/>
  <c r="Q85" i="16"/>
  <c r="V85" i="16"/>
  <c r="V75" i="16" s="1"/>
  <c r="G87" i="16"/>
  <c r="M87" i="16" s="1"/>
  <c r="I87" i="16"/>
  <c r="K87" i="16"/>
  <c r="O87" i="16"/>
  <c r="Q87" i="16"/>
  <c r="V87" i="16"/>
  <c r="G91" i="16"/>
  <c r="M91" i="16" s="1"/>
  <c r="I91" i="16"/>
  <c r="K91" i="16"/>
  <c r="O91" i="16"/>
  <c r="Q91" i="16"/>
  <c r="V91" i="16"/>
  <c r="G93" i="16"/>
  <c r="M93" i="16" s="1"/>
  <c r="I93" i="16"/>
  <c r="K93" i="16"/>
  <c r="O93" i="16"/>
  <c r="Q93" i="16"/>
  <c r="V93" i="16"/>
  <c r="G95" i="16"/>
  <c r="M95" i="16" s="1"/>
  <c r="I95" i="16"/>
  <c r="K95" i="16"/>
  <c r="O95" i="16"/>
  <c r="Q95" i="16"/>
  <c r="V95" i="16"/>
  <c r="G98" i="16"/>
  <c r="I98" i="16"/>
  <c r="I97" i="16" s="1"/>
  <c r="K98" i="16"/>
  <c r="K97" i="16" s="1"/>
  <c r="O98" i="16"/>
  <c r="O97" i="16" s="1"/>
  <c r="Q98" i="16"/>
  <c r="Q97" i="16" s="1"/>
  <c r="V98" i="16"/>
  <c r="V97" i="16" s="1"/>
  <c r="G101" i="16"/>
  <c r="M101" i="16" s="1"/>
  <c r="M100" i="16" s="1"/>
  <c r="I101" i="16"/>
  <c r="I100" i="16" s="1"/>
  <c r="K101" i="16"/>
  <c r="K100" i="16" s="1"/>
  <c r="O101" i="16"/>
  <c r="O100" i="16" s="1"/>
  <c r="Q101" i="16"/>
  <c r="Q100" i="16" s="1"/>
  <c r="V101" i="16"/>
  <c r="V100" i="16" s="1"/>
  <c r="G110" i="16"/>
  <c r="I110" i="16"/>
  <c r="I109" i="16" s="1"/>
  <c r="K110" i="16"/>
  <c r="K109" i="16" s="1"/>
  <c r="O110" i="16"/>
  <c r="O109" i="16" s="1"/>
  <c r="Q110" i="16"/>
  <c r="Q109" i="16" s="1"/>
  <c r="V110" i="16"/>
  <c r="V109" i="16" s="1"/>
  <c r="G115" i="16"/>
  <c r="M115" i="16" s="1"/>
  <c r="I115" i="16"/>
  <c r="I114" i="16" s="1"/>
  <c r="K115" i="16"/>
  <c r="K114" i="16" s="1"/>
  <c r="O115" i="16"/>
  <c r="O114" i="16" s="1"/>
  <c r="Q115" i="16"/>
  <c r="Q114" i="16" s="1"/>
  <c r="V115" i="16"/>
  <c r="G119" i="16"/>
  <c r="I119" i="16"/>
  <c r="K119" i="16"/>
  <c r="M119" i="16"/>
  <c r="O119" i="16"/>
  <c r="Q119" i="16"/>
  <c r="V119" i="16"/>
  <c r="V123" i="16"/>
  <c r="G124" i="16"/>
  <c r="M124" i="16" s="1"/>
  <c r="M123" i="16" s="1"/>
  <c r="I124" i="16"/>
  <c r="I123" i="16" s="1"/>
  <c r="K124" i="16"/>
  <c r="K123" i="16" s="1"/>
  <c r="O124" i="16"/>
  <c r="O123" i="16" s="1"/>
  <c r="Q124" i="16"/>
  <c r="Q123" i="16" s="1"/>
  <c r="V124" i="16"/>
  <c r="G129" i="16"/>
  <c r="M129" i="16" s="1"/>
  <c r="I129" i="16"/>
  <c r="K129" i="16"/>
  <c r="O129" i="16"/>
  <c r="Q129" i="16"/>
  <c r="V129" i="16"/>
  <c r="G133" i="16"/>
  <c r="I133" i="16"/>
  <c r="K133" i="16"/>
  <c r="O133" i="16"/>
  <c r="Q133" i="16"/>
  <c r="V133" i="16"/>
  <c r="V128" i="16" s="1"/>
  <c r="G138" i="16"/>
  <c r="I138" i="16"/>
  <c r="K138" i="16"/>
  <c r="M138" i="16"/>
  <c r="O138" i="16"/>
  <c r="Q138" i="16"/>
  <c r="V138" i="16"/>
  <c r="G141" i="16"/>
  <c r="M141" i="16" s="1"/>
  <c r="I141" i="16"/>
  <c r="K141" i="16"/>
  <c r="O141" i="16"/>
  <c r="Q141" i="16"/>
  <c r="V141" i="16"/>
  <c r="G145" i="16"/>
  <c r="I145" i="16"/>
  <c r="K145" i="16"/>
  <c r="O145" i="16"/>
  <c r="Q145" i="16"/>
  <c r="V145" i="16"/>
  <c r="G149" i="16"/>
  <c r="M149" i="16" s="1"/>
  <c r="I149" i="16"/>
  <c r="K149" i="16"/>
  <c r="O149" i="16"/>
  <c r="Q149" i="16"/>
  <c r="V149" i="16"/>
  <c r="G151" i="16"/>
  <c r="M151" i="16" s="1"/>
  <c r="I151" i="16"/>
  <c r="K151" i="16"/>
  <c r="O151" i="16"/>
  <c r="Q151" i="16"/>
  <c r="V151" i="16"/>
  <c r="G154" i="16"/>
  <c r="I154" i="16"/>
  <c r="I153" i="16" s="1"/>
  <c r="K154" i="16"/>
  <c r="K153" i="16" s="1"/>
  <c r="O154" i="16"/>
  <c r="O153" i="16" s="1"/>
  <c r="Q154" i="16"/>
  <c r="Q153" i="16" s="1"/>
  <c r="V154" i="16"/>
  <c r="V153" i="16" s="1"/>
  <c r="G159" i="16"/>
  <c r="M159" i="16" s="1"/>
  <c r="M158" i="16" s="1"/>
  <c r="I159" i="16"/>
  <c r="I158" i="16" s="1"/>
  <c r="K159" i="16"/>
  <c r="K158" i="16" s="1"/>
  <c r="O159" i="16"/>
  <c r="O158" i="16" s="1"/>
  <c r="Q159" i="16"/>
  <c r="Q158" i="16" s="1"/>
  <c r="V159" i="16"/>
  <c r="V158" i="16" s="1"/>
  <c r="G164" i="16"/>
  <c r="I164" i="16"/>
  <c r="K164" i="16"/>
  <c r="O164" i="16"/>
  <c r="Q164" i="16"/>
  <c r="V164" i="16"/>
  <c r="G167" i="16"/>
  <c r="M167" i="16" s="1"/>
  <c r="I167" i="16"/>
  <c r="K167" i="16"/>
  <c r="O167" i="16"/>
  <c r="Q167" i="16"/>
  <c r="V167" i="16"/>
  <c r="G169" i="16"/>
  <c r="M169" i="16" s="1"/>
  <c r="I169" i="16"/>
  <c r="K169" i="16"/>
  <c r="O169" i="16"/>
  <c r="Q169" i="16"/>
  <c r="V169" i="16"/>
  <c r="G173" i="16"/>
  <c r="M173" i="16" s="1"/>
  <c r="I173" i="16"/>
  <c r="K173" i="16"/>
  <c r="O173" i="16"/>
  <c r="Q173" i="16"/>
  <c r="V173" i="16"/>
  <c r="G177" i="16"/>
  <c r="M177" i="16" s="1"/>
  <c r="I177" i="16"/>
  <c r="K177" i="16"/>
  <c r="O177" i="16"/>
  <c r="Q177" i="16"/>
  <c r="V177" i="16"/>
  <c r="G181" i="16"/>
  <c r="I181" i="16"/>
  <c r="K181" i="16"/>
  <c r="M181" i="16"/>
  <c r="O181" i="16"/>
  <c r="Q181" i="16"/>
  <c r="V181" i="16"/>
  <c r="G184" i="16"/>
  <c r="M184" i="16" s="1"/>
  <c r="I184" i="16"/>
  <c r="K184" i="16"/>
  <c r="O184" i="16"/>
  <c r="Q184" i="16"/>
  <c r="V184" i="16"/>
  <c r="G187" i="16"/>
  <c r="M187" i="16" s="1"/>
  <c r="I187" i="16"/>
  <c r="K187" i="16"/>
  <c r="O187" i="16"/>
  <c r="Q187" i="16"/>
  <c r="V187" i="16"/>
  <c r="G189" i="16"/>
  <c r="M189" i="16" s="1"/>
  <c r="I189" i="16"/>
  <c r="K189" i="16"/>
  <c r="O189" i="16"/>
  <c r="Q189" i="16"/>
  <c r="V189" i="16"/>
  <c r="G191" i="16"/>
  <c r="I191" i="16"/>
  <c r="K191" i="16"/>
  <c r="M191" i="16"/>
  <c r="O191" i="16"/>
  <c r="Q191" i="16"/>
  <c r="V191" i="16"/>
  <c r="G193" i="16"/>
  <c r="M193" i="16" s="1"/>
  <c r="I193" i="16"/>
  <c r="K193" i="16"/>
  <c r="O193" i="16"/>
  <c r="Q193" i="16"/>
  <c r="V193" i="16"/>
  <c r="G195" i="16"/>
  <c r="M195" i="16" s="1"/>
  <c r="I195" i="16"/>
  <c r="K195" i="16"/>
  <c r="O195" i="16"/>
  <c r="Q195" i="16"/>
  <c r="V195" i="16"/>
  <c r="G197" i="16"/>
  <c r="I149" i="1" s="1"/>
  <c r="G198" i="16"/>
  <c r="M198" i="16" s="1"/>
  <c r="I198" i="16"/>
  <c r="K198" i="16"/>
  <c r="O198" i="16"/>
  <c r="Q198" i="16"/>
  <c r="V198" i="16"/>
  <c r="G202" i="16"/>
  <c r="M202" i="16" s="1"/>
  <c r="I202" i="16"/>
  <c r="K202" i="16"/>
  <c r="O202" i="16"/>
  <c r="Q202" i="16"/>
  <c r="V202" i="16"/>
  <c r="G204" i="16"/>
  <c r="I204" i="16"/>
  <c r="K204" i="16"/>
  <c r="M204" i="16"/>
  <c r="O204" i="16"/>
  <c r="Q204" i="16"/>
  <c r="V204" i="16"/>
  <c r="G208" i="16"/>
  <c r="M208" i="16" s="1"/>
  <c r="I208" i="16"/>
  <c r="K208" i="16"/>
  <c r="O208" i="16"/>
  <c r="O197" i="16" s="1"/>
  <c r="Q208" i="16"/>
  <c r="V208" i="16"/>
  <c r="G211" i="16"/>
  <c r="I211" i="16"/>
  <c r="K211" i="16"/>
  <c r="M211" i="16"/>
  <c r="O211" i="16"/>
  <c r="Q211" i="16"/>
  <c r="V211" i="16"/>
  <c r="G214" i="16"/>
  <c r="M214" i="16" s="1"/>
  <c r="I214" i="16"/>
  <c r="K214" i="16"/>
  <c r="O214" i="16"/>
  <c r="Q214" i="16"/>
  <c r="V214" i="16"/>
  <c r="G219" i="16"/>
  <c r="I219" i="16"/>
  <c r="K219" i="16"/>
  <c r="O219" i="16"/>
  <c r="Q219" i="16"/>
  <c r="V219" i="16"/>
  <c r="V218" i="16" s="1"/>
  <c r="G223" i="16"/>
  <c r="I223" i="16"/>
  <c r="K223" i="16"/>
  <c r="M223" i="16"/>
  <c r="O223" i="16"/>
  <c r="Q223" i="16"/>
  <c r="V223" i="16"/>
  <c r="G226" i="16"/>
  <c r="K226" i="16"/>
  <c r="V226" i="16"/>
  <c r="G227" i="16"/>
  <c r="M227" i="16" s="1"/>
  <c r="M226" i="16" s="1"/>
  <c r="I227" i="16"/>
  <c r="I226" i="16" s="1"/>
  <c r="K227" i="16"/>
  <c r="O227" i="16"/>
  <c r="O226" i="16" s="1"/>
  <c r="Q227" i="16"/>
  <c r="Q226" i="16" s="1"/>
  <c r="V227" i="16"/>
  <c r="G232" i="16"/>
  <c r="K232" i="16"/>
  <c r="G233" i="16"/>
  <c r="I233" i="16"/>
  <c r="I232" i="16" s="1"/>
  <c r="K233" i="16"/>
  <c r="M233" i="16"/>
  <c r="M232" i="16" s="1"/>
  <c r="O233" i="16"/>
  <c r="O232" i="16" s="1"/>
  <c r="Q233" i="16"/>
  <c r="Q232" i="16" s="1"/>
  <c r="V233" i="16"/>
  <c r="V232" i="16" s="1"/>
  <c r="G236" i="16"/>
  <c r="G237" i="16"/>
  <c r="M237" i="16" s="1"/>
  <c r="M236" i="16" s="1"/>
  <c r="I237" i="16"/>
  <c r="I236" i="16" s="1"/>
  <c r="K237" i="16"/>
  <c r="K236" i="16" s="1"/>
  <c r="O237" i="16"/>
  <c r="O236" i="16" s="1"/>
  <c r="Q237" i="16"/>
  <c r="Q236" i="16" s="1"/>
  <c r="V237" i="16"/>
  <c r="V236" i="16" s="1"/>
  <c r="G241" i="16"/>
  <c r="I241" i="16"/>
  <c r="K241" i="16"/>
  <c r="M241" i="16"/>
  <c r="O241" i="16"/>
  <c r="Q241" i="16"/>
  <c r="V241" i="16"/>
  <c r="G243" i="16"/>
  <c r="M243" i="16" s="1"/>
  <c r="I243" i="16"/>
  <c r="K243" i="16"/>
  <c r="O243" i="16"/>
  <c r="Q243" i="16"/>
  <c r="V243" i="16"/>
  <c r="G245" i="16"/>
  <c r="M245" i="16" s="1"/>
  <c r="I245" i="16"/>
  <c r="K245" i="16"/>
  <c r="O245" i="16"/>
  <c r="Q245" i="16"/>
  <c r="V245" i="16"/>
  <c r="G248" i="16"/>
  <c r="M248" i="16" s="1"/>
  <c r="I248" i="16"/>
  <c r="K248" i="16"/>
  <c r="O248" i="16"/>
  <c r="Q248" i="16"/>
  <c r="V248" i="16"/>
  <c r="G251" i="16"/>
  <c r="I251" i="16"/>
  <c r="K251" i="16"/>
  <c r="M251" i="16"/>
  <c r="O251" i="16"/>
  <c r="Q251" i="16"/>
  <c r="V251" i="16"/>
  <c r="G253" i="16"/>
  <c r="M253" i="16" s="1"/>
  <c r="I253" i="16"/>
  <c r="K253" i="16"/>
  <c r="O253" i="16"/>
  <c r="Q253" i="16"/>
  <c r="V253" i="16"/>
  <c r="G255" i="16"/>
  <c r="M255" i="16" s="1"/>
  <c r="I255" i="16"/>
  <c r="K255" i="16"/>
  <c r="O255" i="16"/>
  <c r="Q255" i="16"/>
  <c r="V255" i="16"/>
  <c r="G257" i="16"/>
  <c r="M257" i="16" s="1"/>
  <c r="I257" i="16"/>
  <c r="K257" i="16"/>
  <c r="O257" i="16"/>
  <c r="Q257" i="16"/>
  <c r="V257" i="16"/>
  <c r="G259" i="16"/>
  <c r="I259" i="16"/>
  <c r="K259" i="16"/>
  <c r="M259" i="16"/>
  <c r="O259" i="16"/>
  <c r="Q259" i="16"/>
  <c r="V259" i="16"/>
  <c r="G262" i="16"/>
  <c r="M262" i="16" s="1"/>
  <c r="I262" i="16"/>
  <c r="K262" i="16"/>
  <c r="O262" i="16"/>
  <c r="Q262" i="16"/>
  <c r="V262" i="16"/>
  <c r="G266" i="16"/>
  <c r="I266" i="16"/>
  <c r="I265" i="16" s="1"/>
  <c r="K266" i="16"/>
  <c r="O266" i="16"/>
  <c r="Q266" i="16"/>
  <c r="V266" i="16"/>
  <c r="G269" i="16"/>
  <c r="I269" i="16"/>
  <c r="K269" i="16"/>
  <c r="M269" i="16"/>
  <c r="O269" i="16"/>
  <c r="Q269" i="16"/>
  <c r="Q265" i="16" s="1"/>
  <c r="V269" i="16"/>
  <c r="G272" i="16"/>
  <c r="M272" i="16" s="1"/>
  <c r="I272" i="16"/>
  <c r="K272" i="16"/>
  <c r="O272" i="16"/>
  <c r="Q272" i="16"/>
  <c r="V272" i="16"/>
  <c r="G275" i="16"/>
  <c r="M275" i="16" s="1"/>
  <c r="I275" i="16"/>
  <c r="K275" i="16"/>
  <c r="O275" i="16"/>
  <c r="Q275" i="16"/>
  <c r="V275" i="16"/>
  <c r="G278" i="16"/>
  <c r="I278" i="16"/>
  <c r="K278" i="16"/>
  <c r="O278" i="16"/>
  <c r="Q278" i="16"/>
  <c r="V278" i="16"/>
  <c r="G281" i="16"/>
  <c r="M281" i="16" s="1"/>
  <c r="I281" i="16"/>
  <c r="K281" i="16"/>
  <c r="O281" i="16"/>
  <c r="O277" i="16" s="1"/>
  <c r="Q281" i="16"/>
  <c r="V281" i="16"/>
  <c r="G284" i="16"/>
  <c r="I284" i="16"/>
  <c r="K284" i="16"/>
  <c r="M284" i="16"/>
  <c r="O284" i="16"/>
  <c r="Q284" i="16"/>
  <c r="V284" i="16"/>
  <c r="G288" i="16"/>
  <c r="M288" i="16" s="1"/>
  <c r="I288" i="16"/>
  <c r="K288" i="16"/>
  <c r="O288" i="16"/>
  <c r="Q288" i="16"/>
  <c r="V288" i="16"/>
  <c r="G292" i="16"/>
  <c r="M292" i="16" s="1"/>
  <c r="I292" i="16"/>
  <c r="K292" i="16"/>
  <c r="O292" i="16"/>
  <c r="Q292" i="16"/>
  <c r="V292" i="16"/>
  <c r="G294" i="16"/>
  <c r="M294" i="16" s="1"/>
  <c r="I294" i="16"/>
  <c r="K294" i="16"/>
  <c r="O294" i="16"/>
  <c r="Q294" i="16"/>
  <c r="V294" i="16"/>
  <c r="G297" i="16"/>
  <c r="I297" i="16"/>
  <c r="K297" i="16"/>
  <c r="M297" i="16"/>
  <c r="O297" i="16"/>
  <c r="Q297" i="16"/>
  <c r="V297" i="16"/>
  <c r="G301" i="16"/>
  <c r="M301" i="16" s="1"/>
  <c r="I301" i="16"/>
  <c r="K301" i="16"/>
  <c r="O301" i="16"/>
  <c r="Q301" i="16"/>
  <c r="V301" i="16"/>
  <c r="G304" i="16"/>
  <c r="M304" i="16" s="1"/>
  <c r="I304" i="16"/>
  <c r="K304" i="16"/>
  <c r="O304" i="16"/>
  <c r="O300" i="16" s="1"/>
  <c r="Q304" i="16"/>
  <c r="V304" i="16"/>
  <c r="V300" i="16" s="1"/>
  <c r="G307" i="16"/>
  <c r="I307" i="16"/>
  <c r="K307" i="16"/>
  <c r="M307" i="16"/>
  <c r="O307" i="16"/>
  <c r="Q307" i="16"/>
  <c r="V307" i="16"/>
  <c r="G310" i="16"/>
  <c r="M310" i="16" s="1"/>
  <c r="I310" i="16"/>
  <c r="K310" i="16"/>
  <c r="O310" i="16"/>
  <c r="Q310" i="16"/>
  <c r="V310" i="16"/>
  <c r="G312" i="16"/>
  <c r="M312" i="16" s="1"/>
  <c r="I312" i="16"/>
  <c r="K312" i="16"/>
  <c r="O312" i="16"/>
  <c r="Q312" i="16"/>
  <c r="V312" i="16"/>
  <c r="G314" i="16"/>
  <c r="I176" i="1" s="1"/>
  <c r="K314" i="16"/>
  <c r="V314" i="16"/>
  <c r="G315" i="16"/>
  <c r="I315" i="16"/>
  <c r="I314" i="16" s="1"/>
  <c r="K315" i="16"/>
  <c r="M315" i="16"/>
  <c r="M314" i="16" s="1"/>
  <c r="O315" i="16"/>
  <c r="O314" i="16" s="1"/>
  <c r="Q315" i="16"/>
  <c r="Q314" i="16" s="1"/>
  <c r="V315" i="16"/>
  <c r="G318" i="16"/>
  <c r="I177" i="1" s="1"/>
  <c r="V318" i="16"/>
  <c r="G319" i="16"/>
  <c r="M319" i="16" s="1"/>
  <c r="M318" i="16" s="1"/>
  <c r="I319" i="16"/>
  <c r="I318" i="16" s="1"/>
  <c r="K319" i="16"/>
  <c r="K318" i="16" s="1"/>
  <c r="O319" i="16"/>
  <c r="O318" i="16" s="1"/>
  <c r="Q319" i="16"/>
  <c r="Q318" i="16" s="1"/>
  <c r="V319" i="16"/>
  <c r="G324" i="16"/>
  <c r="M324" i="16" s="1"/>
  <c r="I324" i="16"/>
  <c r="I323" i="16" s="1"/>
  <c r="K324" i="16"/>
  <c r="O324" i="16"/>
  <c r="Q324" i="16"/>
  <c r="V324" i="16"/>
  <c r="G326" i="16"/>
  <c r="M326" i="16" s="1"/>
  <c r="I326" i="16"/>
  <c r="K326" i="16"/>
  <c r="O326" i="16"/>
  <c r="O323" i="16" s="1"/>
  <c r="Q326" i="16"/>
  <c r="V326" i="16"/>
  <c r="V323" i="16" s="1"/>
  <c r="Q328" i="16"/>
  <c r="G329" i="16"/>
  <c r="I329" i="16"/>
  <c r="I328" i="16" s="1"/>
  <c r="K329" i="16"/>
  <c r="K328" i="16" s="1"/>
  <c r="O329" i="16"/>
  <c r="O328" i="16" s="1"/>
  <c r="Q329" i="16"/>
  <c r="V329" i="16"/>
  <c r="V328" i="16" s="1"/>
  <c r="G332" i="16"/>
  <c r="I332" i="16"/>
  <c r="I331" i="16" s="1"/>
  <c r="K332" i="16"/>
  <c r="K331" i="16" s="1"/>
  <c r="O332" i="16"/>
  <c r="O331" i="16" s="1"/>
  <c r="Q332" i="16"/>
  <c r="V332" i="16"/>
  <c r="G336" i="16"/>
  <c r="M336" i="16" s="1"/>
  <c r="I336" i="16"/>
  <c r="K336" i="16"/>
  <c r="O336" i="16"/>
  <c r="Q336" i="16"/>
  <c r="V336" i="16"/>
  <c r="K338" i="16"/>
  <c r="V338" i="16"/>
  <c r="G339" i="16"/>
  <c r="G338" i="16" s="1"/>
  <c r="I181" i="1" s="1"/>
  <c r="I339" i="16"/>
  <c r="I338" i="16" s="1"/>
  <c r="K339" i="16"/>
  <c r="M339" i="16"/>
  <c r="M338" i="16" s="1"/>
  <c r="O339" i="16"/>
  <c r="O338" i="16" s="1"/>
  <c r="Q339" i="16"/>
  <c r="Q338" i="16" s="1"/>
  <c r="V339" i="16"/>
  <c r="O343" i="16"/>
  <c r="V343" i="16"/>
  <c r="G344" i="16"/>
  <c r="I344" i="16"/>
  <c r="I343" i="16" s="1"/>
  <c r="K344" i="16"/>
  <c r="K343" i="16" s="1"/>
  <c r="O344" i="16"/>
  <c r="Q344" i="16"/>
  <c r="Q343" i="16" s="1"/>
  <c r="V344" i="16"/>
  <c r="G346" i="16"/>
  <c r="I183" i="1" s="1"/>
  <c r="K346" i="16"/>
  <c r="V346" i="16"/>
  <c r="G347" i="16"/>
  <c r="I347" i="16"/>
  <c r="I346" i="16" s="1"/>
  <c r="K347" i="16"/>
  <c r="M347" i="16"/>
  <c r="M346" i="16" s="1"/>
  <c r="O347" i="16"/>
  <c r="O346" i="16" s="1"/>
  <c r="Q347" i="16"/>
  <c r="Q346" i="16" s="1"/>
  <c r="V347" i="16"/>
  <c r="AE351" i="16"/>
  <c r="F49" i="1" s="1"/>
  <c r="BA72" i="15"/>
  <c r="BA69" i="15"/>
  <c r="BA64" i="15"/>
  <c r="BA59" i="15"/>
  <c r="BA35" i="15"/>
  <c r="BA30" i="15"/>
  <c r="I8" i="15"/>
  <c r="G9" i="15"/>
  <c r="M9" i="15" s="1"/>
  <c r="M8" i="15" s="1"/>
  <c r="I9" i="15"/>
  <c r="K9" i="15"/>
  <c r="K8" i="15" s="1"/>
  <c r="O9" i="15"/>
  <c r="O8" i="15" s="1"/>
  <c r="Q9" i="15"/>
  <c r="Q8" i="15" s="1"/>
  <c r="V9" i="15"/>
  <c r="V8" i="15" s="1"/>
  <c r="G12" i="15"/>
  <c r="I12" i="15"/>
  <c r="K12" i="15"/>
  <c r="O12" i="15"/>
  <c r="Q12" i="15"/>
  <c r="V12" i="15"/>
  <c r="V11" i="15" s="1"/>
  <c r="G16" i="15"/>
  <c r="M16" i="15" s="1"/>
  <c r="I16" i="15"/>
  <c r="K16" i="15"/>
  <c r="O16" i="15"/>
  <c r="Q16" i="15"/>
  <c r="V16" i="15"/>
  <c r="G19" i="15"/>
  <c r="M19" i="15" s="1"/>
  <c r="I19" i="15"/>
  <c r="K19" i="15"/>
  <c r="O19" i="15"/>
  <c r="Q19" i="15"/>
  <c r="V19" i="15"/>
  <c r="G22" i="15"/>
  <c r="I22" i="15"/>
  <c r="K22" i="15"/>
  <c r="M22" i="15"/>
  <c r="O22" i="15"/>
  <c r="Q22" i="15"/>
  <c r="V22" i="15"/>
  <c r="O25" i="15"/>
  <c r="V25" i="15"/>
  <c r="G26" i="15"/>
  <c r="I26" i="15"/>
  <c r="I25" i="15" s="1"/>
  <c r="K26" i="15"/>
  <c r="K25" i="15" s="1"/>
  <c r="O26" i="15"/>
  <c r="Q26" i="15"/>
  <c r="Q25" i="15" s="1"/>
  <c r="V26" i="15"/>
  <c r="V28" i="15"/>
  <c r="G29" i="15"/>
  <c r="I29" i="15"/>
  <c r="I28" i="15" s="1"/>
  <c r="K29" i="15"/>
  <c r="M29" i="15"/>
  <c r="O29" i="15"/>
  <c r="Q29" i="15"/>
  <c r="Q28" i="15" s="1"/>
  <c r="V29" i="15"/>
  <c r="G34" i="15"/>
  <c r="G28" i="15" s="1"/>
  <c r="I34" i="15"/>
  <c r="K34" i="15"/>
  <c r="K28" i="15" s="1"/>
  <c r="O34" i="15"/>
  <c r="Q34" i="15"/>
  <c r="V34" i="15"/>
  <c r="G39" i="15"/>
  <c r="M39" i="15" s="1"/>
  <c r="I39" i="15"/>
  <c r="K39" i="15"/>
  <c r="K38" i="15" s="1"/>
  <c r="O39" i="15"/>
  <c r="Q39" i="15"/>
  <c r="V39" i="15"/>
  <c r="G43" i="15"/>
  <c r="I43" i="15"/>
  <c r="K43" i="15"/>
  <c r="M43" i="15"/>
  <c r="O43" i="15"/>
  <c r="Q43" i="15"/>
  <c r="V43" i="15"/>
  <c r="G47" i="15"/>
  <c r="M47" i="15" s="1"/>
  <c r="I47" i="15"/>
  <c r="K47" i="15"/>
  <c r="O47" i="15"/>
  <c r="Q47" i="15"/>
  <c r="V47" i="15"/>
  <c r="G49" i="15"/>
  <c r="I49" i="15"/>
  <c r="I38" i="15" s="1"/>
  <c r="K49" i="15"/>
  <c r="M49" i="15"/>
  <c r="O49" i="15"/>
  <c r="Q49" i="15"/>
  <c r="V49" i="15"/>
  <c r="K51" i="15"/>
  <c r="G52" i="15"/>
  <c r="M52" i="15" s="1"/>
  <c r="I52" i="15"/>
  <c r="K52" i="15"/>
  <c r="O52" i="15"/>
  <c r="Q52" i="15"/>
  <c r="Q51" i="15" s="1"/>
  <c r="V52" i="15"/>
  <c r="V51" i="15" s="1"/>
  <c r="G58" i="15"/>
  <c r="I58" i="15"/>
  <c r="K58" i="15"/>
  <c r="O58" i="15"/>
  <c r="Q58" i="15"/>
  <c r="V58" i="15"/>
  <c r="G63" i="15"/>
  <c r="I63" i="15"/>
  <c r="K63" i="15"/>
  <c r="M63" i="15"/>
  <c r="O63" i="15"/>
  <c r="Q63" i="15"/>
  <c r="V63" i="15"/>
  <c r="V67" i="15"/>
  <c r="G68" i="15"/>
  <c r="M68" i="15" s="1"/>
  <c r="I68" i="15"/>
  <c r="K68" i="15"/>
  <c r="K67" i="15" s="1"/>
  <c r="O68" i="15"/>
  <c r="Q68" i="15"/>
  <c r="Q67" i="15" s="1"/>
  <c r="V68" i="15"/>
  <c r="G71" i="15"/>
  <c r="I71" i="15"/>
  <c r="K71" i="15"/>
  <c r="O71" i="15"/>
  <c r="O67" i="15" s="1"/>
  <c r="Q71" i="15"/>
  <c r="V71" i="15"/>
  <c r="G75" i="15"/>
  <c r="M75" i="15" s="1"/>
  <c r="I75" i="15"/>
  <c r="K75" i="15"/>
  <c r="O75" i="15"/>
  <c r="O74" i="15" s="1"/>
  <c r="Q75" i="15"/>
  <c r="V75" i="15"/>
  <c r="V74" i="15" s="1"/>
  <c r="G78" i="15"/>
  <c r="I78" i="15"/>
  <c r="K78" i="15"/>
  <c r="M78" i="15"/>
  <c r="O78" i="15"/>
  <c r="Q78" i="15"/>
  <c r="V78" i="15"/>
  <c r="G80" i="15"/>
  <c r="M80" i="15" s="1"/>
  <c r="I80" i="15"/>
  <c r="K80" i="15"/>
  <c r="O80" i="15"/>
  <c r="Q80" i="15"/>
  <c r="V80" i="15"/>
  <c r="G82" i="15"/>
  <c r="M82" i="15" s="1"/>
  <c r="I82" i="15"/>
  <c r="K82" i="15"/>
  <c r="O82" i="15"/>
  <c r="Q82" i="15"/>
  <c r="V82" i="15"/>
  <c r="G84" i="15"/>
  <c r="M84" i="15" s="1"/>
  <c r="I84" i="15"/>
  <c r="K84" i="15"/>
  <c r="O84" i="15"/>
  <c r="Q84" i="15"/>
  <c r="V84" i="15"/>
  <c r="G87" i="15"/>
  <c r="I87" i="15"/>
  <c r="K87" i="15"/>
  <c r="K86" i="15" s="1"/>
  <c r="O87" i="15"/>
  <c r="O86" i="15" s="1"/>
  <c r="Q87" i="15"/>
  <c r="V87" i="15"/>
  <c r="V86" i="15" s="1"/>
  <c r="G90" i="15"/>
  <c r="I90" i="15"/>
  <c r="K90" i="15"/>
  <c r="M90" i="15"/>
  <c r="O90" i="15"/>
  <c r="Q90" i="15"/>
  <c r="Q86" i="15" s="1"/>
  <c r="V90" i="15"/>
  <c r="G98" i="15"/>
  <c r="M98" i="15" s="1"/>
  <c r="I98" i="15"/>
  <c r="K98" i="15"/>
  <c r="O98" i="15"/>
  <c r="Q98" i="15"/>
  <c r="V98" i="15"/>
  <c r="G102" i="15"/>
  <c r="G101" i="15" s="1"/>
  <c r="I102" i="15"/>
  <c r="K102" i="15"/>
  <c r="O102" i="15"/>
  <c r="Q102" i="15"/>
  <c r="V102" i="15"/>
  <c r="G105" i="15"/>
  <c r="M105" i="15" s="1"/>
  <c r="I105" i="15"/>
  <c r="I101" i="15" s="1"/>
  <c r="K105" i="15"/>
  <c r="O105" i="15"/>
  <c r="Q105" i="15"/>
  <c r="V105" i="15"/>
  <c r="G107" i="15"/>
  <c r="M107" i="15" s="1"/>
  <c r="I107" i="15"/>
  <c r="K107" i="15"/>
  <c r="O107" i="15"/>
  <c r="Q107" i="15"/>
  <c r="V107" i="15"/>
  <c r="G109" i="15"/>
  <c r="I109" i="15"/>
  <c r="K109" i="15"/>
  <c r="M109" i="15"/>
  <c r="O109" i="15"/>
  <c r="Q109" i="15"/>
  <c r="V109" i="15"/>
  <c r="G111" i="15"/>
  <c r="M111" i="15" s="1"/>
  <c r="I111" i="15"/>
  <c r="K111" i="15"/>
  <c r="O111" i="15"/>
  <c r="Q111" i="15"/>
  <c r="V111" i="15"/>
  <c r="G114" i="15"/>
  <c r="M114" i="15" s="1"/>
  <c r="I114" i="15"/>
  <c r="K114" i="15"/>
  <c r="O114" i="15"/>
  <c r="O113" i="15" s="1"/>
  <c r="Q114" i="15"/>
  <c r="Q113" i="15" s="1"/>
  <c r="V114" i="15"/>
  <c r="G117" i="15"/>
  <c r="M117" i="15" s="1"/>
  <c r="I117" i="15"/>
  <c r="I113" i="15" s="1"/>
  <c r="K117" i="15"/>
  <c r="O117" i="15"/>
  <c r="Q117" i="15"/>
  <c r="V117" i="15"/>
  <c r="AE121" i="15"/>
  <c r="F47" i="1" s="1"/>
  <c r="BA49" i="14"/>
  <c r="BA44" i="14"/>
  <c r="BA40" i="14"/>
  <c r="BA14" i="14"/>
  <c r="BA10" i="14"/>
  <c r="V8" i="14"/>
  <c r="G9" i="14"/>
  <c r="M9" i="14" s="1"/>
  <c r="I9" i="14"/>
  <c r="K9" i="14"/>
  <c r="K8" i="14" s="1"/>
  <c r="O9" i="14"/>
  <c r="Q9" i="14"/>
  <c r="Q8" i="14" s="1"/>
  <c r="V9" i="14"/>
  <c r="G13" i="14"/>
  <c r="I13" i="14"/>
  <c r="K13" i="14"/>
  <c r="O13" i="14"/>
  <c r="O8" i="14" s="1"/>
  <c r="Q13" i="14"/>
  <c r="V13" i="14"/>
  <c r="G17" i="14"/>
  <c r="M17" i="14" s="1"/>
  <c r="I17" i="14"/>
  <c r="K17" i="14"/>
  <c r="O17" i="14"/>
  <c r="O16" i="14" s="1"/>
  <c r="Q17" i="14"/>
  <c r="V17" i="14"/>
  <c r="V16" i="14" s="1"/>
  <c r="G20" i="14"/>
  <c r="I20" i="14"/>
  <c r="K20" i="14"/>
  <c r="M20" i="14"/>
  <c r="O20" i="14"/>
  <c r="Q20" i="14"/>
  <c r="V20" i="14"/>
  <c r="G23" i="14"/>
  <c r="M23" i="14" s="1"/>
  <c r="I23" i="14"/>
  <c r="K23" i="14"/>
  <c r="O23" i="14"/>
  <c r="Q23" i="14"/>
  <c r="V23" i="14"/>
  <c r="G26" i="14"/>
  <c r="M26" i="14" s="1"/>
  <c r="I26" i="14"/>
  <c r="K26" i="14"/>
  <c r="O26" i="14"/>
  <c r="Q26" i="14"/>
  <c r="V26" i="14"/>
  <c r="G29" i="14"/>
  <c r="K29" i="14"/>
  <c r="V29" i="14"/>
  <c r="G30" i="14"/>
  <c r="I30" i="14"/>
  <c r="I29" i="14" s="1"/>
  <c r="K30" i="14"/>
  <c r="M30" i="14"/>
  <c r="M29" i="14" s="1"/>
  <c r="O30" i="14"/>
  <c r="O29" i="14" s="1"/>
  <c r="Q30" i="14"/>
  <c r="Q29" i="14" s="1"/>
  <c r="V30" i="14"/>
  <c r="G32" i="14"/>
  <c r="G33" i="14"/>
  <c r="I33" i="14"/>
  <c r="K33" i="14"/>
  <c r="M33" i="14"/>
  <c r="O33" i="14"/>
  <c r="Q33" i="14"/>
  <c r="Q32" i="14" s="1"/>
  <c r="V33" i="14"/>
  <c r="G36" i="14"/>
  <c r="M36" i="14" s="1"/>
  <c r="I36" i="14"/>
  <c r="K36" i="14"/>
  <c r="O36" i="14"/>
  <c r="Q36" i="14"/>
  <c r="V36" i="14"/>
  <c r="V32" i="14" s="1"/>
  <c r="G39" i="14"/>
  <c r="M39" i="14" s="1"/>
  <c r="I39" i="14"/>
  <c r="K39" i="14"/>
  <c r="O39" i="14"/>
  <c r="Q39" i="14"/>
  <c r="V39" i="14"/>
  <c r="G43" i="14"/>
  <c r="M43" i="14" s="1"/>
  <c r="I43" i="14"/>
  <c r="K43" i="14"/>
  <c r="O43" i="14"/>
  <c r="O32" i="14" s="1"/>
  <c r="Q43" i="14"/>
  <c r="V43" i="14"/>
  <c r="G48" i="14"/>
  <c r="M48" i="14" s="1"/>
  <c r="M47" i="14" s="1"/>
  <c r="I48" i="14"/>
  <c r="I47" i="14" s="1"/>
  <c r="K48" i="14"/>
  <c r="O48" i="14"/>
  <c r="O47" i="14" s="1"/>
  <c r="Q48" i="14"/>
  <c r="V48" i="14"/>
  <c r="V47" i="14" s="1"/>
  <c r="G52" i="14"/>
  <c r="I52" i="14"/>
  <c r="K52" i="14"/>
  <c r="M52" i="14"/>
  <c r="O52" i="14"/>
  <c r="Q52" i="14"/>
  <c r="Q47" i="14" s="1"/>
  <c r="V52" i="14"/>
  <c r="G56" i="14"/>
  <c r="M56" i="14" s="1"/>
  <c r="I56" i="14"/>
  <c r="K56" i="14"/>
  <c r="O56" i="14"/>
  <c r="Q56" i="14"/>
  <c r="V56" i="14"/>
  <c r="G59" i="14"/>
  <c r="M59" i="14" s="1"/>
  <c r="I59" i="14"/>
  <c r="K59" i="14"/>
  <c r="K55" i="14" s="1"/>
  <c r="O59" i="14"/>
  <c r="Q59" i="14"/>
  <c r="V59" i="14"/>
  <c r="V55" i="14" s="1"/>
  <c r="Q62" i="14"/>
  <c r="G63" i="14"/>
  <c r="G62" i="14" s="1"/>
  <c r="I63" i="14"/>
  <c r="I62" i="14" s="1"/>
  <c r="K63" i="14"/>
  <c r="K62" i="14" s="1"/>
  <c r="O63" i="14"/>
  <c r="O62" i="14" s="1"/>
  <c r="Q63" i="14"/>
  <c r="V63" i="14"/>
  <c r="V62" i="14" s="1"/>
  <c r="G66" i="14"/>
  <c r="M66" i="14" s="1"/>
  <c r="I66" i="14"/>
  <c r="K66" i="14"/>
  <c r="O66" i="14"/>
  <c r="Q66" i="14"/>
  <c r="V66" i="14"/>
  <c r="G69" i="14"/>
  <c r="I69" i="14"/>
  <c r="K69" i="14"/>
  <c r="M69" i="14"/>
  <c r="O69" i="14"/>
  <c r="Q69" i="14"/>
  <c r="V69" i="14"/>
  <c r="G72" i="14"/>
  <c r="M72" i="14" s="1"/>
  <c r="I72" i="14"/>
  <c r="K72" i="14"/>
  <c r="O72" i="14"/>
  <c r="Q72" i="14"/>
  <c r="V72" i="14"/>
  <c r="G75" i="14"/>
  <c r="M75" i="14" s="1"/>
  <c r="I75" i="14"/>
  <c r="I65" i="14" s="1"/>
  <c r="K75" i="14"/>
  <c r="O75" i="14"/>
  <c r="Q75" i="14"/>
  <c r="V75" i="14"/>
  <c r="G78" i="14"/>
  <c r="M78" i="14" s="1"/>
  <c r="I78" i="14"/>
  <c r="K78" i="14"/>
  <c r="O78" i="14"/>
  <c r="Q78" i="14"/>
  <c r="V78" i="14"/>
  <c r="G81" i="14"/>
  <c r="I81" i="14"/>
  <c r="K81" i="14"/>
  <c r="M81" i="14"/>
  <c r="O81" i="14"/>
  <c r="Q81" i="14"/>
  <c r="V81" i="14"/>
  <c r="AE85" i="14"/>
  <c r="BA126" i="13"/>
  <c r="BA121" i="13"/>
  <c r="BA60" i="13"/>
  <c r="BA55" i="13"/>
  <c r="BA45" i="13"/>
  <c r="O8" i="13"/>
  <c r="G9" i="13"/>
  <c r="M9" i="13" s="1"/>
  <c r="I9" i="13"/>
  <c r="K9" i="13"/>
  <c r="O9" i="13"/>
  <c r="Q9" i="13"/>
  <c r="Q8" i="13" s="1"/>
  <c r="V9" i="13"/>
  <c r="V8" i="13" s="1"/>
  <c r="G13" i="13"/>
  <c r="G8" i="13" s="1"/>
  <c r="I13" i="13"/>
  <c r="K13" i="13"/>
  <c r="M13" i="13"/>
  <c r="O13" i="13"/>
  <c r="Q13" i="13"/>
  <c r="V13" i="13"/>
  <c r="G17" i="13"/>
  <c r="M17" i="13" s="1"/>
  <c r="I17" i="13"/>
  <c r="K17" i="13"/>
  <c r="O17" i="13"/>
  <c r="Q17" i="13"/>
  <c r="V17" i="13"/>
  <c r="G21" i="13"/>
  <c r="M21" i="13" s="1"/>
  <c r="I21" i="13"/>
  <c r="K21" i="13"/>
  <c r="O21" i="13"/>
  <c r="Q21" i="13"/>
  <c r="V21" i="13"/>
  <c r="G26" i="13"/>
  <c r="I26" i="13"/>
  <c r="K26" i="13"/>
  <c r="M26" i="13"/>
  <c r="O26" i="13"/>
  <c r="Q26" i="13"/>
  <c r="V26" i="13"/>
  <c r="G31" i="13"/>
  <c r="I31" i="13"/>
  <c r="K31" i="13"/>
  <c r="M31" i="13"/>
  <c r="O31" i="13"/>
  <c r="Q31" i="13"/>
  <c r="V31" i="13"/>
  <c r="G36" i="13"/>
  <c r="M36" i="13" s="1"/>
  <c r="I36" i="13"/>
  <c r="K36" i="13"/>
  <c r="O36" i="13"/>
  <c r="Q36" i="13"/>
  <c r="V36" i="13"/>
  <c r="G40" i="13"/>
  <c r="M40" i="13" s="1"/>
  <c r="I40" i="13"/>
  <c r="K40" i="13"/>
  <c r="O40" i="13"/>
  <c r="Q40" i="13"/>
  <c r="V40" i="13"/>
  <c r="G44" i="13"/>
  <c r="M44" i="13" s="1"/>
  <c r="I44" i="13"/>
  <c r="K44" i="13"/>
  <c r="O44" i="13"/>
  <c r="Q44" i="13"/>
  <c r="V44" i="13"/>
  <c r="G48" i="13"/>
  <c r="M48" i="13" s="1"/>
  <c r="I48" i="13"/>
  <c r="K48" i="13"/>
  <c r="O48" i="13"/>
  <c r="Q48" i="13"/>
  <c r="V48" i="13"/>
  <c r="G52" i="13"/>
  <c r="M52" i="13" s="1"/>
  <c r="I52" i="13"/>
  <c r="K52" i="13"/>
  <c r="O52" i="13"/>
  <c r="Q52" i="13"/>
  <c r="V52" i="13"/>
  <c r="G54" i="13"/>
  <c r="M54" i="13" s="1"/>
  <c r="I54" i="13"/>
  <c r="K54" i="13"/>
  <c r="O54" i="13"/>
  <c r="Q54" i="13"/>
  <c r="V54" i="13"/>
  <c r="V43" i="13" s="1"/>
  <c r="G59" i="13"/>
  <c r="M59" i="13" s="1"/>
  <c r="I59" i="13"/>
  <c r="K59" i="13"/>
  <c r="O59" i="13"/>
  <c r="Q59" i="13"/>
  <c r="V59" i="13"/>
  <c r="O64" i="13"/>
  <c r="G65" i="13"/>
  <c r="M65" i="13" s="1"/>
  <c r="I65" i="13"/>
  <c r="K65" i="13"/>
  <c r="O65" i="13"/>
  <c r="Q65" i="13"/>
  <c r="Q64" i="13" s="1"/>
  <c r="V65" i="13"/>
  <c r="G69" i="13"/>
  <c r="M69" i="13" s="1"/>
  <c r="I69" i="13"/>
  <c r="K69" i="13"/>
  <c r="K64" i="13" s="1"/>
  <c r="O69" i="13"/>
  <c r="Q69" i="13"/>
  <c r="V69" i="13"/>
  <c r="V64" i="13" s="1"/>
  <c r="G74" i="13"/>
  <c r="M74" i="13" s="1"/>
  <c r="M73" i="13" s="1"/>
  <c r="I74" i="13"/>
  <c r="K74" i="13"/>
  <c r="O74" i="13"/>
  <c r="O73" i="13" s="1"/>
  <c r="Q74" i="13"/>
  <c r="V74" i="13"/>
  <c r="G78" i="13"/>
  <c r="M78" i="13" s="1"/>
  <c r="I78" i="13"/>
  <c r="K78" i="13"/>
  <c r="O78" i="13"/>
  <c r="Q78" i="13"/>
  <c r="Q73" i="13" s="1"/>
  <c r="V78" i="13"/>
  <c r="G81" i="13"/>
  <c r="M81" i="13" s="1"/>
  <c r="I81" i="13"/>
  <c r="K81" i="13"/>
  <c r="O81" i="13"/>
  <c r="Q81" i="13"/>
  <c r="V81" i="13"/>
  <c r="G87" i="13"/>
  <c r="M87" i="13" s="1"/>
  <c r="I87" i="13"/>
  <c r="K87" i="13"/>
  <c r="O87" i="13"/>
  <c r="Q87" i="13"/>
  <c r="V87" i="13"/>
  <c r="G91" i="13"/>
  <c r="M91" i="13" s="1"/>
  <c r="I91" i="13"/>
  <c r="K91" i="13"/>
  <c r="O91" i="13"/>
  <c r="Q91" i="13"/>
  <c r="V91" i="13"/>
  <c r="G96" i="13"/>
  <c r="M96" i="13" s="1"/>
  <c r="I96" i="13"/>
  <c r="K96" i="13"/>
  <c r="O96" i="13"/>
  <c r="Q96" i="13"/>
  <c r="V96" i="13"/>
  <c r="V86" i="13" s="1"/>
  <c r="G99" i="13"/>
  <c r="I99" i="13"/>
  <c r="K99" i="13"/>
  <c r="M99" i="13"/>
  <c r="O99" i="13"/>
  <c r="Q99" i="13"/>
  <c r="V99" i="13"/>
  <c r="G102" i="13"/>
  <c r="M102" i="13" s="1"/>
  <c r="I102" i="13"/>
  <c r="K102" i="13"/>
  <c r="O102" i="13"/>
  <c r="Q102" i="13"/>
  <c r="V102" i="13"/>
  <c r="G107" i="13"/>
  <c r="M107" i="13" s="1"/>
  <c r="I107" i="13"/>
  <c r="K107" i="13"/>
  <c r="O107" i="13"/>
  <c r="Q107" i="13"/>
  <c r="V107" i="13"/>
  <c r="V109" i="13"/>
  <c r="G110" i="13"/>
  <c r="M110" i="13" s="1"/>
  <c r="I110" i="13"/>
  <c r="K110" i="13"/>
  <c r="K109" i="13" s="1"/>
  <c r="O110" i="13"/>
  <c r="Q110" i="13"/>
  <c r="Q109" i="13" s="1"/>
  <c r="V110" i="13"/>
  <c r="G115" i="13"/>
  <c r="M115" i="13" s="1"/>
  <c r="I115" i="13"/>
  <c r="I109" i="13" s="1"/>
  <c r="K115" i="13"/>
  <c r="O115" i="13"/>
  <c r="O109" i="13" s="1"/>
  <c r="Q115" i="13"/>
  <c r="V115" i="13"/>
  <c r="G119" i="13"/>
  <c r="I146" i="1" s="1"/>
  <c r="O119" i="13"/>
  <c r="Q119" i="13"/>
  <c r="G120" i="13"/>
  <c r="M120" i="13" s="1"/>
  <c r="M119" i="13" s="1"/>
  <c r="I120" i="13"/>
  <c r="I119" i="13" s="1"/>
  <c r="K120" i="13"/>
  <c r="K119" i="13" s="1"/>
  <c r="O120" i="13"/>
  <c r="Q120" i="13"/>
  <c r="V120" i="13"/>
  <c r="V119" i="13" s="1"/>
  <c r="K124" i="13"/>
  <c r="V124" i="13"/>
  <c r="G125" i="13"/>
  <c r="M125" i="13" s="1"/>
  <c r="I125" i="13"/>
  <c r="K125" i="13"/>
  <c r="O125" i="13"/>
  <c r="Q125" i="13"/>
  <c r="V125" i="13"/>
  <c r="G129" i="13"/>
  <c r="M129" i="13" s="1"/>
  <c r="I129" i="13"/>
  <c r="K129" i="13"/>
  <c r="O129" i="13"/>
  <c r="Q129" i="13"/>
  <c r="V129" i="13"/>
  <c r="G133" i="13"/>
  <c r="I133" i="13"/>
  <c r="K133" i="13"/>
  <c r="M133" i="13"/>
  <c r="O133" i="13"/>
  <c r="Q133" i="13"/>
  <c r="V133" i="13"/>
  <c r="G136" i="13"/>
  <c r="M136" i="13" s="1"/>
  <c r="I136" i="13"/>
  <c r="K136" i="13"/>
  <c r="O136" i="13"/>
  <c r="O132" i="13" s="1"/>
  <c r="Q136" i="13"/>
  <c r="V136" i="13"/>
  <c r="G139" i="13"/>
  <c r="M139" i="13" s="1"/>
  <c r="I139" i="13"/>
  <c r="K139" i="13"/>
  <c r="O139" i="13"/>
  <c r="Q139" i="13"/>
  <c r="V139" i="13"/>
  <c r="G141" i="13"/>
  <c r="M141" i="13" s="1"/>
  <c r="I141" i="13"/>
  <c r="K141" i="13"/>
  <c r="K132" i="13" s="1"/>
  <c r="O141" i="13"/>
  <c r="Q141" i="13"/>
  <c r="V141" i="13"/>
  <c r="G144" i="13"/>
  <c r="M144" i="13" s="1"/>
  <c r="I144" i="13"/>
  <c r="K144" i="13"/>
  <c r="O144" i="13"/>
  <c r="Q144" i="13"/>
  <c r="V144" i="13"/>
  <c r="G147" i="13"/>
  <c r="M147" i="13" s="1"/>
  <c r="I147" i="13"/>
  <c r="K147" i="13"/>
  <c r="O147" i="13"/>
  <c r="Q147" i="13"/>
  <c r="V147" i="13"/>
  <c r="G150" i="13"/>
  <c r="M150" i="13" s="1"/>
  <c r="I150" i="13"/>
  <c r="K150" i="13"/>
  <c r="O150" i="13"/>
  <c r="Q150" i="13"/>
  <c r="V150" i="13"/>
  <c r="V143" i="13" s="1"/>
  <c r="K152" i="13"/>
  <c r="G153" i="13"/>
  <c r="M153" i="13" s="1"/>
  <c r="I153" i="13"/>
  <c r="K153" i="13"/>
  <c r="O153" i="13"/>
  <c r="O152" i="13" s="1"/>
  <c r="Q153" i="13"/>
  <c r="V153" i="13"/>
  <c r="V152" i="13" s="1"/>
  <c r="G156" i="13"/>
  <c r="M156" i="13" s="1"/>
  <c r="I156" i="13"/>
  <c r="I152" i="13" s="1"/>
  <c r="K156" i="13"/>
  <c r="O156" i="13"/>
  <c r="Q156" i="13"/>
  <c r="Q152" i="13" s="1"/>
  <c r="V156" i="13"/>
  <c r="G160" i="13"/>
  <c r="M160" i="13" s="1"/>
  <c r="I160" i="13"/>
  <c r="K160" i="13"/>
  <c r="O160" i="13"/>
  <c r="Q160" i="13"/>
  <c r="V160" i="13"/>
  <c r="G167" i="13"/>
  <c r="M167" i="13" s="1"/>
  <c r="I167" i="13"/>
  <c r="K167" i="13"/>
  <c r="O167" i="13"/>
  <c r="Q167" i="13"/>
  <c r="V167" i="13"/>
  <c r="G171" i="13"/>
  <c r="M171" i="13" s="1"/>
  <c r="I171" i="13"/>
  <c r="K171" i="13"/>
  <c r="O171" i="13"/>
  <c r="Q171" i="13"/>
  <c r="Q159" i="13" s="1"/>
  <c r="V171" i="13"/>
  <c r="G175" i="13"/>
  <c r="M175" i="13" s="1"/>
  <c r="I175" i="13"/>
  <c r="K175" i="13"/>
  <c r="O175" i="13"/>
  <c r="Q175" i="13"/>
  <c r="V175" i="13"/>
  <c r="G180" i="13"/>
  <c r="M180" i="13" s="1"/>
  <c r="I180" i="13"/>
  <c r="K180" i="13"/>
  <c r="O180" i="13"/>
  <c r="O179" i="13" s="1"/>
  <c r="Q180" i="13"/>
  <c r="V180" i="13"/>
  <c r="G184" i="13"/>
  <c r="M184" i="13" s="1"/>
  <c r="I184" i="13"/>
  <c r="K184" i="13"/>
  <c r="O184" i="13"/>
  <c r="Q184" i="13"/>
  <c r="V184" i="13"/>
  <c r="G190" i="13"/>
  <c r="M190" i="13" s="1"/>
  <c r="I190" i="13"/>
  <c r="K190" i="13"/>
  <c r="O190" i="13"/>
  <c r="Q190" i="13"/>
  <c r="V190" i="13"/>
  <c r="G194" i="13"/>
  <c r="I194" i="13"/>
  <c r="K194" i="13"/>
  <c r="M194" i="13"/>
  <c r="O194" i="13"/>
  <c r="Q194" i="13"/>
  <c r="V194" i="13"/>
  <c r="G198" i="13"/>
  <c r="M198" i="13" s="1"/>
  <c r="I198" i="13"/>
  <c r="K198" i="13"/>
  <c r="O198" i="13"/>
  <c r="Q198" i="13"/>
  <c r="V198" i="13"/>
  <c r="G203" i="13"/>
  <c r="M203" i="13" s="1"/>
  <c r="I203" i="13"/>
  <c r="K203" i="13"/>
  <c r="O203" i="13"/>
  <c r="Q203" i="13"/>
  <c r="V203" i="13"/>
  <c r="G206" i="13"/>
  <c r="I206" i="13"/>
  <c r="K206" i="13"/>
  <c r="M206" i="13"/>
  <c r="O206" i="13"/>
  <c r="Q206" i="13"/>
  <c r="V206" i="13"/>
  <c r="G208" i="13"/>
  <c r="I208" i="13"/>
  <c r="K208" i="13"/>
  <c r="O208" i="13"/>
  <c r="Q208" i="13"/>
  <c r="V208" i="13"/>
  <c r="G210" i="13"/>
  <c r="M210" i="13" s="1"/>
  <c r="I210" i="13"/>
  <c r="K210" i="13"/>
  <c r="O210" i="13"/>
  <c r="Q210" i="13"/>
  <c r="V210" i="13"/>
  <c r="G213" i="13"/>
  <c r="M213" i="13" s="1"/>
  <c r="I213" i="13"/>
  <c r="K213" i="13"/>
  <c r="O213" i="13"/>
  <c r="Q213" i="13"/>
  <c r="V213" i="13"/>
  <c r="G217" i="13"/>
  <c r="G216" i="13" s="1"/>
  <c r="I217" i="13"/>
  <c r="I216" i="13" s="1"/>
  <c r="K217" i="13"/>
  <c r="O217" i="13"/>
  <c r="Q217" i="13"/>
  <c r="V217" i="13"/>
  <c r="V216" i="13" s="1"/>
  <c r="G220" i="13"/>
  <c r="M220" i="13" s="1"/>
  <c r="I220" i="13"/>
  <c r="K220" i="13"/>
  <c r="K216" i="13" s="1"/>
  <c r="O220" i="13"/>
  <c r="Q220" i="13"/>
  <c r="V220" i="13"/>
  <c r="G224" i="13"/>
  <c r="I224" i="13"/>
  <c r="K224" i="13"/>
  <c r="M224" i="13"/>
  <c r="O224" i="13"/>
  <c r="Q224" i="13"/>
  <c r="V224" i="13"/>
  <c r="G227" i="13"/>
  <c r="I227" i="13"/>
  <c r="K227" i="13"/>
  <c r="O227" i="13"/>
  <c r="Q227" i="13"/>
  <c r="V227" i="13"/>
  <c r="G229" i="13"/>
  <c r="M229" i="13" s="1"/>
  <c r="I229" i="13"/>
  <c r="K229" i="13"/>
  <c r="O229" i="13"/>
  <c r="Q229" i="13"/>
  <c r="V229" i="13"/>
  <c r="G231" i="13"/>
  <c r="M231" i="13" s="1"/>
  <c r="I231" i="13"/>
  <c r="K231" i="13"/>
  <c r="K223" i="13" s="1"/>
  <c r="O231" i="13"/>
  <c r="Q231" i="13"/>
  <c r="V231" i="13"/>
  <c r="G234" i="13"/>
  <c r="I234" i="13"/>
  <c r="K234" i="13"/>
  <c r="M234" i="13"/>
  <c r="O234" i="13"/>
  <c r="Q234" i="13"/>
  <c r="V234" i="13"/>
  <c r="G238" i="13"/>
  <c r="M238" i="13" s="1"/>
  <c r="M237" i="13" s="1"/>
  <c r="I238" i="13"/>
  <c r="K238" i="13"/>
  <c r="O238" i="13"/>
  <c r="O237" i="13" s="1"/>
  <c r="Q238" i="13"/>
  <c r="V238" i="13"/>
  <c r="G241" i="13"/>
  <c r="M241" i="13" s="1"/>
  <c r="I241" i="13"/>
  <c r="K241" i="13"/>
  <c r="O241" i="13"/>
  <c r="Q241" i="13"/>
  <c r="V241" i="13"/>
  <c r="V237" i="13" s="1"/>
  <c r="G244" i="13"/>
  <c r="I244" i="13"/>
  <c r="K244" i="13"/>
  <c r="M244" i="13"/>
  <c r="O244" i="13"/>
  <c r="Q244" i="13"/>
  <c r="V244" i="13"/>
  <c r="G248" i="13"/>
  <c r="M248" i="13" s="1"/>
  <c r="I248" i="13"/>
  <c r="K248" i="13"/>
  <c r="O248" i="13"/>
  <c r="Q248" i="13"/>
  <c r="V248" i="13"/>
  <c r="G250" i="13"/>
  <c r="M250" i="13" s="1"/>
  <c r="I250" i="13"/>
  <c r="K250" i="13"/>
  <c r="K247" i="13" s="1"/>
  <c r="O250" i="13"/>
  <c r="Q250" i="13"/>
  <c r="V250" i="13"/>
  <c r="G252" i="13"/>
  <c r="M252" i="13" s="1"/>
  <c r="I252" i="13"/>
  <c r="K252" i="13"/>
  <c r="O252" i="13"/>
  <c r="Q252" i="13"/>
  <c r="V252" i="13"/>
  <c r="G255" i="13"/>
  <c r="I160" i="1" s="1"/>
  <c r="G256" i="13"/>
  <c r="M256" i="13" s="1"/>
  <c r="I256" i="13"/>
  <c r="I255" i="13" s="1"/>
  <c r="K256" i="13"/>
  <c r="O256" i="13"/>
  <c r="Q256" i="13"/>
  <c r="V256" i="13"/>
  <c r="G259" i="13"/>
  <c r="M259" i="13" s="1"/>
  <c r="I259" i="13"/>
  <c r="K259" i="13"/>
  <c r="O259" i="13"/>
  <c r="Q259" i="13"/>
  <c r="V259" i="13"/>
  <c r="V255" i="13" s="1"/>
  <c r="G262" i="13"/>
  <c r="I262" i="13"/>
  <c r="K262" i="13"/>
  <c r="M262" i="13"/>
  <c r="O262" i="13"/>
  <c r="Q262" i="13"/>
  <c r="V262" i="13"/>
  <c r="G266" i="13"/>
  <c r="M266" i="13" s="1"/>
  <c r="I266" i="13"/>
  <c r="I265" i="13" s="1"/>
  <c r="K266" i="13"/>
  <c r="O266" i="13"/>
  <c r="Q266" i="13"/>
  <c r="Q265" i="13" s="1"/>
  <c r="V266" i="13"/>
  <c r="G269" i="13"/>
  <c r="M269" i="13" s="1"/>
  <c r="I269" i="13"/>
  <c r="K269" i="13"/>
  <c r="K265" i="13" s="1"/>
  <c r="O269" i="13"/>
  <c r="Q269" i="13"/>
  <c r="V269" i="13"/>
  <c r="V265" i="13" s="1"/>
  <c r="G273" i="13"/>
  <c r="I273" i="13"/>
  <c r="K273" i="13"/>
  <c r="O273" i="13"/>
  <c r="O272" i="13" s="1"/>
  <c r="Q273" i="13"/>
  <c r="V273" i="13"/>
  <c r="G277" i="13"/>
  <c r="M277" i="13" s="1"/>
  <c r="I277" i="13"/>
  <c r="K277" i="13"/>
  <c r="K272" i="13" s="1"/>
  <c r="O277" i="13"/>
  <c r="Q277" i="13"/>
  <c r="V277" i="13"/>
  <c r="K280" i="13"/>
  <c r="G281" i="13"/>
  <c r="M281" i="13" s="1"/>
  <c r="I281" i="13"/>
  <c r="K281" i="13"/>
  <c r="O281" i="13"/>
  <c r="Q281" i="13"/>
  <c r="Q280" i="13" s="1"/>
  <c r="V281" i="13"/>
  <c r="V280" i="13" s="1"/>
  <c r="G285" i="13"/>
  <c r="I285" i="13"/>
  <c r="I280" i="13" s="1"/>
  <c r="K285" i="13"/>
  <c r="O285" i="13"/>
  <c r="O280" i="13" s="1"/>
  <c r="Q285" i="13"/>
  <c r="V285" i="13"/>
  <c r="Q288" i="13"/>
  <c r="G289" i="13"/>
  <c r="M289" i="13" s="1"/>
  <c r="I289" i="13"/>
  <c r="I288" i="13" s="1"/>
  <c r="K289" i="13"/>
  <c r="O289" i="13"/>
  <c r="Q289" i="13"/>
  <c r="V289" i="13"/>
  <c r="G293" i="13"/>
  <c r="I293" i="13"/>
  <c r="K293" i="13"/>
  <c r="M293" i="13"/>
  <c r="O293" i="13"/>
  <c r="Q293" i="13"/>
  <c r="V293" i="13"/>
  <c r="G296" i="13"/>
  <c r="I296" i="13"/>
  <c r="K296" i="13"/>
  <c r="O296" i="13"/>
  <c r="Q296" i="13"/>
  <c r="V296" i="13"/>
  <c r="Q299" i="13"/>
  <c r="G300" i="13"/>
  <c r="I300" i="13"/>
  <c r="K300" i="13"/>
  <c r="K299" i="13" s="1"/>
  <c r="O300" i="13"/>
  <c r="Q300" i="13"/>
  <c r="V300" i="13"/>
  <c r="V299" i="13" s="1"/>
  <c r="G303" i="13"/>
  <c r="M303" i="13" s="1"/>
  <c r="I303" i="13"/>
  <c r="I299" i="13" s="1"/>
  <c r="K303" i="13"/>
  <c r="O303" i="13"/>
  <c r="O299" i="13" s="1"/>
  <c r="Q303" i="13"/>
  <c r="V303" i="13"/>
  <c r="G306" i="13"/>
  <c r="I167" i="1" s="1"/>
  <c r="K306" i="13"/>
  <c r="O306" i="13"/>
  <c r="V306" i="13"/>
  <c r="G307" i="13"/>
  <c r="M307" i="13" s="1"/>
  <c r="M306" i="13" s="1"/>
  <c r="I307" i="13"/>
  <c r="I306" i="13" s="1"/>
  <c r="K307" i="13"/>
  <c r="O307" i="13"/>
  <c r="Q307" i="13"/>
  <c r="Q306" i="13" s="1"/>
  <c r="V307" i="13"/>
  <c r="I311" i="13"/>
  <c r="O311" i="13"/>
  <c r="V311" i="13"/>
  <c r="G312" i="13"/>
  <c r="M312" i="13" s="1"/>
  <c r="M311" i="13" s="1"/>
  <c r="I312" i="13"/>
  <c r="K312" i="13"/>
  <c r="K311" i="13" s="1"/>
  <c r="O312" i="13"/>
  <c r="Q312" i="13"/>
  <c r="Q311" i="13" s="1"/>
  <c r="V312" i="13"/>
  <c r="K317" i="13"/>
  <c r="O317" i="13"/>
  <c r="G318" i="13"/>
  <c r="I318" i="13"/>
  <c r="I317" i="13" s="1"/>
  <c r="K318" i="13"/>
  <c r="O318" i="13"/>
  <c r="Q318" i="13"/>
  <c r="Q317" i="13" s="1"/>
  <c r="V318" i="13"/>
  <c r="V317" i="13" s="1"/>
  <c r="K323" i="13"/>
  <c r="G324" i="13"/>
  <c r="M324" i="13" s="1"/>
  <c r="I324" i="13"/>
  <c r="K324" i="13"/>
  <c r="O324" i="13"/>
  <c r="Q324" i="13"/>
  <c r="Q323" i="13" s="1"/>
  <c r="V324" i="13"/>
  <c r="V323" i="13" s="1"/>
  <c r="G327" i="13"/>
  <c r="I327" i="13"/>
  <c r="I323" i="13" s="1"/>
  <c r="K327" i="13"/>
  <c r="O327" i="13"/>
  <c r="O323" i="13" s="1"/>
  <c r="Q327" i="13"/>
  <c r="V327" i="13"/>
  <c r="AE331" i="13"/>
  <c r="AF331" i="13"/>
  <c r="BA33" i="12"/>
  <c r="BA30" i="12"/>
  <c r="G9" i="12"/>
  <c r="M9" i="12" s="1"/>
  <c r="I9" i="12"/>
  <c r="K9" i="12"/>
  <c r="O9" i="12"/>
  <c r="Q9" i="12"/>
  <c r="V9" i="12"/>
  <c r="G12" i="12"/>
  <c r="I12" i="12"/>
  <c r="K12" i="12"/>
  <c r="M12" i="12"/>
  <c r="O12" i="12"/>
  <c r="Q12" i="12"/>
  <c r="V12" i="12"/>
  <c r="G16" i="12"/>
  <c r="I16" i="12"/>
  <c r="K16" i="12"/>
  <c r="O16" i="12"/>
  <c r="Q16" i="12"/>
  <c r="V16" i="12"/>
  <c r="G19" i="12"/>
  <c r="M19" i="12" s="1"/>
  <c r="I19" i="12"/>
  <c r="I8" i="12" s="1"/>
  <c r="K19" i="12"/>
  <c r="O19" i="12"/>
  <c r="Q19" i="12"/>
  <c r="V19" i="12"/>
  <c r="G22" i="12"/>
  <c r="M22" i="12" s="1"/>
  <c r="I22" i="12"/>
  <c r="K22" i="12"/>
  <c r="O22" i="12"/>
  <c r="Q22" i="12"/>
  <c r="V22" i="12"/>
  <c r="G26" i="12"/>
  <c r="I26" i="12"/>
  <c r="K26" i="12"/>
  <c r="O26" i="12"/>
  <c r="Q26" i="12"/>
  <c r="V26" i="12"/>
  <c r="G29" i="12"/>
  <c r="M29" i="12" s="1"/>
  <c r="I29" i="12"/>
  <c r="K29" i="12"/>
  <c r="O29" i="12"/>
  <c r="Q29" i="12"/>
  <c r="V29" i="12"/>
  <c r="G32" i="12"/>
  <c r="M32" i="12" s="1"/>
  <c r="I32" i="12"/>
  <c r="K32" i="12"/>
  <c r="O32" i="12"/>
  <c r="Q32" i="12"/>
  <c r="V32" i="12"/>
  <c r="G35" i="12"/>
  <c r="I35" i="12"/>
  <c r="K35" i="12"/>
  <c r="M35" i="12"/>
  <c r="O35" i="12"/>
  <c r="Q35" i="12"/>
  <c r="V35" i="12"/>
  <c r="G38" i="12"/>
  <c r="M38" i="12" s="1"/>
  <c r="I38" i="12"/>
  <c r="K38" i="12"/>
  <c r="O38" i="12"/>
  <c r="Q38" i="12"/>
  <c r="V38" i="12"/>
  <c r="G41" i="12"/>
  <c r="M41" i="12" s="1"/>
  <c r="I41" i="12"/>
  <c r="K41" i="12"/>
  <c r="O41" i="12"/>
  <c r="Q41" i="12"/>
  <c r="V41" i="12"/>
  <c r="G44" i="12"/>
  <c r="I44" i="12"/>
  <c r="K44" i="12"/>
  <c r="M44" i="12"/>
  <c r="O44" i="12"/>
  <c r="Q44" i="12"/>
  <c r="V44" i="12"/>
  <c r="AE48" i="12"/>
  <c r="AZ120" i="1"/>
  <c r="AZ118" i="1"/>
  <c r="AZ117" i="1"/>
  <c r="AZ115" i="1"/>
  <c r="AZ114" i="1"/>
  <c r="AZ112" i="1"/>
  <c r="AZ111" i="1"/>
  <c r="AZ109" i="1"/>
  <c r="AZ107" i="1"/>
  <c r="AZ106" i="1"/>
  <c r="AZ105" i="1"/>
  <c r="AZ103" i="1"/>
  <c r="AZ101" i="1"/>
  <c r="AZ99" i="1"/>
  <c r="AZ97" i="1"/>
  <c r="AZ96" i="1"/>
  <c r="AZ94" i="1"/>
  <c r="AZ93" i="1"/>
  <c r="AZ91" i="1"/>
  <c r="AZ90" i="1"/>
  <c r="AZ89" i="1"/>
  <c r="AZ87" i="1"/>
  <c r="AZ86" i="1"/>
  <c r="AZ84" i="1"/>
  <c r="AZ82" i="1"/>
  <c r="AZ81" i="1"/>
  <c r="AZ79" i="1"/>
  <c r="AZ77" i="1"/>
  <c r="AZ76" i="1"/>
  <c r="AZ74" i="1"/>
  <c r="AZ73" i="1"/>
  <c r="AZ71" i="1"/>
  <c r="AZ70" i="1"/>
  <c r="AZ68" i="1"/>
  <c r="AZ66" i="1"/>
  <c r="AZ65" i="1"/>
  <c r="AZ64" i="1"/>
  <c r="AZ63" i="1"/>
  <c r="AZ62" i="1"/>
  <c r="AZ61" i="1"/>
  <c r="AZ59" i="1"/>
  <c r="AZ57" i="1"/>
  <c r="AZ56" i="1"/>
  <c r="AZ54" i="1"/>
  <c r="AZ52" i="1"/>
  <c r="V113" i="15" l="1"/>
  <c r="I55" i="14"/>
  <c r="M318" i="13"/>
  <c r="M317" i="13" s="1"/>
  <c r="G317" i="13"/>
  <c r="I169" i="1" s="1"/>
  <c r="O265" i="13"/>
  <c r="O55" i="14"/>
  <c r="V272" i="13"/>
  <c r="G64" i="13"/>
  <c r="I138" i="1" s="1"/>
  <c r="I156" i="1"/>
  <c r="F43" i="1"/>
  <c r="F42" i="1"/>
  <c r="H42" i="1" s="1"/>
  <c r="I42" i="1" s="1"/>
  <c r="V65" i="14"/>
  <c r="Q25" i="12"/>
  <c r="M300" i="13"/>
  <c r="M299" i="13" s="1"/>
  <c r="G299" i="13"/>
  <c r="I166" i="1" s="1"/>
  <c r="G265" i="13"/>
  <c r="I161" i="1" s="1"/>
  <c r="O255" i="13"/>
  <c r="G247" i="13"/>
  <c r="I159" i="1" s="1"/>
  <c r="G43" i="1"/>
  <c r="G42" i="1"/>
  <c r="G311" i="13"/>
  <c r="I168" i="1" s="1"/>
  <c r="O86" i="13"/>
  <c r="I64" i="13"/>
  <c r="M26" i="15"/>
  <c r="M25" i="15" s="1"/>
  <c r="G25" i="15"/>
  <c r="I132" i="1" s="1"/>
  <c r="G277" i="16"/>
  <c r="I172" i="1" s="1"/>
  <c r="M278" i="16"/>
  <c r="F45" i="1"/>
  <c r="F44" i="1"/>
  <c r="F39" i="1"/>
  <c r="F41" i="1"/>
  <c r="F40" i="1"/>
  <c r="Q143" i="13"/>
  <c r="I124" i="13"/>
  <c r="V25" i="12"/>
  <c r="K255" i="13"/>
  <c r="V247" i="13"/>
  <c r="O247" i="13"/>
  <c r="O216" i="13"/>
  <c r="K197" i="13"/>
  <c r="V179" i="13"/>
  <c r="O159" i="13"/>
  <c r="Q43" i="13"/>
  <c r="I20" i="13"/>
  <c r="M344" i="16"/>
  <c r="M343" i="16" s="1"/>
  <c r="G343" i="16"/>
  <c r="I182" i="1" s="1"/>
  <c r="O223" i="13"/>
  <c r="K8" i="13"/>
  <c r="Q16" i="14"/>
  <c r="V101" i="15"/>
  <c r="Q74" i="15"/>
  <c r="O11" i="15"/>
  <c r="I25" i="12"/>
  <c r="O8" i="12"/>
  <c r="M265" i="13"/>
  <c r="Q223" i="13"/>
  <c r="Q197" i="13"/>
  <c r="I159" i="13"/>
  <c r="K143" i="13"/>
  <c r="O124" i="13"/>
  <c r="I73" i="13"/>
  <c r="K43" i="13"/>
  <c r="V20" i="13"/>
  <c r="I8" i="13"/>
  <c r="G55" i="14"/>
  <c r="K32" i="14"/>
  <c r="I32" i="14"/>
  <c r="K113" i="15"/>
  <c r="I86" i="15"/>
  <c r="O51" i="15"/>
  <c r="K11" i="15"/>
  <c r="V277" i="16"/>
  <c r="I218" i="16"/>
  <c r="O128" i="16"/>
  <c r="I75" i="16"/>
  <c r="Q8" i="16"/>
  <c r="F48" i="1"/>
  <c r="K237" i="13"/>
  <c r="K179" i="13"/>
  <c r="I143" i="13"/>
  <c r="V132" i="13"/>
  <c r="K86" i="13"/>
  <c r="I43" i="13"/>
  <c r="K65" i="14"/>
  <c r="G86" i="15"/>
  <c r="I165" i="1" s="1"/>
  <c r="Q11" i="15"/>
  <c r="O240" i="16"/>
  <c r="G25" i="12"/>
  <c r="I185" i="1" s="1"/>
  <c r="I20" i="1" s="1"/>
  <c r="Q8" i="12"/>
  <c r="K288" i="13"/>
  <c r="I272" i="13"/>
  <c r="Q255" i="13"/>
  <c r="I247" i="13"/>
  <c r="G237" i="13"/>
  <c r="I158" i="1" s="1"/>
  <c r="V223" i="13"/>
  <c r="Q216" i="13"/>
  <c r="G197" i="13"/>
  <c r="I155" i="1" s="1"/>
  <c r="V197" i="13"/>
  <c r="K159" i="13"/>
  <c r="I132" i="13"/>
  <c r="Q124" i="13"/>
  <c r="K73" i="13"/>
  <c r="Q20" i="13"/>
  <c r="M8" i="13"/>
  <c r="Q65" i="14"/>
  <c r="Q55" i="14"/>
  <c r="Q101" i="15"/>
  <c r="O101" i="15"/>
  <c r="I51" i="15"/>
  <c r="V38" i="15"/>
  <c r="O28" i="15"/>
  <c r="Q323" i="16"/>
  <c r="I144" i="16"/>
  <c r="V8" i="16"/>
  <c r="M113" i="15"/>
  <c r="K101" i="15"/>
  <c r="G11" i="15"/>
  <c r="K25" i="12"/>
  <c r="AF48" i="12"/>
  <c r="V8" i="12"/>
  <c r="O288" i="13"/>
  <c r="Q237" i="13"/>
  <c r="I223" i="13"/>
  <c r="I197" i="13"/>
  <c r="Q179" i="13"/>
  <c r="O143" i="13"/>
  <c r="M124" i="13"/>
  <c r="Q86" i="13"/>
  <c r="M64" i="13"/>
  <c r="O43" i="13"/>
  <c r="K20" i="13"/>
  <c r="K47" i="14"/>
  <c r="I16" i="14"/>
  <c r="I8" i="14"/>
  <c r="I74" i="15"/>
  <c r="I67" i="15"/>
  <c r="G51" i="15"/>
  <c r="O38" i="15"/>
  <c r="I11" i="15"/>
  <c r="V331" i="16"/>
  <c r="K277" i="16"/>
  <c r="K75" i="16"/>
  <c r="O62" i="16"/>
  <c r="Q218" i="16"/>
  <c r="O218" i="16"/>
  <c r="K128" i="16"/>
  <c r="Q75" i="16"/>
  <c r="V48" i="16"/>
  <c r="K8" i="16"/>
  <c r="I8" i="16"/>
  <c r="F46" i="1"/>
  <c r="K265" i="16"/>
  <c r="V240" i="16"/>
  <c r="K218" i="16"/>
  <c r="Q144" i="16"/>
  <c r="O144" i="16"/>
  <c r="K16" i="14"/>
  <c r="AF85" i="14"/>
  <c r="K74" i="15"/>
  <c r="G67" i="15"/>
  <c r="Q331" i="16"/>
  <c r="K323" i="16"/>
  <c r="K300" i="16"/>
  <c r="O25" i="12"/>
  <c r="K8" i="12"/>
  <c r="V288" i="13"/>
  <c r="Q247" i="13"/>
  <c r="I237" i="13"/>
  <c r="O197" i="13"/>
  <c r="I179" i="13"/>
  <c r="V159" i="13"/>
  <c r="Q132" i="13"/>
  <c r="I86" i="13"/>
  <c r="V73" i="13"/>
  <c r="O20" i="13"/>
  <c r="O65" i="14"/>
  <c r="Q38" i="15"/>
  <c r="G123" i="16"/>
  <c r="V114" i="16"/>
  <c r="O48" i="16"/>
  <c r="O8" i="16"/>
  <c r="K48" i="16"/>
  <c r="M323" i="16"/>
  <c r="M197" i="16"/>
  <c r="Q163" i="16"/>
  <c r="I163" i="16"/>
  <c r="G144" i="16"/>
  <c r="I141" i="1" s="1"/>
  <c r="M145" i="16"/>
  <c r="M144" i="16" s="1"/>
  <c r="G128" i="16"/>
  <c r="I140" i="1" s="1"/>
  <c r="M133" i="16"/>
  <c r="M128" i="16" s="1"/>
  <c r="G62" i="16"/>
  <c r="I130" i="1" s="1"/>
  <c r="M68" i="16"/>
  <c r="Q300" i="16"/>
  <c r="I300" i="16"/>
  <c r="M277" i="16"/>
  <c r="V265" i="16"/>
  <c r="K240" i="16"/>
  <c r="Q240" i="16"/>
  <c r="I240" i="16"/>
  <c r="G240" i="16"/>
  <c r="K163" i="16"/>
  <c r="M114" i="16"/>
  <c r="G109" i="16"/>
  <c r="I134" i="1" s="1"/>
  <c r="M110" i="16"/>
  <c r="M109" i="16" s="1"/>
  <c r="G331" i="16"/>
  <c r="I180" i="1" s="1"/>
  <c r="M332" i="16"/>
  <c r="M331" i="16" s="1"/>
  <c r="G300" i="16"/>
  <c r="I175" i="1" s="1"/>
  <c r="G265" i="16"/>
  <c r="I171" i="1" s="1"/>
  <c r="I18" i="1" s="1"/>
  <c r="M266" i="16"/>
  <c r="M265" i="16" s="1"/>
  <c r="K197" i="16"/>
  <c r="Q197" i="16"/>
  <c r="I197" i="16"/>
  <c r="V163" i="16"/>
  <c r="G153" i="16"/>
  <c r="I142" i="1" s="1"/>
  <c r="M154" i="16"/>
  <c r="M153" i="16" s="1"/>
  <c r="K144" i="16"/>
  <c r="Q128" i="16"/>
  <c r="I128" i="16"/>
  <c r="G97" i="16"/>
  <c r="M98" i="16"/>
  <c r="M97" i="16" s="1"/>
  <c r="G75" i="16"/>
  <c r="I131" i="1" s="1"/>
  <c r="M79" i="16"/>
  <c r="M75" i="16" s="1"/>
  <c r="Q62" i="16"/>
  <c r="I62" i="16"/>
  <c r="O163" i="16"/>
  <c r="M62" i="16"/>
  <c r="AF351" i="16"/>
  <c r="M329" i="16"/>
  <c r="M328" i="16" s="1"/>
  <c r="G328" i="16"/>
  <c r="I179" i="1" s="1"/>
  <c r="G323" i="16"/>
  <c r="I178" i="1" s="1"/>
  <c r="M300" i="16"/>
  <c r="Q277" i="16"/>
  <c r="I277" i="16"/>
  <c r="O265" i="16"/>
  <c r="M240" i="16"/>
  <c r="G218" i="16"/>
  <c r="I150" i="1" s="1"/>
  <c r="M219" i="16"/>
  <c r="M218" i="16" s="1"/>
  <c r="V197" i="16"/>
  <c r="G163" i="16"/>
  <c r="M164" i="16"/>
  <c r="M163" i="16" s="1"/>
  <c r="V144" i="16"/>
  <c r="O75" i="16"/>
  <c r="M48" i="16"/>
  <c r="G42" i="16"/>
  <c r="M43" i="16"/>
  <c r="M42" i="16" s="1"/>
  <c r="G8" i="16"/>
  <c r="G158" i="16"/>
  <c r="G114" i="16"/>
  <c r="G100" i="16"/>
  <c r="I133" i="1" s="1"/>
  <c r="G48" i="16"/>
  <c r="G31" i="16"/>
  <c r="I127" i="1" s="1"/>
  <c r="M28" i="16"/>
  <c r="M8" i="16" s="1"/>
  <c r="M38" i="15"/>
  <c r="M74" i="15"/>
  <c r="G113" i="15"/>
  <c r="I174" i="1" s="1"/>
  <c r="M102" i="15"/>
  <c r="M101" i="15" s="1"/>
  <c r="M87" i="15"/>
  <c r="M86" i="15" s="1"/>
  <c r="G74" i="15"/>
  <c r="M71" i="15"/>
  <c r="M67" i="15" s="1"/>
  <c r="M58" i="15"/>
  <c r="M51" i="15" s="1"/>
  <c r="G38" i="15"/>
  <c r="I136" i="1" s="1"/>
  <c r="M34" i="15"/>
  <c r="M28" i="15" s="1"/>
  <c r="M12" i="15"/>
  <c r="M11" i="15" s="1"/>
  <c r="G8" i="15"/>
  <c r="AF121" i="15"/>
  <c r="M65" i="14"/>
  <c r="M32" i="14"/>
  <c r="M55" i="14"/>
  <c r="M16" i="14"/>
  <c r="G65" i="14"/>
  <c r="I173" i="1" s="1"/>
  <c r="M63" i="14"/>
  <c r="M62" i="14" s="1"/>
  <c r="G47" i="14"/>
  <c r="I139" i="1" s="1"/>
  <c r="G16" i="14"/>
  <c r="M13" i="14"/>
  <c r="M8" i="14" s="1"/>
  <c r="G8" i="14"/>
  <c r="M132" i="13"/>
  <c r="G288" i="13"/>
  <c r="I164" i="1" s="1"/>
  <c r="M296" i="13"/>
  <c r="Q272" i="13"/>
  <c r="M273" i="13"/>
  <c r="M272" i="13" s="1"/>
  <c r="G272" i="13"/>
  <c r="I162" i="1" s="1"/>
  <c r="M255" i="13"/>
  <c r="M179" i="13"/>
  <c r="M109" i="13"/>
  <c r="M86" i="13"/>
  <c r="M20" i="13"/>
  <c r="M159" i="13"/>
  <c r="M327" i="13"/>
  <c r="M323" i="13" s="1"/>
  <c r="G323" i="13"/>
  <c r="I170" i="1" s="1"/>
  <c r="M288" i="13"/>
  <c r="M285" i="13"/>
  <c r="M280" i="13" s="1"/>
  <c r="G280" i="13"/>
  <c r="I163" i="1" s="1"/>
  <c r="M247" i="13"/>
  <c r="M227" i="13"/>
  <c r="M223" i="13" s="1"/>
  <c r="G223" i="13"/>
  <c r="I157" i="1" s="1"/>
  <c r="M152" i="13"/>
  <c r="M143" i="13"/>
  <c r="M43" i="13"/>
  <c r="M217" i="13"/>
  <c r="M216" i="13" s="1"/>
  <c r="M208" i="13"/>
  <c r="M197" i="13" s="1"/>
  <c r="G159" i="13"/>
  <c r="I153" i="1" s="1"/>
  <c r="G132" i="13"/>
  <c r="G109" i="13"/>
  <c r="I145" i="1" s="1"/>
  <c r="G43" i="13"/>
  <c r="I137" i="1" s="1"/>
  <c r="G179" i="13"/>
  <c r="I154" i="1" s="1"/>
  <c r="G152" i="13"/>
  <c r="G143" i="13"/>
  <c r="I151" i="1" s="1"/>
  <c r="G124" i="13"/>
  <c r="G86" i="13"/>
  <c r="I144" i="1" s="1"/>
  <c r="G73" i="13"/>
  <c r="I143" i="1" s="1"/>
  <c r="G20" i="13"/>
  <c r="I135" i="1" s="1"/>
  <c r="M26" i="12"/>
  <c r="M25" i="12" s="1"/>
  <c r="M16" i="12"/>
  <c r="M8" i="12" s="1"/>
  <c r="G8" i="12"/>
  <c r="J28" i="1"/>
  <c r="J26" i="1"/>
  <c r="G38" i="1"/>
  <c r="F38" i="1"/>
  <c r="H32" i="1"/>
  <c r="J23" i="1"/>
  <c r="J24" i="1"/>
  <c r="J25" i="1"/>
  <c r="J27" i="1"/>
  <c r="E24" i="1"/>
  <c r="E26" i="1"/>
  <c r="I152" i="1" l="1"/>
  <c r="I148" i="1"/>
  <c r="G351" i="16"/>
  <c r="I126" i="1"/>
  <c r="F50" i="1"/>
  <c r="I147" i="1"/>
  <c r="I128" i="1"/>
  <c r="G85" i="14"/>
  <c r="G49" i="1"/>
  <c r="H49" i="1" s="1"/>
  <c r="I49" i="1" s="1"/>
  <c r="G48" i="1"/>
  <c r="H48" i="1" s="1"/>
  <c r="I48" i="1" s="1"/>
  <c r="G331" i="13"/>
  <c r="I184" i="1"/>
  <c r="I19" i="1" s="1"/>
  <c r="G48" i="12"/>
  <c r="G47" i="1"/>
  <c r="H47" i="1" s="1"/>
  <c r="I47" i="1" s="1"/>
  <c r="G46" i="1"/>
  <c r="H46" i="1" s="1"/>
  <c r="I46" i="1" s="1"/>
  <c r="G39" i="1"/>
  <c r="H39" i="1" s="1"/>
  <c r="H50" i="1" s="1"/>
  <c r="G41" i="1"/>
  <c r="H41" i="1" s="1"/>
  <c r="I41" i="1" s="1"/>
  <c r="G40" i="1"/>
  <c r="H40" i="1" s="1"/>
  <c r="I40" i="1" s="1"/>
  <c r="I17" i="1"/>
  <c r="I129" i="1"/>
  <c r="G121" i="15"/>
  <c r="G45" i="1"/>
  <c r="H45" i="1" s="1"/>
  <c r="I45" i="1" s="1"/>
  <c r="G44" i="1"/>
  <c r="H44" i="1" s="1"/>
  <c r="I44" i="1" s="1"/>
  <c r="H43" i="1"/>
  <c r="I43" i="1" s="1"/>
  <c r="G23" i="1" l="1"/>
  <c r="A23" i="1" s="1"/>
  <c r="A24" i="1" s="1"/>
  <c r="G24" i="1" s="1"/>
  <c r="G50" i="1"/>
  <c r="G25" i="1" s="1"/>
  <c r="A25" i="1" s="1"/>
  <c r="A26" i="1" s="1"/>
  <c r="G26" i="1" s="1"/>
  <c r="I39" i="1"/>
  <c r="I50" i="1" s="1"/>
  <c r="I16" i="1"/>
  <c r="I21" i="1" s="1"/>
  <c r="I186" i="1"/>
  <c r="A27" i="1" l="1"/>
  <c r="A29" i="1" s="1"/>
  <c r="G29" i="1" s="1"/>
  <c r="G27" i="1" s="1"/>
  <c r="J185" i="1"/>
  <c r="J138" i="1"/>
  <c r="J128" i="1"/>
  <c r="J150" i="1"/>
  <c r="J133" i="1"/>
  <c r="J149" i="1"/>
  <c r="J165" i="1"/>
  <c r="J181" i="1"/>
  <c r="J176" i="1"/>
  <c r="J136" i="1"/>
  <c r="J158" i="1"/>
  <c r="J135" i="1"/>
  <c r="J151" i="1"/>
  <c r="J167" i="1"/>
  <c r="J183" i="1"/>
  <c r="J184" i="1"/>
  <c r="J144" i="1"/>
  <c r="J166" i="1"/>
  <c r="J137" i="1"/>
  <c r="J153" i="1"/>
  <c r="J169" i="1"/>
  <c r="J178" i="1"/>
  <c r="J131" i="1"/>
  <c r="J179" i="1"/>
  <c r="J140" i="1"/>
  <c r="J130" i="1"/>
  <c r="J152" i="1"/>
  <c r="J174" i="1"/>
  <c r="J139" i="1"/>
  <c r="J155" i="1"/>
  <c r="J171" i="1"/>
  <c r="J148" i="1"/>
  <c r="J146" i="1"/>
  <c r="J160" i="1"/>
  <c r="J182" i="1"/>
  <c r="J141" i="1"/>
  <c r="J157" i="1"/>
  <c r="J173" i="1"/>
  <c r="J156" i="1"/>
  <c r="J154" i="1"/>
  <c r="J168" i="1"/>
  <c r="J127" i="1"/>
  <c r="J143" i="1"/>
  <c r="J159" i="1"/>
  <c r="J175" i="1"/>
  <c r="J147" i="1"/>
  <c r="J172" i="1"/>
  <c r="J170" i="1"/>
  <c r="J134" i="1"/>
  <c r="J129" i="1"/>
  <c r="J145" i="1"/>
  <c r="J161" i="1"/>
  <c r="J177" i="1"/>
  <c r="J180" i="1"/>
  <c r="J142" i="1"/>
  <c r="J163" i="1"/>
  <c r="J126" i="1"/>
  <c r="J164" i="1"/>
  <c r="J162" i="1"/>
  <c r="J132" i="1"/>
  <c r="J44" i="1"/>
  <c r="J40" i="1"/>
  <c r="J46" i="1"/>
  <c r="J49" i="1"/>
  <c r="J43" i="1"/>
  <c r="J42" i="1"/>
  <c r="J45" i="1"/>
  <c r="J39" i="1"/>
  <c r="J50" i="1" s="1"/>
  <c r="J48" i="1"/>
  <c r="J47" i="1"/>
  <c r="J41" i="1"/>
  <c r="G28" i="1"/>
  <c r="J1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C13" authorId="0" shapeId="0" xr:uid="{00000000-0006-0000-0100-000005000000}">
      <text>
        <r>
          <rPr>
            <sz val="9"/>
            <color indexed="81"/>
            <rFont val="Tahoma"/>
            <family val="2"/>
            <charset val="238"/>
          </rPr>
          <t>PSČ</t>
        </r>
      </text>
    </comment>
    <comment ref="D13" authorId="0" shapeId="0" xr:uid="{00000000-0006-0000-0100-000006000000}">
      <text>
        <r>
          <rPr>
            <sz val="9"/>
            <color indexed="81"/>
            <rFont val="Tahoma"/>
            <family val="2"/>
            <charset val="238"/>
          </rPr>
          <t>Ulice</t>
        </r>
      </text>
    </comment>
  </commentList>
</comments>
</file>

<file path=xl/sharedStrings.xml><?xml version="1.0" encoding="utf-8"?>
<sst xmlns="http://schemas.openxmlformats.org/spreadsheetml/2006/main" count="3416" uniqueCount="986">
  <si>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</si>
  <si>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</si>
  <si>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</si>
  <si>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</si>
  <si>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</si>
  <si>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</si>
  <si>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</si>
  <si>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</si>
  <si>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</si>
  <si>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</si>
  <si>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</si>
  <si>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</si>
  <si>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</si>
  <si>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</si>
  <si>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</si>
  <si>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</si>
  <si>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</si>
  <si>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</si>
  <si>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</si>
  <si>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</si>
  <si>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</si>
  <si>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</si>
  <si>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</si>
  <si>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</si>
  <si>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</si>
  <si>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</si>
  <si>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</si>
  <si>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</si>
  <si>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</si>
  <si>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</si>
  <si>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</si>
  <si>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</si>
  <si>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</si>
  <si>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</si>
  <si>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</si>
  <si>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</si>
  <si>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</si>
  <si>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</si>
  <si>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</si>
  <si>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IČO:</t>
  </si>
  <si>
    <t>Soupis stavebních prací, dodávek a služeb</t>
  </si>
  <si>
    <t>Zadavatel</t>
  </si>
  <si>
    <t>004</t>
  </si>
  <si>
    <t>TECHNICKÉ SLUŽBY HAVÍŘOV a.s. - STÁVAJÍCÍ SBĚRNA</t>
  </si>
  <si>
    <t>Technické služby Havířov a.s.</t>
  </si>
  <si>
    <t>Karvinská 1461/66</t>
  </si>
  <si>
    <t>Havířov-Město</t>
  </si>
  <si>
    <t>73601</t>
  </si>
  <si>
    <t>25375601</t>
  </si>
  <si>
    <t>CZ25375601</t>
  </si>
  <si>
    <t>Kotásek - Projekty s.r.o.</t>
  </si>
  <si>
    <t>Frýdecká 1901</t>
  </si>
  <si>
    <t>Šenov</t>
  </si>
  <si>
    <t>73934</t>
  </si>
  <si>
    <t>06155707</t>
  </si>
  <si>
    <t>Stavba</t>
  </si>
  <si>
    <t>OV 000</t>
  </si>
  <si>
    <t>SBĚRNÝ DVŮR TSH - OSTATNÍ A VEDLEJŠÍ NÁKLADY</t>
  </si>
  <si>
    <t>01_04-21</t>
  </si>
  <si>
    <t>sběrný dvůr ram - ostatní a vedlejší náklady</t>
  </si>
  <si>
    <t>SO 001</t>
  </si>
  <si>
    <t>SBĚRNÝ DVŮR TSH - STÁVAJÍCÍ OBJEKT</t>
  </si>
  <si>
    <t>03_04-21</t>
  </si>
  <si>
    <t>stavební objekt - ram s úpravou</t>
  </si>
  <si>
    <t>SO 002</t>
  </si>
  <si>
    <t>SBĚRNÝ DVŮR TSH - PROVOZNÍ OBJEKT</t>
  </si>
  <si>
    <t>04_04-21</t>
  </si>
  <si>
    <t>provozní objekt - stavební práce nový stav</t>
  </si>
  <si>
    <t>SO 003</t>
  </si>
  <si>
    <t>SBĚRNÝ DVŮR TSH - OPLOCENÍ</t>
  </si>
  <si>
    <t>05_04-21</t>
  </si>
  <si>
    <t>oplocení - práce bourací, nový stav</t>
  </si>
  <si>
    <t>IO 001</t>
  </si>
  <si>
    <t>SBĚRNÝ DVŮR TSH - POJEZDOVÉ PLOCHY</t>
  </si>
  <si>
    <t>02_04-21</t>
  </si>
  <si>
    <t>pojezdová plocha - bourací práce a nový stav</t>
  </si>
  <si>
    <t>Celkem za stavbu</t>
  </si>
  <si>
    <t>CZK</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</si>
  <si>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</si>
  <si>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</si>
  <si>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</si>
  <si>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</si>
  <si>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</si>
  <si>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</si>
  <si>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</si>
  <si>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</si>
  <si>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</si>
  <si>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</si>
  <si>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</si>
  <si>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</si>
  <si>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</si>
  <si>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</si>
  <si>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</si>
  <si>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</si>
  <si>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</si>
  <si>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</si>
  <si>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</si>
  <si>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</si>
  <si>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</si>
  <si>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</si>
  <si>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</si>
  <si>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</si>
  <si>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</si>
  <si>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</si>
  <si>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</si>
  <si>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</si>
  <si>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</si>
  <si>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</si>
  <si>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</si>
  <si>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</si>
  <si>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</si>
  <si>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</si>
  <si>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</si>
  <si>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</si>
  <si>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</si>
  <si>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 xml:space="preserve">        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</si>
  <si>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</si>
  <si>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</si>
  <si>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</si>
  <si>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</si>
  <si>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</si>
  <si>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</si>
  <si>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Poznámka: Jsou-li v zadávací dokumentaci, nebo jejich přílohách uvedeny konkrétní obchodní názvy, jedná se pouze o vymezení požadovaného standardu a zadavatel umožňuje i jiné, technicky a kvalitativně srovnatelné řešení.</t>
  </si>
  <si>
    <t>Rekapitulace dílů</t>
  </si>
  <si>
    <t>Typ dílu</t>
  </si>
  <si>
    <t>11</t>
  </si>
  <si>
    <t>Přípravné a přidružené práce</t>
  </si>
  <si>
    <t>12</t>
  </si>
  <si>
    <t>Odkopávky a prokopávky</t>
  </si>
  <si>
    <t>13</t>
  </si>
  <si>
    <t>Hloubené vykopávky</t>
  </si>
  <si>
    <t>16</t>
  </si>
  <si>
    <t>Přemístění výkopku</t>
  </si>
  <si>
    <t>17</t>
  </si>
  <si>
    <t>Konstrukce ze zemin</t>
  </si>
  <si>
    <t>18</t>
  </si>
  <si>
    <t>Povrchové úpravy terénu</t>
  </si>
  <si>
    <t>19</t>
  </si>
  <si>
    <t>Poplatky za skládku</t>
  </si>
  <si>
    <t>21</t>
  </si>
  <si>
    <t>Úprava podloží a základ.spáry</t>
  </si>
  <si>
    <t>27</t>
  </si>
  <si>
    <t>Základy</t>
  </si>
  <si>
    <t>31</t>
  </si>
  <si>
    <t>Zdi podpěrné a volné</t>
  </si>
  <si>
    <t>33</t>
  </si>
  <si>
    <t>Sloupy a pilíře,stožáry,stojky</t>
  </si>
  <si>
    <t>34</t>
  </si>
  <si>
    <t>Stěny a příčky</t>
  </si>
  <si>
    <t>41</t>
  </si>
  <si>
    <t>Stropy</t>
  </si>
  <si>
    <t>45</t>
  </si>
  <si>
    <t>Kce podkladní a vedlejší</t>
  </si>
  <si>
    <t>56</t>
  </si>
  <si>
    <t>Podkladní vrstvy komunikací a zpevněných ploch</t>
  </si>
  <si>
    <t>57</t>
  </si>
  <si>
    <t>Kryty štěrkových a živičných komunikací</t>
  </si>
  <si>
    <t>59</t>
  </si>
  <si>
    <t>Dlažby a předlažby komunikací</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</si>
  <si>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</si>
  <si>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</si>
  <si>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</si>
  <si>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</si>
  <si>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</si>
  <si>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</si>
  <si>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</si>
  <si>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</si>
  <si>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</si>
  <si>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</si>
  <si>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</si>
  <si>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</si>
  <si>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</si>
  <si>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</si>
  <si>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93</t>
  </si>
  <si>
    <t>Dokončovací práce inženýrských staveb</t>
  </si>
  <si>
    <t>94</t>
  </si>
  <si>
    <t>Lešení a stavební výtahy</t>
  </si>
  <si>
    <t>95</t>
  </si>
  <si>
    <t>Dokončovací kce na pozemních stavbách</t>
  </si>
  <si>
    <t>96</t>
  </si>
  <si>
    <t>Bourání a demontáž konstrukcí</t>
  </si>
  <si>
    <t>97</t>
  </si>
  <si>
    <t>Vybourání otvorů a ostatní bourací práce</t>
  </si>
  <si>
    <t>98</t>
  </si>
  <si>
    <t>Demolice</t>
  </si>
  <si>
    <t>P99</t>
  </si>
  <si>
    <t>Přesuny staveništních hmot h.s.v.</t>
  </si>
  <si>
    <t>S96</t>
  </si>
  <si>
    <t>Přesuny suti a vybouraných hmot : h.s.v.</t>
  </si>
  <si>
    <t>71111</t>
  </si>
  <si>
    <t>Izolace proti zemní vlhkosti - natěradly, tmely za studena</t>
  </si>
  <si>
    <t>71114</t>
  </si>
  <si>
    <t>Izolace proti zemní vlhkosti - pásy přitavením</t>
  </si>
  <si>
    <t>71182</t>
  </si>
  <si>
    <t>Izolace proti vodě - ochrana kcí a odvětrání</t>
  </si>
  <si>
    <t>71234</t>
  </si>
  <si>
    <t>Povlakové krytiny - střecha &lt; 10° pásy přitavené</t>
  </si>
  <si>
    <t>76481</t>
  </si>
  <si>
    <t>Kce klempíř - systém lak Pz plech</t>
  </si>
  <si>
    <t>76764</t>
  </si>
  <si>
    <t>Kce zámečnické - dveře</t>
  </si>
  <si>
    <t>76765</t>
  </si>
  <si>
    <t>Kce zámečnické - vrata</t>
  </si>
  <si>
    <t>76792</t>
  </si>
  <si>
    <t>Kce zámečnické - vrata a vrátka k oplocení</t>
  </si>
  <si>
    <t>76799</t>
  </si>
  <si>
    <t>Kce zámečnické - ost ksdk</t>
  </si>
  <si>
    <t>78177</t>
  </si>
  <si>
    <t>Obklady keramické - vnější</t>
  </si>
  <si>
    <t>78322</t>
  </si>
  <si>
    <t>Nátěry - ksdk syntetické</t>
  </si>
  <si>
    <t>78445</t>
  </si>
  <si>
    <t>Malby - malířské směsi</t>
  </si>
  <si>
    <t>S76</t>
  </si>
  <si>
    <t>Přesuny suti a vybouraných hmot : p.s.v.</t>
  </si>
  <si>
    <t>M2101</t>
  </si>
  <si>
    <t>Elektromontáže - vedené tr, krabice, svorkovnice</t>
  </si>
  <si>
    <t>M2108</t>
  </si>
  <si>
    <t>Elektromontáže - cu vodiče, šňůry, kabely</t>
  </si>
  <si>
    <t>M2122</t>
  </si>
  <si>
    <t>Elektromontáže - vedení uzemňovací</t>
  </si>
  <si>
    <t>M2286</t>
  </si>
  <si>
    <t>Mtž sdělovací a zabezp techniky - závory a přejezdová zařízení</t>
  </si>
  <si>
    <t>M2319</t>
  </si>
  <si>
    <t>Mtž potrubí - chráničky</t>
  </si>
  <si>
    <t>M4601</t>
  </si>
  <si>
    <t>Zemní práce při mtž - vytyčování tras</t>
  </si>
  <si>
    <t>M4620</t>
  </si>
  <si>
    <t>Zemní práce při mtž - kabelové rýhy</t>
  </si>
  <si>
    <t>M4642</t>
  </si>
  <si>
    <t>Zemní práce při mtž - kabelové lože</t>
  </si>
  <si>
    <t>M4649</t>
  </si>
  <si>
    <t>Zemní práce při mtž - krytí kabů, spojek, odbočnic</t>
  </si>
  <si>
    <t>M4651</t>
  </si>
  <si>
    <t>Zemní práce při mtž - kabelové prostupy a kanálky</t>
  </si>
  <si>
    <t>M4652</t>
  </si>
  <si>
    <t>Zemní práce při mtž - kabelové žlaby a kryty</t>
  </si>
  <si>
    <t>M4657</t>
  </si>
  <si>
    <t>Zemní práce při mtž - zához rýhy se zhutněním</t>
  </si>
  <si>
    <t>M4668</t>
  </si>
  <si>
    <t>Zemní práce při mtž - průchody zdivem</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</si>
  <si>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</si>
  <si>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</si>
  <si>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</si>
  <si>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</si>
  <si>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</si>
  <si>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</si>
  <si>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</si>
  <si>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</si>
  <si>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</si>
  <si>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</si>
  <si>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</si>
  <si>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</si>
  <si>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</si>
  <si>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</si>
  <si>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</si>
  <si>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</si>
  <si>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</si>
  <si>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</si>
  <si>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</si>
  <si>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</si>
  <si>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</si>
  <si>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</si>
  <si>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</si>
  <si>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</si>
  <si>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</si>
  <si>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</si>
  <si>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</si>
  <si>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</si>
  <si>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Díl:</t>
  </si>
  <si>
    <t>DIL</t>
  </si>
  <si>
    <t>005121 R</t>
  </si>
  <si>
    <t>Zařízení staveniště</t>
  </si>
  <si>
    <t>Soubor</t>
  </si>
  <si>
    <t>RTS 21/ I</t>
  </si>
  <si>
    <t>Indiv</t>
  </si>
  <si>
    <t>POL99_2</t>
  </si>
  <si>
    <t>Veškeré náklady spojené s vybudováním, provozem a odstraněním zařízení staveniště.</t>
  </si>
  <si>
    <t>POP</t>
  </si>
  <si>
    <t>SPU</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</si>
  <si>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</si>
  <si>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</si>
  <si>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</si>
  <si>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</si>
  <si>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</si>
  <si>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</si>
  <si>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005122020R</t>
  </si>
  <si>
    <t xml:space="preserve">Silniční, železniční či kolejový provoz  </t>
  </si>
  <si>
    <t>POL99_1</t>
  </si>
  <si>
    <t>Náklady na ztížené provádění stavebních prací v důsledku nepřerušeného dopravního provozu na staveništi nebo v jeho bezprostředním okolí.</t>
  </si>
  <si>
    <t>005124010R</t>
  </si>
  <si>
    <t>Koordinační činnost</t>
  </si>
  <si>
    <t>Koordinace stavebních a technologických dodávek stavby.</t>
  </si>
  <si>
    <t>005211010R</t>
  </si>
  <si>
    <t>Předání a převzetí staveniště</t>
  </si>
  <si>
    <t>Náklady spojené s účastí zhotovitele na předání a převzetí staveniště.</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</si>
  <si>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</si>
  <si>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</si>
  <si>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</si>
  <si>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</si>
  <si>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</si>
  <si>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</si>
  <si>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 R</t>
  </si>
  <si>
    <t>Předání a převzetí díla</t>
  </si>
  <si>
    <t>Náklady zhotovitele, které vzniknou v souvislosti s povinnostmi zhotovitele při předání a převzetí díla.</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</si>
  <si>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</si>
  <si>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</si>
  <si>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</si>
  <si>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</si>
  <si>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</si>
  <si>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</si>
  <si>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</si>
  <si>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</si>
  <si>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</si>
  <si>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SUM</t>
  </si>
  <si>
    <t>Geodetické zaměření rohů stavby, stabilizace bodů a sestavení laviček.</t>
  </si>
  <si>
    <t>END</t>
  </si>
  <si>
    <t>Položkový soupis prací a dodávek</t>
  </si>
  <si>
    <t>274272130RT3</t>
  </si>
  <si>
    <t>Zdivo základové z bednicích tvárnic Zdivo základové z bednicích tvárnic, tl. 25 cm, výplň tvárnic betonem C 16/20</t>
  </si>
  <si>
    <t>m2</t>
  </si>
  <si>
    <t>801-1</t>
  </si>
  <si>
    <t>POL1_</t>
  </si>
  <si>
    <t>s výplní betonem, bez výztuže,</t>
  </si>
  <si>
    <t>SPI</t>
  </si>
  <si>
    <t>v.č. D.1.1.a).05 - bednění ztracené tvátnice : 0,500 * 13,200</t>
  </si>
  <si>
    <t>VV</t>
  </si>
  <si>
    <t>274354012R00</t>
  </si>
  <si>
    <t>Bednění prostupu základy Bednění prostupu základem do 0,01 m2, dl. 0,5 m</t>
  </si>
  <si>
    <t>kus</t>
  </si>
  <si>
    <t>úprava trouby na potřebný rozměr, uložení a  ukotvení trouby v bednění. Včetně dodávky trouby.</t>
  </si>
  <si>
    <t>v.č. D.1.1.a).05 - prostup voda : 1,000</t>
  </si>
  <si>
    <t>274320040RAA</t>
  </si>
  <si>
    <t>Základový pas ŽB z betonu C 20/25, vč. bednění, výztuž 90 kg/m3, štěrkopískový podklad 10 cm</t>
  </si>
  <si>
    <t>m3</t>
  </si>
  <si>
    <t>POL2_</t>
  </si>
  <si>
    <t>v.č. D.1.1.b).05 - pas základ : 0,500*0,500 * (3,100+4,365)</t>
  </si>
  <si>
    <t>311238324R00</t>
  </si>
  <si>
    <t>Zdivo nosné z cihel a tvarovek pálených akusticky tlumivé Zdivo POROTHERM 25 AKU Z Profi P20, tl. 250 mm</t>
  </si>
  <si>
    <t>v.č. D.1.1.a).07 - zdivo : 4,080 * (13,200+1,000)</t>
  </si>
  <si>
    <t>odpočet - překlad : (-1) * 0,180 * 3,600</t>
  </si>
  <si>
    <t>odpočet - otvor : (-1) * 3,300 * 3,250</t>
  </si>
  <si>
    <t>311941111R00</t>
  </si>
  <si>
    <t>Připojení zděných stěn ke konstrukci Připojení zdí ke stáv.konstr.nerez kotvou na hmožd</t>
  </si>
  <si>
    <t>m</t>
  </si>
  <si>
    <t>nerezovou kotvou ve spáře nového zdiva (4 ks/m spáry)</t>
  </si>
  <si>
    <t>Včetně dodávky kotev i spojovacího materiálu.</t>
  </si>
  <si>
    <t>v.č. D.1.1.a).06 - zádveří : 2 * 3,300</t>
  </si>
  <si>
    <t>311941112R00</t>
  </si>
  <si>
    <t>Připojení zděných stěn ke konstrukci Připojení zdí ke stáv.konstr.nerez.kotvou nastřel.</t>
  </si>
  <si>
    <t>v.č. D.1.1.a).07 - zdivo : 2 * 3,300</t>
  </si>
  <si>
    <t>317161302RA0</t>
  </si>
  <si>
    <t>Sestava keramických překladů pro jeden otvor Sestava překladů pro tl. 240, bez izol. dl.1250 mm</t>
  </si>
  <si>
    <t>AP-HSV</t>
  </si>
  <si>
    <t>Včetně polystyrenové desky k vytvoření přesné tloušťky sestavy (tl. 30 mm).</t>
  </si>
  <si>
    <t>v.č. D.1.1.a).06 - překlad : 1,000</t>
  </si>
  <si>
    <t>317940012RAA</t>
  </si>
  <si>
    <t>Překlady z ocelových válcovaných profilů včetně dodávky ocelových prvků Osazení válcovaných profilů do č.22, včetně dodávky ocelových prvků</t>
  </si>
  <si>
    <t>t</t>
  </si>
  <si>
    <t>v.č. D.1.1.a).06 - překlad : 1,08 * 2 * 3,600*0,02190</t>
  </si>
  <si>
    <t>342248112R00</t>
  </si>
  <si>
    <t>Příčky z tvárnic pálených Příčky z tvárnic pálených Příčky POROTHERM 11,5 P+D na MVC 5, tl. 115 mm</t>
  </si>
  <si>
    <t>jednoduché nebo příčky zděné do svislé dřevěné, cihelné, betonové nebo ocelové konstrukce na jakoukoliv maltu vápenocementovou (MVC) nebo cementovou (MC),</t>
  </si>
  <si>
    <t>v.č. D.1.1.a).06 - zádveří : 3,300 * (1,315+3,500)</t>
  </si>
  <si>
    <t>346244381RT2</t>
  </si>
  <si>
    <t>Plentování ocelových nosníků jednostranné Plentování ocelových nosníků výšky do 20 cm, s použitím suché maltové směsi</t>
  </si>
  <si>
    <t>jakýmikoliv cihlami,</t>
  </si>
  <si>
    <t>v.č. D.1.1.a).06 - překlad : 0,250 * 3,600</t>
  </si>
  <si>
    <t>343231112R00</t>
  </si>
  <si>
    <t>Přizdívky obkladové z cihel pálených lícových Přizdívky z cihel Klinker něm. formát, tl. 115 mm</t>
  </si>
  <si>
    <t>346481112RT2</t>
  </si>
  <si>
    <t>Plentování rýh, nosníků apod. pletivem Zaplentování rýh, nosníků keramickým pletivem, s použitím suché maltové směsi</t>
  </si>
  <si>
    <t>plentování potrubí, válcovaných nosníků, výklenků nebo nik, jakéhokoliv tvaru, na jakoukoliv maltu, s potřebným vypnutím pletiva, přetažením a zakotvením drátů a provedení postřiku maltou,</t>
  </si>
  <si>
    <t>v.č. D.1.1.a).06 - překlad vrata : 2 * 0,250 * 3,600</t>
  </si>
  <si>
    <t>- překlad dveře : 2 * 0,250 * 1,300</t>
  </si>
  <si>
    <t>346481122RT2</t>
  </si>
  <si>
    <t>Plentování rýh, nosníků apod. pletivem Zaplentování rýh pod stropy keramickým pletivem, s použitím suché maltové směsi</t>
  </si>
  <si>
    <t>v.č. D.1.1.a).06 - překlad vrata : 0,250 * 3,300</t>
  </si>
  <si>
    <t>- překlad dveře : 0,300 * 0,800</t>
  </si>
  <si>
    <t>411320044RA0</t>
  </si>
  <si>
    <t>Stropy ze ŽB do bednění včetně podpěrné konstrukce z betonu C 25/30, tloušťky 200 mm, výztuž 90 kg/m3</t>
  </si>
  <si>
    <t>beton stropů deskových, výztuž z betonářské oceli 11 375, bednění stropů deskových plných rovných, podpěrná konstrukce stropů výšky do 6 m.</t>
  </si>
  <si>
    <t>0,350*13,200</t>
  </si>
  <si>
    <t>417320035RAA</t>
  </si>
  <si>
    <t>Ztužující věnce do klasického bednění z betonu C 20/25, průřezu 300 x 200 mm, výztuž 90 kg/m3</t>
  </si>
  <si>
    <t>beton ztužujících pasů a věnců, výztuž 10 505, bednění a odbednění, bez tepelné izolace.</t>
  </si>
  <si>
    <t>13,200</t>
  </si>
  <si>
    <t>612403399RT2</t>
  </si>
  <si>
    <t>Hrubá výplň rýh ve stěnách, jakoukoliv maltou maltou ze suchých směsí_x000D_
 Hrubá výplň rýh ve stěnách maltou, s použitím suché maltové směsi</t>
  </si>
  <si>
    <t>801-4</t>
  </si>
  <si>
    <t>jakékoliv šířky rýhy,</t>
  </si>
  <si>
    <t>v.č. D.1.1.a).06 - překlad dveře : 0,250 * 1,300</t>
  </si>
  <si>
    <t>612409991RT2</t>
  </si>
  <si>
    <t>Začištění omítek kolem oken, dveří a obkladů apod. Začištění omítek kolem oken,dveří apod., s použitím suché maltové směsi</t>
  </si>
  <si>
    <t>v.č. D.1.1.a).06 - překlad dveře : 0,250 * (1,300 + 2*2,000)</t>
  </si>
  <si>
    <t>612470220RAA</t>
  </si>
  <si>
    <t>Omítka vnitřní, stěn, ze suchých směsí Omítka stěn vnitřní Hasit vápenná jednovrstvá, tloušťka vrstvy 15 mm,  pomocné lešení</t>
  </si>
  <si>
    <t>v.č. D.1.1.a).06 - omítka : 3,300 * 13,200</t>
  </si>
  <si>
    <t>odpořet - otvor : (-1) * 3,300 * 3,250</t>
  </si>
  <si>
    <t>v.č. D.1.1.a).06 - zádveří : 2 * 3,300 * (1,315+3,500)</t>
  </si>
  <si>
    <t>622412213RT2</t>
  </si>
  <si>
    <t>Nátěr vnějsích omítek stěn Nátěr stěn vnějších, slož.1-2, BASF, silikonový, odstín II, PCI MultiTop FS</t>
  </si>
  <si>
    <t>Penetrace + 2 x krycí nátěr.</t>
  </si>
  <si>
    <t>včetně penetrace podkladu</t>
  </si>
  <si>
    <t>622422521R00</t>
  </si>
  <si>
    <t>Oprava vnějších omítek vápenných stupeň členitosti 1 a 2_x000D_
 Oprava vnějších omítek vápen. štuk. II, do 50 %</t>
  </si>
  <si>
    <t>a vápenocementových, bez otlučení vadných míst,</t>
  </si>
  <si>
    <t>Včetně barvení vždy celé plochy (100%), s výjimkou položek oprav omítek drásaných.</t>
  </si>
  <si>
    <t>622481211RU2</t>
  </si>
  <si>
    <t>Vyztužení vnějších omítek stěn sklotextilní síťovinou s dodávkou výztužné sítě a stěrkového tmelu</t>
  </si>
  <si>
    <t>Položka pořadí 66 : 19,80000</t>
  </si>
  <si>
    <t>622904112R00</t>
  </si>
  <si>
    <t>Očištění fasád Očištění fasád tlakovou vodou složitost 1 - 2</t>
  </si>
  <si>
    <t>v.č. D.1.1.a).08 - fasáda : 4,080 * (13,200+2*13,250)</t>
  </si>
  <si>
    <t>622470050RAA</t>
  </si>
  <si>
    <t>Omítka vnější stěn ze suchých směsí Omítka stěn vnější Hasit dvouvrstvá, složitost 2, postřik, omítka tloušťky 20 mm, lešení</t>
  </si>
  <si>
    <t>v.č. D.1.1.a).06 - omítka : 4,08 * (13,200+1,000)</t>
  </si>
  <si>
    <t>přípořet - atika : (+1) * 0,350 * (13,200+1,000)</t>
  </si>
  <si>
    <t>622489131RA0</t>
  </si>
  <si>
    <t>Omítka vnějších stěn s výztužnou stěrkou Omítka s výztužnou stěrkou,Stomix,silikon. slož.2</t>
  </si>
  <si>
    <t>631315621R00</t>
  </si>
  <si>
    <t>Mazanina z betonu prostého tl. přes 120 do 240 mm Mazanina betonová tl. 12 - 24 cm C 20/25</t>
  </si>
  <si>
    <t>(z kameniva) hlazená dřevěným hladítkem</t>
  </si>
  <si>
    <t>Včetně vytvoření dilatačních spár, bez zaplnění.</t>
  </si>
  <si>
    <t>v.č. D.1.1.a).07 - mazanina : 0,240*0,650 * 13,200</t>
  </si>
  <si>
    <t>632451336R00</t>
  </si>
  <si>
    <t>Potěr pískocementový na mazaninách do černa pálený_x000D_
 Potěr pískocementový pálený tl. 50 mm</t>
  </si>
  <si>
    <t>nebo betonových podkladech (400 kg cementu/m3)</t>
  </si>
  <si>
    <t>v.č. D.1.1.a).07 - mazanina : 0,400 * 13,200</t>
  </si>
  <si>
    <t>642944121RU4</t>
  </si>
  <si>
    <t>Ocelové zárubně osazované dodatečně Osazení ocelových zárubní dodatečně do 2,5 m2, včetně dodávky zárubně  80x197x16 cm</t>
  </si>
  <si>
    <t>lisované nebo z úhelníků s vybetonováním prahu, z pomocného pracovního lešení o výšce podlahy do 1900 mm a pro zatížení do 1,5 kPa, včetně dodávky zárubně</t>
  </si>
  <si>
    <t>v.č. D.1.1.a).06 - zárubeň dveře : 1,000</t>
  </si>
  <si>
    <t>831230110RAB</t>
  </si>
  <si>
    <t>Vodovodní přípojka Vodovodní přípojka z trub polyetylénových D 40-63, hloubka 1,2 m</t>
  </si>
  <si>
    <t>hloubení rýh nezapažených, šířky do 200 cm, v hornině 3 (včetně příplatku za lepivost), se svislým přemístěním, lože pod potrubí z písku a štěrkopísku do 63 mm, dodávka a montáž potrubí z trub polyetylénových tlakových hrdlových vnějšího průměru podle popisu, tlaková zkouška potrubí, proplach a dezinfekce, obsyp potrubí sypaninou bez prohození materiálem připraveným podél výkopu ve vzdálenosti do 3 m od jeho okraje, pro jakoukoliv míru zhutnění, zásyp rýhy sypaninou z jakékoliv horniny, s uložením výkopku ve vrstvách, se zhutněním.</t>
  </si>
  <si>
    <t>v.č. C.3 - přípojka voda : 9,450</t>
  </si>
  <si>
    <t>42228254R</t>
  </si>
  <si>
    <t>HAWLE šoupátko 2600 DN 5/4" pro dom.příp. - voda</t>
  </si>
  <si>
    <t>SPCM</t>
  </si>
  <si>
    <t>POL3_</t>
  </si>
  <si>
    <t>v.č. C.3 - vodovodní přípojka napojení ISO : 1,000</t>
  </si>
  <si>
    <t>899401112R00</t>
  </si>
  <si>
    <t>Osazení poklopů litinových Osazení poklopů litinových šoupátkových</t>
  </si>
  <si>
    <t>827-1</t>
  </si>
  <si>
    <t>včetně podezdění</t>
  </si>
  <si>
    <t>899731113R00</t>
  </si>
  <si>
    <t>Signalizační vodič Vodič signalizační CYY 4 mm2</t>
  </si>
  <si>
    <t>v.č. C.3 - přípojka voda : 9,450 + 2,000</t>
  </si>
  <si>
    <t>42200730R</t>
  </si>
  <si>
    <t>HAWLE poklop uliční lehký 1550  - voda</t>
  </si>
  <si>
    <t>42293114R</t>
  </si>
  <si>
    <t>HAWLE souprava zemní č. 9101-voda, L=1,25m</t>
  </si>
  <si>
    <t>946941102RT1</t>
  </si>
  <si>
    <t>Montáž sestavy pojízdného hliníkového lešení (věže) Montáž pojízdných Alu věží BOSS, 2,5 x 1,45 m, pracovní výška 4,3 m</t>
  </si>
  <si>
    <t>sada</t>
  </si>
  <si>
    <t>800-3</t>
  </si>
  <si>
    <t>1,000</t>
  </si>
  <si>
    <t>946941192RT1</t>
  </si>
  <si>
    <t>Montáž sestavy pojízdného hliníkového lešení (věže) nájemné sestavy pojízdného hliníkového lešení (věže)_x000D_
 Nájemné pojízdných Alu věží BOSS, 2,5 x 1,45 m, pracovní výška 4,3 m</t>
  </si>
  <si>
    <t>den</t>
  </si>
  <si>
    <t>30,000</t>
  </si>
  <si>
    <t>946941802RT1</t>
  </si>
  <si>
    <t>Demontáž sestavy pojízdného hliníkového lešení (věže) Demontáž pojízdných Alu věží BOSS, 2,5 x 1,45 m, pracovní výška 4,3 m</t>
  </si>
  <si>
    <t>952902110R00</t>
  </si>
  <si>
    <t>Čištění budov Čištění zametáním v místnostech a chodbách</t>
  </si>
  <si>
    <t>v.č. D.1.1.a).06 - čištění : (13,200-2*0,300)*(13,250-2*0,300)</t>
  </si>
  <si>
    <t>953981205R00</t>
  </si>
  <si>
    <t>Chemické kotvy do betonu, do cihelného zdiva do betonu, hloubky 170 mm, M 20, malta pro chemické kotvy dvousložková do plných materiálů</t>
  </si>
  <si>
    <t>Kalkul</t>
  </si>
  <si>
    <t>Položka pořadí 46 : 26,00000</t>
  </si>
  <si>
    <t>961055111R00</t>
  </si>
  <si>
    <t>Bourání základů Bourání základů železobetonových</t>
  </si>
  <si>
    <t>801-3</t>
  </si>
  <si>
    <t>nebo vybourání otvorů průřezové plochy přes 4 m2 v základech</t>
  </si>
  <si>
    <t xml:space="preserve">bourání objektu : </t>
  </si>
  <si>
    <t>v.č. d.1.1.a).01 - pas 0,300x0,800 : 0,300*0,800 * (13,500+14,640+12,090)</t>
  </si>
  <si>
    <t>- pas 0,500x0,500 : 0,500*0,500 * (3,300+4,550+1,150+1,500*2+1,050+4,470+4,620)</t>
  </si>
  <si>
    <t>- patka 1,500x1,500 : 0,800 * 1,500*1,500 * 6</t>
  </si>
  <si>
    <t>965042241RT6</t>
  </si>
  <si>
    <t>Bourání podkladů pod dlažby nebo litých celistvých dlažeb a mazanin  Bourání mazanin betonových tl. nad 10 cm, nad 4 m2, pneumat. kladivo, tl. mazaniny nad 20 cm</t>
  </si>
  <si>
    <t>v.č. d.1.1.a).01 - podlaha : 0,300 * 13,500*13,400</t>
  </si>
  <si>
    <t>965044121R00</t>
  </si>
  <si>
    <t>Bourání podkladů pod dlažby nebo litých celistvých dlažeb a mazanin  Bourání podkladů bet., tl. 4 cm, s rabic.pletivem</t>
  </si>
  <si>
    <t>v.č. d.1.1.a).01 - podlaha : 13,500*13,400</t>
  </si>
  <si>
    <t>965082933RT1</t>
  </si>
  <si>
    <t>Odstranění násypu pod podlahami a ochranného na střechách Odstranění násypu tl. do 20 cm, plocha nad 2 m2, tl. násypu 10 - 15 cm, plocha nad 2 m2</t>
  </si>
  <si>
    <t>v.č. d.1.1.a).01 - podlaha : 0,140 * 13,500*13,400</t>
  </si>
  <si>
    <t>970041020R00</t>
  </si>
  <si>
    <t>Jádrové vrtání, kruhové prostupy v prostém betonu jádrové vrtání , d 20 mm</t>
  </si>
  <si>
    <t>střecha : 13 * 0,500</t>
  </si>
  <si>
    <t>z deska : 13 * 0,500</t>
  </si>
  <si>
    <t>971035641R00</t>
  </si>
  <si>
    <t>Vybourání otvorů ve zdivu cihelném z jakýchkoliv cihel pálených_x000D_
 Vybourání otv. zeď cihel. pl. 4 m2, tl. 30 cm, MC</t>
  </si>
  <si>
    <t>základovém nebo nadzákladovém,</t>
  </si>
  <si>
    <t>Včetně pomocného lešení o výšce podlahy do 1900 mm a pro zatížení do 1,5 kPa  (150 kg/m2).</t>
  </si>
  <si>
    <t xml:space="preserve">bourání otvor : </t>
  </si>
  <si>
    <t>v.č. D.1.1.a).06 - zdivo : 0,300 * 0,800*2,000</t>
  </si>
  <si>
    <t>974031666R00</t>
  </si>
  <si>
    <t>Vysekání rýh v jakémkoliv zdivu cihelném pro vtahování nosníků do zdí, před vybouráním otvorů_x000D_
 Vysekání rýh zeď cihelná vtah. nosníků 15 x 25 cm</t>
  </si>
  <si>
    <t>v.č. D.1.1.a).06 - překlad : 2 * 1,300</t>
  </si>
  <si>
    <t>3117179810R</t>
  </si>
  <si>
    <t>kotevní tyč celozávitová se speciálním půběžným závitem; ocel ST 500 S; pr. tyče 20,0 mm; délka 1 m; mez kluzu 160 kN; mez pevnosti 175 kN; použití ve stavitelství, geotechnice, hornictví, injektování, spínání objektů; aplikace upnutí pomocí polyesterových lepících ampulí nebo injektáží; balení tyče v délkách 2, 3, 4, 6 a12 m</t>
  </si>
  <si>
    <t>Položka pořadí 43 : 13,00000*2</t>
  </si>
  <si>
    <t>981011411R00</t>
  </si>
  <si>
    <t>Demolice budov prováděné postupným rozebíráním Demolice budov, zdivo, podil konstr. do 10 %, MC</t>
  </si>
  <si>
    <t>800-6</t>
  </si>
  <si>
    <t>Budovy výšky do 35 m.</t>
  </si>
  <si>
    <t>v.č. D.1.1.a).03 - "01" : 4,080 * 12,000*13,200</t>
  </si>
  <si>
    <t>979081111R00</t>
  </si>
  <si>
    <t>Odvoz suti a vybouraných hmot na skládku Odvoz suti a vybour. hmot na skládku do 1 km</t>
  </si>
  <si>
    <t>Včetně naložení na dopravní prostředek a složení na skládku, bez poplatku za skládku.</t>
  </si>
  <si>
    <t>979081121R00</t>
  </si>
  <si>
    <t>Odvoz suti a vybouraných hmot na skládku Příplatek k odvozu za každý další 1 km</t>
  </si>
  <si>
    <t>979990102R00</t>
  </si>
  <si>
    <t>Poplatek za skládku Poplatek za skládku suti - směs betonu a cihel</t>
  </si>
  <si>
    <t>979088212R00</t>
  </si>
  <si>
    <t>Nakládání suti a vybouraných hmot Nakládání suti na dopravní prostředky</t>
  </si>
  <si>
    <t>800-2</t>
  </si>
  <si>
    <t>na dopravní prostředky pro vodorovné přemístění,</t>
  </si>
  <si>
    <t>979093111R00</t>
  </si>
  <si>
    <t>Uložení suti na skládku Uložení suti na skládku bez zhutnění</t>
  </si>
  <si>
    <t>s hrubým urovnáním,</t>
  </si>
  <si>
    <t>998981123R00</t>
  </si>
  <si>
    <t>Přesun hmot pro demolice obj. postup. rozebíráním postupným rozebíráním, výšky do 21 m</t>
  </si>
  <si>
    <t>POL7_</t>
  </si>
  <si>
    <t>(JKSO 801 až 803, 811 až 815) bez omezení</t>
  </si>
  <si>
    <t>999281105R00</t>
  </si>
  <si>
    <t xml:space="preserve">Přesun hmot pro opravy a údržbu objektů pro opravy a údržbu dosavadních objektů včetně vnějších plášťů_x000D_
 výšky do 6 m,  </t>
  </si>
  <si>
    <t>oborů 801, 803, 811 a 812</t>
  </si>
  <si>
    <t>POL8_</t>
  </si>
  <si>
    <t>711111001RZ1</t>
  </si>
  <si>
    <t>Provedení izolace proti zemní vlhkosti natěradly za studena na ploše vodorovné nátěrem Izolace proti vlhkosti vodor. nátěr ALP za studena, 1x nátěr - včetně dodávky penetračního laku ALP</t>
  </si>
  <si>
    <t>800-711</t>
  </si>
  <si>
    <t>v.č. D.1.1.a).07 - izol : 0,750 * 13,200</t>
  </si>
  <si>
    <t>711112001RZ1</t>
  </si>
  <si>
    <t>Provedení izolace proti zemní vlhkosti natěradly za studena na ploše svislé, včetně pomocného lešení o výšce podlahy do 1900 mm a pro zatížení do 1,5 kPa. nátěrem Izolace proti vlhkosti svis. nátěr ALP, za studena, 1x nátěr - včetně dodávky asfaltového laku</t>
  </si>
  <si>
    <t>v.č. D.1.1.a).07 - izol : 0,750 * (13,200+1,000)</t>
  </si>
  <si>
    <t>998711201R00</t>
  </si>
  <si>
    <t>Přesun hmot pro izolace proti vodě svisle do 6 m</t>
  </si>
  <si>
    <t>50 m vodorovně měřeno od těžiště půdorysné plochy skládky do těžiště půdorysné plochy objektu</t>
  </si>
  <si>
    <t>711141559RZ3</t>
  </si>
  <si>
    <t>Provedení izolace proti zemní vlhkosti pásy přitavením Izolace proti vlhk. vodorovná pásy přitavením, 1 vrstva - včetně dodávky Sklobit G</t>
  </si>
  <si>
    <t>711142559RZ3</t>
  </si>
  <si>
    <t>Provedení izolace proti zemní vlhkosti pásy přitavením Izolace proti vlhkosti svislá pásy přitavením, 1 vrstva - včetně dodávky Sklobit G</t>
  </si>
  <si>
    <t>711823121RT2</t>
  </si>
  <si>
    <t>Ochrana konstrukcí nopovou fólií svisle, výška nopu 4 mm, včetně dodávky fólie</t>
  </si>
  <si>
    <t>13,200*1,500</t>
  </si>
  <si>
    <t>711823129RT2</t>
  </si>
  <si>
    <t>Ochrana konstrukcí nopovou fólií ukončovací lišta,  , včetně dodávky lišty</t>
  </si>
  <si>
    <t>712341559RZ6</t>
  </si>
  <si>
    <t>Povlakové krytiny střech do 10° pásy přitavením Povlaková krytina střech do 10°, NAIP přitavením, 2 vrstvy - včetně dodávky Sklobit G</t>
  </si>
  <si>
    <t>v.č. D.1.1.a).06 - střecha : (0,500+0,450+0,350) * 13,200</t>
  </si>
  <si>
    <t>998712201R00</t>
  </si>
  <si>
    <t>Přesun hmot pro povlakové krytiny Přesun hmot pro povlakové krytiny, výšky do 6 m</t>
  </si>
  <si>
    <t>50 m vodorovně</t>
  </si>
  <si>
    <t>764817168RT2</t>
  </si>
  <si>
    <t>Oplechování  Oplechování zdí (atik) z lak.Pz plechu, rš 680 mm, nalepení Enkolitem</t>
  </si>
  <si>
    <t>800-764</t>
  </si>
  <si>
    <t>včetně zhotovení rohů, spojů a dilatací</t>
  </si>
  <si>
    <t>998764201R00</t>
  </si>
  <si>
    <t>Přesun hmot pro konstrukce klempířské v objektech výšky do 6 m</t>
  </si>
  <si>
    <t>767640014RA0</t>
  </si>
  <si>
    <t>Dveře kovové Dveře kovové jednokřídlové 80 x 197 cm</t>
  </si>
  <si>
    <t>AP-PSV</t>
  </si>
  <si>
    <t>do zabudovaných zárubní.</t>
  </si>
  <si>
    <t>v.č. D.1.1.a).06 - dveře : 1,000</t>
  </si>
  <si>
    <t>767640019RA0</t>
  </si>
  <si>
    <t>Dveře kovové Montáž dveří kovových jednokřídlových</t>
  </si>
  <si>
    <t>767651230R00</t>
  </si>
  <si>
    <t>Montáž vrat Montáž vrat otočných do ocel.zárubně, pl.do 13 m2</t>
  </si>
  <si>
    <t>800-767</t>
  </si>
  <si>
    <t>včetně dokončení okování dvířek průchodových,</t>
  </si>
  <si>
    <t>v.č. D.1.1.a).06 - vrata : 1,000</t>
  </si>
  <si>
    <t>55344000.RpolH</t>
  </si>
  <si>
    <t>Vrata ocelová  3,30X3,320 m s rámem nezatepl</t>
  </si>
  <si>
    <t>Vlastní</t>
  </si>
  <si>
    <t>POL12_0</t>
  </si>
  <si>
    <t>1,00</t>
  </si>
  <si>
    <t>998767201R00</t>
  </si>
  <si>
    <t>Přesun hmot pro kovové stavební doplňk. konstrukce v objektech výšky do 6 m</t>
  </si>
  <si>
    <t>767999804R00</t>
  </si>
  <si>
    <t>Demontáž ostatních doplňků staveb doplňků staveb_x000D_
 Demontáž doplňků staveb o hmotnosti do 500 kg</t>
  </si>
  <si>
    <t>kg</t>
  </si>
  <si>
    <t>v.č. D.1.1.a).06 - vrata : 1 * 0,420 * 1 000</t>
  </si>
  <si>
    <t>781770010RA0</t>
  </si>
  <si>
    <t>Obklad vnější keramický Obklad vnější keramický 25 x 6,5 cm</t>
  </si>
  <si>
    <t>z dlaždic keramických kladených do malty, včetně podílu práce v omezeném prostoru a na plochách do 10 m2.</t>
  </si>
  <si>
    <t>v.č. D.1.1.a).06 - sokl : 2 * (2*13,200+2*13,250 - 2*0,800-2*3,300) * 0,065</t>
  </si>
  <si>
    <t>783222110RT1</t>
  </si>
  <si>
    <t>Nátěry kov.stavebních doplňk.konstrukcí syntetické Nátěr syntetický kovových konstrukcí 2 x, Paulín, antikoroz. email Ferronotte 2 x, ředidlo Pinosolve</t>
  </si>
  <si>
    <t>800-783</t>
  </si>
  <si>
    <t>včetně pomocného lešení.</t>
  </si>
  <si>
    <t>v.č. D.1.1.a).06 - dveře : 1 * 2*(2,000+0,160)*(0,800+2*0,160)</t>
  </si>
  <si>
    <t>- vrata : 1 * 2*(3,300+0,200)*(3,250+2*0,200)</t>
  </si>
  <si>
    <t>784450020RA0</t>
  </si>
  <si>
    <t>Malby z malířských směsí Malba ze směsi Remal, penetrace 1x, bílá 2x</t>
  </si>
  <si>
    <t>Hodnota z bývalého odkazu. : 64,61</t>
  </si>
  <si>
    <t>v.č. D.1.1.a).06 - zádveří : 2 * 3,300 * (1,315+3,500) * 3,300*1,200</t>
  </si>
  <si>
    <t>979083117R00</t>
  </si>
  <si>
    <t>Vodorovné přemístění suti Vodorovné přemístění suti na skládku do 6000 m</t>
  </si>
  <si>
    <t>včetně naložení na dopravní prostředek a složení,</t>
  </si>
  <si>
    <t>979083191R00</t>
  </si>
  <si>
    <t>Vodorovné přemístění suti Příplatek za dalších započatých 1000 m nad 6000 m</t>
  </si>
  <si>
    <t>133201101R00</t>
  </si>
  <si>
    <t>Hloubení šachet v hornině 3_x000D_
 Hloubení šachet v hor.3 do 100 m3</t>
  </si>
  <si>
    <t>800-1</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</si>
  <si>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</si>
  <si>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v.č. D.1.1.b).01 : 6 * 0,500*0,500*1,060</t>
  </si>
  <si>
    <t>133201109R00</t>
  </si>
  <si>
    <t>Hloubení šachet v hornině 3_x000D_
 příplatek Příplatek za lepivost - hloubení šachet v hor.3</t>
  </si>
  <si>
    <t>161101101R00</t>
  </si>
  <si>
    <t>Svislé přemístění výkopku Svislé přemístění výkopku z hor.1-4 do 2,5 m</t>
  </si>
  <si>
    <t>bez naložení do dopravní nádoby, ale s vyprázdněním dopravní nádoby na hromadu nebo na dopravní prostředek,</t>
  </si>
  <si>
    <t>162201101R00</t>
  </si>
  <si>
    <t>Vodorovné přemístění výkopku Vodorovné přemístění výkopku z hor.1-4 do 20 m</t>
  </si>
  <si>
    <t>po suchu, bez naložení výkopku, avšak se složením bez rozhrnutí, zpáteční cesta vozidla.</t>
  </si>
  <si>
    <t>162701105R00</t>
  </si>
  <si>
    <t>Vodorovné přemístění výkopku Vodorovné přemístění výkopku z hor.1-4 do 10000 m</t>
  </si>
  <si>
    <t>162701109R00</t>
  </si>
  <si>
    <t>Vodorovné přemístění výkopku příplatek k ceně za každých dalších i započatých 1 000 m přes 10 000 m_x000D_
 Příplatek k vod. přemístění hor.1-4 za další 1 km</t>
  </si>
  <si>
    <t>199000002R00</t>
  </si>
  <si>
    <t>Poplatky za skládku Poplatek za skládku horniny 1- 4</t>
  </si>
  <si>
    <t>275313711R00</t>
  </si>
  <si>
    <t>Beton základových patek prostý Beton základových patek prostý C 25/30</t>
  </si>
  <si>
    <t>v.č. D.1.1.b).01 : 6 * 0,500*0,500*0,910 * 1,035</t>
  </si>
  <si>
    <t>v.č. D.1.1.b).01 : 6 * 0,500*0,500*0,490</t>
  </si>
  <si>
    <t>275351215RT1</t>
  </si>
  <si>
    <t>Bednění stěn základových patek Bednění stěn základových patek - zřízení, bednicí materiál prkna</t>
  </si>
  <si>
    <t>bednění svislé nebo šikmé (odkloněné), půdorysně přímé nebo zalomené, stěn základových patek ve volných nebo zapažených jámách, rýhách, šachtách, včetně případných vzpěr,</t>
  </si>
  <si>
    <t>v.č. D.1.1.b).01 : 6 * (2*0,500+2*0,500)*0,490</t>
  </si>
  <si>
    <t>275351216R00</t>
  </si>
  <si>
    <t>Bednění stěn základových patek Bednění stěn základových patek - odstranění</t>
  </si>
  <si>
    <t>Včetně očištění, vytřídění a uložení bednícího materiálu.</t>
  </si>
  <si>
    <t>454811111R00</t>
  </si>
  <si>
    <t>Osazení prostupů z ocelových trub Osazení prostupu z ocelových trub do 60 cm</t>
  </si>
  <si>
    <t>801-5</t>
  </si>
  <si>
    <t>se zajištěním polohy v konstrukci z vodostavebního betonu, s přivařením na výztuž, včetně pomocného pracovního lešení o výšce podlahy do 1900 mm a pro zatížení do 1,5 kPa,</t>
  </si>
  <si>
    <t>v.č. D.1.1.b).02 : 1,000</t>
  </si>
  <si>
    <t>14120867R</t>
  </si>
  <si>
    <t>Trubky bezešvé hladké jakost 11353.1 D 60,3x3,2 mm</t>
  </si>
  <si>
    <t>v.č. D.1.1.b).02 : 1,500 * 1,08</t>
  </si>
  <si>
    <t>955290000.PolBNT00</t>
  </si>
  <si>
    <t>Dod obytný kontejner 4885 x 2435 x 2820 mm/2500 mm</t>
  </si>
  <si>
    <t>kompl</t>
  </si>
  <si>
    <t>v.č. D.1.1.b).02 + inflace : 1,00 * (1+0,03)</t>
  </si>
  <si>
    <t>310.PolBNT</t>
  </si>
  <si>
    <t>Kontejner - doprava + uložení na místo</t>
  </si>
  <si>
    <t>Kč</t>
  </si>
  <si>
    <t>POL13_0</t>
  </si>
  <si>
    <t>0,65430</t>
  </si>
  <si>
    <t>998014201R00</t>
  </si>
  <si>
    <t>Přesun hmot, mobilní buňky, příplatek do 500 m</t>
  </si>
  <si>
    <t>201      R00</t>
  </si>
  <si>
    <t>Podíl přidružených výkonů   čl. 26</t>
  </si>
  <si>
    <t>22,8175</t>
  </si>
  <si>
    <t>204      R00</t>
  </si>
  <si>
    <t>Zednické výpomoci M 21 podle čl.13-5b</t>
  </si>
  <si>
    <t>210220101RT2</t>
  </si>
  <si>
    <t>Uzemnění Vodiče svodové FeZn D do 10,Al 10,Cu 8 +podpěry, včetně dodávky drátu FeZn 8 mm</t>
  </si>
  <si>
    <t>M21</t>
  </si>
  <si>
    <t>2,500</t>
  </si>
  <si>
    <t>210220301RT3</t>
  </si>
  <si>
    <t>Uzemnění Svorka hromosvodová do 2 šroubů /SS, SZ, SO/, včetně dodávky svorky SZ</t>
  </si>
  <si>
    <t>210220361RT1</t>
  </si>
  <si>
    <t>Uzemnění Zemnič tyčový, zaražení a připojení, do 2 m, včetně dodávky tyče ZT 2,0   2000 mm</t>
  </si>
  <si>
    <t>210220801R00</t>
  </si>
  <si>
    <t>Uzemnění Změření zemního odporu, vč. měřicího protokolu</t>
  </si>
  <si>
    <t>133210012R00</t>
  </si>
  <si>
    <t>Vrtání šachet pro plotové sloupky Hloubení šachet zem.vrtákem hor.3-4;D 20cm,hl.50cm</t>
  </si>
  <si>
    <t>šachty : 49 * 3,14159*0,200^2*0,500/4</t>
  </si>
  <si>
    <t>318216113RT2</t>
  </si>
  <si>
    <t>Zdivo oplocení - gabiony ze svařovaných sítí Oplocení gabiony š.300 mm, oko 100x50 mm, včetně dodávky lomového kamene</t>
  </si>
  <si>
    <t>Al+Zn oka 100x100 mm, spirál, táhel, vazacího drátu, vrstvení po 0,5 m, vnitřní délkové dělení po 1 m, včetně pomocného pracovního lešení o výšce podlahy do 1900 mm a pro zatížení do 1,5 kPa,</t>
  </si>
  <si>
    <t>v.č. DS.1.1.b).01 zeď : 0,450 * 123,000</t>
  </si>
  <si>
    <t>pilíř : 0,300 * 1,550 * 50</t>
  </si>
  <si>
    <t>318946113R00</t>
  </si>
  <si>
    <t>Konstrukce z gabionů (treláž) ze svařovaných sítí Treláž z gabionových sítí š.300 mm, oko 100x50 mm</t>
  </si>
  <si>
    <t>Al+Zn (líc oka 100x50 mm a ostatní oka100x100 mm), spirál, táhel, vazacího drátu, vrstvení po 0,5 m, vnitřní délkové dělení po 1 m, včetně pomocného pracovního lešení o výšce podlahy do 1900 mm a pro zatížení do 1,5 kPa,</t>
  </si>
  <si>
    <t>v.č. DS.1.1.b).01 plot : 1,500*2,500 * 47</t>
  </si>
  <si>
    <t>338171112R00</t>
  </si>
  <si>
    <t>Osazování sloupků a vzpěr plotových ocelových Osazení sloupků plot.ocel. do 2,0 m, zabet.C 25/30</t>
  </si>
  <si>
    <t>trubkových nebo profilovaných</t>
  </si>
  <si>
    <t>v.č. DS.1.1.b).01 pilíř : 47,000</t>
  </si>
  <si>
    <t>338171122R00</t>
  </si>
  <si>
    <t>Osazování sloupků a vzpěr plotových ocelových Osazení sloupků plot.ocel. do 2,6 m, zabet.C 25/30</t>
  </si>
  <si>
    <t>v.č. DS.1.1.b).01 pilíř : 2,000</t>
  </si>
  <si>
    <t>553462021R</t>
  </si>
  <si>
    <t>Sloupek plotový UNIVERS d 60 mm, výška 225 cm, pozinkovaná ocel + PVC</t>
  </si>
  <si>
    <t>553462022R</t>
  </si>
  <si>
    <t>Sloupek plotový UNIVERS d 60 mm, výška 250 cm, pozinkovaná ocel + PVC</t>
  </si>
  <si>
    <t>961044111R00</t>
  </si>
  <si>
    <t>Bourání základů z betonu Bourání základů z betonu prostého</t>
  </si>
  <si>
    <t>nebo vybourání otvorů průřezové plochy přes 4 m2 v základech,</t>
  </si>
  <si>
    <t>v.č. C.3 - pol 02 pilíř základ : 0,300*0,300*0,800 * 45</t>
  </si>
  <si>
    <t>pás základ : (+1) * 0,150*0,800 * 110,000</t>
  </si>
  <si>
    <t>(-1) * 0,150*0,300*0,800 * 45</t>
  </si>
  <si>
    <t>962031116R00</t>
  </si>
  <si>
    <t>Bourání příček Bourání příček z cihel pálených plných tl. 140 mm</t>
  </si>
  <si>
    <t>nebo vybourání otvorů průřezové plochy přes 4 m2 v příčkách, včetně pomocného lešení o výšce podlahy do 1900 mm a pro zatížení do 1,5 kPa  (150 kg/m2),</t>
  </si>
  <si>
    <t>v.č. C.3 - pol 02 plot cihla : (+1) * 1,800 * 110,000</t>
  </si>
  <si>
    <t>(-1) * 0,300*1,800 * 45</t>
  </si>
  <si>
    <t>962032314R00</t>
  </si>
  <si>
    <t>Bourání zdiva nadzákladového cihelného Bourání pilířů cihelných</t>
  </si>
  <si>
    <t>nebo vybourání otvorů průřezové plochy přes 4 m2 ve zdivu nadzákladovém, včetně pomocného lešení o výšce podlahy do 1900 mm a pro zatížení do 1,5 kPa  (150 kg/m2)</t>
  </si>
  <si>
    <t>v.č. C.3 - pol 02 plot cihla : 0,300*0,300*1,800 * 45</t>
  </si>
  <si>
    <t>998153131R00</t>
  </si>
  <si>
    <t>Přesun hmot pro zdi a valy samostatné vodorovně do 50 m výšky do 20 m</t>
  </si>
  <si>
    <t>se svislou nosnou konstrukcí zděnou z cihel, kamene, tvárnic, monolitickou betonovou tyčovou nebo plošnou ( KMCH 1, 2, 3, - JKSO šesté místo )</t>
  </si>
  <si>
    <t>998153132R00</t>
  </si>
  <si>
    <t>Přesun hmot pro zdi a valy samostatné příplatek za zvětšený přesun přes vymezenou největší dopravní vzdálenost _x000D_
 do 1000 m</t>
  </si>
  <si>
    <t>979082111R00</t>
  </si>
  <si>
    <t>Vnitrostaveništní doprava suti a vybouraných hmot Vnitrostaveništní doprava suti do 10 m</t>
  </si>
  <si>
    <t>979082121R00</t>
  </si>
  <si>
    <t>Vnitrostaveništní doprava suti a vybouraných hmot Příplatek k vnitrost. dopravě suti za dalších 5 m</t>
  </si>
  <si>
    <t>979990101R00</t>
  </si>
  <si>
    <t>RTS 20/ I</t>
  </si>
  <si>
    <t>767920840R00</t>
  </si>
  <si>
    <t>Demontáž vrat a vrátek k oplocení Demontáž vrat k oplocení plochy do 10 m2</t>
  </si>
  <si>
    <t>v.č. C.3 - pol 03 plot brána vjezd : 1,000</t>
  </si>
  <si>
    <t>767920000.PolBN</t>
  </si>
  <si>
    <t>D &amp; M teleskopická 3-dílná posuvná brána</t>
  </si>
  <si>
    <t xml:space="preserve">konstrukci brány pozink, kování CAIS (kolečka, kolejnice atp), hřebeny, propojení křídel, vodící sloupek, konzole pod motor : </t>
  </si>
  <si>
    <t xml:space="preserve">výplň brány : </t>
  </si>
  <si>
    <t xml:space="preserve">pohon posuvné brány 800 - 1 000 kg : </t>
  </si>
  <si>
    <t xml:space="preserve">montážní materiál : </t>
  </si>
  <si>
    <t xml:space="preserve">montáž : </t>
  </si>
  <si>
    <t>v.č. C-3 - Z02 - komplet : 1,000</t>
  </si>
  <si>
    <t>Přesun hmot pro kovové stavební doplňk. konstrukce Přesun hmot pro zámečnické konstr., výšky do 6 m</t>
  </si>
  <si>
    <t>979990001R00</t>
  </si>
  <si>
    <t>Poplatek za skládku Poplatek za skládku stavební suti</t>
  </si>
  <si>
    <t>206      R00</t>
  </si>
  <si>
    <t>Přidružené výkony M 22 podle čl.13-5a</t>
  </si>
  <si>
    <t>896,9376</t>
  </si>
  <si>
    <t>220860000.PolBN</t>
  </si>
  <si>
    <t>D &amp; M automatická závora vč. řídící elektroniky</t>
  </si>
  <si>
    <t>v.č. C.3 - Z01 závora : 2,000</t>
  </si>
  <si>
    <t>ING</t>
  </si>
  <si>
    <t>113106241R00</t>
  </si>
  <si>
    <t>Rozebrání vozovek a ploch s jakoukoliv výplní spár _x000D_
 Rozebrání ploch komunikací ze silničních panelů</t>
  </si>
  <si>
    <t>822-1</t>
  </si>
  <si>
    <t>s přemístěním hmot na skládku na vzdálenost do 3 m nebo s naložením na dopravní prostředek</t>
  </si>
  <si>
    <t>v.č. C.3 - "08" pojezdové panely : 151,000</t>
  </si>
  <si>
    <t>113107621R00</t>
  </si>
  <si>
    <t>Odstranění podkladů nebo krytů Odstranění podkladu nad 50 m2,kam.drcené tl.21 cm</t>
  </si>
  <si>
    <t>Začátek provozního součtu</t>
  </si>
  <si>
    <t xml:space="preserve">  v.č. C.3 - P.T.  ... 271,04 : (270,78+270,88+270,93+270,96+271,00+271,17+271,40+271,19) / 8</t>
  </si>
  <si>
    <t xml:space="preserve">  - U.T.  ... 271,27 : </t>
  </si>
  <si>
    <t xml:space="preserve">  skladba IO 001 tl. 440 mm : </t>
  </si>
  <si>
    <t xml:space="preserve">  podklad vrstva tl. odstranění : 271,04 - 271,27 + 0,440</t>
  </si>
  <si>
    <t>Konec provozního součtu</t>
  </si>
  <si>
    <t>odstranění podkladu/krytu pl : (+1) * 1 390,000</t>
  </si>
  <si>
    <t>odpočet pl stávající objekt : (-1) *     332,770</t>
  </si>
  <si>
    <t>odpočet pl panel silniční : (-1) *     151,000</t>
  </si>
  <si>
    <t>odpočet pl vana beton : (-1) * (3,880*(5,150+7,210) + 0,400*14,680)</t>
  </si>
  <si>
    <t>odpočet pl základ SO 002 : (-1) * 0,500*0,500 * 6</t>
  </si>
  <si>
    <t>11163611R</t>
  </si>
  <si>
    <t>asfaltová zálivka zpracování za horka; bod měknutí nad 85 °C; skupenství při 20°C tuhá hmota; hustota při 25°C 1 000 kg/m3; nerozpustný ve vodě; hořlavý; bod hoření nad 300 °C; černý</t>
  </si>
  <si>
    <t>v.č. C.3 - řez "A-A" : 7,650 * 0,000120</t>
  </si>
  <si>
    <t>122202201R00</t>
  </si>
  <si>
    <t>Odkopávky a prokopávky pro silnice v hornině 3 Odkopávky pro silnice v hor. 3 do 100 m3</t>
  </si>
  <si>
    <t>s přemístěním výkopku v příčných profilech na vzdálenost do 15 m nebo s naložením na dopravní prostředek.</t>
  </si>
  <si>
    <t xml:space="preserve">  v.č. C.3 - řez "A-A" odkop na U.T. : (270,37+271,07+271,32+271,40+271,27) / 5</t>
  </si>
  <si>
    <t xml:space="preserve">    (-1) * (270,37+271,27) / 2</t>
  </si>
  <si>
    <t xml:space="preserve">  Mezisoučet</t>
  </si>
  <si>
    <t>plocha sjezdu ... 90,000 m2 ... objem odkopu na U.T. : 0,266 * 90,000</t>
  </si>
  <si>
    <t>... objem odkopu na P.S. : 0,440 * 90,000</t>
  </si>
  <si>
    <t>139601102R00</t>
  </si>
  <si>
    <t>Ruční výkop jam, rýh a šachet Ruční výkop jam, rýh a šachet v hornině tř. 3</t>
  </si>
  <si>
    <t>s přehozením na vzdálenost do 5 m nebo s naložením na ruční dopravní prostředek</t>
  </si>
  <si>
    <t>v.č. C.3 - řád NTL : 0,600*0,600 * 9,000</t>
  </si>
  <si>
    <t>v.č. C.3 - zídka PA 01 : 0,350*0,300 * 16,000</t>
  </si>
  <si>
    <t>174101101R00</t>
  </si>
  <si>
    <t>Zásyp sypaninou se zhutněním Zásyp jam, rýh, šachet se zhutněním</t>
  </si>
  <si>
    <t>z jakékoliv horniny s uložením výkopku po vrstvách,</t>
  </si>
  <si>
    <t>včetně strojního přemístění materiálu pro zásyp ze vzdálenosti do 10 m od okraje zásypu</t>
  </si>
  <si>
    <t>zasypání prostoru po původních základech : 10,000</t>
  </si>
  <si>
    <t>174101102R00</t>
  </si>
  <si>
    <t>Zásyp sypaninou se zhutněním Zásyp ruční se zhutněním</t>
  </si>
  <si>
    <t>175101101RT2</t>
  </si>
  <si>
    <t>Obsyp potrubí 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</si>
  <si>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</si>
  <si>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v.č. C.3 - řád NTL : 0,600*0,200 * 9,000</t>
  </si>
  <si>
    <t>180402111R00</t>
  </si>
  <si>
    <t>Založení trávníku Založení trávníku parkového výsevem v rovině</t>
  </si>
  <si>
    <t>823-1</t>
  </si>
  <si>
    <t>na půdě předem připravené s pokosením, naložením, odvozem odpadu do 20 km a se složením,</t>
  </si>
  <si>
    <t>184802111R00</t>
  </si>
  <si>
    <t>Chemické odplevelení půdy před založením kultury Chem. odplevelení před založ. postřikem, v rovině</t>
  </si>
  <si>
    <t>nebo trávníku nebo zpevněných ploch o výměře jednotlivě přes 20 m2,</t>
  </si>
  <si>
    <t>185802113R00</t>
  </si>
  <si>
    <t>Hnojení Hnojení umělým hnojivem v rovině</t>
  </si>
  <si>
    <t>půdy nebo trávníku s rozprostřením nebo s rozdělením hnojiva,</t>
  </si>
  <si>
    <t>185804312R00</t>
  </si>
  <si>
    <t>Zalití rostlin vodou Zalití rostlin vodou plochy nad 20 m2</t>
  </si>
  <si>
    <t>181050010RA0</t>
  </si>
  <si>
    <t>Terénní modelace Terénní modelace</t>
  </si>
  <si>
    <t>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t>
  </si>
  <si>
    <t>v.č. C.3 - zatravnění plochy : 130,000</t>
  </si>
  <si>
    <t>00572410R</t>
  </si>
  <si>
    <t>směs travní parková, pro mírnou zátěž</t>
  </si>
  <si>
    <t>25191158R</t>
  </si>
  <si>
    <t>hnojivo dusíkaté</t>
  </si>
  <si>
    <t>Kg</t>
  </si>
  <si>
    <t>25234002.AR</t>
  </si>
  <si>
    <t>herbicid totální; účinná látka izopropylaminová sůl glyphosatu; hubení vytrvalých plevelů</t>
  </si>
  <si>
    <t>l</t>
  </si>
  <si>
    <t>215901101RT5</t>
  </si>
  <si>
    <t>Zhutnění podloží Zhutnění podloží z hornin nesoudržných do 92% PS, vibrační deskou</t>
  </si>
  <si>
    <t>z rostlé horniny tř.1 - 4 pod násypy z hornin soudržných do 92% PS a hornin nesoudržných sypkých relativní ulehlosti I(d) do 0,8</t>
  </si>
  <si>
    <t>TZ - plocha areálu   ... 1 390,0 m2 : (+1) * 1 390,000</t>
  </si>
  <si>
    <t>TZ - plocha SO 001 ...   175,0 m2 : (-1) *     175,000</t>
  </si>
  <si>
    <t>Mezisoučet</t>
  </si>
  <si>
    <t>v.č. C.3 - řez "A-A" odkop ... sjezd : 90,000</t>
  </si>
  <si>
    <t>273320140RAB</t>
  </si>
  <si>
    <t>Základové desky ze železobetonu včetně bednění Základová deska ŽB z betonu C 20/25, vč.bednění, výztuž 120 kg/m3</t>
  </si>
  <si>
    <t>výztuže, odbednění a podkladu ze štěrkopísku.</t>
  </si>
  <si>
    <t>v.č. C.3 - pojezd automatické brány : 2,350 * 1,000 * 0,500</t>
  </si>
  <si>
    <t>345231111RT1</t>
  </si>
  <si>
    <t>Zdivo plotové z tvárnic betonových jednostranně štípané Zdivo plot,tvárnice 1stran.štíp,bet.zálivka,tl.190, tvárnice v barvě přírodní, štípané jednostranně</t>
  </si>
  <si>
    <t>kladené na sucho, s dodávkou tvárnic s příslušným podílem průběžných, sloupkových a koncových, betonářské výztuže a betonové zálivky</t>
  </si>
  <si>
    <t>v.č. C.3 - zídka PA 01 : 1,250 * 16,000</t>
  </si>
  <si>
    <t>345232121RT1</t>
  </si>
  <si>
    <t>Stříška na zdivo plotové Stříška plotu ze zákrytových desek, šířka 300 mm, včetně dodávky desek ZD 1 - 20 a ZD 2 - 20</t>
  </si>
  <si>
    <t>s dodávkou zákrytových desek</t>
  </si>
  <si>
    <t>v.č. C.3 - zídka PA 01 : 16,000</t>
  </si>
  <si>
    <t>451572111RK6</t>
  </si>
  <si>
    <t>Lože pod potrubí, stoky a drobné objekty Lože pod potrubí z kameniva těženého 0 - 4 mm, kraj Moravskoslezský</t>
  </si>
  <si>
    <t>v otevřeném výkopu,</t>
  </si>
  <si>
    <t>v.č. C.3 - řád NTL : 0,600*0,100 * 9,000</t>
  </si>
  <si>
    <t>564231111R00</t>
  </si>
  <si>
    <t>Podklad nebo podsyp ze štěrkopísku Podklad ze štěrkopísku po zhutnění tloušťky 10 cm</t>
  </si>
  <si>
    <t>s rozprostřením, vlhčením a zhutněním</t>
  </si>
  <si>
    <t>v.č. C.3 - zídka PA 01 : 0,300 * 16,000</t>
  </si>
  <si>
    <t>564761111R00</t>
  </si>
  <si>
    <t>Podklad nebo kryt z kameniva hrubého drceného Podklad z kameniva drceného vel.32-63 mm,tl. 20 cm</t>
  </si>
  <si>
    <t>velikost 32 - 63 mm s rozprostřením a zhutněním</t>
  </si>
  <si>
    <t>Hodnota z bývalého odkazu. : 1305</t>
  </si>
  <si>
    <t>odpočet pl SO 002 : (-1) * 0,500*0,500 * 6</t>
  </si>
  <si>
    <t>565151211RT3</t>
  </si>
  <si>
    <t>Podklad z kameniva obaleného asfaltem Podklad z obal kam.ACP 16+,ACP 22+,nad 3 m,tl.7 cm, plochy 101-200 m2</t>
  </si>
  <si>
    <t>s rozprostřením a zhutněním</t>
  </si>
  <si>
    <t>567122112R00</t>
  </si>
  <si>
    <t>Podklad z kameniva zpevněného cementem Podklad z kameniva zpev.cementem KZC 1 tl.13 cm</t>
  </si>
  <si>
    <t>bez dilatačních spár, s rozprostřením a zhutněním, ošetřením povrchu podkladu vodou</t>
  </si>
  <si>
    <t>573231110R00</t>
  </si>
  <si>
    <t>Postřik živičný spojovací bez posypu kamenivem Postřik živičný spojovací z emulze 0,3-0,5 kg/m2</t>
  </si>
  <si>
    <t>Hodnota z bývalého odkazu. : 1303,5</t>
  </si>
  <si>
    <t>pojezd automatické brány : (-1) * 2,250*1,000</t>
  </si>
  <si>
    <t>573231111R00</t>
  </si>
  <si>
    <t>Postřik živičný spojovací bez posypu kamenivem Postřik živičný spojovací z emulze 0,5-0,7 kg/m2</t>
  </si>
  <si>
    <t>577132111RT3</t>
  </si>
  <si>
    <t>Beton asfaltový s rozprostřením a zhutněním Beton asfalt. ACO 11+ obrusný, š.nad 3 m, tl. 4 cm, plochy 101-200 m2</t>
  </si>
  <si>
    <t>597101040RAA</t>
  </si>
  <si>
    <t>Odvodňovací žlaby komunikací a zpevněných ploch Žlab odvodňovací polymerbeton, zatížení E600 kN, včetně dodávky žlabu a roštu RONN</t>
  </si>
  <si>
    <t>montáž odvodňovacích žlabů a vpustí k odvodňovacím žlabům z polymerbetonu, včetně betonového lože popř. obetonování, s dodávkou žlabů a vpustí.</t>
  </si>
  <si>
    <t>v.č. C.3 - B01 - žlab odvodňovací : 12,600</t>
  </si>
  <si>
    <t>v.č. C.3 - přípojka voda : 9,450 + 1,000</t>
  </si>
  <si>
    <t>891181111R00</t>
  </si>
  <si>
    <t>Montáž vodovodních armatur na potrubí Montáž vodovodních šoupátek ve výkopu DN 40</t>
  </si>
  <si>
    <t>v.č. C.3 - přípojka voda : 1,000</t>
  </si>
  <si>
    <t>892601121R00</t>
  </si>
  <si>
    <t>Čištění kanalizace Čištění kanalizační stoky do DN 200, do 15 m</t>
  </si>
  <si>
    <t>úsek</t>
  </si>
  <si>
    <t>899231111R00</t>
  </si>
  <si>
    <t>Výšková úprava uličního vstupu nebo vpustě do 20 cm Výšková úprava vstupu do 20 cm, zvýšení mříže</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</si>
  <si>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</si>
  <si>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v.č. C.3 - "05" : 1,000</t>
  </si>
  <si>
    <t>899331111R00</t>
  </si>
  <si>
    <t>Výšková úprava uličního vstupu nebo vpustě do 20 cm Výšková úprava vstupu do 20 cm, zvýšení poklopu</t>
  </si>
  <si>
    <t>v.č. C.3 - "06" : 1,000</t>
  </si>
  <si>
    <t>899721111R00</t>
  </si>
  <si>
    <t>Výstražné fólie Fólie výstražná z PVC, šířka 22 cm</t>
  </si>
  <si>
    <t>899711122R00</t>
  </si>
  <si>
    <t>Výstražné fólie Fólie výstražná z PVC, šířka 30 cm</t>
  </si>
  <si>
    <t>v.č. C.3 - řád NTL : 1 * 9,000</t>
  </si>
  <si>
    <t>poklop uliční typ lehký; šedá litina; použití pro vodu; vnitř.pr.D = 90 mm; D = 160,0 mm; výška 155 mm; pro: armatura pro domovní přípojky</t>
  </si>
  <si>
    <t>55242131R</t>
  </si>
  <si>
    <t>Mříž vtoková KMB125 300x300x100 mm, litina</t>
  </si>
  <si>
    <t>911353121R00</t>
  </si>
  <si>
    <t>Betonový zádržný systém vodící stěny Vodicí stěna betonová CITI BLOC CTB 501/2 m</t>
  </si>
  <si>
    <t>osazení jeřábem nebo hydraulickou rukou, vyrovnání prvku a osazení do konečné polohy</t>
  </si>
  <si>
    <t>v.č. C.3 - PA 02 : 4,500</t>
  </si>
  <si>
    <t>915711112R00</t>
  </si>
  <si>
    <t>Vodorovné značení krytů Vodorovné značení dělících čar š.12 cm silnovrstvé</t>
  </si>
  <si>
    <t>915791111R00</t>
  </si>
  <si>
    <t>Předznačení pro vodorovné značení Předznačení pro značení dělící čáry,vodící proužky</t>
  </si>
  <si>
    <t>stříkané barvou nebo prováděné z nátěrových hmot</t>
  </si>
  <si>
    <t>v.č. C.3 - dčlící čáry : 70,000 + 50,000</t>
  </si>
  <si>
    <t>919723212R00</t>
  </si>
  <si>
    <t>Dilatační spáry řezané v cementobetonovém krytu Dilatační spáry řez. podélné 9 mm, zalití za tepla</t>
  </si>
  <si>
    <t>vyčištění spár po řezání, vyčištění spár před zálivkou a impregnace spár před zálivkou,</t>
  </si>
  <si>
    <t>919731123R00</t>
  </si>
  <si>
    <t>Zarovnání styčné plochy podkladu nebo krytu Zarovnání styčné plochy živičné tl. do 20 cm</t>
  </si>
  <si>
    <t>podél vybourané části komunikace nebo zpevněné plochy</t>
  </si>
  <si>
    <t>919735113R00</t>
  </si>
  <si>
    <t>Řezání stávajících krytů nebo podkladů Řezání stávajícího živičného krytu tl. 10 - 15 cm</t>
  </si>
  <si>
    <t>včetně spotřeby vody</t>
  </si>
  <si>
    <t>v.č. C.3 - řez "A-A" : 7,650</t>
  </si>
  <si>
    <t>938908411R00</t>
  </si>
  <si>
    <t>Očištění povrchu saponátovým roztokem Očištění povrchu krytu saponátovým roztokem</t>
  </si>
  <si>
    <t>povrchu živičného, betonového nebo dlážděného</t>
  </si>
  <si>
    <t>v.č. C.3 - čištění : 2 * 730,000</t>
  </si>
  <si>
    <t>938909612R00</t>
  </si>
  <si>
    <t>Odstranění bláta a nánosu Odstranění nánosu na krajnicích tl. do 20 cm</t>
  </si>
  <si>
    <t>v.č. C.3 : 80,000 + 70,000</t>
  </si>
  <si>
    <t>v.č. C.3 - "04" ... zeď : 0,400 * 1,000*14,680</t>
  </si>
  <si>
    <t>... dno : 0,300 * 3,880*(5,150+7,210)</t>
  </si>
  <si>
    <t>979094441R00</t>
  </si>
  <si>
    <t>Očištění vybouraných obrubníků, dlaždic Očištění vybour. panelů s výplní kamen. těženým</t>
  </si>
  <si>
    <t>krajníků, desek nebo panelů od spojovacího materiálu s odklizením a uložením očištěných hmot a spojovacího materiálu na skládku na vzdálenost do 10 m</t>
  </si>
  <si>
    <t>998225111R00</t>
  </si>
  <si>
    <t>Přesun hmot komunikací a letišť, kryt živičný jakékoliv délky objektu</t>
  </si>
  <si>
    <t>vodorovně do 200 m</t>
  </si>
  <si>
    <t>979084216R00</t>
  </si>
  <si>
    <t>Vodorovná doprava vybouraných hmot po suchu Vodorovná doprava vybour. hmot po suchu do 5 km</t>
  </si>
  <si>
    <t>979084219R00</t>
  </si>
  <si>
    <t>Vodorovná doprava vybouraných hmot po suchu Příplatek k dopravě vybour.hmot za dalších 5 km</t>
  </si>
  <si>
    <t>979087213R00</t>
  </si>
  <si>
    <t>Nakládání na dopravní prostředky Nakládání vybouraných hmot na dopravní prostředky</t>
  </si>
  <si>
    <t>pro vodorovnou dopravu</t>
  </si>
  <si>
    <t>Poplatek za skládku stavební suti</t>
  </si>
  <si>
    <t>979990108R00</t>
  </si>
  <si>
    <t>Poplatek za skládku Poplatek za skládku suti - železobeton</t>
  </si>
  <si>
    <t>11,1648</t>
  </si>
  <si>
    <t>203      R00</t>
  </si>
  <si>
    <t>Zednické výpomoci M 21 podle čl.13-5a</t>
  </si>
  <si>
    <t>210010132R00</t>
  </si>
  <si>
    <t>Chráničky a lišty Trubka ochranná z PE, uložená pevně, DN do 20,5 mm</t>
  </si>
  <si>
    <t>v.č. C.3 - SO 001 - Z01 : 4,000 + 11,000</t>
  </si>
  <si>
    <t>286003141R</t>
  </si>
  <si>
    <t>Uponor černá ochranná trubka 25/20 mm  , l = 50 m</t>
  </si>
  <si>
    <t>59,1050</t>
  </si>
  <si>
    <t>205      R00</t>
  </si>
  <si>
    <t>Zednické výpomoci M 21 podle čl.13-5c</t>
  </si>
  <si>
    <t>210100251R00</t>
  </si>
  <si>
    <t>Ukončení vodičů, soubory pro kabely Ukončení celoplast. kabelů zákl./pás.do 4x10 mm2</t>
  </si>
  <si>
    <t>v.č. C.3 - SO 002 rozváděč : 1,000</t>
  </si>
  <si>
    <t>v.č. C.3 - pohon automatické brány : 1,000</t>
  </si>
  <si>
    <t>210100258R00</t>
  </si>
  <si>
    <t>Ukončení vodičů, soubory pro kabely Ukončení celoplast. kabelů zákl./pás.do 5x4 mm2</t>
  </si>
  <si>
    <t>v.č. C.3 - SO 001 rozváděč : 1,000</t>
  </si>
  <si>
    <t>210810017RT1</t>
  </si>
  <si>
    <t>Kabely silové Kabel CYKY-m 750 V 5 žil,4 až 25 mm2,volně uložený, včetně dodávky kabelu 5x4 mm2</t>
  </si>
  <si>
    <t>210810045RT1</t>
  </si>
  <si>
    <t>Kabely silové Kabel CYKY-m 750 V 3 x 1,5 mm2 pevně uložený, včetně dodávky kabelu</t>
  </si>
  <si>
    <t>v.č. C.3 - pohon automatické brány : 10,000</t>
  </si>
  <si>
    <t>210810057RT1</t>
  </si>
  <si>
    <t>Kabely silové Kabel CYKY-m 750 V 5 žil 4 až 16 mm pevně uložený, včetně dodávky kabelu 5x4 mm2</t>
  </si>
  <si>
    <t>v.č. C.3 - kabel přípojka : 5,000</t>
  </si>
  <si>
    <t>150,9930</t>
  </si>
  <si>
    <t>230191018R00</t>
  </si>
  <si>
    <t>Uložení chráničky ve výkopu PE 110x10,0 mm</t>
  </si>
  <si>
    <t>230193003R00</t>
  </si>
  <si>
    <t>Nasunutí potrubní sekce do chráničky DN 100</t>
  </si>
  <si>
    <t>3457114740R</t>
  </si>
  <si>
    <t>Trubka kabelová chránička KOPOHALF 06110/2</t>
  </si>
  <si>
    <t>460010024RT1</t>
  </si>
  <si>
    <t>Vytýčení kabelové trasy v zastavěném prostoru, délka trasy do 100 m</t>
  </si>
  <si>
    <t>km</t>
  </si>
  <si>
    <t>v.č. C.3 - kabel přípojka : 45,000</t>
  </si>
  <si>
    <t>460200233RT2</t>
  </si>
  <si>
    <t>Výkop kabelové rýhy 50/50 cm  hor.3, ruční výkop rýhy</t>
  </si>
  <si>
    <t>v.č. C.3 - kabel metalický : 8,000 + 9,000</t>
  </si>
  <si>
    <t>- kabel přípojka : 45,000</t>
  </si>
  <si>
    <t>460420374RT1</t>
  </si>
  <si>
    <t>Zřízení lože,kryt cihly na š.60cm,zásyp 10cm,štěrk, lože a zásyp ze štěrkopísku</t>
  </si>
  <si>
    <t>460420022R00</t>
  </si>
  <si>
    <t>Zřízení kabelového lože v rýze š. do 65 cm z písku</t>
  </si>
  <si>
    <t>460490012RT1</t>
  </si>
  <si>
    <t>Fólie výstražná z PVC, šířka 33 cm, fólie PVC šířka 33 cm</t>
  </si>
  <si>
    <t>460510021RT1</t>
  </si>
  <si>
    <t>Kabelový prostup z plast.trub, DN do 10,5 cm, včetně dodávky trub DN 70</t>
  </si>
  <si>
    <t>v.č. C.3 - SO 001 : 0,500</t>
  </si>
  <si>
    <t>- SO 002 : 0,500</t>
  </si>
  <si>
    <t>460510321R00</t>
  </si>
  <si>
    <t>Chránička kabelová dělená KOPOHALF, DN 110 mm</t>
  </si>
  <si>
    <t>460520201RT1</t>
  </si>
  <si>
    <t>Zajištění otvoru proti vodě, proti vniknutí vody do budovy</t>
  </si>
  <si>
    <t>v.č. C.3 - SO 001 : 1,000</t>
  </si>
  <si>
    <t>- SO 002 : 1,000</t>
  </si>
  <si>
    <t>460570233R00</t>
  </si>
  <si>
    <t>Zához rýhy 50/50 cm, hornina třídy 3, se zhutněním</t>
  </si>
  <si>
    <t>460680022RT3</t>
  </si>
  <si>
    <t>Průraz zdivem v cihlové zdi tloušťky 30 cm, plochy do 0,09 m2</t>
  </si>
  <si>
    <t>Ve všech listech tohoto souboru můžete měnit pouze buňky s modrým pozadím. Jedná se o tyto údaje : 
- údaje o firmě
- jednotkové ceny položek zadané na maximálně dvě desetinná místa
- položky označené žlutou barvou nejsou předmětem dodávky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</si>
</sst>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2">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b/>
      <sz val="10"/>
      <name val="Arial CE"/>
      <charset val="238"/>
    </font>
    <font>
      <b/>
      <sz val="11"/>
      <name val="Arial CE"/>
      <charset val="238"/>
    </font>
    <font>
      <b/>
      <sz val="13"/>
      <name val="Arial CE"/>
      <charset val="238"/>
    </font>
    <font>
      <sz val="9"/>
      <color indexed="81"/>
      <name val="Tahoma"/>
      <family val="2"/>
      <charset val="238"/>
    </font>
    <font>
      <b/>
      <sz val="10"/>
      <name val="Arial Narrow"/>
      <family val="2"/>
      <charset val="238"/>
    </font>
    <font>
      <sz val="10"/>
      <name val="Arial Narrow"/>
      <family val="2"/>
      <charset val="238"/>
    </font>
    <font>
      <sz val="9"/>
      <name val="Arial Narrow"/>
      <family val="2"/>
      <charset val="238"/>
    </font>
    <font>
      <sz val="7"/>
      <name val="Arial Black"/>
      <family val="2"/>
      <charset val="238"/>
    </font>
    <font>
      <b/>
      <sz val="7"/>
      <name val="Arial Black"/>
      <family val="2"/>
      <charset val="238"/>
    </font>
    <font>
      <b/>
      <sz val="9"/>
      <name val="Arial Narrow"/>
      <family val="2"/>
      <charset val="238"/>
    </font>
    <font>
      <sz val="6"/>
      <name val="Arial Black"/>
      <family val="2"/>
      <charset val="238"/>
    </font>
    <font>
      <sz val="10"/>
      <name val="Arial Black"/>
      <family val="2"/>
      <charset val="238"/>
    </font>
    <font>
      <sz val="8"/>
      <name val="Arial Black"/>
      <family val="2"/>
      <charset val="238"/>
    </font>
    <font>
      <sz val="9"/>
      <name val="Arial Black"/>
      <family val="2"/>
      <charset val="238"/>
    </font>
    <font>
      <sz val="8"/>
      <name val="Arial Narrow"/>
      <family val="2"/>
      <charset val="238"/>
    </font>
    <font>
      <b/>
      <sz val="8"/>
      <name val="Arial Narrow"/>
      <family val="2"/>
      <charset val="238"/>
    </font>
    <font>
      <b/>
      <sz val="16"/>
      <name val="Arial Black"/>
      <family val="2"/>
      <charset val="238"/>
    </font>
    <font>
      <b/>
      <sz val="10"/>
      <name val="Arial"/>
      <family val="2"/>
      <charset val="238"/>
    </font>
    <font>
      <b/>
      <sz val="9"/>
      <name val="Bahnschrift SemiBold"/>
      <family val="2"/>
      <charset val="238"/>
    </font>
    <font>
      <b/>
      <sz val="18"/>
      <name val="Arial Black"/>
      <family val="2"/>
      <charset val="238"/>
    </font>
    <font>
      <b/>
      <sz val="9"/>
      <name val="Arial CE"/>
      <charset val="238"/>
    </font>
    <font>
      <b/>
      <sz val="12"/>
      <name val="Arial Unicode MS"/>
      <family val="2"/>
      <charset val="238"/>
    </font>
    <font>
      <sz val="10"/>
      <name val="Arial Unicode MS"/>
      <family val="2"/>
      <charset val="238"/>
    </font>
    <font>
      <b/>
      <sz val="8"/>
      <name val="Arial Black"/>
      <family val="2"/>
      <charset val="238"/>
    </font>
    <font>
      <b/>
      <sz val="9"/>
      <name val="Arial Black"/>
      <family val="2"/>
      <charset val="238"/>
    </font>
    <font>
      <sz val="8"/>
      <color indexed="9"/>
      <name val="Arial Narrow"/>
      <family val="2"/>
      <charset val="238"/>
    </font>
    <font>
      <b/>
      <sz val="8"/>
      <color indexed="9"/>
      <name val="Arial Narrow"/>
      <family val="2"/>
      <charset val="238"/>
    </font>
    <font>
      <b/>
      <sz val="6"/>
      <name val="Arial Black"/>
      <family val="2"/>
      <charset val="238"/>
    </font>
    <font>
      <b/>
      <sz val="9"/>
      <name val="Arial Unicode MS"/>
      <family val="2"/>
      <charset val="238"/>
    </font>
    <font>
      <b/>
      <sz val="14"/>
      <name val="Arial Black"/>
      <family val="2"/>
      <charset val="238"/>
    </font>
    <font>
      <sz val="8"/>
      <color indexed="17"/>
      <name val="Arial Narrow"/>
      <family val="2"/>
      <charset val="238"/>
    </font>
    <font>
      <sz val="8"/>
      <color indexed="12"/>
      <name val="Arial Narrow"/>
      <family val="2"/>
      <charset val="238"/>
    </font>
    <font>
      <sz val="8"/>
      <color indexed="21"/>
      <name val="Arial Narrow"/>
      <family val="2"/>
      <charset val="238"/>
    </font>
    <font>
      <sz val="8"/>
      <color rgb="FFDE3801"/>
      <name val="Arial Narrow"/>
      <family val="2"/>
      <charset val="238"/>
    </font>
    <font>
      <sz val="8"/>
      <color rgb="FFDF7000"/>
      <name val="Arial Narrow"/>
      <family val="2"/>
      <charset val="238"/>
    </font>
  </fonts>
  <fills count="7">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FFFF00"/>
        <bgColor indexed="64"/>
      </patternFill>
    </fill>
  </fills>
  <borders count="4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s>
  <cellStyleXfs count="2">
    <xf numFmtId="0" fontId="0" fillId="0" borderId="0"/>
    <xf numFmtId="0" fontId="1" fillId="0" borderId="0"/>
  </cellStyleXfs>
  <cellXfs count="330">
    <xf numFmtId="0" fontId="0" fillId="0" borderId="0" xfId="0"/>
    <xf numFmtId="0" fontId="0" fillId="0" borderId="0" xfId="0" applyAlignment="1"/>
    <xf numFmtId="14" fontId="3" fillId="0" borderId="0" xfId="0" applyNumberFormat="1" applyFont="1" applyAlignment="1">
      <alignment horizontal="left"/>
    </xf>
    <xf numFmtId="0" fontId="0" fillId="0" borderId="1" xfId="0" applyBorder="1"/>
    <xf numFmtId="0" fontId="0" fillId="0" borderId="0" xfId="0" applyBorder="1"/>
    <xf numFmtId="0" fontId="0" fillId="0" borderId="0" xfId="0" applyAlignment="1">
      <alignment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0" xfId="0" applyBorder="1" applyAlignment="1">
      <alignment horizontal="center" vertical="center"/>
    </xf>
    <xf numFmtId="0" fontId="0" fillId="0" borderId="1" xfId="0" applyBorder="1" applyAlignment="1">
      <alignment horizontal="right"/>
    </xf>
    <xf numFmtId="0" fontId="7" fillId="0" borderId="6" xfId="0" applyFont="1" applyBorder="1"/>
    <xf numFmtId="0" fontId="7" fillId="0" borderId="0" xfId="0" applyFont="1" applyBorder="1" applyAlignment="1">
      <alignment vertical="center"/>
    </xf>
    <xf numFmtId="0" fontId="0" fillId="0" borderId="6" xfId="0" applyFont="1" applyBorder="1" applyAlignment="1">
      <alignment horizontal="right" vertical="center"/>
    </xf>
    <xf numFmtId="0" fontId="7" fillId="0" borderId="1" xfId="0" applyFont="1" applyBorder="1"/>
    <xf numFmtId="0" fontId="7" fillId="0" borderId="0" xfId="0" applyFont="1" applyBorder="1"/>
    <xf numFmtId="0" fontId="7" fillId="0" borderId="6" xfId="0" applyFont="1" applyBorder="1" applyAlignment="1"/>
    <xf numFmtId="0" fontId="7" fillId="0" borderId="0" xfId="0" applyFont="1" applyBorder="1" applyAlignment="1">
      <alignment horizontal="left" vertical="center"/>
    </xf>
    <xf numFmtId="0" fontId="7" fillId="0" borderId="6" xfId="0" applyFont="1" applyBorder="1" applyAlignment="1">
      <alignment vertical="center"/>
    </xf>
    <xf numFmtId="0" fontId="0" fillId="0" borderId="6" xfId="0" applyFont="1" applyBorder="1" applyAlignment="1">
      <alignment vertical="center"/>
    </xf>
    <xf numFmtId="0" fontId="7" fillId="0" borderId="0" xfId="0" applyFont="1"/>
    <xf numFmtId="0" fontId="7" fillId="0" borderId="2" xfId="0" applyFont="1" applyBorder="1" applyAlignment="1">
      <alignment horizontal="right"/>
    </xf>
    <xf numFmtId="0" fontId="7" fillId="0" borderId="6" xfId="0" applyFont="1" applyBorder="1" applyAlignment="1">
      <alignment vertical="top"/>
    </xf>
    <xf numFmtId="14" fontId="7" fillId="0" borderId="6" xfId="0" applyNumberFormat="1" applyFont="1" applyBorder="1" applyAlignment="1">
      <alignment horizontal="center" vertical="top"/>
    </xf>
    <xf numFmtId="0" fontId="7" fillId="0" borderId="1" xfId="0" applyFont="1" applyBorder="1" applyAlignment="1">
      <alignment horizontal="left" vertical="center" indent="1"/>
    </xf>
    <xf numFmtId="0" fontId="7" fillId="0" borderId="9" xfId="0" applyFont="1" applyBorder="1" applyAlignment="1">
      <alignment horizontal="left" vertical="center" indent="1"/>
    </xf>
    <xf numFmtId="0" fontId="0" fillId="0" borderId="0" xfId="0" applyBorder="1" applyAlignment="1"/>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0" fontId="0" fillId="0" borderId="18" xfId="0" applyBorder="1" applyAlignment="1">
      <alignment vertical="top"/>
    </xf>
    <xf numFmtId="0" fontId="7" fillId="0" borderId="18" xfId="0" applyFont="1" applyFill="1" applyBorder="1" applyAlignment="1">
      <alignment horizontal="left" vertical="top"/>
    </xf>
    <xf numFmtId="0" fontId="7"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20" xfId="0" applyBorder="1"/>
    <xf numFmtId="0" fontId="7" fillId="0" borderId="14" xfId="0" applyFont="1" applyBorder="1" applyAlignment="1">
      <alignment horizontal="left" vertical="center" indent="1"/>
    </xf>
    <xf numFmtId="0" fontId="7" fillId="0" borderId="12" xfId="0" applyFont="1" applyBorder="1" applyAlignment="1">
      <alignment horizontal="left" vertical="center"/>
    </xf>
    <xf numFmtId="0" fontId="7" fillId="0" borderId="12" xfId="0" applyFont="1" applyBorder="1"/>
    <xf numFmtId="0" fontId="11" fillId="0" borderId="0" xfId="0" applyFont="1" applyAlignment="1">
      <alignment vertical="center"/>
    </xf>
    <xf numFmtId="0" fontId="12" fillId="0" borderId="0" xfId="0" applyFont="1" applyAlignment="1">
      <alignment vertical="center"/>
    </xf>
    <xf numFmtId="0" fontId="14" fillId="0" borderId="1" xfId="0" applyFont="1" applyBorder="1" applyAlignment="1">
      <alignment vertical="center"/>
    </xf>
    <xf numFmtId="0" fontId="14" fillId="0" borderId="9" xfId="0" applyFont="1" applyBorder="1" applyAlignment="1">
      <alignment horizontal="left" vertical="center"/>
    </xf>
    <xf numFmtId="0" fontId="14" fillId="0" borderId="6" xfId="0" applyFont="1" applyBorder="1" applyAlignment="1">
      <alignment horizontal="left" vertical="center"/>
    </xf>
    <xf numFmtId="0" fontId="14" fillId="0" borderId="6" xfId="0" applyFont="1" applyBorder="1" applyAlignment="1">
      <alignment vertical="center"/>
    </xf>
    <xf numFmtId="0" fontId="14" fillId="0" borderId="0" xfId="0" applyFont="1" applyAlignment="1">
      <alignment vertical="center"/>
    </xf>
    <xf numFmtId="0" fontId="14" fillId="0" borderId="14" xfId="0" applyFont="1" applyBorder="1" applyAlignment="1">
      <alignment horizontal="left" vertical="center"/>
    </xf>
    <xf numFmtId="0" fontId="14" fillId="0" borderId="12" xfId="0" applyFont="1" applyBorder="1" applyAlignment="1">
      <alignment horizontal="left" vertical="center"/>
    </xf>
    <xf numFmtId="0" fontId="14" fillId="0" borderId="12" xfId="0" applyFont="1" applyBorder="1" applyAlignment="1">
      <alignment vertical="center"/>
    </xf>
    <xf numFmtId="1" fontId="15" fillId="0" borderId="12" xfId="0" applyNumberFormat="1" applyFont="1" applyBorder="1" applyAlignment="1">
      <alignment horizontal="right" vertical="center"/>
    </xf>
    <xf numFmtId="0" fontId="15" fillId="0" borderId="12" xfId="0" applyFont="1" applyBorder="1" applyAlignment="1">
      <alignment vertical="center"/>
    </xf>
    <xf numFmtId="49" fontId="14" fillId="0" borderId="16" xfId="0" applyNumberFormat="1" applyFont="1" applyBorder="1" applyAlignment="1">
      <alignment horizontal="left" vertical="center"/>
    </xf>
    <xf numFmtId="0" fontId="13" fillId="0" borderId="1" xfId="0" applyFont="1" applyBorder="1"/>
    <xf numFmtId="0" fontId="13" fillId="0" borderId="14" xfId="0" applyFont="1" applyBorder="1" applyAlignment="1">
      <alignment horizontal="left" vertical="center" indent="1"/>
    </xf>
    <xf numFmtId="0" fontId="13" fillId="0" borderId="12" xfId="0" applyFont="1" applyBorder="1" applyAlignment="1">
      <alignment horizontal="left" vertical="center"/>
    </xf>
    <xf numFmtId="0" fontId="13" fillId="0" borderId="12" xfId="0" applyFont="1" applyBorder="1"/>
    <xf numFmtId="1" fontId="16" fillId="0" borderId="15" xfId="0" applyNumberFormat="1" applyFont="1" applyBorder="1" applyAlignment="1">
      <alignment horizontal="right" vertical="center"/>
    </xf>
    <xf numFmtId="0" fontId="13" fillId="0" borderId="12" xfId="0" applyFont="1" applyBorder="1" applyAlignment="1">
      <alignment horizontal="left" vertical="center" indent="1"/>
    </xf>
    <xf numFmtId="49" fontId="13" fillId="0" borderId="16" xfId="0" applyNumberFormat="1" applyFont="1" applyBorder="1" applyAlignment="1">
      <alignment horizontal="left" vertical="center"/>
    </xf>
    <xf numFmtId="0" fontId="13" fillId="0" borderId="0" xfId="0" applyFont="1"/>
    <xf numFmtId="0" fontId="13" fillId="0" borderId="9" xfId="0" applyFont="1" applyBorder="1" applyAlignment="1">
      <alignment horizontal="left" vertical="center" indent="1"/>
    </xf>
    <xf numFmtId="0" fontId="13" fillId="0" borderId="6" xfId="0" applyFont="1" applyBorder="1" applyAlignment="1">
      <alignment horizontal="left" vertical="center"/>
    </xf>
    <xf numFmtId="0" fontId="13" fillId="0" borderId="6" xfId="0" applyFont="1" applyBorder="1"/>
    <xf numFmtId="1" fontId="16" fillId="0" borderId="10" xfId="0" applyNumberFormat="1" applyFont="1" applyBorder="1" applyAlignment="1">
      <alignment horizontal="right" vertical="center"/>
    </xf>
    <xf numFmtId="0" fontId="13" fillId="0" borderId="6" xfId="0" applyFont="1" applyBorder="1" applyAlignment="1">
      <alignment horizontal="left" vertical="center" indent="1"/>
    </xf>
    <xf numFmtId="49" fontId="13" fillId="0" borderId="8" xfId="0" applyNumberFormat="1" applyFont="1" applyBorder="1" applyAlignment="1">
      <alignment horizontal="left" vertical="center"/>
    </xf>
    <xf numFmtId="0" fontId="13" fillId="0" borderId="1" xfId="0" applyFont="1" applyBorder="1" applyAlignment="1">
      <alignment horizontal="left" vertical="center" indent="1"/>
    </xf>
    <xf numFmtId="0" fontId="13" fillId="0" borderId="0" xfId="0" applyFont="1" applyBorder="1" applyAlignment="1">
      <alignment horizontal="left" vertical="center"/>
    </xf>
    <xf numFmtId="1" fontId="13" fillId="0" borderId="0" xfId="0" applyNumberFormat="1" applyFont="1" applyBorder="1" applyAlignment="1">
      <alignment horizontal="left" vertical="center"/>
    </xf>
    <xf numFmtId="4" fontId="13" fillId="0" borderId="0" xfId="0" applyNumberFormat="1" applyFont="1" applyBorder="1" applyAlignment="1">
      <alignment horizontal="left" vertical="center"/>
    </xf>
    <xf numFmtId="49" fontId="13" fillId="0" borderId="2" xfId="0" applyNumberFormat="1" applyFont="1" applyBorder="1" applyAlignment="1">
      <alignment horizontal="left" vertical="center"/>
    </xf>
    <xf numFmtId="0" fontId="17" fillId="0" borderId="0" xfId="0" applyFont="1"/>
    <xf numFmtId="0" fontId="0" fillId="0" borderId="0" xfId="0" applyAlignment="1">
      <alignment vertical="center"/>
    </xf>
    <xf numFmtId="0" fontId="18" fillId="0" borderId="21" xfId="0" applyFont="1" applyBorder="1" applyAlignment="1">
      <alignment vertical="center"/>
    </xf>
    <xf numFmtId="0" fontId="18" fillId="0" borderId="0" xfId="0" applyFont="1" applyAlignment="1">
      <alignment vertical="top"/>
    </xf>
    <xf numFmtId="0" fontId="19" fillId="0" borderId="21" xfId="0" applyFont="1" applyBorder="1" applyAlignment="1">
      <alignment vertical="center"/>
    </xf>
    <xf numFmtId="0" fontId="19" fillId="0" borderId="0" xfId="0" applyFont="1" applyAlignment="1">
      <alignment vertical="top"/>
    </xf>
    <xf numFmtId="0" fontId="20" fillId="0" borderId="21" xfId="0" applyFont="1" applyBorder="1" applyAlignment="1">
      <alignment vertical="center"/>
    </xf>
    <xf numFmtId="0" fontId="20" fillId="0" borderId="0" xfId="0" applyFont="1" applyAlignment="1">
      <alignment vertical="top"/>
    </xf>
    <xf numFmtId="0" fontId="21" fillId="0" borderId="0" xfId="0" applyFont="1" applyAlignment="1">
      <alignment vertical="center"/>
    </xf>
    <xf numFmtId="49" fontId="21" fillId="0" borderId="0" xfId="0" applyNumberFormat="1" applyFont="1" applyAlignment="1">
      <alignment vertical="center"/>
    </xf>
    <xf numFmtId="49" fontId="21" fillId="0" borderId="0" xfId="0" applyNumberFormat="1" applyFont="1" applyAlignment="1">
      <alignment vertical="center" wrapText="1"/>
    </xf>
    <xf numFmtId="0" fontId="21" fillId="0" borderId="0" xfId="0" applyFont="1" applyAlignment="1">
      <alignment horizontal="center" vertical="center"/>
    </xf>
    <xf numFmtId="0" fontId="21" fillId="0" borderId="0" xfId="0" applyFont="1" applyAlignment="1">
      <alignment vertical="center" wrapText="1"/>
    </xf>
    <xf numFmtId="0" fontId="22" fillId="0" borderId="17" xfId="0" applyFont="1" applyBorder="1" applyAlignment="1">
      <alignment horizontal="left" vertical="top" indent="1"/>
    </xf>
    <xf numFmtId="0" fontId="22" fillId="0" borderId="1" xfId="0" applyFont="1" applyBorder="1" applyAlignment="1">
      <alignment horizontal="left" vertical="center" indent="1"/>
    </xf>
    <xf numFmtId="0" fontId="22" fillId="0" borderId="0" xfId="0" applyFont="1" applyBorder="1" applyAlignment="1">
      <alignment horizontal="right" vertical="center"/>
    </xf>
    <xf numFmtId="49" fontId="24" fillId="0" borderId="12" xfId="0" applyNumberFormat="1" applyFont="1" applyBorder="1" applyAlignment="1">
      <alignment vertical="center"/>
    </xf>
    <xf numFmtId="49" fontId="25" fillId="0" borderId="12" xfId="0" applyNumberFormat="1" applyFont="1" applyBorder="1" applyAlignment="1">
      <alignment vertical="center"/>
    </xf>
    <xf numFmtId="49" fontId="22" fillId="0" borderId="12" xfId="0" applyNumberFormat="1" applyFont="1" applyBorder="1" applyAlignment="1">
      <alignment vertical="center"/>
    </xf>
    <xf numFmtId="0" fontId="16" fillId="3" borderId="1" xfId="0" applyFont="1" applyFill="1" applyBorder="1" applyAlignment="1">
      <alignment horizontal="left" vertical="center" indent="1"/>
    </xf>
    <xf numFmtId="0" fontId="0" fillId="3" borderId="0" xfId="0" applyFill="1" applyBorder="1"/>
    <xf numFmtId="0" fontId="0" fillId="3" borderId="1" xfId="0" applyFont="1" applyFill="1" applyBorder="1" applyAlignment="1">
      <alignment horizontal="left" vertical="center" indent="1"/>
    </xf>
    <xf numFmtId="0" fontId="7" fillId="3" borderId="0" xfId="0" applyFont="1" applyFill="1" applyBorder="1" applyAlignment="1">
      <alignment horizontal="left" vertical="center"/>
    </xf>
    <xf numFmtId="0" fontId="0" fillId="3" borderId="9" xfId="0" applyFont="1" applyFill="1" applyBorder="1" applyAlignment="1">
      <alignment horizontal="left" vertical="center" indent="1"/>
    </xf>
    <xf numFmtId="0" fontId="0" fillId="3" borderId="6" xfId="0" applyFont="1" applyFill="1" applyBorder="1"/>
    <xf numFmtId="0" fontId="7" fillId="3" borderId="6" xfId="0" applyFont="1" applyFill="1" applyBorder="1" applyAlignment="1">
      <alignment horizontal="left" vertical="center"/>
    </xf>
    <xf numFmtId="49" fontId="7" fillId="0" borderId="0" xfId="0" applyNumberFormat="1" applyFont="1" applyBorder="1" applyAlignment="1">
      <alignment horizontal="left" vertical="center"/>
    </xf>
    <xf numFmtId="49" fontId="7" fillId="0" borderId="6" xfId="0" applyNumberFormat="1" applyFont="1" applyBorder="1" applyAlignment="1">
      <alignment horizontal="left" vertical="center"/>
    </xf>
    <xf numFmtId="49" fontId="7" fillId="0" borderId="6" xfId="0" applyNumberFormat="1" applyFont="1" applyBorder="1" applyAlignment="1">
      <alignment horizontal="right" vertical="center"/>
    </xf>
    <xf numFmtId="49" fontId="7" fillId="0" borderId="0" xfId="0" applyNumberFormat="1" applyFont="1" applyFill="1" applyBorder="1" applyAlignment="1">
      <alignment horizontal="left" vertical="center"/>
    </xf>
    <xf numFmtId="49" fontId="7" fillId="0" borderId="6" xfId="0" applyNumberFormat="1" applyFont="1" applyFill="1" applyBorder="1" applyAlignment="1">
      <alignment horizontal="left" vertical="center"/>
    </xf>
    <xf numFmtId="0" fontId="7" fillId="4" borderId="6" xfId="0" applyFont="1" applyFill="1" applyBorder="1" applyAlignment="1" applyProtection="1">
      <alignment horizontal="right" vertical="center"/>
      <protection locked="0"/>
    </xf>
    <xf numFmtId="0" fontId="7" fillId="4" borderId="0" xfId="0" applyFont="1" applyFill="1" applyBorder="1" applyAlignment="1" applyProtection="1">
      <alignment horizontal="left" vertical="center"/>
      <protection locked="0"/>
    </xf>
    <xf numFmtId="4" fontId="0" fillId="0" borderId="0" xfId="0" applyNumberFormat="1" applyAlignment="1"/>
    <xf numFmtId="4" fontId="0" fillId="0" borderId="0" xfId="0" applyNumberFormat="1"/>
    <xf numFmtId="3" fontId="0" fillId="0" borderId="0" xfId="0" applyNumberFormat="1" applyAlignment="1"/>
    <xf numFmtId="3" fontId="17" fillId="0" borderId="26" xfId="0" applyNumberFormat="1" applyFont="1" applyBorder="1"/>
    <xf numFmtId="3" fontId="0" fillId="0" borderId="26" xfId="0" applyNumberFormat="1" applyBorder="1"/>
    <xf numFmtId="3" fontId="7" fillId="0" borderId="26" xfId="0" applyNumberFormat="1" applyFon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17" fillId="5" borderId="28" xfId="0" applyNumberFormat="1" applyFont="1" applyFill="1" applyBorder="1" applyAlignment="1">
      <alignment vertical="center"/>
    </xf>
    <xf numFmtId="3" fontId="17" fillId="5" borderId="29" xfId="0" applyNumberFormat="1" applyFont="1" applyFill="1" applyBorder="1" applyAlignment="1">
      <alignment vertical="center"/>
    </xf>
    <xf numFmtId="3" fontId="17" fillId="5" borderId="29" xfId="0" applyNumberFormat="1" applyFont="1" applyFill="1" applyBorder="1" applyAlignment="1">
      <alignment vertical="center" wrapText="1"/>
    </xf>
    <xf numFmtId="3" fontId="17" fillId="5" borderId="30" xfId="0" applyNumberFormat="1" applyFont="1" applyFill="1" applyBorder="1" applyAlignment="1">
      <alignment horizontal="center" vertical="center" wrapText="1" shrinkToFit="1"/>
    </xf>
    <xf numFmtId="3" fontId="1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3" fillId="0" borderId="33" xfId="0" applyNumberFormat="1" applyFont="1" applyBorder="1" applyAlignment="1">
      <alignment horizontal="right" vertical="center" wrapText="1" shrinkToFit="1"/>
    </xf>
    <xf numFmtId="3" fontId="3" fillId="0" borderId="33" xfId="0" applyNumberFormat="1" applyFont="1" applyBorder="1" applyAlignment="1">
      <alignment horizontal="righ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xf numFmtId="49" fontId="7" fillId="3" borderId="13" xfId="0" applyNumberFormat="1" applyFont="1" applyFill="1" applyBorder="1" applyAlignment="1">
      <alignment horizontal="left" vertical="center"/>
    </xf>
    <xf numFmtId="0" fontId="6" fillId="0" borderId="0" xfId="0" applyFont="1"/>
    <xf numFmtId="49" fontId="0" fillId="0" borderId="0" xfId="0" applyNumberFormat="1" applyAlignment="1">
      <alignment vertical="center"/>
    </xf>
    <xf numFmtId="49" fontId="13" fillId="0" borderId="1" xfId="0" applyNumberFormat="1" applyFont="1" applyBorder="1"/>
    <xf numFmtId="49" fontId="28" fillId="3" borderId="0" xfId="0" applyNumberFormat="1" applyFont="1" applyFill="1" applyBorder="1" applyAlignment="1">
      <alignment horizontal="center" vertical="center" wrapText="1"/>
    </xf>
    <xf numFmtId="3" fontId="20" fillId="0" borderId="26" xfId="0" applyNumberFormat="1" applyFont="1" applyBorder="1"/>
    <xf numFmtId="3" fontId="31" fillId="0" borderId="31" xfId="0" applyNumberFormat="1" applyFont="1" applyBorder="1" applyAlignment="1">
      <alignment vertical="center"/>
    </xf>
    <xf numFmtId="3" fontId="31" fillId="0" borderId="33" xfId="0" applyNumberFormat="1" applyFont="1" applyBorder="1" applyAlignment="1">
      <alignment vertical="center" wrapText="1" shrinkToFit="1"/>
    </xf>
    <xf numFmtId="3" fontId="31" fillId="0" borderId="33" xfId="0" applyNumberFormat="1" applyFont="1" applyBorder="1" applyAlignment="1">
      <alignment vertical="center" shrinkToFit="1"/>
    </xf>
    <xf numFmtId="3" fontId="31" fillId="0" borderId="33" xfId="0" applyNumberFormat="1" applyFont="1" applyBorder="1" applyAlignment="1">
      <alignment vertical="center"/>
    </xf>
    <xf numFmtId="0" fontId="20" fillId="0" borderId="0" xfId="0" applyFont="1"/>
    <xf numFmtId="3" fontId="16" fillId="0" borderId="26" xfId="0" applyNumberFormat="1" applyFont="1" applyBorder="1"/>
    <xf numFmtId="3" fontId="16" fillId="0" borderId="31" xfId="0" applyNumberFormat="1" applyFont="1" applyBorder="1" applyAlignment="1">
      <alignment horizontal="left" vertical="center"/>
    </xf>
    <xf numFmtId="3" fontId="16" fillId="0" borderId="33" xfId="0" applyNumberFormat="1" applyFont="1" applyBorder="1" applyAlignment="1">
      <alignment vertical="center" wrapText="1" shrinkToFit="1"/>
    </xf>
    <xf numFmtId="3" fontId="16" fillId="0" borderId="33" xfId="0" applyNumberFormat="1" applyFont="1" applyBorder="1" applyAlignment="1">
      <alignment vertical="center" shrinkToFit="1"/>
    </xf>
    <xf numFmtId="3" fontId="16" fillId="0" borderId="33" xfId="0" applyNumberFormat="1" applyFont="1" applyBorder="1" applyAlignment="1">
      <alignment vertical="center"/>
    </xf>
    <xf numFmtId="0" fontId="16" fillId="0" borderId="0" xfId="0" applyFont="1"/>
    <xf numFmtId="3" fontId="7" fillId="3" borderId="37" xfId="0" applyNumberFormat="1" applyFont="1" applyFill="1" applyBorder="1" applyAlignment="1">
      <alignment vertical="center" wrapText="1" shrinkToFit="1"/>
    </xf>
    <xf numFmtId="3" fontId="7" fillId="3" borderId="37" xfId="0" applyNumberFormat="1" applyFont="1" applyFill="1" applyBorder="1" applyAlignment="1">
      <alignment vertical="center" shrinkToFit="1"/>
    </xf>
    <xf numFmtId="3" fontId="7" fillId="3" borderId="37" xfId="0" applyNumberFormat="1" applyFont="1" applyFill="1" applyBorder="1" applyAlignment="1">
      <alignment vertical="center"/>
    </xf>
    <xf numFmtId="0" fontId="21" fillId="0" borderId="0" xfId="0" applyFont="1"/>
    <xf numFmtId="0" fontId="21" fillId="0" borderId="0" xfId="0" applyFont="1" applyAlignment="1">
      <alignment horizontal="justify"/>
    </xf>
    <xf numFmtId="0" fontId="32" fillId="0" borderId="0" xfId="0" applyNumberFormat="1" applyFont="1" applyAlignment="1">
      <alignment horizontal="justify" wrapText="1"/>
    </xf>
    <xf numFmtId="0" fontId="22" fillId="0" borderId="0" xfId="0" applyFont="1" applyAlignment="1">
      <alignment horizontal="justify"/>
    </xf>
    <xf numFmtId="0" fontId="33" fillId="0" borderId="0" xfId="0" applyNumberFormat="1" applyFont="1" applyAlignment="1">
      <alignment horizontal="justify" wrapText="1"/>
    </xf>
    <xf numFmtId="0" fontId="34" fillId="0" borderId="26" xfId="0" applyFont="1" applyBorder="1" applyAlignment="1">
      <alignment horizontal="center" vertical="center" wrapText="1"/>
    </xf>
    <xf numFmtId="0" fontId="34" fillId="5" borderId="28" xfId="0" applyFont="1" applyFill="1" applyBorder="1" applyAlignment="1">
      <alignment horizontal="center" vertical="center" wrapText="1"/>
    </xf>
    <xf numFmtId="0" fontId="34" fillId="5" borderId="29" xfId="0" applyFont="1" applyFill="1" applyBorder="1" applyAlignment="1">
      <alignment horizontal="center" vertical="center" wrapText="1"/>
    </xf>
    <xf numFmtId="0" fontId="34" fillId="5" borderId="30" xfId="0" applyFont="1" applyFill="1" applyBorder="1" applyAlignment="1">
      <alignment horizontal="center" vertical="center" wrapText="1"/>
    </xf>
    <xf numFmtId="0" fontId="21" fillId="0" borderId="26" xfId="0" applyFont="1" applyBorder="1" applyAlignment="1">
      <alignment vertical="center"/>
    </xf>
    <xf numFmtId="49" fontId="21" fillId="0" borderId="31" xfId="0" applyNumberFormat="1" applyFont="1" applyBorder="1" applyAlignment="1">
      <alignment vertical="center"/>
    </xf>
    <xf numFmtId="4" fontId="21" fillId="0" borderId="33" xfId="0" applyNumberFormat="1" applyFont="1" applyBorder="1" applyAlignment="1">
      <alignment horizontal="center" vertical="center"/>
    </xf>
    <xf numFmtId="4" fontId="21" fillId="0" borderId="33" xfId="0" applyNumberFormat="1" applyFont="1" applyBorder="1" applyAlignment="1">
      <alignment vertical="center"/>
    </xf>
    <xf numFmtId="3" fontId="21" fillId="0" borderId="33" xfId="0" applyNumberFormat="1" applyFont="1" applyBorder="1" applyAlignment="1">
      <alignment vertical="center"/>
    </xf>
    <xf numFmtId="0" fontId="27" fillId="0" borderId="26" xfId="0" applyFont="1" applyBorder="1"/>
    <xf numFmtId="0" fontId="27" fillId="3" borderId="34" xfId="0" applyFont="1" applyFill="1" applyBorder="1" applyAlignment="1">
      <alignment vertical="center"/>
    </xf>
    <xf numFmtId="0" fontId="27" fillId="3" borderId="35" xfId="0" applyFont="1" applyFill="1" applyBorder="1" applyAlignment="1">
      <alignment vertical="center"/>
    </xf>
    <xf numFmtId="4" fontId="27" fillId="3" borderId="37" xfId="0" applyNumberFormat="1" applyFont="1" applyFill="1" applyBorder="1" applyAlignment="1">
      <alignment horizontal="center" vertical="center"/>
    </xf>
    <xf numFmtId="4" fontId="27" fillId="3" borderId="37" xfId="0" applyNumberFormat="1" applyFont="1" applyFill="1" applyBorder="1" applyAlignment="1">
      <alignment vertical="center"/>
    </xf>
    <xf numFmtId="3" fontId="27" fillId="3" borderId="37" xfId="0" applyNumberFormat="1" applyFont="1" applyFill="1" applyBorder="1" applyAlignment="1">
      <alignment vertical="center"/>
    </xf>
    <xf numFmtId="0" fontId="0" fillId="0" borderId="0" xfId="0" applyAlignment="1">
      <alignment horizontal="center" vertical="center"/>
    </xf>
    <xf numFmtId="164" fontId="0" fillId="0" borderId="0" xfId="0" applyNumberFormat="1" applyAlignment="1">
      <alignment vertical="center"/>
    </xf>
    <xf numFmtId="4" fontId="0" fillId="0" borderId="0" xfId="0" applyNumberFormat="1" applyAlignment="1">
      <alignment vertical="center"/>
    </xf>
    <xf numFmtId="0" fontId="17" fillId="5" borderId="21" xfId="0" applyFont="1" applyFill="1" applyBorder="1" applyAlignment="1">
      <alignment horizontal="center" vertical="center"/>
    </xf>
    <xf numFmtId="49" fontId="17" fillId="5" borderId="21" xfId="0" applyNumberFormat="1" applyFont="1" applyFill="1" applyBorder="1" applyAlignment="1">
      <alignment horizontal="center" vertical="center"/>
    </xf>
    <xf numFmtId="0" fontId="17" fillId="5" borderId="15" xfId="0" applyFont="1" applyFill="1" applyBorder="1" applyAlignment="1">
      <alignment horizontal="center" vertical="center"/>
    </xf>
    <xf numFmtId="0" fontId="17" fillId="5" borderId="21" xfId="0" applyFont="1" applyFill="1" applyBorder="1" applyAlignment="1">
      <alignment horizontal="center" vertical="center" wrapText="1"/>
    </xf>
    <xf numFmtId="0" fontId="17" fillId="0" borderId="0" xfId="0" applyFont="1" applyAlignment="1">
      <alignment horizontal="center" vertical="center"/>
    </xf>
    <xf numFmtId="49" fontId="22" fillId="3" borderId="12" xfId="0" applyNumberFormat="1" applyFont="1" applyFill="1" applyBorder="1" applyAlignment="1">
      <alignment vertical="center"/>
    </xf>
    <xf numFmtId="0" fontId="16" fillId="3" borderId="21" xfId="0" applyFont="1" applyFill="1" applyBorder="1" applyAlignment="1">
      <alignment vertical="center"/>
    </xf>
    <xf numFmtId="49" fontId="16" fillId="3" borderId="12" xfId="0" applyNumberFormat="1" applyFont="1" applyFill="1" applyBorder="1" applyAlignment="1">
      <alignment vertical="center"/>
    </xf>
    <xf numFmtId="0" fontId="16" fillId="0" borderId="0" xfId="0" applyFont="1" applyAlignment="1">
      <alignment vertical="center"/>
    </xf>
    <xf numFmtId="0" fontId="27" fillId="0" borderId="21" xfId="0" applyFont="1" applyBorder="1" applyAlignment="1">
      <alignment vertical="center"/>
    </xf>
    <xf numFmtId="49" fontId="27" fillId="0" borderId="12" xfId="0" applyNumberFormat="1" applyFont="1" applyBorder="1" applyAlignment="1">
      <alignment vertical="center"/>
    </xf>
    <xf numFmtId="0" fontId="27" fillId="0" borderId="0" xfId="0" applyFont="1" applyAlignment="1">
      <alignment vertical="center"/>
    </xf>
    <xf numFmtId="49" fontId="27" fillId="0" borderId="0" xfId="0" applyNumberFormat="1" applyFont="1" applyAlignment="1">
      <alignment vertical="center"/>
    </xf>
    <xf numFmtId="0" fontId="35" fillId="0" borderId="21" xfId="0" applyFont="1" applyBorder="1" applyAlignment="1">
      <alignment vertical="center"/>
    </xf>
    <xf numFmtId="49" fontId="35" fillId="0" borderId="12" xfId="0" applyNumberFormat="1" applyFont="1" applyBorder="1" applyAlignment="1">
      <alignment vertical="center"/>
    </xf>
    <xf numFmtId="0" fontId="35" fillId="0" borderId="0" xfId="0" applyFont="1" applyAlignment="1">
      <alignment vertical="center"/>
    </xf>
    <xf numFmtId="0" fontId="22" fillId="3" borderId="18" xfId="0" applyFont="1" applyFill="1" applyBorder="1" applyAlignment="1">
      <alignment horizontal="center" vertical="center" shrinkToFit="1"/>
    </xf>
    <xf numFmtId="4" fontId="22" fillId="3" borderId="18" xfId="0" applyNumberFormat="1" applyFont="1" applyFill="1" applyBorder="1" applyAlignment="1">
      <alignment horizontal="center" vertical="center" shrinkToFit="1"/>
    </xf>
    <xf numFmtId="4" fontId="22" fillId="3" borderId="38" xfId="0" applyNumberFormat="1" applyFont="1" applyFill="1" applyBorder="1" applyAlignment="1">
      <alignment horizontal="center" vertical="center" shrinkToFit="1"/>
    </xf>
    <xf numFmtId="0" fontId="21" fillId="0" borderId="40" xfId="0" applyFont="1" applyBorder="1" applyAlignment="1">
      <alignment horizontal="center" vertical="center" shrinkToFit="1"/>
    </xf>
    <xf numFmtId="4" fontId="21" fillId="0" borderId="40" xfId="0" applyNumberFormat="1" applyFont="1" applyBorder="1" applyAlignment="1">
      <alignment horizontal="center" vertical="center" shrinkToFit="1"/>
    </xf>
    <xf numFmtId="4" fontId="21" fillId="0" borderId="41" xfId="0" applyNumberFormat="1" applyFont="1" applyBorder="1" applyAlignment="1">
      <alignment horizontal="center" vertical="center" shrinkToFit="1"/>
    </xf>
    <xf numFmtId="4" fontId="21" fillId="0" borderId="0" xfId="0" applyNumberFormat="1" applyFont="1" applyBorder="1" applyAlignment="1">
      <alignment horizontal="center" vertical="center" shrinkToFit="1"/>
    </xf>
    <xf numFmtId="0" fontId="22" fillId="3" borderId="12" xfId="0" applyFont="1" applyFill="1" applyBorder="1" applyAlignment="1">
      <alignment horizontal="center" vertical="center"/>
    </xf>
    <xf numFmtId="0" fontId="38" fillId="0" borderId="0" xfId="0" applyNumberFormat="1" applyFont="1" applyBorder="1" applyAlignment="1">
      <alignment horizontal="center" vertical="center" wrapText="1" shrinkToFit="1"/>
    </xf>
    <xf numFmtId="0" fontId="39" fillId="0" borderId="0" xfId="0" applyNumberFormat="1" applyFont="1" applyBorder="1" applyAlignment="1">
      <alignment horizontal="center" vertical="center" wrapText="1" shrinkToFit="1"/>
    </xf>
    <xf numFmtId="0" fontId="40" fillId="0" borderId="0" xfId="0" applyNumberFormat="1" applyFont="1" applyBorder="1" applyAlignment="1">
      <alignment horizontal="center" vertical="center" wrapText="1" shrinkToFit="1"/>
    </xf>
    <xf numFmtId="0" fontId="41" fillId="0" borderId="0" xfId="0" applyNumberFormat="1" applyFont="1" applyBorder="1" applyAlignment="1">
      <alignment horizontal="center" vertical="center" wrapText="1" shrinkToFit="1"/>
    </xf>
    <xf numFmtId="0" fontId="21" fillId="0" borderId="0" xfId="0" applyFont="1" applyBorder="1" applyAlignment="1">
      <alignment horizontal="center" vertical="center" shrinkToFit="1"/>
    </xf>
    <xf numFmtId="49" fontId="22" fillId="3" borderId="18" xfId="0" applyNumberFormat="1" applyFont="1" applyFill="1" applyBorder="1" applyAlignment="1">
      <alignment horizontal="left" vertical="center" wrapText="1"/>
    </xf>
    <xf numFmtId="49" fontId="21" fillId="0" borderId="40" xfId="0" applyNumberFormat="1" applyFont="1" applyBorder="1" applyAlignment="1">
      <alignment horizontal="left" vertical="center" wrapText="1"/>
    </xf>
    <xf numFmtId="49" fontId="21" fillId="0" borderId="0" xfId="0" applyNumberFormat="1" applyFont="1" applyAlignment="1">
      <alignment horizontal="left" vertical="center" wrapText="1"/>
    </xf>
    <xf numFmtId="49" fontId="22" fillId="3" borderId="12" xfId="0" applyNumberFormat="1" applyFont="1" applyFill="1" applyBorder="1" applyAlignment="1">
      <alignment horizontal="left" vertical="center" wrapText="1"/>
    </xf>
    <xf numFmtId="0" fontId="38" fillId="0" borderId="0" xfId="0" quotePrefix="1" applyNumberFormat="1" applyFont="1" applyBorder="1" applyAlignment="1">
      <alignment horizontal="left" vertical="center" wrapText="1"/>
    </xf>
    <xf numFmtId="0" fontId="39" fillId="0" borderId="0" xfId="0" applyNumberFormat="1" applyFont="1" applyBorder="1" applyAlignment="1">
      <alignment horizontal="left" vertical="center" wrapText="1"/>
    </xf>
    <xf numFmtId="0" fontId="39" fillId="0" borderId="0" xfId="0" quotePrefix="1" applyNumberFormat="1" applyFont="1" applyBorder="1" applyAlignment="1">
      <alignment horizontal="left" vertical="center" wrapText="1"/>
    </xf>
    <xf numFmtId="0" fontId="40" fillId="0" borderId="0" xfId="0" quotePrefix="1" applyNumberFormat="1" applyFont="1" applyBorder="1" applyAlignment="1">
      <alignment horizontal="left" vertical="center" wrapText="1"/>
    </xf>
    <xf numFmtId="0" fontId="41" fillId="0" borderId="0" xfId="0" quotePrefix="1" applyNumberFormat="1" applyFont="1" applyBorder="1" applyAlignment="1">
      <alignment horizontal="left" vertical="center" wrapText="1"/>
    </xf>
    <xf numFmtId="49" fontId="21" fillId="0" borderId="0" xfId="0" applyNumberFormat="1" applyFont="1" applyBorder="1" applyAlignment="1">
      <alignment horizontal="left" vertical="center" wrapText="1"/>
    </xf>
    <xf numFmtId="0" fontId="22" fillId="3" borderId="27" xfId="0" applyFont="1" applyFill="1" applyBorder="1" applyAlignment="1">
      <alignment vertical="center"/>
    </xf>
    <xf numFmtId="49" fontId="22" fillId="3" borderId="18" xfId="0" applyNumberFormat="1" applyFont="1" applyFill="1" applyBorder="1" applyAlignment="1">
      <alignment vertical="center"/>
    </xf>
    <xf numFmtId="164" fontId="22" fillId="3" borderId="18" xfId="0" applyNumberFormat="1" applyFont="1" applyFill="1" applyBorder="1" applyAlignment="1">
      <alignment vertical="center" shrinkToFit="1"/>
    </xf>
    <xf numFmtId="4" fontId="22" fillId="3" borderId="18" xfId="0" applyNumberFormat="1" applyFont="1" applyFill="1" applyBorder="1" applyAlignment="1">
      <alignment vertical="center" shrinkToFit="1"/>
    </xf>
    <xf numFmtId="4" fontId="22" fillId="3" borderId="0" xfId="0" applyNumberFormat="1" applyFont="1" applyFill="1" applyBorder="1" applyAlignment="1">
      <alignment vertical="center" shrinkToFit="1"/>
    </xf>
    <xf numFmtId="0" fontId="21" fillId="0" borderId="39" xfId="0" applyFont="1" applyBorder="1" applyAlignment="1">
      <alignment vertical="center"/>
    </xf>
    <xf numFmtId="49" fontId="21" fillId="0" borderId="40" xfId="0" applyNumberFormat="1" applyFont="1" applyBorder="1" applyAlignment="1">
      <alignment vertical="center"/>
    </xf>
    <xf numFmtId="164" fontId="21" fillId="0" borderId="40" xfId="0" applyNumberFormat="1" applyFont="1" applyBorder="1" applyAlignment="1">
      <alignment vertical="center" shrinkToFit="1"/>
    </xf>
    <xf numFmtId="4" fontId="21" fillId="4" borderId="40" xfId="0" applyNumberFormat="1" applyFont="1" applyFill="1" applyBorder="1" applyAlignment="1" applyProtection="1">
      <alignment vertical="center" shrinkToFit="1"/>
      <protection locked="0"/>
    </xf>
    <xf numFmtId="4" fontId="21" fillId="0" borderId="40" xfId="0" applyNumberFormat="1" applyFont="1" applyBorder="1" applyAlignment="1">
      <alignment vertical="center" shrinkToFit="1"/>
    </xf>
    <xf numFmtId="4" fontId="21" fillId="0" borderId="0" xfId="0" applyNumberFormat="1" applyFont="1" applyBorder="1" applyAlignment="1">
      <alignment vertical="center" shrinkToFit="1"/>
    </xf>
    <xf numFmtId="0" fontId="21" fillId="0" borderId="0" xfId="0" applyFont="1" applyBorder="1" applyAlignment="1">
      <alignment vertical="center"/>
    </xf>
    <xf numFmtId="49" fontId="21" fillId="0" borderId="0" xfId="0" applyNumberFormat="1" applyFont="1" applyBorder="1" applyAlignment="1">
      <alignment vertical="center"/>
    </xf>
    <xf numFmtId="0" fontId="32" fillId="0" borderId="0" xfId="0" applyNumberFormat="1" applyFont="1" applyAlignment="1">
      <alignment vertical="center" wrapText="1"/>
    </xf>
    <xf numFmtId="0" fontId="22" fillId="3" borderId="15" xfId="0" applyFont="1" applyFill="1" applyBorder="1" applyAlignment="1">
      <alignment vertical="center"/>
    </xf>
    <xf numFmtId="0" fontId="22" fillId="3" borderId="12" xfId="0" applyFont="1" applyFill="1" applyBorder="1" applyAlignment="1">
      <alignment vertical="center"/>
    </xf>
    <xf numFmtId="4" fontId="22" fillId="3" borderId="22" xfId="0" applyNumberFormat="1" applyFont="1" applyFill="1" applyBorder="1" applyAlignment="1">
      <alignment vertical="center"/>
    </xf>
    <xf numFmtId="0" fontId="38" fillId="0" borderId="0" xfId="0" applyNumberFormat="1" applyFont="1" applyBorder="1" applyAlignment="1">
      <alignment vertical="center" wrapText="1" shrinkToFit="1"/>
    </xf>
    <xf numFmtId="0" fontId="39" fillId="0" borderId="0" xfId="0" applyNumberFormat="1" applyFont="1" applyBorder="1" applyAlignment="1">
      <alignment vertical="center" wrapText="1" shrinkToFit="1"/>
    </xf>
    <xf numFmtId="0" fontId="40" fillId="0" borderId="0" xfId="0" applyNumberFormat="1" applyFont="1" applyBorder="1" applyAlignment="1">
      <alignment vertical="center" wrapText="1" shrinkToFit="1"/>
    </xf>
    <xf numFmtId="0" fontId="41" fillId="0" borderId="0" xfId="0" applyNumberFormat="1" applyFont="1" applyBorder="1" applyAlignment="1">
      <alignment vertical="center" wrapText="1" shrinkToFit="1"/>
    </xf>
    <xf numFmtId="164" fontId="21" fillId="4" borderId="0" xfId="0" applyNumberFormat="1" applyFont="1" applyFill="1" applyBorder="1" applyAlignment="1" applyProtection="1">
      <alignment vertical="center" shrinkToFit="1"/>
      <protection locked="0"/>
    </xf>
    <xf numFmtId="4" fontId="21" fillId="4" borderId="0" xfId="0" applyNumberFormat="1" applyFont="1" applyFill="1" applyBorder="1" applyAlignment="1" applyProtection="1">
      <alignment vertical="center" shrinkToFit="1"/>
      <protection locked="0"/>
    </xf>
    <xf numFmtId="0" fontId="35" fillId="0" borderId="0" xfId="0" applyFont="1" applyAlignment="1">
      <alignment horizontal="center" vertical="center"/>
    </xf>
    <xf numFmtId="0" fontId="27" fillId="0" borderId="0" xfId="0" applyFont="1" applyAlignment="1">
      <alignment horizontal="center" vertical="center"/>
    </xf>
    <xf numFmtId="0" fontId="16" fillId="0" borderId="0" xfId="0" applyFont="1" applyAlignment="1">
      <alignment horizontal="center" vertical="center"/>
    </xf>
    <xf numFmtId="4" fontId="0" fillId="0" borderId="0" xfId="0" applyNumberFormat="1" applyAlignment="1">
      <alignment horizontal="center" vertical="center"/>
    </xf>
    <xf numFmtId="0" fontId="21" fillId="6" borderId="39" xfId="0" applyFont="1" applyFill="1" applyBorder="1" applyAlignment="1">
      <alignment vertical="center"/>
    </xf>
    <xf numFmtId="49" fontId="21" fillId="6" borderId="40" xfId="0" applyNumberFormat="1" applyFont="1" applyFill="1" applyBorder="1" applyAlignment="1">
      <alignment vertical="center"/>
    </xf>
    <xf numFmtId="49" fontId="21" fillId="6" borderId="40" xfId="0" applyNumberFormat="1" applyFont="1" applyFill="1" applyBorder="1" applyAlignment="1">
      <alignment horizontal="left" vertical="center" wrapText="1"/>
    </xf>
    <xf numFmtId="0" fontId="21" fillId="6" borderId="40" xfId="0" applyFont="1" applyFill="1" applyBorder="1" applyAlignment="1">
      <alignment horizontal="center" vertical="center" shrinkToFit="1"/>
    </xf>
    <xf numFmtId="164" fontId="21" fillId="6" borderId="40" xfId="0" applyNumberFormat="1" applyFont="1" applyFill="1" applyBorder="1" applyAlignment="1">
      <alignment vertical="center" shrinkToFit="1"/>
    </xf>
    <xf numFmtId="4" fontId="21" fillId="6" borderId="40" xfId="0" applyNumberFormat="1" applyFont="1" applyFill="1" applyBorder="1" applyAlignment="1" applyProtection="1">
      <alignment vertical="center" shrinkToFit="1"/>
      <protection locked="0"/>
    </xf>
    <xf numFmtId="4" fontId="21" fillId="6" borderId="40" xfId="0" applyNumberFormat="1" applyFont="1" applyFill="1" applyBorder="1" applyAlignment="1">
      <alignment vertical="center" shrinkToFit="1"/>
    </xf>
    <xf numFmtId="4" fontId="21" fillId="6" borderId="40" xfId="0" applyNumberFormat="1" applyFont="1" applyFill="1" applyBorder="1" applyAlignment="1">
      <alignment horizontal="center" vertical="center" shrinkToFit="1"/>
    </xf>
    <xf numFmtId="4" fontId="21" fillId="6" borderId="41" xfId="0" applyNumberFormat="1" applyFont="1" applyFill="1" applyBorder="1" applyAlignment="1">
      <alignment horizontal="center" vertical="center" shrinkToFit="1"/>
    </xf>
    <xf numFmtId="0" fontId="13" fillId="2" borderId="0" xfId="0" applyFont="1" applyFill="1" applyAlignment="1">
      <alignment horizontal="left" vertical="center" wrapText="1"/>
    </xf>
    <xf numFmtId="0" fontId="7" fillId="3" borderId="6" xfId="0" applyFont="1" applyFill="1" applyBorder="1" applyAlignment="1">
      <alignment horizontal="left" vertical="center" wrapText="1"/>
    </xf>
    <xf numFmtId="0" fontId="7" fillId="3" borderId="8" xfId="0" applyFont="1" applyFill="1" applyBorder="1" applyAlignment="1">
      <alignment horizontal="left" vertical="center" wrapText="1"/>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0" fontId="0" fillId="0" borderId="18" xfId="0" applyBorder="1" applyAlignment="1">
      <alignment horizontal="center"/>
    </xf>
    <xf numFmtId="4" fontId="16" fillId="0" borderId="15" xfId="0" applyNumberFormat="1" applyFont="1" applyBorder="1" applyAlignment="1">
      <alignment horizontal="right" vertical="center"/>
    </xf>
    <xf numFmtId="4" fontId="16" fillId="0" borderId="12" xfId="0" applyNumberFormat="1" applyFont="1" applyBorder="1" applyAlignment="1">
      <alignment horizontal="right" vertical="center"/>
    </xf>
    <xf numFmtId="4" fontId="16" fillId="0" borderId="15" xfId="0" applyNumberFormat="1" applyFont="1" applyBorder="1" applyAlignment="1">
      <alignment vertical="center"/>
    </xf>
    <xf numFmtId="4" fontId="16" fillId="0" borderId="12" xfId="0" applyNumberFormat="1" applyFont="1" applyBorder="1" applyAlignment="1">
      <alignment vertical="center"/>
    </xf>
    <xf numFmtId="4" fontId="16" fillId="0" borderId="16" xfId="0" applyNumberFormat="1" applyFont="1" applyBorder="1" applyAlignment="1">
      <alignment horizontal="right" vertical="center" indent="1"/>
    </xf>
    <xf numFmtId="4" fontId="8" fillId="0" borderId="15" xfId="0" applyNumberFormat="1" applyFont="1" applyBorder="1" applyAlignment="1">
      <alignment horizontal="right" vertical="center" indent="1"/>
    </xf>
    <xf numFmtId="4" fontId="8" fillId="0" borderId="16" xfId="0" applyNumberFormat="1" applyFont="1" applyBorder="1" applyAlignment="1">
      <alignment horizontal="right" vertical="center" indent="1"/>
    </xf>
    <xf numFmtId="4" fontId="9" fillId="3" borderId="7" xfId="0" applyNumberFormat="1" applyFont="1" applyFill="1" applyBorder="1" applyAlignment="1">
      <alignment horizontal="right" vertical="center"/>
    </xf>
    <xf numFmtId="2" fontId="9" fillId="3" borderId="7" xfId="0" applyNumberFormat="1" applyFont="1" applyFill="1" applyBorder="1" applyAlignment="1">
      <alignment horizontal="right" vertical="center"/>
    </xf>
    <xf numFmtId="3" fontId="0" fillId="0" borderId="32" xfId="0" applyNumberFormat="1" applyBorder="1" applyAlignment="1">
      <alignment vertical="center"/>
    </xf>
    <xf numFmtId="3" fontId="0" fillId="0" borderId="32" xfId="0" applyNumberFormat="1" applyBorder="1" applyAlignment="1">
      <alignment vertical="center" wrapText="1"/>
    </xf>
    <xf numFmtId="3" fontId="30" fillId="0" borderId="32" xfId="0" applyNumberFormat="1" applyFont="1" applyBorder="1" applyAlignment="1">
      <alignment vertical="center" wrapText="1"/>
    </xf>
    <xf numFmtId="3" fontId="16" fillId="0" borderId="32" xfId="0" applyNumberFormat="1" applyFont="1" applyBorder="1" applyAlignment="1">
      <alignment vertical="center"/>
    </xf>
    <xf numFmtId="3" fontId="16" fillId="0" borderId="32" xfId="0" applyNumberFormat="1" applyFont="1" applyBorder="1" applyAlignment="1">
      <alignment vertical="center" wrapText="1"/>
    </xf>
    <xf numFmtId="0" fontId="26" fillId="0" borderId="23" xfId="0" applyFont="1" applyBorder="1" applyAlignment="1">
      <alignment horizontal="center"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4" fontId="16" fillId="0" borderId="10" xfId="0" applyNumberFormat="1" applyFont="1" applyBorder="1" applyAlignment="1">
      <alignment horizontal="right" vertical="center"/>
    </xf>
    <xf numFmtId="4" fontId="16" fillId="0" borderId="6" xfId="0" applyNumberFormat="1" applyFont="1" applyBorder="1" applyAlignment="1">
      <alignment horizontal="right" vertical="center"/>
    </xf>
    <xf numFmtId="4" fontId="16" fillId="0" borderId="18" xfId="0" applyNumberFormat="1" applyFont="1" applyBorder="1" applyAlignment="1">
      <alignment horizontal="right" vertical="center"/>
    </xf>
    <xf numFmtId="49" fontId="28" fillId="3" borderId="18" xfId="0" applyNumberFormat="1" applyFont="1" applyFill="1" applyBorder="1" applyAlignment="1">
      <alignment horizontal="center" vertical="center" wrapText="1"/>
    </xf>
    <xf numFmtId="0" fontId="29" fillId="3" borderId="18" xfId="0" applyFont="1" applyFill="1" applyBorder="1" applyAlignment="1">
      <alignment horizontal="center" wrapText="1"/>
    </xf>
    <xf numFmtId="0" fontId="29" fillId="3" borderId="19" xfId="0" applyFont="1" applyFill="1" applyBorder="1" applyAlignment="1">
      <alignment horizontal="center" wrapText="1"/>
    </xf>
    <xf numFmtId="0" fontId="7" fillId="3" borderId="0" xfId="0" applyFont="1" applyFill="1" applyBorder="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14" fillId="0" borderId="6" xfId="0" applyNumberFormat="1" applyFont="1" applyBorder="1" applyAlignment="1">
      <alignment horizontal="right" vertical="center"/>
    </xf>
    <xf numFmtId="0" fontId="7" fillId="4" borderId="18" xfId="0" applyFont="1" applyFill="1" applyBorder="1" applyAlignment="1" applyProtection="1">
      <alignment horizontal="left" vertical="center"/>
      <protection locked="0"/>
    </xf>
    <xf numFmtId="0" fontId="14" fillId="0" borderId="6" xfId="0" applyFont="1" applyBorder="1" applyAlignment="1">
      <alignment horizontal="right" vertical="center"/>
    </xf>
    <xf numFmtId="0" fontId="14" fillId="0" borderId="8" xfId="0" applyFont="1" applyBorder="1" applyAlignment="1">
      <alignment horizontal="right" vertical="center"/>
    </xf>
    <xf numFmtId="4" fontId="8" fillId="0" borderId="22" xfId="0" applyNumberFormat="1" applyFont="1" applyBorder="1" applyAlignment="1">
      <alignment horizontal="right" vertical="center" indent="1"/>
    </xf>
    <xf numFmtId="0" fontId="7" fillId="4" borderId="0" xfId="0" applyFont="1" applyFill="1" applyBorder="1" applyAlignment="1" applyProtection="1">
      <alignment horizontal="left" vertical="center"/>
      <protection locked="0"/>
    </xf>
    <xf numFmtId="0" fontId="7" fillId="4" borderId="6" xfId="0" applyFont="1" applyFill="1" applyBorder="1" applyAlignment="1" applyProtection="1">
      <alignment horizontal="left" vertical="center"/>
      <protection locked="0"/>
    </xf>
    <xf numFmtId="3" fontId="7" fillId="3" borderId="34" xfId="0" applyNumberFormat="1" applyFont="1" applyFill="1" applyBorder="1" applyAlignment="1">
      <alignment vertical="center"/>
    </xf>
    <xf numFmtId="3" fontId="7" fillId="3" borderId="35" xfId="0" applyNumberFormat="1" applyFont="1" applyFill="1" applyBorder="1" applyAlignment="1">
      <alignment vertical="center"/>
    </xf>
    <xf numFmtId="3" fontId="7" fillId="3" borderId="36" xfId="0" applyNumberFormat="1" applyFont="1" applyFill="1" applyBorder="1" applyAlignment="1">
      <alignment vertical="center"/>
    </xf>
    <xf numFmtId="0" fontId="22" fillId="0" borderId="0" xfId="0" applyNumberFormat="1" applyFont="1" applyAlignment="1">
      <alignment horizontal="justify" wrapText="1"/>
    </xf>
    <xf numFmtId="0" fontId="21" fillId="0" borderId="0" xfId="0" applyNumberFormat="1" applyFont="1" applyAlignment="1">
      <alignment horizontal="justify" wrapText="1"/>
    </xf>
    <xf numFmtId="49" fontId="21" fillId="0" borderId="31" xfId="0" applyNumberFormat="1" applyFont="1" applyBorder="1" applyAlignment="1">
      <alignment vertical="center" wrapText="1"/>
    </xf>
    <xf numFmtId="49" fontId="21" fillId="0" borderId="32" xfId="0" applyNumberFormat="1" applyFont="1" applyBorder="1" applyAlignment="1">
      <alignment vertical="center" wrapText="1"/>
    </xf>
    <xf numFmtId="0" fontId="23" fillId="0" borderId="0" xfId="0" applyFont="1" applyAlignment="1">
      <alignment horizontal="center" vertical="center"/>
    </xf>
    <xf numFmtId="0" fontId="23" fillId="0" borderId="0" xfId="0" applyFont="1" applyAlignment="1">
      <alignment horizontal="center" vertical="center" wrapText="1"/>
    </xf>
    <xf numFmtId="49" fontId="24" fillId="0" borderId="12" xfId="0" applyNumberFormat="1" applyFont="1" applyBorder="1" applyAlignment="1">
      <alignment vertical="center" shrinkToFit="1"/>
    </xf>
    <xf numFmtId="49" fontId="24" fillId="0" borderId="22" xfId="0" applyNumberFormat="1" applyFont="1" applyBorder="1" applyAlignment="1">
      <alignment vertical="center" shrinkToFit="1"/>
    </xf>
    <xf numFmtId="49" fontId="25" fillId="0" borderId="12" xfId="0" applyNumberFormat="1" applyFont="1" applyBorder="1" applyAlignment="1">
      <alignment vertical="center" shrinkToFit="1"/>
    </xf>
    <xf numFmtId="49" fontId="25" fillId="0" borderId="22" xfId="0" applyNumberFormat="1" applyFont="1" applyBorder="1" applyAlignment="1">
      <alignment vertical="center" shrinkToFit="1"/>
    </xf>
    <xf numFmtId="49" fontId="22" fillId="0" borderId="12" xfId="0" applyNumberFormat="1" applyFont="1" applyBorder="1" applyAlignment="1">
      <alignment vertical="center" shrinkToFit="1"/>
    </xf>
    <xf numFmtId="49" fontId="22" fillId="0" borderId="22" xfId="0" applyNumberFormat="1" applyFont="1" applyBorder="1" applyAlignment="1">
      <alignment vertical="center" shrinkToFit="1"/>
    </xf>
    <xf numFmtId="0" fontId="37" fillId="0" borderId="18" xfId="0" applyNumberFormat="1" applyFont="1" applyBorder="1" applyAlignment="1">
      <alignment horizontal="left" vertical="center" wrapText="1"/>
    </xf>
    <xf numFmtId="0" fontId="37" fillId="0" borderId="18" xfId="0" applyNumberFormat="1" applyFont="1" applyBorder="1" applyAlignment="1">
      <alignment vertical="center" wrapText="1"/>
    </xf>
    <xf numFmtId="0" fontId="36" fillId="0" borderId="0" xfId="0" applyFont="1" applyAlignment="1">
      <alignment horizontal="center" vertical="center"/>
    </xf>
    <xf numFmtId="49" fontId="35" fillId="0" borderId="12" xfId="0" applyNumberFormat="1" applyFont="1" applyBorder="1" applyAlignment="1">
      <alignment vertical="center"/>
    </xf>
    <xf numFmtId="0" fontId="35" fillId="0" borderId="12" xfId="0" applyFont="1" applyBorder="1" applyAlignment="1">
      <alignment vertical="center"/>
    </xf>
    <xf numFmtId="0" fontId="35" fillId="0" borderId="22" xfId="0" applyFont="1" applyBorder="1" applyAlignment="1">
      <alignment vertical="center"/>
    </xf>
    <xf numFmtId="49" fontId="27" fillId="0" borderId="12" xfId="0" applyNumberFormat="1" applyFont="1" applyBorder="1" applyAlignment="1">
      <alignment vertical="center"/>
    </xf>
    <xf numFmtId="0" fontId="27" fillId="0" borderId="12" xfId="0" applyFont="1" applyBorder="1" applyAlignment="1">
      <alignment vertical="center"/>
    </xf>
    <xf numFmtId="0" fontId="27" fillId="0" borderId="22" xfId="0" applyFont="1" applyBorder="1" applyAlignment="1">
      <alignment vertical="center"/>
    </xf>
    <xf numFmtId="49" fontId="16" fillId="3" borderId="12" xfId="0" applyNumberFormat="1" applyFont="1" applyFill="1" applyBorder="1" applyAlignment="1">
      <alignment vertical="center"/>
    </xf>
    <xf numFmtId="0" fontId="16" fillId="3" borderId="12" xfId="0" applyFont="1" applyFill="1" applyBorder="1" applyAlignment="1">
      <alignment vertical="center"/>
    </xf>
    <xf numFmtId="0" fontId="16" fillId="3" borderId="22" xfId="0" applyFont="1" applyFill="1" applyBorder="1" applyAlignment="1">
      <alignment vertical="center"/>
    </xf>
    <xf numFmtId="49" fontId="21" fillId="4" borderId="0" xfId="0" applyNumberFormat="1" applyFont="1" applyFill="1" applyBorder="1" applyAlignment="1" applyProtection="1">
      <alignment horizontal="left" vertical="center" wrapText="1"/>
      <protection locked="0"/>
    </xf>
    <xf numFmtId="49" fontId="21" fillId="4" borderId="0" xfId="0" applyNumberFormat="1" applyFont="1" applyFill="1" applyBorder="1" applyAlignment="1" applyProtection="1">
      <alignment vertical="center"/>
      <protection locked="0"/>
    </xf>
    <xf numFmtId="0" fontId="37" fillId="0" borderId="0" xfId="0" applyNumberFormat="1" applyFont="1" applyBorder="1" applyAlignment="1">
      <alignment horizontal="left" vertical="center" wrapText="1"/>
    </xf>
    <xf numFmtId="0" fontId="37" fillId="0" borderId="0" xfId="0" applyNumberFormat="1" applyFont="1" applyBorder="1" applyAlignment="1">
      <alignment vertical="center" wrapText="1"/>
    </xf>
    <xf numFmtId="0" fontId="21" fillId="0" borderId="18" xfId="0" applyNumberFormat="1" applyFont="1" applyBorder="1" applyAlignment="1">
      <alignment horizontal="left" vertical="center" wrapText="1"/>
    </xf>
    <xf numFmtId="0" fontId="21" fillId="0" borderId="18" xfId="0" applyNumberFormat="1" applyFont="1" applyBorder="1" applyAlignment="1">
      <alignment vertical="center" wrapText="1"/>
    </xf>
    <xf numFmtId="49" fontId="21" fillId="4" borderId="18" xfId="0" applyNumberFormat="1" applyFont="1" applyFill="1" applyBorder="1" applyAlignment="1" applyProtection="1">
      <alignment horizontal="left" vertical="center" wrapText="1"/>
      <protection locked="0"/>
    </xf>
    <xf numFmtId="49" fontId="21" fillId="4" borderId="18" xfId="0" applyNumberFormat="1" applyFont="1" applyFill="1" applyBorder="1" applyAlignment="1" applyProtection="1">
      <alignment vertical="center"/>
      <protection locked="0"/>
    </xf>
    <xf numFmtId="0" fontId="21" fillId="0" borderId="0" xfId="0" applyNumberFormat="1" applyFont="1" applyBorder="1" applyAlignment="1">
      <alignment horizontal="left" vertical="center" wrapText="1"/>
    </xf>
    <xf numFmtId="0" fontId="21" fillId="0" borderId="0" xfId="0" applyNumberFormat="1" applyFont="1" applyBorder="1" applyAlignment="1">
      <alignment vertical="center"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
  <sheetViews>
    <sheetView tabSelected="1" workbookViewId="0">
      <selection activeCell="D7" sqref="D7"/>
    </sheetView>
  </sheetViews>
  <sheetFormatPr defaultRowHeight="13.2"/>
  <sheetData>
    <row r="1" spans="1:7" s="47" customFormat="1" ht="13.8">
      <c r="A1" s="46" t="s">
        <v>38</v>
      </c>
    </row>
    <row r="2" spans="1:7" s="47" customFormat="1" ht="57.75" customHeight="1">
      <c r="A2" s="254" t="s">
        <v>985</v>
      </c>
      <c r="B2" s="254"/>
      <c r="C2" s="254"/>
      <c r="D2" s="254"/>
      <c r="E2" s="254"/>
      <c r="F2" s="254"/>
      <c r="G2" s="254"/>
    </row>
  </sheetData>
  <mergeCells count="1">
    <mergeCell ref="A2:G2"/>
  </mergeCells>
  <pageMargins left="0.78740157480314965" right="0.78740157480314965" top="0.78740157480314965"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89"/>
  <sheetViews>
    <sheetView showGridLines="0" topLeftCell="B1" zoomScaleNormal="100" zoomScaleSheetLayoutView="75" workbookViewId="0">
      <selection activeCell="E18" sqref="E18:F18"/>
    </sheetView>
  </sheetViews>
  <sheetFormatPr defaultColWidth="9" defaultRowHeight="13.2"/>
  <cols>
    <col min="1" max="1" width="8.44140625" hidden="1" customWidth="1"/>
    <col min="2" max="2" width="9.109375" customWidth="1"/>
    <col min="3" max="3" width="7.44140625" customWidth="1"/>
    <col min="4" max="4" width="13.44140625" customWidth="1"/>
    <col min="5" max="5" width="12.109375" customWidth="1"/>
    <col min="6" max="6" width="11.44140625" customWidth="1"/>
    <col min="7" max="7" width="12.6640625" style="1" customWidth="1"/>
    <col min="8" max="8" width="12.6640625" customWidth="1"/>
    <col min="9" max="9" width="12.6640625" style="1" customWidth="1"/>
    <col min="10" max="10" width="6.6640625" style="1" customWidth="1"/>
    <col min="11" max="11" width="4.33203125" customWidth="1"/>
    <col min="12" max="15" width="10.6640625" customWidth="1"/>
    <col min="52" max="52" width="93.109375" customWidth="1"/>
  </cols>
  <sheetData>
    <row r="1" spans="1:15" ht="75" customHeight="1">
      <c r="A1" s="42" t="s">
        <v>36</v>
      </c>
      <c r="B1" s="274" t="s">
        <v>40</v>
      </c>
      <c r="C1" s="275"/>
      <c r="D1" s="275"/>
      <c r="E1" s="275"/>
      <c r="F1" s="275"/>
      <c r="G1" s="275"/>
      <c r="H1" s="275"/>
      <c r="I1" s="275"/>
      <c r="J1" s="276"/>
    </row>
    <row r="2" spans="1:15" ht="36" customHeight="1">
      <c r="A2" s="3"/>
      <c r="B2" s="97" t="s">
        <v>22</v>
      </c>
      <c r="C2" s="98"/>
      <c r="D2" s="140" t="s">
        <v>42</v>
      </c>
      <c r="E2" s="280" t="s">
        <v>43</v>
      </c>
      <c r="F2" s="281"/>
      <c r="G2" s="281"/>
      <c r="H2" s="281"/>
      <c r="I2" s="281"/>
      <c r="J2" s="282"/>
      <c r="O2" s="2"/>
    </row>
    <row r="3" spans="1:15" ht="27" hidden="1" customHeight="1">
      <c r="A3" s="3"/>
      <c r="B3" s="99"/>
      <c r="C3" s="98"/>
      <c r="D3" s="100"/>
      <c r="E3" s="283"/>
      <c r="F3" s="284"/>
      <c r="G3" s="284"/>
      <c r="H3" s="284"/>
      <c r="I3" s="284"/>
      <c r="J3" s="285"/>
    </row>
    <row r="4" spans="1:15" ht="23.25" customHeight="1">
      <c r="A4" s="3"/>
      <c r="B4" s="101"/>
      <c r="C4" s="102"/>
      <c r="D4" s="103"/>
      <c r="E4" s="255"/>
      <c r="F4" s="255"/>
      <c r="G4" s="255"/>
      <c r="H4" s="255"/>
      <c r="I4" s="255"/>
      <c r="J4" s="256"/>
    </row>
    <row r="5" spans="1:15" ht="24" customHeight="1">
      <c r="A5" s="3"/>
      <c r="B5" s="92" t="s">
        <v>41</v>
      </c>
      <c r="C5" s="4"/>
      <c r="D5" s="104" t="s">
        <v>44</v>
      </c>
      <c r="E5" s="17"/>
      <c r="F5" s="17"/>
      <c r="G5" s="17"/>
      <c r="H5" s="93" t="s">
        <v>39</v>
      </c>
      <c r="I5" s="104" t="s">
        <v>48</v>
      </c>
      <c r="J5" s="7"/>
    </row>
    <row r="6" spans="1:15" ht="15.75" customHeight="1">
      <c r="A6" s="3"/>
      <c r="B6" s="29"/>
      <c r="C6" s="17"/>
      <c r="D6" s="104" t="s">
        <v>45</v>
      </c>
      <c r="E6" s="17"/>
      <c r="F6" s="17"/>
      <c r="G6" s="17"/>
      <c r="H6" s="93" t="s">
        <v>34</v>
      </c>
      <c r="I6" s="104" t="s">
        <v>49</v>
      </c>
      <c r="J6" s="7"/>
    </row>
    <row r="7" spans="1:15" ht="15.75" customHeight="1">
      <c r="A7" s="3"/>
      <c r="B7" s="30"/>
      <c r="C7" s="106" t="s">
        <v>47</v>
      </c>
      <c r="D7" s="105" t="s">
        <v>46</v>
      </c>
      <c r="E7" s="23"/>
      <c r="F7" s="23"/>
      <c r="G7" s="23"/>
      <c r="H7" s="24"/>
      <c r="I7" s="23"/>
      <c r="J7" s="32"/>
    </row>
    <row r="8" spans="1:15" ht="24" hidden="1" customHeight="1">
      <c r="A8" s="3"/>
      <c r="B8" s="92" t="s">
        <v>20</v>
      </c>
      <c r="C8" s="4"/>
      <c r="D8" s="107" t="s">
        <v>50</v>
      </c>
      <c r="E8" s="4"/>
      <c r="F8" s="4"/>
      <c r="G8" s="31"/>
      <c r="H8" s="93" t="s">
        <v>39</v>
      </c>
      <c r="I8" s="104" t="s">
        <v>54</v>
      </c>
      <c r="J8" s="7"/>
    </row>
    <row r="9" spans="1:15" ht="15.75" hidden="1" customHeight="1">
      <c r="A9" s="3"/>
      <c r="B9" s="3"/>
      <c r="C9" s="4"/>
      <c r="D9" s="107" t="s">
        <v>51</v>
      </c>
      <c r="E9" s="4"/>
      <c r="F9" s="4"/>
      <c r="G9" s="31"/>
      <c r="H9" s="93" t="s">
        <v>34</v>
      </c>
      <c r="I9" s="22"/>
      <c r="J9" s="7"/>
    </row>
    <row r="10" spans="1:15" ht="15.75" hidden="1" customHeight="1">
      <c r="A10" s="3"/>
      <c r="B10" s="33"/>
      <c r="C10" s="106" t="s">
        <v>53</v>
      </c>
      <c r="D10" s="108" t="s">
        <v>52</v>
      </c>
      <c r="E10" s="36"/>
      <c r="F10" s="36"/>
      <c r="G10" s="34"/>
      <c r="H10" s="34"/>
      <c r="I10" s="35"/>
      <c r="J10" s="32"/>
    </row>
    <row r="11" spans="1:15" ht="24" customHeight="1">
      <c r="A11" s="3"/>
      <c r="B11" s="92" t="s">
        <v>19</v>
      </c>
      <c r="C11" s="4"/>
      <c r="D11" s="287"/>
      <c r="E11" s="287"/>
      <c r="F11" s="287"/>
      <c r="G11" s="287"/>
      <c r="H11" s="93" t="s">
        <v>39</v>
      </c>
      <c r="I11" s="110"/>
      <c r="J11" s="7"/>
    </row>
    <row r="12" spans="1:15" ht="15.75" customHeight="1">
      <c r="A12" s="3"/>
      <c r="B12" s="29"/>
      <c r="C12" s="17"/>
      <c r="D12" s="291"/>
      <c r="E12" s="291"/>
      <c r="F12" s="291"/>
      <c r="G12" s="291"/>
      <c r="H12" s="93" t="s">
        <v>34</v>
      </c>
      <c r="I12" s="110"/>
      <c r="J12" s="7"/>
    </row>
    <row r="13" spans="1:15" ht="15.75" customHeight="1">
      <c r="A13" s="3"/>
      <c r="B13" s="30"/>
      <c r="C13" s="109"/>
      <c r="D13" s="292"/>
      <c r="E13" s="292"/>
      <c r="F13" s="292"/>
      <c r="G13" s="292"/>
      <c r="H13" s="18"/>
      <c r="I13" s="23"/>
      <c r="J13" s="32"/>
    </row>
    <row r="14" spans="1:15" ht="24" hidden="1" customHeight="1">
      <c r="A14" s="3"/>
      <c r="B14" s="91" t="s">
        <v>21</v>
      </c>
      <c r="C14" s="37"/>
      <c r="D14" s="38"/>
      <c r="E14" s="39"/>
      <c r="F14" s="39"/>
      <c r="G14" s="39"/>
      <c r="H14" s="40"/>
      <c r="I14" s="39"/>
      <c r="J14" s="41"/>
    </row>
    <row r="15" spans="1:15" s="52" customFormat="1" ht="32.25" customHeight="1">
      <c r="A15" s="48"/>
      <c r="B15" s="49" t="s">
        <v>32</v>
      </c>
      <c r="C15" s="50"/>
      <c r="D15" s="51"/>
      <c r="E15" s="286"/>
      <c r="F15" s="286"/>
      <c r="G15" s="288"/>
      <c r="H15" s="288"/>
      <c r="I15" s="288" t="s">
        <v>29</v>
      </c>
      <c r="J15" s="289"/>
    </row>
    <row r="16" spans="1:15" s="66" customFormat="1" ht="20.100000000000001" customHeight="1">
      <c r="A16" s="139" t="s">
        <v>24</v>
      </c>
      <c r="B16" s="60" t="s">
        <v>24</v>
      </c>
      <c r="C16" s="61"/>
      <c r="D16" s="62"/>
      <c r="E16" s="257"/>
      <c r="F16" s="258"/>
      <c r="G16" s="257"/>
      <c r="H16" s="258"/>
      <c r="I16" s="257">
        <f>SUMIF(F126:F185,A16,I126:I185)+SUMIF(F126:F185,"PSU",I126:I185)</f>
        <v>0</v>
      </c>
      <c r="J16" s="264"/>
    </row>
    <row r="17" spans="1:10" s="66" customFormat="1" ht="20.100000000000001" customHeight="1">
      <c r="A17" s="139" t="s">
        <v>25</v>
      </c>
      <c r="B17" s="60" t="s">
        <v>25</v>
      </c>
      <c r="C17" s="61"/>
      <c r="D17" s="62"/>
      <c r="E17" s="257"/>
      <c r="F17" s="258"/>
      <c r="G17" s="257"/>
      <c r="H17" s="258"/>
      <c r="I17" s="257">
        <f>SUMIF(F126:F185,A17,I126:I185)</f>
        <v>0</v>
      </c>
      <c r="J17" s="264"/>
    </row>
    <row r="18" spans="1:10" s="66" customFormat="1" ht="20.100000000000001" customHeight="1">
      <c r="A18" s="139" t="s">
        <v>26</v>
      </c>
      <c r="B18" s="60" t="s">
        <v>26</v>
      </c>
      <c r="C18" s="61"/>
      <c r="D18" s="62"/>
      <c r="E18" s="257"/>
      <c r="F18" s="258"/>
      <c r="G18" s="257"/>
      <c r="H18" s="258"/>
      <c r="I18" s="257">
        <f>SUMIF(F126:F185,A18,I126:I185)</f>
        <v>0</v>
      </c>
      <c r="J18" s="264"/>
    </row>
    <row r="19" spans="1:10" s="66" customFormat="1" ht="20.100000000000001" customHeight="1">
      <c r="A19" s="139" t="s">
        <v>241</v>
      </c>
      <c r="B19" s="60" t="s">
        <v>27</v>
      </c>
      <c r="C19" s="61"/>
      <c r="D19" s="62"/>
      <c r="E19" s="257"/>
      <c r="F19" s="258"/>
      <c r="G19" s="257"/>
      <c r="H19" s="258"/>
      <c r="I19" s="257">
        <f>SUMIF(F126:F185,A19,I126:I185)</f>
        <v>0</v>
      </c>
      <c r="J19" s="264"/>
    </row>
    <row r="20" spans="1:10" s="66" customFormat="1" ht="20.100000000000001" customHeight="1">
      <c r="A20" s="139" t="s">
        <v>242</v>
      </c>
      <c r="B20" s="60" t="s">
        <v>28</v>
      </c>
      <c r="C20" s="61"/>
      <c r="D20" s="62"/>
      <c r="E20" s="257"/>
      <c r="F20" s="258"/>
      <c r="G20" s="257"/>
      <c r="H20" s="258"/>
      <c r="I20" s="257">
        <f>SUMIF(F126:F185,A20,I126:I185)</f>
        <v>0</v>
      </c>
      <c r="J20" s="264"/>
    </row>
    <row r="21" spans="1:10" ht="23.25" customHeight="1">
      <c r="A21" s="3"/>
      <c r="B21" s="43" t="s">
        <v>29</v>
      </c>
      <c r="C21" s="44"/>
      <c r="D21" s="45"/>
      <c r="E21" s="265"/>
      <c r="F21" s="290"/>
      <c r="G21" s="265"/>
      <c r="H21" s="290"/>
      <c r="I21" s="265">
        <f>SUM(I16:J20)</f>
        <v>0</v>
      </c>
      <c r="J21" s="266"/>
    </row>
    <row r="22" spans="1:10" s="52" customFormat="1" ht="33" customHeight="1">
      <c r="A22" s="48"/>
      <c r="B22" s="53" t="s">
        <v>33</v>
      </c>
      <c r="C22" s="54"/>
      <c r="D22" s="55"/>
      <c r="E22" s="56"/>
      <c r="F22" s="54"/>
      <c r="G22" s="57"/>
      <c r="H22" s="57"/>
      <c r="I22" s="57"/>
      <c r="J22" s="58"/>
    </row>
    <row r="23" spans="1:10" s="66" customFormat="1" ht="20.100000000000001" customHeight="1">
      <c r="A23" s="59">
        <f>ZakladDPHSni*SazbaDPH1/100</f>
        <v>0</v>
      </c>
      <c r="B23" s="60" t="s">
        <v>12</v>
      </c>
      <c r="C23" s="61"/>
      <c r="D23" s="62"/>
      <c r="E23" s="63">
        <v>15</v>
      </c>
      <c r="F23" s="64" t="s">
        <v>0</v>
      </c>
      <c r="G23" s="262">
        <f>ZakladDPHSniVypocet</f>
        <v>0</v>
      </c>
      <c r="H23" s="263"/>
      <c r="I23" s="263"/>
      <c r="J23" s="65" t="str">
        <f t="shared" ref="J23:J28" si="0">Mena</f>
        <v>CZK</v>
      </c>
    </row>
    <row r="24" spans="1:10" s="66" customFormat="1" ht="20.100000000000001" customHeight="1">
      <c r="A24" s="59">
        <f>(A23-INT(A23))*100</f>
        <v>0</v>
      </c>
      <c r="B24" s="60" t="s">
        <v>13</v>
      </c>
      <c r="C24" s="61"/>
      <c r="D24" s="62"/>
      <c r="E24" s="63">
        <f>SazbaDPH1</f>
        <v>15</v>
      </c>
      <c r="F24" s="64" t="s">
        <v>0</v>
      </c>
      <c r="G24" s="260">
        <f>IF(A24&gt;50, ROUNDUP(A23, 0), ROUNDDOWN(A23, 0))</f>
        <v>0</v>
      </c>
      <c r="H24" s="261"/>
      <c r="I24" s="261"/>
      <c r="J24" s="65" t="str">
        <f t="shared" si="0"/>
        <v>CZK</v>
      </c>
    </row>
    <row r="25" spans="1:10" s="66" customFormat="1" ht="20.100000000000001" customHeight="1">
      <c r="A25" s="59">
        <f>ZakladDPHZakl*SazbaDPH2/100</f>
        <v>0</v>
      </c>
      <c r="B25" s="60" t="s">
        <v>14</v>
      </c>
      <c r="C25" s="61"/>
      <c r="D25" s="62"/>
      <c r="E25" s="63">
        <v>21</v>
      </c>
      <c r="F25" s="64" t="s">
        <v>0</v>
      </c>
      <c r="G25" s="262">
        <f>ZakladDPHZaklVypocet</f>
        <v>0</v>
      </c>
      <c r="H25" s="263"/>
      <c r="I25" s="263"/>
      <c r="J25" s="65" t="str">
        <f t="shared" si="0"/>
        <v>CZK</v>
      </c>
    </row>
    <row r="26" spans="1:10" s="66" customFormat="1" ht="20.100000000000001" customHeight="1">
      <c r="A26" s="59">
        <f>(A25-INT(A25))*100</f>
        <v>0</v>
      </c>
      <c r="B26" s="67" t="s">
        <v>15</v>
      </c>
      <c r="C26" s="68"/>
      <c r="D26" s="69"/>
      <c r="E26" s="70">
        <f>SazbaDPH2</f>
        <v>21</v>
      </c>
      <c r="F26" s="71" t="s">
        <v>0</v>
      </c>
      <c r="G26" s="277">
        <f>IF(A26&gt;50, ROUNDUP(A25, 0), ROUNDDOWN(A25, 0))</f>
        <v>0</v>
      </c>
      <c r="H26" s="278"/>
      <c r="I26" s="278"/>
      <c r="J26" s="72" t="str">
        <f t="shared" si="0"/>
        <v>CZK</v>
      </c>
    </row>
    <row r="27" spans="1:10" s="66" customFormat="1" ht="20.100000000000001" customHeight="1" thickBot="1">
      <c r="A27" s="59">
        <f>ZakladDPHSni+DPHSni+ZakladDPHZakl+DPHZakl</f>
        <v>0</v>
      </c>
      <c r="B27" s="73" t="s">
        <v>4</v>
      </c>
      <c r="C27" s="74"/>
      <c r="D27" s="75"/>
      <c r="E27" s="74"/>
      <c r="F27" s="76"/>
      <c r="G27" s="279">
        <f>CenaCelkem-(ZakladDPHSni+DPHSni+ZakladDPHZakl+DPHZakl)</f>
        <v>0</v>
      </c>
      <c r="H27" s="279"/>
      <c r="I27" s="279"/>
      <c r="J27" s="77" t="str">
        <f t="shared" si="0"/>
        <v>CZK</v>
      </c>
    </row>
    <row r="28" spans="1:10" ht="27.75" hidden="1" customHeight="1" thickBot="1">
      <c r="A28" s="3"/>
      <c r="B28" s="130" t="s">
        <v>23</v>
      </c>
      <c r="C28" s="131"/>
      <c r="D28" s="131"/>
      <c r="E28" s="132"/>
      <c r="F28" s="133"/>
      <c r="G28" s="268">
        <f>ZakladDPHSniVypocet+ZakladDPHZaklVypocet</f>
        <v>0</v>
      </c>
      <c r="H28" s="268"/>
      <c r="I28" s="268"/>
      <c r="J28" s="134" t="str">
        <f t="shared" si="0"/>
        <v>CZK</v>
      </c>
    </row>
    <row r="29" spans="1:10" ht="27.75" customHeight="1" thickBot="1">
      <c r="A29" s="3">
        <f>(A27-INT(A27))*100</f>
        <v>0</v>
      </c>
      <c r="B29" s="130" t="s">
        <v>35</v>
      </c>
      <c r="C29" s="135"/>
      <c r="D29" s="135"/>
      <c r="E29" s="135"/>
      <c r="F29" s="135"/>
      <c r="G29" s="267">
        <f>IF(A29&gt;50, ROUNDUP(A27, 0), ROUNDDOWN(A27, 0))</f>
        <v>0</v>
      </c>
      <c r="H29" s="267"/>
      <c r="I29" s="267"/>
      <c r="J29" s="136" t="s">
        <v>77</v>
      </c>
    </row>
    <row r="30" spans="1:10" ht="12.75" customHeight="1">
      <c r="A30" s="3"/>
      <c r="B30" s="3"/>
      <c r="C30" s="4"/>
      <c r="D30" s="4"/>
      <c r="E30" s="4"/>
      <c r="F30" s="4"/>
      <c r="G30" s="31"/>
      <c r="H30" s="4"/>
      <c r="I30" s="31"/>
      <c r="J30" s="8"/>
    </row>
    <row r="31" spans="1:10" ht="30" customHeight="1">
      <c r="A31" s="3"/>
      <c r="B31" s="3"/>
      <c r="C31" s="4"/>
      <c r="D31" s="4"/>
      <c r="E31" s="4"/>
      <c r="F31" s="4"/>
      <c r="G31" s="31"/>
      <c r="H31" s="4"/>
      <c r="I31" s="31"/>
      <c r="J31" s="8"/>
    </row>
    <row r="32" spans="1:10" ht="18.75" customHeight="1">
      <c r="A32" s="3"/>
      <c r="B32" s="15"/>
      <c r="C32" s="14" t="s">
        <v>11</v>
      </c>
      <c r="D32" s="27"/>
      <c r="E32" s="27"/>
      <c r="F32" s="14" t="s">
        <v>10</v>
      </c>
      <c r="G32" s="27"/>
      <c r="H32" s="28">
        <f ca="1">TODAY()</f>
        <v>44418</v>
      </c>
      <c r="I32" s="27"/>
      <c r="J32" s="8"/>
    </row>
    <row r="33" spans="1:10" ht="47.25" customHeight="1">
      <c r="A33" s="3"/>
      <c r="B33" s="3"/>
      <c r="C33" s="4"/>
      <c r="D33" s="4"/>
      <c r="E33" s="4"/>
      <c r="F33" s="4"/>
      <c r="G33" s="31"/>
      <c r="H33" s="4"/>
      <c r="I33" s="31"/>
      <c r="J33" s="8"/>
    </row>
    <row r="34" spans="1:10" s="25" customFormat="1" ht="18.75" customHeight="1">
      <c r="A34" s="19"/>
      <c r="B34" s="19"/>
      <c r="C34" s="20"/>
      <c r="D34" s="16"/>
      <c r="E34" s="16"/>
      <c r="F34" s="20"/>
      <c r="G34" s="21"/>
      <c r="H34" s="16"/>
      <c r="I34" s="21"/>
      <c r="J34" s="26"/>
    </row>
    <row r="35" spans="1:10" ht="12.75" customHeight="1">
      <c r="A35" s="3"/>
      <c r="B35" s="3"/>
      <c r="C35" s="4"/>
      <c r="D35" s="259" t="s">
        <v>2</v>
      </c>
      <c r="E35" s="259"/>
      <c r="F35" s="4"/>
      <c r="G35" s="31"/>
      <c r="H35" s="9" t="s">
        <v>3</v>
      </c>
      <c r="I35" s="31"/>
      <c r="J35" s="8"/>
    </row>
    <row r="36" spans="1:10" ht="13.5" customHeight="1" thickBot="1">
      <c r="A36" s="10"/>
      <c r="B36" s="10"/>
      <c r="C36" s="11"/>
      <c r="D36" s="11"/>
      <c r="E36" s="11"/>
      <c r="F36" s="11"/>
      <c r="G36" s="12"/>
      <c r="H36" s="11"/>
      <c r="I36" s="12"/>
      <c r="J36" s="13"/>
    </row>
    <row r="37" spans="1:10" ht="27" customHeight="1">
      <c r="B37" s="117" t="s">
        <v>16</v>
      </c>
      <c r="C37" s="118"/>
      <c r="D37" s="118"/>
      <c r="E37" s="118"/>
      <c r="F37" s="119"/>
      <c r="G37" s="119"/>
      <c r="H37" s="119"/>
      <c r="I37" s="119"/>
      <c r="J37" s="118"/>
    </row>
    <row r="38" spans="1:10" s="78" customFormat="1" ht="25.5" customHeight="1">
      <c r="A38" s="114" t="s">
        <v>37</v>
      </c>
      <c r="B38" s="120" t="s">
        <v>17</v>
      </c>
      <c r="C38" s="121" t="s">
        <v>5</v>
      </c>
      <c r="D38" s="122"/>
      <c r="E38" s="122"/>
      <c r="F38" s="123" t="str">
        <f>B23</f>
        <v>Základ pro sníženou DPH</v>
      </c>
      <c r="G38" s="123" t="str">
        <f>B25</f>
        <v>Základ pro základní DPH</v>
      </c>
      <c r="H38" s="123" t="s">
        <v>18</v>
      </c>
      <c r="I38" s="123" t="s">
        <v>1</v>
      </c>
      <c r="J38" s="124" t="s">
        <v>0</v>
      </c>
    </row>
    <row r="39" spans="1:10" ht="25.5" hidden="1" customHeight="1">
      <c r="A39" s="115">
        <v>1</v>
      </c>
      <c r="B39" s="125" t="s">
        <v>55</v>
      </c>
      <c r="C39" s="269"/>
      <c r="D39" s="270"/>
      <c r="E39" s="270"/>
      <c r="F39" s="126">
        <f>'OV 000 01_04-21 Naklady'!AE48+'SO 001 03_04-21 Pol'!AE331+'SO 002 04_04-21 Pol'!AE85+'SO 003 05_04-21 Pol'!AE121+'IO 001 02_04-21 Pol'!AE351</f>
        <v>0</v>
      </c>
      <c r="G39" s="127">
        <f>'OV 000 01_04-21 Naklady'!AF48+'SO 001 03_04-21 Pol'!AF331+'SO 002 04_04-21 Pol'!AF85+'SO 003 05_04-21 Pol'!AF121+'IO 001 02_04-21 Pol'!AF351</f>
        <v>0</v>
      </c>
      <c r="H39" s="128">
        <f t="shared" ref="H39:H49" si="1">(F39*SazbaDPH1/100)+(G39*SazbaDPH2/100)</f>
        <v>0</v>
      </c>
      <c r="I39" s="128">
        <f t="shared" ref="I39:I49" si="2">F39+G39+H39</f>
        <v>0</v>
      </c>
      <c r="J39" s="129" t="str">
        <f t="shared" ref="J39:J49" si="3">IF(CenaCelkemVypocet=0,"",I39/CenaCelkemVypocet*100)</f>
        <v/>
      </c>
    </row>
    <row r="40" spans="1:10" s="146" customFormat="1" ht="25.5" customHeight="1">
      <c r="A40" s="141">
        <v>2</v>
      </c>
      <c r="B40" s="142" t="s">
        <v>56</v>
      </c>
      <c r="C40" s="271" t="s">
        <v>57</v>
      </c>
      <c r="D40" s="271"/>
      <c r="E40" s="271"/>
      <c r="F40" s="143">
        <f>'OV 000 01_04-21 Naklady'!AE48</f>
        <v>0</v>
      </c>
      <c r="G40" s="144">
        <f>'OV 000 01_04-21 Naklady'!AF48</f>
        <v>0</v>
      </c>
      <c r="H40" s="144">
        <f t="shared" si="1"/>
        <v>0</v>
      </c>
      <c r="I40" s="144">
        <f t="shared" si="2"/>
        <v>0</v>
      </c>
      <c r="J40" s="145" t="str">
        <f t="shared" si="3"/>
        <v/>
      </c>
    </row>
    <row r="41" spans="1:10" s="152" customFormat="1">
      <c r="A41" s="147">
        <v>3</v>
      </c>
      <c r="B41" s="148" t="s">
        <v>58</v>
      </c>
      <c r="C41" s="272" t="s">
        <v>59</v>
      </c>
      <c r="D41" s="273"/>
      <c r="E41" s="273"/>
      <c r="F41" s="149">
        <f>'OV 000 01_04-21 Naklady'!AE48</f>
        <v>0</v>
      </c>
      <c r="G41" s="150">
        <f>'OV 000 01_04-21 Naklady'!AF48</f>
        <v>0</v>
      </c>
      <c r="H41" s="150">
        <f t="shared" si="1"/>
        <v>0</v>
      </c>
      <c r="I41" s="150">
        <f t="shared" si="2"/>
        <v>0</v>
      </c>
      <c r="J41" s="151" t="str">
        <f t="shared" si="3"/>
        <v/>
      </c>
    </row>
    <row r="42" spans="1:10" s="146" customFormat="1" ht="25.5" customHeight="1">
      <c r="A42" s="141">
        <v>2</v>
      </c>
      <c r="B42" s="142" t="s">
        <v>60</v>
      </c>
      <c r="C42" s="271" t="s">
        <v>61</v>
      </c>
      <c r="D42" s="271"/>
      <c r="E42" s="271"/>
      <c r="F42" s="143">
        <f>'SO 001 03_04-21 Pol'!AE331</f>
        <v>0</v>
      </c>
      <c r="G42" s="144">
        <f>'SO 001 03_04-21 Pol'!AF331</f>
        <v>0</v>
      </c>
      <c r="H42" s="144">
        <f t="shared" si="1"/>
        <v>0</v>
      </c>
      <c r="I42" s="144">
        <f t="shared" si="2"/>
        <v>0</v>
      </c>
      <c r="J42" s="145" t="str">
        <f t="shared" si="3"/>
        <v/>
      </c>
    </row>
    <row r="43" spans="1:10" s="152" customFormat="1">
      <c r="A43" s="147">
        <v>3</v>
      </c>
      <c r="B43" s="148" t="s">
        <v>62</v>
      </c>
      <c r="C43" s="272" t="s">
        <v>63</v>
      </c>
      <c r="D43" s="273"/>
      <c r="E43" s="273"/>
      <c r="F43" s="149">
        <f>'SO 001 03_04-21 Pol'!AE331</f>
        <v>0</v>
      </c>
      <c r="G43" s="150">
        <f>'SO 001 03_04-21 Pol'!AF331</f>
        <v>0</v>
      </c>
      <c r="H43" s="150">
        <f t="shared" si="1"/>
        <v>0</v>
      </c>
      <c r="I43" s="150">
        <f t="shared" si="2"/>
        <v>0</v>
      </c>
      <c r="J43" s="151" t="str">
        <f t="shared" si="3"/>
        <v/>
      </c>
    </row>
    <row r="44" spans="1:10" s="146" customFormat="1" ht="25.5" customHeight="1">
      <c r="A44" s="141">
        <v>2</v>
      </c>
      <c r="B44" s="142" t="s">
        <v>64</v>
      </c>
      <c r="C44" s="271" t="s">
        <v>65</v>
      </c>
      <c r="D44" s="271"/>
      <c r="E44" s="271"/>
      <c r="F44" s="143">
        <f>'SO 002 04_04-21 Pol'!AE85</f>
        <v>0</v>
      </c>
      <c r="G44" s="144">
        <f>'SO 002 04_04-21 Pol'!AF85</f>
        <v>0</v>
      </c>
      <c r="H44" s="144">
        <f t="shared" si="1"/>
        <v>0</v>
      </c>
      <c r="I44" s="144">
        <f t="shared" si="2"/>
        <v>0</v>
      </c>
      <c r="J44" s="145" t="str">
        <f t="shared" si="3"/>
        <v/>
      </c>
    </row>
    <row r="45" spans="1:10" s="152" customFormat="1">
      <c r="A45" s="147">
        <v>3</v>
      </c>
      <c r="B45" s="148" t="s">
        <v>66</v>
      </c>
      <c r="C45" s="272" t="s">
        <v>67</v>
      </c>
      <c r="D45" s="273"/>
      <c r="E45" s="273"/>
      <c r="F45" s="149">
        <f>'SO 002 04_04-21 Pol'!AE85</f>
        <v>0</v>
      </c>
      <c r="G45" s="150">
        <f>'SO 002 04_04-21 Pol'!AF85</f>
        <v>0</v>
      </c>
      <c r="H45" s="150">
        <f t="shared" si="1"/>
        <v>0</v>
      </c>
      <c r="I45" s="150">
        <f t="shared" si="2"/>
        <v>0</v>
      </c>
      <c r="J45" s="151" t="str">
        <f t="shared" si="3"/>
        <v/>
      </c>
    </row>
    <row r="46" spans="1:10" s="146" customFormat="1" ht="25.5" customHeight="1">
      <c r="A46" s="141">
        <v>2</v>
      </c>
      <c r="B46" s="142" t="s">
        <v>68</v>
      </c>
      <c r="C46" s="271" t="s">
        <v>69</v>
      </c>
      <c r="D46" s="271"/>
      <c r="E46" s="271"/>
      <c r="F46" s="143">
        <f>'SO 003 05_04-21 Pol'!AE121</f>
        <v>0</v>
      </c>
      <c r="G46" s="144">
        <f>'SO 003 05_04-21 Pol'!AF121</f>
        <v>0</v>
      </c>
      <c r="H46" s="144">
        <f t="shared" si="1"/>
        <v>0</v>
      </c>
      <c r="I46" s="144">
        <f t="shared" si="2"/>
        <v>0</v>
      </c>
      <c r="J46" s="145" t="str">
        <f t="shared" si="3"/>
        <v/>
      </c>
    </row>
    <row r="47" spans="1:10" s="152" customFormat="1">
      <c r="A47" s="147">
        <v>3</v>
      </c>
      <c r="B47" s="148" t="s">
        <v>70</v>
      </c>
      <c r="C47" s="272" t="s">
        <v>71</v>
      </c>
      <c r="D47" s="273"/>
      <c r="E47" s="273"/>
      <c r="F47" s="149">
        <f>'SO 003 05_04-21 Pol'!AE121</f>
        <v>0</v>
      </c>
      <c r="G47" s="150">
        <f>'SO 003 05_04-21 Pol'!AF121</f>
        <v>0</v>
      </c>
      <c r="H47" s="150">
        <f t="shared" si="1"/>
        <v>0</v>
      </c>
      <c r="I47" s="150">
        <f t="shared" si="2"/>
        <v>0</v>
      </c>
      <c r="J47" s="151" t="str">
        <f t="shared" si="3"/>
        <v/>
      </c>
    </row>
    <row r="48" spans="1:10" s="146" customFormat="1" ht="25.5" customHeight="1">
      <c r="A48" s="141">
        <v>2</v>
      </c>
      <c r="B48" s="142" t="s">
        <v>72</v>
      </c>
      <c r="C48" s="271" t="s">
        <v>73</v>
      </c>
      <c r="D48" s="271"/>
      <c r="E48" s="271"/>
      <c r="F48" s="143">
        <f>'IO 001 02_04-21 Pol'!AE351</f>
        <v>0</v>
      </c>
      <c r="G48" s="144">
        <f>'IO 001 02_04-21 Pol'!AF351</f>
        <v>0</v>
      </c>
      <c r="H48" s="144">
        <f t="shared" si="1"/>
        <v>0</v>
      </c>
      <c r="I48" s="144">
        <f t="shared" si="2"/>
        <v>0</v>
      </c>
      <c r="J48" s="145" t="str">
        <f t="shared" si="3"/>
        <v/>
      </c>
    </row>
    <row r="49" spans="1:52" s="152" customFormat="1">
      <c r="A49" s="147">
        <v>3</v>
      </c>
      <c r="B49" s="148" t="s">
        <v>74</v>
      </c>
      <c r="C49" s="272" t="s">
        <v>75</v>
      </c>
      <c r="D49" s="273"/>
      <c r="E49" s="273"/>
      <c r="F49" s="149">
        <f>'IO 001 02_04-21 Pol'!AE351</f>
        <v>0</v>
      </c>
      <c r="G49" s="150">
        <f>'IO 001 02_04-21 Pol'!AF351</f>
        <v>0</v>
      </c>
      <c r="H49" s="150">
        <f t="shared" si="1"/>
        <v>0</v>
      </c>
      <c r="I49" s="150">
        <f t="shared" si="2"/>
        <v>0</v>
      </c>
      <c r="J49" s="151" t="str">
        <f t="shared" si="3"/>
        <v/>
      </c>
    </row>
    <row r="50" spans="1:52" s="25" customFormat="1" ht="25.5" customHeight="1">
      <c r="A50" s="116"/>
      <c r="B50" s="293" t="s">
        <v>76</v>
      </c>
      <c r="C50" s="294"/>
      <c r="D50" s="294"/>
      <c r="E50" s="295"/>
      <c r="F50" s="153">
        <f>SUMIF(A39:A49,"=1",F39:F49)</f>
        <v>0</v>
      </c>
      <c r="G50" s="154">
        <f>SUMIF(A39:A49,"=1",G39:G49)</f>
        <v>0</v>
      </c>
      <c r="H50" s="154">
        <f>SUMIF(A39:A49,"=1",H39:H49)</f>
        <v>0</v>
      </c>
      <c r="I50" s="154">
        <f>SUMIF(A39:A49,"=1",I39:I49)</f>
        <v>0</v>
      </c>
      <c r="J50" s="155">
        <f>SUMIF(A39:A49,"=1",J39:J49)</f>
        <v>0</v>
      </c>
    </row>
    <row r="51" spans="1:52" s="157" customFormat="1" ht="10.199999999999999"/>
    <row r="52" spans="1:52" s="159" customFormat="1" ht="10.199999999999999">
      <c r="B52" s="296" t="s">
        <v>78</v>
      </c>
      <c r="C52" s="296"/>
      <c r="D52" s="296"/>
      <c r="E52" s="296"/>
      <c r="F52" s="296"/>
      <c r="G52" s="296"/>
      <c r="H52" s="296"/>
      <c r="I52" s="296"/>
      <c r="J52" s="296"/>
      <c r="AZ52" s="160" t="str">
        <f>B52</f>
        <v>1. PODMÍNKY PRO ZPRACOVÁNÍ NABÍDKOVÉ CENY</v>
      </c>
    </row>
    <row r="53" spans="1:52" s="157" customFormat="1" ht="2.1" customHeight="1"/>
    <row r="54" spans="1:52" s="157" customFormat="1" ht="10.199999999999999">
      <c r="B54" s="297" t="s">
        <v>79</v>
      </c>
      <c r="C54" s="297"/>
      <c r="D54" s="297"/>
      <c r="E54" s="297"/>
      <c r="F54" s="297"/>
      <c r="G54" s="297"/>
      <c r="H54" s="297"/>
      <c r="I54" s="297"/>
      <c r="J54" s="297"/>
      <c r="AZ54" s="158" t="str">
        <f>B54</f>
        <v xml:space="preserve">        Preambule</v>
      </c>
    </row>
    <row r="55" spans="1:52" s="157" customFormat="1" ht="2.1" customHeight="1"/>
    <row r="56" spans="1:52" s="157" customFormat="1" ht="30.6">
      <c r="B56" s="297" t="s">
        <v>80</v>
      </c>
      <c r="C56" s="297"/>
      <c r="D56" s="297"/>
      <c r="E56" s="297"/>
      <c r="F56" s="297"/>
      <c r="G56" s="297"/>
      <c r="H56" s="297"/>
      <c r="I56" s="297"/>
      <c r="J56" s="297"/>
      <c r="AZ56" s="158" t="str">
        <f>B56</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57" spans="1:52" s="157" customFormat="1" ht="30.6">
      <c r="B57" s="297" t="s">
        <v>81</v>
      </c>
      <c r="C57" s="297"/>
      <c r="D57" s="297"/>
      <c r="E57" s="297"/>
      <c r="F57" s="297"/>
      <c r="G57" s="297"/>
      <c r="H57" s="297"/>
      <c r="I57" s="297"/>
      <c r="J57" s="297"/>
      <c r="AZ57" s="158" t="str">
        <f>B57</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58" spans="1:52" s="157" customFormat="1" ht="2.1" customHeight="1"/>
    <row r="59" spans="1:52" s="157" customFormat="1" ht="10.199999999999999">
      <c r="B59" s="297" t="s">
        <v>82</v>
      </c>
      <c r="C59" s="297"/>
      <c r="D59" s="297"/>
      <c r="E59" s="297"/>
      <c r="F59" s="297"/>
      <c r="G59" s="297"/>
      <c r="H59" s="297"/>
      <c r="I59" s="297"/>
      <c r="J59" s="297"/>
      <c r="AZ59" s="158" t="str">
        <f>B59</f>
        <v xml:space="preserve">        Vymezení některých pojmů</v>
      </c>
    </row>
    <row r="60" spans="1:52" s="157" customFormat="1" ht="2.1" customHeight="1"/>
    <row r="61" spans="1:52" s="157" customFormat="1" ht="10.199999999999999">
      <c r="B61" s="297" t="s">
        <v>83</v>
      </c>
      <c r="C61" s="297"/>
      <c r="D61" s="297"/>
      <c r="E61" s="297"/>
      <c r="F61" s="297"/>
      <c r="G61" s="297"/>
      <c r="H61" s="297"/>
      <c r="I61" s="297"/>
      <c r="J61" s="297"/>
      <c r="AZ61" s="158" t="str">
        <f t="shared" ref="AZ61:AZ66" si="4">B61</f>
        <v>Pro účely zpracování nabídkové ceny se jsou použity některé pojmy, pod kterými se rozumí:</v>
      </c>
    </row>
    <row r="62" spans="1:52" s="157" customFormat="1" ht="20.399999999999999">
      <c r="B62" s="297" t="s">
        <v>84</v>
      </c>
      <c r="C62" s="297"/>
      <c r="D62" s="297"/>
      <c r="E62" s="297"/>
      <c r="F62" s="297"/>
      <c r="G62" s="297"/>
      <c r="H62" s="297"/>
      <c r="I62" s="297"/>
      <c r="J62" s="297"/>
      <c r="AZ62" s="158"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63" spans="1:52" s="157" customFormat="1" ht="20.399999999999999">
      <c r="B63" s="297" t="s">
        <v>85</v>
      </c>
      <c r="C63" s="297"/>
      <c r="D63" s="297"/>
      <c r="E63" s="297"/>
      <c r="F63" s="297"/>
      <c r="G63" s="297"/>
      <c r="H63" s="297"/>
      <c r="I63" s="297"/>
      <c r="J63" s="297"/>
      <c r="AZ63" s="158"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64" spans="1:52" s="157" customFormat="1" ht="30.6">
      <c r="B64" s="297" t="s">
        <v>86</v>
      </c>
      <c r="C64" s="297"/>
      <c r="D64" s="297"/>
      <c r="E64" s="297"/>
      <c r="F64" s="297"/>
      <c r="G64" s="297"/>
      <c r="H64" s="297"/>
      <c r="I64" s="297"/>
      <c r="J64" s="297"/>
      <c r="AZ64" s="158"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65" spans="2:52" s="157" customFormat="1" ht="40.799999999999997">
      <c r="B65" s="297" t="s">
        <v>87</v>
      </c>
      <c r="C65" s="297"/>
      <c r="D65" s="297"/>
      <c r="E65" s="297"/>
      <c r="F65" s="297"/>
      <c r="G65" s="297"/>
      <c r="H65" s="297"/>
      <c r="I65" s="297"/>
      <c r="J65" s="297"/>
      <c r="AZ65" s="158"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66" spans="2:52" s="157" customFormat="1" ht="20.399999999999999">
      <c r="B66" s="297" t="s">
        <v>88</v>
      </c>
      <c r="C66" s="297"/>
      <c r="D66" s="297"/>
      <c r="E66" s="297"/>
      <c r="F66" s="297"/>
      <c r="G66" s="297"/>
      <c r="H66" s="297"/>
      <c r="I66" s="297"/>
      <c r="J66" s="297"/>
      <c r="AZ66" s="158"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67" spans="2:52" s="157" customFormat="1" ht="2.1" customHeight="1"/>
    <row r="68" spans="2:52" s="157" customFormat="1" ht="10.199999999999999">
      <c r="B68" s="297" t="s">
        <v>89</v>
      </c>
      <c r="C68" s="297"/>
      <c r="D68" s="297"/>
      <c r="E68" s="297"/>
      <c r="F68" s="297"/>
      <c r="G68" s="297"/>
      <c r="H68" s="297"/>
      <c r="I68" s="297"/>
      <c r="J68" s="297"/>
      <c r="AZ68" s="158" t="str">
        <f>B68</f>
        <v xml:space="preserve">        Cenová soustava</v>
      </c>
    </row>
    <row r="69" spans="2:52" s="157" customFormat="1" ht="2.1" customHeight="1"/>
    <row r="70" spans="2:52" s="157" customFormat="1" ht="10.199999999999999">
      <c r="B70" s="297" t="s">
        <v>90</v>
      </c>
      <c r="C70" s="297"/>
      <c r="D70" s="297"/>
      <c r="E70" s="297"/>
      <c r="F70" s="297"/>
      <c r="G70" s="297"/>
      <c r="H70" s="297"/>
      <c r="I70" s="297"/>
      <c r="J70" s="297"/>
      <c r="AZ70" s="158" t="str">
        <f>B70</f>
        <v xml:space="preserve">        Použitá cenová soustava</v>
      </c>
    </row>
    <row r="71" spans="2:52" s="157" customFormat="1" ht="20.399999999999999">
      <c r="B71" s="297" t="s">
        <v>91</v>
      </c>
      <c r="C71" s="297"/>
      <c r="D71" s="297"/>
      <c r="E71" s="297"/>
      <c r="F71" s="297"/>
      <c r="G71" s="297"/>
      <c r="H71" s="297"/>
      <c r="I71" s="297"/>
      <c r="J71" s="297"/>
      <c r="AZ71" s="158" t="str">
        <f>B71</f>
        <v>Soupisy stavebních prací, dodávek a služeb jsou zpracovány s použitím cenové soustavy zpracované společností RTS, a.s.. Položky z cenové soustavy mají uveden odkaz na cenovou soustavu včetně označení příslušného ceníku.</v>
      </c>
    </row>
    <row r="72" spans="2:52" s="157" customFormat="1" ht="2.1" customHeight="1"/>
    <row r="73" spans="2:52" s="157" customFormat="1" ht="10.199999999999999">
      <c r="B73" s="297" t="s">
        <v>92</v>
      </c>
      <c r="C73" s="297"/>
      <c r="D73" s="297"/>
      <c r="E73" s="297"/>
      <c r="F73" s="297"/>
      <c r="G73" s="297"/>
      <c r="H73" s="297"/>
      <c r="I73" s="297"/>
      <c r="J73" s="297"/>
      <c r="AZ73" s="158" t="str">
        <f>B73</f>
        <v xml:space="preserve">        Technické podmínky</v>
      </c>
    </row>
    <row r="74" spans="2:52" s="157" customFormat="1" ht="20.399999999999999">
      <c r="B74" s="297" t="s">
        <v>93</v>
      </c>
      <c r="C74" s="297"/>
      <c r="D74" s="297"/>
      <c r="E74" s="297"/>
      <c r="F74" s="297"/>
      <c r="G74" s="297"/>
      <c r="H74" s="297"/>
      <c r="I74" s="297"/>
      <c r="J74" s="297"/>
      <c r="AZ74" s="158" t="str">
        <f>B74</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75" spans="2:52" s="157" customFormat="1" ht="2.1" customHeight="1"/>
    <row r="76" spans="2:52" s="157" customFormat="1" ht="10.199999999999999">
      <c r="B76" s="297" t="s">
        <v>94</v>
      </c>
      <c r="C76" s="297"/>
      <c r="D76" s="297"/>
      <c r="E76" s="297"/>
      <c r="F76" s="297"/>
      <c r="G76" s="297"/>
      <c r="H76" s="297"/>
      <c r="I76" s="297"/>
      <c r="J76" s="297"/>
      <c r="AZ76" s="158" t="str">
        <f>B76</f>
        <v>Individuální položky</v>
      </c>
    </row>
    <row r="77" spans="2:52" s="157" customFormat="1" ht="20.399999999999999">
      <c r="B77" s="297" t="s">
        <v>95</v>
      </c>
      <c r="C77" s="297"/>
      <c r="D77" s="297"/>
      <c r="E77" s="297"/>
      <c r="F77" s="297"/>
      <c r="G77" s="297"/>
      <c r="H77" s="297"/>
      <c r="I77" s="297"/>
      <c r="J77" s="297"/>
      <c r="AZ77" s="158" t="str">
        <f>B77</f>
        <v>Položky soupisu prací, které cenová soustava neobsahuje, jsou označeny popisem „vlastní“. Pro tyto položky jsou cenové a technické podmínky definovány jejich popisem, případně odkazem na konkrétní část příslušné dokumentace.</v>
      </c>
    </row>
    <row r="78" spans="2:52" s="157" customFormat="1" ht="2.1" customHeight="1"/>
    <row r="79" spans="2:52" s="157" customFormat="1" ht="10.199999999999999">
      <c r="B79" s="297" t="s">
        <v>96</v>
      </c>
      <c r="C79" s="297"/>
      <c r="D79" s="297"/>
      <c r="E79" s="297"/>
      <c r="F79" s="297"/>
      <c r="G79" s="297"/>
      <c r="H79" s="297"/>
      <c r="I79" s="297"/>
      <c r="J79" s="297"/>
      <c r="AZ79" s="158" t="str">
        <f>B79</f>
        <v xml:space="preserve">        Závaznost a změna soupisu</v>
      </c>
    </row>
    <row r="80" spans="2:52" s="157" customFormat="1" ht="2.1" customHeight="1"/>
    <row r="81" spans="2:52" s="157" customFormat="1" ht="10.199999999999999">
      <c r="B81" s="297" t="s">
        <v>97</v>
      </c>
      <c r="C81" s="297"/>
      <c r="D81" s="297"/>
      <c r="E81" s="297"/>
      <c r="F81" s="297"/>
      <c r="G81" s="297"/>
      <c r="H81" s="297"/>
      <c r="I81" s="297"/>
      <c r="J81" s="297"/>
      <c r="AZ81" s="158" t="str">
        <f>B81</f>
        <v xml:space="preserve">        Závaznost soupisu</v>
      </c>
    </row>
    <row r="82" spans="2:52" s="157" customFormat="1" ht="20.399999999999999">
      <c r="B82" s="297" t="s">
        <v>98</v>
      </c>
      <c r="C82" s="297"/>
      <c r="D82" s="297"/>
      <c r="E82" s="297"/>
      <c r="F82" s="297"/>
      <c r="G82" s="297"/>
      <c r="H82" s="297"/>
      <c r="I82" s="297"/>
      <c r="J82" s="297"/>
      <c r="AZ82" s="158" t="str">
        <f>B82</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83" spans="2:52" s="157" customFormat="1" ht="2.1" customHeight="1"/>
    <row r="84" spans="2:52" s="157" customFormat="1" ht="10.199999999999999">
      <c r="B84" s="297" t="s">
        <v>99</v>
      </c>
      <c r="C84" s="297"/>
      <c r="D84" s="297"/>
      <c r="E84" s="297"/>
      <c r="F84" s="297"/>
      <c r="G84" s="297"/>
      <c r="H84" s="297"/>
      <c r="I84" s="297"/>
      <c r="J84" s="297"/>
      <c r="AZ84" s="158" t="str">
        <f>B84</f>
        <v xml:space="preserve">        Zvláštní podmínky pro stanovení nabídkové ceny</v>
      </c>
    </row>
    <row r="85" spans="2:52" s="157" customFormat="1" ht="2.1" customHeight="1"/>
    <row r="86" spans="2:52" s="157" customFormat="1" ht="10.199999999999999">
      <c r="B86" s="297" t="s">
        <v>100</v>
      </c>
      <c r="C86" s="297"/>
      <c r="D86" s="297"/>
      <c r="E86" s="297"/>
      <c r="F86" s="297"/>
      <c r="G86" s="297"/>
      <c r="H86" s="297"/>
      <c r="I86" s="297"/>
      <c r="J86" s="297"/>
      <c r="AZ86" s="158" t="str">
        <f>B86</f>
        <v xml:space="preserve">        Přeprava vybouraných hmot, suti a vytěžené zeminy</v>
      </c>
    </row>
    <row r="87" spans="2:52" s="157" customFormat="1" ht="40.799999999999997">
      <c r="B87" s="297" t="s">
        <v>101</v>
      </c>
      <c r="C87" s="297"/>
      <c r="D87" s="297"/>
      <c r="E87" s="297"/>
      <c r="F87" s="297"/>
      <c r="G87" s="297"/>
      <c r="H87" s="297"/>
      <c r="I87" s="297"/>
      <c r="J87" s="297"/>
      <c r="AZ87" s="158" t="str">
        <f>B87</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88" spans="2:52" s="157" customFormat="1" ht="2.1" customHeight="1"/>
    <row r="89" spans="2:52" s="157" customFormat="1" ht="10.199999999999999">
      <c r="B89" s="297" t="s">
        <v>102</v>
      </c>
      <c r="C89" s="297"/>
      <c r="D89" s="297"/>
      <c r="E89" s="297"/>
      <c r="F89" s="297"/>
      <c r="G89" s="297"/>
      <c r="H89" s="297"/>
      <c r="I89" s="297"/>
      <c r="J89" s="297"/>
      <c r="AZ89" s="158" t="str">
        <f>B89</f>
        <v xml:space="preserve">        Vnitrostaveništní přesun stavebního materiálu</v>
      </c>
    </row>
    <row r="90" spans="2:52" s="157" customFormat="1" ht="30.6">
      <c r="B90" s="297" t="s">
        <v>103</v>
      </c>
      <c r="C90" s="297"/>
      <c r="D90" s="297"/>
      <c r="E90" s="297"/>
      <c r="F90" s="297"/>
      <c r="G90" s="297"/>
      <c r="H90" s="297"/>
      <c r="I90" s="297"/>
      <c r="J90" s="297"/>
      <c r="AZ90" s="158" t="str">
        <f>B90</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1" spans="2:52" s="157" customFormat="1" ht="30.6">
      <c r="B91" s="297" t="s">
        <v>104</v>
      </c>
      <c r="C91" s="297"/>
      <c r="D91" s="297"/>
      <c r="E91" s="297"/>
      <c r="F91" s="297"/>
      <c r="G91" s="297"/>
      <c r="H91" s="297"/>
      <c r="I91" s="297"/>
      <c r="J91" s="297"/>
      <c r="AZ91" s="158" t="str">
        <f>B91</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92" spans="2:52" s="157" customFormat="1" ht="2.1" customHeight="1"/>
    <row r="93" spans="2:52" s="157" customFormat="1" ht="10.199999999999999">
      <c r="B93" s="297" t="s">
        <v>105</v>
      </c>
      <c r="C93" s="297"/>
      <c r="D93" s="297"/>
      <c r="E93" s="297"/>
      <c r="F93" s="297"/>
      <c r="G93" s="297"/>
      <c r="H93" s="297"/>
      <c r="I93" s="297"/>
      <c r="J93" s="297"/>
      <c r="AZ93" s="158" t="str">
        <f>B93</f>
        <v xml:space="preserve">        Příplatky za ztížené podmínky prací</v>
      </c>
    </row>
    <row r="94" spans="2:52" s="157" customFormat="1" ht="10.199999999999999">
      <c r="B94" s="297" t="s">
        <v>106</v>
      </c>
      <c r="C94" s="297"/>
      <c r="D94" s="297"/>
      <c r="E94" s="297"/>
      <c r="F94" s="297"/>
      <c r="G94" s="297"/>
      <c r="H94" s="297"/>
      <c r="I94" s="297"/>
      <c r="J94" s="297"/>
      <c r="AZ94" s="158" t="str">
        <f>B94</f>
        <v>Pokud soupis položku příplatku za ztížené podmínky obsahuje, je dodavatel povinen ji ocenit bez ohledu na to, že tento příplatek dodavatel standardně neuplatňuje.</v>
      </c>
    </row>
    <row r="95" spans="2:52" s="157" customFormat="1" ht="2.1" customHeight="1"/>
    <row r="96" spans="2:52" s="157" customFormat="1" ht="10.199999999999999">
      <c r="B96" s="297" t="s">
        <v>107</v>
      </c>
      <c r="C96" s="297"/>
      <c r="D96" s="297"/>
      <c r="E96" s="297"/>
      <c r="F96" s="297"/>
      <c r="G96" s="297"/>
      <c r="H96" s="297"/>
      <c r="I96" s="297"/>
      <c r="J96" s="297"/>
      <c r="AZ96" s="158" t="str">
        <f>B96</f>
        <v xml:space="preserve">        Vedlejší a ostatní náklady</v>
      </c>
    </row>
    <row r="97" spans="2:52" s="157" customFormat="1" ht="20.399999999999999">
      <c r="B97" s="297" t="s">
        <v>108</v>
      </c>
      <c r="C97" s="297"/>
      <c r="D97" s="297"/>
      <c r="E97" s="297"/>
      <c r="F97" s="297"/>
      <c r="G97" s="297"/>
      <c r="H97" s="297"/>
      <c r="I97" s="297"/>
      <c r="J97" s="297"/>
      <c r="AZ97" s="158" t="str">
        <f>B97</f>
        <v>Tyto náklady jsou popsány v samostatném soupisu stavebních prací, dodávek a služeb s tím, že dodavatel je povinen v rámci těchto nákladů ocenit všechny definované náklady souhrnně pro celou stavbu.</v>
      </c>
    </row>
    <row r="98" spans="2:52" s="157" customFormat="1" ht="2.1" customHeight="1"/>
    <row r="99" spans="2:52" s="159" customFormat="1" ht="10.199999999999999">
      <c r="B99" s="296" t="s">
        <v>109</v>
      </c>
      <c r="C99" s="296"/>
      <c r="D99" s="296"/>
      <c r="E99" s="296"/>
      <c r="F99" s="296"/>
      <c r="G99" s="296"/>
      <c r="H99" s="296"/>
      <c r="I99" s="296"/>
      <c r="J99" s="296"/>
      <c r="AZ99" s="160" t="str">
        <f>B99</f>
        <v>2. SPECIFICKÉ PODMÍNKY PRO ZPRACOVÁNÍ NABÍDKOVÉ CENY</v>
      </c>
    </row>
    <row r="100" spans="2:52" s="157" customFormat="1" ht="2.1" customHeight="1"/>
    <row r="101" spans="2:52" s="157" customFormat="1" ht="10.199999999999999">
      <c r="B101" s="297" t="s">
        <v>110</v>
      </c>
      <c r="C101" s="297"/>
      <c r="D101" s="297"/>
      <c r="E101" s="297"/>
      <c r="F101" s="297"/>
      <c r="G101" s="297"/>
      <c r="H101" s="297"/>
      <c r="I101" s="297"/>
      <c r="J101" s="297"/>
      <c r="AZ101" s="158" t="str">
        <f>B101</f>
        <v>Zde doplní zpracovatel soupisu  případná specifika týkající se konkrétní zakázky.</v>
      </c>
    </row>
    <row r="102" spans="2:52" s="157" customFormat="1" ht="2.1" customHeight="1"/>
    <row r="103" spans="2:52" s="159" customFormat="1" ht="10.199999999999999">
      <c r="B103" s="296" t="s">
        <v>111</v>
      </c>
      <c r="C103" s="296"/>
      <c r="D103" s="296"/>
      <c r="E103" s="296"/>
      <c r="F103" s="296"/>
      <c r="G103" s="296"/>
      <c r="H103" s="296"/>
      <c r="I103" s="296"/>
      <c r="J103" s="296"/>
      <c r="AZ103" s="160" t="str">
        <f>B103</f>
        <v>3. ELEKTRONICKÁ PODOBA SOUPISU</v>
      </c>
    </row>
    <row r="104" spans="2:52" s="157" customFormat="1" ht="2.1" customHeight="1"/>
    <row r="105" spans="2:52" s="157" customFormat="1" ht="10.199999999999999">
      <c r="B105" s="297" t="s">
        <v>112</v>
      </c>
      <c r="C105" s="297"/>
      <c r="D105" s="297"/>
      <c r="E105" s="297"/>
      <c r="F105" s="297"/>
      <c r="G105" s="297"/>
      <c r="H105" s="297"/>
      <c r="I105" s="297"/>
      <c r="J105" s="297"/>
      <c r="AZ105" s="158" t="str">
        <f>B105</f>
        <v xml:space="preserve">        Elektronická podoba soupisu</v>
      </c>
    </row>
    <row r="106" spans="2:52" s="157" customFormat="1" ht="20.399999999999999">
      <c r="B106" s="297" t="s">
        <v>113</v>
      </c>
      <c r="C106" s="297"/>
      <c r="D106" s="297"/>
      <c r="E106" s="297"/>
      <c r="F106" s="297"/>
      <c r="G106" s="297"/>
      <c r="H106" s="297"/>
      <c r="I106" s="297"/>
      <c r="J106" s="297"/>
      <c r="AZ106" s="158" t="str">
        <f>B106</f>
        <v>V souladu se zákonem jsou předložené soupisy zpracovány i v elektronické podobě.  Elektronickou podobou soupisu stavebních prací, dodávek a služeb je formát MS EXCEL.</v>
      </c>
    </row>
    <row r="107" spans="2:52" s="157" customFormat="1" ht="10.199999999999999">
      <c r="B107" s="297" t="s">
        <v>114</v>
      </c>
      <c r="C107" s="297"/>
      <c r="D107" s="297"/>
      <c r="E107" s="297"/>
      <c r="F107" s="297"/>
      <c r="G107" s="297"/>
      <c r="H107" s="297"/>
      <c r="I107" s="297"/>
      <c r="J107" s="297"/>
      <c r="AZ107" s="158" t="str">
        <f>B107</f>
        <v>Popis formátu soupisu odpovídá svou strukturou vzorovému soupisu volně dostupnému na internetové adrese:</v>
      </c>
    </row>
    <row r="108" spans="2:52" s="157" customFormat="1" ht="2.1" customHeight="1"/>
    <row r="109" spans="2:52" s="157" customFormat="1" ht="10.199999999999999">
      <c r="B109" s="297" t="s">
        <v>115</v>
      </c>
      <c r="C109" s="297"/>
      <c r="D109" s="297"/>
      <c r="E109" s="297"/>
      <c r="F109" s="297"/>
      <c r="G109" s="297"/>
      <c r="H109" s="297"/>
      <c r="I109" s="297"/>
      <c r="J109" s="297"/>
      <c r="AZ109" s="158" t="str">
        <f>B109</f>
        <v xml:space="preserve">        www.stavebnionline.cz/soupis</v>
      </c>
    </row>
    <row r="110" spans="2:52" s="157" customFormat="1" ht="2.1" customHeight="1"/>
    <row r="111" spans="2:52" s="157" customFormat="1" ht="10.199999999999999">
      <c r="B111" s="297" t="s">
        <v>116</v>
      </c>
      <c r="C111" s="297"/>
      <c r="D111" s="297"/>
      <c r="E111" s="297"/>
      <c r="F111" s="297"/>
      <c r="G111" s="297"/>
      <c r="H111" s="297"/>
      <c r="I111" s="297"/>
      <c r="J111" s="297"/>
      <c r="AZ111" s="158" t="str">
        <f>B111</f>
        <v xml:space="preserve">        Zpracování elektronické podoby soupisu</v>
      </c>
    </row>
    <row r="112" spans="2:52" s="157" customFormat="1" ht="30.6">
      <c r="B112" s="297" t="s">
        <v>117</v>
      </c>
      <c r="C112" s="297"/>
      <c r="D112" s="297"/>
      <c r="E112" s="297"/>
      <c r="F112" s="297"/>
      <c r="G112" s="297"/>
      <c r="H112" s="297"/>
      <c r="I112" s="297"/>
      <c r="J112" s="297"/>
      <c r="AZ112" s="158" t="str">
        <f>B112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13" spans="1:52" s="157" customFormat="1" ht="2.1" customHeight="1"/>
    <row r="114" spans="1:52" s="157" customFormat="1" ht="10.199999999999999">
      <c r="B114" s="297" t="s">
        <v>118</v>
      </c>
      <c r="C114" s="297"/>
      <c r="D114" s="297"/>
      <c r="E114" s="297"/>
      <c r="F114" s="297"/>
      <c r="G114" s="297"/>
      <c r="H114" s="297"/>
      <c r="I114" s="297"/>
      <c r="J114" s="297"/>
      <c r="AZ114" s="158" t="str">
        <f>B114</f>
        <v xml:space="preserve">        Jiný formát soupisu</v>
      </c>
    </row>
    <row r="115" spans="1:52" s="157" customFormat="1" ht="20.399999999999999">
      <c r="B115" s="297" t="s">
        <v>119</v>
      </c>
      <c r="C115" s="297"/>
      <c r="D115" s="297"/>
      <c r="E115" s="297"/>
      <c r="F115" s="297"/>
      <c r="G115" s="297"/>
      <c r="H115" s="297"/>
      <c r="I115" s="297"/>
      <c r="J115" s="297"/>
      <c r="AZ115" s="158" t="str">
        <f>B115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16" spans="1:52" s="157" customFormat="1" ht="2.1" customHeight="1"/>
    <row r="117" spans="1:52" s="157" customFormat="1" ht="10.199999999999999">
      <c r="B117" s="297" t="s">
        <v>120</v>
      </c>
      <c r="C117" s="297"/>
      <c r="D117" s="297"/>
      <c r="E117" s="297"/>
      <c r="F117" s="297"/>
      <c r="G117" s="297"/>
      <c r="H117" s="297"/>
      <c r="I117" s="297"/>
      <c r="J117" s="297"/>
      <c r="AZ117" s="158" t="str">
        <f>B117</f>
        <v xml:space="preserve">        Závěrečné ustanovení</v>
      </c>
    </row>
    <row r="118" spans="1:52" s="157" customFormat="1" ht="10.199999999999999">
      <c r="B118" s="297" t="s">
        <v>121</v>
      </c>
      <c r="C118" s="297"/>
      <c r="D118" s="297"/>
      <c r="E118" s="297"/>
      <c r="F118" s="297"/>
      <c r="G118" s="297"/>
      <c r="H118" s="297"/>
      <c r="I118" s="297"/>
      <c r="J118" s="297"/>
      <c r="AZ118" s="158" t="str">
        <f>B118</f>
        <v>Ostatní podmínky vztahující se ke zpracování nabídkové ceny jsou uvedeny v zadávací dokumentaci.</v>
      </c>
    </row>
    <row r="119" spans="1:52" s="157" customFormat="1" ht="10.199999999999999"/>
    <row r="120" spans="1:52" s="159" customFormat="1" ht="20.399999999999999">
      <c r="B120" s="296" t="s">
        <v>122</v>
      </c>
      <c r="C120" s="296"/>
      <c r="D120" s="296"/>
      <c r="E120" s="296"/>
      <c r="F120" s="296"/>
      <c r="G120" s="296"/>
      <c r="H120" s="296"/>
      <c r="I120" s="296"/>
      <c r="J120" s="296"/>
      <c r="AZ120" s="160" t="str">
        <f>B120</f>
        <v>Poznámka: Jsou-li v zadávací dokumentaci, nebo jejich přílohách uvedeny konkrétní obchodní názvy, jedná se pouze o vymezení požadovaného standardu a zadavatel umožňuje i jiné, technicky a kvalitativně srovnatelné řešení.</v>
      </c>
    </row>
    <row r="121" spans="1:52" s="157" customFormat="1" ht="10.199999999999999"/>
    <row r="122" spans="1:52" s="157" customFormat="1" ht="10.199999999999999"/>
    <row r="123" spans="1:52" ht="15.6">
      <c r="B123" s="137" t="s">
        <v>123</v>
      </c>
    </row>
    <row r="125" spans="1:52" s="78" customFormat="1" ht="25.5" customHeight="1">
      <c r="A125" s="161"/>
      <c r="B125" s="162" t="s">
        <v>17</v>
      </c>
      <c r="C125" s="162" t="s">
        <v>5</v>
      </c>
      <c r="D125" s="163"/>
      <c r="E125" s="163"/>
      <c r="F125" s="164" t="s">
        <v>124</v>
      </c>
      <c r="G125" s="164"/>
      <c r="H125" s="164"/>
      <c r="I125" s="164" t="s">
        <v>29</v>
      </c>
      <c r="J125" s="164" t="s">
        <v>0</v>
      </c>
    </row>
    <row r="126" spans="1:52" s="156" customFormat="1" ht="10.199999999999999">
      <c r="A126" s="165"/>
      <c r="B126" s="166" t="s">
        <v>125</v>
      </c>
      <c r="C126" s="298" t="s">
        <v>126</v>
      </c>
      <c r="D126" s="299"/>
      <c r="E126" s="299"/>
      <c r="F126" s="167" t="s">
        <v>24</v>
      </c>
      <c r="G126" s="168"/>
      <c r="H126" s="168"/>
      <c r="I126" s="168">
        <f>'IO 001 02_04-21 Pol'!G8</f>
        <v>0</v>
      </c>
      <c r="J126" s="169" t="str">
        <f>IF(I186=0,"",I126/I186*100)</f>
        <v/>
      </c>
    </row>
    <row r="127" spans="1:52" s="156" customFormat="1" ht="10.199999999999999">
      <c r="A127" s="165"/>
      <c r="B127" s="166" t="s">
        <v>127</v>
      </c>
      <c r="C127" s="298" t="s">
        <v>128</v>
      </c>
      <c r="D127" s="299"/>
      <c r="E127" s="299"/>
      <c r="F127" s="167" t="s">
        <v>24</v>
      </c>
      <c r="G127" s="168"/>
      <c r="H127" s="168"/>
      <c r="I127" s="168">
        <f>'IO 001 02_04-21 Pol'!G31</f>
        <v>0</v>
      </c>
      <c r="J127" s="169" t="str">
        <f>IF(I186=0,"",I127/I186*100)</f>
        <v/>
      </c>
    </row>
    <row r="128" spans="1:52" s="156" customFormat="1" ht="10.199999999999999">
      <c r="A128" s="165"/>
      <c r="B128" s="166" t="s">
        <v>129</v>
      </c>
      <c r="C128" s="298" t="s">
        <v>130</v>
      </c>
      <c r="D128" s="299"/>
      <c r="E128" s="299"/>
      <c r="F128" s="167" t="s">
        <v>24</v>
      </c>
      <c r="G128" s="168"/>
      <c r="H128" s="168"/>
      <c r="I128" s="168">
        <f>'SO 002 04_04-21 Pol'!G8+'SO 003 05_04-21 Pol'!G8+'IO 001 02_04-21 Pol'!G42</f>
        <v>0</v>
      </c>
      <c r="J128" s="169" t="str">
        <f>IF(I186=0,"",I128/I186*100)</f>
        <v/>
      </c>
    </row>
    <row r="129" spans="1:10" s="156" customFormat="1" ht="10.199999999999999">
      <c r="A129" s="165"/>
      <c r="B129" s="166" t="s">
        <v>131</v>
      </c>
      <c r="C129" s="298" t="s">
        <v>132</v>
      </c>
      <c r="D129" s="299"/>
      <c r="E129" s="299"/>
      <c r="F129" s="167" t="s">
        <v>24</v>
      </c>
      <c r="G129" s="168"/>
      <c r="H129" s="168"/>
      <c r="I129" s="168">
        <f>'SO 002 04_04-21 Pol'!G16+'SO 003 05_04-21 Pol'!G11+'IO 001 02_04-21 Pol'!G48</f>
        <v>0</v>
      </c>
      <c r="J129" s="169" t="str">
        <f>IF(I186=0,"",I129/I186*100)</f>
        <v/>
      </c>
    </row>
    <row r="130" spans="1:10" s="156" customFormat="1" ht="10.199999999999999">
      <c r="A130" s="165"/>
      <c r="B130" s="166" t="s">
        <v>133</v>
      </c>
      <c r="C130" s="298" t="s">
        <v>134</v>
      </c>
      <c r="D130" s="299"/>
      <c r="E130" s="299"/>
      <c r="F130" s="167" t="s">
        <v>24</v>
      </c>
      <c r="G130" s="168"/>
      <c r="H130" s="168"/>
      <c r="I130" s="168">
        <f>'IO 001 02_04-21 Pol'!G62</f>
        <v>0</v>
      </c>
      <c r="J130" s="169" t="str">
        <f>IF(I186=0,"",I130/I186*100)</f>
        <v/>
      </c>
    </row>
    <row r="131" spans="1:10" s="156" customFormat="1" ht="10.199999999999999">
      <c r="A131" s="165"/>
      <c r="B131" s="166" t="s">
        <v>135</v>
      </c>
      <c r="C131" s="298" t="s">
        <v>136</v>
      </c>
      <c r="D131" s="299"/>
      <c r="E131" s="299"/>
      <c r="F131" s="167" t="s">
        <v>24</v>
      </c>
      <c r="G131" s="168"/>
      <c r="H131" s="168"/>
      <c r="I131" s="168">
        <f>'IO 001 02_04-21 Pol'!G75</f>
        <v>0</v>
      </c>
      <c r="J131" s="169" t="str">
        <f>IF(I186=0,"",I131/I186*100)</f>
        <v/>
      </c>
    </row>
    <row r="132" spans="1:10" s="156" customFormat="1" ht="10.199999999999999">
      <c r="A132" s="165"/>
      <c r="B132" s="166" t="s">
        <v>137</v>
      </c>
      <c r="C132" s="298" t="s">
        <v>138</v>
      </c>
      <c r="D132" s="299"/>
      <c r="E132" s="299"/>
      <c r="F132" s="167" t="s">
        <v>24</v>
      </c>
      <c r="G132" s="168"/>
      <c r="H132" s="168"/>
      <c r="I132" s="168">
        <f>'SO 002 04_04-21 Pol'!G29+'SO 003 05_04-21 Pol'!G25+'IO 001 02_04-21 Pol'!G97</f>
        <v>0</v>
      </c>
      <c r="J132" s="169" t="str">
        <f>IF(I186=0,"",I132/I186*100)</f>
        <v/>
      </c>
    </row>
    <row r="133" spans="1:10" s="156" customFormat="1" ht="10.199999999999999">
      <c r="A133" s="165"/>
      <c r="B133" s="166" t="s">
        <v>139</v>
      </c>
      <c r="C133" s="298" t="s">
        <v>140</v>
      </c>
      <c r="D133" s="299"/>
      <c r="E133" s="299"/>
      <c r="F133" s="167" t="s">
        <v>24</v>
      </c>
      <c r="G133" s="168"/>
      <c r="H133" s="168"/>
      <c r="I133" s="168">
        <f>'IO 001 02_04-21 Pol'!G100</f>
        <v>0</v>
      </c>
      <c r="J133" s="169" t="str">
        <f>IF(I186=0,"",I133/I186*100)</f>
        <v/>
      </c>
    </row>
    <row r="134" spans="1:10" s="156" customFormat="1" ht="10.199999999999999">
      <c r="A134" s="165"/>
      <c r="B134" s="166" t="s">
        <v>141</v>
      </c>
      <c r="C134" s="298" t="s">
        <v>142</v>
      </c>
      <c r="D134" s="299"/>
      <c r="E134" s="299"/>
      <c r="F134" s="167" t="s">
        <v>24</v>
      </c>
      <c r="G134" s="168"/>
      <c r="H134" s="168"/>
      <c r="I134" s="168">
        <f>'SO 001 03_04-21 Pol'!G8+'SO 002 04_04-21 Pol'!G32+'IO 001 02_04-21 Pol'!G109</f>
        <v>0</v>
      </c>
      <c r="J134" s="169" t="str">
        <f>IF(I186=0,"",I134/I186*100)</f>
        <v/>
      </c>
    </row>
    <row r="135" spans="1:10" s="156" customFormat="1" ht="10.199999999999999">
      <c r="A135" s="165"/>
      <c r="B135" s="166" t="s">
        <v>143</v>
      </c>
      <c r="C135" s="298" t="s">
        <v>144</v>
      </c>
      <c r="D135" s="299"/>
      <c r="E135" s="299"/>
      <c r="F135" s="167" t="s">
        <v>24</v>
      </c>
      <c r="G135" s="168"/>
      <c r="H135" s="168"/>
      <c r="I135" s="168">
        <f>'SO 001 03_04-21 Pol'!G20+'SO 003 05_04-21 Pol'!G28</f>
        <v>0</v>
      </c>
      <c r="J135" s="169" t="str">
        <f>IF(I186=0,"",I135/I186*100)</f>
        <v/>
      </c>
    </row>
    <row r="136" spans="1:10" s="156" customFormat="1" ht="10.199999999999999">
      <c r="A136" s="165"/>
      <c r="B136" s="166" t="s">
        <v>145</v>
      </c>
      <c r="C136" s="298" t="s">
        <v>146</v>
      </c>
      <c r="D136" s="299"/>
      <c r="E136" s="299"/>
      <c r="F136" s="167" t="s">
        <v>24</v>
      </c>
      <c r="G136" s="168"/>
      <c r="H136" s="168"/>
      <c r="I136" s="168">
        <f>'SO 003 05_04-21 Pol'!G38</f>
        <v>0</v>
      </c>
      <c r="J136" s="169" t="str">
        <f>IF(I186=0,"",I136/I186*100)</f>
        <v/>
      </c>
    </row>
    <row r="137" spans="1:10" s="156" customFormat="1" ht="10.199999999999999">
      <c r="A137" s="165"/>
      <c r="B137" s="166" t="s">
        <v>147</v>
      </c>
      <c r="C137" s="298" t="s">
        <v>148</v>
      </c>
      <c r="D137" s="299"/>
      <c r="E137" s="299"/>
      <c r="F137" s="167" t="s">
        <v>24</v>
      </c>
      <c r="G137" s="168"/>
      <c r="H137" s="168"/>
      <c r="I137" s="168">
        <f>'SO 001 03_04-21 Pol'!G43+'IO 001 02_04-21 Pol'!G114</f>
        <v>0</v>
      </c>
      <c r="J137" s="169" t="str">
        <f>IF(I186=0,"",I137/I186*100)</f>
        <v/>
      </c>
    </row>
    <row r="138" spans="1:10" s="156" customFormat="1" ht="10.199999999999999">
      <c r="A138" s="165"/>
      <c r="B138" s="166" t="s">
        <v>149</v>
      </c>
      <c r="C138" s="298" t="s">
        <v>150</v>
      </c>
      <c r="D138" s="299"/>
      <c r="E138" s="299"/>
      <c r="F138" s="167" t="s">
        <v>24</v>
      </c>
      <c r="G138" s="168"/>
      <c r="H138" s="168"/>
      <c r="I138" s="168">
        <f>'SO 001 03_04-21 Pol'!G64</f>
        <v>0</v>
      </c>
      <c r="J138" s="169" t="str">
        <f>IF(I186=0,"",I138/I186*100)</f>
        <v/>
      </c>
    </row>
    <row r="139" spans="1:10" s="156" customFormat="1" ht="10.199999999999999">
      <c r="A139" s="165"/>
      <c r="B139" s="166" t="s">
        <v>151</v>
      </c>
      <c r="C139" s="298" t="s">
        <v>152</v>
      </c>
      <c r="D139" s="299"/>
      <c r="E139" s="299"/>
      <c r="F139" s="167" t="s">
        <v>24</v>
      </c>
      <c r="G139" s="168"/>
      <c r="H139" s="168"/>
      <c r="I139" s="168">
        <f>'SO 002 04_04-21 Pol'!G47+'IO 001 02_04-21 Pol'!G123</f>
        <v>0</v>
      </c>
      <c r="J139" s="169" t="str">
        <f>IF(I186=0,"",I139/I186*100)</f>
        <v/>
      </c>
    </row>
    <row r="140" spans="1:10" s="156" customFormat="1" ht="10.199999999999999">
      <c r="A140" s="165"/>
      <c r="B140" s="166" t="s">
        <v>153</v>
      </c>
      <c r="C140" s="298" t="s">
        <v>154</v>
      </c>
      <c r="D140" s="299"/>
      <c r="E140" s="299"/>
      <c r="F140" s="167" t="s">
        <v>24</v>
      </c>
      <c r="G140" s="168"/>
      <c r="H140" s="168"/>
      <c r="I140" s="168">
        <f>'IO 001 02_04-21 Pol'!G128</f>
        <v>0</v>
      </c>
      <c r="J140" s="169" t="str">
        <f>IF(I186=0,"",I140/I186*100)</f>
        <v/>
      </c>
    </row>
    <row r="141" spans="1:10" s="156" customFormat="1" ht="10.199999999999999">
      <c r="A141" s="165"/>
      <c r="B141" s="166" t="s">
        <v>155</v>
      </c>
      <c r="C141" s="298" t="s">
        <v>156</v>
      </c>
      <c r="D141" s="299"/>
      <c r="E141" s="299"/>
      <c r="F141" s="167" t="s">
        <v>24</v>
      </c>
      <c r="G141" s="168"/>
      <c r="H141" s="168"/>
      <c r="I141" s="168">
        <f>'IO 001 02_04-21 Pol'!G144</f>
        <v>0</v>
      </c>
      <c r="J141" s="169" t="str">
        <f>IF(I186=0,"",I141/I186*100)</f>
        <v/>
      </c>
    </row>
    <row r="142" spans="1:10" s="156" customFormat="1" ht="10.199999999999999">
      <c r="A142" s="165"/>
      <c r="B142" s="166" t="s">
        <v>157</v>
      </c>
      <c r="C142" s="298" t="s">
        <v>158</v>
      </c>
      <c r="D142" s="299"/>
      <c r="E142" s="299"/>
      <c r="F142" s="167" t="s">
        <v>24</v>
      </c>
      <c r="G142" s="168"/>
      <c r="H142" s="168"/>
      <c r="I142" s="168">
        <f>'IO 001 02_04-21 Pol'!G153</f>
        <v>0</v>
      </c>
      <c r="J142" s="169" t="str">
        <f>IF(I186=0,"",I142/I186*100)</f>
        <v/>
      </c>
    </row>
    <row r="143" spans="1:10" s="156" customFormat="1" ht="10.199999999999999">
      <c r="A143" s="165"/>
      <c r="B143" s="166" t="s">
        <v>159</v>
      </c>
      <c r="C143" s="298" t="s">
        <v>160</v>
      </c>
      <c r="D143" s="299"/>
      <c r="E143" s="299"/>
      <c r="F143" s="167" t="s">
        <v>24</v>
      </c>
      <c r="G143" s="168"/>
      <c r="H143" s="168"/>
      <c r="I143" s="168">
        <f>'SO 001 03_04-21 Pol'!G73</f>
        <v>0</v>
      </c>
      <c r="J143" s="169" t="str">
        <f>IF(I186=0,"",I143/I186*100)</f>
        <v/>
      </c>
    </row>
    <row r="144" spans="1:10" s="156" customFormat="1" ht="10.199999999999999">
      <c r="A144" s="165"/>
      <c r="B144" s="166" t="s">
        <v>161</v>
      </c>
      <c r="C144" s="298" t="s">
        <v>162</v>
      </c>
      <c r="D144" s="299"/>
      <c r="E144" s="299"/>
      <c r="F144" s="167" t="s">
        <v>24</v>
      </c>
      <c r="G144" s="168"/>
      <c r="H144" s="168"/>
      <c r="I144" s="168">
        <f>'SO 001 03_04-21 Pol'!G86</f>
        <v>0</v>
      </c>
      <c r="J144" s="169" t="str">
        <f>IF(I186=0,"",I144/I186*100)</f>
        <v/>
      </c>
    </row>
    <row r="145" spans="1:10" s="156" customFormat="1" ht="10.199999999999999">
      <c r="A145" s="165"/>
      <c r="B145" s="166" t="s">
        <v>163</v>
      </c>
      <c r="C145" s="298" t="s">
        <v>164</v>
      </c>
      <c r="D145" s="299"/>
      <c r="E145" s="299"/>
      <c r="F145" s="167" t="s">
        <v>24</v>
      </c>
      <c r="G145" s="168"/>
      <c r="H145" s="168"/>
      <c r="I145" s="168">
        <f>'SO 001 03_04-21 Pol'!G109</f>
        <v>0</v>
      </c>
      <c r="J145" s="169" t="str">
        <f>IF(I186=0,"",I145/I186*100)</f>
        <v/>
      </c>
    </row>
    <row r="146" spans="1:10" s="156" customFormat="1" ht="10.199999999999999">
      <c r="A146" s="165"/>
      <c r="B146" s="166" t="s">
        <v>165</v>
      </c>
      <c r="C146" s="298" t="s">
        <v>166</v>
      </c>
      <c r="D146" s="299"/>
      <c r="E146" s="299"/>
      <c r="F146" s="167" t="s">
        <v>24</v>
      </c>
      <c r="G146" s="168"/>
      <c r="H146" s="168"/>
      <c r="I146" s="168">
        <f>'SO 001 03_04-21 Pol'!G119</f>
        <v>0</v>
      </c>
      <c r="J146" s="169" t="str">
        <f>IF(I186=0,"",I146/I186*100)</f>
        <v/>
      </c>
    </row>
    <row r="147" spans="1:10" s="156" customFormat="1" ht="10.199999999999999">
      <c r="A147" s="165"/>
      <c r="B147" s="166" t="s">
        <v>167</v>
      </c>
      <c r="C147" s="298" t="s">
        <v>168</v>
      </c>
      <c r="D147" s="299"/>
      <c r="E147" s="299"/>
      <c r="F147" s="167" t="s">
        <v>24</v>
      </c>
      <c r="G147" s="168"/>
      <c r="H147" s="168"/>
      <c r="I147" s="168">
        <f>'SO 001 03_04-21 Pol'!G124+'IO 001 02_04-21 Pol'!G158</f>
        <v>0</v>
      </c>
      <c r="J147" s="169" t="str">
        <f>IF(I186=0,"",I147/I186*100)</f>
        <v/>
      </c>
    </row>
    <row r="148" spans="1:10" s="156" customFormat="1" ht="10.199999999999999">
      <c r="A148" s="165"/>
      <c r="B148" s="166" t="s">
        <v>169</v>
      </c>
      <c r="C148" s="298" t="s">
        <v>170</v>
      </c>
      <c r="D148" s="299"/>
      <c r="E148" s="299"/>
      <c r="F148" s="167" t="s">
        <v>24</v>
      </c>
      <c r="G148" s="168"/>
      <c r="H148" s="168"/>
      <c r="I148" s="168">
        <f>'SO 001 03_04-21 Pol'!G132+'IO 001 02_04-21 Pol'!G163</f>
        <v>0</v>
      </c>
      <c r="J148" s="169" t="str">
        <f>IF(I186=0,"",I148/I186*100)</f>
        <v/>
      </c>
    </row>
    <row r="149" spans="1:10" s="156" customFormat="1" ht="10.199999999999999">
      <c r="A149" s="165"/>
      <c r="B149" s="166" t="s">
        <v>171</v>
      </c>
      <c r="C149" s="298" t="s">
        <v>172</v>
      </c>
      <c r="D149" s="299"/>
      <c r="E149" s="299"/>
      <c r="F149" s="167" t="s">
        <v>24</v>
      </c>
      <c r="G149" s="168"/>
      <c r="H149" s="168"/>
      <c r="I149" s="168">
        <f>'IO 001 02_04-21 Pol'!G197</f>
        <v>0</v>
      </c>
      <c r="J149" s="169" t="str">
        <f>IF(I186=0,"",I149/I186*100)</f>
        <v/>
      </c>
    </row>
    <row r="150" spans="1:10" s="156" customFormat="1" ht="10.199999999999999">
      <c r="A150" s="165"/>
      <c r="B150" s="166" t="s">
        <v>173</v>
      </c>
      <c r="C150" s="298" t="s">
        <v>174</v>
      </c>
      <c r="D150" s="299"/>
      <c r="E150" s="299"/>
      <c r="F150" s="167" t="s">
        <v>24</v>
      </c>
      <c r="G150" s="168"/>
      <c r="H150" s="168"/>
      <c r="I150" s="168">
        <f>'IO 001 02_04-21 Pol'!G218</f>
        <v>0</v>
      </c>
      <c r="J150" s="169" t="str">
        <f>IF(I186=0,"",I150/I186*100)</f>
        <v/>
      </c>
    </row>
    <row r="151" spans="1:10" s="156" customFormat="1" ht="10.199999999999999">
      <c r="A151" s="165"/>
      <c r="B151" s="166" t="s">
        <v>175</v>
      </c>
      <c r="C151" s="298" t="s">
        <v>176</v>
      </c>
      <c r="D151" s="299"/>
      <c r="E151" s="299"/>
      <c r="F151" s="167" t="s">
        <v>24</v>
      </c>
      <c r="G151" s="168"/>
      <c r="H151" s="168"/>
      <c r="I151" s="168">
        <f>'SO 001 03_04-21 Pol'!G143</f>
        <v>0</v>
      </c>
      <c r="J151" s="169" t="str">
        <f>IF(I186=0,"",I151/I186*100)</f>
        <v/>
      </c>
    </row>
    <row r="152" spans="1:10" s="156" customFormat="1" ht="10.199999999999999">
      <c r="A152" s="165"/>
      <c r="B152" s="166" t="s">
        <v>177</v>
      </c>
      <c r="C152" s="298" t="s">
        <v>178</v>
      </c>
      <c r="D152" s="299"/>
      <c r="E152" s="299"/>
      <c r="F152" s="167" t="s">
        <v>24</v>
      </c>
      <c r="G152" s="168"/>
      <c r="H152" s="168"/>
      <c r="I152" s="168">
        <f>'SO 001 03_04-21 Pol'!G152+'SO 002 04_04-21 Pol'!G55</f>
        <v>0</v>
      </c>
      <c r="J152" s="169" t="str">
        <f>IF(I186=0,"",I152/I186*100)</f>
        <v/>
      </c>
    </row>
    <row r="153" spans="1:10" s="156" customFormat="1" ht="10.199999999999999">
      <c r="A153" s="165"/>
      <c r="B153" s="166" t="s">
        <v>179</v>
      </c>
      <c r="C153" s="298" t="s">
        <v>180</v>
      </c>
      <c r="D153" s="299"/>
      <c r="E153" s="299"/>
      <c r="F153" s="167" t="s">
        <v>24</v>
      </c>
      <c r="G153" s="168"/>
      <c r="H153" s="168"/>
      <c r="I153" s="168">
        <f>'SO 001 03_04-21 Pol'!G159+'SO 003 05_04-21 Pol'!G51+'IO 001 02_04-21 Pol'!G226</f>
        <v>0</v>
      </c>
      <c r="J153" s="169" t="str">
        <f>IF(I186=0,"",I153/I186*100)</f>
        <v/>
      </c>
    </row>
    <row r="154" spans="1:10" s="156" customFormat="1" ht="10.199999999999999">
      <c r="A154" s="165"/>
      <c r="B154" s="166" t="s">
        <v>181</v>
      </c>
      <c r="C154" s="298" t="s">
        <v>182</v>
      </c>
      <c r="D154" s="299"/>
      <c r="E154" s="299"/>
      <c r="F154" s="167" t="s">
        <v>24</v>
      </c>
      <c r="G154" s="168"/>
      <c r="H154" s="168"/>
      <c r="I154" s="168">
        <f>'SO 001 03_04-21 Pol'!G179+'IO 001 02_04-21 Pol'!G232</f>
        <v>0</v>
      </c>
      <c r="J154" s="169" t="str">
        <f>IF(I186=0,"",I154/I186*100)</f>
        <v/>
      </c>
    </row>
    <row r="155" spans="1:10" s="156" customFormat="1" ht="10.199999999999999">
      <c r="A155" s="165"/>
      <c r="B155" s="166" t="s">
        <v>183</v>
      </c>
      <c r="C155" s="298" t="s">
        <v>184</v>
      </c>
      <c r="D155" s="299"/>
      <c r="E155" s="299"/>
      <c r="F155" s="167" t="s">
        <v>24</v>
      </c>
      <c r="G155" s="168"/>
      <c r="H155" s="168"/>
      <c r="I155" s="168">
        <f>'SO 001 03_04-21 Pol'!G197</f>
        <v>0</v>
      </c>
      <c r="J155" s="169" t="str">
        <f>IF(I186=0,"",I155/I186*100)</f>
        <v/>
      </c>
    </row>
    <row r="156" spans="1:10" s="156" customFormat="1" ht="10.199999999999999">
      <c r="A156" s="165"/>
      <c r="B156" s="166" t="s">
        <v>185</v>
      </c>
      <c r="C156" s="298" t="s">
        <v>186</v>
      </c>
      <c r="D156" s="299"/>
      <c r="E156" s="299"/>
      <c r="F156" s="167" t="s">
        <v>24</v>
      </c>
      <c r="G156" s="168"/>
      <c r="H156" s="168"/>
      <c r="I156" s="168">
        <f>'SO 001 03_04-21 Pol'!G216+'SO 002 04_04-21 Pol'!G62+'SO 003 05_04-21 Pol'!G67+'IO 001 02_04-21 Pol'!G236</f>
        <v>0</v>
      </c>
      <c r="J156" s="169" t="str">
        <f>IF(I186=0,"",I156/I186*100)</f>
        <v/>
      </c>
    </row>
    <row r="157" spans="1:10" s="156" customFormat="1" ht="10.199999999999999">
      <c r="A157" s="165"/>
      <c r="B157" s="166" t="s">
        <v>187</v>
      </c>
      <c r="C157" s="298" t="s">
        <v>188</v>
      </c>
      <c r="D157" s="299"/>
      <c r="E157" s="299"/>
      <c r="F157" s="167" t="s">
        <v>24</v>
      </c>
      <c r="G157" s="168"/>
      <c r="H157" s="168"/>
      <c r="I157" s="168">
        <f>'SO 001 03_04-21 Pol'!G223+'SO 003 05_04-21 Pol'!G74+'IO 001 02_04-21 Pol'!G240</f>
        <v>0</v>
      </c>
      <c r="J157" s="169" t="str">
        <f>IF(I186=0,"",I157/I186*100)</f>
        <v/>
      </c>
    </row>
    <row r="158" spans="1:10" s="156" customFormat="1" ht="10.199999999999999">
      <c r="A158" s="165"/>
      <c r="B158" s="166" t="s">
        <v>189</v>
      </c>
      <c r="C158" s="298" t="s">
        <v>190</v>
      </c>
      <c r="D158" s="299"/>
      <c r="E158" s="299"/>
      <c r="F158" s="167" t="s">
        <v>25</v>
      </c>
      <c r="G158" s="168"/>
      <c r="H158" s="168"/>
      <c r="I158" s="168">
        <f>'SO 001 03_04-21 Pol'!G237</f>
        <v>0</v>
      </c>
      <c r="J158" s="169" t="str">
        <f>IF(I186=0,"",I158/I186*100)</f>
        <v/>
      </c>
    </row>
    <row r="159" spans="1:10" s="156" customFormat="1" ht="10.199999999999999">
      <c r="A159" s="165"/>
      <c r="B159" s="166" t="s">
        <v>191</v>
      </c>
      <c r="C159" s="298" t="s">
        <v>192</v>
      </c>
      <c r="D159" s="299"/>
      <c r="E159" s="299"/>
      <c r="F159" s="167" t="s">
        <v>25</v>
      </c>
      <c r="G159" s="168"/>
      <c r="H159" s="168"/>
      <c r="I159" s="168">
        <f>'SO 001 03_04-21 Pol'!G247</f>
        <v>0</v>
      </c>
      <c r="J159" s="169" t="str">
        <f>IF(I186=0,"",I159/I186*100)</f>
        <v/>
      </c>
    </row>
    <row r="160" spans="1:10" s="156" customFormat="1" ht="10.199999999999999">
      <c r="A160" s="165"/>
      <c r="B160" s="166" t="s">
        <v>193</v>
      </c>
      <c r="C160" s="298" t="s">
        <v>194</v>
      </c>
      <c r="D160" s="299"/>
      <c r="E160" s="299"/>
      <c r="F160" s="167" t="s">
        <v>25</v>
      </c>
      <c r="G160" s="168"/>
      <c r="H160" s="168"/>
      <c r="I160" s="168">
        <f>'SO 001 03_04-21 Pol'!G255</f>
        <v>0</v>
      </c>
      <c r="J160" s="169" t="str">
        <f>IF(I186=0,"",I160/I186*100)</f>
        <v/>
      </c>
    </row>
    <row r="161" spans="1:10" s="156" customFormat="1" ht="10.199999999999999">
      <c r="A161" s="165"/>
      <c r="B161" s="166" t="s">
        <v>195</v>
      </c>
      <c r="C161" s="298" t="s">
        <v>196</v>
      </c>
      <c r="D161" s="299"/>
      <c r="E161" s="299"/>
      <c r="F161" s="167" t="s">
        <v>25</v>
      </c>
      <c r="G161" s="168"/>
      <c r="H161" s="168"/>
      <c r="I161" s="168">
        <f>'SO 001 03_04-21 Pol'!G265</f>
        <v>0</v>
      </c>
      <c r="J161" s="169" t="str">
        <f>IF(I186=0,"",I161/I186*100)</f>
        <v/>
      </c>
    </row>
    <row r="162" spans="1:10" s="156" customFormat="1" ht="10.199999999999999">
      <c r="A162" s="165"/>
      <c r="B162" s="166" t="s">
        <v>197</v>
      </c>
      <c r="C162" s="298" t="s">
        <v>198</v>
      </c>
      <c r="D162" s="299"/>
      <c r="E162" s="299"/>
      <c r="F162" s="167" t="s">
        <v>25</v>
      </c>
      <c r="G162" s="168"/>
      <c r="H162" s="168"/>
      <c r="I162" s="168">
        <f>'SO 001 03_04-21 Pol'!G272</f>
        <v>0</v>
      </c>
      <c r="J162" s="169" t="str">
        <f>IF(I186=0,"",I162/I186*100)</f>
        <v/>
      </c>
    </row>
    <row r="163" spans="1:10" s="156" customFormat="1" ht="10.199999999999999">
      <c r="A163" s="165"/>
      <c r="B163" s="166" t="s">
        <v>199</v>
      </c>
      <c r="C163" s="298" t="s">
        <v>200</v>
      </c>
      <c r="D163" s="299"/>
      <c r="E163" s="299"/>
      <c r="F163" s="167" t="s">
        <v>25</v>
      </c>
      <c r="G163" s="168"/>
      <c r="H163" s="168"/>
      <c r="I163" s="168">
        <f>'SO 001 03_04-21 Pol'!G280</f>
        <v>0</v>
      </c>
      <c r="J163" s="169" t="str">
        <f>IF(I186=0,"",I163/I186*100)</f>
        <v/>
      </c>
    </row>
    <row r="164" spans="1:10" s="156" customFormat="1" ht="10.199999999999999">
      <c r="A164" s="165"/>
      <c r="B164" s="166" t="s">
        <v>201</v>
      </c>
      <c r="C164" s="298" t="s">
        <v>202</v>
      </c>
      <c r="D164" s="299"/>
      <c r="E164" s="299"/>
      <c r="F164" s="167" t="s">
        <v>25</v>
      </c>
      <c r="G164" s="168"/>
      <c r="H164" s="168"/>
      <c r="I164" s="168">
        <f>'SO 001 03_04-21 Pol'!G288</f>
        <v>0</v>
      </c>
      <c r="J164" s="169" t="str">
        <f>IF(I186=0,"",I164/I186*100)</f>
        <v/>
      </c>
    </row>
    <row r="165" spans="1:10" s="156" customFormat="1" ht="10.199999999999999">
      <c r="A165" s="165"/>
      <c r="B165" s="166" t="s">
        <v>203</v>
      </c>
      <c r="C165" s="298" t="s">
        <v>204</v>
      </c>
      <c r="D165" s="299"/>
      <c r="E165" s="299"/>
      <c r="F165" s="167" t="s">
        <v>25</v>
      </c>
      <c r="G165" s="168"/>
      <c r="H165" s="168"/>
      <c r="I165" s="168">
        <f>'SO 003 05_04-21 Pol'!G86</f>
        <v>0</v>
      </c>
      <c r="J165" s="169" t="str">
        <f>IF(I186=0,"",I165/I186*100)</f>
        <v/>
      </c>
    </row>
    <row r="166" spans="1:10" s="156" customFormat="1" ht="10.199999999999999">
      <c r="A166" s="165"/>
      <c r="B166" s="166" t="s">
        <v>205</v>
      </c>
      <c r="C166" s="298" t="s">
        <v>206</v>
      </c>
      <c r="D166" s="299"/>
      <c r="E166" s="299"/>
      <c r="F166" s="167" t="s">
        <v>25</v>
      </c>
      <c r="G166" s="168"/>
      <c r="H166" s="168"/>
      <c r="I166" s="168">
        <f>'SO 001 03_04-21 Pol'!G299</f>
        <v>0</v>
      </c>
      <c r="J166" s="169" t="str">
        <f>IF(I186=0,"",I166/I186*100)</f>
        <v/>
      </c>
    </row>
    <row r="167" spans="1:10" s="156" customFormat="1" ht="10.199999999999999">
      <c r="A167" s="165"/>
      <c r="B167" s="166" t="s">
        <v>207</v>
      </c>
      <c r="C167" s="298" t="s">
        <v>208</v>
      </c>
      <c r="D167" s="299"/>
      <c r="E167" s="299"/>
      <c r="F167" s="167" t="s">
        <v>25</v>
      </c>
      <c r="G167" s="168"/>
      <c r="H167" s="168"/>
      <c r="I167" s="168">
        <f>'SO 001 03_04-21 Pol'!G306</f>
        <v>0</v>
      </c>
      <c r="J167" s="169" t="str">
        <f>IF(I186=0,"",I167/I186*100)</f>
        <v/>
      </c>
    </row>
    <row r="168" spans="1:10" s="156" customFormat="1" ht="10.199999999999999">
      <c r="A168" s="165"/>
      <c r="B168" s="166" t="s">
        <v>209</v>
      </c>
      <c r="C168" s="298" t="s">
        <v>210</v>
      </c>
      <c r="D168" s="299"/>
      <c r="E168" s="299"/>
      <c r="F168" s="167" t="s">
        <v>25</v>
      </c>
      <c r="G168" s="168"/>
      <c r="H168" s="168"/>
      <c r="I168" s="168">
        <f>'SO 001 03_04-21 Pol'!G311</f>
        <v>0</v>
      </c>
      <c r="J168" s="169" t="str">
        <f>IF(I186=0,"",I168/I186*100)</f>
        <v/>
      </c>
    </row>
    <row r="169" spans="1:10" s="156" customFormat="1" ht="10.199999999999999">
      <c r="A169" s="165"/>
      <c r="B169" s="166" t="s">
        <v>211</v>
      </c>
      <c r="C169" s="298" t="s">
        <v>212</v>
      </c>
      <c r="D169" s="299"/>
      <c r="E169" s="299"/>
      <c r="F169" s="167" t="s">
        <v>25</v>
      </c>
      <c r="G169" s="168"/>
      <c r="H169" s="168"/>
      <c r="I169" s="168">
        <f>'SO 001 03_04-21 Pol'!G317</f>
        <v>0</v>
      </c>
      <c r="J169" s="169" t="str">
        <f>IF(I186=0,"",I169/I186*100)</f>
        <v/>
      </c>
    </row>
    <row r="170" spans="1:10" s="156" customFormat="1" ht="10.199999999999999">
      <c r="A170" s="165"/>
      <c r="B170" s="166" t="s">
        <v>213</v>
      </c>
      <c r="C170" s="298" t="s">
        <v>214</v>
      </c>
      <c r="D170" s="299"/>
      <c r="E170" s="299"/>
      <c r="F170" s="167" t="s">
        <v>25</v>
      </c>
      <c r="G170" s="168"/>
      <c r="H170" s="168"/>
      <c r="I170" s="168">
        <f>'SO 001 03_04-21 Pol'!G323+'SO 003 05_04-21 Pol'!G101</f>
        <v>0</v>
      </c>
      <c r="J170" s="169" t="str">
        <f>IF(I186=0,"",I170/I186*100)</f>
        <v/>
      </c>
    </row>
    <row r="171" spans="1:10" s="156" customFormat="1" ht="10.199999999999999">
      <c r="A171" s="165"/>
      <c r="B171" s="166" t="s">
        <v>215</v>
      </c>
      <c r="C171" s="298" t="s">
        <v>216</v>
      </c>
      <c r="D171" s="299"/>
      <c r="E171" s="299"/>
      <c r="F171" s="167" t="s">
        <v>26</v>
      </c>
      <c r="G171" s="168"/>
      <c r="H171" s="168"/>
      <c r="I171" s="168">
        <f>'IO 001 02_04-21 Pol'!G265</f>
        <v>0</v>
      </c>
      <c r="J171" s="169" t="str">
        <f>IF(I186=0,"",I171/I186*100)</f>
        <v/>
      </c>
    </row>
    <row r="172" spans="1:10" s="156" customFormat="1" ht="10.199999999999999">
      <c r="A172" s="165"/>
      <c r="B172" s="166" t="s">
        <v>217</v>
      </c>
      <c r="C172" s="298" t="s">
        <v>218</v>
      </c>
      <c r="D172" s="299"/>
      <c r="E172" s="299"/>
      <c r="F172" s="167" t="s">
        <v>26</v>
      </c>
      <c r="G172" s="168"/>
      <c r="H172" s="168"/>
      <c r="I172" s="168">
        <f>'IO 001 02_04-21 Pol'!G277</f>
        <v>0</v>
      </c>
      <c r="J172" s="169" t="str">
        <f>IF(I186=0,"",I172/I186*100)</f>
        <v/>
      </c>
    </row>
    <row r="173" spans="1:10" s="156" customFormat="1" ht="10.199999999999999">
      <c r="A173" s="165"/>
      <c r="B173" s="166" t="s">
        <v>219</v>
      </c>
      <c r="C173" s="298" t="s">
        <v>220</v>
      </c>
      <c r="D173" s="299"/>
      <c r="E173" s="299"/>
      <c r="F173" s="167" t="s">
        <v>26</v>
      </c>
      <c r="G173" s="168"/>
      <c r="H173" s="168"/>
      <c r="I173" s="168">
        <f>'SO 002 04_04-21 Pol'!G65</f>
        <v>0</v>
      </c>
      <c r="J173" s="169" t="str">
        <f>IF(I186=0,"",I173/I186*100)</f>
        <v/>
      </c>
    </row>
    <row r="174" spans="1:10" s="156" customFormat="1" ht="10.199999999999999">
      <c r="A174" s="165"/>
      <c r="B174" s="166" t="s">
        <v>221</v>
      </c>
      <c r="C174" s="298" t="s">
        <v>222</v>
      </c>
      <c r="D174" s="299"/>
      <c r="E174" s="299"/>
      <c r="F174" s="167" t="s">
        <v>26</v>
      </c>
      <c r="G174" s="168"/>
      <c r="H174" s="168"/>
      <c r="I174" s="168">
        <f>'SO 003 05_04-21 Pol'!G113</f>
        <v>0</v>
      </c>
      <c r="J174" s="169" t="str">
        <f>IF(I186=0,"",I174/I186*100)</f>
        <v/>
      </c>
    </row>
    <row r="175" spans="1:10" s="156" customFormat="1" ht="10.199999999999999">
      <c r="A175" s="165"/>
      <c r="B175" s="166" t="s">
        <v>223</v>
      </c>
      <c r="C175" s="298" t="s">
        <v>224</v>
      </c>
      <c r="D175" s="299"/>
      <c r="E175" s="299"/>
      <c r="F175" s="167" t="s">
        <v>26</v>
      </c>
      <c r="G175" s="168"/>
      <c r="H175" s="168"/>
      <c r="I175" s="168">
        <f>'IO 001 02_04-21 Pol'!G300</f>
        <v>0</v>
      </c>
      <c r="J175" s="169" t="str">
        <f>IF(I186=0,"",I175/I186*100)</f>
        <v/>
      </c>
    </row>
    <row r="176" spans="1:10" s="156" customFormat="1" ht="10.199999999999999">
      <c r="A176" s="165"/>
      <c r="B176" s="166" t="s">
        <v>225</v>
      </c>
      <c r="C176" s="298" t="s">
        <v>226</v>
      </c>
      <c r="D176" s="299"/>
      <c r="E176" s="299"/>
      <c r="F176" s="167" t="s">
        <v>26</v>
      </c>
      <c r="G176" s="168"/>
      <c r="H176" s="168"/>
      <c r="I176" s="168">
        <f>'IO 001 02_04-21 Pol'!G314</f>
        <v>0</v>
      </c>
      <c r="J176" s="169" t="str">
        <f>IF(I186=0,"",I176/I186*100)</f>
        <v/>
      </c>
    </row>
    <row r="177" spans="1:10" s="156" customFormat="1" ht="10.199999999999999">
      <c r="A177" s="165"/>
      <c r="B177" s="166" t="s">
        <v>227</v>
      </c>
      <c r="C177" s="298" t="s">
        <v>228</v>
      </c>
      <c r="D177" s="299"/>
      <c r="E177" s="299"/>
      <c r="F177" s="167" t="s">
        <v>26</v>
      </c>
      <c r="G177" s="168"/>
      <c r="H177" s="168"/>
      <c r="I177" s="168">
        <f>'IO 001 02_04-21 Pol'!G318</f>
        <v>0</v>
      </c>
      <c r="J177" s="169" t="str">
        <f>IF(I186=0,"",I177/I186*100)</f>
        <v/>
      </c>
    </row>
    <row r="178" spans="1:10" s="156" customFormat="1" ht="10.199999999999999">
      <c r="A178" s="165"/>
      <c r="B178" s="166" t="s">
        <v>229</v>
      </c>
      <c r="C178" s="298" t="s">
        <v>230</v>
      </c>
      <c r="D178" s="299"/>
      <c r="E178" s="299"/>
      <c r="F178" s="167" t="s">
        <v>26</v>
      </c>
      <c r="G178" s="168"/>
      <c r="H178" s="168"/>
      <c r="I178" s="168">
        <f>'IO 001 02_04-21 Pol'!G323</f>
        <v>0</v>
      </c>
      <c r="J178" s="169" t="str">
        <f>IF(I186=0,"",I178/I186*100)</f>
        <v/>
      </c>
    </row>
    <row r="179" spans="1:10" s="156" customFormat="1" ht="10.199999999999999">
      <c r="A179" s="165"/>
      <c r="B179" s="166" t="s">
        <v>231</v>
      </c>
      <c r="C179" s="298" t="s">
        <v>232</v>
      </c>
      <c r="D179" s="299"/>
      <c r="E179" s="299"/>
      <c r="F179" s="167" t="s">
        <v>26</v>
      </c>
      <c r="G179" s="168"/>
      <c r="H179" s="168"/>
      <c r="I179" s="168">
        <f>'IO 001 02_04-21 Pol'!G328</f>
        <v>0</v>
      </c>
      <c r="J179" s="169" t="str">
        <f>IF(I186=0,"",I179/I186*100)</f>
        <v/>
      </c>
    </row>
    <row r="180" spans="1:10" s="156" customFormat="1" ht="10.199999999999999">
      <c r="A180" s="165"/>
      <c r="B180" s="166" t="s">
        <v>233</v>
      </c>
      <c r="C180" s="298" t="s">
        <v>234</v>
      </c>
      <c r="D180" s="299"/>
      <c r="E180" s="299"/>
      <c r="F180" s="167" t="s">
        <v>26</v>
      </c>
      <c r="G180" s="168"/>
      <c r="H180" s="168"/>
      <c r="I180" s="168">
        <f>'IO 001 02_04-21 Pol'!G331</f>
        <v>0</v>
      </c>
      <c r="J180" s="169" t="str">
        <f>IF(I186=0,"",I180/I186*100)</f>
        <v/>
      </c>
    </row>
    <row r="181" spans="1:10" s="156" customFormat="1" ht="10.199999999999999">
      <c r="A181" s="165"/>
      <c r="B181" s="166" t="s">
        <v>235</v>
      </c>
      <c r="C181" s="298" t="s">
        <v>236</v>
      </c>
      <c r="D181" s="299"/>
      <c r="E181" s="299"/>
      <c r="F181" s="167" t="s">
        <v>26</v>
      </c>
      <c r="G181" s="168"/>
      <c r="H181" s="168"/>
      <c r="I181" s="168">
        <f>'IO 001 02_04-21 Pol'!G338</f>
        <v>0</v>
      </c>
      <c r="J181" s="169" t="str">
        <f>IF(I186=0,"",I181/I186*100)</f>
        <v/>
      </c>
    </row>
    <row r="182" spans="1:10" s="156" customFormat="1" ht="10.199999999999999">
      <c r="A182" s="165"/>
      <c r="B182" s="166" t="s">
        <v>237</v>
      </c>
      <c r="C182" s="298" t="s">
        <v>238</v>
      </c>
      <c r="D182" s="299"/>
      <c r="E182" s="299"/>
      <c r="F182" s="167" t="s">
        <v>26</v>
      </c>
      <c r="G182" s="168"/>
      <c r="H182" s="168"/>
      <c r="I182" s="168">
        <f>'IO 001 02_04-21 Pol'!G343</f>
        <v>0</v>
      </c>
      <c r="J182" s="169" t="str">
        <f>IF(I186=0,"",I182/I186*100)</f>
        <v/>
      </c>
    </row>
    <row r="183" spans="1:10" s="156" customFormat="1" ht="10.199999999999999">
      <c r="A183" s="165"/>
      <c r="B183" s="166" t="s">
        <v>239</v>
      </c>
      <c r="C183" s="298" t="s">
        <v>240</v>
      </c>
      <c r="D183" s="299"/>
      <c r="E183" s="299"/>
      <c r="F183" s="167" t="s">
        <v>26</v>
      </c>
      <c r="G183" s="168"/>
      <c r="H183" s="168"/>
      <c r="I183" s="168">
        <f>'IO 001 02_04-21 Pol'!G346</f>
        <v>0</v>
      </c>
      <c r="J183" s="169" t="str">
        <f>IF(I186=0,"",I183/I186*100)</f>
        <v/>
      </c>
    </row>
    <row r="184" spans="1:10" s="156" customFormat="1" ht="10.199999999999999">
      <c r="A184" s="165"/>
      <c r="B184" s="166" t="s">
        <v>241</v>
      </c>
      <c r="C184" s="298" t="s">
        <v>27</v>
      </c>
      <c r="D184" s="299"/>
      <c r="E184" s="299"/>
      <c r="F184" s="167" t="s">
        <v>241</v>
      </c>
      <c r="G184" s="168"/>
      <c r="H184" s="168"/>
      <c r="I184" s="168">
        <f>'OV 000 01_04-21 Naklady'!G8</f>
        <v>0</v>
      </c>
      <c r="J184" s="169" t="str">
        <f>IF(I186=0,"",I184/I186*100)</f>
        <v/>
      </c>
    </row>
    <row r="185" spans="1:10" s="156" customFormat="1" ht="10.199999999999999">
      <c r="A185" s="165"/>
      <c r="B185" s="166" t="s">
        <v>242</v>
      </c>
      <c r="C185" s="298" t="s">
        <v>28</v>
      </c>
      <c r="D185" s="299"/>
      <c r="E185" s="299"/>
      <c r="F185" s="167" t="s">
        <v>242</v>
      </c>
      <c r="G185" s="168"/>
      <c r="H185" s="168"/>
      <c r="I185" s="168">
        <f>'OV 000 01_04-21 Naklady'!G25</f>
        <v>0</v>
      </c>
      <c r="J185" s="169" t="str">
        <f>IF(I186=0,"",I185/I186*100)</f>
        <v/>
      </c>
    </row>
    <row r="186" spans="1:10" s="25" customFormat="1" ht="25.5" customHeight="1">
      <c r="A186" s="170"/>
      <c r="B186" s="171" t="s">
        <v>1</v>
      </c>
      <c r="C186" s="171"/>
      <c r="D186" s="172"/>
      <c r="E186" s="172"/>
      <c r="F186" s="173"/>
      <c r="G186" s="174"/>
      <c r="H186" s="174"/>
      <c r="I186" s="174">
        <f>SUM(I126:I185)</f>
        <v>0</v>
      </c>
      <c r="J186" s="175">
        <f>SUM(J126:J185)</f>
        <v>0</v>
      </c>
    </row>
    <row r="187" spans="1:10">
      <c r="F187" s="112"/>
      <c r="G187" s="111"/>
      <c r="H187" s="112"/>
      <c r="I187" s="111"/>
      <c r="J187" s="113"/>
    </row>
    <row r="188" spans="1:10">
      <c r="F188" s="112"/>
      <c r="G188" s="111"/>
      <c r="H188" s="112"/>
      <c r="I188" s="111"/>
      <c r="J188" s="113"/>
    </row>
    <row r="189" spans="1:10">
      <c r="F189" s="112"/>
      <c r="G189" s="111"/>
      <c r="H189" s="112"/>
      <c r="I189" s="111"/>
      <c r="J189" s="113"/>
    </row>
  </sheetData>
  <sheetProtection algorithmName="SHA-512" hashValue="oMbSb8pEhHu9AkaLCaCi49QZ+WUZ2WAhesmqt9RwHDjQsHO7BvosWPW5varqBGet8nd+MfDabrdDTSlatyYq5g==" saltValue="aU7M8Nyb8Zd28SY7xlSfqg=="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3">
    <mergeCell ref="C184:E184"/>
    <mergeCell ref="C185:E185"/>
    <mergeCell ref="C179:E179"/>
    <mergeCell ref="C180:E180"/>
    <mergeCell ref="C181:E181"/>
    <mergeCell ref="C182:E182"/>
    <mergeCell ref="C183:E183"/>
    <mergeCell ref="C174:E174"/>
    <mergeCell ref="C175:E175"/>
    <mergeCell ref="C176:E176"/>
    <mergeCell ref="C177:E177"/>
    <mergeCell ref="C178:E178"/>
    <mergeCell ref="C169:E169"/>
    <mergeCell ref="C170:E170"/>
    <mergeCell ref="C171:E171"/>
    <mergeCell ref="C172:E172"/>
    <mergeCell ref="C173:E173"/>
    <mergeCell ref="C164:E164"/>
    <mergeCell ref="C165:E165"/>
    <mergeCell ref="C166:E166"/>
    <mergeCell ref="C167:E167"/>
    <mergeCell ref="C168:E168"/>
    <mergeCell ref="C159:E159"/>
    <mergeCell ref="C160:E160"/>
    <mergeCell ref="C161:E161"/>
    <mergeCell ref="C162:E162"/>
    <mergeCell ref="C163:E163"/>
    <mergeCell ref="C154:E154"/>
    <mergeCell ref="C155:E155"/>
    <mergeCell ref="C156:E156"/>
    <mergeCell ref="C157:E157"/>
    <mergeCell ref="C158:E158"/>
    <mergeCell ref="C149:E149"/>
    <mergeCell ref="C150:E150"/>
    <mergeCell ref="C151:E151"/>
    <mergeCell ref="C152:E152"/>
    <mergeCell ref="C153:E153"/>
    <mergeCell ref="C144:E144"/>
    <mergeCell ref="C145:E145"/>
    <mergeCell ref="C146:E146"/>
    <mergeCell ref="C147:E147"/>
    <mergeCell ref="C148:E148"/>
    <mergeCell ref="C139:E139"/>
    <mergeCell ref="C140:E140"/>
    <mergeCell ref="C141:E141"/>
    <mergeCell ref="C142:E142"/>
    <mergeCell ref="C143:E143"/>
    <mergeCell ref="C134:E134"/>
    <mergeCell ref="C135:E135"/>
    <mergeCell ref="C136:E136"/>
    <mergeCell ref="C137:E137"/>
    <mergeCell ref="C138:E138"/>
    <mergeCell ref="C129:E129"/>
    <mergeCell ref="C130:E130"/>
    <mergeCell ref="C131:E131"/>
    <mergeCell ref="C132:E132"/>
    <mergeCell ref="C133:E133"/>
    <mergeCell ref="B118:J118"/>
    <mergeCell ref="B120:J120"/>
    <mergeCell ref="C126:E126"/>
    <mergeCell ref="C127:E127"/>
    <mergeCell ref="C128:E128"/>
    <mergeCell ref="B111:J111"/>
    <mergeCell ref="B112:J112"/>
    <mergeCell ref="B114:J114"/>
    <mergeCell ref="B115:J115"/>
    <mergeCell ref="B117:J117"/>
    <mergeCell ref="B103:J103"/>
    <mergeCell ref="B105:J105"/>
    <mergeCell ref="B106:J106"/>
    <mergeCell ref="B107:J107"/>
    <mergeCell ref="B109:J109"/>
    <mergeCell ref="B94:J94"/>
    <mergeCell ref="B96:J96"/>
    <mergeCell ref="B97:J97"/>
    <mergeCell ref="B99:J99"/>
    <mergeCell ref="B101:J101"/>
    <mergeCell ref="B87:J87"/>
    <mergeCell ref="B89:J89"/>
    <mergeCell ref="B90:J90"/>
    <mergeCell ref="B91:J91"/>
    <mergeCell ref="B93:J93"/>
    <mergeCell ref="B79:J79"/>
    <mergeCell ref="B81:J81"/>
    <mergeCell ref="B82:J82"/>
    <mergeCell ref="B84:J84"/>
    <mergeCell ref="B86:J86"/>
    <mergeCell ref="B71:J71"/>
    <mergeCell ref="B73:J73"/>
    <mergeCell ref="B74:J74"/>
    <mergeCell ref="B76:J76"/>
    <mergeCell ref="B77:J77"/>
    <mergeCell ref="B64:J64"/>
    <mergeCell ref="B65:J65"/>
    <mergeCell ref="B66:J66"/>
    <mergeCell ref="B68:J68"/>
    <mergeCell ref="B70:J70"/>
    <mergeCell ref="B57:J57"/>
    <mergeCell ref="B59:J59"/>
    <mergeCell ref="B61:J61"/>
    <mergeCell ref="B62:J62"/>
    <mergeCell ref="B63:J63"/>
    <mergeCell ref="C49:E49"/>
    <mergeCell ref="B50:E50"/>
    <mergeCell ref="B52:J52"/>
    <mergeCell ref="B54:J54"/>
    <mergeCell ref="B56:J56"/>
    <mergeCell ref="C44:E44"/>
    <mergeCell ref="C45:E45"/>
    <mergeCell ref="C46:E46"/>
    <mergeCell ref="C47:E47"/>
    <mergeCell ref="C48:E48"/>
    <mergeCell ref="C39:E39"/>
    <mergeCell ref="C40:E40"/>
    <mergeCell ref="C41:E41"/>
    <mergeCell ref="C42:E42"/>
    <mergeCell ref="C43:E43"/>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D13:G13"/>
    <mergeCell ref="E4:J4"/>
    <mergeCell ref="G16:H16"/>
    <mergeCell ref="G17:H17"/>
    <mergeCell ref="E16:F16"/>
    <mergeCell ref="D35:E35"/>
    <mergeCell ref="G24:I24"/>
    <mergeCell ref="G23:I23"/>
    <mergeCell ref="E19:F19"/>
    <mergeCell ref="E20:F20"/>
    <mergeCell ref="I20:J20"/>
    <mergeCell ref="I21:J21"/>
    <mergeCell ref="G19:H19"/>
    <mergeCell ref="G20:H20"/>
    <mergeCell ref="G29:I29"/>
    <mergeCell ref="G25:I25"/>
    <mergeCell ref="I19:J19"/>
    <mergeCell ref="G28:I28"/>
  </mergeCells>
  <phoneticPr fontId="0" type="noConversion"/>
  <printOptions horizontalCentered="1"/>
  <pageMargins left="0" right="0" top="0.78740157480314965" bottom="0.78740157480314965" header="0.31496062992125984" footer="0.31496062992125984"/>
  <pageSetup paperSize="9" fitToHeight="9999" orientation="portrait" horizontalDpi="300" verticalDpi="300" r:id="rId2"/>
  <rowBreaks count="2" manualBreakCount="2">
    <brk id="36" max="16383" man="1"/>
    <brk id="12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11903"/>
  <sheetViews>
    <sheetView workbookViewId="0">
      <selection activeCell="B4" sqref="B4:G4"/>
    </sheetView>
  </sheetViews>
  <sheetFormatPr defaultColWidth="9.109375" defaultRowHeight="13.2"/>
  <cols>
    <col min="1" max="1" width="4.33203125" style="5" customWidth="1"/>
    <col min="2" max="2" width="14.44140625" style="5" customWidth="1"/>
    <col min="3" max="3" width="38.33203125" style="6" customWidth="1"/>
    <col min="4" max="4" width="4.5546875" style="5" customWidth="1"/>
    <col min="5" max="5" width="10.5546875" style="5" customWidth="1"/>
    <col min="6" max="6" width="9.88671875" style="5" customWidth="1"/>
    <col min="7" max="7" width="12.6640625" style="5" customWidth="1"/>
    <col min="8" max="16384" width="9.109375" style="5"/>
  </cols>
  <sheetData>
    <row r="1" spans="1:7" s="79" customFormat="1" ht="50.1" customHeight="1">
      <c r="A1" s="300" t="s">
        <v>6</v>
      </c>
      <c r="B1" s="300"/>
      <c r="C1" s="301"/>
      <c r="D1" s="300"/>
      <c r="E1" s="300"/>
      <c r="F1" s="300"/>
      <c r="G1" s="300"/>
    </row>
    <row r="2" spans="1:7" s="81" customFormat="1" ht="24.9" customHeight="1">
      <c r="A2" s="80" t="s">
        <v>7</v>
      </c>
      <c r="B2" s="94"/>
      <c r="C2" s="302"/>
      <c r="D2" s="302"/>
      <c r="E2" s="302"/>
      <c r="F2" s="302"/>
      <c r="G2" s="303"/>
    </row>
    <row r="3" spans="1:7" s="85" customFormat="1" ht="20.100000000000001" customHeight="1">
      <c r="A3" s="84" t="s">
        <v>8</v>
      </c>
      <c r="B3" s="95"/>
      <c r="C3" s="304"/>
      <c r="D3" s="304"/>
      <c r="E3" s="304"/>
      <c r="F3" s="304"/>
      <c r="G3" s="305"/>
    </row>
    <row r="4" spans="1:7" s="83" customFormat="1" ht="15" customHeight="1">
      <c r="A4" s="82" t="s">
        <v>9</v>
      </c>
      <c r="B4" s="96"/>
      <c r="C4" s="306"/>
      <c r="D4" s="306"/>
      <c r="E4" s="306"/>
      <c r="F4" s="306"/>
      <c r="G4" s="307"/>
    </row>
    <row r="5" spans="1:7" s="86" customFormat="1" ht="10.199999999999999">
      <c r="B5" s="87"/>
      <c r="C5" s="88"/>
      <c r="D5" s="89"/>
    </row>
    <row r="6" spans="1:7" s="86" customFormat="1" ht="10.199999999999999">
      <c r="C6" s="90"/>
    </row>
    <row r="7" spans="1:7" s="86" customFormat="1" ht="10.199999999999999">
      <c r="C7" s="90"/>
    </row>
    <row r="8" spans="1:7" s="86" customFormat="1" ht="10.199999999999999">
      <c r="C8" s="90"/>
    </row>
    <row r="9" spans="1:7" s="86" customFormat="1" ht="10.199999999999999">
      <c r="C9" s="90"/>
    </row>
    <row r="10" spans="1:7" s="86" customFormat="1" ht="10.199999999999999">
      <c r="C10" s="90"/>
    </row>
    <row r="11" spans="1:7" s="86" customFormat="1" ht="10.199999999999999">
      <c r="C11" s="90"/>
    </row>
    <row r="12" spans="1:7" s="86" customFormat="1" ht="10.199999999999999">
      <c r="C12" s="90"/>
    </row>
    <row r="13" spans="1:7" s="86" customFormat="1" ht="10.199999999999999">
      <c r="C13" s="90"/>
    </row>
    <row r="14" spans="1:7" s="86" customFormat="1" ht="10.199999999999999">
      <c r="C14" s="90"/>
    </row>
    <row r="15" spans="1:7" s="86" customFormat="1" ht="10.199999999999999">
      <c r="C15" s="90"/>
    </row>
    <row r="16" spans="1:7" s="86" customFormat="1" ht="10.199999999999999">
      <c r="C16" s="90"/>
    </row>
    <row r="17" spans="3:3" s="86" customFormat="1" ht="10.199999999999999">
      <c r="C17" s="90"/>
    </row>
    <row r="18" spans="3:3" s="86" customFormat="1" ht="10.199999999999999">
      <c r="C18" s="90"/>
    </row>
    <row r="19" spans="3:3" s="86" customFormat="1" ht="10.199999999999999">
      <c r="C19" s="90"/>
    </row>
    <row r="20" spans="3:3" s="86" customFormat="1" ht="10.199999999999999">
      <c r="C20" s="90"/>
    </row>
    <row r="21" spans="3:3" s="86" customFormat="1" ht="10.199999999999999">
      <c r="C21" s="90"/>
    </row>
    <row r="22" spans="3:3" s="86" customFormat="1" ht="10.199999999999999">
      <c r="C22" s="90"/>
    </row>
    <row r="23" spans="3:3" s="86" customFormat="1" ht="10.199999999999999">
      <c r="C23" s="90"/>
    </row>
    <row r="24" spans="3:3" s="86" customFormat="1" ht="10.199999999999999">
      <c r="C24" s="90"/>
    </row>
    <row r="25" spans="3:3" s="86" customFormat="1" ht="10.199999999999999">
      <c r="C25" s="90"/>
    </row>
    <row r="26" spans="3:3" s="86" customFormat="1" ht="10.199999999999999">
      <c r="C26" s="90"/>
    </row>
    <row r="27" spans="3:3" s="86" customFormat="1" ht="10.199999999999999">
      <c r="C27" s="90"/>
    </row>
    <row r="28" spans="3:3" s="86" customFormat="1" ht="10.199999999999999">
      <c r="C28" s="90"/>
    </row>
    <row r="29" spans="3:3" s="86" customFormat="1" ht="10.199999999999999">
      <c r="C29" s="90"/>
    </row>
    <row r="30" spans="3:3" s="86" customFormat="1" ht="10.199999999999999">
      <c r="C30" s="90"/>
    </row>
    <row r="31" spans="3:3" s="86" customFormat="1" ht="10.199999999999999">
      <c r="C31" s="90"/>
    </row>
    <row r="32" spans="3:3" s="86" customFormat="1" ht="10.199999999999999">
      <c r="C32" s="90"/>
    </row>
    <row r="33" spans="3:3" s="86" customFormat="1" ht="10.199999999999999">
      <c r="C33" s="90"/>
    </row>
    <row r="34" spans="3:3" s="86" customFormat="1" ht="10.199999999999999">
      <c r="C34" s="90"/>
    </row>
    <row r="35" spans="3:3" s="86" customFormat="1" ht="10.199999999999999">
      <c r="C35" s="90"/>
    </row>
    <row r="36" spans="3:3" s="86" customFormat="1" ht="10.199999999999999">
      <c r="C36" s="90"/>
    </row>
    <row r="37" spans="3:3" s="86" customFormat="1" ht="10.199999999999999">
      <c r="C37" s="90"/>
    </row>
    <row r="38" spans="3:3" s="86" customFormat="1" ht="10.199999999999999">
      <c r="C38" s="90"/>
    </row>
    <row r="39" spans="3:3" s="86" customFormat="1" ht="10.199999999999999">
      <c r="C39" s="90"/>
    </row>
    <row r="40" spans="3:3" s="86" customFormat="1" ht="10.199999999999999">
      <c r="C40" s="90"/>
    </row>
    <row r="41" spans="3:3" s="86" customFormat="1" ht="10.199999999999999">
      <c r="C41" s="90"/>
    </row>
    <row r="42" spans="3:3" s="86" customFormat="1" ht="10.199999999999999">
      <c r="C42" s="90"/>
    </row>
    <row r="43" spans="3:3" s="86" customFormat="1" ht="10.199999999999999">
      <c r="C43" s="90"/>
    </row>
    <row r="44" spans="3:3" s="86" customFormat="1" ht="10.199999999999999">
      <c r="C44" s="90"/>
    </row>
    <row r="45" spans="3:3" s="86" customFormat="1" ht="10.199999999999999">
      <c r="C45" s="90"/>
    </row>
    <row r="46" spans="3:3" s="86" customFormat="1" ht="10.199999999999999">
      <c r="C46" s="90"/>
    </row>
    <row r="47" spans="3:3" s="86" customFormat="1" ht="10.199999999999999">
      <c r="C47" s="90"/>
    </row>
    <row r="48" spans="3:3" s="86" customFormat="1" ht="10.199999999999999">
      <c r="C48" s="90"/>
    </row>
    <row r="49" spans="3:3" s="86" customFormat="1" ht="10.199999999999999">
      <c r="C49" s="90"/>
    </row>
    <row r="50" spans="3:3" s="86" customFormat="1" ht="10.199999999999999">
      <c r="C50" s="90"/>
    </row>
    <row r="51" spans="3:3" s="86" customFormat="1" ht="10.199999999999999">
      <c r="C51" s="90"/>
    </row>
    <row r="52" spans="3:3" s="86" customFormat="1" ht="10.199999999999999">
      <c r="C52" s="90"/>
    </row>
    <row r="53" spans="3:3" s="86" customFormat="1" ht="10.199999999999999">
      <c r="C53" s="90"/>
    </row>
    <row r="54" spans="3:3" s="86" customFormat="1" ht="10.199999999999999">
      <c r="C54" s="90"/>
    </row>
    <row r="55" spans="3:3" s="86" customFormat="1" ht="10.199999999999999">
      <c r="C55" s="90"/>
    </row>
    <row r="56" spans="3:3" s="86" customFormat="1" ht="10.199999999999999">
      <c r="C56" s="90"/>
    </row>
    <row r="57" spans="3:3" s="86" customFormat="1" ht="10.199999999999999">
      <c r="C57" s="90"/>
    </row>
    <row r="58" spans="3:3" s="86" customFormat="1" ht="10.199999999999999">
      <c r="C58" s="90"/>
    </row>
    <row r="59" spans="3:3" s="86" customFormat="1" ht="10.199999999999999">
      <c r="C59" s="90"/>
    </row>
    <row r="60" spans="3:3" s="86" customFormat="1" ht="10.199999999999999">
      <c r="C60" s="90"/>
    </row>
    <row r="61" spans="3:3" s="86" customFormat="1" ht="10.199999999999999">
      <c r="C61" s="90"/>
    </row>
    <row r="62" spans="3:3" s="86" customFormat="1" ht="10.199999999999999">
      <c r="C62" s="90"/>
    </row>
    <row r="63" spans="3:3" s="86" customFormat="1" ht="10.199999999999999">
      <c r="C63" s="90"/>
    </row>
    <row r="64" spans="3:3" s="86" customFormat="1" ht="10.199999999999999">
      <c r="C64" s="90"/>
    </row>
    <row r="65" spans="3:3" s="86" customFormat="1" ht="10.199999999999999">
      <c r="C65" s="90"/>
    </row>
    <row r="66" spans="3:3" s="86" customFormat="1" ht="10.199999999999999">
      <c r="C66" s="90"/>
    </row>
    <row r="67" spans="3:3" s="86" customFormat="1" ht="10.199999999999999">
      <c r="C67" s="90"/>
    </row>
    <row r="68" spans="3:3" s="86" customFormat="1" ht="10.199999999999999">
      <c r="C68" s="90"/>
    </row>
    <row r="69" spans="3:3" s="86" customFormat="1" ht="10.199999999999999">
      <c r="C69" s="90"/>
    </row>
    <row r="70" spans="3:3" s="86" customFormat="1" ht="10.199999999999999">
      <c r="C70" s="90"/>
    </row>
    <row r="71" spans="3:3" s="86" customFormat="1" ht="10.199999999999999">
      <c r="C71" s="90"/>
    </row>
    <row r="72" spans="3:3" s="86" customFormat="1" ht="10.199999999999999">
      <c r="C72" s="90"/>
    </row>
    <row r="73" spans="3:3" s="86" customFormat="1" ht="10.199999999999999">
      <c r="C73" s="90"/>
    </row>
    <row r="74" spans="3:3" s="86" customFormat="1" ht="10.199999999999999">
      <c r="C74" s="90"/>
    </row>
    <row r="75" spans="3:3" s="86" customFormat="1" ht="10.199999999999999">
      <c r="C75" s="90"/>
    </row>
    <row r="76" spans="3:3" s="86" customFormat="1" ht="10.199999999999999">
      <c r="C76" s="90"/>
    </row>
    <row r="77" spans="3:3" s="86" customFormat="1" ht="10.199999999999999">
      <c r="C77" s="90"/>
    </row>
    <row r="78" spans="3:3" s="86" customFormat="1" ht="10.199999999999999">
      <c r="C78" s="90"/>
    </row>
    <row r="79" spans="3:3" s="86" customFormat="1" ht="10.199999999999999">
      <c r="C79" s="90"/>
    </row>
    <row r="80" spans="3:3" s="86" customFormat="1" ht="10.199999999999999">
      <c r="C80" s="90"/>
    </row>
    <row r="81" spans="3:3" s="86" customFormat="1" ht="10.199999999999999">
      <c r="C81" s="90"/>
    </row>
    <row r="82" spans="3:3" s="86" customFormat="1" ht="10.199999999999999">
      <c r="C82" s="90"/>
    </row>
    <row r="83" spans="3:3" s="86" customFormat="1" ht="10.199999999999999">
      <c r="C83" s="90"/>
    </row>
    <row r="84" spans="3:3" s="86" customFormat="1" ht="10.199999999999999">
      <c r="C84" s="90"/>
    </row>
    <row r="85" spans="3:3" s="86" customFormat="1" ht="10.199999999999999">
      <c r="C85" s="90"/>
    </row>
    <row r="86" spans="3:3" s="86" customFormat="1" ht="10.199999999999999">
      <c r="C86" s="90"/>
    </row>
    <row r="87" spans="3:3" s="86" customFormat="1" ht="10.199999999999999">
      <c r="C87" s="90"/>
    </row>
    <row r="88" spans="3:3" s="86" customFormat="1" ht="10.199999999999999">
      <c r="C88" s="90"/>
    </row>
    <row r="89" spans="3:3" s="86" customFormat="1" ht="10.199999999999999">
      <c r="C89" s="90"/>
    </row>
    <row r="90" spans="3:3" s="86" customFormat="1" ht="10.199999999999999">
      <c r="C90" s="90"/>
    </row>
    <row r="91" spans="3:3" s="86" customFormat="1" ht="10.199999999999999">
      <c r="C91" s="90"/>
    </row>
    <row r="92" spans="3:3" s="86" customFormat="1" ht="10.199999999999999">
      <c r="C92" s="90"/>
    </row>
    <row r="93" spans="3:3" s="86" customFormat="1" ht="10.199999999999999">
      <c r="C93" s="90"/>
    </row>
    <row r="94" spans="3:3" s="86" customFormat="1" ht="10.199999999999999">
      <c r="C94" s="90"/>
    </row>
    <row r="95" spans="3:3" s="86" customFormat="1" ht="10.199999999999999">
      <c r="C95" s="90"/>
    </row>
    <row r="96" spans="3:3" s="86" customFormat="1" ht="10.199999999999999">
      <c r="C96" s="90"/>
    </row>
    <row r="97" spans="3:3" s="86" customFormat="1" ht="10.199999999999999">
      <c r="C97" s="90"/>
    </row>
    <row r="98" spans="3:3" s="86" customFormat="1" ht="10.199999999999999">
      <c r="C98" s="90"/>
    </row>
    <row r="99" spans="3:3" s="86" customFormat="1" ht="10.199999999999999">
      <c r="C99" s="90"/>
    </row>
    <row r="100" spans="3:3" s="86" customFormat="1" ht="10.199999999999999">
      <c r="C100" s="90"/>
    </row>
    <row r="101" spans="3:3" s="86" customFormat="1" ht="10.199999999999999">
      <c r="C101" s="90"/>
    </row>
    <row r="102" spans="3:3" s="86" customFormat="1" ht="10.199999999999999">
      <c r="C102" s="90"/>
    </row>
    <row r="103" spans="3:3" s="86" customFormat="1" ht="10.199999999999999">
      <c r="C103" s="90"/>
    </row>
    <row r="104" spans="3:3" s="86" customFormat="1" ht="10.199999999999999">
      <c r="C104" s="90"/>
    </row>
    <row r="105" spans="3:3" s="86" customFormat="1" ht="10.199999999999999">
      <c r="C105" s="90"/>
    </row>
    <row r="106" spans="3:3" s="86" customFormat="1" ht="10.199999999999999">
      <c r="C106" s="90"/>
    </row>
    <row r="107" spans="3:3" s="86" customFormat="1" ht="10.199999999999999">
      <c r="C107" s="90"/>
    </row>
    <row r="108" spans="3:3" s="86" customFormat="1" ht="10.199999999999999">
      <c r="C108" s="90"/>
    </row>
    <row r="109" spans="3:3" s="86" customFormat="1" ht="10.199999999999999">
      <c r="C109" s="90"/>
    </row>
    <row r="110" spans="3:3" s="86" customFormat="1" ht="10.199999999999999">
      <c r="C110" s="90"/>
    </row>
    <row r="111" spans="3:3" s="86" customFormat="1" ht="10.199999999999999">
      <c r="C111" s="90"/>
    </row>
    <row r="112" spans="3:3" s="86" customFormat="1" ht="10.199999999999999">
      <c r="C112" s="90"/>
    </row>
    <row r="113" spans="3:3" s="86" customFormat="1" ht="10.199999999999999">
      <c r="C113" s="90"/>
    </row>
    <row r="114" spans="3:3" s="86" customFormat="1" ht="10.199999999999999">
      <c r="C114" s="90"/>
    </row>
    <row r="115" spans="3:3" s="86" customFormat="1" ht="10.199999999999999">
      <c r="C115" s="90"/>
    </row>
    <row r="116" spans="3:3" s="86" customFormat="1" ht="10.199999999999999">
      <c r="C116" s="90"/>
    </row>
    <row r="117" spans="3:3" s="86" customFormat="1" ht="10.199999999999999">
      <c r="C117" s="90"/>
    </row>
    <row r="118" spans="3:3" s="86" customFormat="1" ht="10.199999999999999">
      <c r="C118" s="90"/>
    </row>
    <row r="119" spans="3:3" s="86" customFormat="1" ht="10.199999999999999">
      <c r="C119" s="90"/>
    </row>
    <row r="120" spans="3:3" s="86" customFormat="1" ht="10.199999999999999">
      <c r="C120" s="90"/>
    </row>
    <row r="121" spans="3:3" s="86" customFormat="1" ht="10.199999999999999">
      <c r="C121" s="90"/>
    </row>
    <row r="122" spans="3:3" s="86" customFormat="1" ht="10.199999999999999">
      <c r="C122" s="90"/>
    </row>
    <row r="123" spans="3:3" s="86" customFormat="1" ht="10.199999999999999">
      <c r="C123" s="90"/>
    </row>
    <row r="124" spans="3:3" s="86" customFormat="1" ht="10.199999999999999">
      <c r="C124" s="90"/>
    </row>
    <row r="125" spans="3:3" s="86" customFormat="1" ht="10.199999999999999">
      <c r="C125" s="90"/>
    </row>
    <row r="126" spans="3:3" s="86" customFormat="1" ht="10.199999999999999">
      <c r="C126" s="90"/>
    </row>
    <row r="127" spans="3:3" s="86" customFormat="1" ht="10.199999999999999">
      <c r="C127" s="90"/>
    </row>
    <row r="128" spans="3:3" s="86" customFormat="1" ht="10.199999999999999">
      <c r="C128" s="90"/>
    </row>
    <row r="129" spans="3:3" s="86" customFormat="1" ht="10.199999999999999">
      <c r="C129" s="90"/>
    </row>
    <row r="130" spans="3:3" s="86" customFormat="1" ht="10.199999999999999">
      <c r="C130" s="90"/>
    </row>
    <row r="131" spans="3:3" s="86" customFormat="1" ht="10.199999999999999">
      <c r="C131" s="90"/>
    </row>
    <row r="132" spans="3:3" s="86" customFormat="1" ht="10.199999999999999">
      <c r="C132" s="90"/>
    </row>
    <row r="133" spans="3:3" s="86" customFormat="1" ht="10.199999999999999">
      <c r="C133" s="90"/>
    </row>
    <row r="134" spans="3:3" s="86" customFormat="1" ht="10.199999999999999">
      <c r="C134" s="90"/>
    </row>
    <row r="135" spans="3:3" s="86" customFormat="1" ht="10.199999999999999">
      <c r="C135" s="90"/>
    </row>
    <row r="136" spans="3:3" s="86" customFormat="1" ht="10.199999999999999">
      <c r="C136" s="90"/>
    </row>
    <row r="137" spans="3:3" s="86" customFormat="1" ht="10.199999999999999">
      <c r="C137" s="90"/>
    </row>
    <row r="138" spans="3:3" s="86" customFormat="1" ht="10.199999999999999">
      <c r="C138" s="90"/>
    </row>
    <row r="139" spans="3:3" s="86" customFormat="1" ht="10.199999999999999">
      <c r="C139" s="90"/>
    </row>
    <row r="140" spans="3:3" s="86" customFormat="1" ht="10.199999999999999">
      <c r="C140" s="90"/>
    </row>
    <row r="141" spans="3:3" s="86" customFormat="1" ht="10.199999999999999">
      <c r="C141" s="90"/>
    </row>
    <row r="142" spans="3:3" s="86" customFormat="1" ht="10.199999999999999">
      <c r="C142" s="90"/>
    </row>
    <row r="143" spans="3:3" s="86" customFormat="1" ht="10.199999999999999">
      <c r="C143" s="90"/>
    </row>
    <row r="144" spans="3:3" s="86" customFormat="1" ht="10.199999999999999">
      <c r="C144" s="90"/>
    </row>
    <row r="145" spans="3:3" s="86" customFormat="1" ht="10.199999999999999">
      <c r="C145" s="90"/>
    </row>
    <row r="146" spans="3:3" s="86" customFormat="1" ht="10.199999999999999">
      <c r="C146" s="90"/>
    </row>
    <row r="147" spans="3:3" s="86" customFormat="1" ht="10.199999999999999">
      <c r="C147" s="90"/>
    </row>
    <row r="148" spans="3:3" s="86" customFormat="1" ht="10.199999999999999">
      <c r="C148" s="90"/>
    </row>
    <row r="149" spans="3:3" s="86" customFormat="1" ht="10.199999999999999">
      <c r="C149" s="90"/>
    </row>
    <row r="150" spans="3:3" s="86" customFormat="1" ht="10.199999999999999">
      <c r="C150" s="90"/>
    </row>
    <row r="151" spans="3:3" s="86" customFormat="1" ht="10.199999999999999">
      <c r="C151" s="90"/>
    </row>
    <row r="152" spans="3:3" s="86" customFormat="1" ht="10.199999999999999">
      <c r="C152" s="90"/>
    </row>
    <row r="153" spans="3:3" s="86" customFormat="1" ht="10.199999999999999">
      <c r="C153" s="90"/>
    </row>
    <row r="154" spans="3:3" s="86" customFormat="1" ht="10.199999999999999">
      <c r="C154" s="90"/>
    </row>
    <row r="155" spans="3:3" s="86" customFormat="1" ht="10.199999999999999">
      <c r="C155" s="90"/>
    </row>
    <row r="156" spans="3:3" s="86" customFormat="1" ht="10.199999999999999">
      <c r="C156" s="90"/>
    </row>
    <row r="157" spans="3:3" s="86" customFormat="1" ht="10.199999999999999">
      <c r="C157" s="90"/>
    </row>
    <row r="158" spans="3:3" s="86" customFormat="1" ht="10.199999999999999">
      <c r="C158" s="90"/>
    </row>
    <row r="159" spans="3:3" s="86" customFormat="1" ht="10.199999999999999">
      <c r="C159" s="90"/>
    </row>
    <row r="160" spans="3:3" s="86" customFormat="1" ht="10.199999999999999">
      <c r="C160" s="90"/>
    </row>
    <row r="161" spans="3:3" s="86" customFormat="1" ht="10.199999999999999">
      <c r="C161" s="90"/>
    </row>
    <row r="162" spans="3:3" s="86" customFormat="1" ht="10.199999999999999">
      <c r="C162" s="90"/>
    </row>
    <row r="163" spans="3:3" s="86" customFormat="1" ht="10.199999999999999">
      <c r="C163" s="90"/>
    </row>
    <row r="164" spans="3:3" s="86" customFormat="1" ht="10.199999999999999">
      <c r="C164" s="90"/>
    </row>
    <row r="165" spans="3:3" s="86" customFormat="1" ht="10.199999999999999">
      <c r="C165" s="90"/>
    </row>
    <row r="166" spans="3:3" s="86" customFormat="1" ht="10.199999999999999">
      <c r="C166" s="90"/>
    </row>
    <row r="167" spans="3:3" s="86" customFormat="1" ht="10.199999999999999">
      <c r="C167" s="90"/>
    </row>
    <row r="168" spans="3:3" s="86" customFormat="1" ht="10.199999999999999">
      <c r="C168" s="90"/>
    </row>
    <row r="169" spans="3:3" s="86" customFormat="1" ht="10.199999999999999">
      <c r="C169" s="90"/>
    </row>
    <row r="170" spans="3:3" s="86" customFormat="1" ht="10.199999999999999">
      <c r="C170" s="90"/>
    </row>
    <row r="171" spans="3:3" s="86" customFormat="1" ht="10.199999999999999">
      <c r="C171" s="90"/>
    </row>
    <row r="172" spans="3:3" s="86" customFormat="1" ht="10.199999999999999">
      <c r="C172" s="90"/>
    </row>
    <row r="173" spans="3:3" s="86" customFormat="1" ht="10.199999999999999">
      <c r="C173" s="90"/>
    </row>
    <row r="174" spans="3:3" s="86" customFormat="1" ht="10.199999999999999">
      <c r="C174" s="90"/>
    </row>
    <row r="175" spans="3:3" s="86" customFormat="1" ht="10.199999999999999">
      <c r="C175" s="90"/>
    </row>
    <row r="176" spans="3:3" s="86" customFormat="1" ht="10.199999999999999">
      <c r="C176" s="90"/>
    </row>
    <row r="177" spans="3:3" s="86" customFormat="1" ht="10.199999999999999">
      <c r="C177" s="90"/>
    </row>
    <row r="178" spans="3:3" s="86" customFormat="1" ht="10.199999999999999">
      <c r="C178" s="90"/>
    </row>
    <row r="179" spans="3:3" s="86" customFormat="1" ht="10.199999999999999">
      <c r="C179" s="90"/>
    </row>
    <row r="180" spans="3:3" s="86" customFormat="1" ht="10.199999999999999">
      <c r="C180" s="90"/>
    </row>
    <row r="181" spans="3:3" s="86" customFormat="1" ht="10.199999999999999">
      <c r="C181" s="90"/>
    </row>
    <row r="182" spans="3:3" s="86" customFormat="1" ht="10.199999999999999">
      <c r="C182" s="90"/>
    </row>
    <row r="183" spans="3:3" s="86" customFormat="1" ht="10.199999999999999">
      <c r="C183" s="90"/>
    </row>
    <row r="184" spans="3:3" s="86" customFormat="1" ht="10.199999999999999">
      <c r="C184" s="90"/>
    </row>
    <row r="185" spans="3:3" s="86" customFormat="1" ht="10.199999999999999">
      <c r="C185" s="90"/>
    </row>
    <row r="186" spans="3:3" s="86" customFormat="1" ht="10.199999999999999">
      <c r="C186" s="90"/>
    </row>
    <row r="187" spans="3:3" s="86" customFormat="1" ht="10.199999999999999">
      <c r="C187" s="90"/>
    </row>
    <row r="188" spans="3:3" s="86" customFormat="1" ht="10.199999999999999">
      <c r="C188" s="90"/>
    </row>
    <row r="189" spans="3:3" s="86" customFormat="1" ht="10.199999999999999">
      <c r="C189" s="90"/>
    </row>
    <row r="190" spans="3:3" s="86" customFormat="1" ht="10.199999999999999">
      <c r="C190" s="90"/>
    </row>
    <row r="191" spans="3:3" s="86" customFormat="1" ht="10.199999999999999">
      <c r="C191" s="90"/>
    </row>
    <row r="192" spans="3:3" s="86" customFormat="1" ht="10.199999999999999">
      <c r="C192" s="90"/>
    </row>
    <row r="193" spans="3:3" s="86" customFormat="1" ht="10.199999999999999">
      <c r="C193" s="90"/>
    </row>
    <row r="194" spans="3:3" s="86" customFormat="1" ht="10.199999999999999">
      <c r="C194" s="90"/>
    </row>
    <row r="195" spans="3:3" s="86" customFormat="1" ht="10.199999999999999">
      <c r="C195" s="90"/>
    </row>
    <row r="196" spans="3:3" s="86" customFormat="1" ht="10.199999999999999">
      <c r="C196" s="90"/>
    </row>
    <row r="197" spans="3:3" s="86" customFormat="1" ht="10.199999999999999">
      <c r="C197" s="90"/>
    </row>
    <row r="198" spans="3:3" s="86" customFormat="1" ht="10.199999999999999">
      <c r="C198" s="90"/>
    </row>
    <row r="199" spans="3:3" s="86" customFormat="1" ht="10.199999999999999">
      <c r="C199" s="90"/>
    </row>
    <row r="200" spans="3:3" s="86" customFormat="1" ht="10.199999999999999">
      <c r="C200" s="90"/>
    </row>
    <row r="201" spans="3:3" s="86" customFormat="1" ht="10.199999999999999">
      <c r="C201" s="90"/>
    </row>
    <row r="202" spans="3:3" s="86" customFormat="1" ht="10.199999999999999">
      <c r="C202" s="90"/>
    </row>
    <row r="203" spans="3:3" s="86" customFormat="1" ht="10.199999999999999">
      <c r="C203" s="90"/>
    </row>
    <row r="204" spans="3:3" s="86" customFormat="1" ht="10.199999999999999">
      <c r="C204" s="90"/>
    </row>
    <row r="205" spans="3:3" s="86" customFormat="1" ht="10.199999999999999">
      <c r="C205" s="90"/>
    </row>
    <row r="206" spans="3:3" s="86" customFormat="1" ht="10.199999999999999">
      <c r="C206" s="90"/>
    </row>
    <row r="207" spans="3:3" s="86" customFormat="1" ht="10.199999999999999">
      <c r="C207" s="90"/>
    </row>
    <row r="208" spans="3:3" s="86" customFormat="1" ht="10.199999999999999">
      <c r="C208" s="90"/>
    </row>
    <row r="209" spans="3:3" s="86" customFormat="1" ht="10.199999999999999">
      <c r="C209" s="90"/>
    </row>
    <row r="210" spans="3:3" s="86" customFormat="1" ht="10.199999999999999">
      <c r="C210" s="90"/>
    </row>
    <row r="211" spans="3:3" s="86" customFormat="1" ht="10.199999999999999">
      <c r="C211" s="90"/>
    </row>
    <row r="212" spans="3:3" s="86" customFormat="1" ht="10.199999999999999">
      <c r="C212" s="90"/>
    </row>
    <row r="213" spans="3:3" s="86" customFormat="1" ht="10.199999999999999">
      <c r="C213" s="90"/>
    </row>
    <row r="214" spans="3:3" s="86" customFormat="1" ht="10.199999999999999">
      <c r="C214" s="90"/>
    </row>
    <row r="215" spans="3:3" s="86" customFormat="1" ht="10.199999999999999">
      <c r="C215" s="90"/>
    </row>
    <row r="216" spans="3:3" s="86" customFormat="1" ht="10.199999999999999">
      <c r="C216" s="90"/>
    </row>
    <row r="217" spans="3:3" s="86" customFormat="1" ht="10.199999999999999">
      <c r="C217" s="90"/>
    </row>
    <row r="218" spans="3:3" s="86" customFormat="1" ht="10.199999999999999">
      <c r="C218" s="90"/>
    </row>
    <row r="219" spans="3:3" s="86" customFormat="1" ht="10.199999999999999">
      <c r="C219" s="90"/>
    </row>
    <row r="220" spans="3:3" s="86" customFormat="1" ht="10.199999999999999">
      <c r="C220" s="90"/>
    </row>
    <row r="221" spans="3:3" s="86" customFormat="1" ht="10.199999999999999">
      <c r="C221" s="90"/>
    </row>
    <row r="222" spans="3:3" s="86" customFormat="1" ht="10.199999999999999">
      <c r="C222" s="90"/>
    </row>
    <row r="223" spans="3:3" s="86" customFormat="1" ht="10.199999999999999">
      <c r="C223" s="90"/>
    </row>
    <row r="224" spans="3:3" s="86" customFormat="1" ht="10.199999999999999">
      <c r="C224" s="90"/>
    </row>
    <row r="225" spans="3:3" s="86" customFormat="1" ht="10.199999999999999">
      <c r="C225" s="90"/>
    </row>
    <row r="226" spans="3:3" s="86" customFormat="1" ht="10.199999999999999">
      <c r="C226" s="90"/>
    </row>
    <row r="227" spans="3:3" s="86" customFormat="1" ht="10.199999999999999">
      <c r="C227" s="90"/>
    </row>
    <row r="228" spans="3:3" s="86" customFormat="1" ht="10.199999999999999">
      <c r="C228" s="90"/>
    </row>
    <row r="229" spans="3:3" s="86" customFormat="1" ht="10.199999999999999">
      <c r="C229" s="90"/>
    </row>
    <row r="230" spans="3:3" s="86" customFormat="1" ht="10.199999999999999">
      <c r="C230" s="90"/>
    </row>
    <row r="231" spans="3:3" s="86" customFormat="1" ht="10.199999999999999">
      <c r="C231" s="90"/>
    </row>
    <row r="232" spans="3:3" s="86" customFormat="1" ht="10.199999999999999">
      <c r="C232" s="90"/>
    </row>
    <row r="233" spans="3:3" s="86" customFormat="1" ht="10.199999999999999">
      <c r="C233" s="90"/>
    </row>
    <row r="234" spans="3:3" s="86" customFormat="1" ht="10.199999999999999">
      <c r="C234" s="90"/>
    </row>
    <row r="235" spans="3:3" s="86" customFormat="1" ht="10.199999999999999">
      <c r="C235" s="90"/>
    </row>
    <row r="236" spans="3:3" s="86" customFormat="1" ht="10.199999999999999">
      <c r="C236" s="90"/>
    </row>
    <row r="237" spans="3:3" s="86" customFormat="1" ht="10.199999999999999">
      <c r="C237" s="90"/>
    </row>
    <row r="238" spans="3:3" s="86" customFormat="1" ht="10.199999999999999">
      <c r="C238" s="90"/>
    </row>
    <row r="239" spans="3:3" s="86" customFormat="1" ht="10.199999999999999">
      <c r="C239" s="90"/>
    </row>
    <row r="240" spans="3:3" s="86" customFormat="1" ht="10.199999999999999">
      <c r="C240" s="90"/>
    </row>
    <row r="241" spans="3:3" s="86" customFormat="1" ht="10.199999999999999">
      <c r="C241" s="90"/>
    </row>
    <row r="242" spans="3:3" s="86" customFormat="1" ht="10.199999999999999">
      <c r="C242" s="90"/>
    </row>
    <row r="243" spans="3:3" s="86" customFormat="1" ht="10.199999999999999">
      <c r="C243" s="90"/>
    </row>
    <row r="244" spans="3:3" s="86" customFormat="1" ht="10.199999999999999">
      <c r="C244" s="90"/>
    </row>
    <row r="245" spans="3:3" s="86" customFormat="1" ht="10.199999999999999">
      <c r="C245" s="90"/>
    </row>
    <row r="246" spans="3:3" s="86" customFormat="1" ht="10.199999999999999">
      <c r="C246" s="90"/>
    </row>
    <row r="247" spans="3:3" s="86" customFormat="1" ht="10.199999999999999">
      <c r="C247" s="90"/>
    </row>
    <row r="248" spans="3:3" s="86" customFormat="1" ht="10.199999999999999">
      <c r="C248" s="90"/>
    </row>
    <row r="249" spans="3:3" s="86" customFormat="1" ht="10.199999999999999">
      <c r="C249" s="90"/>
    </row>
    <row r="250" spans="3:3" s="86" customFormat="1" ht="10.199999999999999">
      <c r="C250" s="90"/>
    </row>
    <row r="251" spans="3:3" s="86" customFormat="1" ht="10.199999999999999">
      <c r="C251" s="90"/>
    </row>
    <row r="252" spans="3:3" s="86" customFormat="1" ht="10.199999999999999">
      <c r="C252" s="90"/>
    </row>
    <row r="253" spans="3:3" s="86" customFormat="1" ht="10.199999999999999">
      <c r="C253" s="90"/>
    </row>
    <row r="254" spans="3:3" s="86" customFormat="1" ht="10.199999999999999">
      <c r="C254" s="90"/>
    </row>
    <row r="255" spans="3:3" s="86" customFormat="1" ht="10.199999999999999">
      <c r="C255" s="90"/>
    </row>
    <row r="256" spans="3:3" s="86" customFormat="1" ht="10.199999999999999">
      <c r="C256" s="90"/>
    </row>
    <row r="257" spans="3:3" s="86" customFormat="1" ht="10.199999999999999">
      <c r="C257" s="90"/>
    </row>
    <row r="258" spans="3:3" s="86" customFormat="1" ht="10.199999999999999">
      <c r="C258" s="90"/>
    </row>
    <row r="259" spans="3:3" s="86" customFormat="1" ht="10.199999999999999">
      <c r="C259" s="90"/>
    </row>
    <row r="260" spans="3:3" s="86" customFormat="1" ht="10.199999999999999">
      <c r="C260" s="90"/>
    </row>
    <row r="261" spans="3:3" s="86" customFormat="1" ht="10.199999999999999">
      <c r="C261" s="90"/>
    </row>
    <row r="262" spans="3:3" s="86" customFormat="1" ht="10.199999999999999">
      <c r="C262" s="90"/>
    </row>
    <row r="263" spans="3:3" s="86" customFormat="1" ht="10.199999999999999">
      <c r="C263" s="90"/>
    </row>
    <row r="264" spans="3:3" s="86" customFormat="1" ht="10.199999999999999">
      <c r="C264" s="90"/>
    </row>
    <row r="265" spans="3:3" s="86" customFormat="1" ht="10.199999999999999">
      <c r="C265" s="90"/>
    </row>
    <row r="266" spans="3:3" s="86" customFormat="1" ht="10.199999999999999">
      <c r="C266" s="90"/>
    </row>
    <row r="267" spans="3:3" s="86" customFormat="1" ht="10.199999999999999">
      <c r="C267" s="90"/>
    </row>
    <row r="268" spans="3:3" s="86" customFormat="1" ht="10.199999999999999">
      <c r="C268" s="90"/>
    </row>
    <row r="269" spans="3:3" s="86" customFormat="1" ht="10.199999999999999">
      <c r="C269" s="90"/>
    </row>
    <row r="270" spans="3:3" s="86" customFormat="1" ht="10.199999999999999">
      <c r="C270" s="90"/>
    </row>
    <row r="271" spans="3:3" s="86" customFormat="1" ht="10.199999999999999">
      <c r="C271" s="90"/>
    </row>
    <row r="272" spans="3:3" s="86" customFormat="1" ht="10.199999999999999">
      <c r="C272" s="90"/>
    </row>
    <row r="273" spans="3:3" s="86" customFormat="1" ht="10.199999999999999">
      <c r="C273" s="90"/>
    </row>
    <row r="274" spans="3:3" s="86" customFormat="1" ht="10.199999999999999">
      <c r="C274" s="90"/>
    </row>
    <row r="275" spans="3:3" s="86" customFormat="1" ht="10.199999999999999">
      <c r="C275" s="90"/>
    </row>
    <row r="276" spans="3:3" s="86" customFormat="1" ht="10.199999999999999">
      <c r="C276" s="90"/>
    </row>
    <row r="277" spans="3:3" s="86" customFormat="1" ht="10.199999999999999">
      <c r="C277" s="90"/>
    </row>
    <row r="278" spans="3:3" s="86" customFormat="1" ht="10.199999999999999">
      <c r="C278" s="90"/>
    </row>
    <row r="279" spans="3:3" s="86" customFormat="1" ht="10.199999999999999">
      <c r="C279" s="90"/>
    </row>
    <row r="280" spans="3:3" s="86" customFormat="1" ht="10.199999999999999">
      <c r="C280" s="90"/>
    </row>
    <row r="281" spans="3:3" s="86" customFormat="1" ht="10.199999999999999">
      <c r="C281" s="90"/>
    </row>
    <row r="282" spans="3:3" s="86" customFormat="1" ht="10.199999999999999">
      <c r="C282" s="90"/>
    </row>
    <row r="283" spans="3:3" s="86" customFormat="1" ht="10.199999999999999">
      <c r="C283" s="90"/>
    </row>
    <row r="284" spans="3:3" s="86" customFormat="1" ht="10.199999999999999">
      <c r="C284" s="90"/>
    </row>
    <row r="285" spans="3:3" s="86" customFormat="1" ht="10.199999999999999">
      <c r="C285" s="90"/>
    </row>
    <row r="286" spans="3:3" s="86" customFormat="1" ht="10.199999999999999">
      <c r="C286" s="90"/>
    </row>
    <row r="287" spans="3:3" s="86" customFormat="1" ht="10.199999999999999">
      <c r="C287" s="90"/>
    </row>
    <row r="288" spans="3:3" s="86" customFormat="1" ht="10.199999999999999">
      <c r="C288" s="90"/>
    </row>
    <row r="289" spans="3:3" s="86" customFormat="1" ht="10.199999999999999">
      <c r="C289" s="90"/>
    </row>
    <row r="290" spans="3:3" s="86" customFormat="1" ht="10.199999999999999">
      <c r="C290" s="90"/>
    </row>
    <row r="291" spans="3:3" s="86" customFormat="1" ht="10.199999999999999">
      <c r="C291" s="90"/>
    </row>
    <row r="292" spans="3:3" s="86" customFormat="1" ht="10.199999999999999">
      <c r="C292" s="90"/>
    </row>
    <row r="293" spans="3:3" s="86" customFormat="1" ht="10.199999999999999">
      <c r="C293" s="90"/>
    </row>
    <row r="294" spans="3:3" s="86" customFormat="1" ht="10.199999999999999">
      <c r="C294" s="90"/>
    </row>
    <row r="295" spans="3:3" s="86" customFormat="1" ht="10.199999999999999">
      <c r="C295" s="90"/>
    </row>
    <row r="296" spans="3:3" s="86" customFormat="1" ht="10.199999999999999">
      <c r="C296" s="90"/>
    </row>
    <row r="297" spans="3:3" s="86" customFormat="1" ht="10.199999999999999">
      <c r="C297" s="90"/>
    </row>
    <row r="298" spans="3:3" s="86" customFormat="1" ht="10.199999999999999">
      <c r="C298" s="90"/>
    </row>
    <row r="299" spans="3:3" s="86" customFormat="1" ht="10.199999999999999">
      <c r="C299" s="90"/>
    </row>
    <row r="300" spans="3:3" s="86" customFormat="1" ht="10.199999999999999">
      <c r="C300" s="90"/>
    </row>
    <row r="301" spans="3:3" s="86" customFormat="1" ht="10.199999999999999">
      <c r="C301" s="90"/>
    </row>
    <row r="302" spans="3:3" s="86" customFormat="1" ht="10.199999999999999">
      <c r="C302" s="90"/>
    </row>
    <row r="303" spans="3:3" s="86" customFormat="1" ht="10.199999999999999">
      <c r="C303" s="90"/>
    </row>
    <row r="304" spans="3:3" s="86" customFormat="1" ht="10.199999999999999">
      <c r="C304" s="90"/>
    </row>
    <row r="305" spans="3:3" s="86" customFormat="1" ht="10.199999999999999">
      <c r="C305" s="90"/>
    </row>
    <row r="306" spans="3:3" s="86" customFormat="1" ht="10.199999999999999">
      <c r="C306" s="90"/>
    </row>
    <row r="307" spans="3:3" s="86" customFormat="1" ht="10.199999999999999">
      <c r="C307" s="90"/>
    </row>
    <row r="308" spans="3:3" s="86" customFormat="1" ht="10.199999999999999">
      <c r="C308" s="90"/>
    </row>
    <row r="309" spans="3:3" s="86" customFormat="1" ht="10.199999999999999">
      <c r="C309" s="90"/>
    </row>
    <row r="310" spans="3:3" s="86" customFormat="1" ht="10.199999999999999">
      <c r="C310" s="90"/>
    </row>
    <row r="311" spans="3:3" s="86" customFormat="1" ht="10.199999999999999">
      <c r="C311" s="90"/>
    </row>
    <row r="312" spans="3:3" s="86" customFormat="1" ht="10.199999999999999">
      <c r="C312" s="90"/>
    </row>
    <row r="313" spans="3:3" s="86" customFormat="1" ht="10.199999999999999">
      <c r="C313" s="90"/>
    </row>
    <row r="314" spans="3:3" s="86" customFormat="1" ht="10.199999999999999">
      <c r="C314" s="90"/>
    </row>
    <row r="315" spans="3:3" s="86" customFormat="1" ht="10.199999999999999">
      <c r="C315" s="90"/>
    </row>
    <row r="316" spans="3:3" s="86" customFormat="1" ht="10.199999999999999">
      <c r="C316" s="90"/>
    </row>
    <row r="317" spans="3:3" s="86" customFormat="1" ht="10.199999999999999">
      <c r="C317" s="90"/>
    </row>
    <row r="318" spans="3:3" s="86" customFormat="1" ht="10.199999999999999">
      <c r="C318" s="90"/>
    </row>
    <row r="319" spans="3:3" s="86" customFormat="1" ht="10.199999999999999">
      <c r="C319" s="90"/>
    </row>
    <row r="320" spans="3:3" s="86" customFormat="1" ht="10.199999999999999">
      <c r="C320" s="90"/>
    </row>
    <row r="321" spans="3:3" s="86" customFormat="1" ht="10.199999999999999">
      <c r="C321" s="90"/>
    </row>
    <row r="322" spans="3:3" s="86" customFormat="1" ht="10.199999999999999">
      <c r="C322" s="90"/>
    </row>
    <row r="323" spans="3:3" s="86" customFormat="1" ht="10.199999999999999">
      <c r="C323" s="90"/>
    </row>
    <row r="324" spans="3:3" s="86" customFormat="1" ht="10.199999999999999">
      <c r="C324" s="90"/>
    </row>
    <row r="325" spans="3:3" s="86" customFormat="1" ht="10.199999999999999">
      <c r="C325" s="90"/>
    </row>
    <row r="326" spans="3:3" s="86" customFormat="1" ht="10.199999999999999">
      <c r="C326" s="90"/>
    </row>
    <row r="327" spans="3:3" s="86" customFormat="1" ht="10.199999999999999">
      <c r="C327" s="90"/>
    </row>
    <row r="328" spans="3:3" s="86" customFormat="1" ht="10.199999999999999">
      <c r="C328" s="90"/>
    </row>
    <row r="329" spans="3:3" s="86" customFormat="1" ht="10.199999999999999">
      <c r="C329" s="90"/>
    </row>
    <row r="330" spans="3:3" s="86" customFormat="1" ht="10.199999999999999">
      <c r="C330" s="90"/>
    </row>
    <row r="331" spans="3:3" s="86" customFormat="1" ht="10.199999999999999">
      <c r="C331" s="90"/>
    </row>
    <row r="332" spans="3:3" s="86" customFormat="1" ht="10.199999999999999">
      <c r="C332" s="90"/>
    </row>
    <row r="333" spans="3:3" s="86" customFormat="1" ht="10.199999999999999">
      <c r="C333" s="90"/>
    </row>
    <row r="334" spans="3:3" s="86" customFormat="1" ht="10.199999999999999">
      <c r="C334" s="90"/>
    </row>
    <row r="335" spans="3:3" s="86" customFormat="1" ht="10.199999999999999">
      <c r="C335" s="90"/>
    </row>
    <row r="336" spans="3:3" s="86" customFormat="1" ht="10.199999999999999">
      <c r="C336" s="90"/>
    </row>
    <row r="337" spans="3:3" s="86" customFormat="1" ht="10.199999999999999">
      <c r="C337" s="90"/>
    </row>
    <row r="338" spans="3:3" s="86" customFormat="1" ht="10.199999999999999">
      <c r="C338" s="90"/>
    </row>
    <row r="339" spans="3:3" s="86" customFormat="1" ht="10.199999999999999">
      <c r="C339" s="90"/>
    </row>
    <row r="340" spans="3:3" s="86" customFormat="1" ht="10.199999999999999">
      <c r="C340" s="90"/>
    </row>
    <row r="341" spans="3:3" s="86" customFormat="1" ht="10.199999999999999">
      <c r="C341" s="90"/>
    </row>
    <row r="342" spans="3:3" s="86" customFormat="1" ht="10.199999999999999">
      <c r="C342" s="90"/>
    </row>
    <row r="343" spans="3:3" s="86" customFormat="1" ht="10.199999999999999">
      <c r="C343" s="90"/>
    </row>
    <row r="344" spans="3:3" s="86" customFormat="1" ht="10.199999999999999">
      <c r="C344" s="90"/>
    </row>
    <row r="345" spans="3:3" s="86" customFormat="1" ht="10.199999999999999">
      <c r="C345" s="90"/>
    </row>
    <row r="346" spans="3:3" s="86" customFormat="1" ht="10.199999999999999">
      <c r="C346" s="90"/>
    </row>
    <row r="347" spans="3:3" s="86" customFormat="1" ht="10.199999999999999">
      <c r="C347" s="90"/>
    </row>
    <row r="348" spans="3:3" s="86" customFormat="1" ht="10.199999999999999">
      <c r="C348" s="90"/>
    </row>
    <row r="349" spans="3:3" s="86" customFormat="1" ht="10.199999999999999">
      <c r="C349" s="90"/>
    </row>
    <row r="350" spans="3:3" s="86" customFormat="1" ht="10.199999999999999">
      <c r="C350" s="90"/>
    </row>
    <row r="351" spans="3:3" s="86" customFormat="1" ht="10.199999999999999">
      <c r="C351" s="90"/>
    </row>
    <row r="352" spans="3:3" s="86" customFormat="1" ht="10.199999999999999">
      <c r="C352" s="90"/>
    </row>
    <row r="353" spans="3:3" s="86" customFormat="1" ht="10.199999999999999">
      <c r="C353" s="90"/>
    </row>
    <row r="354" spans="3:3" s="86" customFormat="1" ht="10.199999999999999">
      <c r="C354" s="90"/>
    </row>
    <row r="355" spans="3:3" s="86" customFormat="1" ht="10.199999999999999">
      <c r="C355" s="90"/>
    </row>
    <row r="356" spans="3:3" s="86" customFormat="1" ht="10.199999999999999">
      <c r="C356" s="90"/>
    </row>
    <row r="357" spans="3:3" s="86" customFormat="1" ht="10.199999999999999">
      <c r="C357" s="90"/>
    </row>
    <row r="358" spans="3:3" s="86" customFormat="1" ht="10.199999999999999">
      <c r="C358" s="90"/>
    </row>
    <row r="359" spans="3:3" s="86" customFormat="1" ht="10.199999999999999">
      <c r="C359" s="90"/>
    </row>
    <row r="360" spans="3:3" s="86" customFormat="1" ht="10.199999999999999">
      <c r="C360" s="90"/>
    </row>
    <row r="361" spans="3:3" s="86" customFormat="1" ht="10.199999999999999">
      <c r="C361" s="90"/>
    </row>
    <row r="362" spans="3:3" s="86" customFormat="1" ht="10.199999999999999">
      <c r="C362" s="90"/>
    </row>
    <row r="363" spans="3:3" s="86" customFormat="1" ht="10.199999999999999">
      <c r="C363" s="90"/>
    </row>
    <row r="364" spans="3:3" s="86" customFormat="1" ht="10.199999999999999">
      <c r="C364" s="90"/>
    </row>
    <row r="365" spans="3:3" s="86" customFormat="1" ht="10.199999999999999">
      <c r="C365" s="90"/>
    </row>
    <row r="366" spans="3:3" s="86" customFormat="1" ht="10.199999999999999">
      <c r="C366" s="90"/>
    </row>
    <row r="367" spans="3:3" s="86" customFormat="1" ht="10.199999999999999">
      <c r="C367" s="90"/>
    </row>
    <row r="368" spans="3:3" s="86" customFormat="1" ht="10.199999999999999">
      <c r="C368" s="90"/>
    </row>
    <row r="369" spans="3:3" s="86" customFormat="1" ht="10.199999999999999">
      <c r="C369" s="90"/>
    </row>
    <row r="370" spans="3:3" s="86" customFormat="1" ht="10.199999999999999">
      <c r="C370" s="90"/>
    </row>
    <row r="371" spans="3:3" s="86" customFormat="1" ht="10.199999999999999">
      <c r="C371" s="90"/>
    </row>
    <row r="372" spans="3:3" s="86" customFormat="1" ht="10.199999999999999">
      <c r="C372" s="90"/>
    </row>
    <row r="373" spans="3:3" s="86" customFormat="1" ht="10.199999999999999">
      <c r="C373" s="90"/>
    </row>
    <row r="374" spans="3:3" s="86" customFormat="1" ht="10.199999999999999">
      <c r="C374" s="90"/>
    </row>
    <row r="375" spans="3:3" s="86" customFormat="1" ht="10.199999999999999">
      <c r="C375" s="90"/>
    </row>
    <row r="376" spans="3:3" s="86" customFormat="1" ht="10.199999999999999">
      <c r="C376" s="90"/>
    </row>
    <row r="377" spans="3:3" s="86" customFormat="1" ht="10.199999999999999">
      <c r="C377" s="90"/>
    </row>
    <row r="378" spans="3:3" s="86" customFormat="1" ht="10.199999999999999">
      <c r="C378" s="90"/>
    </row>
    <row r="379" spans="3:3" s="86" customFormat="1" ht="10.199999999999999">
      <c r="C379" s="90"/>
    </row>
    <row r="380" spans="3:3" s="86" customFormat="1" ht="10.199999999999999">
      <c r="C380" s="90"/>
    </row>
    <row r="381" spans="3:3" s="86" customFormat="1" ht="10.199999999999999">
      <c r="C381" s="90"/>
    </row>
    <row r="382" spans="3:3" s="86" customFormat="1" ht="10.199999999999999">
      <c r="C382" s="90"/>
    </row>
    <row r="383" spans="3:3" s="86" customFormat="1" ht="10.199999999999999">
      <c r="C383" s="90"/>
    </row>
    <row r="384" spans="3:3" s="86" customFormat="1" ht="10.199999999999999">
      <c r="C384" s="90"/>
    </row>
    <row r="385" spans="3:3" s="86" customFormat="1" ht="10.199999999999999">
      <c r="C385" s="90"/>
    </row>
    <row r="386" spans="3:3" s="86" customFormat="1" ht="10.199999999999999">
      <c r="C386" s="90"/>
    </row>
    <row r="387" spans="3:3" s="86" customFormat="1" ht="10.199999999999999">
      <c r="C387" s="90"/>
    </row>
    <row r="388" spans="3:3" s="86" customFormat="1" ht="10.199999999999999">
      <c r="C388" s="90"/>
    </row>
    <row r="389" spans="3:3" s="86" customFormat="1" ht="10.199999999999999">
      <c r="C389" s="90"/>
    </row>
    <row r="390" spans="3:3" s="86" customFormat="1" ht="10.199999999999999">
      <c r="C390" s="90"/>
    </row>
    <row r="391" spans="3:3" s="86" customFormat="1" ht="10.199999999999999">
      <c r="C391" s="90"/>
    </row>
    <row r="392" spans="3:3" s="86" customFormat="1" ht="10.199999999999999">
      <c r="C392" s="90"/>
    </row>
    <row r="393" spans="3:3" s="86" customFormat="1" ht="10.199999999999999">
      <c r="C393" s="90"/>
    </row>
    <row r="394" spans="3:3" s="86" customFormat="1" ht="10.199999999999999">
      <c r="C394" s="90"/>
    </row>
    <row r="395" spans="3:3" s="86" customFormat="1" ht="10.199999999999999">
      <c r="C395" s="90"/>
    </row>
    <row r="396" spans="3:3" s="86" customFormat="1" ht="10.199999999999999">
      <c r="C396" s="90"/>
    </row>
    <row r="397" spans="3:3" s="86" customFormat="1" ht="10.199999999999999">
      <c r="C397" s="90"/>
    </row>
    <row r="398" spans="3:3" s="86" customFormat="1" ht="10.199999999999999">
      <c r="C398" s="90"/>
    </row>
    <row r="399" spans="3:3" s="86" customFormat="1" ht="10.199999999999999">
      <c r="C399" s="90"/>
    </row>
    <row r="400" spans="3:3" s="86" customFormat="1" ht="10.199999999999999">
      <c r="C400" s="90"/>
    </row>
    <row r="401" spans="3:3" s="86" customFormat="1" ht="10.199999999999999">
      <c r="C401" s="90"/>
    </row>
    <row r="402" spans="3:3" s="86" customFormat="1" ht="10.199999999999999">
      <c r="C402" s="90"/>
    </row>
    <row r="403" spans="3:3" s="86" customFormat="1" ht="10.199999999999999">
      <c r="C403" s="90"/>
    </row>
    <row r="404" spans="3:3" s="86" customFormat="1" ht="10.199999999999999">
      <c r="C404" s="90"/>
    </row>
    <row r="405" spans="3:3" s="86" customFormat="1" ht="10.199999999999999">
      <c r="C405" s="90"/>
    </row>
    <row r="406" spans="3:3" s="86" customFormat="1" ht="10.199999999999999">
      <c r="C406" s="90"/>
    </row>
    <row r="407" spans="3:3" s="86" customFormat="1" ht="10.199999999999999">
      <c r="C407" s="90"/>
    </row>
    <row r="408" spans="3:3" s="86" customFormat="1" ht="10.199999999999999">
      <c r="C408" s="90"/>
    </row>
    <row r="409" spans="3:3" s="86" customFormat="1" ht="10.199999999999999">
      <c r="C409" s="90"/>
    </row>
    <row r="410" spans="3:3" s="86" customFormat="1" ht="10.199999999999999">
      <c r="C410" s="90"/>
    </row>
    <row r="411" spans="3:3" s="86" customFormat="1" ht="10.199999999999999">
      <c r="C411" s="90"/>
    </row>
    <row r="412" spans="3:3" s="86" customFormat="1" ht="10.199999999999999">
      <c r="C412" s="90"/>
    </row>
    <row r="413" spans="3:3" s="86" customFormat="1" ht="10.199999999999999">
      <c r="C413" s="90"/>
    </row>
    <row r="414" spans="3:3" s="86" customFormat="1" ht="10.199999999999999">
      <c r="C414" s="90"/>
    </row>
    <row r="415" spans="3:3" s="86" customFormat="1" ht="10.199999999999999">
      <c r="C415" s="90"/>
    </row>
    <row r="416" spans="3:3" s="86" customFormat="1" ht="10.199999999999999">
      <c r="C416" s="90"/>
    </row>
    <row r="417" spans="3:3" s="86" customFormat="1" ht="10.199999999999999">
      <c r="C417" s="90"/>
    </row>
    <row r="418" spans="3:3" s="86" customFormat="1" ht="10.199999999999999">
      <c r="C418" s="90"/>
    </row>
    <row r="419" spans="3:3" s="86" customFormat="1" ht="10.199999999999999">
      <c r="C419" s="90"/>
    </row>
    <row r="420" spans="3:3" s="86" customFormat="1" ht="10.199999999999999">
      <c r="C420" s="90"/>
    </row>
    <row r="421" spans="3:3" s="86" customFormat="1" ht="10.199999999999999">
      <c r="C421" s="90"/>
    </row>
    <row r="422" spans="3:3" s="86" customFormat="1" ht="10.199999999999999">
      <c r="C422" s="90"/>
    </row>
    <row r="423" spans="3:3" s="86" customFormat="1" ht="10.199999999999999">
      <c r="C423" s="90"/>
    </row>
    <row r="424" spans="3:3" s="86" customFormat="1" ht="10.199999999999999">
      <c r="C424" s="90"/>
    </row>
    <row r="425" spans="3:3" s="86" customFormat="1" ht="10.199999999999999">
      <c r="C425" s="90"/>
    </row>
    <row r="426" spans="3:3" s="86" customFormat="1" ht="10.199999999999999">
      <c r="C426" s="90"/>
    </row>
    <row r="427" spans="3:3" s="86" customFormat="1" ht="10.199999999999999">
      <c r="C427" s="90"/>
    </row>
    <row r="428" spans="3:3" s="86" customFormat="1" ht="10.199999999999999">
      <c r="C428" s="90"/>
    </row>
    <row r="429" spans="3:3" s="86" customFormat="1" ht="10.199999999999999">
      <c r="C429" s="90"/>
    </row>
    <row r="430" spans="3:3" s="86" customFormat="1" ht="10.199999999999999">
      <c r="C430" s="90"/>
    </row>
    <row r="431" spans="3:3" s="86" customFormat="1" ht="10.199999999999999">
      <c r="C431" s="90"/>
    </row>
    <row r="432" spans="3:3" s="86" customFormat="1" ht="10.199999999999999">
      <c r="C432" s="90"/>
    </row>
    <row r="433" spans="3:3" s="86" customFormat="1" ht="10.199999999999999">
      <c r="C433" s="90"/>
    </row>
    <row r="434" spans="3:3" s="86" customFormat="1" ht="10.199999999999999">
      <c r="C434" s="90"/>
    </row>
    <row r="435" spans="3:3" s="86" customFormat="1" ht="10.199999999999999">
      <c r="C435" s="90"/>
    </row>
    <row r="436" spans="3:3" s="86" customFormat="1" ht="10.199999999999999">
      <c r="C436" s="90"/>
    </row>
    <row r="437" spans="3:3" s="86" customFormat="1" ht="10.199999999999999">
      <c r="C437" s="90"/>
    </row>
    <row r="438" spans="3:3" s="86" customFormat="1" ht="10.199999999999999">
      <c r="C438" s="90"/>
    </row>
    <row r="439" spans="3:3" s="86" customFormat="1" ht="10.199999999999999">
      <c r="C439" s="90"/>
    </row>
    <row r="440" spans="3:3" s="86" customFormat="1" ht="10.199999999999999">
      <c r="C440" s="90"/>
    </row>
    <row r="441" spans="3:3" s="86" customFormat="1" ht="10.199999999999999">
      <c r="C441" s="90"/>
    </row>
    <row r="442" spans="3:3" s="86" customFormat="1" ht="10.199999999999999">
      <c r="C442" s="90"/>
    </row>
    <row r="443" spans="3:3" s="86" customFormat="1" ht="10.199999999999999">
      <c r="C443" s="90"/>
    </row>
    <row r="444" spans="3:3" s="86" customFormat="1" ht="10.199999999999999">
      <c r="C444" s="90"/>
    </row>
    <row r="445" spans="3:3" s="86" customFormat="1" ht="10.199999999999999">
      <c r="C445" s="90"/>
    </row>
    <row r="446" spans="3:3" s="86" customFormat="1" ht="10.199999999999999">
      <c r="C446" s="90"/>
    </row>
    <row r="447" spans="3:3" s="86" customFormat="1" ht="10.199999999999999">
      <c r="C447" s="90"/>
    </row>
    <row r="448" spans="3:3" s="86" customFormat="1" ht="10.199999999999999">
      <c r="C448" s="90"/>
    </row>
    <row r="449" spans="3:3" s="86" customFormat="1" ht="10.199999999999999">
      <c r="C449" s="90"/>
    </row>
    <row r="450" spans="3:3" s="86" customFormat="1" ht="10.199999999999999">
      <c r="C450" s="90"/>
    </row>
    <row r="451" spans="3:3" s="86" customFormat="1" ht="10.199999999999999">
      <c r="C451" s="90"/>
    </row>
    <row r="452" spans="3:3" s="86" customFormat="1" ht="10.199999999999999">
      <c r="C452" s="90"/>
    </row>
    <row r="453" spans="3:3" s="86" customFormat="1" ht="10.199999999999999">
      <c r="C453" s="90"/>
    </row>
    <row r="454" spans="3:3" s="86" customFormat="1" ht="10.199999999999999">
      <c r="C454" s="90"/>
    </row>
    <row r="455" spans="3:3" s="86" customFormat="1" ht="10.199999999999999">
      <c r="C455" s="90"/>
    </row>
    <row r="456" spans="3:3" s="86" customFormat="1" ht="10.199999999999999">
      <c r="C456" s="90"/>
    </row>
    <row r="457" spans="3:3" s="86" customFormat="1" ht="10.199999999999999">
      <c r="C457" s="90"/>
    </row>
    <row r="458" spans="3:3" s="86" customFormat="1" ht="10.199999999999999">
      <c r="C458" s="90"/>
    </row>
    <row r="459" spans="3:3" s="86" customFormat="1" ht="10.199999999999999">
      <c r="C459" s="90"/>
    </row>
    <row r="460" spans="3:3" s="86" customFormat="1" ht="10.199999999999999">
      <c r="C460" s="90"/>
    </row>
    <row r="461" spans="3:3" s="86" customFormat="1" ht="10.199999999999999">
      <c r="C461" s="90"/>
    </row>
    <row r="462" spans="3:3" s="86" customFormat="1" ht="10.199999999999999">
      <c r="C462" s="90"/>
    </row>
    <row r="463" spans="3:3" s="86" customFormat="1" ht="10.199999999999999">
      <c r="C463" s="90"/>
    </row>
    <row r="464" spans="3:3" s="86" customFormat="1" ht="10.199999999999999">
      <c r="C464" s="90"/>
    </row>
    <row r="465" spans="3:3" s="86" customFormat="1" ht="10.199999999999999">
      <c r="C465" s="90"/>
    </row>
    <row r="466" spans="3:3" s="86" customFormat="1" ht="10.199999999999999">
      <c r="C466" s="90"/>
    </row>
    <row r="467" spans="3:3" s="86" customFormat="1" ht="10.199999999999999">
      <c r="C467" s="90"/>
    </row>
    <row r="468" spans="3:3" s="86" customFormat="1" ht="10.199999999999999">
      <c r="C468" s="90"/>
    </row>
    <row r="469" spans="3:3" s="86" customFormat="1" ht="10.199999999999999">
      <c r="C469" s="90"/>
    </row>
    <row r="470" spans="3:3" s="86" customFormat="1" ht="10.199999999999999">
      <c r="C470" s="90"/>
    </row>
    <row r="471" spans="3:3" s="86" customFormat="1" ht="10.199999999999999">
      <c r="C471" s="90"/>
    </row>
    <row r="472" spans="3:3" s="86" customFormat="1" ht="10.199999999999999">
      <c r="C472" s="90"/>
    </row>
    <row r="473" spans="3:3" s="86" customFormat="1" ht="10.199999999999999">
      <c r="C473" s="90"/>
    </row>
    <row r="474" spans="3:3" s="86" customFormat="1" ht="10.199999999999999">
      <c r="C474" s="90"/>
    </row>
    <row r="475" spans="3:3" s="86" customFormat="1" ht="10.199999999999999">
      <c r="C475" s="90"/>
    </row>
    <row r="476" spans="3:3" s="86" customFormat="1" ht="10.199999999999999">
      <c r="C476" s="90"/>
    </row>
    <row r="477" spans="3:3" s="86" customFormat="1" ht="10.199999999999999">
      <c r="C477" s="90"/>
    </row>
    <row r="478" spans="3:3" s="86" customFormat="1" ht="10.199999999999999">
      <c r="C478" s="90"/>
    </row>
    <row r="479" spans="3:3" s="86" customFormat="1" ht="10.199999999999999">
      <c r="C479" s="90"/>
    </row>
    <row r="480" spans="3:3" s="86" customFormat="1" ht="10.199999999999999">
      <c r="C480" s="90"/>
    </row>
    <row r="481" spans="3:3" s="86" customFormat="1" ht="10.199999999999999">
      <c r="C481" s="90"/>
    </row>
    <row r="482" spans="3:3" s="86" customFormat="1" ht="10.199999999999999">
      <c r="C482" s="90"/>
    </row>
    <row r="483" spans="3:3" s="86" customFormat="1" ht="10.199999999999999">
      <c r="C483" s="90"/>
    </row>
    <row r="484" spans="3:3" s="86" customFormat="1" ht="10.199999999999999">
      <c r="C484" s="90"/>
    </row>
    <row r="485" spans="3:3" s="86" customFormat="1" ht="10.199999999999999">
      <c r="C485" s="90"/>
    </row>
    <row r="486" spans="3:3" s="86" customFormat="1" ht="10.199999999999999">
      <c r="C486" s="90"/>
    </row>
    <row r="487" spans="3:3" s="86" customFormat="1" ht="10.199999999999999">
      <c r="C487" s="90"/>
    </row>
    <row r="488" spans="3:3" s="86" customFormat="1" ht="10.199999999999999">
      <c r="C488" s="90"/>
    </row>
    <row r="489" spans="3:3" s="86" customFormat="1" ht="10.199999999999999">
      <c r="C489" s="90"/>
    </row>
    <row r="490" spans="3:3" s="86" customFormat="1" ht="10.199999999999999">
      <c r="C490" s="90"/>
    </row>
    <row r="491" spans="3:3" s="86" customFormat="1" ht="10.199999999999999">
      <c r="C491" s="90"/>
    </row>
    <row r="492" spans="3:3" s="86" customFormat="1" ht="10.199999999999999">
      <c r="C492" s="90"/>
    </row>
    <row r="493" spans="3:3" s="86" customFormat="1" ht="10.199999999999999">
      <c r="C493" s="90"/>
    </row>
    <row r="494" spans="3:3" s="86" customFormat="1" ht="10.199999999999999">
      <c r="C494" s="90"/>
    </row>
    <row r="495" spans="3:3" s="86" customFormat="1" ht="10.199999999999999">
      <c r="C495" s="90"/>
    </row>
    <row r="496" spans="3:3" s="86" customFormat="1" ht="10.199999999999999">
      <c r="C496" s="90"/>
    </row>
    <row r="497" spans="3:3" s="86" customFormat="1" ht="10.199999999999999">
      <c r="C497" s="90"/>
    </row>
    <row r="498" spans="3:3" s="86" customFormat="1" ht="10.199999999999999">
      <c r="C498" s="90"/>
    </row>
    <row r="499" spans="3:3" s="86" customFormat="1" ht="10.199999999999999">
      <c r="C499" s="90"/>
    </row>
    <row r="500" spans="3:3" s="86" customFormat="1" ht="10.199999999999999">
      <c r="C500" s="90"/>
    </row>
    <row r="501" spans="3:3" s="86" customFormat="1" ht="10.199999999999999">
      <c r="C501" s="90"/>
    </row>
    <row r="502" spans="3:3" s="86" customFormat="1" ht="10.199999999999999">
      <c r="C502" s="90"/>
    </row>
    <row r="503" spans="3:3" s="86" customFormat="1" ht="10.199999999999999">
      <c r="C503" s="90"/>
    </row>
    <row r="504" spans="3:3" s="86" customFormat="1" ht="10.199999999999999">
      <c r="C504" s="90"/>
    </row>
    <row r="505" spans="3:3" s="86" customFormat="1" ht="10.199999999999999">
      <c r="C505" s="90"/>
    </row>
    <row r="506" spans="3:3" s="86" customFormat="1" ht="10.199999999999999">
      <c r="C506" s="90"/>
    </row>
    <row r="507" spans="3:3" s="86" customFormat="1" ht="10.199999999999999">
      <c r="C507" s="90"/>
    </row>
    <row r="508" spans="3:3" s="86" customFormat="1" ht="10.199999999999999">
      <c r="C508" s="90"/>
    </row>
    <row r="509" spans="3:3" s="86" customFormat="1" ht="10.199999999999999">
      <c r="C509" s="90"/>
    </row>
    <row r="510" spans="3:3" s="86" customFormat="1" ht="10.199999999999999">
      <c r="C510" s="90"/>
    </row>
    <row r="511" spans="3:3" s="86" customFormat="1" ht="10.199999999999999">
      <c r="C511" s="90"/>
    </row>
    <row r="512" spans="3:3" s="86" customFormat="1" ht="10.199999999999999">
      <c r="C512" s="90"/>
    </row>
    <row r="513" spans="3:3" s="86" customFormat="1" ht="10.199999999999999">
      <c r="C513" s="90"/>
    </row>
    <row r="514" spans="3:3" s="86" customFormat="1" ht="10.199999999999999">
      <c r="C514" s="90"/>
    </row>
    <row r="515" spans="3:3" s="86" customFormat="1" ht="10.199999999999999">
      <c r="C515" s="90"/>
    </row>
    <row r="516" spans="3:3" s="86" customFormat="1" ht="10.199999999999999">
      <c r="C516" s="90"/>
    </row>
    <row r="517" spans="3:3" s="86" customFormat="1" ht="10.199999999999999">
      <c r="C517" s="90"/>
    </row>
    <row r="518" spans="3:3" s="86" customFormat="1" ht="10.199999999999999">
      <c r="C518" s="90"/>
    </row>
    <row r="519" spans="3:3" s="86" customFormat="1" ht="10.199999999999999">
      <c r="C519" s="90"/>
    </row>
    <row r="520" spans="3:3" s="86" customFormat="1" ht="10.199999999999999">
      <c r="C520" s="90"/>
    </row>
    <row r="521" spans="3:3" s="86" customFormat="1" ht="10.199999999999999">
      <c r="C521" s="90"/>
    </row>
    <row r="522" spans="3:3" s="86" customFormat="1" ht="10.199999999999999">
      <c r="C522" s="90"/>
    </row>
    <row r="523" spans="3:3" s="86" customFormat="1" ht="10.199999999999999">
      <c r="C523" s="90"/>
    </row>
    <row r="524" spans="3:3" s="86" customFormat="1" ht="10.199999999999999">
      <c r="C524" s="90"/>
    </row>
    <row r="525" spans="3:3" s="86" customFormat="1" ht="10.199999999999999">
      <c r="C525" s="90"/>
    </row>
    <row r="526" spans="3:3" s="86" customFormat="1" ht="10.199999999999999">
      <c r="C526" s="90"/>
    </row>
    <row r="527" spans="3:3" s="86" customFormat="1" ht="10.199999999999999">
      <c r="C527" s="90"/>
    </row>
    <row r="528" spans="3:3" s="86" customFormat="1" ht="10.199999999999999">
      <c r="C528" s="90"/>
    </row>
    <row r="529" spans="3:3" s="86" customFormat="1" ht="10.199999999999999">
      <c r="C529" s="90"/>
    </row>
    <row r="530" spans="3:3" s="86" customFormat="1" ht="10.199999999999999">
      <c r="C530" s="90"/>
    </row>
    <row r="531" spans="3:3" s="86" customFormat="1" ht="10.199999999999999">
      <c r="C531" s="90"/>
    </row>
    <row r="532" spans="3:3" s="86" customFormat="1" ht="10.199999999999999">
      <c r="C532" s="90"/>
    </row>
    <row r="533" spans="3:3" s="86" customFormat="1" ht="10.199999999999999">
      <c r="C533" s="90"/>
    </row>
    <row r="534" spans="3:3" s="86" customFormat="1" ht="10.199999999999999">
      <c r="C534" s="90"/>
    </row>
    <row r="535" spans="3:3" s="86" customFormat="1" ht="10.199999999999999">
      <c r="C535" s="90"/>
    </row>
    <row r="536" spans="3:3" s="86" customFormat="1" ht="10.199999999999999">
      <c r="C536" s="90"/>
    </row>
    <row r="537" spans="3:3" s="86" customFormat="1" ht="10.199999999999999">
      <c r="C537" s="90"/>
    </row>
    <row r="538" spans="3:3" s="86" customFormat="1" ht="10.199999999999999">
      <c r="C538" s="90"/>
    </row>
    <row r="539" spans="3:3" s="86" customFormat="1" ht="10.199999999999999">
      <c r="C539" s="90"/>
    </row>
    <row r="540" spans="3:3" s="86" customFormat="1" ht="10.199999999999999">
      <c r="C540" s="90"/>
    </row>
    <row r="541" spans="3:3" s="86" customFormat="1" ht="10.199999999999999">
      <c r="C541" s="90"/>
    </row>
    <row r="542" spans="3:3" s="86" customFormat="1" ht="10.199999999999999">
      <c r="C542" s="90"/>
    </row>
    <row r="543" spans="3:3" s="86" customFormat="1" ht="10.199999999999999">
      <c r="C543" s="90"/>
    </row>
    <row r="544" spans="3:3" s="86" customFormat="1" ht="10.199999999999999">
      <c r="C544" s="90"/>
    </row>
    <row r="545" spans="3:3" s="86" customFormat="1" ht="10.199999999999999">
      <c r="C545" s="90"/>
    </row>
    <row r="546" spans="3:3" s="86" customFormat="1" ht="10.199999999999999">
      <c r="C546" s="90"/>
    </row>
    <row r="547" spans="3:3" s="86" customFormat="1" ht="10.199999999999999">
      <c r="C547" s="90"/>
    </row>
    <row r="548" spans="3:3" s="86" customFormat="1" ht="10.199999999999999">
      <c r="C548" s="90"/>
    </row>
    <row r="549" spans="3:3" s="86" customFormat="1" ht="10.199999999999999">
      <c r="C549" s="90"/>
    </row>
    <row r="550" spans="3:3" s="86" customFormat="1" ht="10.199999999999999">
      <c r="C550" s="90"/>
    </row>
    <row r="551" spans="3:3" s="86" customFormat="1" ht="10.199999999999999">
      <c r="C551" s="90"/>
    </row>
    <row r="552" spans="3:3" s="86" customFormat="1" ht="10.199999999999999">
      <c r="C552" s="90"/>
    </row>
    <row r="553" spans="3:3" s="86" customFormat="1" ht="10.199999999999999">
      <c r="C553" s="90"/>
    </row>
    <row r="554" spans="3:3" s="86" customFormat="1" ht="10.199999999999999">
      <c r="C554" s="90"/>
    </row>
    <row r="555" spans="3:3" s="86" customFormat="1" ht="10.199999999999999">
      <c r="C555" s="90"/>
    </row>
    <row r="556" spans="3:3" s="86" customFormat="1" ht="10.199999999999999">
      <c r="C556" s="90"/>
    </row>
    <row r="557" spans="3:3" s="86" customFormat="1" ht="10.199999999999999">
      <c r="C557" s="90"/>
    </row>
    <row r="558" spans="3:3" s="86" customFormat="1" ht="10.199999999999999">
      <c r="C558" s="90"/>
    </row>
    <row r="559" spans="3:3" s="86" customFormat="1" ht="10.199999999999999">
      <c r="C559" s="90"/>
    </row>
    <row r="560" spans="3:3" s="86" customFormat="1" ht="10.199999999999999">
      <c r="C560" s="90"/>
    </row>
    <row r="561" spans="3:3" s="86" customFormat="1" ht="10.199999999999999">
      <c r="C561" s="90"/>
    </row>
    <row r="562" spans="3:3" s="86" customFormat="1" ht="10.199999999999999">
      <c r="C562" s="90"/>
    </row>
    <row r="563" spans="3:3" s="86" customFormat="1" ht="10.199999999999999">
      <c r="C563" s="90"/>
    </row>
    <row r="564" spans="3:3" s="86" customFormat="1" ht="10.199999999999999">
      <c r="C564" s="90"/>
    </row>
    <row r="565" spans="3:3" s="86" customFormat="1" ht="10.199999999999999">
      <c r="C565" s="90"/>
    </row>
    <row r="566" spans="3:3" s="86" customFormat="1" ht="10.199999999999999">
      <c r="C566" s="90"/>
    </row>
    <row r="567" spans="3:3" s="86" customFormat="1" ht="10.199999999999999">
      <c r="C567" s="90"/>
    </row>
    <row r="568" spans="3:3" s="86" customFormat="1" ht="10.199999999999999">
      <c r="C568" s="90"/>
    </row>
    <row r="569" spans="3:3" s="86" customFormat="1" ht="10.199999999999999">
      <c r="C569" s="90"/>
    </row>
    <row r="570" spans="3:3" s="86" customFormat="1" ht="10.199999999999999">
      <c r="C570" s="90"/>
    </row>
    <row r="571" spans="3:3" s="86" customFormat="1" ht="10.199999999999999">
      <c r="C571" s="90"/>
    </row>
    <row r="572" spans="3:3" s="86" customFormat="1" ht="10.199999999999999">
      <c r="C572" s="90"/>
    </row>
    <row r="573" spans="3:3" s="86" customFormat="1" ht="10.199999999999999">
      <c r="C573" s="90"/>
    </row>
    <row r="574" spans="3:3" s="86" customFormat="1" ht="10.199999999999999">
      <c r="C574" s="90"/>
    </row>
    <row r="575" spans="3:3" s="86" customFormat="1" ht="10.199999999999999">
      <c r="C575" s="90"/>
    </row>
    <row r="576" spans="3:3" s="86" customFormat="1" ht="10.199999999999999">
      <c r="C576" s="90"/>
    </row>
    <row r="577" spans="3:3" s="86" customFormat="1" ht="10.199999999999999">
      <c r="C577" s="90"/>
    </row>
    <row r="578" spans="3:3" s="86" customFormat="1" ht="10.199999999999999">
      <c r="C578" s="90"/>
    </row>
    <row r="579" spans="3:3" s="86" customFormat="1" ht="10.199999999999999">
      <c r="C579" s="90"/>
    </row>
    <row r="580" spans="3:3" s="86" customFormat="1" ht="10.199999999999999">
      <c r="C580" s="90"/>
    </row>
    <row r="581" spans="3:3" s="86" customFormat="1" ht="10.199999999999999">
      <c r="C581" s="90"/>
    </row>
    <row r="582" spans="3:3" s="86" customFormat="1" ht="10.199999999999999">
      <c r="C582" s="90"/>
    </row>
    <row r="583" spans="3:3" s="86" customFormat="1" ht="10.199999999999999">
      <c r="C583" s="90"/>
    </row>
    <row r="584" spans="3:3" s="86" customFormat="1" ht="10.199999999999999">
      <c r="C584" s="90"/>
    </row>
    <row r="585" spans="3:3" s="86" customFormat="1" ht="10.199999999999999">
      <c r="C585" s="90"/>
    </row>
    <row r="586" spans="3:3" s="86" customFormat="1" ht="10.199999999999999">
      <c r="C586" s="90"/>
    </row>
    <row r="587" spans="3:3" s="86" customFormat="1" ht="10.199999999999999">
      <c r="C587" s="90"/>
    </row>
    <row r="588" spans="3:3" s="86" customFormat="1" ht="10.199999999999999">
      <c r="C588" s="90"/>
    </row>
    <row r="589" spans="3:3" s="86" customFormat="1" ht="10.199999999999999">
      <c r="C589" s="90"/>
    </row>
    <row r="590" spans="3:3" s="86" customFormat="1" ht="10.199999999999999">
      <c r="C590" s="90"/>
    </row>
    <row r="591" spans="3:3" s="86" customFormat="1" ht="10.199999999999999">
      <c r="C591" s="90"/>
    </row>
    <row r="592" spans="3:3" s="86" customFormat="1" ht="10.199999999999999">
      <c r="C592" s="90"/>
    </row>
    <row r="593" spans="3:3" s="86" customFormat="1" ht="10.199999999999999">
      <c r="C593" s="90"/>
    </row>
    <row r="594" spans="3:3" s="86" customFormat="1" ht="10.199999999999999">
      <c r="C594" s="90"/>
    </row>
    <row r="595" spans="3:3" s="86" customFormat="1" ht="10.199999999999999">
      <c r="C595" s="90"/>
    </row>
    <row r="596" spans="3:3" s="86" customFormat="1" ht="10.199999999999999">
      <c r="C596" s="90"/>
    </row>
    <row r="597" spans="3:3" s="86" customFormat="1" ht="10.199999999999999">
      <c r="C597" s="90"/>
    </row>
    <row r="598" spans="3:3" s="86" customFormat="1" ht="10.199999999999999">
      <c r="C598" s="90"/>
    </row>
    <row r="599" spans="3:3" s="86" customFormat="1" ht="10.199999999999999">
      <c r="C599" s="90"/>
    </row>
    <row r="600" spans="3:3" s="86" customFormat="1" ht="10.199999999999999">
      <c r="C600" s="90"/>
    </row>
    <row r="601" spans="3:3" s="86" customFormat="1" ht="10.199999999999999">
      <c r="C601" s="90"/>
    </row>
    <row r="602" spans="3:3" s="86" customFormat="1" ht="10.199999999999999">
      <c r="C602" s="90"/>
    </row>
    <row r="603" spans="3:3" s="86" customFormat="1" ht="10.199999999999999">
      <c r="C603" s="90"/>
    </row>
    <row r="604" spans="3:3" s="86" customFormat="1" ht="10.199999999999999">
      <c r="C604" s="90"/>
    </row>
    <row r="605" spans="3:3" s="86" customFormat="1" ht="10.199999999999999">
      <c r="C605" s="90"/>
    </row>
    <row r="606" spans="3:3" s="86" customFormat="1" ht="10.199999999999999">
      <c r="C606" s="90"/>
    </row>
    <row r="607" spans="3:3" s="86" customFormat="1" ht="10.199999999999999">
      <c r="C607" s="90"/>
    </row>
    <row r="608" spans="3:3" s="86" customFormat="1" ht="10.199999999999999">
      <c r="C608" s="90"/>
    </row>
    <row r="609" spans="3:3" s="86" customFormat="1" ht="10.199999999999999">
      <c r="C609" s="90"/>
    </row>
    <row r="610" spans="3:3" s="86" customFormat="1" ht="10.199999999999999">
      <c r="C610" s="90"/>
    </row>
    <row r="611" spans="3:3" s="86" customFormat="1" ht="10.199999999999999">
      <c r="C611" s="90"/>
    </row>
    <row r="612" spans="3:3" s="86" customFormat="1" ht="10.199999999999999">
      <c r="C612" s="90"/>
    </row>
    <row r="613" spans="3:3" s="86" customFormat="1" ht="10.199999999999999">
      <c r="C613" s="90"/>
    </row>
    <row r="614" spans="3:3" s="86" customFormat="1" ht="10.199999999999999">
      <c r="C614" s="90"/>
    </row>
    <row r="615" spans="3:3" s="86" customFormat="1" ht="10.199999999999999">
      <c r="C615" s="90"/>
    </row>
    <row r="616" spans="3:3" s="86" customFormat="1" ht="10.199999999999999">
      <c r="C616" s="90"/>
    </row>
    <row r="617" spans="3:3" s="86" customFormat="1" ht="10.199999999999999">
      <c r="C617" s="90"/>
    </row>
    <row r="618" spans="3:3" s="86" customFormat="1" ht="10.199999999999999">
      <c r="C618" s="90"/>
    </row>
    <row r="619" spans="3:3" s="86" customFormat="1" ht="10.199999999999999">
      <c r="C619" s="90"/>
    </row>
    <row r="620" spans="3:3" s="86" customFormat="1" ht="10.199999999999999">
      <c r="C620" s="90"/>
    </row>
    <row r="621" spans="3:3" s="86" customFormat="1" ht="10.199999999999999">
      <c r="C621" s="90"/>
    </row>
    <row r="622" spans="3:3" s="86" customFormat="1" ht="10.199999999999999">
      <c r="C622" s="90"/>
    </row>
    <row r="623" spans="3:3" s="86" customFormat="1" ht="10.199999999999999">
      <c r="C623" s="90"/>
    </row>
    <row r="624" spans="3:3" s="86" customFormat="1" ht="10.199999999999999">
      <c r="C624" s="90"/>
    </row>
    <row r="625" spans="3:3" s="86" customFormat="1" ht="10.199999999999999">
      <c r="C625" s="90"/>
    </row>
    <row r="626" spans="3:3" s="86" customFormat="1" ht="10.199999999999999">
      <c r="C626" s="90"/>
    </row>
    <row r="627" spans="3:3" s="86" customFormat="1" ht="10.199999999999999">
      <c r="C627" s="90"/>
    </row>
    <row r="628" spans="3:3" s="86" customFormat="1" ht="10.199999999999999">
      <c r="C628" s="90"/>
    </row>
    <row r="629" spans="3:3" s="86" customFormat="1" ht="10.199999999999999">
      <c r="C629" s="90"/>
    </row>
    <row r="630" spans="3:3" s="86" customFormat="1" ht="10.199999999999999">
      <c r="C630" s="90"/>
    </row>
    <row r="631" spans="3:3" s="86" customFormat="1" ht="10.199999999999999">
      <c r="C631" s="90"/>
    </row>
    <row r="632" spans="3:3" s="86" customFormat="1" ht="10.199999999999999">
      <c r="C632" s="90"/>
    </row>
    <row r="633" spans="3:3" s="86" customFormat="1" ht="10.199999999999999">
      <c r="C633" s="90"/>
    </row>
    <row r="634" spans="3:3" s="86" customFormat="1" ht="10.199999999999999">
      <c r="C634" s="90"/>
    </row>
    <row r="635" spans="3:3" s="86" customFormat="1" ht="10.199999999999999">
      <c r="C635" s="90"/>
    </row>
    <row r="636" spans="3:3" s="86" customFormat="1" ht="10.199999999999999">
      <c r="C636" s="90"/>
    </row>
    <row r="637" spans="3:3" s="86" customFormat="1" ht="10.199999999999999">
      <c r="C637" s="90"/>
    </row>
    <row r="638" spans="3:3" s="86" customFormat="1" ht="10.199999999999999">
      <c r="C638" s="90"/>
    </row>
    <row r="639" spans="3:3" s="86" customFormat="1" ht="10.199999999999999">
      <c r="C639" s="90"/>
    </row>
    <row r="640" spans="3:3" s="86" customFormat="1" ht="10.199999999999999">
      <c r="C640" s="90"/>
    </row>
    <row r="641" spans="3:3" s="86" customFormat="1" ht="10.199999999999999">
      <c r="C641" s="90"/>
    </row>
    <row r="642" spans="3:3" s="86" customFormat="1" ht="10.199999999999999">
      <c r="C642" s="90"/>
    </row>
    <row r="643" spans="3:3" s="86" customFormat="1" ht="10.199999999999999">
      <c r="C643" s="90"/>
    </row>
    <row r="644" spans="3:3" s="86" customFormat="1" ht="10.199999999999999">
      <c r="C644" s="90"/>
    </row>
    <row r="645" spans="3:3" s="86" customFormat="1" ht="10.199999999999999">
      <c r="C645" s="90"/>
    </row>
    <row r="646" spans="3:3" s="86" customFormat="1" ht="10.199999999999999">
      <c r="C646" s="90"/>
    </row>
    <row r="647" spans="3:3" s="86" customFormat="1" ht="10.199999999999999">
      <c r="C647" s="90"/>
    </row>
    <row r="648" spans="3:3" s="86" customFormat="1" ht="10.199999999999999">
      <c r="C648" s="90"/>
    </row>
    <row r="649" spans="3:3" s="86" customFormat="1" ht="10.199999999999999">
      <c r="C649" s="90"/>
    </row>
    <row r="650" spans="3:3" s="86" customFormat="1" ht="10.199999999999999">
      <c r="C650" s="90"/>
    </row>
    <row r="651" spans="3:3" s="86" customFormat="1" ht="10.199999999999999">
      <c r="C651" s="90"/>
    </row>
    <row r="652" spans="3:3" s="86" customFormat="1" ht="10.199999999999999">
      <c r="C652" s="90"/>
    </row>
    <row r="653" spans="3:3" s="86" customFormat="1" ht="10.199999999999999">
      <c r="C653" s="90"/>
    </row>
    <row r="654" spans="3:3" s="86" customFormat="1" ht="10.199999999999999">
      <c r="C654" s="90"/>
    </row>
    <row r="655" spans="3:3" s="86" customFormat="1" ht="10.199999999999999">
      <c r="C655" s="90"/>
    </row>
    <row r="656" spans="3:3" s="86" customFormat="1" ht="10.199999999999999">
      <c r="C656" s="90"/>
    </row>
    <row r="657" spans="3:3" s="86" customFormat="1" ht="10.199999999999999">
      <c r="C657" s="90"/>
    </row>
    <row r="658" spans="3:3" s="86" customFormat="1" ht="10.199999999999999">
      <c r="C658" s="90"/>
    </row>
    <row r="659" spans="3:3" s="86" customFormat="1" ht="10.199999999999999">
      <c r="C659" s="90"/>
    </row>
    <row r="660" spans="3:3" s="86" customFormat="1" ht="10.199999999999999">
      <c r="C660" s="90"/>
    </row>
    <row r="661" spans="3:3" s="86" customFormat="1" ht="10.199999999999999">
      <c r="C661" s="90"/>
    </row>
    <row r="662" spans="3:3" s="86" customFormat="1" ht="10.199999999999999">
      <c r="C662" s="90"/>
    </row>
    <row r="663" spans="3:3" s="86" customFormat="1" ht="10.199999999999999">
      <c r="C663" s="90"/>
    </row>
    <row r="664" spans="3:3" s="86" customFormat="1" ht="10.199999999999999">
      <c r="C664" s="90"/>
    </row>
    <row r="665" spans="3:3" s="86" customFormat="1" ht="10.199999999999999">
      <c r="C665" s="90"/>
    </row>
    <row r="666" spans="3:3" s="86" customFormat="1" ht="10.199999999999999">
      <c r="C666" s="90"/>
    </row>
    <row r="667" spans="3:3" s="86" customFormat="1" ht="10.199999999999999">
      <c r="C667" s="90"/>
    </row>
    <row r="668" spans="3:3" s="86" customFormat="1" ht="10.199999999999999">
      <c r="C668" s="90"/>
    </row>
    <row r="669" spans="3:3" s="86" customFormat="1" ht="10.199999999999999">
      <c r="C669" s="90"/>
    </row>
    <row r="670" spans="3:3" s="86" customFormat="1" ht="10.199999999999999">
      <c r="C670" s="90"/>
    </row>
    <row r="671" spans="3:3" s="86" customFormat="1" ht="10.199999999999999">
      <c r="C671" s="90"/>
    </row>
    <row r="672" spans="3:3" s="86" customFormat="1" ht="10.199999999999999">
      <c r="C672" s="90"/>
    </row>
    <row r="673" spans="3:3" s="86" customFormat="1" ht="10.199999999999999">
      <c r="C673" s="90"/>
    </row>
    <row r="674" spans="3:3" s="86" customFormat="1" ht="10.199999999999999">
      <c r="C674" s="90"/>
    </row>
    <row r="675" spans="3:3" s="86" customFormat="1" ht="10.199999999999999">
      <c r="C675" s="90"/>
    </row>
    <row r="676" spans="3:3" s="86" customFormat="1" ht="10.199999999999999">
      <c r="C676" s="90"/>
    </row>
    <row r="677" spans="3:3" s="86" customFormat="1" ht="10.199999999999999">
      <c r="C677" s="90"/>
    </row>
    <row r="678" spans="3:3" s="86" customFormat="1" ht="10.199999999999999">
      <c r="C678" s="90"/>
    </row>
    <row r="679" spans="3:3" s="86" customFormat="1" ht="10.199999999999999">
      <c r="C679" s="90"/>
    </row>
    <row r="680" spans="3:3" s="86" customFormat="1" ht="10.199999999999999">
      <c r="C680" s="90"/>
    </row>
    <row r="681" spans="3:3" s="86" customFormat="1" ht="10.199999999999999">
      <c r="C681" s="90"/>
    </row>
    <row r="682" spans="3:3" s="86" customFormat="1" ht="10.199999999999999">
      <c r="C682" s="90"/>
    </row>
    <row r="683" spans="3:3" s="86" customFormat="1" ht="10.199999999999999">
      <c r="C683" s="90"/>
    </row>
    <row r="684" spans="3:3" s="86" customFormat="1" ht="10.199999999999999">
      <c r="C684" s="90"/>
    </row>
    <row r="685" spans="3:3" s="86" customFormat="1" ht="10.199999999999999">
      <c r="C685" s="90"/>
    </row>
    <row r="686" spans="3:3" s="86" customFormat="1" ht="10.199999999999999">
      <c r="C686" s="90"/>
    </row>
    <row r="687" spans="3:3" s="86" customFormat="1" ht="10.199999999999999">
      <c r="C687" s="90"/>
    </row>
    <row r="688" spans="3:3" s="86" customFormat="1" ht="10.199999999999999">
      <c r="C688" s="90"/>
    </row>
    <row r="689" spans="3:3" s="86" customFormat="1" ht="10.199999999999999">
      <c r="C689" s="90"/>
    </row>
    <row r="690" spans="3:3" s="86" customFormat="1" ht="10.199999999999999">
      <c r="C690" s="90"/>
    </row>
    <row r="691" spans="3:3" s="86" customFormat="1" ht="10.199999999999999">
      <c r="C691" s="90"/>
    </row>
    <row r="692" spans="3:3" s="86" customFormat="1" ht="10.199999999999999">
      <c r="C692" s="90"/>
    </row>
    <row r="693" spans="3:3" s="86" customFormat="1" ht="10.199999999999999">
      <c r="C693" s="90"/>
    </row>
    <row r="694" spans="3:3" s="86" customFormat="1" ht="10.199999999999999">
      <c r="C694" s="90"/>
    </row>
    <row r="695" spans="3:3" s="86" customFormat="1" ht="10.199999999999999">
      <c r="C695" s="90"/>
    </row>
    <row r="696" spans="3:3" s="86" customFormat="1" ht="10.199999999999999">
      <c r="C696" s="90"/>
    </row>
    <row r="697" spans="3:3" s="86" customFormat="1" ht="10.199999999999999">
      <c r="C697" s="90"/>
    </row>
    <row r="698" spans="3:3" s="86" customFormat="1" ht="10.199999999999999">
      <c r="C698" s="90"/>
    </row>
    <row r="699" spans="3:3" s="86" customFormat="1" ht="10.199999999999999">
      <c r="C699" s="90"/>
    </row>
    <row r="700" spans="3:3" s="86" customFormat="1" ht="10.199999999999999">
      <c r="C700" s="90"/>
    </row>
    <row r="701" spans="3:3" s="86" customFormat="1" ht="10.199999999999999">
      <c r="C701" s="90"/>
    </row>
    <row r="702" spans="3:3" s="86" customFormat="1" ht="10.199999999999999">
      <c r="C702" s="90"/>
    </row>
    <row r="703" spans="3:3" s="86" customFormat="1" ht="10.199999999999999">
      <c r="C703" s="90"/>
    </row>
    <row r="704" spans="3:3" s="86" customFormat="1" ht="10.199999999999999">
      <c r="C704" s="90"/>
    </row>
    <row r="705" spans="3:3" s="86" customFormat="1" ht="10.199999999999999">
      <c r="C705" s="90"/>
    </row>
    <row r="706" spans="3:3" s="86" customFormat="1" ht="10.199999999999999">
      <c r="C706" s="90"/>
    </row>
    <row r="707" spans="3:3" s="86" customFormat="1" ht="10.199999999999999">
      <c r="C707" s="90"/>
    </row>
    <row r="708" spans="3:3" s="86" customFormat="1" ht="10.199999999999999">
      <c r="C708" s="90"/>
    </row>
    <row r="709" spans="3:3" s="86" customFormat="1" ht="10.199999999999999">
      <c r="C709" s="90"/>
    </row>
    <row r="710" spans="3:3" s="86" customFormat="1" ht="10.199999999999999">
      <c r="C710" s="90"/>
    </row>
    <row r="711" spans="3:3" s="86" customFormat="1" ht="10.199999999999999">
      <c r="C711" s="90"/>
    </row>
    <row r="712" spans="3:3" s="86" customFormat="1" ht="10.199999999999999">
      <c r="C712" s="90"/>
    </row>
    <row r="713" spans="3:3" s="86" customFormat="1" ht="10.199999999999999">
      <c r="C713" s="90"/>
    </row>
    <row r="714" spans="3:3" s="86" customFormat="1" ht="10.199999999999999">
      <c r="C714" s="90"/>
    </row>
    <row r="715" spans="3:3" s="86" customFormat="1" ht="10.199999999999999">
      <c r="C715" s="90"/>
    </row>
    <row r="716" spans="3:3" s="86" customFormat="1" ht="10.199999999999999">
      <c r="C716" s="90"/>
    </row>
    <row r="717" spans="3:3" s="86" customFormat="1" ht="10.199999999999999">
      <c r="C717" s="90"/>
    </row>
    <row r="718" spans="3:3" s="86" customFormat="1" ht="10.199999999999999">
      <c r="C718" s="90"/>
    </row>
    <row r="719" spans="3:3" s="86" customFormat="1" ht="10.199999999999999">
      <c r="C719" s="90"/>
    </row>
    <row r="720" spans="3:3" s="86" customFormat="1" ht="10.199999999999999">
      <c r="C720" s="90"/>
    </row>
    <row r="721" spans="3:3" s="86" customFormat="1" ht="10.199999999999999">
      <c r="C721" s="90"/>
    </row>
    <row r="722" spans="3:3" s="86" customFormat="1" ht="10.199999999999999">
      <c r="C722" s="90"/>
    </row>
    <row r="723" spans="3:3" s="86" customFormat="1" ht="10.199999999999999">
      <c r="C723" s="90"/>
    </row>
    <row r="724" spans="3:3" s="86" customFormat="1" ht="10.199999999999999">
      <c r="C724" s="90"/>
    </row>
    <row r="725" spans="3:3" s="86" customFormat="1" ht="10.199999999999999">
      <c r="C725" s="90"/>
    </row>
    <row r="726" spans="3:3" s="86" customFormat="1" ht="10.199999999999999">
      <c r="C726" s="90"/>
    </row>
    <row r="727" spans="3:3" s="86" customFormat="1" ht="10.199999999999999">
      <c r="C727" s="90"/>
    </row>
    <row r="728" spans="3:3" s="86" customFormat="1" ht="10.199999999999999">
      <c r="C728" s="90"/>
    </row>
    <row r="729" spans="3:3" s="86" customFormat="1" ht="10.199999999999999">
      <c r="C729" s="90"/>
    </row>
    <row r="730" spans="3:3" s="86" customFormat="1" ht="10.199999999999999">
      <c r="C730" s="90"/>
    </row>
    <row r="731" spans="3:3" s="86" customFormat="1" ht="10.199999999999999">
      <c r="C731" s="90"/>
    </row>
    <row r="732" spans="3:3" s="86" customFormat="1" ht="10.199999999999999">
      <c r="C732" s="90"/>
    </row>
    <row r="733" spans="3:3" s="86" customFormat="1" ht="10.199999999999999">
      <c r="C733" s="90"/>
    </row>
    <row r="734" spans="3:3" s="86" customFormat="1" ht="10.199999999999999">
      <c r="C734" s="90"/>
    </row>
    <row r="735" spans="3:3" s="86" customFormat="1" ht="10.199999999999999">
      <c r="C735" s="90"/>
    </row>
    <row r="736" spans="3:3" s="86" customFormat="1" ht="10.199999999999999">
      <c r="C736" s="90"/>
    </row>
    <row r="737" spans="3:3" s="86" customFormat="1" ht="10.199999999999999">
      <c r="C737" s="90"/>
    </row>
    <row r="738" spans="3:3" s="86" customFormat="1" ht="10.199999999999999">
      <c r="C738" s="90"/>
    </row>
    <row r="739" spans="3:3" s="86" customFormat="1" ht="10.199999999999999">
      <c r="C739" s="90"/>
    </row>
    <row r="740" spans="3:3" s="86" customFormat="1" ht="10.199999999999999">
      <c r="C740" s="90"/>
    </row>
    <row r="741" spans="3:3" s="86" customFormat="1" ht="10.199999999999999">
      <c r="C741" s="90"/>
    </row>
    <row r="742" spans="3:3" s="86" customFormat="1" ht="10.199999999999999">
      <c r="C742" s="90"/>
    </row>
    <row r="743" spans="3:3" s="86" customFormat="1" ht="10.199999999999999">
      <c r="C743" s="90"/>
    </row>
    <row r="744" spans="3:3" s="86" customFormat="1" ht="10.199999999999999">
      <c r="C744" s="90"/>
    </row>
    <row r="745" spans="3:3" s="86" customFormat="1" ht="10.199999999999999">
      <c r="C745" s="90"/>
    </row>
    <row r="746" spans="3:3" s="86" customFormat="1" ht="10.199999999999999">
      <c r="C746" s="90"/>
    </row>
    <row r="747" spans="3:3" s="86" customFormat="1" ht="10.199999999999999">
      <c r="C747" s="90"/>
    </row>
    <row r="748" spans="3:3" s="86" customFormat="1" ht="10.199999999999999">
      <c r="C748" s="90"/>
    </row>
    <row r="749" spans="3:3" s="86" customFormat="1" ht="10.199999999999999">
      <c r="C749" s="90"/>
    </row>
    <row r="750" spans="3:3" s="86" customFormat="1" ht="10.199999999999999">
      <c r="C750" s="90"/>
    </row>
    <row r="751" spans="3:3" s="86" customFormat="1" ht="10.199999999999999">
      <c r="C751" s="90"/>
    </row>
    <row r="752" spans="3:3" s="86" customFormat="1" ht="10.199999999999999">
      <c r="C752" s="90"/>
    </row>
    <row r="753" spans="3:3" s="86" customFormat="1" ht="10.199999999999999">
      <c r="C753" s="90"/>
    </row>
    <row r="754" spans="3:3" s="86" customFormat="1" ht="10.199999999999999">
      <c r="C754" s="90"/>
    </row>
    <row r="755" spans="3:3" s="86" customFormat="1" ht="10.199999999999999">
      <c r="C755" s="90"/>
    </row>
    <row r="756" spans="3:3" s="86" customFormat="1" ht="10.199999999999999">
      <c r="C756" s="90"/>
    </row>
    <row r="757" spans="3:3" s="86" customFormat="1" ht="10.199999999999999">
      <c r="C757" s="90"/>
    </row>
    <row r="758" spans="3:3" s="86" customFormat="1" ht="10.199999999999999">
      <c r="C758" s="90"/>
    </row>
    <row r="759" spans="3:3" s="86" customFormat="1" ht="10.199999999999999">
      <c r="C759" s="90"/>
    </row>
    <row r="760" spans="3:3" s="86" customFormat="1" ht="10.199999999999999">
      <c r="C760" s="90"/>
    </row>
    <row r="761" spans="3:3" s="86" customFormat="1" ht="10.199999999999999">
      <c r="C761" s="90"/>
    </row>
    <row r="762" spans="3:3" s="86" customFormat="1" ht="10.199999999999999">
      <c r="C762" s="90"/>
    </row>
    <row r="763" spans="3:3" s="86" customFormat="1" ht="10.199999999999999">
      <c r="C763" s="90"/>
    </row>
    <row r="764" spans="3:3" s="86" customFormat="1" ht="10.199999999999999">
      <c r="C764" s="90"/>
    </row>
    <row r="765" spans="3:3" s="86" customFormat="1" ht="10.199999999999999">
      <c r="C765" s="90"/>
    </row>
    <row r="766" spans="3:3" s="86" customFormat="1" ht="10.199999999999999">
      <c r="C766" s="90"/>
    </row>
    <row r="767" spans="3:3" s="86" customFormat="1" ht="10.199999999999999">
      <c r="C767" s="90"/>
    </row>
    <row r="768" spans="3:3" s="86" customFormat="1" ht="10.199999999999999">
      <c r="C768" s="90"/>
    </row>
    <row r="769" spans="3:3" s="86" customFormat="1" ht="10.199999999999999">
      <c r="C769" s="90"/>
    </row>
    <row r="770" spans="3:3" s="86" customFormat="1" ht="10.199999999999999">
      <c r="C770" s="90"/>
    </row>
    <row r="771" spans="3:3" s="86" customFormat="1" ht="10.199999999999999">
      <c r="C771" s="90"/>
    </row>
    <row r="772" spans="3:3" s="86" customFormat="1" ht="10.199999999999999">
      <c r="C772" s="90"/>
    </row>
    <row r="773" spans="3:3" s="86" customFormat="1" ht="10.199999999999999">
      <c r="C773" s="90"/>
    </row>
    <row r="774" spans="3:3" s="86" customFormat="1" ht="10.199999999999999">
      <c r="C774" s="90"/>
    </row>
    <row r="775" spans="3:3" s="86" customFormat="1" ht="10.199999999999999">
      <c r="C775" s="90"/>
    </row>
    <row r="776" spans="3:3" s="86" customFormat="1" ht="10.199999999999999">
      <c r="C776" s="90"/>
    </row>
    <row r="777" spans="3:3" s="86" customFormat="1" ht="10.199999999999999">
      <c r="C777" s="90"/>
    </row>
    <row r="778" spans="3:3" s="86" customFormat="1" ht="10.199999999999999">
      <c r="C778" s="90"/>
    </row>
    <row r="779" spans="3:3" s="86" customFormat="1" ht="10.199999999999999">
      <c r="C779" s="90"/>
    </row>
    <row r="780" spans="3:3" s="86" customFormat="1" ht="10.199999999999999">
      <c r="C780" s="90"/>
    </row>
    <row r="781" spans="3:3" s="86" customFormat="1" ht="10.199999999999999">
      <c r="C781" s="90"/>
    </row>
    <row r="782" spans="3:3" s="86" customFormat="1" ht="10.199999999999999">
      <c r="C782" s="90"/>
    </row>
    <row r="783" spans="3:3" s="86" customFormat="1" ht="10.199999999999999">
      <c r="C783" s="90"/>
    </row>
    <row r="784" spans="3:3" s="86" customFormat="1" ht="10.199999999999999">
      <c r="C784" s="90"/>
    </row>
    <row r="785" spans="3:3" s="86" customFormat="1" ht="10.199999999999999">
      <c r="C785" s="90"/>
    </row>
    <row r="786" spans="3:3" s="86" customFormat="1" ht="10.199999999999999">
      <c r="C786" s="90"/>
    </row>
    <row r="787" spans="3:3" s="86" customFormat="1" ht="10.199999999999999">
      <c r="C787" s="90"/>
    </row>
    <row r="788" spans="3:3" s="86" customFormat="1" ht="10.199999999999999">
      <c r="C788" s="90"/>
    </row>
    <row r="789" spans="3:3" s="86" customFormat="1" ht="10.199999999999999">
      <c r="C789" s="90"/>
    </row>
    <row r="790" spans="3:3" s="86" customFormat="1" ht="10.199999999999999">
      <c r="C790" s="90"/>
    </row>
    <row r="791" spans="3:3" s="86" customFormat="1" ht="10.199999999999999">
      <c r="C791" s="90"/>
    </row>
    <row r="792" spans="3:3" s="86" customFormat="1" ht="10.199999999999999">
      <c r="C792" s="90"/>
    </row>
    <row r="793" spans="3:3" s="86" customFormat="1" ht="10.199999999999999">
      <c r="C793" s="90"/>
    </row>
    <row r="794" spans="3:3" s="86" customFormat="1" ht="10.199999999999999">
      <c r="C794" s="90"/>
    </row>
    <row r="795" spans="3:3" s="86" customFormat="1" ht="10.199999999999999">
      <c r="C795" s="90"/>
    </row>
    <row r="796" spans="3:3" s="86" customFormat="1" ht="10.199999999999999">
      <c r="C796" s="90"/>
    </row>
    <row r="797" spans="3:3" s="86" customFormat="1" ht="10.199999999999999">
      <c r="C797" s="90"/>
    </row>
    <row r="798" spans="3:3" s="86" customFormat="1" ht="10.199999999999999">
      <c r="C798" s="90"/>
    </row>
    <row r="799" spans="3:3" s="86" customFormat="1" ht="10.199999999999999">
      <c r="C799" s="90"/>
    </row>
    <row r="800" spans="3:3" s="86" customFormat="1" ht="10.199999999999999">
      <c r="C800" s="90"/>
    </row>
    <row r="801" spans="3:3" s="86" customFormat="1" ht="10.199999999999999">
      <c r="C801" s="90"/>
    </row>
    <row r="802" spans="3:3" s="86" customFormat="1" ht="10.199999999999999">
      <c r="C802" s="90"/>
    </row>
    <row r="803" spans="3:3" s="86" customFormat="1" ht="10.199999999999999">
      <c r="C803" s="90"/>
    </row>
    <row r="804" spans="3:3" s="86" customFormat="1" ht="10.199999999999999">
      <c r="C804" s="90"/>
    </row>
    <row r="805" spans="3:3" s="86" customFormat="1" ht="10.199999999999999">
      <c r="C805" s="90"/>
    </row>
    <row r="806" spans="3:3" s="86" customFormat="1" ht="10.199999999999999">
      <c r="C806" s="90"/>
    </row>
    <row r="807" spans="3:3" s="86" customFormat="1" ht="10.199999999999999">
      <c r="C807" s="90"/>
    </row>
    <row r="808" spans="3:3" s="86" customFormat="1" ht="10.199999999999999">
      <c r="C808" s="90"/>
    </row>
    <row r="809" spans="3:3" s="86" customFormat="1" ht="10.199999999999999">
      <c r="C809" s="90"/>
    </row>
    <row r="810" spans="3:3" s="86" customFormat="1" ht="10.199999999999999">
      <c r="C810" s="90"/>
    </row>
    <row r="811" spans="3:3" s="86" customFormat="1" ht="10.199999999999999">
      <c r="C811" s="90"/>
    </row>
    <row r="812" spans="3:3" s="86" customFormat="1" ht="10.199999999999999">
      <c r="C812" s="90"/>
    </row>
    <row r="813" spans="3:3" s="86" customFormat="1" ht="10.199999999999999">
      <c r="C813" s="90"/>
    </row>
    <row r="814" spans="3:3" s="86" customFormat="1" ht="10.199999999999999">
      <c r="C814" s="90"/>
    </row>
    <row r="815" spans="3:3" s="86" customFormat="1" ht="10.199999999999999">
      <c r="C815" s="90"/>
    </row>
    <row r="816" spans="3:3" s="86" customFormat="1" ht="10.199999999999999">
      <c r="C816" s="90"/>
    </row>
    <row r="817" spans="3:3" s="86" customFormat="1" ht="10.199999999999999">
      <c r="C817" s="90"/>
    </row>
    <row r="818" spans="3:3" s="86" customFormat="1" ht="10.199999999999999">
      <c r="C818" s="90"/>
    </row>
    <row r="819" spans="3:3" s="86" customFormat="1" ht="10.199999999999999">
      <c r="C819" s="90"/>
    </row>
    <row r="820" spans="3:3" s="86" customFormat="1" ht="10.199999999999999">
      <c r="C820" s="90"/>
    </row>
    <row r="821" spans="3:3" s="86" customFormat="1" ht="10.199999999999999">
      <c r="C821" s="90"/>
    </row>
    <row r="822" spans="3:3" s="86" customFormat="1" ht="10.199999999999999">
      <c r="C822" s="90"/>
    </row>
    <row r="823" spans="3:3" s="86" customFormat="1" ht="10.199999999999999">
      <c r="C823" s="90"/>
    </row>
    <row r="824" spans="3:3" s="86" customFormat="1" ht="10.199999999999999">
      <c r="C824" s="90"/>
    </row>
    <row r="825" spans="3:3" s="86" customFormat="1" ht="10.199999999999999">
      <c r="C825" s="90"/>
    </row>
    <row r="826" spans="3:3" s="86" customFormat="1" ht="10.199999999999999">
      <c r="C826" s="90"/>
    </row>
    <row r="827" spans="3:3" s="86" customFormat="1" ht="10.199999999999999">
      <c r="C827" s="90"/>
    </row>
    <row r="828" spans="3:3" s="86" customFormat="1" ht="10.199999999999999">
      <c r="C828" s="90"/>
    </row>
    <row r="829" spans="3:3" s="86" customFormat="1" ht="10.199999999999999">
      <c r="C829" s="90"/>
    </row>
    <row r="830" spans="3:3" s="86" customFormat="1" ht="10.199999999999999">
      <c r="C830" s="90"/>
    </row>
    <row r="831" spans="3:3" s="86" customFormat="1" ht="10.199999999999999">
      <c r="C831" s="90"/>
    </row>
    <row r="832" spans="3:3" s="86" customFormat="1" ht="10.199999999999999">
      <c r="C832" s="90"/>
    </row>
    <row r="833" spans="3:3" s="86" customFormat="1" ht="10.199999999999999">
      <c r="C833" s="90"/>
    </row>
    <row r="834" spans="3:3" s="86" customFormat="1" ht="10.199999999999999">
      <c r="C834" s="90"/>
    </row>
    <row r="835" spans="3:3" s="86" customFormat="1" ht="10.199999999999999">
      <c r="C835" s="90"/>
    </row>
    <row r="836" spans="3:3" s="86" customFormat="1" ht="10.199999999999999">
      <c r="C836" s="90"/>
    </row>
    <row r="837" spans="3:3" s="86" customFormat="1" ht="10.199999999999999">
      <c r="C837" s="90"/>
    </row>
    <row r="838" spans="3:3" s="86" customFormat="1" ht="10.199999999999999">
      <c r="C838" s="90"/>
    </row>
    <row r="839" spans="3:3" s="86" customFormat="1" ht="10.199999999999999">
      <c r="C839" s="90"/>
    </row>
    <row r="840" spans="3:3" s="86" customFormat="1" ht="10.199999999999999">
      <c r="C840" s="90"/>
    </row>
    <row r="841" spans="3:3" s="86" customFormat="1" ht="10.199999999999999">
      <c r="C841" s="90"/>
    </row>
    <row r="842" spans="3:3" s="86" customFormat="1" ht="10.199999999999999">
      <c r="C842" s="90"/>
    </row>
    <row r="843" spans="3:3" s="86" customFormat="1" ht="10.199999999999999">
      <c r="C843" s="90"/>
    </row>
    <row r="844" spans="3:3" s="86" customFormat="1" ht="10.199999999999999">
      <c r="C844" s="90"/>
    </row>
    <row r="845" spans="3:3" s="86" customFormat="1" ht="10.199999999999999">
      <c r="C845" s="90"/>
    </row>
    <row r="846" spans="3:3" s="86" customFormat="1" ht="10.199999999999999">
      <c r="C846" s="90"/>
    </row>
    <row r="847" spans="3:3" s="86" customFormat="1" ht="10.199999999999999">
      <c r="C847" s="90"/>
    </row>
    <row r="848" spans="3:3" s="86" customFormat="1" ht="10.199999999999999">
      <c r="C848" s="90"/>
    </row>
    <row r="849" spans="3:3" s="86" customFormat="1" ht="10.199999999999999">
      <c r="C849" s="90"/>
    </row>
    <row r="850" spans="3:3" s="86" customFormat="1" ht="10.199999999999999">
      <c r="C850" s="90"/>
    </row>
    <row r="851" spans="3:3" s="86" customFormat="1" ht="10.199999999999999">
      <c r="C851" s="90"/>
    </row>
    <row r="852" spans="3:3" s="86" customFormat="1" ht="10.199999999999999">
      <c r="C852" s="90"/>
    </row>
    <row r="853" spans="3:3" s="86" customFormat="1" ht="10.199999999999999">
      <c r="C853" s="90"/>
    </row>
    <row r="854" spans="3:3" s="86" customFormat="1" ht="10.199999999999999">
      <c r="C854" s="90"/>
    </row>
    <row r="855" spans="3:3" s="86" customFormat="1" ht="10.199999999999999">
      <c r="C855" s="90"/>
    </row>
    <row r="856" spans="3:3" s="86" customFormat="1" ht="10.199999999999999">
      <c r="C856" s="90"/>
    </row>
    <row r="857" spans="3:3" s="86" customFormat="1" ht="10.199999999999999">
      <c r="C857" s="90"/>
    </row>
    <row r="858" spans="3:3" s="86" customFormat="1" ht="10.199999999999999">
      <c r="C858" s="90"/>
    </row>
    <row r="859" spans="3:3" s="86" customFormat="1" ht="10.199999999999999">
      <c r="C859" s="90"/>
    </row>
    <row r="860" spans="3:3" s="86" customFormat="1" ht="10.199999999999999">
      <c r="C860" s="90"/>
    </row>
    <row r="861" spans="3:3" s="86" customFormat="1" ht="10.199999999999999">
      <c r="C861" s="90"/>
    </row>
    <row r="862" spans="3:3" s="86" customFormat="1" ht="10.199999999999999">
      <c r="C862" s="90"/>
    </row>
    <row r="863" spans="3:3" s="86" customFormat="1" ht="10.199999999999999">
      <c r="C863" s="90"/>
    </row>
    <row r="864" spans="3:3" s="86" customFormat="1" ht="10.199999999999999">
      <c r="C864" s="90"/>
    </row>
    <row r="865" spans="3:3" s="86" customFormat="1" ht="10.199999999999999">
      <c r="C865" s="90"/>
    </row>
    <row r="866" spans="3:3" s="86" customFormat="1" ht="10.199999999999999">
      <c r="C866" s="90"/>
    </row>
    <row r="867" spans="3:3" s="86" customFormat="1" ht="10.199999999999999">
      <c r="C867" s="90"/>
    </row>
    <row r="868" spans="3:3" s="86" customFormat="1" ht="10.199999999999999">
      <c r="C868" s="90"/>
    </row>
    <row r="869" spans="3:3" s="86" customFormat="1" ht="10.199999999999999">
      <c r="C869" s="90"/>
    </row>
    <row r="870" spans="3:3" s="86" customFormat="1" ht="10.199999999999999">
      <c r="C870" s="90"/>
    </row>
    <row r="871" spans="3:3" s="86" customFormat="1" ht="10.199999999999999">
      <c r="C871" s="90"/>
    </row>
    <row r="872" spans="3:3" s="86" customFormat="1" ht="10.199999999999999">
      <c r="C872" s="90"/>
    </row>
    <row r="873" spans="3:3" s="86" customFormat="1" ht="10.199999999999999">
      <c r="C873" s="90"/>
    </row>
    <row r="874" spans="3:3" s="86" customFormat="1" ht="10.199999999999999">
      <c r="C874" s="90"/>
    </row>
    <row r="875" spans="3:3" s="86" customFormat="1" ht="10.199999999999999">
      <c r="C875" s="90"/>
    </row>
    <row r="876" spans="3:3" s="86" customFormat="1" ht="10.199999999999999">
      <c r="C876" s="90"/>
    </row>
    <row r="877" spans="3:3" s="86" customFormat="1" ht="10.199999999999999">
      <c r="C877" s="90"/>
    </row>
    <row r="878" spans="3:3" s="86" customFormat="1" ht="10.199999999999999">
      <c r="C878" s="90"/>
    </row>
    <row r="879" spans="3:3" s="86" customFormat="1" ht="10.199999999999999">
      <c r="C879" s="90"/>
    </row>
    <row r="880" spans="3:3" s="86" customFormat="1" ht="10.199999999999999">
      <c r="C880" s="90"/>
    </row>
    <row r="881" spans="3:3" s="86" customFormat="1" ht="10.199999999999999">
      <c r="C881" s="90"/>
    </row>
    <row r="882" spans="3:3" s="86" customFormat="1" ht="10.199999999999999">
      <c r="C882" s="90"/>
    </row>
    <row r="883" spans="3:3" s="86" customFormat="1" ht="10.199999999999999">
      <c r="C883" s="90"/>
    </row>
    <row r="884" spans="3:3" s="86" customFormat="1" ht="10.199999999999999">
      <c r="C884" s="90"/>
    </row>
    <row r="885" spans="3:3" s="86" customFormat="1" ht="10.199999999999999">
      <c r="C885" s="90"/>
    </row>
    <row r="886" spans="3:3" s="86" customFormat="1" ht="10.199999999999999">
      <c r="C886" s="90"/>
    </row>
    <row r="887" spans="3:3" s="86" customFormat="1" ht="10.199999999999999">
      <c r="C887" s="90"/>
    </row>
    <row r="888" spans="3:3" s="86" customFormat="1" ht="10.199999999999999">
      <c r="C888" s="90"/>
    </row>
    <row r="889" spans="3:3" s="86" customFormat="1" ht="10.199999999999999">
      <c r="C889" s="90"/>
    </row>
    <row r="890" spans="3:3" s="86" customFormat="1" ht="10.199999999999999">
      <c r="C890" s="90"/>
    </row>
    <row r="891" spans="3:3" s="86" customFormat="1" ht="10.199999999999999">
      <c r="C891" s="90"/>
    </row>
    <row r="892" spans="3:3" s="86" customFormat="1" ht="10.199999999999999">
      <c r="C892" s="90"/>
    </row>
    <row r="893" spans="3:3" s="86" customFormat="1" ht="10.199999999999999">
      <c r="C893" s="90"/>
    </row>
    <row r="894" spans="3:3" s="86" customFormat="1" ht="10.199999999999999">
      <c r="C894" s="90"/>
    </row>
    <row r="895" spans="3:3" s="86" customFormat="1" ht="10.199999999999999">
      <c r="C895" s="90"/>
    </row>
    <row r="896" spans="3:3" s="86" customFormat="1" ht="10.199999999999999">
      <c r="C896" s="90"/>
    </row>
    <row r="897" spans="3:3" s="86" customFormat="1" ht="10.199999999999999">
      <c r="C897" s="90"/>
    </row>
    <row r="898" spans="3:3" s="86" customFormat="1" ht="10.199999999999999">
      <c r="C898" s="90"/>
    </row>
    <row r="899" spans="3:3" s="86" customFormat="1" ht="10.199999999999999">
      <c r="C899" s="90"/>
    </row>
    <row r="900" spans="3:3" s="86" customFormat="1" ht="10.199999999999999">
      <c r="C900" s="90"/>
    </row>
    <row r="901" spans="3:3" s="86" customFormat="1" ht="10.199999999999999">
      <c r="C901" s="90"/>
    </row>
    <row r="902" spans="3:3" s="86" customFormat="1" ht="10.199999999999999">
      <c r="C902" s="90"/>
    </row>
    <row r="903" spans="3:3" s="86" customFormat="1" ht="10.199999999999999">
      <c r="C903" s="90"/>
    </row>
    <row r="904" spans="3:3" s="86" customFormat="1" ht="10.199999999999999">
      <c r="C904" s="90"/>
    </row>
    <row r="905" spans="3:3" s="86" customFormat="1" ht="10.199999999999999">
      <c r="C905" s="90"/>
    </row>
    <row r="906" spans="3:3" s="86" customFormat="1" ht="10.199999999999999">
      <c r="C906" s="90"/>
    </row>
    <row r="907" spans="3:3" s="86" customFormat="1" ht="10.199999999999999">
      <c r="C907" s="90"/>
    </row>
    <row r="908" spans="3:3" s="86" customFormat="1" ht="10.199999999999999">
      <c r="C908" s="90"/>
    </row>
    <row r="909" spans="3:3" s="86" customFormat="1" ht="10.199999999999999">
      <c r="C909" s="90"/>
    </row>
    <row r="910" spans="3:3" s="86" customFormat="1" ht="10.199999999999999">
      <c r="C910" s="90"/>
    </row>
    <row r="911" spans="3:3" s="86" customFormat="1" ht="10.199999999999999">
      <c r="C911" s="90"/>
    </row>
    <row r="912" spans="3:3" s="86" customFormat="1" ht="10.199999999999999">
      <c r="C912" s="90"/>
    </row>
    <row r="913" spans="3:3" s="86" customFormat="1" ht="10.199999999999999">
      <c r="C913" s="90"/>
    </row>
    <row r="914" spans="3:3" s="86" customFormat="1" ht="10.199999999999999">
      <c r="C914" s="90"/>
    </row>
    <row r="915" spans="3:3" s="86" customFormat="1" ht="10.199999999999999">
      <c r="C915" s="90"/>
    </row>
    <row r="916" spans="3:3" s="86" customFormat="1" ht="10.199999999999999">
      <c r="C916" s="90"/>
    </row>
    <row r="917" spans="3:3" s="86" customFormat="1" ht="10.199999999999999">
      <c r="C917" s="90"/>
    </row>
    <row r="918" spans="3:3" s="86" customFormat="1" ht="10.199999999999999">
      <c r="C918" s="90"/>
    </row>
    <row r="919" spans="3:3" s="86" customFormat="1" ht="10.199999999999999">
      <c r="C919" s="90"/>
    </row>
    <row r="920" spans="3:3" s="86" customFormat="1" ht="10.199999999999999">
      <c r="C920" s="90"/>
    </row>
    <row r="921" spans="3:3" s="86" customFormat="1" ht="10.199999999999999">
      <c r="C921" s="90"/>
    </row>
    <row r="922" spans="3:3" s="86" customFormat="1" ht="10.199999999999999">
      <c r="C922" s="90"/>
    </row>
    <row r="923" spans="3:3" s="86" customFormat="1" ht="10.199999999999999">
      <c r="C923" s="90"/>
    </row>
    <row r="924" spans="3:3" s="86" customFormat="1" ht="10.199999999999999">
      <c r="C924" s="90"/>
    </row>
    <row r="925" spans="3:3" s="86" customFormat="1" ht="10.199999999999999">
      <c r="C925" s="90"/>
    </row>
    <row r="926" spans="3:3" s="86" customFormat="1" ht="10.199999999999999">
      <c r="C926" s="90"/>
    </row>
    <row r="927" spans="3:3" s="86" customFormat="1" ht="10.199999999999999">
      <c r="C927" s="90"/>
    </row>
    <row r="928" spans="3:3" s="86" customFormat="1" ht="10.199999999999999">
      <c r="C928" s="90"/>
    </row>
    <row r="929" spans="3:3" s="86" customFormat="1" ht="10.199999999999999">
      <c r="C929" s="90"/>
    </row>
    <row r="930" spans="3:3" s="86" customFormat="1" ht="10.199999999999999">
      <c r="C930" s="90"/>
    </row>
    <row r="931" spans="3:3" s="86" customFormat="1" ht="10.199999999999999">
      <c r="C931" s="90"/>
    </row>
    <row r="932" spans="3:3" s="86" customFormat="1" ht="10.199999999999999">
      <c r="C932" s="90"/>
    </row>
    <row r="933" spans="3:3" s="86" customFormat="1" ht="10.199999999999999">
      <c r="C933" s="90"/>
    </row>
    <row r="934" spans="3:3" s="86" customFormat="1" ht="10.199999999999999">
      <c r="C934" s="90"/>
    </row>
    <row r="935" spans="3:3" s="86" customFormat="1" ht="10.199999999999999">
      <c r="C935" s="90"/>
    </row>
    <row r="936" spans="3:3" s="86" customFormat="1" ht="10.199999999999999">
      <c r="C936" s="90"/>
    </row>
    <row r="937" spans="3:3" s="86" customFormat="1" ht="10.199999999999999">
      <c r="C937" s="90"/>
    </row>
    <row r="938" spans="3:3" s="86" customFormat="1" ht="10.199999999999999">
      <c r="C938" s="90"/>
    </row>
    <row r="939" spans="3:3" s="86" customFormat="1" ht="10.199999999999999">
      <c r="C939" s="90"/>
    </row>
    <row r="940" spans="3:3" s="86" customFormat="1" ht="10.199999999999999">
      <c r="C940" s="90"/>
    </row>
    <row r="941" spans="3:3" s="86" customFormat="1" ht="10.199999999999999">
      <c r="C941" s="90"/>
    </row>
    <row r="942" spans="3:3" s="86" customFormat="1" ht="10.199999999999999">
      <c r="C942" s="90"/>
    </row>
    <row r="943" spans="3:3" s="86" customFormat="1" ht="10.199999999999999">
      <c r="C943" s="90"/>
    </row>
    <row r="944" spans="3:3" s="86" customFormat="1" ht="10.199999999999999">
      <c r="C944" s="90"/>
    </row>
    <row r="945" spans="3:3" s="86" customFormat="1" ht="10.199999999999999">
      <c r="C945" s="90"/>
    </row>
    <row r="946" spans="3:3" s="86" customFormat="1" ht="10.199999999999999">
      <c r="C946" s="90"/>
    </row>
    <row r="947" spans="3:3" s="86" customFormat="1" ht="10.199999999999999">
      <c r="C947" s="90"/>
    </row>
    <row r="948" spans="3:3" s="86" customFormat="1" ht="10.199999999999999">
      <c r="C948" s="90"/>
    </row>
    <row r="949" spans="3:3" s="86" customFormat="1" ht="10.199999999999999">
      <c r="C949" s="90"/>
    </row>
    <row r="950" spans="3:3" s="86" customFormat="1" ht="10.199999999999999">
      <c r="C950" s="90"/>
    </row>
    <row r="951" spans="3:3" s="86" customFormat="1" ht="10.199999999999999">
      <c r="C951" s="90"/>
    </row>
    <row r="952" spans="3:3" s="86" customFormat="1" ht="10.199999999999999">
      <c r="C952" s="90"/>
    </row>
    <row r="953" spans="3:3" s="86" customFormat="1" ht="10.199999999999999">
      <c r="C953" s="90"/>
    </row>
    <row r="954" spans="3:3" s="86" customFormat="1" ht="10.199999999999999">
      <c r="C954" s="90"/>
    </row>
    <row r="955" spans="3:3" s="86" customFormat="1" ht="10.199999999999999">
      <c r="C955" s="90"/>
    </row>
    <row r="956" spans="3:3" s="86" customFormat="1" ht="10.199999999999999">
      <c r="C956" s="90"/>
    </row>
    <row r="957" spans="3:3" s="86" customFormat="1" ht="10.199999999999999">
      <c r="C957" s="90"/>
    </row>
    <row r="958" spans="3:3" s="86" customFormat="1" ht="10.199999999999999">
      <c r="C958" s="90"/>
    </row>
    <row r="959" spans="3:3" s="86" customFormat="1" ht="10.199999999999999">
      <c r="C959" s="90"/>
    </row>
    <row r="960" spans="3:3" s="86" customFormat="1" ht="10.199999999999999">
      <c r="C960" s="90"/>
    </row>
    <row r="961" spans="3:3" s="86" customFormat="1" ht="10.199999999999999">
      <c r="C961" s="90"/>
    </row>
    <row r="962" spans="3:3" s="86" customFormat="1" ht="10.199999999999999">
      <c r="C962" s="90"/>
    </row>
    <row r="963" spans="3:3" s="86" customFormat="1" ht="10.199999999999999">
      <c r="C963" s="90"/>
    </row>
    <row r="964" spans="3:3" s="86" customFormat="1" ht="10.199999999999999">
      <c r="C964" s="90"/>
    </row>
    <row r="965" spans="3:3" s="86" customFormat="1" ht="10.199999999999999">
      <c r="C965" s="90"/>
    </row>
    <row r="966" spans="3:3" s="86" customFormat="1" ht="10.199999999999999">
      <c r="C966" s="90"/>
    </row>
    <row r="967" spans="3:3" s="86" customFormat="1" ht="10.199999999999999">
      <c r="C967" s="90"/>
    </row>
    <row r="968" spans="3:3" s="86" customFormat="1" ht="10.199999999999999">
      <c r="C968" s="90"/>
    </row>
    <row r="969" spans="3:3" s="86" customFormat="1" ht="10.199999999999999">
      <c r="C969" s="90"/>
    </row>
    <row r="970" spans="3:3" s="86" customFormat="1" ht="10.199999999999999">
      <c r="C970" s="90"/>
    </row>
    <row r="971" spans="3:3" s="86" customFormat="1" ht="10.199999999999999">
      <c r="C971" s="90"/>
    </row>
    <row r="972" spans="3:3" s="86" customFormat="1" ht="10.199999999999999">
      <c r="C972" s="90"/>
    </row>
    <row r="973" spans="3:3" s="86" customFormat="1" ht="10.199999999999999">
      <c r="C973" s="90"/>
    </row>
    <row r="974" spans="3:3" s="86" customFormat="1" ht="10.199999999999999">
      <c r="C974" s="90"/>
    </row>
    <row r="975" spans="3:3" s="86" customFormat="1" ht="10.199999999999999">
      <c r="C975" s="90"/>
    </row>
    <row r="976" spans="3:3" s="86" customFormat="1" ht="10.199999999999999">
      <c r="C976" s="90"/>
    </row>
    <row r="977" spans="3:3" s="86" customFormat="1" ht="10.199999999999999">
      <c r="C977" s="90"/>
    </row>
    <row r="978" spans="3:3" s="86" customFormat="1" ht="10.199999999999999">
      <c r="C978" s="90"/>
    </row>
    <row r="979" spans="3:3" s="86" customFormat="1" ht="10.199999999999999">
      <c r="C979" s="90"/>
    </row>
    <row r="980" spans="3:3" s="86" customFormat="1" ht="10.199999999999999">
      <c r="C980" s="90"/>
    </row>
    <row r="981" spans="3:3" s="86" customFormat="1" ht="10.199999999999999">
      <c r="C981" s="90"/>
    </row>
    <row r="982" spans="3:3" s="86" customFormat="1" ht="10.199999999999999">
      <c r="C982" s="90"/>
    </row>
    <row r="983" spans="3:3" s="86" customFormat="1" ht="10.199999999999999">
      <c r="C983" s="90"/>
    </row>
    <row r="984" spans="3:3" s="86" customFormat="1" ht="10.199999999999999">
      <c r="C984" s="90"/>
    </row>
    <row r="985" spans="3:3" s="86" customFormat="1" ht="10.199999999999999">
      <c r="C985" s="90"/>
    </row>
    <row r="986" spans="3:3" s="86" customFormat="1" ht="10.199999999999999">
      <c r="C986" s="90"/>
    </row>
    <row r="987" spans="3:3" s="86" customFormat="1" ht="10.199999999999999">
      <c r="C987" s="90"/>
    </row>
    <row r="988" spans="3:3" s="86" customFormat="1" ht="10.199999999999999">
      <c r="C988" s="90"/>
    </row>
    <row r="989" spans="3:3" s="86" customFormat="1" ht="10.199999999999999">
      <c r="C989" s="90"/>
    </row>
    <row r="990" spans="3:3" s="86" customFormat="1" ht="10.199999999999999">
      <c r="C990" s="90"/>
    </row>
    <row r="991" spans="3:3" s="86" customFormat="1" ht="10.199999999999999">
      <c r="C991" s="90"/>
    </row>
    <row r="992" spans="3:3" s="86" customFormat="1" ht="10.199999999999999">
      <c r="C992" s="90"/>
    </row>
    <row r="993" spans="3:3" s="86" customFormat="1" ht="10.199999999999999">
      <c r="C993" s="90"/>
    </row>
    <row r="994" spans="3:3" s="86" customFormat="1" ht="10.199999999999999">
      <c r="C994" s="90"/>
    </row>
    <row r="995" spans="3:3" s="86" customFormat="1" ht="10.199999999999999">
      <c r="C995" s="90"/>
    </row>
    <row r="996" spans="3:3" s="86" customFormat="1" ht="10.199999999999999">
      <c r="C996" s="90"/>
    </row>
    <row r="997" spans="3:3" s="86" customFormat="1" ht="10.199999999999999">
      <c r="C997" s="90"/>
    </row>
    <row r="998" spans="3:3" s="86" customFormat="1" ht="10.199999999999999">
      <c r="C998" s="90"/>
    </row>
    <row r="999" spans="3:3" s="86" customFormat="1" ht="10.199999999999999">
      <c r="C999" s="90"/>
    </row>
    <row r="1000" spans="3:3" s="86" customFormat="1" ht="10.199999999999999">
      <c r="C1000" s="90"/>
    </row>
    <row r="1001" spans="3:3" s="86" customFormat="1" ht="10.199999999999999">
      <c r="C1001" s="90"/>
    </row>
    <row r="1002" spans="3:3" s="86" customFormat="1" ht="10.199999999999999">
      <c r="C1002" s="90"/>
    </row>
    <row r="1003" spans="3:3" s="86" customFormat="1" ht="10.199999999999999">
      <c r="C1003" s="90"/>
    </row>
    <row r="1004" spans="3:3" s="86" customFormat="1" ht="10.199999999999999">
      <c r="C1004" s="90"/>
    </row>
    <row r="1005" spans="3:3" s="86" customFormat="1" ht="10.199999999999999">
      <c r="C1005" s="90"/>
    </row>
    <row r="1006" spans="3:3" s="86" customFormat="1" ht="10.199999999999999">
      <c r="C1006" s="90"/>
    </row>
    <row r="1007" spans="3:3" s="86" customFormat="1" ht="10.199999999999999">
      <c r="C1007" s="90"/>
    </row>
    <row r="1008" spans="3:3" s="86" customFormat="1" ht="10.199999999999999">
      <c r="C1008" s="90"/>
    </row>
    <row r="1009" spans="3:3" s="86" customFormat="1" ht="10.199999999999999">
      <c r="C1009" s="90"/>
    </row>
    <row r="1010" spans="3:3" s="86" customFormat="1" ht="10.199999999999999">
      <c r="C1010" s="90"/>
    </row>
    <row r="1011" spans="3:3" s="86" customFormat="1" ht="10.199999999999999">
      <c r="C1011" s="90"/>
    </row>
    <row r="1012" spans="3:3" s="86" customFormat="1" ht="10.199999999999999">
      <c r="C1012" s="90"/>
    </row>
    <row r="1013" spans="3:3" s="86" customFormat="1" ht="10.199999999999999">
      <c r="C1013" s="90"/>
    </row>
    <row r="1014" spans="3:3" s="86" customFormat="1" ht="10.199999999999999">
      <c r="C1014" s="90"/>
    </row>
    <row r="1015" spans="3:3" s="86" customFormat="1" ht="10.199999999999999">
      <c r="C1015" s="90"/>
    </row>
    <row r="1016" spans="3:3" s="86" customFormat="1" ht="10.199999999999999">
      <c r="C1016" s="90"/>
    </row>
    <row r="1017" spans="3:3" s="86" customFormat="1" ht="10.199999999999999">
      <c r="C1017" s="90"/>
    </row>
    <row r="1018" spans="3:3" s="86" customFormat="1" ht="10.199999999999999">
      <c r="C1018" s="90"/>
    </row>
    <row r="1019" spans="3:3" s="86" customFormat="1" ht="10.199999999999999">
      <c r="C1019" s="90"/>
    </row>
    <row r="1020" spans="3:3" s="86" customFormat="1" ht="10.199999999999999">
      <c r="C1020" s="90"/>
    </row>
    <row r="1021" spans="3:3" s="86" customFormat="1" ht="10.199999999999999">
      <c r="C1021" s="90"/>
    </row>
    <row r="1022" spans="3:3" s="86" customFormat="1" ht="10.199999999999999">
      <c r="C1022" s="90"/>
    </row>
    <row r="1023" spans="3:3" s="86" customFormat="1" ht="10.199999999999999">
      <c r="C1023" s="90"/>
    </row>
    <row r="1024" spans="3:3" s="86" customFormat="1" ht="10.199999999999999">
      <c r="C1024" s="90"/>
    </row>
    <row r="1025" spans="3:3" s="86" customFormat="1" ht="10.199999999999999">
      <c r="C1025" s="90"/>
    </row>
    <row r="1026" spans="3:3" s="86" customFormat="1" ht="10.199999999999999">
      <c r="C1026" s="90"/>
    </row>
    <row r="1027" spans="3:3" s="86" customFormat="1" ht="10.199999999999999">
      <c r="C1027" s="90"/>
    </row>
    <row r="1028" spans="3:3" s="86" customFormat="1" ht="10.199999999999999">
      <c r="C1028" s="90"/>
    </row>
    <row r="1029" spans="3:3" s="86" customFormat="1" ht="10.199999999999999">
      <c r="C1029" s="90"/>
    </row>
    <row r="1030" spans="3:3" s="86" customFormat="1" ht="10.199999999999999">
      <c r="C1030" s="90"/>
    </row>
    <row r="1031" spans="3:3" s="86" customFormat="1" ht="10.199999999999999">
      <c r="C1031" s="90"/>
    </row>
    <row r="1032" spans="3:3" s="86" customFormat="1" ht="10.199999999999999">
      <c r="C1032" s="90"/>
    </row>
    <row r="1033" spans="3:3" s="86" customFormat="1" ht="10.199999999999999">
      <c r="C1033" s="90"/>
    </row>
    <row r="1034" spans="3:3" s="86" customFormat="1" ht="10.199999999999999">
      <c r="C1034" s="90"/>
    </row>
    <row r="1035" spans="3:3" s="86" customFormat="1" ht="10.199999999999999">
      <c r="C1035" s="90"/>
    </row>
    <row r="1036" spans="3:3" s="86" customFormat="1" ht="10.199999999999999">
      <c r="C1036" s="90"/>
    </row>
    <row r="1037" spans="3:3" s="86" customFormat="1" ht="10.199999999999999">
      <c r="C1037" s="90"/>
    </row>
    <row r="1038" spans="3:3" s="86" customFormat="1" ht="10.199999999999999">
      <c r="C1038" s="90"/>
    </row>
    <row r="1039" spans="3:3" s="86" customFormat="1" ht="10.199999999999999">
      <c r="C1039" s="90"/>
    </row>
    <row r="1040" spans="3:3" s="86" customFormat="1" ht="10.199999999999999">
      <c r="C1040" s="90"/>
    </row>
    <row r="1041" spans="3:3" s="86" customFormat="1" ht="10.199999999999999">
      <c r="C1041" s="90"/>
    </row>
    <row r="1042" spans="3:3" s="86" customFormat="1" ht="10.199999999999999">
      <c r="C1042" s="90"/>
    </row>
    <row r="1043" spans="3:3" s="86" customFormat="1" ht="10.199999999999999">
      <c r="C1043" s="90"/>
    </row>
    <row r="1044" spans="3:3" s="86" customFormat="1" ht="10.199999999999999">
      <c r="C1044" s="90"/>
    </row>
    <row r="1045" spans="3:3" s="86" customFormat="1" ht="10.199999999999999">
      <c r="C1045" s="90"/>
    </row>
    <row r="1046" spans="3:3" s="86" customFormat="1" ht="10.199999999999999">
      <c r="C1046" s="90"/>
    </row>
    <row r="1047" spans="3:3" s="86" customFormat="1" ht="10.199999999999999">
      <c r="C1047" s="90"/>
    </row>
    <row r="1048" spans="3:3" s="86" customFormat="1" ht="10.199999999999999">
      <c r="C1048" s="90"/>
    </row>
    <row r="1049" spans="3:3" s="86" customFormat="1" ht="10.199999999999999">
      <c r="C1049" s="90"/>
    </row>
    <row r="1050" spans="3:3" s="86" customFormat="1" ht="10.199999999999999">
      <c r="C1050" s="90"/>
    </row>
    <row r="1051" spans="3:3" s="86" customFormat="1" ht="10.199999999999999">
      <c r="C1051" s="90"/>
    </row>
    <row r="1052" spans="3:3" s="86" customFormat="1" ht="10.199999999999999">
      <c r="C1052" s="90"/>
    </row>
    <row r="1053" spans="3:3" s="86" customFormat="1" ht="10.199999999999999">
      <c r="C1053" s="90"/>
    </row>
    <row r="1054" spans="3:3" s="86" customFormat="1" ht="10.199999999999999">
      <c r="C1054" s="90"/>
    </row>
    <row r="1055" spans="3:3" s="86" customFormat="1" ht="10.199999999999999">
      <c r="C1055" s="90"/>
    </row>
    <row r="1056" spans="3:3" s="86" customFormat="1" ht="10.199999999999999">
      <c r="C1056" s="90"/>
    </row>
    <row r="1057" spans="3:3" s="86" customFormat="1" ht="10.199999999999999">
      <c r="C1057" s="90"/>
    </row>
    <row r="1058" spans="3:3" s="86" customFormat="1" ht="10.199999999999999">
      <c r="C1058" s="90"/>
    </row>
    <row r="1059" spans="3:3" s="86" customFormat="1" ht="10.199999999999999">
      <c r="C1059" s="90"/>
    </row>
    <row r="1060" spans="3:3" s="86" customFormat="1" ht="10.199999999999999">
      <c r="C1060" s="90"/>
    </row>
    <row r="1061" spans="3:3" s="86" customFormat="1" ht="10.199999999999999">
      <c r="C1061" s="90"/>
    </row>
    <row r="1062" spans="3:3" s="86" customFormat="1" ht="10.199999999999999">
      <c r="C1062" s="90"/>
    </row>
    <row r="1063" spans="3:3" s="86" customFormat="1" ht="10.199999999999999">
      <c r="C1063" s="90"/>
    </row>
    <row r="1064" spans="3:3" s="86" customFormat="1" ht="10.199999999999999">
      <c r="C1064" s="90"/>
    </row>
    <row r="1065" spans="3:3" s="86" customFormat="1" ht="10.199999999999999">
      <c r="C1065" s="90"/>
    </row>
    <row r="1066" spans="3:3" s="86" customFormat="1" ht="10.199999999999999">
      <c r="C1066" s="90"/>
    </row>
    <row r="1067" spans="3:3" s="86" customFormat="1" ht="10.199999999999999">
      <c r="C1067" s="90"/>
    </row>
    <row r="1068" spans="3:3" s="86" customFormat="1" ht="10.199999999999999">
      <c r="C1068" s="90"/>
    </row>
    <row r="1069" spans="3:3" s="86" customFormat="1" ht="10.199999999999999">
      <c r="C1069" s="90"/>
    </row>
    <row r="1070" spans="3:3" s="86" customFormat="1" ht="10.199999999999999">
      <c r="C1070" s="90"/>
    </row>
    <row r="1071" spans="3:3" s="86" customFormat="1" ht="10.199999999999999">
      <c r="C1071" s="90"/>
    </row>
    <row r="1072" spans="3:3" s="86" customFormat="1" ht="10.199999999999999">
      <c r="C1072" s="90"/>
    </row>
    <row r="1073" spans="3:3" s="86" customFormat="1" ht="10.199999999999999">
      <c r="C1073" s="90"/>
    </row>
    <row r="1074" spans="3:3" s="86" customFormat="1" ht="10.199999999999999">
      <c r="C1074" s="90"/>
    </row>
    <row r="1075" spans="3:3" s="86" customFormat="1" ht="10.199999999999999">
      <c r="C1075" s="90"/>
    </row>
    <row r="1076" spans="3:3" s="86" customFormat="1" ht="10.199999999999999">
      <c r="C1076" s="90"/>
    </row>
    <row r="1077" spans="3:3" s="86" customFormat="1" ht="10.199999999999999">
      <c r="C1077" s="90"/>
    </row>
    <row r="1078" spans="3:3" s="86" customFormat="1" ht="10.199999999999999">
      <c r="C1078" s="90"/>
    </row>
    <row r="1079" spans="3:3" s="86" customFormat="1" ht="10.199999999999999">
      <c r="C1079" s="90"/>
    </row>
    <row r="1080" spans="3:3" s="86" customFormat="1" ht="10.199999999999999">
      <c r="C1080" s="90"/>
    </row>
    <row r="1081" spans="3:3" s="86" customFormat="1" ht="10.199999999999999">
      <c r="C1081" s="90"/>
    </row>
    <row r="1082" spans="3:3" s="86" customFormat="1" ht="10.199999999999999">
      <c r="C1082" s="90"/>
    </row>
    <row r="1083" spans="3:3" s="86" customFormat="1" ht="10.199999999999999">
      <c r="C1083" s="90"/>
    </row>
    <row r="1084" spans="3:3" s="86" customFormat="1" ht="10.199999999999999">
      <c r="C1084" s="90"/>
    </row>
    <row r="1085" spans="3:3" s="86" customFormat="1" ht="10.199999999999999">
      <c r="C1085" s="90"/>
    </row>
    <row r="1086" spans="3:3" s="86" customFormat="1" ht="10.199999999999999">
      <c r="C1086" s="90"/>
    </row>
    <row r="1087" spans="3:3" s="86" customFormat="1" ht="10.199999999999999">
      <c r="C1087" s="90"/>
    </row>
    <row r="1088" spans="3:3" s="86" customFormat="1" ht="10.199999999999999">
      <c r="C1088" s="90"/>
    </row>
    <row r="1089" spans="3:3" s="86" customFormat="1" ht="10.199999999999999">
      <c r="C1089" s="90"/>
    </row>
    <row r="1090" spans="3:3" s="86" customFormat="1" ht="10.199999999999999">
      <c r="C1090" s="90"/>
    </row>
    <row r="1091" spans="3:3" s="86" customFormat="1" ht="10.199999999999999">
      <c r="C1091" s="90"/>
    </row>
    <row r="1092" spans="3:3" s="86" customFormat="1" ht="10.199999999999999">
      <c r="C1092" s="90"/>
    </row>
    <row r="1093" spans="3:3" s="86" customFormat="1" ht="10.199999999999999">
      <c r="C1093" s="90"/>
    </row>
    <row r="1094" spans="3:3" s="86" customFormat="1" ht="10.199999999999999">
      <c r="C1094" s="90"/>
    </row>
    <row r="1095" spans="3:3" s="86" customFormat="1" ht="10.199999999999999">
      <c r="C1095" s="90"/>
    </row>
    <row r="1096" spans="3:3" s="86" customFormat="1" ht="10.199999999999999">
      <c r="C1096" s="90"/>
    </row>
    <row r="1097" spans="3:3" s="86" customFormat="1" ht="10.199999999999999">
      <c r="C1097" s="90"/>
    </row>
    <row r="1098" spans="3:3" s="86" customFormat="1" ht="10.199999999999999">
      <c r="C1098" s="90"/>
    </row>
    <row r="1099" spans="3:3" s="86" customFormat="1" ht="10.199999999999999">
      <c r="C1099" s="90"/>
    </row>
    <row r="1100" spans="3:3" s="86" customFormat="1" ht="10.199999999999999">
      <c r="C1100" s="90"/>
    </row>
    <row r="1101" spans="3:3" s="86" customFormat="1" ht="10.199999999999999">
      <c r="C1101" s="90"/>
    </row>
    <row r="1102" spans="3:3" s="86" customFormat="1" ht="10.199999999999999">
      <c r="C1102" s="90"/>
    </row>
    <row r="1103" spans="3:3" s="86" customFormat="1" ht="10.199999999999999">
      <c r="C1103" s="90"/>
    </row>
    <row r="1104" spans="3:3" s="86" customFormat="1" ht="10.199999999999999">
      <c r="C1104" s="90"/>
    </row>
    <row r="1105" spans="3:3" s="86" customFormat="1" ht="10.199999999999999">
      <c r="C1105" s="90"/>
    </row>
    <row r="1106" spans="3:3" s="86" customFormat="1" ht="10.199999999999999">
      <c r="C1106" s="90"/>
    </row>
    <row r="1107" spans="3:3" s="86" customFormat="1" ht="10.199999999999999">
      <c r="C1107" s="90"/>
    </row>
    <row r="1108" spans="3:3" s="86" customFormat="1" ht="10.199999999999999">
      <c r="C1108" s="90"/>
    </row>
    <row r="1109" spans="3:3" s="86" customFormat="1" ht="10.199999999999999">
      <c r="C1109" s="90"/>
    </row>
    <row r="1110" spans="3:3" s="86" customFormat="1" ht="10.199999999999999">
      <c r="C1110" s="90"/>
    </row>
    <row r="1111" spans="3:3" s="86" customFormat="1" ht="10.199999999999999">
      <c r="C1111" s="90"/>
    </row>
    <row r="1112" spans="3:3" s="86" customFormat="1" ht="10.199999999999999">
      <c r="C1112" s="90"/>
    </row>
    <row r="1113" spans="3:3" s="86" customFormat="1" ht="10.199999999999999">
      <c r="C1113" s="90"/>
    </row>
    <row r="1114" spans="3:3" s="86" customFormat="1" ht="10.199999999999999">
      <c r="C1114" s="90"/>
    </row>
    <row r="1115" spans="3:3" s="86" customFormat="1" ht="10.199999999999999">
      <c r="C1115" s="90"/>
    </row>
    <row r="1116" spans="3:3" s="86" customFormat="1" ht="10.199999999999999">
      <c r="C1116" s="90"/>
    </row>
    <row r="1117" spans="3:3" s="86" customFormat="1" ht="10.199999999999999">
      <c r="C1117" s="90"/>
    </row>
    <row r="1118" spans="3:3" s="86" customFormat="1" ht="10.199999999999999">
      <c r="C1118" s="90"/>
    </row>
    <row r="1119" spans="3:3" s="86" customFormat="1" ht="10.199999999999999">
      <c r="C1119" s="90"/>
    </row>
    <row r="1120" spans="3:3" s="86" customFormat="1" ht="10.199999999999999">
      <c r="C1120" s="90"/>
    </row>
    <row r="1121" spans="3:3" s="86" customFormat="1" ht="10.199999999999999">
      <c r="C1121" s="90"/>
    </row>
    <row r="1122" spans="3:3" s="86" customFormat="1" ht="10.199999999999999">
      <c r="C1122" s="90"/>
    </row>
    <row r="1123" spans="3:3" s="86" customFormat="1" ht="10.199999999999999">
      <c r="C1123" s="90"/>
    </row>
    <row r="1124" spans="3:3" s="86" customFormat="1" ht="10.199999999999999">
      <c r="C1124" s="90"/>
    </row>
    <row r="1125" spans="3:3" s="86" customFormat="1" ht="10.199999999999999">
      <c r="C1125" s="90"/>
    </row>
    <row r="1126" spans="3:3" s="86" customFormat="1" ht="10.199999999999999">
      <c r="C1126" s="90"/>
    </row>
    <row r="1127" spans="3:3" s="86" customFormat="1" ht="10.199999999999999">
      <c r="C1127" s="90"/>
    </row>
    <row r="1128" spans="3:3" s="86" customFormat="1" ht="10.199999999999999">
      <c r="C1128" s="90"/>
    </row>
    <row r="1129" spans="3:3" s="86" customFormat="1" ht="10.199999999999999">
      <c r="C1129" s="90"/>
    </row>
    <row r="1130" spans="3:3" s="86" customFormat="1" ht="10.199999999999999">
      <c r="C1130" s="90"/>
    </row>
    <row r="1131" spans="3:3" s="86" customFormat="1" ht="10.199999999999999">
      <c r="C1131" s="90"/>
    </row>
    <row r="1132" spans="3:3" s="86" customFormat="1" ht="10.199999999999999">
      <c r="C1132" s="90"/>
    </row>
    <row r="1133" spans="3:3" s="86" customFormat="1" ht="10.199999999999999">
      <c r="C1133" s="90"/>
    </row>
    <row r="1134" spans="3:3" s="86" customFormat="1" ht="10.199999999999999">
      <c r="C1134" s="90"/>
    </row>
    <row r="1135" spans="3:3" s="86" customFormat="1" ht="10.199999999999999">
      <c r="C1135" s="90"/>
    </row>
    <row r="1136" spans="3:3" s="86" customFormat="1" ht="10.199999999999999">
      <c r="C1136" s="90"/>
    </row>
    <row r="1137" spans="3:3" s="86" customFormat="1" ht="10.199999999999999">
      <c r="C1137" s="90"/>
    </row>
    <row r="1138" spans="3:3" s="86" customFormat="1" ht="10.199999999999999">
      <c r="C1138" s="90"/>
    </row>
    <row r="1139" spans="3:3" s="86" customFormat="1" ht="10.199999999999999">
      <c r="C1139" s="90"/>
    </row>
    <row r="1140" spans="3:3" s="86" customFormat="1" ht="10.199999999999999">
      <c r="C1140" s="90"/>
    </row>
    <row r="1141" spans="3:3" s="86" customFormat="1" ht="10.199999999999999">
      <c r="C1141" s="90"/>
    </row>
    <row r="1142" spans="3:3" s="86" customFormat="1" ht="10.199999999999999">
      <c r="C1142" s="90"/>
    </row>
    <row r="1143" spans="3:3" s="86" customFormat="1" ht="10.199999999999999">
      <c r="C1143" s="90"/>
    </row>
    <row r="1144" spans="3:3" s="86" customFormat="1" ht="10.199999999999999">
      <c r="C1144" s="90"/>
    </row>
    <row r="1145" spans="3:3" s="86" customFormat="1" ht="10.199999999999999">
      <c r="C1145" s="90"/>
    </row>
    <row r="1146" spans="3:3" s="86" customFormat="1" ht="10.199999999999999">
      <c r="C1146" s="90"/>
    </row>
    <row r="1147" spans="3:3" s="86" customFormat="1" ht="10.199999999999999">
      <c r="C1147" s="90"/>
    </row>
    <row r="1148" spans="3:3" s="86" customFormat="1" ht="10.199999999999999">
      <c r="C1148" s="90"/>
    </row>
    <row r="1149" spans="3:3" s="86" customFormat="1" ht="10.199999999999999">
      <c r="C1149" s="90"/>
    </row>
    <row r="1150" spans="3:3" s="86" customFormat="1" ht="10.199999999999999">
      <c r="C1150" s="90"/>
    </row>
    <row r="1151" spans="3:3" s="86" customFormat="1" ht="10.199999999999999">
      <c r="C1151" s="90"/>
    </row>
    <row r="1152" spans="3:3" s="86" customFormat="1" ht="10.199999999999999">
      <c r="C1152" s="90"/>
    </row>
    <row r="1153" spans="3:3" s="86" customFormat="1" ht="10.199999999999999">
      <c r="C1153" s="90"/>
    </row>
    <row r="1154" spans="3:3" s="86" customFormat="1" ht="10.199999999999999">
      <c r="C1154" s="90"/>
    </row>
    <row r="1155" spans="3:3" s="86" customFormat="1" ht="10.199999999999999">
      <c r="C1155" s="90"/>
    </row>
    <row r="1156" spans="3:3" s="86" customFormat="1" ht="10.199999999999999">
      <c r="C1156" s="90"/>
    </row>
    <row r="1157" spans="3:3" s="86" customFormat="1" ht="10.199999999999999">
      <c r="C1157" s="90"/>
    </row>
    <row r="1158" spans="3:3" s="86" customFormat="1" ht="10.199999999999999">
      <c r="C1158" s="90"/>
    </row>
    <row r="1159" spans="3:3" s="86" customFormat="1" ht="10.199999999999999">
      <c r="C1159" s="90"/>
    </row>
    <row r="1160" spans="3:3" s="86" customFormat="1" ht="10.199999999999999">
      <c r="C1160" s="90"/>
    </row>
    <row r="1161" spans="3:3" s="86" customFormat="1" ht="10.199999999999999">
      <c r="C1161" s="90"/>
    </row>
    <row r="1162" spans="3:3" s="86" customFormat="1" ht="10.199999999999999">
      <c r="C1162" s="90"/>
    </row>
    <row r="1163" spans="3:3" s="86" customFormat="1" ht="10.199999999999999">
      <c r="C1163" s="90"/>
    </row>
    <row r="1164" spans="3:3" s="86" customFormat="1" ht="10.199999999999999">
      <c r="C1164" s="90"/>
    </row>
    <row r="1165" spans="3:3" s="86" customFormat="1" ht="10.199999999999999">
      <c r="C1165" s="90"/>
    </row>
    <row r="1166" spans="3:3" s="86" customFormat="1" ht="10.199999999999999">
      <c r="C1166" s="90"/>
    </row>
    <row r="1167" spans="3:3" s="86" customFormat="1" ht="10.199999999999999">
      <c r="C1167" s="90"/>
    </row>
    <row r="1168" spans="3:3" s="86" customFormat="1" ht="10.199999999999999">
      <c r="C1168" s="90"/>
    </row>
    <row r="1169" spans="3:3" s="86" customFormat="1" ht="10.199999999999999">
      <c r="C1169" s="90"/>
    </row>
    <row r="1170" spans="3:3" s="86" customFormat="1" ht="10.199999999999999">
      <c r="C1170" s="90"/>
    </row>
    <row r="1171" spans="3:3" s="86" customFormat="1" ht="10.199999999999999">
      <c r="C1171" s="90"/>
    </row>
    <row r="1172" spans="3:3" s="86" customFormat="1" ht="10.199999999999999">
      <c r="C1172" s="90"/>
    </row>
    <row r="1173" spans="3:3" s="86" customFormat="1" ht="10.199999999999999">
      <c r="C1173" s="90"/>
    </row>
    <row r="1174" spans="3:3" s="86" customFormat="1" ht="10.199999999999999">
      <c r="C1174" s="90"/>
    </row>
    <row r="1175" spans="3:3" s="86" customFormat="1" ht="10.199999999999999">
      <c r="C1175" s="90"/>
    </row>
    <row r="1176" spans="3:3" s="86" customFormat="1" ht="10.199999999999999">
      <c r="C1176" s="90"/>
    </row>
    <row r="1177" spans="3:3" s="86" customFormat="1" ht="10.199999999999999">
      <c r="C1177" s="90"/>
    </row>
    <row r="1178" spans="3:3" s="86" customFormat="1" ht="10.199999999999999">
      <c r="C1178" s="90"/>
    </row>
    <row r="1179" spans="3:3" s="86" customFormat="1" ht="10.199999999999999">
      <c r="C1179" s="90"/>
    </row>
    <row r="1180" spans="3:3" s="86" customFormat="1" ht="10.199999999999999">
      <c r="C1180" s="90"/>
    </row>
    <row r="1181" spans="3:3" s="86" customFormat="1" ht="10.199999999999999">
      <c r="C1181" s="90"/>
    </row>
    <row r="1182" spans="3:3" s="86" customFormat="1" ht="10.199999999999999">
      <c r="C1182" s="90"/>
    </row>
    <row r="1183" spans="3:3" s="86" customFormat="1" ht="10.199999999999999">
      <c r="C1183" s="90"/>
    </row>
    <row r="1184" spans="3:3" s="86" customFormat="1" ht="10.199999999999999">
      <c r="C1184" s="90"/>
    </row>
    <row r="1185" spans="3:3" s="86" customFormat="1" ht="10.199999999999999">
      <c r="C1185" s="90"/>
    </row>
    <row r="1186" spans="3:3" s="86" customFormat="1" ht="10.199999999999999">
      <c r="C1186" s="90"/>
    </row>
    <row r="1187" spans="3:3" s="86" customFormat="1" ht="10.199999999999999">
      <c r="C1187" s="90"/>
    </row>
    <row r="1188" spans="3:3" s="86" customFormat="1" ht="10.199999999999999">
      <c r="C1188" s="90"/>
    </row>
    <row r="1189" spans="3:3" s="86" customFormat="1" ht="10.199999999999999">
      <c r="C1189" s="90"/>
    </row>
    <row r="1190" spans="3:3" s="86" customFormat="1" ht="10.199999999999999">
      <c r="C1190" s="90"/>
    </row>
    <row r="1191" spans="3:3" s="86" customFormat="1" ht="10.199999999999999">
      <c r="C1191" s="90"/>
    </row>
    <row r="1192" spans="3:3" s="86" customFormat="1" ht="10.199999999999999">
      <c r="C1192" s="90"/>
    </row>
    <row r="1193" spans="3:3" s="86" customFormat="1" ht="10.199999999999999">
      <c r="C1193" s="90"/>
    </row>
    <row r="1194" spans="3:3" s="86" customFormat="1" ht="10.199999999999999">
      <c r="C1194" s="90"/>
    </row>
    <row r="1195" spans="3:3" s="86" customFormat="1" ht="10.199999999999999">
      <c r="C1195" s="90"/>
    </row>
    <row r="1196" spans="3:3" s="86" customFormat="1" ht="10.199999999999999">
      <c r="C1196" s="90"/>
    </row>
    <row r="1197" spans="3:3" s="86" customFormat="1" ht="10.199999999999999">
      <c r="C1197" s="90"/>
    </row>
    <row r="1198" spans="3:3" s="86" customFormat="1" ht="10.199999999999999">
      <c r="C1198" s="90"/>
    </row>
    <row r="1199" spans="3:3" s="86" customFormat="1" ht="10.199999999999999">
      <c r="C1199" s="90"/>
    </row>
    <row r="1200" spans="3:3" s="86" customFormat="1" ht="10.199999999999999">
      <c r="C1200" s="90"/>
    </row>
    <row r="1201" spans="3:3" s="86" customFormat="1" ht="10.199999999999999">
      <c r="C1201" s="90"/>
    </row>
    <row r="1202" spans="3:3" s="86" customFormat="1" ht="10.199999999999999">
      <c r="C1202" s="90"/>
    </row>
    <row r="1203" spans="3:3" s="86" customFormat="1" ht="10.199999999999999">
      <c r="C1203" s="90"/>
    </row>
    <row r="1204" spans="3:3" s="86" customFormat="1" ht="10.199999999999999">
      <c r="C1204" s="90"/>
    </row>
    <row r="1205" spans="3:3" s="86" customFormat="1" ht="10.199999999999999">
      <c r="C1205" s="90"/>
    </row>
    <row r="1206" spans="3:3" s="86" customFormat="1" ht="10.199999999999999">
      <c r="C1206" s="90"/>
    </row>
    <row r="1207" spans="3:3" s="86" customFormat="1" ht="10.199999999999999">
      <c r="C1207" s="90"/>
    </row>
    <row r="1208" spans="3:3" s="86" customFormat="1" ht="10.199999999999999">
      <c r="C1208" s="90"/>
    </row>
    <row r="1209" spans="3:3" s="86" customFormat="1" ht="10.199999999999999">
      <c r="C1209" s="90"/>
    </row>
    <row r="1210" spans="3:3" s="86" customFormat="1" ht="10.199999999999999">
      <c r="C1210" s="90"/>
    </row>
    <row r="1211" spans="3:3" s="86" customFormat="1" ht="10.199999999999999">
      <c r="C1211" s="90"/>
    </row>
    <row r="1212" spans="3:3" s="86" customFormat="1" ht="10.199999999999999">
      <c r="C1212" s="90"/>
    </row>
    <row r="1213" spans="3:3" s="86" customFormat="1" ht="10.199999999999999">
      <c r="C1213" s="90"/>
    </row>
    <row r="1214" spans="3:3" s="86" customFormat="1" ht="10.199999999999999">
      <c r="C1214" s="90"/>
    </row>
    <row r="1215" spans="3:3" s="86" customFormat="1" ht="10.199999999999999">
      <c r="C1215" s="90"/>
    </row>
    <row r="1216" spans="3:3" s="86" customFormat="1" ht="10.199999999999999">
      <c r="C1216" s="90"/>
    </row>
    <row r="1217" spans="3:3" s="86" customFormat="1" ht="10.199999999999999">
      <c r="C1217" s="90"/>
    </row>
    <row r="1218" spans="3:3" s="86" customFormat="1" ht="10.199999999999999">
      <c r="C1218" s="90"/>
    </row>
    <row r="1219" spans="3:3" s="86" customFormat="1" ht="10.199999999999999">
      <c r="C1219" s="90"/>
    </row>
    <row r="1220" spans="3:3" s="86" customFormat="1" ht="10.199999999999999">
      <c r="C1220" s="90"/>
    </row>
    <row r="1221" spans="3:3" s="86" customFormat="1" ht="10.199999999999999">
      <c r="C1221" s="90"/>
    </row>
    <row r="1222" spans="3:3" s="86" customFormat="1" ht="10.199999999999999">
      <c r="C1222" s="90"/>
    </row>
    <row r="1223" spans="3:3" s="86" customFormat="1" ht="10.199999999999999">
      <c r="C1223" s="90"/>
    </row>
    <row r="1224" spans="3:3" s="86" customFormat="1" ht="10.199999999999999">
      <c r="C1224" s="90"/>
    </row>
    <row r="1225" spans="3:3" s="86" customFormat="1" ht="10.199999999999999">
      <c r="C1225" s="90"/>
    </row>
    <row r="1226" spans="3:3" s="86" customFormat="1" ht="10.199999999999999">
      <c r="C1226" s="90"/>
    </row>
    <row r="1227" spans="3:3" s="86" customFormat="1" ht="10.199999999999999">
      <c r="C1227" s="90"/>
    </row>
    <row r="1228" spans="3:3" s="86" customFormat="1" ht="10.199999999999999">
      <c r="C1228" s="90"/>
    </row>
    <row r="1229" spans="3:3" s="86" customFormat="1" ht="10.199999999999999">
      <c r="C1229" s="90"/>
    </row>
    <row r="1230" spans="3:3" s="86" customFormat="1" ht="10.199999999999999">
      <c r="C1230" s="90"/>
    </row>
    <row r="1231" spans="3:3" s="86" customFormat="1" ht="10.199999999999999">
      <c r="C1231" s="90"/>
    </row>
    <row r="1232" spans="3:3" s="86" customFormat="1" ht="10.199999999999999">
      <c r="C1232" s="90"/>
    </row>
    <row r="1233" spans="3:3" s="86" customFormat="1" ht="10.199999999999999">
      <c r="C1233" s="90"/>
    </row>
    <row r="1234" spans="3:3" s="86" customFormat="1" ht="10.199999999999999">
      <c r="C1234" s="90"/>
    </row>
    <row r="1235" spans="3:3" s="86" customFormat="1" ht="10.199999999999999">
      <c r="C1235" s="90"/>
    </row>
    <row r="1236" spans="3:3" s="86" customFormat="1" ht="10.199999999999999">
      <c r="C1236" s="90"/>
    </row>
    <row r="1237" spans="3:3" s="86" customFormat="1" ht="10.199999999999999">
      <c r="C1237" s="90"/>
    </row>
    <row r="1238" spans="3:3" s="86" customFormat="1" ht="10.199999999999999">
      <c r="C1238" s="90"/>
    </row>
    <row r="1239" spans="3:3" s="86" customFormat="1" ht="10.199999999999999">
      <c r="C1239" s="90"/>
    </row>
    <row r="1240" spans="3:3" s="86" customFormat="1" ht="10.199999999999999">
      <c r="C1240" s="90"/>
    </row>
    <row r="1241" spans="3:3" s="86" customFormat="1" ht="10.199999999999999">
      <c r="C1241" s="90"/>
    </row>
    <row r="1242" spans="3:3" s="86" customFormat="1" ht="10.199999999999999">
      <c r="C1242" s="90"/>
    </row>
    <row r="1243" spans="3:3" s="86" customFormat="1" ht="10.199999999999999">
      <c r="C1243" s="90"/>
    </row>
    <row r="1244" spans="3:3" s="86" customFormat="1" ht="10.199999999999999">
      <c r="C1244" s="90"/>
    </row>
    <row r="1245" spans="3:3" s="86" customFormat="1" ht="10.199999999999999">
      <c r="C1245" s="90"/>
    </row>
    <row r="1246" spans="3:3" s="86" customFormat="1" ht="10.199999999999999">
      <c r="C1246" s="90"/>
    </row>
    <row r="1247" spans="3:3" s="86" customFormat="1" ht="10.199999999999999">
      <c r="C1247" s="90"/>
    </row>
    <row r="1248" spans="3:3" s="86" customFormat="1" ht="10.199999999999999">
      <c r="C1248" s="90"/>
    </row>
    <row r="1249" spans="3:3" s="86" customFormat="1" ht="10.199999999999999">
      <c r="C1249" s="90"/>
    </row>
    <row r="1250" spans="3:3" s="86" customFormat="1" ht="10.199999999999999">
      <c r="C1250" s="90"/>
    </row>
    <row r="1251" spans="3:3" s="86" customFormat="1" ht="10.199999999999999">
      <c r="C1251" s="90"/>
    </row>
    <row r="1252" spans="3:3" s="86" customFormat="1" ht="10.199999999999999">
      <c r="C1252" s="90"/>
    </row>
    <row r="1253" spans="3:3" s="86" customFormat="1" ht="10.199999999999999">
      <c r="C1253" s="90"/>
    </row>
    <row r="1254" spans="3:3" s="86" customFormat="1" ht="10.199999999999999">
      <c r="C1254" s="90"/>
    </row>
    <row r="1255" spans="3:3" s="86" customFormat="1" ht="10.199999999999999">
      <c r="C1255" s="90"/>
    </row>
    <row r="1256" spans="3:3" s="86" customFormat="1" ht="10.199999999999999">
      <c r="C1256" s="90"/>
    </row>
    <row r="1257" spans="3:3" s="86" customFormat="1" ht="10.199999999999999">
      <c r="C1257" s="90"/>
    </row>
    <row r="1258" spans="3:3" s="86" customFormat="1" ht="10.199999999999999">
      <c r="C1258" s="90"/>
    </row>
    <row r="1259" spans="3:3" s="86" customFormat="1" ht="10.199999999999999">
      <c r="C1259" s="90"/>
    </row>
    <row r="1260" spans="3:3" s="86" customFormat="1" ht="10.199999999999999">
      <c r="C1260" s="90"/>
    </row>
    <row r="1261" spans="3:3" s="86" customFormat="1" ht="10.199999999999999">
      <c r="C1261" s="90"/>
    </row>
    <row r="1262" spans="3:3" s="86" customFormat="1" ht="10.199999999999999">
      <c r="C1262" s="90"/>
    </row>
    <row r="1263" spans="3:3" s="86" customFormat="1" ht="10.199999999999999">
      <c r="C1263" s="90"/>
    </row>
    <row r="1264" spans="3:3" s="86" customFormat="1" ht="10.199999999999999">
      <c r="C1264" s="90"/>
    </row>
    <row r="1265" spans="3:3" s="86" customFormat="1" ht="10.199999999999999">
      <c r="C1265" s="90"/>
    </row>
    <row r="1266" spans="3:3" s="86" customFormat="1" ht="10.199999999999999">
      <c r="C1266" s="90"/>
    </row>
    <row r="1267" spans="3:3" s="86" customFormat="1" ht="10.199999999999999">
      <c r="C1267" s="90"/>
    </row>
    <row r="1268" spans="3:3" s="86" customFormat="1" ht="10.199999999999999">
      <c r="C1268" s="90"/>
    </row>
    <row r="1269" spans="3:3" s="86" customFormat="1" ht="10.199999999999999">
      <c r="C1269" s="90"/>
    </row>
    <row r="1270" spans="3:3" s="86" customFormat="1" ht="10.199999999999999">
      <c r="C1270" s="90"/>
    </row>
    <row r="1271" spans="3:3" s="86" customFormat="1" ht="10.199999999999999">
      <c r="C1271" s="90"/>
    </row>
    <row r="1272" spans="3:3" s="86" customFormat="1" ht="10.199999999999999">
      <c r="C1272" s="90"/>
    </row>
    <row r="1273" spans="3:3" s="86" customFormat="1" ht="10.199999999999999">
      <c r="C1273" s="90"/>
    </row>
    <row r="1274" spans="3:3" s="86" customFormat="1" ht="10.199999999999999">
      <c r="C1274" s="90"/>
    </row>
    <row r="1275" spans="3:3" s="86" customFormat="1" ht="10.199999999999999">
      <c r="C1275" s="90"/>
    </row>
    <row r="1276" spans="3:3" s="86" customFormat="1" ht="10.199999999999999">
      <c r="C1276" s="90"/>
    </row>
    <row r="1277" spans="3:3" s="86" customFormat="1" ht="10.199999999999999">
      <c r="C1277" s="90"/>
    </row>
    <row r="1278" spans="3:3" s="86" customFormat="1" ht="10.199999999999999">
      <c r="C1278" s="90"/>
    </row>
    <row r="1279" spans="3:3" s="86" customFormat="1" ht="10.199999999999999">
      <c r="C1279" s="90"/>
    </row>
    <row r="1280" spans="3:3" s="86" customFormat="1" ht="10.199999999999999">
      <c r="C1280" s="90"/>
    </row>
    <row r="1281" spans="3:3" s="86" customFormat="1" ht="10.199999999999999">
      <c r="C1281" s="90"/>
    </row>
    <row r="1282" spans="3:3" s="86" customFormat="1" ht="10.199999999999999">
      <c r="C1282" s="90"/>
    </row>
    <row r="1283" spans="3:3" s="86" customFormat="1" ht="10.199999999999999">
      <c r="C1283" s="90"/>
    </row>
    <row r="1284" spans="3:3" s="86" customFormat="1" ht="10.199999999999999">
      <c r="C1284" s="90"/>
    </row>
    <row r="1285" spans="3:3" s="86" customFormat="1" ht="10.199999999999999">
      <c r="C1285" s="90"/>
    </row>
    <row r="1286" spans="3:3" s="86" customFormat="1" ht="10.199999999999999">
      <c r="C1286" s="90"/>
    </row>
    <row r="1287" spans="3:3" s="86" customFormat="1" ht="10.199999999999999">
      <c r="C1287" s="90"/>
    </row>
    <row r="1288" spans="3:3" s="86" customFormat="1" ht="10.199999999999999">
      <c r="C1288" s="90"/>
    </row>
    <row r="1289" spans="3:3" s="86" customFormat="1" ht="10.199999999999999">
      <c r="C1289" s="90"/>
    </row>
    <row r="1290" spans="3:3" s="86" customFormat="1" ht="10.199999999999999">
      <c r="C1290" s="90"/>
    </row>
    <row r="1291" spans="3:3" s="86" customFormat="1" ht="10.199999999999999">
      <c r="C1291" s="90"/>
    </row>
    <row r="1292" spans="3:3" s="86" customFormat="1" ht="10.199999999999999">
      <c r="C1292" s="90"/>
    </row>
    <row r="1293" spans="3:3" s="86" customFormat="1" ht="10.199999999999999">
      <c r="C1293" s="90"/>
    </row>
    <row r="1294" spans="3:3" s="86" customFormat="1" ht="10.199999999999999">
      <c r="C1294" s="90"/>
    </row>
    <row r="1295" spans="3:3" s="86" customFormat="1" ht="10.199999999999999">
      <c r="C1295" s="90"/>
    </row>
    <row r="1296" spans="3:3" s="86" customFormat="1" ht="10.199999999999999">
      <c r="C1296" s="90"/>
    </row>
    <row r="1297" spans="3:3" s="86" customFormat="1" ht="10.199999999999999">
      <c r="C1297" s="90"/>
    </row>
    <row r="1298" spans="3:3" s="86" customFormat="1" ht="10.199999999999999">
      <c r="C1298" s="90"/>
    </row>
    <row r="1299" spans="3:3" s="86" customFormat="1" ht="10.199999999999999">
      <c r="C1299" s="90"/>
    </row>
    <row r="1300" spans="3:3" s="86" customFormat="1" ht="10.199999999999999">
      <c r="C1300" s="90"/>
    </row>
    <row r="1301" spans="3:3" s="86" customFormat="1" ht="10.199999999999999">
      <c r="C1301" s="90"/>
    </row>
    <row r="1302" spans="3:3" s="86" customFormat="1" ht="10.199999999999999">
      <c r="C1302" s="90"/>
    </row>
    <row r="1303" spans="3:3" s="86" customFormat="1" ht="10.199999999999999">
      <c r="C1303" s="90"/>
    </row>
    <row r="1304" spans="3:3" s="86" customFormat="1" ht="10.199999999999999">
      <c r="C1304" s="90"/>
    </row>
    <row r="1305" spans="3:3" s="86" customFormat="1" ht="10.199999999999999">
      <c r="C1305" s="90"/>
    </row>
    <row r="1306" spans="3:3" s="86" customFormat="1" ht="10.199999999999999">
      <c r="C1306" s="90"/>
    </row>
    <row r="1307" spans="3:3" s="86" customFormat="1" ht="10.199999999999999">
      <c r="C1307" s="90"/>
    </row>
    <row r="1308" spans="3:3" s="86" customFormat="1" ht="10.199999999999999">
      <c r="C1308" s="90"/>
    </row>
    <row r="1309" spans="3:3" s="86" customFormat="1" ht="10.199999999999999">
      <c r="C1309" s="90"/>
    </row>
    <row r="1310" spans="3:3" s="86" customFormat="1" ht="10.199999999999999">
      <c r="C1310" s="90"/>
    </row>
    <row r="1311" spans="3:3" s="86" customFormat="1" ht="10.199999999999999">
      <c r="C1311" s="90"/>
    </row>
    <row r="1312" spans="3:3" s="86" customFormat="1" ht="10.199999999999999">
      <c r="C1312" s="90"/>
    </row>
    <row r="1313" spans="3:3" s="86" customFormat="1" ht="10.199999999999999">
      <c r="C1313" s="90"/>
    </row>
    <row r="1314" spans="3:3" s="86" customFormat="1" ht="10.199999999999999">
      <c r="C1314" s="90"/>
    </row>
    <row r="1315" spans="3:3" s="86" customFormat="1" ht="10.199999999999999">
      <c r="C1315" s="90"/>
    </row>
    <row r="1316" spans="3:3" s="86" customFormat="1" ht="10.199999999999999">
      <c r="C1316" s="90"/>
    </row>
    <row r="1317" spans="3:3" s="86" customFormat="1" ht="10.199999999999999">
      <c r="C1317" s="90"/>
    </row>
    <row r="1318" spans="3:3" s="86" customFormat="1" ht="10.199999999999999">
      <c r="C1318" s="90"/>
    </row>
    <row r="1319" spans="3:3" s="86" customFormat="1" ht="10.199999999999999">
      <c r="C1319" s="90"/>
    </row>
    <row r="1320" spans="3:3" s="86" customFormat="1" ht="10.199999999999999">
      <c r="C1320" s="90"/>
    </row>
    <row r="1321" spans="3:3" s="86" customFormat="1" ht="10.199999999999999">
      <c r="C1321" s="90"/>
    </row>
    <row r="1322" spans="3:3" s="86" customFormat="1" ht="10.199999999999999">
      <c r="C1322" s="90"/>
    </row>
    <row r="1323" spans="3:3" s="86" customFormat="1" ht="10.199999999999999">
      <c r="C1323" s="90"/>
    </row>
    <row r="1324" spans="3:3" s="86" customFormat="1" ht="10.199999999999999">
      <c r="C1324" s="90"/>
    </row>
    <row r="1325" spans="3:3" s="86" customFormat="1" ht="10.199999999999999">
      <c r="C1325" s="90"/>
    </row>
    <row r="1326" spans="3:3" s="86" customFormat="1" ht="10.199999999999999">
      <c r="C1326" s="90"/>
    </row>
    <row r="1327" spans="3:3" s="86" customFormat="1" ht="10.199999999999999">
      <c r="C1327" s="90"/>
    </row>
    <row r="1328" spans="3:3" s="86" customFormat="1" ht="10.199999999999999">
      <c r="C1328" s="90"/>
    </row>
    <row r="1329" spans="3:3" s="86" customFormat="1" ht="10.199999999999999">
      <c r="C1329" s="90"/>
    </row>
    <row r="1330" spans="3:3" s="86" customFormat="1" ht="10.199999999999999">
      <c r="C1330" s="90"/>
    </row>
    <row r="1331" spans="3:3" s="86" customFormat="1" ht="10.199999999999999">
      <c r="C1331" s="90"/>
    </row>
    <row r="1332" spans="3:3" s="86" customFormat="1" ht="10.199999999999999">
      <c r="C1332" s="90"/>
    </row>
    <row r="1333" spans="3:3" s="86" customFormat="1" ht="10.199999999999999">
      <c r="C1333" s="90"/>
    </row>
    <row r="1334" spans="3:3" s="86" customFormat="1" ht="10.199999999999999">
      <c r="C1334" s="90"/>
    </row>
    <row r="1335" spans="3:3" s="86" customFormat="1" ht="10.199999999999999">
      <c r="C1335" s="90"/>
    </row>
    <row r="1336" spans="3:3" s="86" customFormat="1" ht="10.199999999999999">
      <c r="C1336" s="90"/>
    </row>
    <row r="1337" spans="3:3" s="86" customFormat="1" ht="10.199999999999999">
      <c r="C1337" s="90"/>
    </row>
    <row r="1338" spans="3:3" s="86" customFormat="1" ht="10.199999999999999">
      <c r="C1338" s="90"/>
    </row>
    <row r="1339" spans="3:3" s="86" customFormat="1" ht="10.199999999999999">
      <c r="C1339" s="90"/>
    </row>
    <row r="1340" spans="3:3" s="86" customFormat="1" ht="10.199999999999999">
      <c r="C1340" s="90"/>
    </row>
    <row r="1341" spans="3:3" s="86" customFormat="1" ht="10.199999999999999">
      <c r="C1341" s="90"/>
    </row>
    <row r="1342" spans="3:3" s="86" customFormat="1" ht="10.199999999999999">
      <c r="C1342" s="90"/>
    </row>
    <row r="1343" spans="3:3" s="86" customFormat="1" ht="10.199999999999999">
      <c r="C1343" s="90"/>
    </row>
    <row r="1344" spans="3:3" s="86" customFormat="1" ht="10.199999999999999">
      <c r="C1344" s="90"/>
    </row>
    <row r="1345" spans="3:3" s="86" customFormat="1" ht="10.199999999999999">
      <c r="C1345" s="90"/>
    </row>
    <row r="1346" spans="3:3" s="86" customFormat="1" ht="10.199999999999999">
      <c r="C1346" s="90"/>
    </row>
    <row r="1347" spans="3:3" s="86" customFormat="1" ht="10.199999999999999">
      <c r="C1347" s="90"/>
    </row>
    <row r="1348" spans="3:3" s="86" customFormat="1" ht="10.199999999999999">
      <c r="C1348" s="90"/>
    </row>
    <row r="1349" spans="3:3" s="86" customFormat="1" ht="10.199999999999999">
      <c r="C1349" s="90"/>
    </row>
    <row r="1350" spans="3:3" s="86" customFormat="1" ht="10.199999999999999">
      <c r="C1350" s="90"/>
    </row>
    <row r="1351" spans="3:3" s="86" customFormat="1" ht="10.199999999999999">
      <c r="C1351" s="90"/>
    </row>
    <row r="1352" spans="3:3" s="86" customFormat="1" ht="10.199999999999999">
      <c r="C1352" s="90"/>
    </row>
    <row r="1353" spans="3:3" s="86" customFormat="1" ht="10.199999999999999">
      <c r="C1353" s="90"/>
    </row>
    <row r="1354" spans="3:3" s="86" customFormat="1" ht="10.199999999999999">
      <c r="C1354" s="90"/>
    </row>
    <row r="1355" spans="3:3" s="86" customFormat="1" ht="10.199999999999999">
      <c r="C1355" s="90"/>
    </row>
    <row r="1356" spans="3:3" s="86" customFormat="1" ht="10.199999999999999">
      <c r="C1356" s="90"/>
    </row>
    <row r="1357" spans="3:3" s="86" customFormat="1" ht="10.199999999999999">
      <c r="C1357" s="90"/>
    </row>
    <row r="1358" spans="3:3" s="86" customFormat="1" ht="10.199999999999999">
      <c r="C1358" s="90"/>
    </row>
    <row r="1359" spans="3:3" s="86" customFormat="1" ht="10.199999999999999">
      <c r="C1359" s="90"/>
    </row>
    <row r="1360" spans="3:3" s="86" customFormat="1" ht="10.199999999999999">
      <c r="C1360" s="90"/>
    </row>
    <row r="1361" spans="3:3" s="86" customFormat="1" ht="10.199999999999999">
      <c r="C1361" s="90"/>
    </row>
    <row r="1362" spans="3:3" s="86" customFormat="1" ht="10.199999999999999">
      <c r="C1362" s="90"/>
    </row>
    <row r="1363" spans="3:3" s="86" customFormat="1" ht="10.199999999999999">
      <c r="C1363" s="90"/>
    </row>
    <row r="1364" spans="3:3" s="86" customFormat="1" ht="10.199999999999999">
      <c r="C1364" s="90"/>
    </row>
    <row r="1365" spans="3:3" s="86" customFormat="1" ht="10.199999999999999">
      <c r="C1365" s="90"/>
    </row>
    <row r="1366" spans="3:3" s="86" customFormat="1" ht="10.199999999999999">
      <c r="C1366" s="90"/>
    </row>
    <row r="1367" spans="3:3" s="86" customFormat="1" ht="10.199999999999999">
      <c r="C1367" s="90"/>
    </row>
    <row r="1368" spans="3:3" s="86" customFormat="1" ht="10.199999999999999">
      <c r="C1368" s="90"/>
    </row>
    <row r="1369" spans="3:3" s="86" customFormat="1" ht="10.199999999999999">
      <c r="C1369" s="90"/>
    </row>
    <row r="1370" spans="3:3" s="86" customFormat="1" ht="10.199999999999999">
      <c r="C1370" s="90"/>
    </row>
    <row r="1371" spans="3:3" s="86" customFormat="1" ht="10.199999999999999">
      <c r="C1371" s="90"/>
    </row>
    <row r="1372" spans="3:3" s="86" customFormat="1" ht="10.199999999999999">
      <c r="C1372" s="90"/>
    </row>
    <row r="1373" spans="3:3" s="86" customFormat="1" ht="10.199999999999999">
      <c r="C1373" s="90"/>
    </row>
    <row r="1374" spans="3:3" s="86" customFormat="1" ht="10.199999999999999">
      <c r="C1374" s="90"/>
    </row>
    <row r="1375" spans="3:3" s="86" customFormat="1" ht="10.199999999999999">
      <c r="C1375" s="90"/>
    </row>
    <row r="1376" spans="3:3" s="86" customFormat="1" ht="10.199999999999999">
      <c r="C1376" s="90"/>
    </row>
    <row r="1377" spans="3:3" s="86" customFormat="1" ht="10.199999999999999">
      <c r="C1377" s="90"/>
    </row>
    <row r="1378" spans="3:3" s="86" customFormat="1" ht="10.199999999999999">
      <c r="C1378" s="90"/>
    </row>
    <row r="1379" spans="3:3" s="86" customFormat="1" ht="10.199999999999999">
      <c r="C1379" s="90"/>
    </row>
    <row r="1380" spans="3:3" s="86" customFormat="1" ht="10.199999999999999">
      <c r="C1380" s="90"/>
    </row>
    <row r="1381" spans="3:3" s="86" customFormat="1" ht="10.199999999999999">
      <c r="C1381" s="90"/>
    </row>
    <row r="1382" spans="3:3" s="86" customFormat="1" ht="10.199999999999999">
      <c r="C1382" s="90"/>
    </row>
    <row r="1383" spans="3:3" s="86" customFormat="1" ht="10.199999999999999">
      <c r="C1383" s="90"/>
    </row>
    <row r="1384" spans="3:3" s="86" customFormat="1" ht="10.199999999999999">
      <c r="C1384" s="90"/>
    </row>
    <row r="1385" spans="3:3" s="86" customFormat="1" ht="10.199999999999999">
      <c r="C1385" s="90"/>
    </row>
    <row r="1386" spans="3:3" s="86" customFormat="1" ht="10.199999999999999">
      <c r="C1386" s="90"/>
    </row>
    <row r="1387" spans="3:3" s="86" customFormat="1" ht="10.199999999999999">
      <c r="C1387" s="90"/>
    </row>
    <row r="1388" spans="3:3" s="86" customFormat="1" ht="10.199999999999999">
      <c r="C1388" s="90"/>
    </row>
    <row r="1389" spans="3:3" s="86" customFormat="1" ht="10.199999999999999">
      <c r="C1389" s="90"/>
    </row>
    <row r="1390" spans="3:3" s="86" customFormat="1" ht="10.199999999999999">
      <c r="C1390" s="90"/>
    </row>
    <row r="1391" spans="3:3" s="86" customFormat="1" ht="10.199999999999999">
      <c r="C1391" s="90"/>
    </row>
    <row r="1392" spans="3:3" s="86" customFormat="1" ht="10.199999999999999">
      <c r="C1392" s="90"/>
    </row>
    <row r="1393" spans="3:3" s="86" customFormat="1" ht="10.199999999999999">
      <c r="C1393" s="90"/>
    </row>
    <row r="1394" spans="3:3" s="86" customFormat="1" ht="10.199999999999999">
      <c r="C1394" s="90"/>
    </row>
    <row r="1395" spans="3:3" s="86" customFormat="1" ht="10.199999999999999">
      <c r="C1395" s="90"/>
    </row>
    <row r="1396" spans="3:3" s="86" customFormat="1" ht="10.199999999999999">
      <c r="C1396" s="90"/>
    </row>
    <row r="1397" spans="3:3" s="86" customFormat="1" ht="10.199999999999999">
      <c r="C1397" s="90"/>
    </row>
    <row r="1398" spans="3:3" s="86" customFormat="1" ht="10.199999999999999">
      <c r="C1398" s="90"/>
    </row>
    <row r="1399" spans="3:3" s="86" customFormat="1" ht="10.199999999999999">
      <c r="C1399" s="90"/>
    </row>
    <row r="1400" spans="3:3" s="86" customFormat="1" ht="10.199999999999999">
      <c r="C1400" s="90"/>
    </row>
    <row r="1401" spans="3:3" s="86" customFormat="1" ht="10.199999999999999">
      <c r="C1401" s="90"/>
    </row>
    <row r="1402" spans="3:3" s="86" customFormat="1" ht="10.199999999999999">
      <c r="C1402" s="90"/>
    </row>
    <row r="1403" spans="3:3" s="86" customFormat="1" ht="10.199999999999999">
      <c r="C1403" s="90"/>
    </row>
    <row r="1404" spans="3:3" s="86" customFormat="1" ht="10.199999999999999">
      <c r="C1404" s="90"/>
    </row>
    <row r="1405" spans="3:3" s="86" customFormat="1" ht="10.199999999999999">
      <c r="C1405" s="90"/>
    </row>
    <row r="1406" spans="3:3" s="86" customFormat="1" ht="10.199999999999999">
      <c r="C1406" s="90"/>
    </row>
    <row r="1407" spans="3:3" s="86" customFormat="1" ht="10.199999999999999">
      <c r="C1407" s="90"/>
    </row>
    <row r="1408" spans="3:3" s="86" customFormat="1" ht="10.199999999999999">
      <c r="C1408" s="90"/>
    </row>
    <row r="1409" spans="3:3" s="86" customFormat="1" ht="10.199999999999999">
      <c r="C1409" s="90"/>
    </row>
    <row r="1410" spans="3:3" s="86" customFormat="1" ht="10.199999999999999">
      <c r="C1410" s="90"/>
    </row>
    <row r="1411" spans="3:3" s="86" customFormat="1" ht="10.199999999999999">
      <c r="C1411" s="90"/>
    </row>
    <row r="1412" spans="3:3" s="86" customFormat="1" ht="10.199999999999999">
      <c r="C1412" s="90"/>
    </row>
    <row r="1413" spans="3:3" s="86" customFormat="1" ht="10.199999999999999">
      <c r="C1413" s="90"/>
    </row>
    <row r="1414" spans="3:3" s="86" customFormat="1" ht="10.199999999999999">
      <c r="C1414" s="90"/>
    </row>
    <row r="1415" spans="3:3" s="86" customFormat="1" ht="10.199999999999999">
      <c r="C1415" s="90"/>
    </row>
    <row r="1416" spans="3:3" s="86" customFormat="1" ht="10.199999999999999">
      <c r="C1416" s="90"/>
    </row>
    <row r="1417" spans="3:3" s="86" customFormat="1" ht="10.199999999999999">
      <c r="C1417" s="90"/>
    </row>
    <row r="1418" spans="3:3" s="86" customFormat="1" ht="10.199999999999999">
      <c r="C1418" s="90"/>
    </row>
    <row r="1419" spans="3:3" s="86" customFormat="1" ht="10.199999999999999">
      <c r="C1419" s="90"/>
    </row>
    <row r="1420" spans="3:3" s="86" customFormat="1" ht="10.199999999999999">
      <c r="C1420" s="90"/>
    </row>
    <row r="1421" spans="3:3" s="86" customFormat="1" ht="10.199999999999999">
      <c r="C1421" s="90"/>
    </row>
    <row r="1422" spans="3:3" s="86" customFormat="1" ht="10.199999999999999">
      <c r="C1422" s="90"/>
    </row>
    <row r="1423" spans="3:3" s="86" customFormat="1" ht="10.199999999999999">
      <c r="C1423" s="90"/>
    </row>
    <row r="1424" spans="3:3" s="86" customFormat="1" ht="10.199999999999999">
      <c r="C1424" s="90"/>
    </row>
    <row r="1425" spans="3:3" s="86" customFormat="1" ht="10.199999999999999">
      <c r="C1425" s="90"/>
    </row>
    <row r="1426" spans="3:3" s="86" customFormat="1" ht="10.199999999999999">
      <c r="C1426" s="90"/>
    </row>
    <row r="1427" spans="3:3" s="86" customFormat="1" ht="10.199999999999999">
      <c r="C1427" s="90"/>
    </row>
    <row r="1428" spans="3:3" s="86" customFormat="1" ht="10.199999999999999">
      <c r="C1428" s="90"/>
    </row>
    <row r="1429" spans="3:3" s="86" customFormat="1" ht="10.199999999999999">
      <c r="C1429" s="90"/>
    </row>
    <row r="1430" spans="3:3" s="86" customFormat="1" ht="10.199999999999999">
      <c r="C1430" s="90"/>
    </row>
    <row r="1431" spans="3:3" s="86" customFormat="1" ht="10.199999999999999">
      <c r="C1431" s="90"/>
    </row>
    <row r="1432" spans="3:3" s="86" customFormat="1" ht="10.199999999999999">
      <c r="C1432" s="90"/>
    </row>
    <row r="1433" spans="3:3" s="86" customFormat="1" ht="10.199999999999999">
      <c r="C1433" s="90"/>
    </row>
    <row r="1434" spans="3:3" s="86" customFormat="1" ht="10.199999999999999">
      <c r="C1434" s="90"/>
    </row>
    <row r="1435" spans="3:3" s="86" customFormat="1" ht="10.199999999999999">
      <c r="C1435" s="90"/>
    </row>
    <row r="1436" spans="3:3" s="86" customFormat="1" ht="10.199999999999999">
      <c r="C1436" s="90"/>
    </row>
    <row r="1437" spans="3:3" s="86" customFormat="1" ht="10.199999999999999">
      <c r="C1437" s="90"/>
    </row>
    <row r="1438" spans="3:3" s="86" customFormat="1" ht="10.199999999999999">
      <c r="C1438" s="90"/>
    </row>
    <row r="1439" spans="3:3" s="86" customFormat="1" ht="10.199999999999999">
      <c r="C1439" s="90"/>
    </row>
    <row r="1440" spans="3:3" s="86" customFormat="1" ht="10.199999999999999">
      <c r="C1440" s="90"/>
    </row>
    <row r="1441" spans="3:3" s="86" customFormat="1" ht="10.199999999999999">
      <c r="C1441" s="90"/>
    </row>
    <row r="1442" spans="3:3" s="86" customFormat="1" ht="10.199999999999999">
      <c r="C1442" s="90"/>
    </row>
    <row r="1443" spans="3:3" s="86" customFormat="1" ht="10.199999999999999">
      <c r="C1443" s="90"/>
    </row>
    <row r="1444" spans="3:3" s="86" customFormat="1" ht="10.199999999999999">
      <c r="C1444" s="90"/>
    </row>
    <row r="1445" spans="3:3" s="86" customFormat="1" ht="10.199999999999999">
      <c r="C1445" s="90"/>
    </row>
    <row r="1446" spans="3:3" s="86" customFormat="1" ht="10.199999999999999">
      <c r="C1446" s="90"/>
    </row>
    <row r="1447" spans="3:3" s="86" customFormat="1" ht="10.199999999999999">
      <c r="C1447" s="90"/>
    </row>
    <row r="1448" spans="3:3" s="86" customFormat="1" ht="10.199999999999999">
      <c r="C1448" s="90"/>
    </row>
    <row r="1449" spans="3:3" s="86" customFormat="1" ht="10.199999999999999">
      <c r="C1449" s="90"/>
    </row>
    <row r="1450" spans="3:3" s="86" customFormat="1" ht="10.199999999999999">
      <c r="C1450" s="90"/>
    </row>
    <row r="1451" spans="3:3" s="86" customFormat="1" ht="10.199999999999999">
      <c r="C1451" s="90"/>
    </row>
    <row r="1452" spans="3:3" s="86" customFormat="1" ht="10.199999999999999">
      <c r="C1452" s="90"/>
    </row>
    <row r="1453" spans="3:3" s="86" customFormat="1" ht="10.199999999999999">
      <c r="C1453" s="90"/>
    </row>
    <row r="1454" spans="3:3" s="86" customFormat="1" ht="10.199999999999999">
      <c r="C1454" s="90"/>
    </row>
    <row r="1455" spans="3:3" s="86" customFormat="1" ht="10.199999999999999">
      <c r="C1455" s="90"/>
    </row>
    <row r="1456" spans="3:3" s="86" customFormat="1" ht="10.199999999999999">
      <c r="C1456" s="90"/>
    </row>
    <row r="1457" spans="3:3" s="86" customFormat="1" ht="10.199999999999999">
      <c r="C1457" s="90"/>
    </row>
    <row r="1458" spans="3:3" s="86" customFormat="1" ht="10.199999999999999">
      <c r="C1458" s="90"/>
    </row>
    <row r="1459" spans="3:3" s="86" customFormat="1" ht="10.199999999999999">
      <c r="C1459" s="90"/>
    </row>
    <row r="1460" spans="3:3" s="86" customFormat="1" ht="10.199999999999999">
      <c r="C1460" s="90"/>
    </row>
    <row r="1461" spans="3:3" s="86" customFormat="1" ht="10.199999999999999">
      <c r="C1461" s="90"/>
    </row>
    <row r="1462" spans="3:3" s="86" customFormat="1" ht="10.199999999999999">
      <c r="C1462" s="90"/>
    </row>
    <row r="1463" spans="3:3" s="86" customFormat="1" ht="10.199999999999999">
      <c r="C1463" s="90"/>
    </row>
    <row r="1464" spans="3:3" s="86" customFormat="1" ht="10.199999999999999">
      <c r="C1464" s="90"/>
    </row>
    <row r="1465" spans="3:3" s="86" customFormat="1" ht="10.199999999999999">
      <c r="C1465" s="90"/>
    </row>
    <row r="1466" spans="3:3" s="86" customFormat="1" ht="10.199999999999999">
      <c r="C1466" s="90"/>
    </row>
    <row r="1467" spans="3:3" s="86" customFormat="1" ht="10.199999999999999">
      <c r="C1467" s="90"/>
    </row>
    <row r="1468" spans="3:3" s="86" customFormat="1" ht="10.199999999999999">
      <c r="C1468" s="90"/>
    </row>
    <row r="1469" spans="3:3" s="86" customFormat="1" ht="10.199999999999999">
      <c r="C1469" s="90"/>
    </row>
    <row r="1470" spans="3:3" s="86" customFormat="1" ht="10.199999999999999">
      <c r="C1470" s="90"/>
    </row>
    <row r="1471" spans="3:3" s="86" customFormat="1" ht="10.199999999999999">
      <c r="C1471" s="90"/>
    </row>
    <row r="1472" spans="3:3" s="86" customFormat="1" ht="10.199999999999999">
      <c r="C1472" s="90"/>
    </row>
    <row r="1473" spans="3:3" s="86" customFormat="1" ht="10.199999999999999">
      <c r="C1473" s="90"/>
    </row>
    <row r="1474" spans="3:3" s="86" customFormat="1" ht="10.199999999999999">
      <c r="C1474" s="90"/>
    </row>
    <row r="1475" spans="3:3" s="86" customFormat="1" ht="10.199999999999999">
      <c r="C1475" s="90"/>
    </row>
    <row r="1476" spans="3:3" s="86" customFormat="1" ht="10.199999999999999">
      <c r="C1476" s="90"/>
    </row>
    <row r="1477" spans="3:3" s="86" customFormat="1" ht="10.199999999999999">
      <c r="C1477" s="90"/>
    </row>
    <row r="1478" spans="3:3" s="86" customFormat="1" ht="10.199999999999999">
      <c r="C1478" s="90"/>
    </row>
    <row r="1479" spans="3:3" s="86" customFormat="1" ht="10.199999999999999">
      <c r="C1479" s="90"/>
    </row>
    <row r="1480" spans="3:3" s="86" customFormat="1" ht="10.199999999999999">
      <c r="C1480" s="90"/>
    </row>
    <row r="1481" spans="3:3" s="86" customFormat="1" ht="10.199999999999999">
      <c r="C1481" s="90"/>
    </row>
    <row r="1482" spans="3:3" s="86" customFormat="1" ht="10.199999999999999">
      <c r="C1482" s="90"/>
    </row>
    <row r="1483" spans="3:3" s="86" customFormat="1" ht="10.199999999999999">
      <c r="C1483" s="90"/>
    </row>
    <row r="1484" spans="3:3" s="86" customFormat="1" ht="10.199999999999999">
      <c r="C1484" s="90"/>
    </row>
    <row r="1485" spans="3:3" s="86" customFormat="1" ht="10.199999999999999">
      <c r="C1485" s="90"/>
    </row>
    <row r="1486" spans="3:3" s="86" customFormat="1" ht="10.199999999999999">
      <c r="C1486" s="90"/>
    </row>
    <row r="1487" spans="3:3" s="86" customFormat="1" ht="10.199999999999999">
      <c r="C1487" s="90"/>
    </row>
    <row r="1488" spans="3:3" s="86" customFormat="1" ht="10.199999999999999">
      <c r="C1488" s="90"/>
    </row>
    <row r="1489" spans="3:3" s="86" customFormat="1" ht="10.199999999999999">
      <c r="C1489" s="90"/>
    </row>
    <row r="1490" spans="3:3" s="86" customFormat="1" ht="10.199999999999999">
      <c r="C1490" s="90"/>
    </row>
    <row r="1491" spans="3:3" s="86" customFormat="1" ht="10.199999999999999">
      <c r="C1491" s="90"/>
    </row>
    <row r="1492" spans="3:3" s="86" customFormat="1" ht="10.199999999999999">
      <c r="C1492" s="90"/>
    </row>
    <row r="1493" spans="3:3" s="86" customFormat="1" ht="10.199999999999999">
      <c r="C1493" s="90"/>
    </row>
    <row r="1494" spans="3:3" s="86" customFormat="1" ht="10.199999999999999">
      <c r="C1494" s="90"/>
    </row>
    <row r="1495" spans="3:3" s="86" customFormat="1" ht="10.199999999999999">
      <c r="C1495" s="90"/>
    </row>
    <row r="1496" spans="3:3" s="86" customFormat="1" ht="10.199999999999999">
      <c r="C1496" s="90"/>
    </row>
    <row r="1497" spans="3:3" s="86" customFormat="1" ht="10.199999999999999">
      <c r="C1497" s="90"/>
    </row>
    <row r="1498" spans="3:3" s="86" customFormat="1" ht="10.199999999999999">
      <c r="C1498" s="90"/>
    </row>
    <row r="1499" spans="3:3" s="86" customFormat="1" ht="10.199999999999999">
      <c r="C1499" s="90"/>
    </row>
    <row r="1500" spans="3:3" s="86" customFormat="1" ht="10.199999999999999">
      <c r="C1500" s="90"/>
    </row>
    <row r="1501" spans="3:3" s="86" customFormat="1" ht="10.199999999999999">
      <c r="C1501" s="90"/>
    </row>
    <row r="1502" spans="3:3" s="86" customFormat="1" ht="10.199999999999999">
      <c r="C1502" s="90"/>
    </row>
    <row r="1503" spans="3:3" s="86" customFormat="1" ht="10.199999999999999">
      <c r="C1503" s="90"/>
    </row>
    <row r="1504" spans="3:3" s="86" customFormat="1" ht="10.199999999999999">
      <c r="C1504" s="90"/>
    </row>
    <row r="1505" spans="3:3" s="86" customFormat="1" ht="10.199999999999999">
      <c r="C1505" s="90"/>
    </row>
    <row r="1506" spans="3:3" s="86" customFormat="1" ht="10.199999999999999">
      <c r="C1506" s="90"/>
    </row>
    <row r="1507" spans="3:3" s="86" customFormat="1" ht="10.199999999999999">
      <c r="C1507" s="90"/>
    </row>
    <row r="1508" spans="3:3" s="86" customFormat="1" ht="10.199999999999999">
      <c r="C1508" s="90"/>
    </row>
    <row r="1509" spans="3:3" s="86" customFormat="1" ht="10.199999999999999">
      <c r="C1509" s="90"/>
    </row>
    <row r="1510" spans="3:3" s="86" customFormat="1" ht="10.199999999999999">
      <c r="C1510" s="90"/>
    </row>
    <row r="1511" spans="3:3" s="86" customFormat="1" ht="10.199999999999999">
      <c r="C1511" s="90"/>
    </row>
    <row r="1512" spans="3:3" s="86" customFormat="1" ht="10.199999999999999">
      <c r="C1512" s="90"/>
    </row>
    <row r="1513" spans="3:3" s="86" customFormat="1" ht="10.199999999999999">
      <c r="C1513" s="90"/>
    </row>
    <row r="1514" spans="3:3" s="86" customFormat="1" ht="10.199999999999999">
      <c r="C1514" s="90"/>
    </row>
    <row r="1515" spans="3:3" s="86" customFormat="1" ht="10.199999999999999">
      <c r="C1515" s="90"/>
    </row>
    <row r="1516" spans="3:3" s="86" customFormat="1" ht="10.199999999999999">
      <c r="C1516" s="90"/>
    </row>
    <row r="1517" spans="3:3" s="86" customFormat="1" ht="10.199999999999999">
      <c r="C1517" s="90"/>
    </row>
    <row r="1518" spans="3:3" s="86" customFormat="1" ht="10.199999999999999">
      <c r="C1518" s="90"/>
    </row>
    <row r="1519" spans="3:3" s="86" customFormat="1" ht="10.199999999999999">
      <c r="C1519" s="90"/>
    </row>
    <row r="1520" spans="3:3" s="86" customFormat="1" ht="10.199999999999999">
      <c r="C1520" s="90"/>
    </row>
    <row r="1521" spans="3:3" s="86" customFormat="1" ht="10.199999999999999">
      <c r="C1521" s="90"/>
    </row>
    <row r="1522" spans="3:3" s="86" customFormat="1" ht="10.199999999999999">
      <c r="C1522" s="90"/>
    </row>
    <row r="1523" spans="3:3" s="86" customFormat="1" ht="10.199999999999999">
      <c r="C1523" s="90"/>
    </row>
    <row r="1524" spans="3:3" s="86" customFormat="1" ht="10.199999999999999">
      <c r="C1524" s="90"/>
    </row>
    <row r="1525" spans="3:3" s="86" customFormat="1" ht="10.199999999999999">
      <c r="C1525" s="90"/>
    </row>
    <row r="1526" spans="3:3" s="86" customFormat="1" ht="10.199999999999999">
      <c r="C1526" s="90"/>
    </row>
    <row r="1527" spans="3:3" s="86" customFormat="1" ht="10.199999999999999">
      <c r="C1527" s="90"/>
    </row>
    <row r="1528" spans="3:3" s="86" customFormat="1" ht="10.199999999999999">
      <c r="C1528" s="90"/>
    </row>
    <row r="1529" spans="3:3" s="86" customFormat="1" ht="10.199999999999999">
      <c r="C1529" s="90"/>
    </row>
    <row r="1530" spans="3:3" s="86" customFormat="1" ht="10.199999999999999">
      <c r="C1530" s="90"/>
    </row>
    <row r="1531" spans="3:3" s="86" customFormat="1" ht="10.199999999999999">
      <c r="C1531" s="90"/>
    </row>
    <row r="1532" spans="3:3" s="86" customFormat="1" ht="10.199999999999999">
      <c r="C1532" s="90"/>
    </row>
    <row r="1533" spans="3:3" s="86" customFormat="1" ht="10.199999999999999">
      <c r="C1533" s="90"/>
    </row>
    <row r="1534" spans="3:3" s="86" customFormat="1" ht="10.199999999999999">
      <c r="C1534" s="90"/>
    </row>
    <row r="1535" spans="3:3" s="86" customFormat="1" ht="10.199999999999999">
      <c r="C1535" s="90"/>
    </row>
    <row r="1536" spans="3:3" s="86" customFormat="1" ht="10.199999999999999">
      <c r="C1536" s="90"/>
    </row>
    <row r="1537" spans="3:3" s="86" customFormat="1" ht="10.199999999999999">
      <c r="C1537" s="90"/>
    </row>
    <row r="1538" spans="3:3" s="86" customFormat="1" ht="10.199999999999999">
      <c r="C1538" s="90"/>
    </row>
    <row r="1539" spans="3:3" s="86" customFormat="1" ht="10.199999999999999">
      <c r="C1539" s="90"/>
    </row>
    <row r="1540" spans="3:3" s="86" customFormat="1" ht="10.199999999999999">
      <c r="C1540" s="90"/>
    </row>
    <row r="1541" spans="3:3" s="86" customFormat="1" ht="10.199999999999999">
      <c r="C1541" s="90"/>
    </row>
    <row r="1542" spans="3:3" s="86" customFormat="1" ht="10.199999999999999">
      <c r="C1542" s="90"/>
    </row>
    <row r="1543" spans="3:3" s="86" customFormat="1" ht="10.199999999999999">
      <c r="C1543" s="90"/>
    </row>
    <row r="1544" spans="3:3" s="86" customFormat="1" ht="10.199999999999999">
      <c r="C1544" s="90"/>
    </row>
    <row r="1545" spans="3:3" s="86" customFormat="1" ht="10.199999999999999">
      <c r="C1545" s="90"/>
    </row>
    <row r="1546" spans="3:3" s="86" customFormat="1" ht="10.199999999999999">
      <c r="C1546" s="90"/>
    </row>
    <row r="1547" spans="3:3" s="86" customFormat="1" ht="10.199999999999999">
      <c r="C1547" s="90"/>
    </row>
    <row r="1548" spans="3:3" s="86" customFormat="1" ht="10.199999999999999">
      <c r="C1548" s="90"/>
    </row>
    <row r="1549" spans="3:3" s="86" customFormat="1" ht="10.199999999999999">
      <c r="C1549" s="90"/>
    </row>
    <row r="1550" spans="3:3" s="86" customFormat="1" ht="10.199999999999999">
      <c r="C1550" s="90"/>
    </row>
    <row r="1551" spans="3:3" s="86" customFormat="1" ht="10.199999999999999">
      <c r="C1551" s="90"/>
    </row>
    <row r="1552" spans="3:3" s="86" customFormat="1" ht="10.199999999999999">
      <c r="C1552" s="90"/>
    </row>
    <row r="1553" spans="3:3" s="86" customFormat="1" ht="10.199999999999999">
      <c r="C1553" s="90"/>
    </row>
    <row r="1554" spans="3:3" s="86" customFormat="1" ht="10.199999999999999">
      <c r="C1554" s="90"/>
    </row>
    <row r="1555" spans="3:3" s="86" customFormat="1" ht="10.199999999999999">
      <c r="C1555" s="90"/>
    </row>
    <row r="1556" spans="3:3" s="86" customFormat="1" ht="10.199999999999999">
      <c r="C1556" s="90"/>
    </row>
    <row r="1557" spans="3:3" s="86" customFormat="1" ht="10.199999999999999">
      <c r="C1557" s="90"/>
    </row>
    <row r="1558" spans="3:3" s="86" customFormat="1" ht="10.199999999999999">
      <c r="C1558" s="90"/>
    </row>
    <row r="1559" spans="3:3" s="86" customFormat="1" ht="10.199999999999999">
      <c r="C1559" s="90"/>
    </row>
    <row r="1560" spans="3:3" s="86" customFormat="1" ht="10.199999999999999">
      <c r="C1560" s="90"/>
    </row>
    <row r="1561" spans="3:3" s="86" customFormat="1" ht="10.199999999999999">
      <c r="C1561" s="90"/>
    </row>
    <row r="1562" spans="3:3" s="86" customFormat="1" ht="10.199999999999999">
      <c r="C1562" s="90"/>
    </row>
    <row r="1563" spans="3:3" s="86" customFormat="1" ht="10.199999999999999">
      <c r="C1563" s="90"/>
    </row>
    <row r="1564" spans="3:3" s="86" customFormat="1" ht="10.199999999999999">
      <c r="C1564" s="90"/>
    </row>
    <row r="1565" spans="3:3" s="86" customFormat="1" ht="10.199999999999999">
      <c r="C1565" s="90"/>
    </row>
    <row r="1566" spans="3:3" s="86" customFormat="1" ht="10.199999999999999">
      <c r="C1566" s="90"/>
    </row>
    <row r="1567" spans="3:3" s="86" customFormat="1" ht="10.199999999999999">
      <c r="C1567" s="90"/>
    </row>
    <row r="1568" spans="3:3" s="86" customFormat="1" ht="10.199999999999999">
      <c r="C1568" s="90"/>
    </row>
    <row r="1569" spans="3:3" s="86" customFormat="1" ht="10.199999999999999">
      <c r="C1569" s="90"/>
    </row>
    <row r="1570" spans="3:3" s="86" customFormat="1" ht="10.199999999999999">
      <c r="C1570" s="90"/>
    </row>
    <row r="1571" spans="3:3" s="86" customFormat="1" ht="10.199999999999999">
      <c r="C1571" s="90"/>
    </row>
    <row r="1572" spans="3:3" s="86" customFormat="1" ht="10.199999999999999">
      <c r="C1572" s="90"/>
    </row>
    <row r="1573" spans="3:3" s="86" customFormat="1" ht="10.199999999999999">
      <c r="C1573" s="90"/>
    </row>
    <row r="1574" spans="3:3" s="86" customFormat="1" ht="10.199999999999999">
      <c r="C1574" s="90"/>
    </row>
    <row r="1575" spans="3:3" s="86" customFormat="1" ht="10.199999999999999">
      <c r="C1575" s="90"/>
    </row>
    <row r="1576" spans="3:3" s="86" customFormat="1" ht="10.199999999999999">
      <c r="C1576" s="90"/>
    </row>
    <row r="1577" spans="3:3" s="86" customFormat="1" ht="10.199999999999999">
      <c r="C1577" s="90"/>
    </row>
    <row r="1578" spans="3:3" s="86" customFormat="1" ht="10.199999999999999">
      <c r="C1578" s="90"/>
    </row>
    <row r="1579" spans="3:3" s="86" customFormat="1" ht="10.199999999999999">
      <c r="C1579" s="90"/>
    </row>
    <row r="1580" spans="3:3" s="86" customFormat="1" ht="10.199999999999999">
      <c r="C1580" s="90"/>
    </row>
    <row r="1581" spans="3:3" s="86" customFormat="1" ht="10.199999999999999">
      <c r="C1581" s="90"/>
    </row>
    <row r="1582" spans="3:3" s="86" customFormat="1" ht="10.199999999999999">
      <c r="C1582" s="90"/>
    </row>
    <row r="1583" spans="3:3" s="86" customFormat="1" ht="10.199999999999999">
      <c r="C1583" s="90"/>
    </row>
    <row r="1584" spans="3:3" s="86" customFormat="1" ht="10.199999999999999">
      <c r="C1584" s="90"/>
    </row>
    <row r="1585" spans="3:3" s="86" customFormat="1" ht="10.199999999999999">
      <c r="C1585" s="90"/>
    </row>
    <row r="1586" spans="3:3" s="86" customFormat="1" ht="10.199999999999999">
      <c r="C1586" s="90"/>
    </row>
    <row r="1587" spans="3:3" s="86" customFormat="1" ht="10.199999999999999">
      <c r="C1587" s="90"/>
    </row>
    <row r="1588" spans="3:3" s="86" customFormat="1" ht="10.199999999999999">
      <c r="C1588" s="90"/>
    </row>
    <row r="1589" spans="3:3" s="86" customFormat="1" ht="10.199999999999999">
      <c r="C1589" s="90"/>
    </row>
    <row r="1590" spans="3:3" s="86" customFormat="1" ht="10.199999999999999">
      <c r="C1590" s="90"/>
    </row>
    <row r="1591" spans="3:3" s="86" customFormat="1" ht="10.199999999999999">
      <c r="C1591" s="90"/>
    </row>
    <row r="1592" spans="3:3" s="86" customFormat="1" ht="10.199999999999999">
      <c r="C1592" s="90"/>
    </row>
    <row r="1593" spans="3:3" s="86" customFormat="1" ht="10.199999999999999">
      <c r="C1593" s="90"/>
    </row>
    <row r="1594" spans="3:3" s="86" customFormat="1" ht="10.199999999999999">
      <c r="C1594" s="90"/>
    </row>
    <row r="1595" spans="3:3" s="86" customFormat="1" ht="10.199999999999999">
      <c r="C1595" s="90"/>
    </row>
    <row r="1596" spans="3:3" s="86" customFormat="1" ht="10.199999999999999">
      <c r="C1596" s="90"/>
    </row>
    <row r="1597" spans="3:3" s="86" customFormat="1" ht="10.199999999999999">
      <c r="C1597" s="90"/>
    </row>
    <row r="1598" spans="3:3" s="86" customFormat="1" ht="10.199999999999999">
      <c r="C1598" s="90"/>
    </row>
    <row r="1599" spans="3:3" s="86" customFormat="1" ht="10.199999999999999">
      <c r="C1599" s="90"/>
    </row>
    <row r="1600" spans="3:3" s="86" customFormat="1" ht="10.199999999999999">
      <c r="C1600" s="90"/>
    </row>
    <row r="1601" spans="3:3" s="86" customFormat="1" ht="10.199999999999999">
      <c r="C1601" s="90"/>
    </row>
    <row r="1602" spans="3:3" s="86" customFormat="1" ht="10.199999999999999">
      <c r="C1602" s="90"/>
    </row>
    <row r="1603" spans="3:3" s="86" customFormat="1" ht="10.199999999999999">
      <c r="C1603" s="90"/>
    </row>
    <row r="1604" spans="3:3" s="86" customFormat="1" ht="10.199999999999999">
      <c r="C1604" s="90"/>
    </row>
    <row r="1605" spans="3:3" s="86" customFormat="1" ht="10.199999999999999">
      <c r="C1605" s="90"/>
    </row>
    <row r="1606" spans="3:3" s="86" customFormat="1" ht="10.199999999999999">
      <c r="C1606" s="90"/>
    </row>
    <row r="1607" spans="3:3" s="86" customFormat="1" ht="10.199999999999999">
      <c r="C1607" s="90"/>
    </row>
    <row r="1608" spans="3:3" s="86" customFormat="1" ht="10.199999999999999">
      <c r="C1608" s="90"/>
    </row>
    <row r="1609" spans="3:3" s="86" customFormat="1" ht="10.199999999999999">
      <c r="C1609" s="90"/>
    </row>
    <row r="1610" spans="3:3" s="86" customFormat="1" ht="10.199999999999999">
      <c r="C1610" s="90"/>
    </row>
    <row r="1611" spans="3:3" s="86" customFormat="1" ht="10.199999999999999">
      <c r="C1611" s="90"/>
    </row>
    <row r="1612" spans="3:3" s="86" customFormat="1" ht="10.199999999999999">
      <c r="C1612" s="90"/>
    </row>
    <row r="1613" spans="3:3" s="86" customFormat="1" ht="10.199999999999999">
      <c r="C1613" s="90"/>
    </row>
    <row r="1614" spans="3:3" s="86" customFormat="1" ht="10.199999999999999">
      <c r="C1614" s="90"/>
    </row>
    <row r="1615" spans="3:3" s="86" customFormat="1" ht="10.199999999999999">
      <c r="C1615" s="90"/>
    </row>
    <row r="1616" spans="3:3" s="86" customFormat="1" ht="10.199999999999999">
      <c r="C1616" s="90"/>
    </row>
    <row r="1617" spans="3:3" s="86" customFormat="1" ht="10.199999999999999">
      <c r="C1617" s="90"/>
    </row>
    <row r="1618" spans="3:3" s="86" customFormat="1" ht="10.199999999999999">
      <c r="C1618" s="90"/>
    </row>
    <row r="1619" spans="3:3" s="86" customFormat="1" ht="10.199999999999999">
      <c r="C1619" s="90"/>
    </row>
    <row r="1620" spans="3:3" s="86" customFormat="1" ht="10.199999999999999">
      <c r="C1620" s="90"/>
    </row>
    <row r="1621" spans="3:3" s="86" customFormat="1" ht="10.199999999999999">
      <c r="C1621" s="90"/>
    </row>
    <row r="1622" spans="3:3" s="86" customFormat="1" ht="10.199999999999999">
      <c r="C1622" s="90"/>
    </row>
    <row r="1623" spans="3:3" s="86" customFormat="1" ht="10.199999999999999">
      <c r="C1623" s="90"/>
    </row>
    <row r="1624" spans="3:3" s="86" customFormat="1" ht="10.199999999999999">
      <c r="C1624" s="90"/>
    </row>
    <row r="1625" spans="3:3" s="86" customFormat="1" ht="10.199999999999999">
      <c r="C1625" s="90"/>
    </row>
    <row r="1626" spans="3:3" s="86" customFormat="1" ht="10.199999999999999">
      <c r="C1626" s="90"/>
    </row>
    <row r="1627" spans="3:3" s="86" customFormat="1" ht="10.199999999999999">
      <c r="C1627" s="90"/>
    </row>
    <row r="1628" spans="3:3" s="86" customFormat="1" ht="10.199999999999999">
      <c r="C1628" s="90"/>
    </row>
    <row r="1629" spans="3:3" s="86" customFormat="1" ht="10.199999999999999">
      <c r="C1629" s="90"/>
    </row>
    <row r="1630" spans="3:3" s="86" customFormat="1" ht="10.199999999999999">
      <c r="C1630" s="90"/>
    </row>
    <row r="1631" spans="3:3" s="86" customFormat="1" ht="10.199999999999999">
      <c r="C1631" s="90"/>
    </row>
    <row r="1632" spans="3:3" s="86" customFormat="1" ht="10.199999999999999">
      <c r="C1632" s="90"/>
    </row>
    <row r="1633" spans="3:3" s="86" customFormat="1" ht="10.199999999999999">
      <c r="C1633" s="90"/>
    </row>
    <row r="1634" spans="3:3" s="86" customFormat="1" ht="10.199999999999999">
      <c r="C1634" s="90"/>
    </row>
    <row r="1635" spans="3:3" s="86" customFormat="1" ht="10.199999999999999">
      <c r="C1635" s="90"/>
    </row>
    <row r="1636" spans="3:3" s="86" customFormat="1" ht="10.199999999999999">
      <c r="C1636" s="90"/>
    </row>
    <row r="1637" spans="3:3" s="86" customFormat="1" ht="10.199999999999999">
      <c r="C1637" s="90"/>
    </row>
    <row r="1638" spans="3:3" s="86" customFormat="1" ht="10.199999999999999">
      <c r="C1638" s="90"/>
    </row>
    <row r="1639" spans="3:3" s="86" customFormat="1" ht="10.199999999999999">
      <c r="C1639" s="90"/>
    </row>
    <row r="1640" spans="3:3" s="86" customFormat="1" ht="10.199999999999999">
      <c r="C1640" s="90"/>
    </row>
    <row r="1641" spans="3:3" s="86" customFormat="1" ht="10.199999999999999">
      <c r="C1641" s="90"/>
    </row>
    <row r="1642" spans="3:3" s="86" customFormat="1" ht="10.199999999999999">
      <c r="C1642" s="90"/>
    </row>
    <row r="1643" spans="3:3" s="86" customFormat="1" ht="10.199999999999999">
      <c r="C1643" s="90"/>
    </row>
    <row r="1644" spans="3:3" s="86" customFormat="1" ht="10.199999999999999">
      <c r="C1644" s="90"/>
    </row>
    <row r="1645" spans="3:3" s="86" customFormat="1" ht="10.199999999999999">
      <c r="C1645" s="90"/>
    </row>
    <row r="1646" spans="3:3" s="86" customFormat="1" ht="10.199999999999999">
      <c r="C1646" s="90"/>
    </row>
    <row r="1647" spans="3:3" s="86" customFormat="1" ht="10.199999999999999">
      <c r="C1647" s="90"/>
    </row>
    <row r="1648" spans="3:3" s="86" customFormat="1" ht="10.199999999999999">
      <c r="C1648" s="90"/>
    </row>
    <row r="1649" spans="3:3" s="86" customFormat="1" ht="10.199999999999999">
      <c r="C1649" s="90"/>
    </row>
    <row r="1650" spans="3:3" s="86" customFormat="1" ht="10.199999999999999">
      <c r="C1650" s="90"/>
    </row>
    <row r="1651" spans="3:3" s="86" customFormat="1" ht="10.199999999999999">
      <c r="C1651" s="90"/>
    </row>
    <row r="1652" spans="3:3" s="86" customFormat="1" ht="10.199999999999999">
      <c r="C1652" s="90"/>
    </row>
    <row r="1653" spans="3:3" s="86" customFormat="1" ht="10.199999999999999">
      <c r="C1653" s="90"/>
    </row>
    <row r="1654" spans="3:3" s="86" customFormat="1" ht="10.199999999999999">
      <c r="C1654" s="90"/>
    </row>
    <row r="1655" spans="3:3" s="86" customFormat="1" ht="10.199999999999999">
      <c r="C1655" s="90"/>
    </row>
    <row r="1656" spans="3:3" s="86" customFormat="1" ht="10.199999999999999">
      <c r="C1656" s="90"/>
    </row>
    <row r="1657" spans="3:3" s="86" customFormat="1" ht="10.199999999999999">
      <c r="C1657" s="90"/>
    </row>
    <row r="1658" spans="3:3" s="86" customFormat="1" ht="10.199999999999999">
      <c r="C1658" s="90"/>
    </row>
    <row r="1659" spans="3:3" s="86" customFormat="1" ht="10.199999999999999">
      <c r="C1659" s="90"/>
    </row>
    <row r="1660" spans="3:3" s="86" customFormat="1" ht="10.199999999999999">
      <c r="C1660" s="90"/>
    </row>
    <row r="1661" spans="3:3" s="86" customFormat="1" ht="10.199999999999999">
      <c r="C1661" s="90"/>
    </row>
    <row r="1662" spans="3:3" s="86" customFormat="1" ht="10.199999999999999">
      <c r="C1662" s="90"/>
    </row>
    <row r="1663" spans="3:3" s="86" customFormat="1" ht="10.199999999999999">
      <c r="C1663" s="90"/>
    </row>
    <row r="1664" spans="3:3" s="86" customFormat="1" ht="10.199999999999999">
      <c r="C1664" s="90"/>
    </row>
    <row r="1665" spans="3:3" s="86" customFormat="1" ht="10.199999999999999">
      <c r="C1665" s="90"/>
    </row>
    <row r="1666" spans="3:3" s="86" customFormat="1" ht="10.199999999999999">
      <c r="C1666" s="90"/>
    </row>
    <row r="1667" spans="3:3" s="86" customFormat="1" ht="10.199999999999999">
      <c r="C1667" s="90"/>
    </row>
    <row r="1668" spans="3:3" s="86" customFormat="1" ht="10.199999999999999">
      <c r="C1668" s="90"/>
    </row>
    <row r="1669" spans="3:3" s="86" customFormat="1" ht="10.199999999999999">
      <c r="C1669" s="90"/>
    </row>
    <row r="1670" spans="3:3" s="86" customFormat="1" ht="10.199999999999999">
      <c r="C1670" s="90"/>
    </row>
    <row r="1671" spans="3:3" s="86" customFormat="1" ht="10.199999999999999">
      <c r="C1671" s="90"/>
    </row>
    <row r="1672" spans="3:3" s="86" customFormat="1" ht="10.199999999999999">
      <c r="C1672" s="90"/>
    </row>
    <row r="1673" spans="3:3" s="86" customFormat="1" ht="10.199999999999999">
      <c r="C1673" s="90"/>
    </row>
    <row r="1674" spans="3:3" s="86" customFormat="1" ht="10.199999999999999">
      <c r="C1674" s="90"/>
    </row>
    <row r="1675" spans="3:3" s="86" customFormat="1" ht="10.199999999999999">
      <c r="C1675" s="90"/>
    </row>
    <row r="1676" spans="3:3" s="86" customFormat="1" ht="10.199999999999999">
      <c r="C1676" s="90"/>
    </row>
    <row r="1677" spans="3:3" s="86" customFormat="1" ht="10.199999999999999">
      <c r="C1677" s="90"/>
    </row>
    <row r="1678" spans="3:3" s="86" customFormat="1" ht="10.199999999999999">
      <c r="C1678" s="90"/>
    </row>
    <row r="1679" spans="3:3" s="86" customFormat="1" ht="10.199999999999999">
      <c r="C1679" s="90"/>
    </row>
    <row r="1680" spans="3:3" s="86" customFormat="1" ht="10.199999999999999">
      <c r="C1680" s="90"/>
    </row>
    <row r="1681" spans="3:3" s="86" customFormat="1" ht="10.199999999999999">
      <c r="C1681" s="90"/>
    </row>
    <row r="1682" spans="3:3" s="86" customFormat="1" ht="10.199999999999999">
      <c r="C1682" s="90"/>
    </row>
    <row r="1683" spans="3:3" s="86" customFormat="1" ht="10.199999999999999">
      <c r="C1683" s="90"/>
    </row>
    <row r="1684" spans="3:3" s="86" customFormat="1" ht="10.199999999999999">
      <c r="C1684" s="90"/>
    </row>
    <row r="1685" spans="3:3" s="86" customFormat="1" ht="10.199999999999999">
      <c r="C1685" s="90"/>
    </row>
    <row r="1686" spans="3:3" s="86" customFormat="1" ht="10.199999999999999">
      <c r="C1686" s="90"/>
    </row>
    <row r="1687" spans="3:3" s="86" customFormat="1" ht="10.199999999999999">
      <c r="C1687" s="90"/>
    </row>
    <row r="1688" spans="3:3" s="86" customFormat="1" ht="10.199999999999999">
      <c r="C1688" s="90"/>
    </row>
    <row r="1689" spans="3:3" s="86" customFormat="1" ht="10.199999999999999">
      <c r="C1689" s="90"/>
    </row>
    <row r="1690" spans="3:3" s="86" customFormat="1" ht="10.199999999999999">
      <c r="C1690" s="90"/>
    </row>
    <row r="1691" spans="3:3" s="86" customFormat="1" ht="10.199999999999999">
      <c r="C1691" s="90"/>
    </row>
    <row r="1692" spans="3:3" s="86" customFormat="1" ht="10.199999999999999">
      <c r="C1692" s="90"/>
    </row>
    <row r="1693" spans="3:3" s="86" customFormat="1" ht="10.199999999999999">
      <c r="C1693" s="90"/>
    </row>
    <row r="1694" spans="3:3" s="86" customFormat="1" ht="10.199999999999999">
      <c r="C1694" s="90"/>
    </row>
    <row r="1695" spans="3:3" s="86" customFormat="1" ht="10.199999999999999">
      <c r="C1695" s="90"/>
    </row>
    <row r="1696" spans="3:3" s="86" customFormat="1" ht="10.199999999999999">
      <c r="C1696" s="90"/>
    </row>
    <row r="1697" spans="3:3" s="86" customFormat="1" ht="10.199999999999999">
      <c r="C1697" s="90"/>
    </row>
    <row r="1698" spans="3:3" s="86" customFormat="1" ht="10.199999999999999">
      <c r="C1698" s="90"/>
    </row>
    <row r="1699" spans="3:3" s="86" customFormat="1" ht="10.199999999999999">
      <c r="C1699" s="90"/>
    </row>
    <row r="1700" spans="3:3" s="86" customFormat="1" ht="10.199999999999999">
      <c r="C1700" s="90"/>
    </row>
    <row r="1701" spans="3:3" s="86" customFormat="1" ht="10.199999999999999">
      <c r="C1701" s="90"/>
    </row>
    <row r="1702" spans="3:3" s="86" customFormat="1" ht="10.199999999999999">
      <c r="C1702" s="90"/>
    </row>
    <row r="1703" spans="3:3" s="86" customFormat="1" ht="10.199999999999999">
      <c r="C1703" s="90"/>
    </row>
    <row r="1704" spans="3:3" s="86" customFormat="1" ht="10.199999999999999">
      <c r="C1704" s="90"/>
    </row>
    <row r="1705" spans="3:3" s="86" customFormat="1" ht="10.199999999999999">
      <c r="C1705" s="90"/>
    </row>
    <row r="1706" spans="3:3" s="86" customFormat="1" ht="10.199999999999999">
      <c r="C1706" s="90"/>
    </row>
    <row r="1707" spans="3:3" s="86" customFormat="1" ht="10.199999999999999">
      <c r="C1707" s="90"/>
    </row>
    <row r="1708" spans="3:3" s="86" customFormat="1" ht="10.199999999999999">
      <c r="C1708" s="90"/>
    </row>
    <row r="1709" spans="3:3" s="86" customFormat="1" ht="10.199999999999999">
      <c r="C1709" s="90"/>
    </row>
    <row r="1710" spans="3:3" s="86" customFormat="1" ht="10.199999999999999">
      <c r="C1710" s="90"/>
    </row>
    <row r="1711" spans="3:3" s="86" customFormat="1" ht="10.199999999999999">
      <c r="C1711" s="90"/>
    </row>
    <row r="1712" spans="3:3" s="86" customFormat="1" ht="10.199999999999999">
      <c r="C1712" s="90"/>
    </row>
    <row r="1713" spans="3:3" s="86" customFormat="1" ht="10.199999999999999">
      <c r="C1713" s="90"/>
    </row>
    <row r="1714" spans="3:3" s="86" customFormat="1" ht="10.199999999999999">
      <c r="C1714" s="90"/>
    </row>
    <row r="1715" spans="3:3" s="86" customFormat="1" ht="10.199999999999999">
      <c r="C1715" s="90"/>
    </row>
    <row r="1716" spans="3:3" s="86" customFormat="1" ht="10.199999999999999">
      <c r="C1716" s="90"/>
    </row>
    <row r="1717" spans="3:3" s="86" customFormat="1" ht="10.199999999999999">
      <c r="C1717" s="90"/>
    </row>
    <row r="1718" spans="3:3" s="86" customFormat="1" ht="10.199999999999999">
      <c r="C1718" s="90"/>
    </row>
    <row r="1719" spans="3:3" s="86" customFormat="1" ht="10.199999999999999">
      <c r="C1719" s="90"/>
    </row>
    <row r="1720" spans="3:3" s="86" customFormat="1" ht="10.199999999999999">
      <c r="C1720" s="90"/>
    </row>
    <row r="1721" spans="3:3" s="86" customFormat="1" ht="10.199999999999999">
      <c r="C1721" s="90"/>
    </row>
    <row r="1722" spans="3:3" s="86" customFormat="1" ht="10.199999999999999">
      <c r="C1722" s="90"/>
    </row>
    <row r="1723" spans="3:3" s="86" customFormat="1" ht="10.199999999999999">
      <c r="C1723" s="90"/>
    </row>
    <row r="1724" spans="3:3" s="86" customFormat="1" ht="10.199999999999999">
      <c r="C1724" s="90"/>
    </row>
    <row r="1725" spans="3:3" s="86" customFormat="1" ht="10.199999999999999">
      <c r="C1725" s="90"/>
    </row>
    <row r="1726" spans="3:3" s="86" customFormat="1" ht="10.199999999999999">
      <c r="C1726" s="90"/>
    </row>
    <row r="1727" spans="3:3" s="86" customFormat="1" ht="10.199999999999999">
      <c r="C1727" s="90"/>
    </row>
    <row r="1728" spans="3:3" s="86" customFormat="1" ht="10.199999999999999">
      <c r="C1728" s="90"/>
    </row>
    <row r="1729" spans="3:3" s="86" customFormat="1" ht="10.199999999999999">
      <c r="C1729" s="90"/>
    </row>
    <row r="1730" spans="3:3" s="86" customFormat="1" ht="10.199999999999999">
      <c r="C1730" s="90"/>
    </row>
    <row r="1731" spans="3:3" s="86" customFormat="1" ht="10.199999999999999">
      <c r="C1731" s="90"/>
    </row>
    <row r="1732" spans="3:3" s="86" customFormat="1" ht="10.199999999999999">
      <c r="C1732" s="90"/>
    </row>
    <row r="1733" spans="3:3" s="86" customFormat="1" ht="10.199999999999999">
      <c r="C1733" s="90"/>
    </row>
    <row r="1734" spans="3:3" s="86" customFormat="1" ht="10.199999999999999">
      <c r="C1734" s="90"/>
    </row>
    <row r="1735" spans="3:3" s="86" customFormat="1" ht="10.199999999999999">
      <c r="C1735" s="90"/>
    </row>
    <row r="1736" spans="3:3" s="86" customFormat="1" ht="10.199999999999999">
      <c r="C1736" s="90"/>
    </row>
    <row r="1737" spans="3:3" s="86" customFormat="1" ht="10.199999999999999">
      <c r="C1737" s="90"/>
    </row>
    <row r="1738" spans="3:3" s="86" customFormat="1" ht="10.199999999999999">
      <c r="C1738" s="90"/>
    </row>
    <row r="1739" spans="3:3" s="86" customFormat="1" ht="10.199999999999999">
      <c r="C1739" s="90"/>
    </row>
    <row r="1740" spans="3:3" s="86" customFormat="1" ht="10.199999999999999">
      <c r="C1740" s="90"/>
    </row>
    <row r="1741" spans="3:3" s="86" customFormat="1" ht="10.199999999999999">
      <c r="C1741" s="90"/>
    </row>
    <row r="1742" spans="3:3" s="86" customFormat="1" ht="10.199999999999999">
      <c r="C1742" s="90"/>
    </row>
    <row r="1743" spans="3:3" s="86" customFormat="1" ht="10.199999999999999">
      <c r="C1743" s="90"/>
    </row>
    <row r="1744" spans="3:3" s="86" customFormat="1" ht="10.199999999999999">
      <c r="C1744" s="90"/>
    </row>
    <row r="1745" spans="3:3" s="86" customFormat="1" ht="10.199999999999999">
      <c r="C1745" s="90"/>
    </row>
    <row r="1746" spans="3:3" s="86" customFormat="1" ht="10.199999999999999">
      <c r="C1746" s="90"/>
    </row>
    <row r="1747" spans="3:3" s="86" customFormat="1" ht="10.199999999999999">
      <c r="C1747" s="90"/>
    </row>
    <row r="1748" spans="3:3" s="86" customFormat="1" ht="10.199999999999999">
      <c r="C1748" s="90"/>
    </row>
    <row r="1749" spans="3:3" s="86" customFormat="1" ht="10.199999999999999">
      <c r="C1749" s="90"/>
    </row>
    <row r="1750" spans="3:3" s="86" customFormat="1" ht="10.199999999999999">
      <c r="C1750" s="90"/>
    </row>
    <row r="1751" spans="3:3" s="86" customFormat="1" ht="10.199999999999999">
      <c r="C1751" s="90"/>
    </row>
    <row r="1752" spans="3:3" s="86" customFormat="1" ht="10.199999999999999">
      <c r="C1752" s="90"/>
    </row>
    <row r="1753" spans="3:3" s="86" customFormat="1" ht="10.199999999999999">
      <c r="C1753" s="90"/>
    </row>
    <row r="1754" spans="3:3" s="86" customFormat="1" ht="10.199999999999999">
      <c r="C1754" s="90"/>
    </row>
    <row r="1755" spans="3:3" s="86" customFormat="1" ht="10.199999999999999">
      <c r="C1755" s="90"/>
    </row>
    <row r="1756" spans="3:3" s="86" customFormat="1" ht="10.199999999999999">
      <c r="C1756" s="90"/>
    </row>
    <row r="1757" spans="3:3" s="86" customFormat="1" ht="10.199999999999999">
      <c r="C1757" s="90"/>
    </row>
    <row r="1758" spans="3:3" s="86" customFormat="1" ht="10.199999999999999">
      <c r="C1758" s="90"/>
    </row>
    <row r="1759" spans="3:3" s="86" customFormat="1" ht="10.199999999999999">
      <c r="C1759" s="90"/>
    </row>
    <row r="1760" spans="3:3" s="86" customFormat="1" ht="10.199999999999999">
      <c r="C1760" s="90"/>
    </row>
    <row r="1761" spans="3:3" s="86" customFormat="1" ht="10.199999999999999">
      <c r="C1761" s="90"/>
    </row>
    <row r="1762" spans="3:3" s="86" customFormat="1" ht="10.199999999999999">
      <c r="C1762" s="90"/>
    </row>
    <row r="1763" spans="3:3" s="86" customFormat="1" ht="10.199999999999999">
      <c r="C1763" s="90"/>
    </row>
    <row r="1764" spans="3:3" s="86" customFormat="1" ht="10.199999999999999">
      <c r="C1764" s="90"/>
    </row>
    <row r="1765" spans="3:3" s="86" customFormat="1" ht="10.199999999999999">
      <c r="C1765" s="90"/>
    </row>
    <row r="1766" spans="3:3" s="86" customFormat="1" ht="10.199999999999999">
      <c r="C1766" s="90"/>
    </row>
    <row r="1767" spans="3:3" s="86" customFormat="1" ht="10.199999999999999">
      <c r="C1767" s="90"/>
    </row>
    <row r="1768" spans="3:3" s="86" customFormat="1" ht="10.199999999999999">
      <c r="C1768" s="90"/>
    </row>
    <row r="1769" spans="3:3" s="86" customFormat="1" ht="10.199999999999999">
      <c r="C1769" s="90"/>
    </row>
    <row r="1770" spans="3:3" s="86" customFormat="1" ht="10.199999999999999">
      <c r="C1770" s="90"/>
    </row>
    <row r="1771" spans="3:3" s="86" customFormat="1" ht="10.199999999999999">
      <c r="C1771" s="90"/>
    </row>
    <row r="1772" spans="3:3" s="86" customFormat="1" ht="10.199999999999999">
      <c r="C1772" s="90"/>
    </row>
    <row r="1773" spans="3:3" s="86" customFormat="1" ht="10.199999999999999">
      <c r="C1773" s="90"/>
    </row>
    <row r="1774" spans="3:3" s="86" customFormat="1" ht="10.199999999999999">
      <c r="C1774" s="90"/>
    </row>
    <row r="1775" spans="3:3" s="86" customFormat="1" ht="10.199999999999999">
      <c r="C1775" s="90"/>
    </row>
    <row r="1776" spans="3:3" s="86" customFormat="1" ht="10.199999999999999">
      <c r="C1776" s="90"/>
    </row>
    <row r="1777" spans="3:3" s="86" customFormat="1" ht="10.199999999999999">
      <c r="C1777" s="90"/>
    </row>
    <row r="1778" spans="3:3" s="86" customFormat="1" ht="10.199999999999999">
      <c r="C1778" s="90"/>
    </row>
    <row r="1779" spans="3:3" s="86" customFormat="1" ht="10.199999999999999">
      <c r="C1779" s="90"/>
    </row>
    <row r="1780" spans="3:3" s="86" customFormat="1" ht="10.199999999999999">
      <c r="C1780" s="90"/>
    </row>
    <row r="1781" spans="3:3" s="86" customFormat="1" ht="10.199999999999999">
      <c r="C1781" s="90"/>
    </row>
    <row r="1782" spans="3:3" s="86" customFormat="1" ht="10.199999999999999">
      <c r="C1782" s="90"/>
    </row>
    <row r="1783" spans="3:3" s="86" customFormat="1" ht="10.199999999999999">
      <c r="C1783" s="90"/>
    </row>
    <row r="1784" spans="3:3" s="86" customFormat="1" ht="10.199999999999999">
      <c r="C1784" s="90"/>
    </row>
    <row r="1785" spans="3:3" s="86" customFormat="1" ht="10.199999999999999">
      <c r="C1785" s="90"/>
    </row>
    <row r="1786" spans="3:3" s="86" customFormat="1" ht="10.199999999999999">
      <c r="C1786" s="90"/>
    </row>
    <row r="1787" spans="3:3" s="86" customFormat="1" ht="10.199999999999999">
      <c r="C1787" s="90"/>
    </row>
    <row r="1788" spans="3:3" s="86" customFormat="1" ht="10.199999999999999">
      <c r="C1788" s="90"/>
    </row>
    <row r="1789" spans="3:3" s="86" customFormat="1" ht="10.199999999999999">
      <c r="C1789" s="90"/>
    </row>
    <row r="1790" spans="3:3" s="86" customFormat="1" ht="10.199999999999999">
      <c r="C1790" s="90"/>
    </row>
    <row r="1791" spans="3:3" s="86" customFormat="1" ht="10.199999999999999">
      <c r="C1791" s="90"/>
    </row>
    <row r="1792" spans="3:3" s="86" customFormat="1" ht="10.199999999999999">
      <c r="C1792" s="90"/>
    </row>
    <row r="1793" spans="3:3" s="86" customFormat="1" ht="10.199999999999999">
      <c r="C1793" s="90"/>
    </row>
    <row r="1794" spans="3:3" s="86" customFormat="1" ht="10.199999999999999">
      <c r="C1794" s="90"/>
    </row>
    <row r="1795" spans="3:3" s="86" customFormat="1" ht="10.199999999999999">
      <c r="C1795" s="90"/>
    </row>
    <row r="1796" spans="3:3" s="86" customFormat="1" ht="10.199999999999999">
      <c r="C1796" s="90"/>
    </row>
    <row r="1797" spans="3:3" s="86" customFormat="1" ht="10.199999999999999">
      <c r="C1797" s="90"/>
    </row>
    <row r="1798" spans="3:3" s="86" customFormat="1" ht="10.199999999999999">
      <c r="C1798" s="90"/>
    </row>
    <row r="1799" spans="3:3" s="86" customFormat="1" ht="10.199999999999999">
      <c r="C1799" s="90"/>
    </row>
    <row r="1800" spans="3:3" s="86" customFormat="1" ht="10.199999999999999">
      <c r="C1800" s="90"/>
    </row>
    <row r="1801" spans="3:3" s="86" customFormat="1" ht="10.199999999999999">
      <c r="C1801" s="90"/>
    </row>
    <row r="1802" spans="3:3" s="86" customFormat="1" ht="10.199999999999999">
      <c r="C1802" s="90"/>
    </row>
    <row r="1803" spans="3:3" s="86" customFormat="1" ht="10.199999999999999">
      <c r="C1803" s="90"/>
    </row>
    <row r="1804" spans="3:3" s="86" customFormat="1" ht="10.199999999999999">
      <c r="C1804" s="90"/>
    </row>
    <row r="1805" spans="3:3" s="86" customFormat="1" ht="10.199999999999999">
      <c r="C1805" s="90"/>
    </row>
    <row r="1806" spans="3:3" s="86" customFormat="1" ht="10.199999999999999">
      <c r="C1806" s="90"/>
    </row>
    <row r="1807" spans="3:3" s="86" customFormat="1" ht="10.199999999999999">
      <c r="C1807" s="90"/>
    </row>
    <row r="1808" spans="3:3" s="86" customFormat="1" ht="10.199999999999999">
      <c r="C1808" s="90"/>
    </row>
    <row r="1809" spans="3:3" s="86" customFormat="1" ht="10.199999999999999">
      <c r="C1809" s="90"/>
    </row>
    <row r="1810" spans="3:3" s="86" customFormat="1" ht="10.199999999999999">
      <c r="C1810" s="90"/>
    </row>
    <row r="1811" spans="3:3" s="86" customFormat="1" ht="10.199999999999999">
      <c r="C1811" s="90"/>
    </row>
    <row r="1812" spans="3:3" s="86" customFormat="1" ht="10.199999999999999">
      <c r="C1812" s="90"/>
    </row>
    <row r="1813" spans="3:3" s="86" customFormat="1" ht="10.199999999999999">
      <c r="C1813" s="90"/>
    </row>
    <row r="1814" spans="3:3" s="86" customFormat="1" ht="10.199999999999999">
      <c r="C1814" s="90"/>
    </row>
    <row r="1815" spans="3:3" s="86" customFormat="1" ht="10.199999999999999">
      <c r="C1815" s="90"/>
    </row>
    <row r="1816" spans="3:3" s="86" customFormat="1" ht="10.199999999999999">
      <c r="C1816" s="90"/>
    </row>
    <row r="1817" spans="3:3" s="86" customFormat="1" ht="10.199999999999999">
      <c r="C1817" s="90"/>
    </row>
    <row r="1818" spans="3:3" s="86" customFormat="1" ht="10.199999999999999">
      <c r="C1818" s="90"/>
    </row>
    <row r="1819" spans="3:3" s="86" customFormat="1" ht="10.199999999999999">
      <c r="C1819" s="90"/>
    </row>
    <row r="1820" spans="3:3" s="86" customFormat="1" ht="10.199999999999999">
      <c r="C1820" s="90"/>
    </row>
    <row r="1821" spans="3:3" s="86" customFormat="1" ht="10.199999999999999">
      <c r="C1821" s="90"/>
    </row>
    <row r="1822" spans="3:3" s="86" customFormat="1" ht="10.199999999999999">
      <c r="C1822" s="90"/>
    </row>
    <row r="1823" spans="3:3" s="86" customFormat="1" ht="10.199999999999999">
      <c r="C1823" s="90"/>
    </row>
    <row r="1824" spans="3:3" s="86" customFormat="1" ht="10.199999999999999">
      <c r="C1824" s="90"/>
    </row>
    <row r="1825" spans="3:3" s="86" customFormat="1" ht="10.199999999999999">
      <c r="C1825" s="90"/>
    </row>
    <row r="1826" spans="3:3" s="86" customFormat="1" ht="10.199999999999999">
      <c r="C1826" s="90"/>
    </row>
    <row r="1827" spans="3:3" s="86" customFormat="1" ht="10.199999999999999">
      <c r="C1827" s="90"/>
    </row>
    <row r="1828" spans="3:3" s="86" customFormat="1" ht="10.199999999999999">
      <c r="C1828" s="90"/>
    </row>
    <row r="1829" spans="3:3" s="86" customFormat="1" ht="10.199999999999999">
      <c r="C1829" s="90"/>
    </row>
    <row r="1830" spans="3:3" s="86" customFormat="1" ht="10.199999999999999">
      <c r="C1830" s="90"/>
    </row>
    <row r="1831" spans="3:3" s="86" customFormat="1" ht="10.199999999999999">
      <c r="C1831" s="90"/>
    </row>
    <row r="1832" spans="3:3" s="86" customFormat="1" ht="10.199999999999999">
      <c r="C1832" s="90"/>
    </row>
    <row r="1833" spans="3:3" s="86" customFormat="1" ht="10.199999999999999">
      <c r="C1833" s="90"/>
    </row>
    <row r="1834" spans="3:3" s="86" customFormat="1" ht="10.199999999999999">
      <c r="C1834" s="90"/>
    </row>
    <row r="1835" spans="3:3" s="86" customFormat="1" ht="10.199999999999999">
      <c r="C1835" s="90"/>
    </row>
    <row r="1836" spans="3:3" s="86" customFormat="1" ht="10.199999999999999">
      <c r="C1836" s="90"/>
    </row>
    <row r="1837" spans="3:3" s="86" customFormat="1" ht="10.199999999999999">
      <c r="C1837" s="90"/>
    </row>
    <row r="1838" spans="3:3" s="86" customFormat="1" ht="10.199999999999999">
      <c r="C1838" s="90"/>
    </row>
    <row r="1839" spans="3:3" s="86" customFormat="1" ht="10.199999999999999">
      <c r="C1839" s="90"/>
    </row>
    <row r="1840" spans="3:3" s="86" customFormat="1" ht="10.199999999999999">
      <c r="C1840" s="90"/>
    </row>
    <row r="1841" spans="3:3" s="86" customFormat="1" ht="10.199999999999999">
      <c r="C1841" s="90"/>
    </row>
    <row r="1842" spans="3:3" s="86" customFormat="1" ht="10.199999999999999">
      <c r="C1842" s="90"/>
    </row>
    <row r="1843" spans="3:3" s="86" customFormat="1" ht="10.199999999999999">
      <c r="C1843" s="90"/>
    </row>
    <row r="1844" spans="3:3" s="86" customFormat="1" ht="10.199999999999999">
      <c r="C1844" s="90"/>
    </row>
    <row r="1845" spans="3:3" s="86" customFormat="1" ht="10.199999999999999">
      <c r="C1845" s="90"/>
    </row>
    <row r="1846" spans="3:3" s="86" customFormat="1" ht="10.199999999999999">
      <c r="C1846" s="90"/>
    </row>
    <row r="1847" spans="3:3" s="86" customFormat="1" ht="10.199999999999999">
      <c r="C1847" s="90"/>
    </row>
    <row r="1848" spans="3:3" s="86" customFormat="1" ht="10.199999999999999">
      <c r="C1848" s="90"/>
    </row>
    <row r="1849" spans="3:3" s="86" customFormat="1" ht="10.199999999999999">
      <c r="C1849" s="90"/>
    </row>
    <row r="1850" spans="3:3" s="86" customFormat="1" ht="10.199999999999999">
      <c r="C1850" s="90"/>
    </row>
    <row r="1851" spans="3:3" s="86" customFormat="1" ht="10.199999999999999">
      <c r="C1851" s="90"/>
    </row>
    <row r="1852" spans="3:3" s="86" customFormat="1" ht="10.199999999999999">
      <c r="C1852" s="90"/>
    </row>
    <row r="1853" spans="3:3" s="86" customFormat="1" ht="10.199999999999999">
      <c r="C1853" s="90"/>
    </row>
    <row r="1854" spans="3:3" s="86" customFormat="1" ht="10.199999999999999">
      <c r="C1854" s="90"/>
    </row>
    <row r="1855" spans="3:3" s="86" customFormat="1" ht="10.199999999999999">
      <c r="C1855" s="90"/>
    </row>
    <row r="1856" spans="3:3" s="86" customFormat="1" ht="10.199999999999999">
      <c r="C1856" s="90"/>
    </row>
    <row r="1857" spans="3:3" s="86" customFormat="1" ht="10.199999999999999">
      <c r="C1857" s="90"/>
    </row>
    <row r="1858" spans="3:3" s="86" customFormat="1" ht="10.199999999999999">
      <c r="C1858" s="90"/>
    </row>
    <row r="1859" spans="3:3" s="86" customFormat="1" ht="10.199999999999999">
      <c r="C1859" s="90"/>
    </row>
    <row r="1860" spans="3:3" s="86" customFormat="1" ht="10.199999999999999">
      <c r="C1860" s="90"/>
    </row>
    <row r="1861" spans="3:3" s="86" customFormat="1" ht="10.199999999999999">
      <c r="C1861" s="90"/>
    </row>
    <row r="1862" spans="3:3" s="86" customFormat="1" ht="10.199999999999999">
      <c r="C1862" s="90"/>
    </row>
    <row r="1863" spans="3:3" s="86" customFormat="1" ht="10.199999999999999">
      <c r="C1863" s="90"/>
    </row>
    <row r="1864" spans="3:3" s="86" customFormat="1" ht="10.199999999999999">
      <c r="C1864" s="90"/>
    </row>
    <row r="1865" spans="3:3" s="86" customFormat="1" ht="10.199999999999999">
      <c r="C1865" s="90"/>
    </row>
    <row r="1866" spans="3:3" s="86" customFormat="1" ht="10.199999999999999">
      <c r="C1866" s="90"/>
    </row>
    <row r="1867" spans="3:3" s="86" customFormat="1" ht="10.199999999999999">
      <c r="C1867" s="90"/>
    </row>
    <row r="1868" spans="3:3" s="86" customFormat="1" ht="10.199999999999999">
      <c r="C1868" s="90"/>
    </row>
    <row r="1869" spans="3:3" s="86" customFormat="1" ht="10.199999999999999">
      <c r="C1869" s="90"/>
    </row>
    <row r="1870" spans="3:3" s="86" customFormat="1" ht="10.199999999999999">
      <c r="C1870" s="90"/>
    </row>
    <row r="1871" spans="3:3" s="86" customFormat="1" ht="10.199999999999999">
      <c r="C1871" s="90"/>
    </row>
    <row r="1872" spans="3:3" s="86" customFormat="1" ht="10.199999999999999">
      <c r="C1872" s="90"/>
    </row>
    <row r="1873" spans="3:3" s="86" customFormat="1" ht="10.199999999999999">
      <c r="C1873" s="90"/>
    </row>
    <row r="1874" spans="3:3" s="86" customFormat="1" ht="10.199999999999999">
      <c r="C1874" s="90"/>
    </row>
    <row r="1875" spans="3:3" s="86" customFormat="1" ht="10.199999999999999">
      <c r="C1875" s="90"/>
    </row>
    <row r="1876" spans="3:3" s="86" customFormat="1" ht="10.199999999999999">
      <c r="C1876" s="90"/>
    </row>
    <row r="1877" spans="3:3" s="86" customFormat="1" ht="10.199999999999999">
      <c r="C1877" s="90"/>
    </row>
    <row r="1878" spans="3:3" s="86" customFormat="1" ht="10.199999999999999">
      <c r="C1878" s="90"/>
    </row>
    <row r="1879" spans="3:3" s="86" customFormat="1" ht="10.199999999999999">
      <c r="C1879" s="90"/>
    </row>
    <row r="1880" spans="3:3" s="86" customFormat="1" ht="10.199999999999999">
      <c r="C1880" s="90"/>
    </row>
    <row r="1881" spans="3:3" s="86" customFormat="1" ht="10.199999999999999">
      <c r="C1881" s="90"/>
    </row>
    <row r="1882" spans="3:3" s="86" customFormat="1" ht="10.199999999999999">
      <c r="C1882" s="90"/>
    </row>
    <row r="1883" spans="3:3" s="86" customFormat="1" ht="10.199999999999999">
      <c r="C1883" s="90"/>
    </row>
    <row r="1884" spans="3:3" s="86" customFormat="1" ht="10.199999999999999">
      <c r="C1884" s="90"/>
    </row>
    <row r="1885" spans="3:3" s="86" customFormat="1" ht="10.199999999999999">
      <c r="C1885" s="90"/>
    </row>
    <row r="1886" spans="3:3" s="86" customFormat="1" ht="10.199999999999999">
      <c r="C1886" s="90"/>
    </row>
    <row r="1887" spans="3:3" s="86" customFormat="1" ht="10.199999999999999">
      <c r="C1887" s="90"/>
    </row>
    <row r="1888" spans="3:3" s="86" customFormat="1" ht="10.199999999999999">
      <c r="C1888" s="90"/>
    </row>
    <row r="1889" spans="3:3" s="86" customFormat="1" ht="10.199999999999999">
      <c r="C1889" s="90"/>
    </row>
    <row r="1890" spans="3:3" s="86" customFormat="1" ht="10.199999999999999">
      <c r="C1890" s="90"/>
    </row>
    <row r="1891" spans="3:3" s="86" customFormat="1" ht="10.199999999999999">
      <c r="C1891" s="90"/>
    </row>
    <row r="1892" spans="3:3" s="86" customFormat="1" ht="10.199999999999999">
      <c r="C1892" s="90"/>
    </row>
    <row r="1893" spans="3:3" s="86" customFormat="1" ht="10.199999999999999">
      <c r="C1893" s="90"/>
    </row>
    <row r="1894" spans="3:3" s="86" customFormat="1" ht="10.199999999999999">
      <c r="C1894" s="90"/>
    </row>
    <row r="1895" spans="3:3" s="86" customFormat="1" ht="10.199999999999999">
      <c r="C1895" s="90"/>
    </row>
    <row r="1896" spans="3:3" s="86" customFormat="1" ht="10.199999999999999">
      <c r="C1896" s="90"/>
    </row>
    <row r="1897" spans="3:3" s="86" customFormat="1" ht="10.199999999999999">
      <c r="C1897" s="90"/>
    </row>
    <row r="1898" spans="3:3" s="86" customFormat="1" ht="10.199999999999999">
      <c r="C1898" s="90"/>
    </row>
    <row r="1899" spans="3:3" s="86" customFormat="1" ht="10.199999999999999">
      <c r="C1899" s="90"/>
    </row>
    <row r="1900" spans="3:3" s="86" customFormat="1" ht="10.199999999999999">
      <c r="C1900" s="90"/>
    </row>
    <row r="1901" spans="3:3" s="86" customFormat="1" ht="10.199999999999999">
      <c r="C1901" s="90"/>
    </row>
    <row r="1902" spans="3:3" s="86" customFormat="1" ht="10.199999999999999">
      <c r="C1902" s="90"/>
    </row>
    <row r="1903" spans="3:3" s="86" customFormat="1" ht="10.199999999999999">
      <c r="C1903" s="90"/>
    </row>
    <row r="1904" spans="3:3" s="86" customFormat="1" ht="10.199999999999999">
      <c r="C1904" s="90"/>
    </row>
    <row r="1905" spans="3:3" s="86" customFormat="1" ht="10.199999999999999">
      <c r="C1905" s="90"/>
    </row>
    <row r="1906" spans="3:3" s="86" customFormat="1" ht="10.199999999999999">
      <c r="C1906" s="90"/>
    </row>
    <row r="1907" spans="3:3" s="86" customFormat="1" ht="10.199999999999999">
      <c r="C1907" s="90"/>
    </row>
    <row r="1908" spans="3:3" s="86" customFormat="1" ht="10.199999999999999">
      <c r="C1908" s="90"/>
    </row>
    <row r="1909" spans="3:3" s="86" customFormat="1" ht="10.199999999999999">
      <c r="C1909" s="90"/>
    </row>
    <row r="1910" spans="3:3" s="86" customFormat="1" ht="10.199999999999999">
      <c r="C1910" s="90"/>
    </row>
    <row r="1911" spans="3:3" s="86" customFormat="1" ht="10.199999999999999">
      <c r="C1911" s="90"/>
    </row>
    <row r="1912" spans="3:3" s="86" customFormat="1" ht="10.199999999999999">
      <c r="C1912" s="90"/>
    </row>
    <row r="1913" spans="3:3" s="86" customFormat="1" ht="10.199999999999999">
      <c r="C1913" s="90"/>
    </row>
    <row r="1914" spans="3:3" s="86" customFormat="1" ht="10.199999999999999">
      <c r="C1914" s="90"/>
    </row>
    <row r="1915" spans="3:3" s="86" customFormat="1" ht="10.199999999999999">
      <c r="C1915" s="90"/>
    </row>
    <row r="1916" spans="3:3" s="86" customFormat="1" ht="10.199999999999999">
      <c r="C1916" s="90"/>
    </row>
    <row r="1917" spans="3:3" s="86" customFormat="1" ht="10.199999999999999">
      <c r="C1917" s="90"/>
    </row>
    <row r="1918" spans="3:3" s="86" customFormat="1" ht="10.199999999999999">
      <c r="C1918" s="90"/>
    </row>
    <row r="1919" spans="3:3" s="86" customFormat="1" ht="10.199999999999999">
      <c r="C1919" s="90"/>
    </row>
    <row r="1920" spans="3:3" s="86" customFormat="1" ht="10.199999999999999">
      <c r="C1920" s="90"/>
    </row>
    <row r="1921" spans="3:3" s="86" customFormat="1" ht="10.199999999999999">
      <c r="C1921" s="90"/>
    </row>
    <row r="1922" spans="3:3" s="86" customFormat="1" ht="10.199999999999999">
      <c r="C1922" s="90"/>
    </row>
    <row r="1923" spans="3:3" s="86" customFormat="1" ht="10.199999999999999">
      <c r="C1923" s="90"/>
    </row>
    <row r="1924" spans="3:3" s="86" customFormat="1" ht="10.199999999999999">
      <c r="C1924" s="90"/>
    </row>
    <row r="1925" spans="3:3" s="86" customFormat="1" ht="10.199999999999999">
      <c r="C1925" s="90"/>
    </row>
    <row r="1926" spans="3:3" s="86" customFormat="1" ht="10.199999999999999">
      <c r="C1926" s="90"/>
    </row>
    <row r="1927" spans="3:3" s="86" customFormat="1" ht="10.199999999999999">
      <c r="C1927" s="90"/>
    </row>
    <row r="1928" spans="3:3" s="86" customFormat="1" ht="10.199999999999999">
      <c r="C1928" s="90"/>
    </row>
    <row r="1929" spans="3:3" s="86" customFormat="1" ht="10.199999999999999">
      <c r="C1929" s="90"/>
    </row>
    <row r="1930" spans="3:3" s="86" customFormat="1" ht="10.199999999999999">
      <c r="C1930" s="90"/>
    </row>
    <row r="1931" spans="3:3" s="86" customFormat="1" ht="10.199999999999999">
      <c r="C1931" s="90"/>
    </row>
    <row r="1932" spans="3:3" s="86" customFormat="1" ht="10.199999999999999">
      <c r="C1932" s="90"/>
    </row>
    <row r="1933" spans="3:3" s="86" customFormat="1" ht="10.199999999999999">
      <c r="C1933" s="90"/>
    </row>
    <row r="1934" spans="3:3" s="86" customFormat="1" ht="10.199999999999999">
      <c r="C1934" s="90"/>
    </row>
    <row r="1935" spans="3:3" s="86" customFormat="1" ht="10.199999999999999">
      <c r="C1935" s="90"/>
    </row>
    <row r="1936" spans="3:3" s="86" customFormat="1" ht="10.199999999999999">
      <c r="C1936" s="90"/>
    </row>
    <row r="1937" spans="3:3" s="86" customFormat="1" ht="10.199999999999999">
      <c r="C1937" s="90"/>
    </row>
    <row r="1938" spans="3:3" s="86" customFormat="1" ht="10.199999999999999">
      <c r="C1938" s="90"/>
    </row>
    <row r="1939" spans="3:3" s="86" customFormat="1" ht="10.199999999999999">
      <c r="C1939" s="90"/>
    </row>
    <row r="1940" spans="3:3" s="86" customFormat="1" ht="10.199999999999999">
      <c r="C1940" s="90"/>
    </row>
    <row r="1941" spans="3:3" s="86" customFormat="1" ht="10.199999999999999">
      <c r="C1941" s="90"/>
    </row>
    <row r="1942" spans="3:3" s="86" customFormat="1" ht="10.199999999999999">
      <c r="C1942" s="90"/>
    </row>
    <row r="1943" spans="3:3" s="86" customFormat="1" ht="10.199999999999999">
      <c r="C1943" s="90"/>
    </row>
    <row r="1944" spans="3:3" s="86" customFormat="1" ht="10.199999999999999">
      <c r="C1944" s="90"/>
    </row>
    <row r="1945" spans="3:3" s="86" customFormat="1" ht="10.199999999999999">
      <c r="C1945" s="90"/>
    </row>
    <row r="1946" spans="3:3" s="86" customFormat="1" ht="10.199999999999999">
      <c r="C1946" s="90"/>
    </row>
    <row r="1947" spans="3:3" s="86" customFormat="1" ht="10.199999999999999">
      <c r="C1947" s="90"/>
    </row>
    <row r="1948" spans="3:3" s="86" customFormat="1" ht="10.199999999999999">
      <c r="C1948" s="90"/>
    </row>
    <row r="1949" spans="3:3" s="86" customFormat="1" ht="10.199999999999999">
      <c r="C1949" s="90"/>
    </row>
    <row r="1950" spans="3:3" s="86" customFormat="1" ht="10.199999999999999">
      <c r="C1950" s="90"/>
    </row>
    <row r="1951" spans="3:3" s="86" customFormat="1" ht="10.199999999999999">
      <c r="C1951" s="90"/>
    </row>
    <row r="1952" spans="3:3" s="86" customFormat="1" ht="10.199999999999999">
      <c r="C1952" s="90"/>
    </row>
    <row r="1953" spans="3:3" s="86" customFormat="1" ht="10.199999999999999">
      <c r="C1953" s="90"/>
    </row>
    <row r="1954" spans="3:3" s="86" customFormat="1" ht="10.199999999999999">
      <c r="C1954" s="90"/>
    </row>
    <row r="1955" spans="3:3" s="86" customFormat="1" ht="10.199999999999999">
      <c r="C1955" s="90"/>
    </row>
    <row r="1956" spans="3:3" s="86" customFormat="1" ht="10.199999999999999">
      <c r="C1956" s="90"/>
    </row>
    <row r="1957" spans="3:3" s="86" customFormat="1" ht="10.199999999999999">
      <c r="C1957" s="90"/>
    </row>
    <row r="1958" spans="3:3" s="86" customFormat="1" ht="10.199999999999999">
      <c r="C1958" s="90"/>
    </row>
    <row r="1959" spans="3:3" s="86" customFormat="1" ht="10.199999999999999">
      <c r="C1959" s="90"/>
    </row>
    <row r="1960" spans="3:3" s="86" customFormat="1" ht="10.199999999999999">
      <c r="C1960" s="90"/>
    </row>
    <row r="1961" spans="3:3" s="86" customFormat="1" ht="10.199999999999999">
      <c r="C1961" s="90"/>
    </row>
    <row r="1962" spans="3:3" s="86" customFormat="1" ht="10.199999999999999">
      <c r="C1962" s="90"/>
    </row>
    <row r="1963" spans="3:3" s="86" customFormat="1" ht="10.199999999999999">
      <c r="C1963" s="90"/>
    </row>
    <row r="1964" spans="3:3" s="86" customFormat="1" ht="10.199999999999999">
      <c r="C1964" s="90"/>
    </row>
    <row r="1965" spans="3:3" s="86" customFormat="1" ht="10.199999999999999">
      <c r="C1965" s="90"/>
    </row>
    <row r="1966" spans="3:3" s="86" customFormat="1" ht="10.199999999999999">
      <c r="C1966" s="90"/>
    </row>
    <row r="1967" spans="3:3" s="86" customFormat="1" ht="10.199999999999999">
      <c r="C1967" s="90"/>
    </row>
    <row r="1968" spans="3:3" s="86" customFormat="1" ht="10.199999999999999">
      <c r="C1968" s="90"/>
    </row>
    <row r="1969" spans="3:3" s="86" customFormat="1" ht="10.199999999999999">
      <c r="C1969" s="90"/>
    </row>
    <row r="1970" spans="3:3" s="86" customFormat="1" ht="10.199999999999999">
      <c r="C1970" s="90"/>
    </row>
    <row r="1971" spans="3:3" s="86" customFormat="1" ht="10.199999999999999">
      <c r="C1971" s="90"/>
    </row>
    <row r="1972" spans="3:3" s="86" customFormat="1" ht="10.199999999999999">
      <c r="C1972" s="90"/>
    </row>
    <row r="1973" spans="3:3" s="86" customFormat="1" ht="10.199999999999999">
      <c r="C1973" s="90"/>
    </row>
    <row r="1974" spans="3:3" s="86" customFormat="1" ht="10.199999999999999">
      <c r="C1974" s="90"/>
    </row>
    <row r="1975" spans="3:3" s="86" customFormat="1" ht="10.199999999999999">
      <c r="C1975" s="90"/>
    </row>
    <row r="1976" spans="3:3" s="86" customFormat="1" ht="10.199999999999999">
      <c r="C1976" s="90"/>
    </row>
    <row r="1977" spans="3:3" s="86" customFormat="1" ht="10.199999999999999">
      <c r="C1977" s="90"/>
    </row>
    <row r="1978" spans="3:3" s="86" customFormat="1" ht="10.199999999999999">
      <c r="C1978" s="90"/>
    </row>
    <row r="1979" spans="3:3" s="86" customFormat="1" ht="10.199999999999999">
      <c r="C1979" s="90"/>
    </row>
    <row r="1980" spans="3:3" s="86" customFormat="1" ht="10.199999999999999">
      <c r="C1980" s="90"/>
    </row>
    <row r="1981" spans="3:3" s="86" customFormat="1" ht="10.199999999999999">
      <c r="C1981" s="90"/>
    </row>
    <row r="1982" spans="3:3" s="86" customFormat="1" ht="10.199999999999999">
      <c r="C1982" s="90"/>
    </row>
    <row r="1983" spans="3:3" s="86" customFormat="1" ht="10.199999999999999">
      <c r="C1983" s="90"/>
    </row>
    <row r="1984" spans="3:3" s="86" customFormat="1" ht="10.199999999999999">
      <c r="C1984" s="90"/>
    </row>
    <row r="1985" spans="3:3" s="86" customFormat="1" ht="10.199999999999999">
      <c r="C1985" s="90"/>
    </row>
    <row r="1986" spans="3:3" s="86" customFormat="1" ht="10.199999999999999">
      <c r="C1986" s="90"/>
    </row>
    <row r="1987" spans="3:3" s="86" customFormat="1" ht="10.199999999999999">
      <c r="C1987" s="90"/>
    </row>
    <row r="1988" spans="3:3" s="86" customFormat="1" ht="10.199999999999999">
      <c r="C1988" s="90"/>
    </row>
    <row r="1989" spans="3:3" s="86" customFormat="1" ht="10.199999999999999">
      <c r="C1989" s="90"/>
    </row>
    <row r="1990" spans="3:3" s="86" customFormat="1" ht="10.199999999999999">
      <c r="C1990" s="90"/>
    </row>
    <row r="1991" spans="3:3" s="86" customFormat="1" ht="10.199999999999999">
      <c r="C1991" s="90"/>
    </row>
    <row r="1992" spans="3:3" s="86" customFormat="1" ht="10.199999999999999">
      <c r="C1992" s="90"/>
    </row>
    <row r="1993" spans="3:3" s="86" customFormat="1" ht="10.199999999999999">
      <c r="C1993" s="90"/>
    </row>
    <row r="1994" spans="3:3" s="86" customFormat="1" ht="10.199999999999999">
      <c r="C1994" s="90"/>
    </row>
    <row r="1995" spans="3:3" s="86" customFormat="1" ht="10.199999999999999">
      <c r="C1995" s="90"/>
    </row>
    <row r="1996" spans="3:3" s="86" customFormat="1" ht="10.199999999999999">
      <c r="C1996" s="90"/>
    </row>
    <row r="1997" spans="3:3" s="86" customFormat="1" ht="10.199999999999999">
      <c r="C1997" s="90"/>
    </row>
    <row r="1998" spans="3:3" s="86" customFormat="1" ht="10.199999999999999">
      <c r="C1998" s="90"/>
    </row>
    <row r="1999" spans="3:3" s="86" customFormat="1" ht="10.199999999999999">
      <c r="C1999" s="90"/>
    </row>
    <row r="2000" spans="3:3" s="86" customFormat="1" ht="10.199999999999999">
      <c r="C2000" s="90"/>
    </row>
    <row r="2001" spans="3:3" s="86" customFormat="1" ht="10.199999999999999">
      <c r="C2001" s="90"/>
    </row>
    <row r="2002" spans="3:3" s="86" customFormat="1" ht="10.199999999999999">
      <c r="C2002" s="90"/>
    </row>
    <row r="2003" spans="3:3" s="86" customFormat="1" ht="10.199999999999999">
      <c r="C2003" s="90"/>
    </row>
    <row r="2004" spans="3:3" s="86" customFormat="1" ht="10.199999999999999">
      <c r="C2004" s="90"/>
    </row>
    <row r="2005" spans="3:3" s="86" customFormat="1" ht="10.199999999999999">
      <c r="C2005" s="90"/>
    </row>
    <row r="2006" spans="3:3" s="86" customFormat="1" ht="10.199999999999999">
      <c r="C2006" s="90"/>
    </row>
    <row r="2007" spans="3:3" s="86" customFormat="1" ht="10.199999999999999">
      <c r="C2007" s="90"/>
    </row>
    <row r="2008" spans="3:3" s="86" customFormat="1" ht="10.199999999999999">
      <c r="C2008" s="90"/>
    </row>
    <row r="2009" spans="3:3" s="86" customFormat="1" ht="10.199999999999999">
      <c r="C2009" s="90"/>
    </row>
    <row r="2010" spans="3:3" s="86" customFormat="1" ht="10.199999999999999">
      <c r="C2010" s="90"/>
    </row>
    <row r="2011" spans="3:3" s="86" customFormat="1" ht="10.199999999999999">
      <c r="C2011" s="90"/>
    </row>
    <row r="2012" spans="3:3" s="86" customFormat="1" ht="10.199999999999999">
      <c r="C2012" s="90"/>
    </row>
    <row r="2013" spans="3:3" s="86" customFormat="1" ht="10.199999999999999">
      <c r="C2013" s="90"/>
    </row>
    <row r="2014" spans="3:3" s="86" customFormat="1" ht="10.199999999999999">
      <c r="C2014" s="90"/>
    </row>
    <row r="2015" spans="3:3" s="86" customFormat="1" ht="10.199999999999999">
      <c r="C2015" s="90"/>
    </row>
    <row r="2016" spans="3:3" s="86" customFormat="1" ht="10.199999999999999">
      <c r="C2016" s="90"/>
    </row>
    <row r="2017" spans="3:3" s="86" customFormat="1" ht="10.199999999999999">
      <c r="C2017" s="90"/>
    </row>
    <row r="2018" spans="3:3" s="86" customFormat="1" ht="10.199999999999999">
      <c r="C2018" s="90"/>
    </row>
    <row r="2019" spans="3:3" s="86" customFormat="1" ht="10.199999999999999">
      <c r="C2019" s="90"/>
    </row>
    <row r="2020" spans="3:3" s="86" customFormat="1" ht="10.199999999999999">
      <c r="C2020" s="90"/>
    </row>
    <row r="2021" spans="3:3" s="86" customFormat="1" ht="10.199999999999999">
      <c r="C2021" s="90"/>
    </row>
    <row r="2022" spans="3:3" s="86" customFormat="1" ht="10.199999999999999">
      <c r="C2022" s="90"/>
    </row>
    <row r="2023" spans="3:3" s="86" customFormat="1" ht="10.199999999999999">
      <c r="C2023" s="90"/>
    </row>
    <row r="2024" spans="3:3" s="86" customFormat="1" ht="10.199999999999999">
      <c r="C2024" s="90"/>
    </row>
    <row r="2025" spans="3:3" s="86" customFormat="1" ht="10.199999999999999">
      <c r="C2025" s="90"/>
    </row>
    <row r="2026" spans="3:3" s="86" customFormat="1" ht="10.199999999999999">
      <c r="C2026" s="90"/>
    </row>
    <row r="2027" spans="3:3" s="86" customFormat="1" ht="10.199999999999999">
      <c r="C2027" s="90"/>
    </row>
    <row r="2028" spans="3:3" s="86" customFormat="1" ht="10.199999999999999">
      <c r="C2028" s="90"/>
    </row>
    <row r="2029" spans="3:3" s="86" customFormat="1" ht="10.199999999999999">
      <c r="C2029" s="90"/>
    </row>
    <row r="2030" spans="3:3" s="86" customFormat="1" ht="10.199999999999999">
      <c r="C2030" s="90"/>
    </row>
    <row r="2031" spans="3:3" s="86" customFormat="1" ht="10.199999999999999">
      <c r="C2031" s="90"/>
    </row>
    <row r="2032" spans="3:3" s="86" customFormat="1" ht="10.199999999999999">
      <c r="C2032" s="90"/>
    </row>
    <row r="2033" spans="3:3" s="86" customFormat="1" ht="10.199999999999999">
      <c r="C2033" s="90"/>
    </row>
    <row r="2034" spans="3:3" s="86" customFormat="1" ht="10.199999999999999">
      <c r="C2034" s="90"/>
    </row>
    <row r="2035" spans="3:3" s="86" customFormat="1" ht="10.199999999999999">
      <c r="C2035" s="90"/>
    </row>
    <row r="2036" spans="3:3" s="86" customFormat="1" ht="10.199999999999999">
      <c r="C2036" s="90"/>
    </row>
    <row r="2037" spans="3:3" s="86" customFormat="1" ht="10.199999999999999">
      <c r="C2037" s="90"/>
    </row>
    <row r="2038" spans="3:3" s="86" customFormat="1" ht="10.199999999999999">
      <c r="C2038" s="90"/>
    </row>
    <row r="2039" spans="3:3" s="86" customFormat="1" ht="10.199999999999999">
      <c r="C2039" s="90"/>
    </row>
    <row r="2040" spans="3:3" s="86" customFormat="1" ht="10.199999999999999">
      <c r="C2040" s="90"/>
    </row>
    <row r="2041" spans="3:3" s="86" customFormat="1" ht="10.199999999999999">
      <c r="C2041" s="90"/>
    </row>
    <row r="2042" spans="3:3" s="86" customFormat="1" ht="10.199999999999999">
      <c r="C2042" s="90"/>
    </row>
    <row r="2043" spans="3:3" s="86" customFormat="1" ht="10.199999999999999">
      <c r="C2043" s="90"/>
    </row>
    <row r="2044" spans="3:3" s="86" customFormat="1" ht="10.199999999999999">
      <c r="C2044" s="90"/>
    </row>
    <row r="2045" spans="3:3" s="86" customFormat="1" ht="10.199999999999999">
      <c r="C2045" s="90"/>
    </row>
    <row r="2046" spans="3:3" s="86" customFormat="1" ht="10.199999999999999">
      <c r="C2046" s="90"/>
    </row>
    <row r="2047" spans="3:3" s="86" customFormat="1" ht="10.199999999999999">
      <c r="C2047" s="90"/>
    </row>
    <row r="2048" spans="3:3" s="86" customFormat="1" ht="10.199999999999999">
      <c r="C2048" s="90"/>
    </row>
    <row r="2049" spans="3:3" s="86" customFormat="1" ht="10.199999999999999">
      <c r="C2049" s="90"/>
    </row>
    <row r="2050" spans="3:3" s="86" customFormat="1" ht="10.199999999999999">
      <c r="C2050" s="90"/>
    </row>
    <row r="2051" spans="3:3" s="86" customFormat="1" ht="10.199999999999999">
      <c r="C2051" s="90"/>
    </row>
    <row r="2052" spans="3:3" s="86" customFormat="1" ht="10.199999999999999">
      <c r="C2052" s="90"/>
    </row>
    <row r="2053" spans="3:3" s="86" customFormat="1" ht="10.199999999999999">
      <c r="C2053" s="90"/>
    </row>
    <row r="2054" spans="3:3" s="86" customFormat="1" ht="10.199999999999999">
      <c r="C2054" s="90"/>
    </row>
    <row r="2055" spans="3:3" s="86" customFormat="1" ht="10.199999999999999">
      <c r="C2055" s="90"/>
    </row>
    <row r="2056" spans="3:3" s="86" customFormat="1" ht="10.199999999999999">
      <c r="C2056" s="90"/>
    </row>
    <row r="2057" spans="3:3" s="86" customFormat="1" ht="10.199999999999999">
      <c r="C2057" s="90"/>
    </row>
    <row r="2058" spans="3:3" s="86" customFormat="1" ht="10.199999999999999">
      <c r="C2058" s="90"/>
    </row>
    <row r="2059" spans="3:3" s="86" customFormat="1" ht="10.199999999999999">
      <c r="C2059" s="90"/>
    </row>
    <row r="2060" spans="3:3" s="86" customFormat="1" ht="10.199999999999999">
      <c r="C2060" s="90"/>
    </row>
    <row r="2061" spans="3:3" s="86" customFormat="1" ht="10.199999999999999">
      <c r="C2061" s="90"/>
    </row>
    <row r="2062" spans="3:3" s="86" customFormat="1" ht="10.199999999999999">
      <c r="C2062" s="90"/>
    </row>
    <row r="2063" spans="3:3" s="86" customFormat="1" ht="10.199999999999999">
      <c r="C2063" s="90"/>
    </row>
    <row r="2064" spans="3:3" s="86" customFormat="1" ht="10.199999999999999">
      <c r="C2064" s="90"/>
    </row>
    <row r="2065" spans="3:3" s="86" customFormat="1" ht="10.199999999999999">
      <c r="C2065" s="90"/>
    </row>
    <row r="2066" spans="3:3" s="86" customFormat="1" ht="10.199999999999999">
      <c r="C2066" s="90"/>
    </row>
    <row r="2067" spans="3:3" s="86" customFormat="1" ht="10.199999999999999">
      <c r="C2067" s="90"/>
    </row>
    <row r="2068" spans="3:3" s="86" customFormat="1" ht="10.199999999999999">
      <c r="C2068" s="90"/>
    </row>
    <row r="2069" spans="3:3" s="86" customFormat="1" ht="10.199999999999999">
      <c r="C2069" s="90"/>
    </row>
    <row r="2070" spans="3:3" s="86" customFormat="1" ht="10.199999999999999">
      <c r="C2070" s="90"/>
    </row>
    <row r="2071" spans="3:3" s="86" customFormat="1" ht="10.199999999999999">
      <c r="C2071" s="90"/>
    </row>
    <row r="2072" spans="3:3" s="86" customFormat="1" ht="10.199999999999999">
      <c r="C2072" s="90"/>
    </row>
    <row r="2073" spans="3:3" s="86" customFormat="1" ht="10.199999999999999">
      <c r="C2073" s="90"/>
    </row>
    <row r="2074" spans="3:3" s="86" customFormat="1" ht="10.199999999999999">
      <c r="C2074" s="90"/>
    </row>
    <row r="2075" spans="3:3" s="86" customFormat="1" ht="10.199999999999999">
      <c r="C2075" s="90"/>
    </row>
    <row r="2076" spans="3:3" s="86" customFormat="1" ht="10.199999999999999">
      <c r="C2076" s="90"/>
    </row>
    <row r="2077" spans="3:3" s="86" customFormat="1" ht="10.199999999999999">
      <c r="C2077" s="90"/>
    </row>
    <row r="2078" spans="3:3" s="86" customFormat="1" ht="10.199999999999999">
      <c r="C2078" s="90"/>
    </row>
    <row r="2079" spans="3:3" s="86" customFormat="1" ht="10.199999999999999">
      <c r="C2079" s="90"/>
    </row>
    <row r="2080" spans="3:3" s="86" customFormat="1" ht="10.199999999999999">
      <c r="C2080" s="90"/>
    </row>
    <row r="2081" spans="3:3" s="86" customFormat="1" ht="10.199999999999999">
      <c r="C2081" s="90"/>
    </row>
    <row r="2082" spans="3:3" s="86" customFormat="1" ht="10.199999999999999">
      <c r="C2082" s="90"/>
    </row>
    <row r="2083" spans="3:3" s="86" customFormat="1" ht="10.199999999999999">
      <c r="C2083" s="90"/>
    </row>
    <row r="2084" spans="3:3" s="86" customFormat="1" ht="10.199999999999999">
      <c r="C2084" s="90"/>
    </row>
    <row r="2085" spans="3:3" s="86" customFormat="1" ht="10.199999999999999">
      <c r="C2085" s="90"/>
    </row>
    <row r="2086" spans="3:3" s="86" customFormat="1" ht="10.199999999999999">
      <c r="C2086" s="90"/>
    </row>
    <row r="2087" spans="3:3" s="86" customFormat="1" ht="10.199999999999999">
      <c r="C2087" s="90"/>
    </row>
    <row r="2088" spans="3:3" s="86" customFormat="1" ht="10.199999999999999">
      <c r="C2088" s="90"/>
    </row>
    <row r="2089" spans="3:3" s="86" customFormat="1" ht="10.199999999999999">
      <c r="C2089" s="90"/>
    </row>
    <row r="2090" spans="3:3" s="86" customFormat="1" ht="10.199999999999999">
      <c r="C2090" s="90"/>
    </row>
    <row r="2091" spans="3:3" s="86" customFormat="1" ht="10.199999999999999">
      <c r="C2091" s="90"/>
    </row>
    <row r="2092" spans="3:3" s="86" customFormat="1" ht="10.199999999999999">
      <c r="C2092" s="90"/>
    </row>
    <row r="2093" spans="3:3" s="86" customFormat="1" ht="10.199999999999999">
      <c r="C2093" s="90"/>
    </row>
    <row r="2094" spans="3:3" s="86" customFormat="1" ht="10.199999999999999">
      <c r="C2094" s="90"/>
    </row>
    <row r="2095" spans="3:3" s="86" customFormat="1" ht="10.199999999999999">
      <c r="C2095" s="90"/>
    </row>
    <row r="2096" spans="3:3" s="86" customFormat="1" ht="10.199999999999999">
      <c r="C2096" s="90"/>
    </row>
    <row r="2097" spans="3:3" s="86" customFormat="1" ht="10.199999999999999">
      <c r="C2097" s="90"/>
    </row>
    <row r="2098" spans="3:3" s="86" customFormat="1" ht="10.199999999999999">
      <c r="C2098" s="90"/>
    </row>
    <row r="2099" spans="3:3" s="86" customFormat="1" ht="10.199999999999999">
      <c r="C2099" s="90"/>
    </row>
    <row r="2100" spans="3:3" s="86" customFormat="1" ht="10.199999999999999">
      <c r="C2100" s="90"/>
    </row>
    <row r="2101" spans="3:3" s="86" customFormat="1" ht="10.199999999999999">
      <c r="C2101" s="90"/>
    </row>
    <row r="2102" spans="3:3" s="86" customFormat="1" ht="10.199999999999999">
      <c r="C2102" s="90"/>
    </row>
    <row r="2103" spans="3:3" s="86" customFormat="1" ht="10.199999999999999">
      <c r="C2103" s="90"/>
    </row>
    <row r="2104" spans="3:3" s="86" customFormat="1" ht="10.199999999999999">
      <c r="C2104" s="90"/>
    </row>
    <row r="2105" spans="3:3" s="86" customFormat="1" ht="10.199999999999999">
      <c r="C2105" s="90"/>
    </row>
    <row r="2106" spans="3:3" s="86" customFormat="1" ht="10.199999999999999">
      <c r="C2106" s="90"/>
    </row>
    <row r="2107" spans="3:3" s="86" customFormat="1" ht="10.199999999999999">
      <c r="C2107" s="90"/>
    </row>
    <row r="2108" spans="3:3" s="86" customFormat="1" ht="10.199999999999999">
      <c r="C2108" s="90"/>
    </row>
    <row r="2109" spans="3:3" s="86" customFormat="1" ht="10.199999999999999">
      <c r="C2109" s="90"/>
    </row>
    <row r="2110" spans="3:3" s="86" customFormat="1" ht="10.199999999999999">
      <c r="C2110" s="90"/>
    </row>
    <row r="2111" spans="3:3" s="86" customFormat="1" ht="10.199999999999999">
      <c r="C2111" s="90"/>
    </row>
    <row r="2112" spans="3:3" s="86" customFormat="1" ht="10.199999999999999">
      <c r="C2112" s="90"/>
    </row>
    <row r="2113" spans="3:3" s="86" customFormat="1" ht="10.199999999999999">
      <c r="C2113" s="90"/>
    </row>
    <row r="2114" spans="3:3" s="86" customFormat="1" ht="10.199999999999999">
      <c r="C2114" s="90"/>
    </row>
    <row r="2115" spans="3:3" s="86" customFormat="1" ht="10.199999999999999">
      <c r="C2115" s="90"/>
    </row>
    <row r="2116" spans="3:3" s="86" customFormat="1" ht="10.199999999999999">
      <c r="C2116" s="90"/>
    </row>
    <row r="2117" spans="3:3" s="86" customFormat="1" ht="10.199999999999999">
      <c r="C2117" s="90"/>
    </row>
    <row r="2118" spans="3:3" s="86" customFormat="1" ht="10.199999999999999">
      <c r="C2118" s="90"/>
    </row>
    <row r="2119" spans="3:3" s="86" customFormat="1" ht="10.199999999999999">
      <c r="C2119" s="90"/>
    </row>
    <row r="2120" spans="3:3" s="86" customFormat="1" ht="10.199999999999999">
      <c r="C2120" s="90"/>
    </row>
    <row r="2121" spans="3:3" s="86" customFormat="1" ht="10.199999999999999">
      <c r="C2121" s="90"/>
    </row>
    <row r="2122" spans="3:3" s="86" customFormat="1" ht="10.199999999999999">
      <c r="C2122" s="90"/>
    </row>
    <row r="2123" spans="3:3" s="86" customFormat="1" ht="10.199999999999999">
      <c r="C2123" s="90"/>
    </row>
    <row r="2124" spans="3:3" s="86" customFormat="1" ht="10.199999999999999">
      <c r="C2124" s="90"/>
    </row>
    <row r="2125" spans="3:3" s="86" customFormat="1" ht="10.199999999999999">
      <c r="C2125" s="90"/>
    </row>
    <row r="2126" spans="3:3" s="86" customFormat="1" ht="10.199999999999999">
      <c r="C2126" s="90"/>
    </row>
    <row r="2127" spans="3:3" s="86" customFormat="1" ht="10.199999999999999">
      <c r="C2127" s="90"/>
    </row>
    <row r="2128" spans="3:3" s="86" customFormat="1" ht="10.199999999999999">
      <c r="C2128" s="90"/>
    </row>
    <row r="2129" spans="3:3" s="86" customFormat="1" ht="10.199999999999999">
      <c r="C2129" s="90"/>
    </row>
    <row r="2130" spans="3:3" s="86" customFormat="1" ht="10.199999999999999">
      <c r="C2130" s="90"/>
    </row>
    <row r="2131" spans="3:3" s="86" customFormat="1" ht="10.199999999999999">
      <c r="C2131" s="90"/>
    </row>
    <row r="2132" spans="3:3" s="86" customFormat="1" ht="10.199999999999999">
      <c r="C2132" s="90"/>
    </row>
    <row r="2133" spans="3:3" s="86" customFormat="1" ht="10.199999999999999">
      <c r="C2133" s="90"/>
    </row>
    <row r="2134" spans="3:3" s="86" customFormat="1" ht="10.199999999999999">
      <c r="C2134" s="90"/>
    </row>
    <row r="2135" spans="3:3" s="86" customFormat="1" ht="10.199999999999999">
      <c r="C2135" s="90"/>
    </row>
    <row r="2136" spans="3:3" s="86" customFormat="1" ht="10.199999999999999">
      <c r="C2136" s="90"/>
    </row>
    <row r="2137" spans="3:3" s="86" customFormat="1" ht="10.199999999999999">
      <c r="C2137" s="90"/>
    </row>
    <row r="2138" spans="3:3" s="86" customFormat="1" ht="10.199999999999999">
      <c r="C2138" s="90"/>
    </row>
    <row r="2139" spans="3:3" s="86" customFormat="1" ht="10.199999999999999">
      <c r="C2139" s="90"/>
    </row>
    <row r="2140" spans="3:3" s="86" customFormat="1" ht="10.199999999999999">
      <c r="C2140" s="90"/>
    </row>
    <row r="2141" spans="3:3" s="86" customFormat="1" ht="10.199999999999999">
      <c r="C2141" s="90"/>
    </row>
    <row r="2142" spans="3:3" s="86" customFormat="1" ht="10.199999999999999">
      <c r="C2142" s="90"/>
    </row>
    <row r="2143" spans="3:3" s="86" customFormat="1" ht="10.199999999999999">
      <c r="C2143" s="90"/>
    </row>
    <row r="2144" spans="3:3" s="86" customFormat="1" ht="10.199999999999999">
      <c r="C2144" s="90"/>
    </row>
    <row r="2145" spans="3:3" s="86" customFormat="1" ht="10.199999999999999">
      <c r="C2145" s="90"/>
    </row>
    <row r="2146" spans="3:3" s="86" customFormat="1" ht="10.199999999999999">
      <c r="C2146" s="90"/>
    </row>
    <row r="2147" spans="3:3" s="86" customFormat="1" ht="10.199999999999999">
      <c r="C2147" s="90"/>
    </row>
    <row r="2148" spans="3:3" s="86" customFormat="1" ht="10.199999999999999">
      <c r="C2148" s="90"/>
    </row>
    <row r="2149" spans="3:3" s="86" customFormat="1" ht="10.199999999999999">
      <c r="C2149" s="90"/>
    </row>
    <row r="2150" spans="3:3" s="86" customFormat="1" ht="10.199999999999999">
      <c r="C2150" s="90"/>
    </row>
    <row r="2151" spans="3:3" s="86" customFormat="1" ht="10.199999999999999">
      <c r="C2151" s="90"/>
    </row>
    <row r="2152" spans="3:3" s="86" customFormat="1" ht="10.199999999999999">
      <c r="C2152" s="90"/>
    </row>
    <row r="2153" spans="3:3" s="86" customFormat="1" ht="10.199999999999999">
      <c r="C2153" s="90"/>
    </row>
    <row r="2154" spans="3:3" s="86" customFormat="1" ht="10.199999999999999">
      <c r="C2154" s="90"/>
    </row>
    <row r="2155" spans="3:3" s="86" customFormat="1" ht="10.199999999999999">
      <c r="C2155" s="90"/>
    </row>
    <row r="2156" spans="3:3" s="86" customFormat="1" ht="10.199999999999999">
      <c r="C2156" s="90"/>
    </row>
    <row r="2157" spans="3:3" s="86" customFormat="1" ht="10.199999999999999">
      <c r="C2157" s="90"/>
    </row>
    <row r="2158" spans="3:3" s="86" customFormat="1" ht="10.199999999999999">
      <c r="C2158" s="90"/>
    </row>
    <row r="2159" spans="3:3" s="86" customFormat="1" ht="10.199999999999999">
      <c r="C2159" s="90"/>
    </row>
    <row r="2160" spans="3:3" s="86" customFormat="1" ht="10.199999999999999">
      <c r="C2160" s="90"/>
    </row>
    <row r="2161" spans="3:3" s="86" customFormat="1" ht="10.199999999999999">
      <c r="C2161" s="90"/>
    </row>
    <row r="2162" spans="3:3" s="86" customFormat="1" ht="10.199999999999999">
      <c r="C2162" s="90"/>
    </row>
    <row r="2163" spans="3:3" s="86" customFormat="1" ht="10.199999999999999">
      <c r="C2163" s="90"/>
    </row>
    <row r="2164" spans="3:3" s="86" customFormat="1" ht="10.199999999999999">
      <c r="C2164" s="90"/>
    </row>
    <row r="2165" spans="3:3" s="86" customFormat="1" ht="10.199999999999999">
      <c r="C2165" s="90"/>
    </row>
    <row r="2166" spans="3:3" s="86" customFormat="1" ht="10.199999999999999">
      <c r="C2166" s="90"/>
    </row>
    <row r="2167" spans="3:3" s="86" customFormat="1" ht="10.199999999999999">
      <c r="C2167" s="90"/>
    </row>
    <row r="2168" spans="3:3" s="86" customFormat="1" ht="10.199999999999999">
      <c r="C2168" s="90"/>
    </row>
    <row r="2169" spans="3:3" s="86" customFormat="1" ht="10.199999999999999">
      <c r="C2169" s="90"/>
    </row>
    <row r="2170" spans="3:3" s="86" customFormat="1" ht="10.199999999999999">
      <c r="C2170" s="90"/>
    </row>
    <row r="2171" spans="3:3" s="86" customFormat="1" ht="10.199999999999999">
      <c r="C2171" s="90"/>
    </row>
    <row r="2172" spans="3:3" s="86" customFormat="1" ht="10.199999999999999">
      <c r="C2172" s="90"/>
    </row>
    <row r="2173" spans="3:3" s="86" customFormat="1" ht="10.199999999999999">
      <c r="C2173" s="90"/>
    </row>
    <row r="2174" spans="3:3" s="86" customFormat="1" ht="10.199999999999999">
      <c r="C2174" s="90"/>
    </row>
    <row r="2175" spans="3:3" s="86" customFormat="1" ht="10.199999999999999">
      <c r="C2175" s="90"/>
    </row>
    <row r="2176" spans="3:3" s="86" customFormat="1" ht="10.199999999999999">
      <c r="C2176" s="90"/>
    </row>
    <row r="2177" spans="3:3" s="86" customFormat="1" ht="10.199999999999999">
      <c r="C2177" s="90"/>
    </row>
    <row r="2178" spans="3:3" s="86" customFormat="1" ht="10.199999999999999">
      <c r="C2178" s="90"/>
    </row>
    <row r="2179" spans="3:3" s="86" customFormat="1" ht="10.199999999999999">
      <c r="C2179" s="90"/>
    </row>
    <row r="2180" spans="3:3" s="86" customFormat="1" ht="10.199999999999999">
      <c r="C2180" s="90"/>
    </row>
    <row r="2181" spans="3:3" s="86" customFormat="1" ht="10.199999999999999">
      <c r="C2181" s="90"/>
    </row>
    <row r="2182" spans="3:3" s="86" customFormat="1" ht="10.199999999999999">
      <c r="C2182" s="90"/>
    </row>
    <row r="2183" spans="3:3" s="86" customFormat="1" ht="10.199999999999999">
      <c r="C2183" s="90"/>
    </row>
    <row r="2184" spans="3:3" s="86" customFormat="1" ht="10.199999999999999">
      <c r="C2184" s="90"/>
    </row>
    <row r="2185" spans="3:3" s="86" customFormat="1" ht="10.199999999999999">
      <c r="C2185" s="90"/>
    </row>
    <row r="2186" spans="3:3" s="86" customFormat="1" ht="10.199999999999999">
      <c r="C2186" s="90"/>
    </row>
    <row r="2187" spans="3:3" s="86" customFormat="1" ht="10.199999999999999">
      <c r="C2187" s="90"/>
    </row>
    <row r="2188" spans="3:3" s="86" customFormat="1" ht="10.199999999999999">
      <c r="C2188" s="90"/>
    </row>
    <row r="2189" spans="3:3" s="86" customFormat="1" ht="10.199999999999999">
      <c r="C2189" s="90"/>
    </row>
    <row r="2190" spans="3:3" s="86" customFormat="1" ht="10.199999999999999">
      <c r="C2190" s="90"/>
    </row>
    <row r="2191" spans="3:3" s="86" customFormat="1" ht="10.199999999999999">
      <c r="C2191" s="90"/>
    </row>
    <row r="2192" spans="3:3" s="86" customFormat="1" ht="10.199999999999999">
      <c r="C2192" s="90"/>
    </row>
    <row r="2193" spans="3:3" s="86" customFormat="1" ht="10.199999999999999">
      <c r="C2193" s="90"/>
    </row>
    <row r="2194" spans="3:3" s="86" customFormat="1" ht="10.199999999999999">
      <c r="C2194" s="90"/>
    </row>
    <row r="2195" spans="3:3" s="86" customFormat="1" ht="10.199999999999999">
      <c r="C2195" s="90"/>
    </row>
    <row r="2196" spans="3:3" s="86" customFormat="1" ht="10.199999999999999">
      <c r="C2196" s="90"/>
    </row>
    <row r="2197" spans="3:3" s="86" customFormat="1" ht="10.199999999999999">
      <c r="C2197" s="90"/>
    </row>
    <row r="2198" spans="3:3" s="86" customFormat="1" ht="10.199999999999999">
      <c r="C2198" s="90"/>
    </row>
    <row r="2199" spans="3:3" s="86" customFormat="1" ht="10.199999999999999">
      <c r="C2199" s="90"/>
    </row>
    <row r="2200" spans="3:3" s="86" customFormat="1" ht="10.199999999999999">
      <c r="C2200" s="90"/>
    </row>
    <row r="2201" spans="3:3" s="86" customFormat="1" ht="10.199999999999999">
      <c r="C2201" s="90"/>
    </row>
    <row r="2202" spans="3:3" s="86" customFormat="1" ht="10.199999999999999">
      <c r="C2202" s="90"/>
    </row>
    <row r="2203" spans="3:3" s="86" customFormat="1" ht="10.199999999999999">
      <c r="C2203" s="90"/>
    </row>
    <row r="2204" spans="3:3" s="86" customFormat="1" ht="10.199999999999999">
      <c r="C2204" s="90"/>
    </row>
    <row r="2205" spans="3:3" s="86" customFormat="1" ht="10.199999999999999">
      <c r="C2205" s="90"/>
    </row>
    <row r="2206" spans="3:3" s="86" customFormat="1" ht="10.199999999999999">
      <c r="C2206" s="90"/>
    </row>
    <row r="2207" spans="3:3" s="86" customFormat="1" ht="10.199999999999999">
      <c r="C2207" s="90"/>
    </row>
    <row r="2208" spans="3:3" s="86" customFormat="1" ht="10.199999999999999">
      <c r="C2208" s="90"/>
    </row>
    <row r="2209" spans="3:3" s="86" customFormat="1" ht="10.199999999999999">
      <c r="C2209" s="90"/>
    </row>
    <row r="2210" spans="3:3" s="86" customFormat="1" ht="10.199999999999999">
      <c r="C2210" s="90"/>
    </row>
    <row r="2211" spans="3:3" s="86" customFormat="1" ht="10.199999999999999">
      <c r="C2211" s="90"/>
    </row>
    <row r="2212" spans="3:3" s="86" customFormat="1" ht="10.199999999999999">
      <c r="C2212" s="90"/>
    </row>
    <row r="2213" spans="3:3" s="86" customFormat="1" ht="10.199999999999999">
      <c r="C2213" s="90"/>
    </row>
    <row r="2214" spans="3:3" s="86" customFormat="1" ht="10.199999999999999">
      <c r="C2214" s="90"/>
    </row>
    <row r="2215" spans="3:3" s="86" customFormat="1" ht="10.199999999999999">
      <c r="C2215" s="90"/>
    </row>
    <row r="2216" spans="3:3" s="86" customFormat="1" ht="10.199999999999999">
      <c r="C2216" s="90"/>
    </row>
    <row r="2217" spans="3:3" s="86" customFormat="1" ht="10.199999999999999">
      <c r="C2217" s="90"/>
    </row>
    <row r="2218" spans="3:3" s="86" customFormat="1" ht="10.199999999999999">
      <c r="C2218" s="90"/>
    </row>
    <row r="2219" spans="3:3" s="86" customFormat="1" ht="10.199999999999999">
      <c r="C2219" s="90"/>
    </row>
    <row r="2220" spans="3:3" s="86" customFormat="1" ht="10.199999999999999">
      <c r="C2220" s="90"/>
    </row>
    <row r="2221" spans="3:3" s="86" customFormat="1" ht="10.199999999999999">
      <c r="C2221" s="90"/>
    </row>
    <row r="2222" spans="3:3" s="86" customFormat="1" ht="10.199999999999999">
      <c r="C2222" s="90"/>
    </row>
    <row r="2223" spans="3:3" s="86" customFormat="1" ht="10.199999999999999">
      <c r="C2223" s="90"/>
    </row>
    <row r="2224" spans="3:3" s="86" customFormat="1" ht="10.199999999999999">
      <c r="C2224" s="90"/>
    </row>
    <row r="2225" spans="3:3" s="86" customFormat="1" ht="10.199999999999999">
      <c r="C2225" s="90"/>
    </row>
    <row r="2226" spans="3:3" s="86" customFormat="1" ht="10.199999999999999">
      <c r="C2226" s="90"/>
    </row>
    <row r="2227" spans="3:3" s="86" customFormat="1" ht="10.199999999999999">
      <c r="C2227" s="90"/>
    </row>
    <row r="2228" spans="3:3" s="86" customFormat="1" ht="10.199999999999999">
      <c r="C2228" s="90"/>
    </row>
    <row r="2229" spans="3:3" s="86" customFormat="1" ht="10.199999999999999">
      <c r="C2229" s="90"/>
    </row>
    <row r="2230" spans="3:3" s="86" customFormat="1" ht="10.199999999999999">
      <c r="C2230" s="90"/>
    </row>
    <row r="2231" spans="3:3" s="86" customFormat="1" ht="10.199999999999999">
      <c r="C2231" s="90"/>
    </row>
    <row r="2232" spans="3:3" s="86" customFormat="1" ht="10.199999999999999">
      <c r="C2232" s="90"/>
    </row>
    <row r="2233" spans="3:3" s="86" customFormat="1" ht="10.199999999999999">
      <c r="C2233" s="90"/>
    </row>
    <row r="2234" spans="3:3" s="86" customFormat="1" ht="10.199999999999999">
      <c r="C2234" s="90"/>
    </row>
    <row r="2235" spans="3:3" s="86" customFormat="1" ht="10.199999999999999">
      <c r="C2235" s="90"/>
    </row>
    <row r="2236" spans="3:3" s="86" customFormat="1" ht="10.199999999999999">
      <c r="C2236" s="90"/>
    </row>
    <row r="2237" spans="3:3" s="86" customFormat="1" ht="10.199999999999999">
      <c r="C2237" s="90"/>
    </row>
    <row r="2238" spans="3:3" s="86" customFormat="1" ht="10.199999999999999">
      <c r="C2238" s="90"/>
    </row>
    <row r="2239" spans="3:3" s="86" customFormat="1" ht="10.199999999999999">
      <c r="C2239" s="90"/>
    </row>
    <row r="2240" spans="3:3" s="86" customFormat="1" ht="10.199999999999999">
      <c r="C2240" s="90"/>
    </row>
    <row r="2241" spans="3:3" s="86" customFormat="1" ht="10.199999999999999">
      <c r="C2241" s="90"/>
    </row>
    <row r="2242" spans="3:3" s="86" customFormat="1" ht="10.199999999999999">
      <c r="C2242" s="90"/>
    </row>
    <row r="2243" spans="3:3" s="86" customFormat="1" ht="10.199999999999999">
      <c r="C2243" s="90"/>
    </row>
    <row r="2244" spans="3:3" s="86" customFormat="1" ht="10.199999999999999">
      <c r="C2244" s="90"/>
    </row>
    <row r="2245" spans="3:3" s="86" customFormat="1" ht="10.199999999999999">
      <c r="C2245" s="90"/>
    </row>
    <row r="2246" spans="3:3" s="86" customFormat="1" ht="10.199999999999999">
      <c r="C2246" s="90"/>
    </row>
    <row r="2247" spans="3:3" s="86" customFormat="1" ht="10.199999999999999">
      <c r="C2247" s="90"/>
    </row>
    <row r="2248" spans="3:3" s="86" customFormat="1" ht="10.199999999999999">
      <c r="C2248" s="90"/>
    </row>
    <row r="2249" spans="3:3" s="86" customFormat="1" ht="10.199999999999999">
      <c r="C2249" s="90"/>
    </row>
    <row r="2250" spans="3:3" s="86" customFormat="1" ht="10.199999999999999">
      <c r="C2250" s="90"/>
    </row>
    <row r="2251" spans="3:3" s="86" customFormat="1" ht="10.199999999999999">
      <c r="C2251" s="90"/>
    </row>
    <row r="2252" spans="3:3" s="86" customFormat="1" ht="10.199999999999999">
      <c r="C2252" s="90"/>
    </row>
    <row r="2253" spans="3:3" s="86" customFormat="1" ht="10.199999999999999">
      <c r="C2253" s="90"/>
    </row>
    <row r="2254" spans="3:3" s="86" customFormat="1" ht="10.199999999999999">
      <c r="C2254" s="90"/>
    </row>
    <row r="2255" spans="3:3" s="86" customFormat="1" ht="10.199999999999999">
      <c r="C2255" s="90"/>
    </row>
    <row r="2256" spans="3:3" s="86" customFormat="1" ht="10.199999999999999">
      <c r="C2256" s="90"/>
    </row>
    <row r="2257" spans="3:3" s="86" customFormat="1" ht="10.199999999999999">
      <c r="C2257" s="90"/>
    </row>
    <row r="2258" spans="3:3" s="86" customFormat="1" ht="10.199999999999999">
      <c r="C2258" s="90"/>
    </row>
    <row r="2259" spans="3:3" s="86" customFormat="1" ht="10.199999999999999">
      <c r="C2259" s="90"/>
    </row>
    <row r="2260" spans="3:3" s="86" customFormat="1" ht="10.199999999999999">
      <c r="C2260" s="90"/>
    </row>
    <row r="2261" spans="3:3" s="86" customFormat="1" ht="10.199999999999999">
      <c r="C2261" s="90"/>
    </row>
    <row r="2262" spans="3:3" s="86" customFormat="1" ht="10.199999999999999">
      <c r="C2262" s="90"/>
    </row>
    <row r="2263" spans="3:3" s="86" customFormat="1" ht="10.199999999999999">
      <c r="C2263" s="90"/>
    </row>
    <row r="2264" spans="3:3" s="86" customFormat="1" ht="10.199999999999999">
      <c r="C2264" s="90"/>
    </row>
    <row r="2265" spans="3:3" s="86" customFormat="1" ht="10.199999999999999">
      <c r="C2265" s="90"/>
    </row>
    <row r="2266" spans="3:3" s="86" customFormat="1" ht="10.199999999999999">
      <c r="C2266" s="90"/>
    </row>
    <row r="2267" spans="3:3" s="86" customFormat="1" ht="10.199999999999999">
      <c r="C2267" s="90"/>
    </row>
    <row r="2268" spans="3:3" s="86" customFormat="1" ht="10.199999999999999">
      <c r="C2268" s="90"/>
    </row>
    <row r="2269" spans="3:3" s="86" customFormat="1" ht="10.199999999999999">
      <c r="C2269" s="90"/>
    </row>
    <row r="2270" spans="3:3" s="86" customFormat="1" ht="10.199999999999999">
      <c r="C2270" s="90"/>
    </row>
    <row r="2271" spans="3:3" s="86" customFormat="1" ht="10.199999999999999">
      <c r="C2271" s="90"/>
    </row>
    <row r="2272" spans="3:3" s="86" customFormat="1" ht="10.199999999999999">
      <c r="C2272" s="90"/>
    </row>
    <row r="2273" spans="3:3" s="86" customFormat="1" ht="10.199999999999999">
      <c r="C2273" s="90"/>
    </row>
    <row r="2274" spans="3:3" s="86" customFormat="1" ht="10.199999999999999">
      <c r="C2274" s="90"/>
    </row>
    <row r="2275" spans="3:3" s="86" customFormat="1" ht="10.199999999999999">
      <c r="C2275" s="90"/>
    </row>
    <row r="2276" spans="3:3" s="86" customFormat="1" ht="10.199999999999999">
      <c r="C2276" s="90"/>
    </row>
    <row r="2277" spans="3:3" s="86" customFormat="1" ht="10.199999999999999">
      <c r="C2277" s="90"/>
    </row>
    <row r="2278" spans="3:3" s="86" customFormat="1" ht="10.199999999999999">
      <c r="C2278" s="90"/>
    </row>
    <row r="2279" spans="3:3" s="86" customFormat="1" ht="10.199999999999999">
      <c r="C2279" s="90"/>
    </row>
    <row r="2280" spans="3:3" s="86" customFormat="1" ht="10.199999999999999">
      <c r="C2280" s="90"/>
    </row>
    <row r="2281" spans="3:3" s="86" customFormat="1" ht="10.199999999999999">
      <c r="C2281" s="90"/>
    </row>
    <row r="2282" spans="3:3" s="86" customFormat="1" ht="10.199999999999999">
      <c r="C2282" s="90"/>
    </row>
    <row r="2283" spans="3:3" s="86" customFormat="1" ht="10.199999999999999">
      <c r="C2283" s="90"/>
    </row>
    <row r="2284" spans="3:3" s="86" customFormat="1" ht="10.199999999999999">
      <c r="C2284" s="90"/>
    </row>
    <row r="2285" spans="3:3" s="86" customFormat="1" ht="10.199999999999999">
      <c r="C2285" s="90"/>
    </row>
    <row r="2286" spans="3:3" s="86" customFormat="1" ht="10.199999999999999">
      <c r="C2286" s="90"/>
    </row>
    <row r="2287" spans="3:3" s="86" customFormat="1" ht="10.199999999999999">
      <c r="C2287" s="90"/>
    </row>
    <row r="2288" spans="3:3" s="86" customFormat="1" ht="10.199999999999999">
      <c r="C2288" s="90"/>
    </row>
    <row r="2289" spans="3:3" s="86" customFormat="1" ht="10.199999999999999">
      <c r="C2289" s="90"/>
    </row>
    <row r="2290" spans="3:3" s="86" customFormat="1" ht="10.199999999999999">
      <c r="C2290" s="90"/>
    </row>
    <row r="2291" spans="3:3" s="86" customFormat="1" ht="10.199999999999999">
      <c r="C2291" s="90"/>
    </row>
    <row r="2292" spans="3:3" s="86" customFormat="1" ht="10.199999999999999">
      <c r="C2292" s="90"/>
    </row>
    <row r="2293" spans="3:3" s="86" customFormat="1" ht="10.199999999999999">
      <c r="C2293" s="90"/>
    </row>
    <row r="2294" spans="3:3" s="86" customFormat="1" ht="10.199999999999999">
      <c r="C2294" s="90"/>
    </row>
    <row r="2295" spans="3:3" s="86" customFormat="1" ht="10.199999999999999">
      <c r="C2295" s="90"/>
    </row>
    <row r="2296" spans="3:3" s="86" customFormat="1" ht="10.199999999999999">
      <c r="C2296" s="90"/>
    </row>
    <row r="2297" spans="3:3" s="86" customFormat="1" ht="10.199999999999999">
      <c r="C2297" s="90"/>
    </row>
    <row r="2298" spans="3:3" s="86" customFormat="1" ht="10.199999999999999">
      <c r="C2298" s="90"/>
    </row>
    <row r="2299" spans="3:3" s="86" customFormat="1" ht="10.199999999999999">
      <c r="C2299" s="90"/>
    </row>
    <row r="2300" spans="3:3" s="86" customFormat="1" ht="10.199999999999999">
      <c r="C2300" s="90"/>
    </row>
    <row r="2301" spans="3:3" s="86" customFormat="1" ht="10.199999999999999">
      <c r="C2301" s="90"/>
    </row>
    <row r="2302" spans="3:3" s="86" customFormat="1" ht="10.199999999999999">
      <c r="C2302" s="90"/>
    </row>
    <row r="2303" spans="3:3" s="86" customFormat="1" ht="10.199999999999999">
      <c r="C2303" s="90"/>
    </row>
    <row r="2304" spans="3:3" s="86" customFormat="1" ht="10.199999999999999">
      <c r="C2304" s="90"/>
    </row>
    <row r="2305" spans="3:3" s="86" customFormat="1" ht="10.199999999999999">
      <c r="C2305" s="90"/>
    </row>
    <row r="2306" spans="3:3" s="86" customFormat="1" ht="10.199999999999999">
      <c r="C2306" s="90"/>
    </row>
    <row r="2307" spans="3:3" s="86" customFormat="1" ht="10.199999999999999">
      <c r="C2307" s="90"/>
    </row>
    <row r="2308" spans="3:3" s="86" customFormat="1" ht="10.199999999999999">
      <c r="C2308" s="90"/>
    </row>
    <row r="2309" spans="3:3" s="86" customFormat="1" ht="10.199999999999999">
      <c r="C2309" s="90"/>
    </row>
    <row r="2310" spans="3:3" s="86" customFormat="1" ht="10.199999999999999">
      <c r="C2310" s="90"/>
    </row>
    <row r="2311" spans="3:3" s="86" customFormat="1" ht="10.199999999999999">
      <c r="C2311" s="90"/>
    </row>
    <row r="2312" spans="3:3" s="86" customFormat="1" ht="10.199999999999999">
      <c r="C2312" s="90"/>
    </row>
    <row r="2313" spans="3:3" s="86" customFormat="1" ht="10.199999999999999">
      <c r="C2313" s="90"/>
    </row>
    <row r="2314" spans="3:3" s="86" customFormat="1" ht="10.199999999999999">
      <c r="C2314" s="90"/>
    </row>
    <row r="2315" spans="3:3" s="86" customFormat="1" ht="10.199999999999999">
      <c r="C2315" s="90"/>
    </row>
    <row r="2316" spans="3:3" s="86" customFormat="1" ht="10.199999999999999">
      <c r="C2316" s="90"/>
    </row>
    <row r="2317" spans="3:3" s="86" customFormat="1" ht="10.199999999999999">
      <c r="C2317" s="90"/>
    </row>
    <row r="2318" spans="3:3" s="86" customFormat="1" ht="10.199999999999999">
      <c r="C2318" s="90"/>
    </row>
    <row r="2319" spans="3:3" s="86" customFormat="1" ht="10.199999999999999">
      <c r="C2319" s="90"/>
    </row>
    <row r="2320" spans="3:3" s="86" customFormat="1" ht="10.199999999999999">
      <c r="C2320" s="90"/>
    </row>
    <row r="2321" spans="3:3" s="86" customFormat="1" ht="10.199999999999999">
      <c r="C2321" s="90"/>
    </row>
    <row r="2322" spans="3:3" s="86" customFormat="1" ht="10.199999999999999">
      <c r="C2322" s="90"/>
    </row>
    <row r="2323" spans="3:3" s="86" customFormat="1" ht="10.199999999999999">
      <c r="C2323" s="90"/>
    </row>
    <row r="2324" spans="3:3" s="86" customFormat="1" ht="10.199999999999999">
      <c r="C2324" s="90"/>
    </row>
    <row r="2325" spans="3:3" s="86" customFormat="1" ht="10.199999999999999">
      <c r="C2325" s="90"/>
    </row>
    <row r="2326" spans="3:3" s="86" customFormat="1" ht="10.199999999999999">
      <c r="C2326" s="90"/>
    </row>
    <row r="2327" spans="3:3" s="86" customFormat="1" ht="10.199999999999999">
      <c r="C2327" s="90"/>
    </row>
    <row r="2328" spans="3:3" s="86" customFormat="1" ht="10.199999999999999">
      <c r="C2328" s="90"/>
    </row>
    <row r="2329" spans="3:3" s="86" customFormat="1" ht="10.199999999999999">
      <c r="C2329" s="90"/>
    </row>
    <row r="2330" spans="3:3" s="86" customFormat="1" ht="10.199999999999999">
      <c r="C2330" s="90"/>
    </row>
    <row r="2331" spans="3:3" s="86" customFormat="1" ht="10.199999999999999">
      <c r="C2331" s="90"/>
    </row>
    <row r="2332" spans="3:3" s="86" customFormat="1" ht="10.199999999999999">
      <c r="C2332" s="90"/>
    </row>
    <row r="2333" spans="3:3" s="86" customFormat="1" ht="10.199999999999999">
      <c r="C2333" s="90"/>
    </row>
    <row r="2334" spans="3:3" s="86" customFormat="1" ht="10.199999999999999">
      <c r="C2334" s="90"/>
    </row>
    <row r="2335" spans="3:3" s="86" customFormat="1" ht="10.199999999999999">
      <c r="C2335" s="90"/>
    </row>
    <row r="2336" spans="3:3" s="86" customFormat="1" ht="10.199999999999999">
      <c r="C2336" s="90"/>
    </row>
    <row r="2337" spans="3:3" s="86" customFormat="1" ht="10.199999999999999">
      <c r="C2337" s="90"/>
    </row>
    <row r="2338" spans="3:3" s="86" customFormat="1" ht="10.199999999999999">
      <c r="C2338" s="90"/>
    </row>
    <row r="2339" spans="3:3" s="86" customFormat="1" ht="10.199999999999999">
      <c r="C2339" s="90"/>
    </row>
    <row r="2340" spans="3:3" s="86" customFormat="1" ht="10.199999999999999">
      <c r="C2340" s="90"/>
    </row>
    <row r="2341" spans="3:3" s="86" customFormat="1" ht="10.199999999999999">
      <c r="C2341" s="90"/>
    </row>
    <row r="2342" spans="3:3" s="86" customFormat="1" ht="10.199999999999999">
      <c r="C2342" s="90"/>
    </row>
    <row r="2343" spans="3:3" s="86" customFormat="1" ht="10.199999999999999">
      <c r="C2343" s="90"/>
    </row>
    <row r="2344" spans="3:3" s="86" customFormat="1" ht="10.199999999999999">
      <c r="C2344" s="90"/>
    </row>
    <row r="2345" spans="3:3" s="86" customFormat="1" ht="10.199999999999999">
      <c r="C2345" s="90"/>
    </row>
    <row r="2346" spans="3:3" s="86" customFormat="1" ht="10.199999999999999">
      <c r="C2346" s="90"/>
    </row>
    <row r="2347" spans="3:3" s="86" customFormat="1" ht="10.199999999999999">
      <c r="C2347" s="90"/>
    </row>
    <row r="2348" spans="3:3" s="86" customFormat="1" ht="10.199999999999999">
      <c r="C2348" s="90"/>
    </row>
    <row r="2349" spans="3:3" s="86" customFormat="1" ht="10.199999999999999">
      <c r="C2349" s="90"/>
    </row>
    <row r="2350" spans="3:3" s="86" customFormat="1" ht="10.199999999999999">
      <c r="C2350" s="90"/>
    </row>
    <row r="2351" spans="3:3" s="86" customFormat="1" ht="10.199999999999999">
      <c r="C2351" s="90"/>
    </row>
    <row r="2352" spans="3:3" s="86" customFormat="1" ht="10.199999999999999">
      <c r="C2352" s="90"/>
    </row>
    <row r="2353" spans="3:3" s="86" customFormat="1" ht="10.199999999999999">
      <c r="C2353" s="90"/>
    </row>
    <row r="2354" spans="3:3" s="86" customFormat="1" ht="10.199999999999999">
      <c r="C2354" s="90"/>
    </row>
    <row r="2355" spans="3:3" s="86" customFormat="1" ht="10.199999999999999">
      <c r="C2355" s="90"/>
    </row>
    <row r="2356" spans="3:3" s="86" customFormat="1" ht="10.199999999999999">
      <c r="C2356" s="90"/>
    </row>
    <row r="2357" spans="3:3" s="86" customFormat="1" ht="10.199999999999999">
      <c r="C2357" s="90"/>
    </row>
    <row r="2358" spans="3:3" s="86" customFormat="1" ht="10.199999999999999">
      <c r="C2358" s="90"/>
    </row>
    <row r="2359" spans="3:3" s="86" customFormat="1" ht="10.199999999999999">
      <c r="C2359" s="90"/>
    </row>
    <row r="2360" spans="3:3" s="86" customFormat="1" ht="10.199999999999999">
      <c r="C2360" s="90"/>
    </row>
    <row r="2361" spans="3:3" s="86" customFormat="1" ht="10.199999999999999">
      <c r="C2361" s="90"/>
    </row>
    <row r="2362" spans="3:3" s="86" customFormat="1" ht="10.199999999999999">
      <c r="C2362" s="90"/>
    </row>
    <row r="2363" spans="3:3" s="86" customFormat="1" ht="10.199999999999999">
      <c r="C2363" s="90"/>
    </row>
    <row r="2364" spans="3:3" s="86" customFormat="1" ht="10.199999999999999">
      <c r="C2364" s="90"/>
    </row>
    <row r="2365" spans="3:3" s="86" customFormat="1" ht="10.199999999999999">
      <c r="C2365" s="90"/>
    </row>
    <row r="2366" spans="3:3" s="86" customFormat="1" ht="10.199999999999999">
      <c r="C2366" s="90"/>
    </row>
    <row r="2367" spans="3:3" s="86" customFormat="1" ht="10.199999999999999">
      <c r="C2367" s="90"/>
    </row>
    <row r="2368" spans="3:3" s="86" customFormat="1" ht="10.199999999999999">
      <c r="C2368" s="90"/>
    </row>
    <row r="2369" spans="3:3" s="86" customFormat="1" ht="10.199999999999999">
      <c r="C2369" s="90"/>
    </row>
    <row r="2370" spans="3:3" s="86" customFormat="1" ht="10.199999999999999">
      <c r="C2370" s="90"/>
    </row>
    <row r="2371" spans="3:3" s="86" customFormat="1" ht="10.199999999999999">
      <c r="C2371" s="90"/>
    </row>
    <row r="2372" spans="3:3" s="86" customFormat="1" ht="10.199999999999999">
      <c r="C2372" s="90"/>
    </row>
    <row r="2373" spans="3:3" s="86" customFormat="1" ht="10.199999999999999">
      <c r="C2373" s="90"/>
    </row>
    <row r="2374" spans="3:3" s="86" customFormat="1" ht="10.199999999999999">
      <c r="C2374" s="90"/>
    </row>
    <row r="2375" spans="3:3" s="86" customFormat="1" ht="10.199999999999999">
      <c r="C2375" s="90"/>
    </row>
    <row r="2376" spans="3:3" s="86" customFormat="1" ht="10.199999999999999">
      <c r="C2376" s="90"/>
    </row>
    <row r="2377" spans="3:3" s="86" customFormat="1" ht="10.199999999999999">
      <c r="C2377" s="90"/>
    </row>
    <row r="2378" spans="3:3" s="86" customFormat="1" ht="10.199999999999999">
      <c r="C2378" s="90"/>
    </row>
    <row r="2379" spans="3:3" s="86" customFormat="1" ht="10.199999999999999">
      <c r="C2379" s="90"/>
    </row>
    <row r="2380" spans="3:3" s="86" customFormat="1" ht="10.199999999999999">
      <c r="C2380" s="90"/>
    </row>
    <row r="2381" spans="3:3" s="86" customFormat="1" ht="10.199999999999999">
      <c r="C2381" s="90"/>
    </row>
    <row r="2382" spans="3:3" s="86" customFormat="1" ht="10.199999999999999">
      <c r="C2382" s="90"/>
    </row>
    <row r="2383" spans="3:3" s="86" customFormat="1" ht="10.199999999999999">
      <c r="C2383" s="90"/>
    </row>
    <row r="2384" spans="3:3" s="86" customFormat="1" ht="10.199999999999999">
      <c r="C2384" s="90"/>
    </row>
    <row r="2385" spans="3:3" s="86" customFormat="1" ht="10.199999999999999">
      <c r="C2385" s="90"/>
    </row>
    <row r="2386" spans="3:3" s="86" customFormat="1" ht="10.199999999999999">
      <c r="C2386" s="90"/>
    </row>
    <row r="2387" spans="3:3" s="86" customFormat="1" ht="10.199999999999999">
      <c r="C2387" s="90"/>
    </row>
    <row r="2388" spans="3:3" s="86" customFormat="1" ht="10.199999999999999">
      <c r="C2388" s="90"/>
    </row>
    <row r="2389" spans="3:3" s="86" customFormat="1" ht="10.199999999999999">
      <c r="C2389" s="90"/>
    </row>
    <row r="2390" spans="3:3" s="86" customFormat="1" ht="10.199999999999999">
      <c r="C2390" s="90"/>
    </row>
    <row r="2391" spans="3:3" s="86" customFormat="1" ht="10.199999999999999">
      <c r="C2391" s="90"/>
    </row>
    <row r="2392" spans="3:3" s="86" customFormat="1" ht="10.199999999999999">
      <c r="C2392" s="90"/>
    </row>
    <row r="2393" spans="3:3" s="86" customFormat="1" ht="10.199999999999999">
      <c r="C2393" s="90"/>
    </row>
    <row r="2394" spans="3:3" s="86" customFormat="1" ht="10.199999999999999">
      <c r="C2394" s="90"/>
    </row>
    <row r="2395" spans="3:3" s="86" customFormat="1" ht="10.199999999999999">
      <c r="C2395" s="90"/>
    </row>
    <row r="2396" spans="3:3" s="86" customFormat="1" ht="10.199999999999999">
      <c r="C2396" s="90"/>
    </row>
    <row r="2397" spans="3:3" s="86" customFormat="1" ht="10.199999999999999">
      <c r="C2397" s="90"/>
    </row>
    <row r="2398" spans="3:3" s="86" customFormat="1" ht="10.199999999999999">
      <c r="C2398" s="90"/>
    </row>
    <row r="2399" spans="3:3" s="86" customFormat="1" ht="10.199999999999999">
      <c r="C2399" s="90"/>
    </row>
    <row r="2400" spans="3:3" s="86" customFormat="1" ht="10.199999999999999">
      <c r="C2400" s="90"/>
    </row>
    <row r="2401" spans="3:3" s="86" customFormat="1" ht="10.199999999999999">
      <c r="C2401" s="90"/>
    </row>
    <row r="2402" spans="3:3" s="86" customFormat="1" ht="10.199999999999999">
      <c r="C2402" s="90"/>
    </row>
    <row r="2403" spans="3:3" s="86" customFormat="1" ht="10.199999999999999">
      <c r="C2403" s="90"/>
    </row>
    <row r="2404" spans="3:3" s="86" customFormat="1" ht="10.199999999999999">
      <c r="C2404" s="90"/>
    </row>
    <row r="2405" spans="3:3" s="86" customFormat="1" ht="10.199999999999999">
      <c r="C2405" s="90"/>
    </row>
    <row r="2406" spans="3:3" s="86" customFormat="1" ht="10.199999999999999">
      <c r="C2406" s="90"/>
    </row>
    <row r="2407" spans="3:3" s="86" customFormat="1" ht="10.199999999999999">
      <c r="C2407" s="90"/>
    </row>
    <row r="2408" spans="3:3" s="86" customFormat="1" ht="10.199999999999999">
      <c r="C2408" s="90"/>
    </row>
    <row r="2409" spans="3:3" s="86" customFormat="1" ht="10.199999999999999">
      <c r="C2409" s="90"/>
    </row>
    <row r="2410" spans="3:3" s="86" customFormat="1" ht="10.199999999999999">
      <c r="C2410" s="90"/>
    </row>
    <row r="2411" spans="3:3" s="86" customFormat="1" ht="10.199999999999999">
      <c r="C2411" s="90"/>
    </row>
    <row r="2412" spans="3:3" s="86" customFormat="1" ht="10.199999999999999">
      <c r="C2412" s="90"/>
    </row>
    <row r="2413" spans="3:3" s="86" customFormat="1" ht="10.199999999999999">
      <c r="C2413" s="90"/>
    </row>
    <row r="2414" spans="3:3" s="86" customFormat="1" ht="10.199999999999999">
      <c r="C2414" s="90"/>
    </row>
    <row r="2415" spans="3:3" s="86" customFormat="1" ht="10.199999999999999">
      <c r="C2415" s="90"/>
    </row>
    <row r="2416" spans="3:3" s="86" customFormat="1" ht="10.199999999999999">
      <c r="C2416" s="90"/>
    </row>
    <row r="2417" spans="3:3" s="86" customFormat="1" ht="10.199999999999999">
      <c r="C2417" s="90"/>
    </row>
    <row r="2418" spans="3:3" s="86" customFormat="1" ht="10.199999999999999">
      <c r="C2418" s="90"/>
    </row>
    <row r="2419" spans="3:3" s="86" customFormat="1" ht="10.199999999999999">
      <c r="C2419" s="90"/>
    </row>
    <row r="2420" spans="3:3" s="86" customFormat="1" ht="10.199999999999999">
      <c r="C2420" s="90"/>
    </row>
    <row r="2421" spans="3:3" s="86" customFormat="1" ht="10.199999999999999">
      <c r="C2421" s="90"/>
    </row>
    <row r="2422" spans="3:3" s="86" customFormat="1" ht="10.199999999999999">
      <c r="C2422" s="90"/>
    </row>
    <row r="2423" spans="3:3" s="86" customFormat="1" ht="10.199999999999999">
      <c r="C2423" s="90"/>
    </row>
    <row r="2424" spans="3:3" s="86" customFormat="1" ht="10.199999999999999">
      <c r="C2424" s="90"/>
    </row>
    <row r="2425" spans="3:3" s="86" customFormat="1" ht="10.199999999999999">
      <c r="C2425" s="90"/>
    </row>
    <row r="2426" spans="3:3" s="86" customFormat="1" ht="10.199999999999999">
      <c r="C2426" s="90"/>
    </row>
    <row r="2427" spans="3:3" s="86" customFormat="1" ht="10.199999999999999">
      <c r="C2427" s="90"/>
    </row>
    <row r="2428" spans="3:3" s="86" customFormat="1" ht="10.199999999999999">
      <c r="C2428" s="90"/>
    </row>
    <row r="2429" spans="3:3" s="86" customFormat="1" ht="10.199999999999999">
      <c r="C2429" s="90"/>
    </row>
    <row r="2430" spans="3:3" s="86" customFormat="1" ht="10.199999999999999">
      <c r="C2430" s="90"/>
    </row>
    <row r="2431" spans="3:3" s="86" customFormat="1" ht="10.199999999999999">
      <c r="C2431" s="90"/>
    </row>
    <row r="2432" spans="3:3" s="86" customFormat="1" ht="10.199999999999999">
      <c r="C2432" s="90"/>
    </row>
    <row r="2433" spans="3:3" s="86" customFormat="1" ht="10.199999999999999">
      <c r="C2433" s="90"/>
    </row>
    <row r="2434" spans="3:3" s="86" customFormat="1" ht="10.199999999999999">
      <c r="C2434" s="90"/>
    </row>
    <row r="2435" spans="3:3" s="86" customFormat="1" ht="10.199999999999999">
      <c r="C2435" s="90"/>
    </row>
    <row r="2436" spans="3:3" s="86" customFormat="1" ht="10.199999999999999">
      <c r="C2436" s="90"/>
    </row>
    <row r="2437" spans="3:3" s="86" customFormat="1" ht="10.199999999999999">
      <c r="C2437" s="90"/>
    </row>
    <row r="2438" spans="3:3" s="86" customFormat="1" ht="10.199999999999999">
      <c r="C2438" s="90"/>
    </row>
    <row r="2439" spans="3:3" s="86" customFormat="1" ht="10.199999999999999">
      <c r="C2439" s="90"/>
    </row>
    <row r="2440" spans="3:3" s="86" customFormat="1" ht="10.199999999999999">
      <c r="C2440" s="90"/>
    </row>
    <row r="2441" spans="3:3" s="86" customFormat="1" ht="10.199999999999999">
      <c r="C2441" s="90"/>
    </row>
    <row r="2442" spans="3:3" s="86" customFormat="1" ht="10.199999999999999">
      <c r="C2442" s="90"/>
    </row>
    <row r="2443" spans="3:3" s="86" customFormat="1" ht="10.199999999999999">
      <c r="C2443" s="90"/>
    </row>
    <row r="2444" spans="3:3" s="86" customFormat="1" ht="10.199999999999999">
      <c r="C2444" s="90"/>
    </row>
    <row r="2445" spans="3:3" s="86" customFormat="1" ht="10.199999999999999">
      <c r="C2445" s="90"/>
    </row>
    <row r="2446" spans="3:3" s="86" customFormat="1" ht="10.199999999999999">
      <c r="C2446" s="90"/>
    </row>
    <row r="2447" spans="3:3" s="86" customFormat="1" ht="10.199999999999999">
      <c r="C2447" s="90"/>
    </row>
    <row r="2448" spans="3:3" s="86" customFormat="1" ht="10.199999999999999">
      <c r="C2448" s="90"/>
    </row>
    <row r="2449" spans="3:3" s="86" customFormat="1" ht="10.199999999999999">
      <c r="C2449" s="90"/>
    </row>
    <row r="2450" spans="3:3" s="86" customFormat="1" ht="10.199999999999999">
      <c r="C2450" s="90"/>
    </row>
    <row r="2451" spans="3:3" s="86" customFormat="1" ht="10.199999999999999">
      <c r="C2451" s="90"/>
    </row>
    <row r="2452" spans="3:3" s="86" customFormat="1" ht="10.199999999999999">
      <c r="C2452" s="90"/>
    </row>
    <row r="2453" spans="3:3" s="86" customFormat="1" ht="10.199999999999999">
      <c r="C2453" s="90"/>
    </row>
    <row r="2454" spans="3:3" s="86" customFormat="1" ht="10.199999999999999">
      <c r="C2454" s="90"/>
    </row>
    <row r="2455" spans="3:3" s="86" customFormat="1" ht="10.199999999999999">
      <c r="C2455" s="90"/>
    </row>
    <row r="2456" spans="3:3" s="86" customFormat="1" ht="10.199999999999999">
      <c r="C2456" s="90"/>
    </row>
    <row r="2457" spans="3:3" s="86" customFormat="1" ht="10.199999999999999">
      <c r="C2457" s="90"/>
    </row>
    <row r="2458" spans="3:3" s="86" customFormat="1" ht="10.199999999999999">
      <c r="C2458" s="90"/>
    </row>
    <row r="2459" spans="3:3" s="86" customFormat="1" ht="10.199999999999999">
      <c r="C2459" s="90"/>
    </row>
    <row r="2460" spans="3:3" s="86" customFormat="1" ht="10.199999999999999">
      <c r="C2460" s="90"/>
    </row>
    <row r="2461" spans="3:3" s="86" customFormat="1" ht="10.199999999999999">
      <c r="C2461" s="90"/>
    </row>
    <row r="2462" spans="3:3" s="86" customFormat="1" ht="10.199999999999999">
      <c r="C2462" s="90"/>
    </row>
    <row r="2463" spans="3:3" s="86" customFormat="1" ht="10.199999999999999">
      <c r="C2463" s="90"/>
    </row>
    <row r="2464" spans="3:3" s="86" customFormat="1" ht="10.199999999999999">
      <c r="C2464" s="90"/>
    </row>
    <row r="2465" spans="3:3" s="86" customFormat="1" ht="10.199999999999999">
      <c r="C2465" s="90"/>
    </row>
    <row r="2466" spans="3:3" s="86" customFormat="1" ht="10.199999999999999">
      <c r="C2466" s="90"/>
    </row>
    <row r="2467" spans="3:3" s="86" customFormat="1" ht="10.199999999999999">
      <c r="C2467" s="90"/>
    </row>
    <row r="2468" spans="3:3" s="86" customFormat="1" ht="10.199999999999999">
      <c r="C2468" s="90"/>
    </row>
    <row r="2469" spans="3:3" s="86" customFormat="1" ht="10.199999999999999">
      <c r="C2469" s="90"/>
    </row>
    <row r="2470" spans="3:3" s="86" customFormat="1" ht="10.199999999999999">
      <c r="C2470" s="90"/>
    </row>
    <row r="2471" spans="3:3" s="86" customFormat="1" ht="10.199999999999999">
      <c r="C2471" s="90"/>
    </row>
    <row r="2472" spans="3:3" s="86" customFormat="1" ht="10.199999999999999">
      <c r="C2472" s="90"/>
    </row>
    <row r="2473" spans="3:3" s="86" customFormat="1" ht="10.199999999999999">
      <c r="C2473" s="90"/>
    </row>
    <row r="2474" spans="3:3" s="86" customFormat="1" ht="10.199999999999999">
      <c r="C2474" s="90"/>
    </row>
    <row r="2475" spans="3:3" s="86" customFormat="1" ht="10.199999999999999">
      <c r="C2475" s="90"/>
    </row>
    <row r="2476" spans="3:3" s="86" customFormat="1" ht="10.199999999999999">
      <c r="C2476" s="90"/>
    </row>
    <row r="2477" spans="3:3" s="86" customFormat="1" ht="10.199999999999999">
      <c r="C2477" s="90"/>
    </row>
    <row r="2478" spans="3:3" s="86" customFormat="1" ht="10.199999999999999">
      <c r="C2478" s="90"/>
    </row>
    <row r="2479" spans="3:3" s="86" customFormat="1" ht="10.199999999999999">
      <c r="C2479" s="90"/>
    </row>
    <row r="2480" spans="3:3" s="86" customFormat="1" ht="10.199999999999999">
      <c r="C2480" s="90"/>
    </row>
    <row r="2481" spans="3:3" s="86" customFormat="1" ht="10.199999999999999">
      <c r="C2481" s="90"/>
    </row>
    <row r="2482" spans="3:3" s="86" customFormat="1" ht="10.199999999999999">
      <c r="C2482" s="90"/>
    </row>
    <row r="2483" spans="3:3" s="86" customFormat="1" ht="10.199999999999999">
      <c r="C2483" s="90"/>
    </row>
    <row r="2484" spans="3:3" s="86" customFormat="1" ht="10.199999999999999">
      <c r="C2484" s="90"/>
    </row>
    <row r="2485" spans="3:3" s="86" customFormat="1" ht="10.199999999999999">
      <c r="C2485" s="90"/>
    </row>
    <row r="2486" spans="3:3" s="86" customFormat="1" ht="10.199999999999999">
      <c r="C2486" s="90"/>
    </row>
    <row r="2487" spans="3:3" s="86" customFormat="1" ht="10.199999999999999">
      <c r="C2487" s="90"/>
    </row>
    <row r="2488" spans="3:3" s="86" customFormat="1" ht="10.199999999999999">
      <c r="C2488" s="90"/>
    </row>
    <row r="2489" spans="3:3" s="86" customFormat="1" ht="10.199999999999999">
      <c r="C2489" s="90"/>
    </row>
    <row r="2490" spans="3:3" s="86" customFormat="1" ht="10.199999999999999">
      <c r="C2490" s="90"/>
    </row>
    <row r="2491" spans="3:3" s="86" customFormat="1" ht="10.199999999999999">
      <c r="C2491" s="90"/>
    </row>
    <row r="2492" spans="3:3" s="86" customFormat="1" ht="10.199999999999999">
      <c r="C2492" s="90"/>
    </row>
    <row r="2493" spans="3:3" s="86" customFormat="1" ht="10.199999999999999">
      <c r="C2493" s="90"/>
    </row>
    <row r="2494" spans="3:3" s="86" customFormat="1" ht="10.199999999999999">
      <c r="C2494" s="90"/>
    </row>
    <row r="2495" spans="3:3" s="86" customFormat="1" ht="10.199999999999999">
      <c r="C2495" s="90"/>
    </row>
    <row r="2496" spans="3:3" s="86" customFormat="1" ht="10.199999999999999">
      <c r="C2496" s="90"/>
    </row>
    <row r="2497" spans="3:3" s="86" customFormat="1" ht="10.199999999999999">
      <c r="C2497" s="90"/>
    </row>
    <row r="2498" spans="3:3" s="86" customFormat="1" ht="10.199999999999999">
      <c r="C2498" s="90"/>
    </row>
    <row r="2499" spans="3:3" s="86" customFormat="1" ht="10.199999999999999">
      <c r="C2499" s="90"/>
    </row>
    <row r="2500" spans="3:3" s="86" customFormat="1" ht="10.199999999999999">
      <c r="C2500" s="90"/>
    </row>
    <row r="2501" spans="3:3" s="86" customFormat="1" ht="10.199999999999999">
      <c r="C2501" s="90"/>
    </row>
    <row r="2502" spans="3:3" s="86" customFormat="1" ht="10.199999999999999">
      <c r="C2502" s="90"/>
    </row>
    <row r="2503" spans="3:3" s="86" customFormat="1" ht="10.199999999999999">
      <c r="C2503" s="90"/>
    </row>
    <row r="2504" spans="3:3" s="86" customFormat="1" ht="10.199999999999999">
      <c r="C2504" s="90"/>
    </row>
    <row r="2505" spans="3:3" s="86" customFormat="1" ht="10.199999999999999">
      <c r="C2505" s="90"/>
    </row>
    <row r="2506" spans="3:3" s="86" customFormat="1" ht="10.199999999999999">
      <c r="C2506" s="90"/>
    </row>
    <row r="2507" spans="3:3" s="86" customFormat="1" ht="10.199999999999999">
      <c r="C2507" s="90"/>
    </row>
    <row r="2508" spans="3:3" s="86" customFormat="1" ht="10.199999999999999">
      <c r="C2508" s="90"/>
    </row>
    <row r="2509" spans="3:3" s="86" customFormat="1" ht="10.199999999999999">
      <c r="C2509" s="90"/>
    </row>
    <row r="2510" spans="3:3" s="86" customFormat="1" ht="10.199999999999999">
      <c r="C2510" s="90"/>
    </row>
    <row r="2511" spans="3:3" s="86" customFormat="1" ht="10.199999999999999">
      <c r="C2511" s="90"/>
    </row>
    <row r="2512" spans="3:3" s="86" customFormat="1" ht="10.199999999999999">
      <c r="C2512" s="90"/>
    </row>
    <row r="2513" spans="3:3" s="86" customFormat="1" ht="10.199999999999999">
      <c r="C2513" s="90"/>
    </row>
    <row r="2514" spans="3:3" s="86" customFormat="1" ht="10.199999999999999">
      <c r="C2514" s="90"/>
    </row>
    <row r="2515" spans="3:3" s="86" customFormat="1" ht="10.199999999999999">
      <c r="C2515" s="90"/>
    </row>
    <row r="2516" spans="3:3" s="86" customFormat="1" ht="10.199999999999999">
      <c r="C2516" s="90"/>
    </row>
    <row r="2517" spans="3:3" s="86" customFormat="1" ht="10.199999999999999">
      <c r="C2517" s="90"/>
    </row>
    <row r="2518" spans="3:3" s="86" customFormat="1" ht="10.199999999999999">
      <c r="C2518" s="90"/>
    </row>
    <row r="2519" spans="3:3" s="86" customFormat="1" ht="10.199999999999999">
      <c r="C2519" s="90"/>
    </row>
    <row r="2520" spans="3:3" s="86" customFormat="1" ht="10.199999999999999">
      <c r="C2520" s="90"/>
    </row>
    <row r="2521" spans="3:3" s="86" customFormat="1" ht="10.199999999999999">
      <c r="C2521" s="90"/>
    </row>
    <row r="2522" spans="3:3" s="86" customFormat="1" ht="10.199999999999999">
      <c r="C2522" s="90"/>
    </row>
    <row r="2523" spans="3:3" s="86" customFormat="1" ht="10.199999999999999">
      <c r="C2523" s="90"/>
    </row>
    <row r="2524" spans="3:3" s="86" customFormat="1" ht="10.199999999999999">
      <c r="C2524" s="90"/>
    </row>
    <row r="2525" spans="3:3" s="86" customFormat="1" ht="10.199999999999999">
      <c r="C2525" s="90"/>
    </row>
    <row r="2526" spans="3:3" s="86" customFormat="1" ht="10.199999999999999">
      <c r="C2526" s="90"/>
    </row>
    <row r="2527" spans="3:3" s="86" customFormat="1" ht="10.199999999999999">
      <c r="C2527" s="90"/>
    </row>
    <row r="2528" spans="3:3" s="86" customFormat="1" ht="10.199999999999999">
      <c r="C2528" s="90"/>
    </row>
    <row r="2529" spans="3:3" s="86" customFormat="1" ht="10.199999999999999">
      <c r="C2529" s="90"/>
    </row>
    <row r="2530" spans="3:3" s="86" customFormat="1" ht="10.199999999999999">
      <c r="C2530" s="90"/>
    </row>
    <row r="2531" spans="3:3" s="86" customFormat="1" ht="10.199999999999999">
      <c r="C2531" s="90"/>
    </row>
    <row r="2532" spans="3:3" s="86" customFormat="1" ht="10.199999999999999">
      <c r="C2532" s="90"/>
    </row>
    <row r="2533" spans="3:3" s="86" customFormat="1" ht="10.199999999999999">
      <c r="C2533" s="90"/>
    </row>
    <row r="2534" spans="3:3" s="86" customFormat="1" ht="10.199999999999999">
      <c r="C2534" s="90"/>
    </row>
    <row r="2535" spans="3:3" s="86" customFormat="1" ht="10.199999999999999">
      <c r="C2535" s="90"/>
    </row>
    <row r="2536" spans="3:3" s="86" customFormat="1" ht="10.199999999999999">
      <c r="C2536" s="90"/>
    </row>
    <row r="2537" spans="3:3" s="86" customFormat="1" ht="10.199999999999999">
      <c r="C2537" s="90"/>
    </row>
    <row r="2538" spans="3:3" s="86" customFormat="1" ht="10.199999999999999">
      <c r="C2538" s="90"/>
    </row>
    <row r="2539" spans="3:3" s="86" customFormat="1" ht="10.199999999999999">
      <c r="C2539" s="90"/>
    </row>
    <row r="2540" spans="3:3" s="86" customFormat="1" ht="10.199999999999999">
      <c r="C2540" s="90"/>
    </row>
    <row r="2541" spans="3:3" s="86" customFormat="1" ht="10.199999999999999">
      <c r="C2541" s="90"/>
    </row>
    <row r="2542" spans="3:3" s="86" customFormat="1" ht="10.199999999999999">
      <c r="C2542" s="90"/>
    </row>
    <row r="2543" spans="3:3" s="86" customFormat="1" ht="10.199999999999999">
      <c r="C2543" s="90"/>
    </row>
    <row r="2544" spans="3:3" s="86" customFormat="1" ht="10.199999999999999">
      <c r="C2544" s="90"/>
    </row>
    <row r="2545" spans="3:3" s="86" customFormat="1" ht="10.199999999999999">
      <c r="C2545" s="90"/>
    </row>
    <row r="2546" spans="3:3" s="86" customFormat="1" ht="10.199999999999999">
      <c r="C2546" s="90"/>
    </row>
    <row r="2547" spans="3:3" s="86" customFormat="1" ht="10.199999999999999">
      <c r="C2547" s="90"/>
    </row>
    <row r="2548" spans="3:3" s="86" customFormat="1" ht="10.199999999999999">
      <c r="C2548" s="90"/>
    </row>
    <row r="2549" spans="3:3" s="86" customFormat="1" ht="10.199999999999999">
      <c r="C2549" s="90"/>
    </row>
    <row r="2550" spans="3:3" s="86" customFormat="1" ht="10.199999999999999">
      <c r="C2550" s="90"/>
    </row>
    <row r="2551" spans="3:3" s="86" customFormat="1" ht="10.199999999999999">
      <c r="C2551" s="90"/>
    </row>
    <row r="2552" spans="3:3" s="86" customFormat="1" ht="10.199999999999999">
      <c r="C2552" s="90"/>
    </row>
    <row r="2553" spans="3:3" s="86" customFormat="1" ht="10.199999999999999">
      <c r="C2553" s="90"/>
    </row>
    <row r="2554" spans="3:3" s="86" customFormat="1" ht="10.199999999999999">
      <c r="C2554" s="90"/>
    </row>
    <row r="2555" spans="3:3" s="86" customFormat="1" ht="10.199999999999999">
      <c r="C2555" s="90"/>
    </row>
    <row r="2556" spans="3:3" s="86" customFormat="1" ht="10.199999999999999">
      <c r="C2556" s="90"/>
    </row>
    <row r="2557" spans="3:3" s="86" customFormat="1" ht="10.199999999999999">
      <c r="C2557" s="90"/>
    </row>
    <row r="2558" spans="3:3" s="86" customFormat="1" ht="10.199999999999999">
      <c r="C2558" s="90"/>
    </row>
    <row r="2559" spans="3:3" s="86" customFormat="1" ht="10.199999999999999">
      <c r="C2559" s="90"/>
    </row>
    <row r="2560" spans="3:3" s="86" customFormat="1" ht="10.199999999999999">
      <c r="C2560" s="90"/>
    </row>
    <row r="2561" spans="3:3" s="86" customFormat="1" ht="10.199999999999999">
      <c r="C2561" s="90"/>
    </row>
    <row r="2562" spans="3:3" s="86" customFormat="1" ht="10.199999999999999">
      <c r="C2562" s="90"/>
    </row>
    <row r="2563" spans="3:3" s="86" customFormat="1" ht="10.199999999999999">
      <c r="C2563" s="90"/>
    </row>
    <row r="2564" spans="3:3" s="86" customFormat="1" ht="10.199999999999999">
      <c r="C2564" s="90"/>
    </row>
    <row r="2565" spans="3:3" s="86" customFormat="1" ht="10.199999999999999">
      <c r="C2565" s="90"/>
    </row>
    <row r="2566" spans="3:3" s="86" customFormat="1" ht="10.199999999999999">
      <c r="C2566" s="90"/>
    </row>
    <row r="2567" spans="3:3" s="86" customFormat="1" ht="10.199999999999999">
      <c r="C2567" s="90"/>
    </row>
    <row r="2568" spans="3:3" s="86" customFormat="1" ht="10.199999999999999">
      <c r="C2568" s="90"/>
    </row>
    <row r="2569" spans="3:3" s="86" customFormat="1" ht="10.199999999999999">
      <c r="C2569" s="90"/>
    </row>
    <row r="2570" spans="3:3" s="86" customFormat="1" ht="10.199999999999999">
      <c r="C2570" s="90"/>
    </row>
    <row r="2571" spans="3:3" s="86" customFormat="1" ht="10.199999999999999">
      <c r="C2571" s="90"/>
    </row>
    <row r="2572" spans="3:3" s="86" customFormat="1" ht="10.199999999999999">
      <c r="C2572" s="90"/>
    </row>
    <row r="2573" spans="3:3" s="86" customFormat="1" ht="10.199999999999999">
      <c r="C2573" s="90"/>
    </row>
    <row r="2574" spans="3:3" s="86" customFormat="1" ht="10.199999999999999">
      <c r="C2574" s="90"/>
    </row>
    <row r="2575" spans="3:3" s="86" customFormat="1" ht="10.199999999999999">
      <c r="C2575" s="90"/>
    </row>
    <row r="2576" spans="3:3" s="86" customFormat="1" ht="10.199999999999999">
      <c r="C2576" s="90"/>
    </row>
    <row r="2577" spans="3:3" s="86" customFormat="1" ht="10.199999999999999">
      <c r="C2577" s="90"/>
    </row>
    <row r="2578" spans="3:3" s="86" customFormat="1" ht="10.199999999999999">
      <c r="C2578" s="90"/>
    </row>
    <row r="2579" spans="3:3" s="86" customFormat="1" ht="10.199999999999999">
      <c r="C2579" s="90"/>
    </row>
    <row r="2580" spans="3:3" s="86" customFormat="1" ht="10.199999999999999">
      <c r="C2580" s="90"/>
    </row>
    <row r="2581" spans="3:3" s="86" customFormat="1" ht="10.199999999999999">
      <c r="C2581" s="90"/>
    </row>
    <row r="2582" spans="3:3" s="86" customFormat="1" ht="10.199999999999999">
      <c r="C2582" s="90"/>
    </row>
    <row r="2583" spans="3:3" s="86" customFormat="1" ht="10.199999999999999">
      <c r="C2583" s="90"/>
    </row>
    <row r="2584" spans="3:3" s="86" customFormat="1" ht="10.199999999999999">
      <c r="C2584" s="90"/>
    </row>
    <row r="2585" spans="3:3" s="86" customFormat="1" ht="10.199999999999999">
      <c r="C2585" s="90"/>
    </row>
    <row r="2586" spans="3:3" s="86" customFormat="1" ht="10.199999999999999">
      <c r="C2586" s="90"/>
    </row>
    <row r="2587" spans="3:3" s="86" customFormat="1" ht="10.199999999999999">
      <c r="C2587" s="90"/>
    </row>
    <row r="2588" spans="3:3" s="86" customFormat="1" ht="10.199999999999999">
      <c r="C2588" s="90"/>
    </row>
    <row r="2589" spans="3:3" s="86" customFormat="1" ht="10.199999999999999">
      <c r="C2589" s="90"/>
    </row>
    <row r="2590" spans="3:3" s="86" customFormat="1" ht="10.199999999999999">
      <c r="C2590" s="90"/>
    </row>
    <row r="2591" spans="3:3" s="86" customFormat="1" ht="10.199999999999999">
      <c r="C2591" s="90"/>
    </row>
    <row r="2592" spans="3:3" s="86" customFormat="1" ht="10.199999999999999">
      <c r="C2592" s="90"/>
    </row>
    <row r="2593" spans="3:3" s="86" customFormat="1" ht="10.199999999999999">
      <c r="C2593" s="90"/>
    </row>
    <row r="2594" spans="3:3" s="86" customFormat="1" ht="10.199999999999999">
      <c r="C2594" s="90"/>
    </row>
    <row r="2595" spans="3:3" s="86" customFormat="1" ht="10.199999999999999">
      <c r="C2595" s="90"/>
    </row>
    <row r="2596" spans="3:3" s="86" customFormat="1" ht="10.199999999999999">
      <c r="C2596" s="90"/>
    </row>
    <row r="2597" spans="3:3" s="86" customFormat="1" ht="10.199999999999999">
      <c r="C2597" s="90"/>
    </row>
    <row r="2598" spans="3:3" s="86" customFormat="1" ht="10.199999999999999">
      <c r="C2598" s="90"/>
    </row>
    <row r="2599" spans="3:3" s="86" customFormat="1" ht="10.199999999999999">
      <c r="C2599" s="90"/>
    </row>
    <row r="2600" spans="3:3" s="86" customFormat="1" ht="10.199999999999999">
      <c r="C2600" s="90"/>
    </row>
    <row r="2601" spans="3:3" s="86" customFormat="1" ht="10.199999999999999">
      <c r="C2601" s="90"/>
    </row>
    <row r="2602" spans="3:3" s="86" customFormat="1" ht="10.199999999999999">
      <c r="C2602" s="90"/>
    </row>
    <row r="2603" spans="3:3" s="86" customFormat="1" ht="10.199999999999999">
      <c r="C2603" s="90"/>
    </row>
    <row r="2604" spans="3:3" s="86" customFormat="1" ht="10.199999999999999">
      <c r="C2604" s="90"/>
    </row>
    <row r="2605" spans="3:3" s="86" customFormat="1" ht="10.199999999999999">
      <c r="C2605" s="90"/>
    </row>
    <row r="2606" spans="3:3" s="86" customFormat="1" ht="10.199999999999999">
      <c r="C2606" s="90"/>
    </row>
    <row r="2607" spans="3:3" s="86" customFormat="1" ht="10.199999999999999">
      <c r="C2607" s="90"/>
    </row>
    <row r="2608" spans="3:3" s="86" customFormat="1" ht="10.199999999999999">
      <c r="C2608" s="90"/>
    </row>
    <row r="2609" spans="3:3" s="86" customFormat="1" ht="10.199999999999999">
      <c r="C2609" s="90"/>
    </row>
    <row r="2610" spans="3:3" s="86" customFormat="1" ht="10.199999999999999">
      <c r="C2610" s="90"/>
    </row>
    <row r="2611" spans="3:3" s="86" customFormat="1" ht="10.199999999999999">
      <c r="C2611" s="90"/>
    </row>
    <row r="2612" spans="3:3" s="86" customFormat="1" ht="10.199999999999999">
      <c r="C2612" s="90"/>
    </row>
    <row r="2613" spans="3:3" s="86" customFormat="1" ht="10.199999999999999">
      <c r="C2613" s="90"/>
    </row>
    <row r="2614" spans="3:3" s="86" customFormat="1" ht="10.199999999999999">
      <c r="C2614" s="90"/>
    </row>
    <row r="2615" spans="3:3" s="86" customFormat="1" ht="10.199999999999999">
      <c r="C2615" s="90"/>
    </row>
    <row r="2616" spans="3:3" s="86" customFormat="1" ht="10.199999999999999">
      <c r="C2616" s="90"/>
    </row>
    <row r="2617" spans="3:3" s="86" customFormat="1" ht="10.199999999999999">
      <c r="C2617" s="90"/>
    </row>
    <row r="2618" spans="3:3" s="86" customFormat="1" ht="10.199999999999999">
      <c r="C2618" s="90"/>
    </row>
    <row r="2619" spans="3:3" s="86" customFormat="1" ht="10.199999999999999">
      <c r="C2619" s="90"/>
    </row>
    <row r="2620" spans="3:3" s="86" customFormat="1" ht="10.199999999999999">
      <c r="C2620" s="90"/>
    </row>
    <row r="2621" spans="3:3" s="86" customFormat="1" ht="10.199999999999999">
      <c r="C2621" s="90"/>
    </row>
    <row r="2622" spans="3:3" s="86" customFormat="1" ht="10.199999999999999">
      <c r="C2622" s="90"/>
    </row>
    <row r="2623" spans="3:3" s="86" customFormat="1" ht="10.199999999999999">
      <c r="C2623" s="90"/>
    </row>
    <row r="2624" spans="3:3" s="86" customFormat="1" ht="10.199999999999999">
      <c r="C2624" s="90"/>
    </row>
    <row r="2625" spans="3:3" s="86" customFormat="1" ht="10.199999999999999">
      <c r="C2625" s="90"/>
    </row>
    <row r="2626" spans="3:3" s="86" customFormat="1" ht="10.199999999999999">
      <c r="C2626" s="90"/>
    </row>
    <row r="2627" spans="3:3" s="86" customFormat="1" ht="10.199999999999999">
      <c r="C2627" s="90"/>
    </row>
    <row r="2628" spans="3:3" s="86" customFormat="1" ht="10.199999999999999">
      <c r="C2628" s="90"/>
    </row>
    <row r="2629" spans="3:3" s="86" customFormat="1" ht="10.199999999999999">
      <c r="C2629" s="90"/>
    </row>
    <row r="2630" spans="3:3" s="86" customFormat="1" ht="10.199999999999999">
      <c r="C2630" s="90"/>
    </row>
    <row r="2631" spans="3:3" s="86" customFormat="1" ht="10.199999999999999">
      <c r="C2631" s="90"/>
    </row>
    <row r="2632" spans="3:3" s="86" customFormat="1" ht="10.199999999999999">
      <c r="C2632" s="90"/>
    </row>
    <row r="2633" spans="3:3" s="86" customFormat="1" ht="10.199999999999999">
      <c r="C2633" s="90"/>
    </row>
    <row r="2634" spans="3:3" s="86" customFormat="1" ht="10.199999999999999">
      <c r="C2634" s="90"/>
    </row>
    <row r="2635" spans="3:3" s="86" customFormat="1" ht="10.199999999999999">
      <c r="C2635" s="90"/>
    </row>
    <row r="2636" spans="3:3" s="86" customFormat="1" ht="10.199999999999999">
      <c r="C2636" s="90"/>
    </row>
    <row r="2637" spans="3:3" s="86" customFormat="1" ht="10.199999999999999">
      <c r="C2637" s="90"/>
    </row>
    <row r="2638" spans="3:3" s="86" customFormat="1" ht="10.199999999999999">
      <c r="C2638" s="90"/>
    </row>
    <row r="2639" spans="3:3" s="86" customFormat="1" ht="10.199999999999999">
      <c r="C2639" s="90"/>
    </row>
    <row r="2640" spans="3:3" s="86" customFormat="1" ht="10.199999999999999">
      <c r="C2640" s="90"/>
    </row>
    <row r="2641" spans="3:3" s="86" customFormat="1" ht="10.199999999999999">
      <c r="C2641" s="90"/>
    </row>
    <row r="2642" spans="3:3" s="86" customFormat="1" ht="10.199999999999999">
      <c r="C2642" s="90"/>
    </row>
    <row r="2643" spans="3:3" s="86" customFormat="1" ht="10.199999999999999">
      <c r="C2643" s="90"/>
    </row>
    <row r="2644" spans="3:3" s="86" customFormat="1" ht="10.199999999999999">
      <c r="C2644" s="90"/>
    </row>
    <row r="2645" spans="3:3" s="86" customFormat="1" ht="10.199999999999999">
      <c r="C2645" s="90"/>
    </row>
    <row r="2646" spans="3:3" s="86" customFormat="1" ht="10.199999999999999">
      <c r="C2646" s="90"/>
    </row>
    <row r="2647" spans="3:3" s="86" customFormat="1" ht="10.199999999999999">
      <c r="C2647" s="90"/>
    </row>
    <row r="2648" spans="3:3" s="86" customFormat="1" ht="10.199999999999999">
      <c r="C2648" s="90"/>
    </row>
    <row r="2649" spans="3:3" s="86" customFormat="1" ht="10.199999999999999">
      <c r="C2649" s="90"/>
    </row>
    <row r="2650" spans="3:3" s="86" customFormat="1" ht="10.199999999999999">
      <c r="C2650" s="90"/>
    </row>
    <row r="2651" spans="3:3" s="86" customFormat="1" ht="10.199999999999999">
      <c r="C2651" s="90"/>
    </row>
    <row r="2652" spans="3:3" s="86" customFormat="1" ht="10.199999999999999">
      <c r="C2652" s="90"/>
    </row>
    <row r="2653" spans="3:3" s="86" customFormat="1" ht="10.199999999999999">
      <c r="C2653" s="90"/>
    </row>
    <row r="2654" spans="3:3" s="86" customFormat="1" ht="10.199999999999999">
      <c r="C2654" s="90"/>
    </row>
    <row r="2655" spans="3:3" s="86" customFormat="1" ht="10.199999999999999">
      <c r="C2655" s="90"/>
    </row>
    <row r="2656" spans="3:3" s="86" customFormat="1" ht="10.199999999999999">
      <c r="C2656" s="90"/>
    </row>
    <row r="2657" spans="3:3" s="86" customFormat="1" ht="10.199999999999999">
      <c r="C2657" s="90"/>
    </row>
    <row r="2658" spans="3:3" s="86" customFormat="1" ht="10.199999999999999">
      <c r="C2658" s="90"/>
    </row>
    <row r="2659" spans="3:3" s="86" customFormat="1" ht="10.199999999999999">
      <c r="C2659" s="90"/>
    </row>
    <row r="2660" spans="3:3" s="86" customFormat="1" ht="10.199999999999999">
      <c r="C2660" s="90"/>
    </row>
    <row r="2661" spans="3:3" s="86" customFormat="1" ht="10.199999999999999">
      <c r="C2661" s="90"/>
    </row>
    <row r="2662" spans="3:3" s="86" customFormat="1" ht="10.199999999999999">
      <c r="C2662" s="90"/>
    </row>
    <row r="2663" spans="3:3" s="86" customFormat="1" ht="10.199999999999999">
      <c r="C2663" s="90"/>
    </row>
    <row r="2664" spans="3:3" s="86" customFormat="1" ht="10.199999999999999">
      <c r="C2664" s="90"/>
    </row>
    <row r="2665" spans="3:3" s="86" customFormat="1" ht="10.199999999999999">
      <c r="C2665" s="90"/>
    </row>
    <row r="2666" spans="3:3" s="86" customFormat="1" ht="10.199999999999999">
      <c r="C2666" s="90"/>
    </row>
    <row r="2667" spans="3:3" s="86" customFormat="1" ht="10.199999999999999">
      <c r="C2667" s="90"/>
    </row>
    <row r="2668" spans="3:3" s="86" customFormat="1" ht="10.199999999999999">
      <c r="C2668" s="90"/>
    </row>
    <row r="2669" spans="3:3" s="86" customFormat="1" ht="10.199999999999999">
      <c r="C2669" s="90"/>
    </row>
    <row r="2670" spans="3:3" s="86" customFormat="1" ht="10.199999999999999">
      <c r="C2670" s="90"/>
    </row>
    <row r="2671" spans="3:3" s="86" customFormat="1" ht="10.199999999999999">
      <c r="C2671" s="90"/>
    </row>
    <row r="2672" spans="3:3" s="86" customFormat="1" ht="10.199999999999999">
      <c r="C2672" s="90"/>
    </row>
    <row r="2673" spans="3:3" s="86" customFormat="1" ht="10.199999999999999">
      <c r="C2673" s="90"/>
    </row>
    <row r="2674" spans="3:3" s="86" customFormat="1" ht="10.199999999999999">
      <c r="C2674" s="90"/>
    </row>
    <row r="2675" spans="3:3" s="86" customFormat="1" ht="10.199999999999999">
      <c r="C2675" s="90"/>
    </row>
    <row r="2676" spans="3:3" s="86" customFormat="1" ht="10.199999999999999">
      <c r="C2676" s="90"/>
    </row>
    <row r="2677" spans="3:3" s="86" customFormat="1" ht="10.199999999999999">
      <c r="C2677" s="90"/>
    </row>
    <row r="2678" spans="3:3" s="86" customFormat="1" ht="10.199999999999999">
      <c r="C2678" s="90"/>
    </row>
    <row r="2679" spans="3:3" s="86" customFormat="1" ht="10.199999999999999">
      <c r="C2679" s="90"/>
    </row>
    <row r="2680" spans="3:3" s="86" customFormat="1" ht="10.199999999999999">
      <c r="C2680" s="90"/>
    </row>
    <row r="2681" spans="3:3" s="86" customFormat="1" ht="10.199999999999999">
      <c r="C2681" s="90"/>
    </row>
    <row r="2682" spans="3:3" s="86" customFormat="1" ht="10.199999999999999">
      <c r="C2682" s="90"/>
    </row>
    <row r="2683" spans="3:3" s="86" customFormat="1" ht="10.199999999999999">
      <c r="C2683" s="90"/>
    </row>
    <row r="2684" spans="3:3" s="86" customFormat="1" ht="10.199999999999999">
      <c r="C2684" s="90"/>
    </row>
    <row r="2685" spans="3:3" s="86" customFormat="1" ht="10.199999999999999">
      <c r="C2685" s="90"/>
    </row>
    <row r="2686" spans="3:3" s="86" customFormat="1" ht="10.199999999999999">
      <c r="C2686" s="90"/>
    </row>
    <row r="2687" spans="3:3" s="86" customFormat="1" ht="10.199999999999999">
      <c r="C2687" s="90"/>
    </row>
    <row r="2688" spans="3:3" s="86" customFormat="1" ht="10.199999999999999">
      <c r="C2688" s="90"/>
    </row>
    <row r="2689" spans="3:3" s="86" customFormat="1" ht="10.199999999999999">
      <c r="C2689" s="90"/>
    </row>
    <row r="2690" spans="3:3" s="86" customFormat="1" ht="10.199999999999999">
      <c r="C2690" s="90"/>
    </row>
    <row r="2691" spans="3:3" s="86" customFormat="1" ht="10.199999999999999">
      <c r="C2691" s="90"/>
    </row>
    <row r="2692" spans="3:3" s="86" customFormat="1" ht="10.199999999999999">
      <c r="C2692" s="90"/>
    </row>
    <row r="2693" spans="3:3" s="86" customFormat="1" ht="10.199999999999999">
      <c r="C2693" s="90"/>
    </row>
    <row r="2694" spans="3:3" s="86" customFormat="1" ht="10.199999999999999">
      <c r="C2694" s="90"/>
    </row>
    <row r="2695" spans="3:3" s="86" customFormat="1" ht="10.199999999999999">
      <c r="C2695" s="90"/>
    </row>
    <row r="2696" spans="3:3" s="86" customFormat="1" ht="10.199999999999999">
      <c r="C2696" s="90"/>
    </row>
    <row r="2697" spans="3:3" s="86" customFormat="1" ht="10.199999999999999">
      <c r="C2697" s="90"/>
    </row>
    <row r="2698" spans="3:3" s="86" customFormat="1" ht="10.199999999999999">
      <c r="C2698" s="90"/>
    </row>
    <row r="2699" spans="3:3" s="86" customFormat="1" ht="10.199999999999999">
      <c r="C2699" s="90"/>
    </row>
    <row r="2700" spans="3:3" s="86" customFormat="1" ht="10.199999999999999">
      <c r="C2700" s="90"/>
    </row>
    <row r="2701" spans="3:3" s="86" customFormat="1" ht="10.199999999999999">
      <c r="C2701" s="90"/>
    </row>
    <row r="2702" spans="3:3" s="86" customFormat="1" ht="10.199999999999999">
      <c r="C2702" s="90"/>
    </row>
    <row r="2703" spans="3:3" s="86" customFormat="1" ht="10.199999999999999">
      <c r="C2703" s="90"/>
    </row>
    <row r="2704" spans="3:3" s="86" customFormat="1" ht="10.199999999999999">
      <c r="C2704" s="90"/>
    </row>
    <row r="2705" spans="3:3" s="86" customFormat="1" ht="10.199999999999999">
      <c r="C2705" s="90"/>
    </row>
    <row r="2706" spans="3:3" s="86" customFormat="1" ht="10.199999999999999">
      <c r="C2706" s="90"/>
    </row>
    <row r="2707" spans="3:3" s="86" customFormat="1" ht="10.199999999999999">
      <c r="C2707" s="90"/>
    </row>
    <row r="2708" spans="3:3" s="86" customFormat="1" ht="10.199999999999999">
      <c r="C2708" s="90"/>
    </row>
    <row r="2709" spans="3:3" s="86" customFormat="1" ht="10.199999999999999">
      <c r="C2709" s="90"/>
    </row>
    <row r="2710" spans="3:3" s="86" customFormat="1" ht="10.199999999999999">
      <c r="C2710" s="90"/>
    </row>
    <row r="2711" spans="3:3" s="86" customFormat="1" ht="10.199999999999999">
      <c r="C2711" s="90"/>
    </row>
    <row r="2712" spans="3:3" s="86" customFormat="1" ht="10.199999999999999">
      <c r="C2712" s="90"/>
    </row>
    <row r="2713" spans="3:3" s="86" customFormat="1" ht="10.199999999999999">
      <c r="C2713" s="90"/>
    </row>
    <row r="2714" spans="3:3" s="86" customFormat="1" ht="10.199999999999999">
      <c r="C2714" s="90"/>
    </row>
    <row r="2715" spans="3:3" s="86" customFormat="1" ht="10.199999999999999">
      <c r="C2715" s="90"/>
    </row>
    <row r="2716" spans="3:3" s="86" customFormat="1" ht="10.199999999999999">
      <c r="C2716" s="90"/>
    </row>
    <row r="2717" spans="3:3" s="86" customFormat="1" ht="10.199999999999999">
      <c r="C2717" s="90"/>
    </row>
    <row r="2718" spans="3:3" s="86" customFormat="1" ht="10.199999999999999">
      <c r="C2718" s="90"/>
    </row>
    <row r="2719" spans="3:3" s="86" customFormat="1" ht="10.199999999999999">
      <c r="C2719" s="90"/>
    </row>
    <row r="2720" spans="3:3" s="86" customFormat="1" ht="10.199999999999999">
      <c r="C2720" s="90"/>
    </row>
    <row r="2721" spans="3:3" s="86" customFormat="1" ht="10.199999999999999">
      <c r="C2721" s="90"/>
    </row>
    <row r="2722" spans="3:3" s="86" customFormat="1" ht="10.199999999999999">
      <c r="C2722" s="90"/>
    </row>
    <row r="2723" spans="3:3" s="86" customFormat="1" ht="10.199999999999999">
      <c r="C2723" s="90"/>
    </row>
    <row r="2724" spans="3:3" s="86" customFormat="1" ht="10.199999999999999">
      <c r="C2724" s="90"/>
    </row>
    <row r="2725" spans="3:3" s="86" customFormat="1" ht="10.199999999999999">
      <c r="C2725" s="90"/>
    </row>
    <row r="2726" spans="3:3" s="86" customFormat="1" ht="10.199999999999999">
      <c r="C2726" s="90"/>
    </row>
    <row r="2727" spans="3:3" s="86" customFormat="1" ht="10.199999999999999">
      <c r="C2727" s="90"/>
    </row>
    <row r="2728" spans="3:3" s="86" customFormat="1" ht="10.199999999999999">
      <c r="C2728" s="90"/>
    </row>
    <row r="2729" spans="3:3" s="86" customFormat="1" ht="10.199999999999999">
      <c r="C2729" s="90"/>
    </row>
    <row r="2730" spans="3:3" s="86" customFormat="1" ht="10.199999999999999">
      <c r="C2730" s="90"/>
    </row>
    <row r="2731" spans="3:3" s="86" customFormat="1" ht="10.199999999999999">
      <c r="C2731" s="90"/>
    </row>
    <row r="2732" spans="3:3" s="86" customFormat="1" ht="10.199999999999999">
      <c r="C2732" s="90"/>
    </row>
    <row r="2733" spans="3:3" s="86" customFormat="1" ht="10.199999999999999">
      <c r="C2733" s="90"/>
    </row>
    <row r="2734" spans="3:3" s="86" customFormat="1" ht="10.199999999999999">
      <c r="C2734" s="90"/>
    </row>
    <row r="2735" spans="3:3" s="86" customFormat="1" ht="10.199999999999999">
      <c r="C2735" s="90"/>
    </row>
    <row r="2736" spans="3:3" s="86" customFormat="1" ht="10.199999999999999">
      <c r="C2736" s="90"/>
    </row>
    <row r="2737" spans="3:3" s="86" customFormat="1" ht="10.199999999999999">
      <c r="C2737" s="90"/>
    </row>
    <row r="2738" spans="3:3" s="86" customFormat="1" ht="10.199999999999999">
      <c r="C2738" s="90"/>
    </row>
    <row r="2739" spans="3:3" s="86" customFormat="1" ht="10.199999999999999">
      <c r="C2739" s="90"/>
    </row>
    <row r="2740" spans="3:3" s="86" customFormat="1" ht="10.199999999999999">
      <c r="C2740" s="90"/>
    </row>
    <row r="2741" spans="3:3" s="86" customFormat="1" ht="10.199999999999999">
      <c r="C2741" s="90"/>
    </row>
    <row r="2742" spans="3:3" s="86" customFormat="1" ht="10.199999999999999">
      <c r="C2742" s="90"/>
    </row>
    <row r="2743" spans="3:3" s="86" customFormat="1" ht="10.199999999999999">
      <c r="C2743" s="90"/>
    </row>
    <row r="2744" spans="3:3" s="86" customFormat="1" ht="10.199999999999999">
      <c r="C2744" s="90"/>
    </row>
    <row r="2745" spans="3:3" s="86" customFormat="1" ht="10.199999999999999">
      <c r="C2745" s="90"/>
    </row>
    <row r="2746" spans="3:3" s="86" customFormat="1" ht="10.199999999999999">
      <c r="C2746" s="90"/>
    </row>
    <row r="2747" spans="3:3" s="86" customFormat="1" ht="10.199999999999999">
      <c r="C2747" s="90"/>
    </row>
    <row r="2748" spans="3:3" s="86" customFormat="1" ht="10.199999999999999">
      <c r="C2748" s="90"/>
    </row>
    <row r="2749" spans="3:3" s="86" customFormat="1" ht="10.199999999999999">
      <c r="C2749" s="90"/>
    </row>
    <row r="2750" spans="3:3" s="86" customFormat="1" ht="10.199999999999999">
      <c r="C2750" s="90"/>
    </row>
    <row r="2751" spans="3:3" s="86" customFormat="1" ht="10.199999999999999">
      <c r="C2751" s="90"/>
    </row>
    <row r="2752" spans="3:3" s="86" customFormat="1" ht="10.199999999999999">
      <c r="C2752" s="90"/>
    </row>
    <row r="2753" spans="3:3" s="86" customFormat="1" ht="10.199999999999999">
      <c r="C2753" s="90"/>
    </row>
    <row r="2754" spans="3:3" s="86" customFormat="1" ht="10.199999999999999">
      <c r="C2754" s="90"/>
    </row>
    <row r="2755" spans="3:3" s="86" customFormat="1" ht="10.199999999999999">
      <c r="C2755" s="90"/>
    </row>
    <row r="2756" spans="3:3" s="86" customFormat="1" ht="10.199999999999999">
      <c r="C2756" s="90"/>
    </row>
    <row r="2757" spans="3:3" s="86" customFormat="1" ht="10.199999999999999">
      <c r="C2757" s="90"/>
    </row>
    <row r="2758" spans="3:3" s="86" customFormat="1" ht="10.199999999999999">
      <c r="C2758" s="90"/>
    </row>
    <row r="2759" spans="3:3" s="86" customFormat="1" ht="10.199999999999999">
      <c r="C2759" s="90"/>
    </row>
    <row r="2760" spans="3:3" s="86" customFormat="1" ht="10.199999999999999">
      <c r="C2760" s="90"/>
    </row>
    <row r="2761" spans="3:3" s="86" customFormat="1" ht="10.199999999999999">
      <c r="C2761" s="90"/>
    </row>
    <row r="2762" spans="3:3" s="86" customFormat="1" ht="10.199999999999999">
      <c r="C2762" s="90"/>
    </row>
    <row r="2763" spans="3:3" s="86" customFormat="1" ht="10.199999999999999">
      <c r="C2763" s="90"/>
    </row>
    <row r="2764" spans="3:3" s="86" customFormat="1" ht="10.199999999999999">
      <c r="C2764" s="90"/>
    </row>
    <row r="2765" spans="3:3" s="86" customFormat="1" ht="10.199999999999999">
      <c r="C2765" s="90"/>
    </row>
    <row r="2766" spans="3:3" s="86" customFormat="1" ht="10.199999999999999">
      <c r="C2766" s="90"/>
    </row>
    <row r="2767" spans="3:3" s="86" customFormat="1" ht="10.199999999999999">
      <c r="C2767" s="90"/>
    </row>
    <row r="2768" spans="3:3" s="86" customFormat="1" ht="10.199999999999999">
      <c r="C2768" s="90"/>
    </row>
    <row r="2769" spans="3:3" s="86" customFormat="1" ht="10.199999999999999">
      <c r="C2769" s="90"/>
    </row>
    <row r="2770" spans="3:3" s="86" customFormat="1" ht="10.199999999999999">
      <c r="C2770" s="90"/>
    </row>
    <row r="2771" spans="3:3" s="86" customFormat="1" ht="10.199999999999999">
      <c r="C2771" s="90"/>
    </row>
    <row r="2772" spans="3:3" s="86" customFormat="1" ht="10.199999999999999">
      <c r="C2772" s="90"/>
    </row>
    <row r="2773" spans="3:3" s="86" customFormat="1" ht="10.199999999999999">
      <c r="C2773" s="90"/>
    </row>
    <row r="2774" spans="3:3" s="86" customFormat="1" ht="10.199999999999999">
      <c r="C2774" s="90"/>
    </row>
    <row r="2775" spans="3:3" s="86" customFormat="1" ht="10.199999999999999">
      <c r="C2775" s="90"/>
    </row>
    <row r="2776" spans="3:3" s="86" customFormat="1" ht="10.199999999999999">
      <c r="C2776" s="90"/>
    </row>
    <row r="2777" spans="3:3" s="86" customFormat="1" ht="10.199999999999999">
      <c r="C2777" s="90"/>
    </row>
    <row r="2778" spans="3:3" s="86" customFormat="1" ht="10.199999999999999">
      <c r="C2778" s="90"/>
    </row>
    <row r="2779" spans="3:3" s="86" customFormat="1" ht="10.199999999999999">
      <c r="C2779" s="90"/>
    </row>
    <row r="2780" spans="3:3" s="86" customFormat="1" ht="10.199999999999999">
      <c r="C2780" s="90"/>
    </row>
    <row r="2781" spans="3:3" s="86" customFormat="1" ht="10.199999999999999">
      <c r="C2781" s="90"/>
    </row>
    <row r="2782" spans="3:3" s="86" customFormat="1" ht="10.199999999999999">
      <c r="C2782" s="90"/>
    </row>
    <row r="2783" spans="3:3" s="86" customFormat="1" ht="10.199999999999999">
      <c r="C2783" s="90"/>
    </row>
    <row r="2784" spans="3:3" s="86" customFormat="1" ht="10.199999999999999">
      <c r="C2784" s="90"/>
    </row>
    <row r="2785" spans="3:3" s="86" customFormat="1" ht="10.199999999999999">
      <c r="C2785" s="90"/>
    </row>
    <row r="2786" spans="3:3" s="86" customFormat="1" ht="10.199999999999999">
      <c r="C2786" s="90"/>
    </row>
    <row r="2787" spans="3:3" s="86" customFormat="1" ht="10.199999999999999">
      <c r="C2787" s="90"/>
    </row>
    <row r="2788" spans="3:3" s="86" customFormat="1" ht="10.199999999999999">
      <c r="C2788" s="90"/>
    </row>
    <row r="2789" spans="3:3" s="86" customFormat="1" ht="10.199999999999999">
      <c r="C2789" s="90"/>
    </row>
    <row r="2790" spans="3:3" s="86" customFormat="1" ht="10.199999999999999">
      <c r="C2790" s="90"/>
    </row>
    <row r="2791" spans="3:3" s="86" customFormat="1" ht="10.199999999999999">
      <c r="C2791" s="90"/>
    </row>
    <row r="2792" spans="3:3" s="86" customFormat="1" ht="10.199999999999999">
      <c r="C2792" s="90"/>
    </row>
    <row r="2793" spans="3:3" s="86" customFormat="1" ht="10.199999999999999">
      <c r="C2793" s="90"/>
    </row>
    <row r="2794" spans="3:3" s="86" customFormat="1" ht="10.199999999999999">
      <c r="C2794" s="90"/>
    </row>
    <row r="2795" spans="3:3" s="86" customFormat="1" ht="10.199999999999999">
      <c r="C2795" s="90"/>
    </row>
    <row r="2796" spans="3:3" s="86" customFormat="1" ht="10.199999999999999">
      <c r="C2796" s="90"/>
    </row>
    <row r="2797" spans="3:3" s="86" customFormat="1" ht="10.199999999999999">
      <c r="C2797" s="90"/>
    </row>
    <row r="2798" spans="3:3" s="86" customFormat="1" ht="10.199999999999999">
      <c r="C2798" s="90"/>
    </row>
    <row r="2799" spans="3:3" s="86" customFormat="1" ht="10.199999999999999">
      <c r="C2799" s="90"/>
    </row>
    <row r="2800" spans="3:3" s="86" customFormat="1" ht="10.199999999999999">
      <c r="C2800" s="90"/>
    </row>
    <row r="2801" spans="3:3" s="86" customFormat="1" ht="10.199999999999999">
      <c r="C2801" s="90"/>
    </row>
    <row r="2802" spans="3:3" s="86" customFormat="1" ht="10.199999999999999">
      <c r="C2802" s="90"/>
    </row>
    <row r="2803" spans="3:3" s="86" customFormat="1" ht="10.199999999999999">
      <c r="C2803" s="90"/>
    </row>
    <row r="2804" spans="3:3" s="86" customFormat="1" ht="10.199999999999999">
      <c r="C2804" s="90"/>
    </row>
    <row r="2805" spans="3:3" s="86" customFormat="1" ht="10.199999999999999">
      <c r="C2805" s="90"/>
    </row>
    <row r="2806" spans="3:3" s="86" customFormat="1" ht="10.199999999999999">
      <c r="C2806" s="90"/>
    </row>
    <row r="2807" spans="3:3" s="86" customFormat="1" ht="10.199999999999999">
      <c r="C2807" s="90"/>
    </row>
    <row r="2808" spans="3:3" s="86" customFormat="1" ht="10.199999999999999">
      <c r="C2808" s="90"/>
    </row>
    <row r="2809" spans="3:3" s="86" customFormat="1" ht="10.199999999999999">
      <c r="C2809" s="90"/>
    </row>
    <row r="2810" spans="3:3" s="86" customFormat="1" ht="10.199999999999999">
      <c r="C2810" s="90"/>
    </row>
    <row r="2811" spans="3:3" s="86" customFormat="1" ht="10.199999999999999">
      <c r="C2811" s="90"/>
    </row>
    <row r="2812" spans="3:3" s="86" customFormat="1" ht="10.199999999999999">
      <c r="C2812" s="90"/>
    </row>
    <row r="2813" spans="3:3" s="86" customFormat="1" ht="10.199999999999999">
      <c r="C2813" s="90"/>
    </row>
    <row r="2814" spans="3:3" s="86" customFormat="1" ht="10.199999999999999">
      <c r="C2814" s="90"/>
    </row>
    <row r="2815" spans="3:3" s="86" customFormat="1" ht="10.199999999999999">
      <c r="C2815" s="90"/>
    </row>
    <row r="2816" spans="3:3" s="86" customFormat="1" ht="10.199999999999999">
      <c r="C2816" s="90"/>
    </row>
    <row r="2817" spans="3:3" s="86" customFormat="1" ht="10.199999999999999">
      <c r="C2817" s="90"/>
    </row>
    <row r="2818" spans="3:3" s="86" customFormat="1" ht="10.199999999999999">
      <c r="C2818" s="90"/>
    </row>
    <row r="2819" spans="3:3" s="86" customFormat="1" ht="10.199999999999999">
      <c r="C2819" s="90"/>
    </row>
    <row r="2820" spans="3:3" s="86" customFormat="1" ht="10.199999999999999">
      <c r="C2820" s="90"/>
    </row>
    <row r="2821" spans="3:3" s="86" customFormat="1" ht="10.199999999999999">
      <c r="C2821" s="90"/>
    </row>
    <row r="2822" spans="3:3" s="86" customFormat="1" ht="10.199999999999999">
      <c r="C2822" s="90"/>
    </row>
    <row r="2823" spans="3:3" s="86" customFormat="1" ht="10.199999999999999">
      <c r="C2823" s="90"/>
    </row>
    <row r="2824" spans="3:3" s="86" customFormat="1" ht="10.199999999999999">
      <c r="C2824" s="90"/>
    </row>
    <row r="2825" spans="3:3" s="86" customFormat="1" ht="10.199999999999999">
      <c r="C2825" s="90"/>
    </row>
    <row r="2826" spans="3:3" s="86" customFormat="1" ht="10.199999999999999">
      <c r="C2826" s="90"/>
    </row>
    <row r="2827" spans="3:3" s="86" customFormat="1" ht="10.199999999999999">
      <c r="C2827" s="90"/>
    </row>
    <row r="2828" spans="3:3" s="86" customFormat="1" ht="10.199999999999999">
      <c r="C2828" s="90"/>
    </row>
    <row r="2829" spans="3:3" s="86" customFormat="1" ht="10.199999999999999">
      <c r="C2829" s="90"/>
    </row>
    <row r="2830" spans="3:3" s="86" customFormat="1" ht="10.199999999999999">
      <c r="C2830" s="90"/>
    </row>
    <row r="2831" spans="3:3" s="86" customFormat="1" ht="10.199999999999999">
      <c r="C2831" s="90"/>
    </row>
    <row r="2832" spans="3:3" s="86" customFormat="1" ht="10.199999999999999">
      <c r="C2832" s="90"/>
    </row>
    <row r="2833" spans="3:3" s="86" customFormat="1" ht="10.199999999999999">
      <c r="C2833" s="90"/>
    </row>
    <row r="2834" spans="3:3" s="86" customFormat="1" ht="10.199999999999999">
      <c r="C2834" s="90"/>
    </row>
    <row r="2835" spans="3:3" s="86" customFormat="1" ht="10.199999999999999">
      <c r="C2835" s="90"/>
    </row>
    <row r="2836" spans="3:3" s="86" customFormat="1" ht="10.199999999999999">
      <c r="C2836" s="90"/>
    </row>
    <row r="2837" spans="3:3" s="86" customFormat="1" ht="10.199999999999999">
      <c r="C2837" s="90"/>
    </row>
    <row r="2838" spans="3:3" s="86" customFormat="1" ht="10.199999999999999">
      <c r="C2838" s="90"/>
    </row>
    <row r="2839" spans="3:3" s="86" customFormat="1" ht="10.199999999999999">
      <c r="C2839" s="90"/>
    </row>
    <row r="2840" spans="3:3" s="86" customFormat="1" ht="10.199999999999999">
      <c r="C2840" s="90"/>
    </row>
    <row r="2841" spans="3:3" s="86" customFormat="1" ht="10.199999999999999">
      <c r="C2841" s="90"/>
    </row>
    <row r="2842" spans="3:3" s="86" customFormat="1" ht="10.199999999999999">
      <c r="C2842" s="90"/>
    </row>
    <row r="2843" spans="3:3" s="86" customFormat="1" ht="10.199999999999999">
      <c r="C2843" s="90"/>
    </row>
    <row r="2844" spans="3:3" s="86" customFormat="1" ht="10.199999999999999">
      <c r="C2844" s="90"/>
    </row>
    <row r="2845" spans="3:3" s="86" customFormat="1" ht="10.199999999999999">
      <c r="C2845" s="90"/>
    </row>
    <row r="2846" spans="3:3" s="86" customFormat="1" ht="10.199999999999999">
      <c r="C2846" s="90"/>
    </row>
    <row r="2847" spans="3:3" s="86" customFormat="1" ht="10.199999999999999">
      <c r="C2847" s="90"/>
    </row>
    <row r="2848" spans="3:3" s="86" customFormat="1" ht="10.199999999999999">
      <c r="C2848" s="90"/>
    </row>
    <row r="2849" spans="3:3" s="86" customFormat="1" ht="10.199999999999999">
      <c r="C2849" s="90"/>
    </row>
    <row r="2850" spans="3:3" s="86" customFormat="1" ht="10.199999999999999">
      <c r="C2850" s="90"/>
    </row>
    <row r="2851" spans="3:3" s="86" customFormat="1" ht="10.199999999999999">
      <c r="C2851" s="90"/>
    </row>
    <row r="2852" spans="3:3" s="86" customFormat="1" ht="10.199999999999999">
      <c r="C2852" s="90"/>
    </row>
    <row r="2853" spans="3:3" s="86" customFormat="1" ht="10.199999999999999">
      <c r="C2853" s="90"/>
    </row>
    <row r="2854" spans="3:3" s="86" customFormat="1" ht="10.199999999999999">
      <c r="C2854" s="90"/>
    </row>
    <row r="2855" spans="3:3" s="86" customFormat="1" ht="10.199999999999999">
      <c r="C2855" s="90"/>
    </row>
    <row r="2856" spans="3:3" s="86" customFormat="1" ht="10.199999999999999">
      <c r="C2856" s="90"/>
    </row>
    <row r="2857" spans="3:3" s="86" customFormat="1" ht="10.199999999999999">
      <c r="C2857" s="90"/>
    </row>
    <row r="2858" spans="3:3" s="86" customFormat="1" ht="10.199999999999999">
      <c r="C2858" s="90"/>
    </row>
    <row r="2859" spans="3:3" s="86" customFormat="1" ht="10.199999999999999">
      <c r="C2859" s="90"/>
    </row>
    <row r="2860" spans="3:3" s="86" customFormat="1" ht="10.199999999999999">
      <c r="C2860" s="90"/>
    </row>
    <row r="2861" spans="3:3" s="86" customFormat="1" ht="10.199999999999999">
      <c r="C2861" s="90"/>
    </row>
    <row r="2862" spans="3:3" s="86" customFormat="1" ht="10.199999999999999">
      <c r="C2862" s="90"/>
    </row>
    <row r="2863" spans="3:3" s="86" customFormat="1" ht="10.199999999999999">
      <c r="C2863" s="90"/>
    </row>
    <row r="2864" spans="3:3" s="86" customFormat="1" ht="10.199999999999999">
      <c r="C2864" s="90"/>
    </row>
    <row r="2865" spans="3:3" s="86" customFormat="1" ht="10.199999999999999">
      <c r="C2865" s="90"/>
    </row>
    <row r="2866" spans="3:3" s="86" customFormat="1" ht="10.199999999999999">
      <c r="C2866" s="90"/>
    </row>
    <row r="2867" spans="3:3" s="86" customFormat="1" ht="10.199999999999999">
      <c r="C2867" s="90"/>
    </row>
    <row r="2868" spans="3:3" s="86" customFormat="1" ht="10.199999999999999">
      <c r="C2868" s="90"/>
    </row>
    <row r="2869" spans="3:3" s="86" customFormat="1" ht="10.199999999999999">
      <c r="C2869" s="90"/>
    </row>
    <row r="2870" spans="3:3" s="86" customFormat="1" ht="10.199999999999999">
      <c r="C2870" s="90"/>
    </row>
    <row r="2871" spans="3:3" s="86" customFormat="1" ht="10.199999999999999">
      <c r="C2871" s="90"/>
    </row>
    <row r="2872" spans="3:3" s="86" customFormat="1" ht="10.199999999999999">
      <c r="C2872" s="90"/>
    </row>
    <row r="2873" spans="3:3" s="86" customFormat="1" ht="10.199999999999999">
      <c r="C2873" s="90"/>
    </row>
    <row r="2874" spans="3:3" s="86" customFormat="1" ht="10.199999999999999">
      <c r="C2874" s="90"/>
    </row>
    <row r="2875" spans="3:3" s="86" customFormat="1" ht="10.199999999999999">
      <c r="C2875" s="90"/>
    </row>
    <row r="2876" spans="3:3" s="86" customFormat="1" ht="10.199999999999999">
      <c r="C2876" s="90"/>
    </row>
    <row r="2877" spans="3:3" s="86" customFormat="1" ht="10.199999999999999">
      <c r="C2877" s="90"/>
    </row>
    <row r="2878" spans="3:3" s="86" customFormat="1" ht="10.199999999999999">
      <c r="C2878" s="90"/>
    </row>
    <row r="2879" spans="3:3" s="86" customFormat="1" ht="10.199999999999999">
      <c r="C2879" s="90"/>
    </row>
    <row r="2880" spans="3:3" s="86" customFormat="1" ht="10.199999999999999">
      <c r="C2880" s="90"/>
    </row>
    <row r="2881" spans="3:3" s="86" customFormat="1" ht="10.199999999999999">
      <c r="C2881" s="90"/>
    </row>
    <row r="2882" spans="3:3" s="86" customFormat="1" ht="10.199999999999999">
      <c r="C2882" s="90"/>
    </row>
    <row r="2883" spans="3:3" s="86" customFormat="1" ht="10.199999999999999">
      <c r="C2883" s="90"/>
    </row>
    <row r="2884" spans="3:3" s="86" customFormat="1" ht="10.199999999999999">
      <c r="C2884" s="90"/>
    </row>
    <row r="2885" spans="3:3" s="86" customFormat="1" ht="10.199999999999999">
      <c r="C2885" s="90"/>
    </row>
    <row r="2886" spans="3:3" s="86" customFormat="1" ht="10.199999999999999">
      <c r="C2886" s="90"/>
    </row>
    <row r="2887" spans="3:3" s="86" customFormat="1" ht="10.199999999999999">
      <c r="C2887" s="90"/>
    </row>
    <row r="2888" spans="3:3" s="86" customFormat="1" ht="10.199999999999999">
      <c r="C2888" s="90"/>
    </row>
    <row r="2889" spans="3:3" s="86" customFormat="1" ht="10.199999999999999">
      <c r="C2889" s="90"/>
    </row>
    <row r="2890" spans="3:3" s="86" customFormat="1" ht="10.199999999999999">
      <c r="C2890" s="90"/>
    </row>
    <row r="2891" spans="3:3" s="86" customFormat="1" ht="10.199999999999999">
      <c r="C2891" s="90"/>
    </row>
    <row r="2892" spans="3:3" s="86" customFormat="1" ht="10.199999999999999">
      <c r="C2892" s="90"/>
    </row>
    <row r="2893" spans="3:3" s="86" customFormat="1" ht="10.199999999999999">
      <c r="C2893" s="90"/>
    </row>
    <row r="2894" spans="3:3" s="86" customFormat="1" ht="10.199999999999999">
      <c r="C2894" s="90"/>
    </row>
    <row r="2895" spans="3:3" s="86" customFormat="1" ht="10.199999999999999">
      <c r="C2895" s="90"/>
    </row>
    <row r="2896" spans="3:3" s="86" customFormat="1" ht="10.199999999999999">
      <c r="C2896" s="90"/>
    </row>
    <row r="2897" spans="3:3" s="86" customFormat="1" ht="10.199999999999999">
      <c r="C2897" s="90"/>
    </row>
    <row r="2898" spans="3:3" s="86" customFormat="1" ht="10.199999999999999">
      <c r="C2898" s="90"/>
    </row>
    <row r="2899" spans="3:3" s="86" customFormat="1" ht="10.199999999999999">
      <c r="C2899" s="90"/>
    </row>
    <row r="2900" spans="3:3" s="86" customFormat="1" ht="10.199999999999999">
      <c r="C2900" s="90"/>
    </row>
    <row r="2901" spans="3:3" s="86" customFormat="1" ht="10.199999999999999">
      <c r="C2901" s="90"/>
    </row>
    <row r="2902" spans="3:3" s="86" customFormat="1" ht="10.199999999999999">
      <c r="C2902" s="90"/>
    </row>
    <row r="2903" spans="3:3" s="86" customFormat="1" ht="10.199999999999999">
      <c r="C2903" s="90"/>
    </row>
    <row r="2904" spans="3:3" s="86" customFormat="1" ht="10.199999999999999">
      <c r="C2904" s="90"/>
    </row>
    <row r="2905" spans="3:3" s="86" customFormat="1" ht="10.199999999999999">
      <c r="C2905" s="90"/>
    </row>
    <row r="2906" spans="3:3" s="86" customFormat="1" ht="10.199999999999999">
      <c r="C2906" s="90"/>
    </row>
    <row r="2907" spans="3:3" s="86" customFormat="1" ht="10.199999999999999">
      <c r="C2907" s="90"/>
    </row>
    <row r="2908" spans="3:3" s="86" customFormat="1" ht="10.199999999999999">
      <c r="C2908" s="90"/>
    </row>
    <row r="2909" spans="3:3" s="86" customFormat="1" ht="10.199999999999999">
      <c r="C2909" s="90"/>
    </row>
    <row r="2910" spans="3:3" s="86" customFormat="1" ht="10.199999999999999">
      <c r="C2910" s="90"/>
    </row>
    <row r="2911" spans="3:3" s="86" customFormat="1" ht="10.199999999999999">
      <c r="C2911" s="90"/>
    </row>
    <row r="2912" spans="3:3" s="86" customFormat="1" ht="10.199999999999999">
      <c r="C2912" s="90"/>
    </row>
    <row r="2913" spans="3:3" s="86" customFormat="1" ht="10.199999999999999">
      <c r="C2913" s="90"/>
    </row>
    <row r="2914" spans="3:3" s="86" customFormat="1" ht="10.199999999999999">
      <c r="C2914" s="90"/>
    </row>
    <row r="2915" spans="3:3" s="86" customFormat="1" ht="10.199999999999999">
      <c r="C2915" s="90"/>
    </row>
    <row r="2916" spans="3:3" s="86" customFormat="1" ht="10.199999999999999">
      <c r="C2916" s="90"/>
    </row>
    <row r="2917" spans="3:3" s="86" customFormat="1" ht="10.199999999999999">
      <c r="C2917" s="90"/>
    </row>
    <row r="2918" spans="3:3" s="86" customFormat="1" ht="10.199999999999999">
      <c r="C2918" s="90"/>
    </row>
    <row r="2919" spans="3:3" s="86" customFormat="1" ht="10.199999999999999">
      <c r="C2919" s="90"/>
    </row>
    <row r="2920" spans="3:3" s="86" customFormat="1" ht="10.199999999999999">
      <c r="C2920" s="90"/>
    </row>
    <row r="2921" spans="3:3" s="86" customFormat="1" ht="10.199999999999999">
      <c r="C2921" s="90"/>
    </row>
    <row r="2922" spans="3:3" s="86" customFormat="1" ht="10.199999999999999">
      <c r="C2922" s="90"/>
    </row>
    <row r="2923" spans="3:3" s="86" customFormat="1" ht="10.199999999999999">
      <c r="C2923" s="90"/>
    </row>
    <row r="2924" spans="3:3" s="86" customFormat="1" ht="10.199999999999999">
      <c r="C2924" s="90"/>
    </row>
    <row r="2925" spans="3:3" s="86" customFormat="1" ht="10.199999999999999">
      <c r="C2925" s="90"/>
    </row>
    <row r="2926" spans="3:3" s="86" customFormat="1" ht="10.199999999999999">
      <c r="C2926" s="90"/>
    </row>
    <row r="2927" spans="3:3" s="86" customFormat="1" ht="10.199999999999999">
      <c r="C2927" s="90"/>
    </row>
    <row r="2928" spans="3:3" s="86" customFormat="1" ht="10.199999999999999">
      <c r="C2928" s="90"/>
    </row>
    <row r="2929" spans="3:3" s="86" customFormat="1" ht="10.199999999999999">
      <c r="C2929" s="90"/>
    </row>
    <row r="2930" spans="3:3" s="86" customFormat="1" ht="10.199999999999999">
      <c r="C2930" s="90"/>
    </row>
    <row r="2931" spans="3:3" s="86" customFormat="1" ht="10.199999999999999">
      <c r="C2931" s="90"/>
    </row>
    <row r="2932" spans="3:3" s="86" customFormat="1" ht="10.199999999999999">
      <c r="C2932" s="90"/>
    </row>
    <row r="2933" spans="3:3" s="86" customFormat="1" ht="10.199999999999999">
      <c r="C2933" s="90"/>
    </row>
    <row r="2934" spans="3:3" s="86" customFormat="1" ht="10.199999999999999">
      <c r="C2934" s="90"/>
    </row>
    <row r="2935" spans="3:3" s="86" customFormat="1" ht="10.199999999999999">
      <c r="C2935" s="90"/>
    </row>
    <row r="2936" spans="3:3" s="86" customFormat="1" ht="10.199999999999999">
      <c r="C2936" s="90"/>
    </row>
    <row r="2937" spans="3:3" s="86" customFormat="1" ht="10.199999999999999">
      <c r="C2937" s="90"/>
    </row>
    <row r="2938" spans="3:3" s="86" customFormat="1" ht="10.199999999999999">
      <c r="C2938" s="90"/>
    </row>
    <row r="2939" spans="3:3" s="86" customFormat="1" ht="10.199999999999999">
      <c r="C2939" s="90"/>
    </row>
    <row r="2940" spans="3:3" s="86" customFormat="1" ht="10.199999999999999">
      <c r="C2940" s="90"/>
    </row>
    <row r="2941" spans="3:3" s="86" customFormat="1" ht="10.199999999999999">
      <c r="C2941" s="90"/>
    </row>
    <row r="2942" spans="3:3" s="86" customFormat="1" ht="10.199999999999999">
      <c r="C2942" s="90"/>
    </row>
    <row r="2943" spans="3:3" s="86" customFormat="1" ht="10.199999999999999">
      <c r="C2943" s="90"/>
    </row>
    <row r="2944" spans="3:3" s="86" customFormat="1" ht="10.199999999999999">
      <c r="C2944" s="90"/>
    </row>
    <row r="2945" spans="3:3" s="86" customFormat="1" ht="10.199999999999999">
      <c r="C2945" s="90"/>
    </row>
    <row r="2946" spans="3:3" s="86" customFormat="1" ht="10.199999999999999">
      <c r="C2946" s="90"/>
    </row>
    <row r="2947" spans="3:3" s="86" customFormat="1" ht="10.199999999999999">
      <c r="C2947" s="90"/>
    </row>
    <row r="2948" spans="3:3" s="86" customFormat="1" ht="10.199999999999999">
      <c r="C2948" s="90"/>
    </row>
    <row r="2949" spans="3:3" s="86" customFormat="1" ht="10.199999999999999">
      <c r="C2949" s="90"/>
    </row>
    <row r="2950" spans="3:3" s="86" customFormat="1" ht="10.199999999999999">
      <c r="C2950" s="90"/>
    </row>
    <row r="2951" spans="3:3" s="86" customFormat="1" ht="10.199999999999999">
      <c r="C2951" s="90"/>
    </row>
    <row r="2952" spans="3:3" s="86" customFormat="1" ht="10.199999999999999">
      <c r="C2952" s="90"/>
    </row>
    <row r="2953" spans="3:3" s="86" customFormat="1" ht="10.199999999999999">
      <c r="C2953" s="90"/>
    </row>
    <row r="2954" spans="3:3" s="86" customFormat="1" ht="10.199999999999999">
      <c r="C2954" s="90"/>
    </row>
    <row r="2955" spans="3:3" s="86" customFormat="1" ht="10.199999999999999">
      <c r="C2955" s="90"/>
    </row>
    <row r="2956" spans="3:3" s="86" customFormat="1" ht="10.199999999999999">
      <c r="C2956" s="90"/>
    </row>
    <row r="2957" spans="3:3" s="86" customFormat="1" ht="10.199999999999999">
      <c r="C2957" s="90"/>
    </row>
    <row r="2958" spans="3:3" s="86" customFormat="1" ht="10.199999999999999">
      <c r="C2958" s="90"/>
    </row>
    <row r="2959" spans="3:3" s="86" customFormat="1" ht="10.199999999999999">
      <c r="C2959" s="90"/>
    </row>
    <row r="2960" spans="3:3" s="86" customFormat="1" ht="10.199999999999999">
      <c r="C2960" s="90"/>
    </row>
    <row r="2961" spans="3:3" s="86" customFormat="1" ht="10.199999999999999">
      <c r="C2961" s="90"/>
    </row>
    <row r="2962" spans="3:3" s="86" customFormat="1" ht="10.199999999999999">
      <c r="C2962" s="90"/>
    </row>
    <row r="2963" spans="3:3" s="86" customFormat="1" ht="10.199999999999999">
      <c r="C2963" s="90"/>
    </row>
    <row r="2964" spans="3:3" s="86" customFormat="1" ht="10.199999999999999">
      <c r="C2964" s="90"/>
    </row>
    <row r="2965" spans="3:3" s="86" customFormat="1" ht="10.199999999999999">
      <c r="C2965" s="90"/>
    </row>
    <row r="2966" spans="3:3" s="86" customFormat="1" ht="10.199999999999999">
      <c r="C2966" s="90"/>
    </row>
    <row r="2967" spans="3:3" s="86" customFormat="1" ht="10.199999999999999">
      <c r="C2967" s="90"/>
    </row>
    <row r="2968" spans="3:3" s="86" customFormat="1" ht="10.199999999999999">
      <c r="C2968" s="90"/>
    </row>
    <row r="2969" spans="3:3" s="86" customFormat="1" ht="10.199999999999999">
      <c r="C2969" s="90"/>
    </row>
    <row r="2970" spans="3:3" s="86" customFormat="1" ht="10.199999999999999">
      <c r="C2970" s="90"/>
    </row>
    <row r="2971" spans="3:3" s="86" customFormat="1" ht="10.199999999999999">
      <c r="C2971" s="90"/>
    </row>
    <row r="2972" spans="3:3" s="86" customFormat="1" ht="10.199999999999999">
      <c r="C2972" s="90"/>
    </row>
    <row r="2973" spans="3:3" s="86" customFormat="1" ht="10.199999999999999">
      <c r="C2973" s="90"/>
    </row>
    <row r="2974" spans="3:3" s="86" customFormat="1" ht="10.199999999999999">
      <c r="C2974" s="90"/>
    </row>
    <row r="2975" spans="3:3" s="86" customFormat="1" ht="10.199999999999999">
      <c r="C2975" s="90"/>
    </row>
    <row r="2976" spans="3:3" s="86" customFormat="1" ht="10.199999999999999">
      <c r="C2976" s="90"/>
    </row>
    <row r="2977" spans="3:3" s="86" customFormat="1" ht="10.199999999999999">
      <c r="C2977" s="90"/>
    </row>
    <row r="2978" spans="3:3" s="86" customFormat="1" ht="10.199999999999999">
      <c r="C2978" s="90"/>
    </row>
    <row r="2979" spans="3:3" s="86" customFormat="1" ht="10.199999999999999">
      <c r="C2979" s="90"/>
    </row>
    <row r="2980" spans="3:3" s="86" customFormat="1" ht="10.199999999999999">
      <c r="C2980" s="90"/>
    </row>
    <row r="2981" spans="3:3" s="86" customFormat="1" ht="10.199999999999999">
      <c r="C2981" s="90"/>
    </row>
    <row r="2982" spans="3:3" s="86" customFormat="1" ht="10.199999999999999">
      <c r="C2982" s="90"/>
    </row>
    <row r="2983" spans="3:3" s="86" customFormat="1" ht="10.199999999999999">
      <c r="C2983" s="90"/>
    </row>
    <row r="2984" spans="3:3" s="86" customFormat="1" ht="10.199999999999999">
      <c r="C2984" s="90"/>
    </row>
    <row r="2985" spans="3:3" s="86" customFormat="1" ht="10.199999999999999">
      <c r="C2985" s="90"/>
    </row>
    <row r="2986" spans="3:3" s="86" customFormat="1" ht="10.199999999999999">
      <c r="C2986" s="90"/>
    </row>
    <row r="2987" spans="3:3" s="86" customFormat="1" ht="10.199999999999999">
      <c r="C2987" s="90"/>
    </row>
    <row r="2988" spans="3:3" s="86" customFormat="1" ht="10.199999999999999">
      <c r="C2988" s="90"/>
    </row>
    <row r="2989" spans="3:3" s="86" customFormat="1" ht="10.199999999999999">
      <c r="C2989" s="90"/>
    </row>
    <row r="2990" spans="3:3" s="86" customFormat="1" ht="10.199999999999999">
      <c r="C2990" s="90"/>
    </row>
    <row r="2991" spans="3:3" s="86" customFormat="1" ht="10.199999999999999">
      <c r="C2991" s="90"/>
    </row>
    <row r="2992" spans="3:3" s="86" customFormat="1" ht="10.199999999999999">
      <c r="C2992" s="90"/>
    </row>
    <row r="2993" spans="3:3" s="86" customFormat="1" ht="10.199999999999999">
      <c r="C2993" s="90"/>
    </row>
    <row r="2994" spans="3:3" s="86" customFormat="1" ht="10.199999999999999">
      <c r="C2994" s="90"/>
    </row>
    <row r="2995" spans="3:3" s="86" customFormat="1" ht="10.199999999999999">
      <c r="C2995" s="90"/>
    </row>
    <row r="2996" spans="3:3" s="86" customFormat="1" ht="10.199999999999999">
      <c r="C2996" s="90"/>
    </row>
    <row r="2997" spans="3:3" s="86" customFormat="1" ht="10.199999999999999">
      <c r="C2997" s="90"/>
    </row>
    <row r="2998" spans="3:3" s="86" customFormat="1" ht="10.199999999999999">
      <c r="C2998" s="90"/>
    </row>
    <row r="2999" spans="3:3" s="86" customFormat="1" ht="10.199999999999999">
      <c r="C2999" s="90"/>
    </row>
    <row r="3000" spans="3:3" s="86" customFormat="1" ht="10.199999999999999">
      <c r="C3000" s="90"/>
    </row>
    <row r="3001" spans="3:3" s="86" customFormat="1" ht="10.199999999999999">
      <c r="C3001" s="90"/>
    </row>
    <row r="3002" spans="3:3" s="86" customFormat="1" ht="10.199999999999999">
      <c r="C3002" s="90"/>
    </row>
    <row r="3003" spans="3:3" s="86" customFormat="1" ht="10.199999999999999">
      <c r="C3003" s="90"/>
    </row>
    <row r="3004" spans="3:3" s="86" customFormat="1" ht="10.199999999999999">
      <c r="C3004" s="90"/>
    </row>
    <row r="3005" spans="3:3" s="86" customFormat="1" ht="10.199999999999999">
      <c r="C3005" s="90"/>
    </row>
    <row r="3006" spans="3:3" s="86" customFormat="1" ht="10.199999999999999">
      <c r="C3006" s="90"/>
    </row>
    <row r="3007" spans="3:3" s="86" customFormat="1" ht="10.199999999999999">
      <c r="C3007" s="90"/>
    </row>
    <row r="3008" spans="3:3" s="86" customFormat="1" ht="10.199999999999999">
      <c r="C3008" s="90"/>
    </row>
    <row r="3009" spans="3:3" s="86" customFormat="1" ht="10.199999999999999">
      <c r="C3009" s="90"/>
    </row>
    <row r="3010" spans="3:3" s="86" customFormat="1" ht="10.199999999999999">
      <c r="C3010" s="90"/>
    </row>
    <row r="3011" spans="3:3" s="86" customFormat="1" ht="10.199999999999999">
      <c r="C3011" s="90"/>
    </row>
    <row r="3012" spans="3:3" s="86" customFormat="1" ht="10.199999999999999">
      <c r="C3012" s="90"/>
    </row>
    <row r="3013" spans="3:3" s="86" customFormat="1" ht="10.199999999999999">
      <c r="C3013" s="90"/>
    </row>
    <row r="3014" spans="3:3" s="86" customFormat="1" ht="10.199999999999999">
      <c r="C3014" s="90"/>
    </row>
    <row r="3015" spans="3:3" s="86" customFormat="1" ht="10.199999999999999">
      <c r="C3015" s="90"/>
    </row>
    <row r="3016" spans="3:3" s="86" customFormat="1" ht="10.199999999999999">
      <c r="C3016" s="90"/>
    </row>
    <row r="3017" spans="3:3" s="86" customFormat="1" ht="10.199999999999999">
      <c r="C3017" s="90"/>
    </row>
    <row r="3018" spans="3:3" s="86" customFormat="1" ht="10.199999999999999">
      <c r="C3018" s="90"/>
    </row>
    <row r="3019" spans="3:3" s="86" customFormat="1" ht="10.199999999999999">
      <c r="C3019" s="90"/>
    </row>
    <row r="3020" spans="3:3" s="86" customFormat="1" ht="10.199999999999999">
      <c r="C3020" s="90"/>
    </row>
    <row r="3021" spans="3:3" s="86" customFormat="1" ht="10.199999999999999">
      <c r="C3021" s="90"/>
    </row>
    <row r="3022" spans="3:3" s="86" customFormat="1" ht="10.199999999999999">
      <c r="C3022" s="90"/>
    </row>
    <row r="3023" spans="3:3" s="86" customFormat="1" ht="10.199999999999999">
      <c r="C3023" s="90"/>
    </row>
    <row r="3024" spans="3:3" s="86" customFormat="1" ht="10.199999999999999">
      <c r="C3024" s="90"/>
    </row>
    <row r="3025" spans="3:3" s="86" customFormat="1" ht="10.199999999999999">
      <c r="C3025" s="90"/>
    </row>
    <row r="3026" spans="3:3" s="86" customFormat="1" ht="10.199999999999999">
      <c r="C3026" s="90"/>
    </row>
    <row r="3027" spans="3:3" s="86" customFormat="1" ht="10.199999999999999">
      <c r="C3027" s="90"/>
    </row>
    <row r="3028" spans="3:3" s="86" customFormat="1" ht="10.199999999999999">
      <c r="C3028" s="90"/>
    </row>
    <row r="3029" spans="3:3" s="86" customFormat="1" ht="10.199999999999999">
      <c r="C3029" s="90"/>
    </row>
    <row r="3030" spans="3:3" s="86" customFormat="1" ht="10.199999999999999">
      <c r="C3030" s="90"/>
    </row>
    <row r="3031" spans="3:3" s="86" customFormat="1" ht="10.199999999999999">
      <c r="C3031" s="90"/>
    </row>
    <row r="3032" spans="3:3" s="86" customFormat="1" ht="10.199999999999999">
      <c r="C3032" s="90"/>
    </row>
    <row r="3033" spans="3:3" s="86" customFormat="1" ht="10.199999999999999">
      <c r="C3033" s="90"/>
    </row>
    <row r="3034" spans="3:3" s="86" customFormat="1" ht="10.199999999999999">
      <c r="C3034" s="90"/>
    </row>
    <row r="3035" spans="3:3" s="86" customFormat="1" ht="10.199999999999999">
      <c r="C3035" s="90"/>
    </row>
    <row r="3036" spans="3:3" s="86" customFormat="1" ht="10.199999999999999">
      <c r="C3036" s="90"/>
    </row>
    <row r="3037" spans="3:3" s="86" customFormat="1" ht="10.199999999999999">
      <c r="C3037" s="90"/>
    </row>
    <row r="3038" spans="3:3" s="86" customFormat="1" ht="10.199999999999999">
      <c r="C3038" s="90"/>
    </row>
    <row r="3039" spans="3:3" s="86" customFormat="1" ht="10.199999999999999">
      <c r="C3039" s="90"/>
    </row>
    <row r="3040" spans="3:3" s="86" customFormat="1" ht="10.199999999999999">
      <c r="C3040" s="90"/>
    </row>
    <row r="3041" spans="3:3" s="86" customFormat="1" ht="10.199999999999999">
      <c r="C3041" s="90"/>
    </row>
    <row r="3042" spans="3:3" s="86" customFormat="1" ht="10.199999999999999">
      <c r="C3042" s="90"/>
    </row>
    <row r="3043" spans="3:3" s="86" customFormat="1" ht="10.199999999999999">
      <c r="C3043" s="90"/>
    </row>
    <row r="3044" spans="3:3" s="86" customFormat="1" ht="10.199999999999999">
      <c r="C3044" s="90"/>
    </row>
    <row r="3045" spans="3:3" s="86" customFormat="1" ht="10.199999999999999">
      <c r="C3045" s="90"/>
    </row>
    <row r="3046" spans="3:3" s="86" customFormat="1" ht="10.199999999999999">
      <c r="C3046" s="90"/>
    </row>
    <row r="3047" spans="3:3" s="86" customFormat="1" ht="10.199999999999999">
      <c r="C3047" s="90"/>
    </row>
    <row r="3048" spans="3:3" s="86" customFormat="1" ht="10.199999999999999">
      <c r="C3048" s="90"/>
    </row>
    <row r="3049" spans="3:3" s="86" customFormat="1" ht="10.199999999999999">
      <c r="C3049" s="90"/>
    </row>
    <row r="3050" spans="3:3" s="86" customFormat="1" ht="10.199999999999999">
      <c r="C3050" s="90"/>
    </row>
    <row r="3051" spans="3:3" s="86" customFormat="1" ht="10.199999999999999">
      <c r="C3051" s="90"/>
    </row>
    <row r="3052" spans="3:3" s="86" customFormat="1" ht="10.199999999999999">
      <c r="C3052" s="90"/>
    </row>
    <row r="3053" spans="3:3" s="86" customFormat="1" ht="10.199999999999999">
      <c r="C3053" s="90"/>
    </row>
    <row r="3054" spans="3:3" s="86" customFormat="1" ht="10.199999999999999">
      <c r="C3054" s="90"/>
    </row>
    <row r="3055" spans="3:3" s="86" customFormat="1" ht="10.199999999999999">
      <c r="C3055" s="90"/>
    </row>
    <row r="3056" spans="3:3" s="86" customFormat="1" ht="10.199999999999999">
      <c r="C3056" s="90"/>
    </row>
    <row r="3057" spans="3:3" s="86" customFormat="1" ht="10.199999999999999">
      <c r="C3057" s="90"/>
    </row>
    <row r="3058" spans="3:3" s="86" customFormat="1" ht="10.199999999999999">
      <c r="C3058" s="90"/>
    </row>
    <row r="3059" spans="3:3" s="86" customFormat="1" ht="10.199999999999999">
      <c r="C3059" s="90"/>
    </row>
    <row r="3060" spans="3:3" s="86" customFormat="1" ht="10.199999999999999">
      <c r="C3060" s="90"/>
    </row>
    <row r="3061" spans="3:3" s="86" customFormat="1" ht="10.199999999999999">
      <c r="C3061" s="90"/>
    </row>
    <row r="3062" spans="3:3" s="86" customFormat="1" ht="10.199999999999999">
      <c r="C3062" s="90"/>
    </row>
    <row r="3063" spans="3:3" s="86" customFormat="1" ht="10.199999999999999">
      <c r="C3063" s="90"/>
    </row>
    <row r="3064" spans="3:3" s="86" customFormat="1" ht="10.199999999999999">
      <c r="C3064" s="90"/>
    </row>
    <row r="3065" spans="3:3" s="86" customFormat="1" ht="10.199999999999999">
      <c r="C3065" s="90"/>
    </row>
    <row r="3066" spans="3:3" s="86" customFormat="1" ht="10.199999999999999">
      <c r="C3066" s="90"/>
    </row>
    <row r="3067" spans="3:3" s="86" customFormat="1" ht="10.199999999999999">
      <c r="C3067" s="90"/>
    </row>
    <row r="3068" spans="3:3" s="86" customFormat="1" ht="10.199999999999999">
      <c r="C3068" s="90"/>
    </row>
    <row r="3069" spans="3:3" s="86" customFormat="1" ht="10.199999999999999">
      <c r="C3069" s="90"/>
    </row>
    <row r="3070" spans="3:3" s="86" customFormat="1" ht="10.199999999999999">
      <c r="C3070" s="90"/>
    </row>
    <row r="3071" spans="3:3" s="86" customFormat="1" ht="10.199999999999999">
      <c r="C3071" s="90"/>
    </row>
    <row r="3072" spans="3:3" s="86" customFormat="1" ht="10.199999999999999">
      <c r="C3072" s="90"/>
    </row>
    <row r="3073" spans="3:3" s="86" customFormat="1" ht="10.199999999999999">
      <c r="C3073" s="90"/>
    </row>
    <row r="3074" spans="3:3" s="86" customFormat="1" ht="10.199999999999999">
      <c r="C3074" s="90"/>
    </row>
    <row r="3075" spans="3:3" s="86" customFormat="1" ht="10.199999999999999">
      <c r="C3075" s="90"/>
    </row>
    <row r="3076" spans="3:3" s="86" customFormat="1" ht="10.199999999999999">
      <c r="C3076" s="90"/>
    </row>
    <row r="3077" spans="3:3" s="86" customFormat="1" ht="10.199999999999999">
      <c r="C3077" s="90"/>
    </row>
    <row r="3078" spans="3:3" s="86" customFormat="1" ht="10.199999999999999">
      <c r="C3078" s="90"/>
    </row>
    <row r="3079" spans="3:3" s="86" customFormat="1" ht="10.199999999999999">
      <c r="C3079" s="90"/>
    </row>
    <row r="3080" spans="3:3" s="86" customFormat="1" ht="10.199999999999999">
      <c r="C3080" s="90"/>
    </row>
    <row r="3081" spans="3:3" s="86" customFormat="1" ht="10.199999999999999">
      <c r="C3081" s="90"/>
    </row>
    <row r="3082" spans="3:3" s="86" customFormat="1" ht="10.199999999999999">
      <c r="C3082" s="90"/>
    </row>
    <row r="3083" spans="3:3" s="86" customFormat="1" ht="10.199999999999999">
      <c r="C3083" s="90"/>
    </row>
    <row r="3084" spans="3:3" s="86" customFormat="1" ht="10.199999999999999">
      <c r="C3084" s="90"/>
    </row>
    <row r="3085" spans="3:3" s="86" customFormat="1" ht="10.199999999999999">
      <c r="C3085" s="90"/>
    </row>
    <row r="3086" spans="3:3" s="86" customFormat="1" ht="10.199999999999999">
      <c r="C3086" s="90"/>
    </row>
    <row r="3087" spans="3:3" s="86" customFormat="1" ht="10.199999999999999">
      <c r="C3087" s="90"/>
    </row>
    <row r="3088" spans="3:3" s="86" customFormat="1" ht="10.199999999999999">
      <c r="C3088" s="90"/>
    </row>
    <row r="3089" spans="3:3" s="86" customFormat="1" ht="10.199999999999999">
      <c r="C3089" s="90"/>
    </row>
    <row r="3090" spans="3:3" s="86" customFormat="1" ht="10.199999999999999">
      <c r="C3090" s="90"/>
    </row>
    <row r="3091" spans="3:3" s="86" customFormat="1" ht="10.199999999999999">
      <c r="C3091" s="90"/>
    </row>
    <row r="3092" spans="3:3" s="86" customFormat="1" ht="10.199999999999999">
      <c r="C3092" s="90"/>
    </row>
    <row r="3093" spans="3:3" s="86" customFormat="1" ht="10.199999999999999">
      <c r="C3093" s="90"/>
    </row>
    <row r="3094" spans="3:3" s="86" customFormat="1" ht="10.199999999999999">
      <c r="C3094" s="90"/>
    </row>
    <row r="3095" spans="3:3" s="86" customFormat="1" ht="10.199999999999999">
      <c r="C3095" s="90"/>
    </row>
    <row r="3096" spans="3:3" s="86" customFormat="1" ht="10.199999999999999">
      <c r="C3096" s="90"/>
    </row>
    <row r="3097" spans="3:3" s="86" customFormat="1" ht="10.199999999999999">
      <c r="C3097" s="90"/>
    </row>
    <row r="3098" spans="3:3" s="86" customFormat="1" ht="10.199999999999999">
      <c r="C3098" s="90"/>
    </row>
    <row r="3099" spans="3:3" s="86" customFormat="1" ht="10.199999999999999">
      <c r="C3099" s="90"/>
    </row>
    <row r="3100" spans="3:3" s="86" customFormat="1" ht="10.199999999999999">
      <c r="C3100" s="90"/>
    </row>
    <row r="3101" spans="3:3" s="86" customFormat="1" ht="10.199999999999999">
      <c r="C3101" s="90"/>
    </row>
    <row r="3102" spans="3:3" s="86" customFormat="1" ht="10.199999999999999">
      <c r="C3102" s="90"/>
    </row>
    <row r="3103" spans="3:3" s="86" customFormat="1" ht="10.199999999999999">
      <c r="C3103" s="90"/>
    </row>
    <row r="3104" spans="3:3" s="86" customFormat="1" ht="10.199999999999999">
      <c r="C3104" s="90"/>
    </row>
    <row r="3105" spans="3:3" s="86" customFormat="1" ht="10.199999999999999">
      <c r="C3105" s="90"/>
    </row>
    <row r="3106" spans="3:3" s="86" customFormat="1" ht="10.199999999999999">
      <c r="C3106" s="90"/>
    </row>
    <row r="3107" spans="3:3" s="86" customFormat="1" ht="10.199999999999999">
      <c r="C3107" s="90"/>
    </row>
    <row r="3108" spans="3:3" s="86" customFormat="1" ht="10.199999999999999">
      <c r="C3108" s="90"/>
    </row>
    <row r="3109" spans="3:3" s="86" customFormat="1" ht="10.199999999999999">
      <c r="C3109" s="90"/>
    </row>
    <row r="3110" spans="3:3" s="86" customFormat="1" ht="10.199999999999999">
      <c r="C3110" s="90"/>
    </row>
    <row r="3111" spans="3:3" s="86" customFormat="1" ht="10.199999999999999">
      <c r="C3111" s="90"/>
    </row>
    <row r="3112" spans="3:3" s="86" customFormat="1" ht="10.199999999999999">
      <c r="C3112" s="90"/>
    </row>
    <row r="3113" spans="3:3" s="86" customFormat="1" ht="10.199999999999999">
      <c r="C3113" s="90"/>
    </row>
    <row r="3114" spans="3:3" s="86" customFormat="1" ht="10.199999999999999">
      <c r="C3114" s="90"/>
    </row>
    <row r="3115" spans="3:3" s="86" customFormat="1" ht="10.199999999999999">
      <c r="C3115" s="90"/>
    </row>
    <row r="3116" spans="3:3" s="86" customFormat="1" ht="10.199999999999999">
      <c r="C3116" s="90"/>
    </row>
    <row r="3117" spans="3:3" s="86" customFormat="1" ht="10.199999999999999">
      <c r="C3117" s="90"/>
    </row>
    <row r="3118" spans="3:3" s="86" customFormat="1" ht="10.199999999999999">
      <c r="C3118" s="90"/>
    </row>
    <row r="3119" spans="3:3" s="86" customFormat="1" ht="10.199999999999999">
      <c r="C3119" s="90"/>
    </row>
    <row r="3120" spans="3:3" s="86" customFormat="1" ht="10.199999999999999">
      <c r="C3120" s="90"/>
    </row>
    <row r="3121" spans="3:3" s="86" customFormat="1" ht="10.199999999999999">
      <c r="C3121" s="90"/>
    </row>
    <row r="3122" spans="3:3" s="86" customFormat="1" ht="10.199999999999999">
      <c r="C3122" s="90"/>
    </row>
    <row r="3123" spans="3:3" s="86" customFormat="1" ht="10.199999999999999">
      <c r="C3123" s="90"/>
    </row>
    <row r="3124" spans="3:3" s="86" customFormat="1" ht="10.199999999999999">
      <c r="C3124" s="90"/>
    </row>
    <row r="3125" spans="3:3" s="86" customFormat="1" ht="10.199999999999999">
      <c r="C3125" s="90"/>
    </row>
    <row r="3126" spans="3:3" s="86" customFormat="1" ht="10.199999999999999">
      <c r="C3126" s="90"/>
    </row>
    <row r="3127" spans="3:3" s="86" customFormat="1" ht="10.199999999999999">
      <c r="C3127" s="90"/>
    </row>
    <row r="3128" spans="3:3" s="86" customFormat="1" ht="10.199999999999999">
      <c r="C3128" s="90"/>
    </row>
    <row r="3129" spans="3:3" s="86" customFormat="1" ht="10.199999999999999">
      <c r="C3129" s="90"/>
    </row>
    <row r="3130" spans="3:3" s="86" customFormat="1" ht="10.199999999999999">
      <c r="C3130" s="90"/>
    </row>
    <row r="3131" spans="3:3" s="86" customFormat="1" ht="10.199999999999999">
      <c r="C3131" s="90"/>
    </row>
    <row r="3132" spans="3:3" s="86" customFormat="1" ht="10.199999999999999">
      <c r="C3132" s="90"/>
    </row>
    <row r="3133" spans="3:3" s="86" customFormat="1" ht="10.199999999999999">
      <c r="C3133" s="90"/>
    </row>
    <row r="3134" spans="3:3" s="86" customFormat="1" ht="10.199999999999999">
      <c r="C3134" s="90"/>
    </row>
    <row r="3135" spans="3:3" s="86" customFormat="1" ht="10.199999999999999">
      <c r="C3135" s="90"/>
    </row>
    <row r="3136" spans="3:3" s="86" customFormat="1" ht="10.199999999999999">
      <c r="C3136" s="90"/>
    </row>
    <row r="3137" spans="3:3" s="86" customFormat="1" ht="10.199999999999999">
      <c r="C3137" s="90"/>
    </row>
    <row r="3138" spans="3:3" s="86" customFormat="1" ht="10.199999999999999">
      <c r="C3138" s="90"/>
    </row>
    <row r="3139" spans="3:3" s="86" customFormat="1" ht="10.199999999999999">
      <c r="C3139" s="90"/>
    </row>
    <row r="3140" spans="3:3" s="86" customFormat="1" ht="10.199999999999999">
      <c r="C3140" s="90"/>
    </row>
    <row r="3141" spans="3:3" s="86" customFormat="1" ht="10.199999999999999">
      <c r="C3141" s="90"/>
    </row>
    <row r="3142" spans="3:3" s="86" customFormat="1" ht="10.199999999999999">
      <c r="C3142" s="90"/>
    </row>
    <row r="3143" spans="3:3" s="86" customFormat="1" ht="10.199999999999999">
      <c r="C3143" s="90"/>
    </row>
    <row r="3144" spans="3:3" s="86" customFormat="1" ht="10.199999999999999">
      <c r="C3144" s="90"/>
    </row>
    <row r="3145" spans="3:3" s="86" customFormat="1" ht="10.199999999999999">
      <c r="C3145" s="90"/>
    </row>
    <row r="3146" spans="3:3" s="86" customFormat="1" ht="10.199999999999999">
      <c r="C3146" s="90"/>
    </row>
    <row r="3147" spans="3:3" s="86" customFormat="1" ht="10.199999999999999">
      <c r="C3147" s="90"/>
    </row>
    <row r="3148" spans="3:3" s="86" customFormat="1" ht="10.199999999999999">
      <c r="C3148" s="90"/>
    </row>
    <row r="3149" spans="3:3" s="86" customFormat="1" ht="10.199999999999999">
      <c r="C3149" s="90"/>
    </row>
    <row r="3150" spans="3:3" s="86" customFormat="1" ht="10.199999999999999">
      <c r="C3150" s="90"/>
    </row>
    <row r="3151" spans="3:3" s="86" customFormat="1" ht="10.199999999999999">
      <c r="C3151" s="90"/>
    </row>
    <row r="3152" spans="3:3" s="86" customFormat="1" ht="10.199999999999999">
      <c r="C3152" s="90"/>
    </row>
    <row r="3153" spans="3:3" s="86" customFormat="1" ht="10.199999999999999">
      <c r="C3153" s="90"/>
    </row>
    <row r="3154" spans="3:3" s="86" customFormat="1" ht="10.199999999999999">
      <c r="C3154" s="90"/>
    </row>
    <row r="3155" spans="3:3" s="86" customFormat="1" ht="10.199999999999999">
      <c r="C3155" s="90"/>
    </row>
    <row r="3156" spans="3:3" s="86" customFormat="1" ht="10.199999999999999">
      <c r="C3156" s="90"/>
    </row>
    <row r="3157" spans="3:3" s="86" customFormat="1" ht="10.199999999999999">
      <c r="C3157" s="90"/>
    </row>
    <row r="3158" spans="3:3" s="86" customFormat="1" ht="10.199999999999999">
      <c r="C3158" s="90"/>
    </row>
    <row r="3159" spans="3:3" s="86" customFormat="1" ht="10.199999999999999">
      <c r="C3159" s="90"/>
    </row>
    <row r="3160" spans="3:3" s="86" customFormat="1" ht="10.199999999999999">
      <c r="C3160" s="90"/>
    </row>
    <row r="3161" spans="3:3" s="86" customFormat="1" ht="10.199999999999999">
      <c r="C3161" s="90"/>
    </row>
    <row r="3162" spans="3:3" s="86" customFormat="1" ht="10.199999999999999">
      <c r="C3162" s="90"/>
    </row>
    <row r="3163" spans="3:3" s="86" customFormat="1" ht="10.199999999999999">
      <c r="C3163" s="90"/>
    </row>
    <row r="3164" spans="3:3" s="86" customFormat="1" ht="10.199999999999999">
      <c r="C3164" s="90"/>
    </row>
    <row r="3165" spans="3:3" s="86" customFormat="1" ht="10.199999999999999">
      <c r="C3165" s="90"/>
    </row>
    <row r="3166" spans="3:3" s="86" customFormat="1" ht="10.199999999999999">
      <c r="C3166" s="90"/>
    </row>
    <row r="3167" spans="3:3" s="86" customFormat="1" ht="10.199999999999999">
      <c r="C3167" s="90"/>
    </row>
    <row r="3168" spans="3:3" s="86" customFormat="1" ht="10.199999999999999">
      <c r="C3168" s="90"/>
    </row>
    <row r="3169" spans="3:3" s="86" customFormat="1" ht="10.199999999999999">
      <c r="C3169" s="90"/>
    </row>
    <row r="3170" spans="3:3" s="86" customFormat="1" ht="10.199999999999999">
      <c r="C3170" s="90"/>
    </row>
    <row r="3171" spans="3:3" s="86" customFormat="1" ht="10.199999999999999">
      <c r="C3171" s="90"/>
    </row>
    <row r="3172" spans="3:3" s="86" customFormat="1" ht="10.199999999999999">
      <c r="C3172" s="90"/>
    </row>
    <row r="3173" spans="3:3" s="86" customFormat="1" ht="10.199999999999999">
      <c r="C3173" s="90"/>
    </row>
    <row r="3174" spans="3:3" s="86" customFormat="1" ht="10.199999999999999">
      <c r="C3174" s="90"/>
    </row>
    <row r="3175" spans="3:3" s="86" customFormat="1" ht="10.199999999999999">
      <c r="C3175" s="90"/>
    </row>
    <row r="3176" spans="3:3" s="86" customFormat="1" ht="10.199999999999999">
      <c r="C3176" s="90"/>
    </row>
    <row r="3177" spans="3:3" s="86" customFormat="1" ht="10.199999999999999">
      <c r="C3177" s="90"/>
    </row>
    <row r="3178" spans="3:3" s="86" customFormat="1" ht="10.199999999999999">
      <c r="C3178" s="90"/>
    </row>
    <row r="3179" spans="3:3" s="86" customFormat="1" ht="10.199999999999999">
      <c r="C3179" s="90"/>
    </row>
    <row r="3180" spans="3:3" s="86" customFormat="1" ht="10.199999999999999">
      <c r="C3180" s="90"/>
    </row>
    <row r="3181" spans="3:3" s="86" customFormat="1" ht="10.199999999999999">
      <c r="C3181" s="90"/>
    </row>
    <row r="3182" spans="3:3" s="86" customFormat="1" ht="10.199999999999999">
      <c r="C3182" s="90"/>
    </row>
    <row r="3183" spans="3:3" s="86" customFormat="1" ht="10.199999999999999">
      <c r="C3183" s="90"/>
    </row>
    <row r="3184" spans="3:3" s="86" customFormat="1" ht="10.199999999999999">
      <c r="C3184" s="90"/>
    </row>
    <row r="3185" spans="3:3" s="86" customFormat="1" ht="10.199999999999999">
      <c r="C3185" s="90"/>
    </row>
    <row r="3186" spans="3:3" s="86" customFormat="1" ht="10.199999999999999">
      <c r="C3186" s="90"/>
    </row>
    <row r="3187" spans="3:3" s="86" customFormat="1" ht="10.199999999999999">
      <c r="C3187" s="90"/>
    </row>
    <row r="3188" spans="3:3" s="86" customFormat="1" ht="10.199999999999999">
      <c r="C3188" s="90"/>
    </row>
    <row r="3189" spans="3:3" s="86" customFormat="1" ht="10.199999999999999">
      <c r="C3189" s="90"/>
    </row>
    <row r="3190" spans="3:3" s="86" customFormat="1" ht="10.199999999999999">
      <c r="C3190" s="90"/>
    </row>
    <row r="3191" spans="3:3" s="86" customFormat="1" ht="10.199999999999999">
      <c r="C3191" s="90"/>
    </row>
    <row r="3192" spans="3:3" s="86" customFormat="1" ht="10.199999999999999">
      <c r="C3192" s="90"/>
    </row>
    <row r="3193" spans="3:3" s="86" customFormat="1" ht="10.199999999999999">
      <c r="C3193" s="90"/>
    </row>
    <row r="3194" spans="3:3" s="86" customFormat="1" ht="10.199999999999999">
      <c r="C3194" s="90"/>
    </row>
    <row r="3195" spans="3:3" s="86" customFormat="1" ht="10.199999999999999">
      <c r="C3195" s="90"/>
    </row>
    <row r="3196" spans="3:3" s="86" customFormat="1" ht="10.199999999999999">
      <c r="C3196" s="90"/>
    </row>
    <row r="3197" spans="3:3" s="86" customFormat="1" ht="10.199999999999999">
      <c r="C3197" s="90"/>
    </row>
    <row r="3198" spans="3:3" s="86" customFormat="1" ht="10.199999999999999">
      <c r="C3198" s="90"/>
    </row>
    <row r="3199" spans="3:3" s="86" customFormat="1" ht="10.199999999999999">
      <c r="C3199" s="90"/>
    </row>
    <row r="3200" spans="3:3" s="86" customFormat="1" ht="10.199999999999999">
      <c r="C3200" s="90"/>
    </row>
    <row r="3201" spans="3:3" s="86" customFormat="1" ht="10.199999999999999">
      <c r="C3201" s="90"/>
    </row>
    <row r="3202" spans="3:3" s="86" customFormat="1" ht="10.199999999999999">
      <c r="C3202" s="90"/>
    </row>
    <row r="3203" spans="3:3" s="86" customFormat="1" ht="10.199999999999999">
      <c r="C3203" s="90"/>
    </row>
    <row r="3204" spans="3:3" s="86" customFormat="1" ht="10.199999999999999">
      <c r="C3204" s="90"/>
    </row>
    <row r="3205" spans="3:3" s="86" customFormat="1" ht="10.199999999999999">
      <c r="C3205" s="90"/>
    </row>
    <row r="3206" spans="3:3" s="86" customFormat="1" ht="10.199999999999999">
      <c r="C3206" s="90"/>
    </row>
    <row r="3207" spans="3:3" s="86" customFormat="1" ht="10.199999999999999">
      <c r="C3207" s="90"/>
    </row>
    <row r="3208" spans="3:3" s="86" customFormat="1" ht="10.199999999999999">
      <c r="C3208" s="90"/>
    </row>
    <row r="3209" spans="3:3" s="86" customFormat="1" ht="10.199999999999999">
      <c r="C3209" s="90"/>
    </row>
    <row r="3210" spans="3:3" s="86" customFormat="1" ht="10.199999999999999">
      <c r="C3210" s="90"/>
    </row>
    <row r="3211" spans="3:3" s="86" customFormat="1" ht="10.199999999999999">
      <c r="C3211" s="90"/>
    </row>
    <row r="3212" spans="3:3" s="86" customFormat="1" ht="10.199999999999999">
      <c r="C3212" s="90"/>
    </row>
    <row r="3213" spans="3:3" s="86" customFormat="1" ht="10.199999999999999">
      <c r="C3213" s="90"/>
    </row>
    <row r="3214" spans="3:3" s="86" customFormat="1" ht="10.199999999999999">
      <c r="C3214" s="90"/>
    </row>
    <row r="3215" spans="3:3" s="86" customFormat="1" ht="10.199999999999999">
      <c r="C3215" s="90"/>
    </row>
    <row r="3216" spans="3:3" s="86" customFormat="1" ht="10.199999999999999">
      <c r="C3216" s="90"/>
    </row>
    <row r="3217" spans="3:3" s="86" customFormat="1" ht="10.199999999999999">
      <c r="C3217" s="90"/>
    </row>
    <row r="3218" spans="3:3" s="86" customFormat="1" ht="10.199999999999999">
      <c r="C3218" s="90"/>
    </row>
    <row r="3219" spans="3:3" s="86" customFormat="1" ht="10.199999999999999">
      <c r="C3219" s="90"/>
    </row>
    <row r="3220" spans="3:3" s="86" customFormat="1" ht="10.199999999999999">
      <c r="C3220" s="90"/>
    </row>
    <row r="3221" spans="3:3" s="86" customFormat="1" ht="10.199999999999999">
      <c r="C3221" s="90"/>
    </row>
    <row r="3222" spans="3:3" s="86" customFormat="1" ht="10.199999999999999">
      <c r="C3222" s="90"/>
    </row>
    <row r="3223" spans="3:3" s="86" customFormat="1" ht="10.199999999999999">
      <c r="C3223" s="90"/>
    </row>
    <row r="3224" spans="3:3" s="86" customFormat="1" ht="10.199999999999999">
      <c r="C3224" s="90"/>
    </row>
    <row r="3225" spans="3:3" s="86" customFormat="1" ht="10.199999999999999">
      <c r="C3225" s="90"/>
    </row>
    <row r="3226" spans="3:3" s="86" customFormat="1" ht="10.199999999999999">
      <c r="C3226" s="90"/>
    </row>
    <row r="3227" spans="3:3" s="86" customFormat="1" ht="10.199999999999999">
      <c r="C3227" s="90"/>
    </row>
    <row r="3228" spans="3:3" s="86" customFormat="1" ht="10.199999999999999">
      <c r="C3228" s="90"/>
    </row>
    <row r="3229" spans="3:3" s="86" customFormat="1" ht="10.199999999999999">
      <c r="C3229" s="90"/>
    </row>
    <row r="3230" spans="3:3" s="86" customFormat="1" ht="10.199999999999999">
      <c r="C3230" s="90"/>
    </row>
    <row r="3231" spans="3:3" s="86" customFormat="1" ht="10.199999999999999">
      <c r="C3231" s="90"/>
    </row>
    <row r="3232" spans="3:3" s="86" customFormat="1" ht="10.199999999999999">
      <c r="C3232" s="90"/>
    </row>
    <row r="3233" spans="3:3" s="86" customFormat="1" ht="10.199999999999999">
      <c r="C3233" s="90"/>
    </row>
    <row r="3234" spans="3:3" s="86" customFormat="1" ht="10.199999999999999">
      <c r="C3234" s="90"/>
    </row>
    <row r="3235" spans="3:3" s="86" customFormat="1" ht="10.199999999999999">
      <c r="C3235" s="90"/>
    </row>
    <row r="3236" spans="3:3" s="86" customFormat="1" ht="10.199999999999999">
      <c r="C3236" s="90"/>
    </row>
    <row r="3237" spans="3:3" s="86" customFormat="1" ht="10.199999999999999">
      <c r="C3237" s="90"/>
    </row>
    <row r="3238" spans="3:3" s="86" customFormat="1" ht="10.199999999999999">
      <c r="C3238" s="90"/>
    </row>
    <row r="3239" spans="3:3" s="86" customFormat="1" ht="10.199999999999999">
      <c r="C3239" s="90"/>
    </row>
    <row r="3240" spans="3:3" s="86" customFormat="1" ht="10.199999999999999">
      <c r="C3240" s="90"/>
    </row>
    <row r="3241" spans="3:3" s="86" customFormat="1" ht="10.199999999999999">
      <c r="C3241" s="90"/>
    </row>
    <row r="3242" spans="3:3" s="86" customFormat="1" ht="10.199999999999999">
      <c r="C3242" s="90"/>
    </row>
    <row r="3243" spans="3:3" s="86" customFormat="1" ht="10.199999999999999">
      <c r="C3243" s="90"/>
    </row>
    <row r="3244" spans="3:3" s="86" customFormat="1" ht="10.199999999999999">
      <c r="C3244" s="90"/>
    </row>
    <row r="3245" spans="3:3" s="86" customFormat="1" ht="10.199999999999999">
      <c r="C3245" s="90"/>
    </row>
    <row r="3246" spans="3:3" s="86" customFormat="1" ht="10.199999999999999">
      <c r="C3246" s="90"/>
    </row>
    <row r="3247" spans="3:3" s="86" customFormat="1" ht="10.199999999999999">
      <c r="C3247" s="90"/>
    </row>
    <row r="3248" spans="3:3" s="86" customFormat="1" ht="10.199999999999999">
      <c r="C3248" s="90"/>
    </row>
    <row r="3249" spans="3:3" s="86" customFormat="1" ht="10.199999999999999">
      <c r="C3249" s="90"/>
    </row>
    <row r="3250" spans="3:3" s="86" customFormat="1" ht="10.199999999999999">
      <c r="C3250" s="90"/>
    </row>
    <row r="3251" spans="3:3" s="86" customFormat="1" ht="10.199999999999999">
      <c r="C3251" s="90"/>
    </row>
    <row r="3252" spans="3:3" s="86" customFormat="1" ht="10.199999999999999">
      <c r="C3252" s="90"/>
    </row>
    <row r="3253" spans="3:3" s="86" customFormat="1" ht="10.199999999999999">
      <c r="C3253" s="90"/>
    </row>
    <row r="3254" spans="3:3" s="86" customFormat="1" ht="10.199999999999999">
      <c r="C3254" s="90"/>
    </row>
    <row r="3255" spans="3:3" s="86" customFormat="1" ht="10.199999999999999">
      <c r="C3255" s="90"/>
    </row>
    <row r="3256" spans="3:3" s="86" customFormat="1" ht="10.199999999999999">
      <c r="C3256" s="90"/>
    </row>
    <row r="3257" spans="3:3" s="86" customFormat="1" ht="10.199999999999999">
      <c r="C3257" s="90"/>
    </row>
    <row r="3258" spans="3:3" s="86" customFormat="1" ht="10.199999999999999">
      <c r="C3258" s="90"/>
    </row>
    <row r="3259" spans="3:3" s="86" customFormat="1" ht="10.199999999999999">
      <c r="C3259" s="90"/>
    </row>
    <row r="3260" spans="3:3" s="86" customFormat="1" ht="10.199999999999999">
      <c r="C3260" s="90"/>
    </row>
    <row r="3261" spans="3:3" s="86" customFormat="1" ht="10.199999999999999">
      <c r="C3261" s="90"/>
    </row>
    <row r="3262" spans="3:3" s="86" customFormat="1" ht="10.199999999999999">
      <c r="C3262" s="90"/>
    </row>
    <row r="3263" spans="3:3" s="86" customFormat="1" ht="10.199999999999999">
      <c r="C3263" s="90"/>
    </row>
    <row r="3264" spans="3:3" s="86" customFormat="1" ht="10.199999999999999">
      <c r="C3264" s="90"/>
    </row>
    <row r="3265" spans="3:3" s="86" customFormat="1" ht="10.199999999999999">
      <c r="C3265" s="90"/>
    </row>
    <row r="3266" spans="3:3" s="86" customFormat="1" ht="10.199999999999999">
      <c r="C3266" s="90"/>
    </row>
    <row r="3267" spans="3:3" s="86" customFormat="1" ht="10.199999999999999">
      <c r="C3267" s="90"/>
    </row>
    <row r="3268" spans="3:3" s="86" customFormat="1" ht="10.199999999999999">
      <c r="C3268" s="90"/>
    </row>
    <row r="3269" spans="3:3" s="86" customFormat="1" ht="10.199999999999999">
      <c r="C3269" s="90"/>
    </row>
    <row r="3270" spans="3:3" s="86" customFormat="1" ht="10.199999999999999">
      <c r="C3270" s="90"/>
    </row>
    <row r="3271" spans="3:3" s="86" customFormat="1" ht="10.199999999999999">
      <c r="C3271" s="90"/>
    </row>
    <row r="3272" spans="3:3" s="86" customFormat="1" ht="10.199999999999999">
      <c r="C3272" s="90"/>
    </row>
    <row r="3273" spans="3:3" s="86" customFormat="1" ht="10.199999999999999">
      <c r="C3273" s="90"/>
    </row>
    <row r="3274" spans="3:3" s="86" customFormat="1" ht="10.199999999999999">
      <c r="C3274" s="90"/>
    </row>
    <row r="3275" spans="3:3" s="86" customFormat="1" ht="10.199999999999999">
      <c r="C3275" s="90"/>
    </row>
    <row r="3276" spans="3:3" s="86" customFormat="1" ht="10.199999999999999">
      <c r="C3276" s="90"/>
    </row>
    <row r="3277" spans="3:3" s="86" customFormat="1" ht="10.199999999999999">
      <c r="C3277" s="90"/>
    </row>
    <row r="3278" spans="3:3" s="86" customFormat="1" ht="10.199999999999999">
      <c r="C3278" s="90"/>
    </row>
    <row r="3279" spans="3:3" s="86" customFormat="1" ht="10.199999999999999">
      <c r="C3279" s="90"/>
    </row>
    <row r="3280" spans="3:3" s="86" customFormat="1" ht="10.199999999999999">
      <c r="C3280" s="90"/>
    </row>
    <row r="3281" spans="3:3" s="86" customFormat="1" ht="10.199999999999999">
      <c r="C3281" s="90"/>
    </row>
    <row r="3282" spans="3:3" s="86" customFormat="1" ht="10.199999999999999">
      <c r="C3282" s="90"/>
    </row>
    <row r="3283" spans="3:3" s="86" customFormat="1" ht="10.199999999999999">
      <c r="C3283" s="90"/>
    </row>
    <row r="3284" spans="3:3" s="86" customFormat="1" ht="10.199999999999999">
      <c r="C3284" s="90"/>
    </row>
    <row r="3285" spans="3:3" s="86" customFormat="1" ht="10.199999999999999">
      <c r="C3285" s="90"/>
    </row>
    <row r="3286" spans="3:3" s="86" customFormat="1" ht="10.199999999999999">
      <c r="C3286" s="90"/>
    </row>
    <row r="3287" spans="3:3" s="86" customFormat="1" ht="10.199999999999999">
      <c r="C3287" s="90"/>
    </row>
    <row r="3288" spans="3:3" s="86" customFormat="1" ht="10.199999999999999">
      <c r="C3288" s="90"/>
    </row>
    <row r="3289" spans="3:3" s="86" customFormat="1" ht="10.199999999999999">
      <c r="C3289" s="90"/>
    </row>
    <row r="3290" spans="3:3" s="86" customFormat="1" ht="10.199999999999999">
      <c r="C3290" s="90"/>
    </row>
    <row r="3291" spans="3:3" s="86" customFormat="1" ht="10.199999999999999">
      <c r="C3291" s="90"/>
    </row>
    <row r="3292" spans="3:3" s="86" customFormat="1" ht="10.199999999999999">
      <c r="C3292" s="90"/>
    </row>
    <row r="3293" spans="3:3" s="86" customFormat="1" ht="10.199999999999999">
      <c r="C3293" s="90"/>
    </row>
    <row r="3294" spans="3:3" s="86" customFormat="1" ht="10.199999999999999">
      <c r="C3294" s="90"/>
    </row>
    <row r="3295" spans="3:3" s="86" customFormat="1" ht="10.199999999999999">
      <c r="C3295" s="90"/>
    </row>
    <row r="3296" spans="3:3" s="86" customFormat="1" ht="10.199999999999999">
      <c r="C3296" s="90"/>
    </row>
    <row r="3297" spans="3:3" s="86" customFormat="1" ht="10.199999999999999">
      <c r="C3297" s="90"/>
    </row>
    <row r="3298" spans="3:3" s="86" customFormat="1" ht="10.199999999999999">
      <c r="C3298" s="90"/>
    </row>
    <row r="3299" spans="3:3" s="86" customFormat="1" ht="10.199999999999999">
      <c r="C3299" s="90"/>
    </row>
    <row r="3300" spans="3:3" s="86" customFormat="1" ht="10.199999999999999">
      <c r="C3300" s="90"/>
    </row>
    <row r="3301" spans="3:3" s="86" customFormat="1" ht="10.199999999999999">
      <c r="C3301" s="90"/>
    </row>
    <row r="3302" spans="3:3" s="86" customFormat="1" ht="10.199999999999999">
      <c r="C3302" s="90"/>
    </row>
    <row r="3303" spans="3:3" s="86" customFormat="1" ht="10.199999999999999">
      <c r="C3303" s="90"/>
    </row>
    <row r="3304" spans="3:3" s="86" customFormat="1" ht="10.199999999999999">
      <c r="C3304" s="90"/>
    </row>
    <row r="3305" spans="3:3" s="86" customFormat="1" ht="10.199999999999999">
      <c r="C3305" s="90"/>
    </row>
    <row r="3306" spans="3:3" s="86" customFormat="1" ht="10.199999999999999">
      <c r="C3306" s="90"/>
    </row>
    <row r="3307" spans="3:3" s="86" customFormat="1" ht="10.199999999999999">
      <c r="C3307" s="90"/>
    </row>
    <row r="3308" spans="3:3" s="86" customFormat="1" ht="10.199999999999999">
      <c r="C3308" s="90"/>
    </row>
    <row r="3309" spans="3:3" s="86" customFormat="1" ht="10.199999999999999">
      <c r="C3309" s="90"/>
    </row>
    <row r="3310" spans="3:3" s="86" customFormat="1" ht="10.199999999999999">
      <c r="C3310" s="90"/>
    </row>
    <row r="3311" spans="3:3" s="86" customFormat="1" ht="10.199999999999999">
      <c r="C3311" s="90"/>
    </row>
    <row r="3312" spans="3:3" s="86" customFormat="1" ht="10.199999999999999">
      <c r="C3312" s="90"/>
    </row>
    <row r="3313" spans="3:3" s="86" customFormat="1" ht="10.199999999999999">
      <c r="C3313" s="90"/>
    </row>
    <row r="3314" spans="3:3" s="86" customFormat="1" ht="10.199999999999999">
      <c r="C3314" s="90"/>
    </row>
    <row r="3315" spans="3:3" s="86" customFormat="1" ht="10.199999999999999">
      <c r="C3315" s="90"/>
    </row>
    <row r="3316" spans="3:3" s="86" customFormat="1" ht="10.199999999999999">
      <c r="C3316" s="90"/>
    </row>
    <row r="3317" spans="3:3" s="86" customFormat="1" ht="10.199999999999999">
      <c r="C3317" s="90"/>
    </row>
    <row r="3318" spans="3:3" s="86" customFormat="1" ht="10.199999999999999">
      <c r="C3318" s="90"/>
    </row>
    <row r="3319" spans="3:3" s="86" customFormat="1" ht="10.199999999999999">
      <c r="C3319" s="90"/>
    </row>
    <row r="3320" spans="3:3" s="86" customFormat="1" ht="10.199999999999999">
      <c r="C3320" s="90"/>
    </row>
    <row r="3321" spans="3:3" s="86" customFormat="1" ht="10.199999999999999">
      <c r="C3321" s="90"/>
    </row>
    <row r="3322" spans="3:3" s="86" customFormat="1" ht="10.199999999999999">
      <c r="C3322" s="90"/>
    </row>
    <row r="3323" spans="3:3" s="86" customFormat="1" ht="10.199999999999999">
      <c r="C3323" s="90"/>
    </row>
    <row r="3324" spans="3:3" s="86" customFormat="1" ht="10.199999999999999">
      <c r="C3324" s="90"/>
    </row>
    <row r="3325" spans="3:3" s="86" customFormat="1" ht="10.199999999999999">
      <c r="C3325" s="90"/>
    </row>
    <row r="3326" spans="3:3" s="86" customFormat="1" ht="10.199999999999999">
      <c r="C3326" s="90"/>
    </row>
    <row r="3327" spans="3:3" s="86" customFormat="1" ht="10.199999999999999">
      <c r="C3327" s="90"/>
    </row>
    <row r="3328" spans="3:3" s="86" customFormat="1" ht="10.199999999999999">
      <c r="C3328" s="90"/>
    </row>
    <row r="3329" spans="3:3" s="86" customFormat="1" ht="10.199999999999999">
      <c r="C3329" s="90"/>
    </row>
    <row r="3330" spans="3:3" s="86" customFormat="1" ht="10.199999999999999">
      <c r="C3330" s="90"/>
    </row>
    <row r="3331" spans="3:3" s="86" customFormat="1" ht="10.199999999999999">
      <c r="C3331" s="90"/>
    </row>
    <row r="3332" spans="3:3" s="86" customFormat="1" ht="10.199999999999999">
      <c r="C3332" s="90"/>
    </row>
    <row r="3333" spans="3:3" s="86" customFormat="1" ht="10.199999999999999">
      <c r="C3333" s="90"/>
    </row>
    <row r="3334" spans="3:3" s="86" customFormat="1" ht="10.199999999999999">
      <c r="C3334" s="90"/>
    </row>
    <row r="3335" spans="3:3" s="86" customFormat="1" ht="10.199999999999999">
      <c r="C3335" s="90"/>
    </row>
    <row r="3336" spans="3:3" s="86" customFormat="1" ht="10.199999999999999">
      <c r="C3336" s="90"/>
    </row>
    <row r="3337" spans="3:3" s="86" customFormat="1" ht="10.199999999999999">
      <c r="C3337" s="90"/>
    </row>
    <row r="3338" spans="3:3" s="86" customFormat="1" ht="10.199999999999999">
      <c r="C3338" s="90"/>
    </row>
    <row r="3339" spans="3:3" s="86" customFormat="1" ht="10.199999999999999">
      <c r="C3339" s="90"/>
    </row>
    <row r="3340" spans="3:3" s="86" customFormat="1" ht="10.199999999999999">
      <c r="C3340" s="90"/>
    </row>
    <row r="3341" spans="3:3" s="86" customFormat="1" ht="10.199999999999999">
      <c r="C3341" s="90"/>
    </row>
    <row r="3342" spans="3:3" s="86" customFormat="1" ht="10.199999999999999">
      <c r="C3342" s="90"/>
    </row>
    <row r="3343" spans="3:3" s="86" customFormat="1" ht="10.199999999999999">
      <c r="C3343" s="90"/>
    </row>
    <row r="3344" spans="3:3" s="86" customFormat="1" ht="10.199999999999999">
      <c r="C3344" s="90"/>
    </row>
    <row r="3345" spans="3:3" s="86" customFormat="1" ht="10.199999999999999">
      <c r="C3345" s="90"/>
    </row>
    <row r="3346" spans="3:3" s="86" customFormat="1" ht="10.199999999999999">
      <c r="C3346" s="90"/>
    </row>
    <row r="3347" spans="3:3" s="86" customFormat="1" ht="10.199999999999999">
      <c r="C3347" s="90"/>
    </row>
    <row r="3348" spans="3:3" s="86" customFormat="1" ht="10.199999999999999">
      <c r="C3348" s="90"/>
    </row>
    <row r="3349" spans="3:3" s="86" customFormat="1" ht="10.199999999999999">
      <c r="C3349" s="90"/>
    </row>
    <row r="3350" spans="3:3" s="86" customFormat="1" ht="10.199999999999999">
      <c r="C3350" s="90"/>
    </row>
    <row r="3351" spans="3:3" s="86" customFormat="1" ht="10.199999999999999">
      <c r="C3351" s="90"/>
    </row>
    <row r="3352" spans="3:3" s="86" customFormat="1" ht="10.199999999999999">
      <c r="C3352" s="90"/>
    </row>
    <row r="3353" spans="3:3" s="86" customFormat="1" ht="10.199999999999999">
      <c r="C3353" s="90"/>
    </row>
    <row r="3354" spans="3:3" s="86" customFormat="1" ht="10.199999999999999">
      <c r="C3354" s="90"/>
    </row>
    <row r="3355" spans="3:3" s="86" customFormat="1" ht="10.199999999999999">
      <c r="C3355" s="90"/>
    </row>
    <row r="3356" spans="3:3" s="86" customFormat="1" ht="10.199999999999999">
      <c r="C3356" s="90"/>
    </row>
    <row r="3357" spans="3:3" s="86" customFormat="1" ht="10.199999999999999">
      <c r="C3357" s="90"/>
    </row>
    <row r="3358" spans="3:3" s="86" customFormat="1" ht="10.199999999999999">
      <c r="C3358" s="90"/>
    </row>
    <row r="3359" spans="3:3" s="86" customFormat="1" ht="10.199999999999999">
      <c r="C3359" s="90"/>
    </row>
    <row r="3360" spans="3:3" s="86" customFormat="1" ht="10.199999999999999">
      <c r="C3360" s="90"/>
    </row>
    <row r="3361" spans="3:3" s="86" customFormat="1" ht="10.199999999999999">
      <c r="C3361" s="90"/>
    </row>
    <row r="3362" spans="3:3" s="86" customFormat="1" ht="10.199999999999999">
      <c r="C3362" s="90"/>
    </row>
    <row r="3363" spans="3:3" s="86" customFormat="1" ht="10.199999999999999">
      <c r="C3363" s="90"/>
    </row>
    <row r="3364" spans="3:3" s="86" customFormat="1" ht="10.199999999999999">
      <c r="C3364" s="90"/>
    </row>
    <row r="3365" spans="3:3" s="86" customFormat="1" ht="10.199999999999999">
      <c r="C3365" s="90"/>
    </row>
    <row r="3366" spans="3:3" s="86" customFormat="1" ht="10.199999999999999">
      <c r="C3366" s="90"/>
    </row>
    <row r="3367" spans="3:3" s="86" customFormat="1" ht="10.199999999999999">
      <c r="C3367" s="90"/>
    </row>
    <row r="3368" spans="3:3" s="86" customFormat="1" ht="10.199999999999999">
      <c r="C3368" s="90"/>
    </row>
    <row r="3369" spans="3:3" s="86" customFormat="1" ht="10.199999999999999">
      <c r="C3369" s="90"/>
    </row>
    <row r="3370" spans="3:3" s="86" customFormat="1" ht="10.199999999999999">
      <c r="C3370" s="90"/>
    </row>
    <row r="3371" spans="3:3" s="86" customFormat="1" ht="10.199999999999999">
      <c r="C3371" s="90"/>
    </row>
    <row r="3372" spans="3:3" s="86" customFormat="1" ht="10.199999999999999">
      <c r="C3372" s="90"/>
    </row>
    <row r="3373" spans="3:3" s="86" customFormat="1" ht="10.199999999999999">
      <c r="C3373" s="90"/>
    </row>
    <row r="3374" spans="3:3" s="86" customFormat="1" ht="10.199999999999999">
      <c r="C3374" s="90"/>
    </row>
    <row r="3375" spans="3:3" s="86" customFormat="1" ht="10.199999999999999">
      <c r="C3375" s="90"/>
    </row>
    <row r="3376" spans="3:3" s="86" customFormat="1" ht="10.199999999999999">
      <c r="C3376" s="90"/>
    </row>
    <row r="3377" spans="3:3" s="86" customFormat="1" ht="10.199999999999999">
      <c r="C3377" s="90"/>
    </row>
    <row r="3378" spans="3:3" s="86" customFormat="1" ht="10.199999999999999">
      <c r="C3378" s="90"/>
    </row>
    <row r="3379" spans="3:3" s="86" customFormat="1" ht="10.199999999999999">
      <c r="C3379" s="90"/>
    </row>
    <row r="3380" spans="3:3" s="86" customFormat="1" ht="10.199999999999999">
      <c r="C3380" s="90"/>
    </row>
    <row r="3381" spans="3:3" s="86" customFormat="1" ht="10.199999999999999">
      <c r="C3381" s="90"/>
    </row>
    <row r="3382" spans="3:3" s="86" customFormat="1" ht="10.199999999999999">
      <c r="C3382" s="90"/>
    </row>
    <row r="3383" spans="3:3" s="86" customFormat="1" ht="10.199999999999999">
      <c r="C3383" s="90"/>
    </row>
    <row r="3384" spans="3:3" s="86" customFormat="1" ht="10.199999999999999">
      <c r="C3384" s="90"/>
    </row>
    <row r="3385" spans="3:3" s="86" customFormat="1" ht="10.199999999999999">
      <c r="C3385" s="90"/>
    </row>
    <row r="3386" spans="3:3" s="86" customFormat="1" ht="10.199999999999999">
      <c r="C3386" s="90"/>
    </row>
    <row r="3387" spans="3:3" s="86" customFormat="1" ht="10.199999999999999">
      <c r="C3387" s="90"/>
    </row>
    <row r="3388" spans="3:3" s="86" customFormat="1" ht="10.199999999999999">
      <c r="C3388" s="90"/>
    </row>
    <row r="3389" spans="3:3" s="86" customFormat="1" ht="10.199999999999999">
      <c r="C3389" s="90"/>
    </row>
    <row r="3390" spans="3:3" s="86" customFormat="1" ht="10.199999999999999">
      <c r="C3390" s="90"/>
    </row>
    <row r="3391" spans="3:3" s="86" customFormat="1" ht="10.199999999999999">
      <c r="C3391" s="90"/>
    </row>
    <row r="3392" spans="3:3" s="86" customFormat="1" ht="10.199999999999999">
      <c r="C3392" s="90"/>
    </row>
    <row r="3393" spans="3:3" s="86" customFormat="1" ht="10.199999999999999">
      <c r="C3393" s="90"/>
    </row>
    <row r="3394" spans="3:3" s="86" customFormat="1" ht="10.199999999999999">
      <c r="C3394" s="90"/>
    </row>
    <row r="3395" spans="3:3" s="86" customFormat="1" ht="10.199999999999999">
      <c r="C3395" s="90"/>
    </row>
    <row r="3396" spans="3:3" s="86" customFormat="1" ht="10.199999999999999">
      <c r="C3396" s="90"/>
    </row>
    <row r="3397" spans="3:3" s="86" customFormat="1" ht="10.199999999999999">
      <c r="C3397" s="90"/>
    </row>
    <row r="3398" spans="3:3" s="86" customFormat="1" ht="10.199999999999999">
      <c r="C3398" s="90"/>
    </row>
    <row r="3399" spans="3:3" s="86" customFormat="1" ht="10.199999999999999">
      <c r="C3399" s="90"/>
    </row>
    <row r="3400" spans="3:3" s="86" customFormat="1" ht="10.199999999999999">
      <c r="C3400" s="90"/>
    </row>
    <row r="3401" spans="3:3" s="86" customFormat="1" ht="10.199999999999999">
      <c r="C3401" s="90"/>
    </row>
    <row r="3402" spans="3:3" s="86" customFormat="1" ht="10.199999999999999">
      <c r="C3402" s="90"/>
    </row>
    <row r="3403" spans="3:3" s="86" customFormat="1" ht="10.199999999999999">
      <c r="C3403" s="90"/>
    </row>
    <row r="3404" spans="3:3" s="86" customFormat="1" ht="10.199999999999999">
      <c r="C3404" s="90"/>
    </row>
    <row r="3405" spans="3:3" s="86" customFormat="1" ht="10.199999999999999">
      <c r="C3405" s="90"/>
    </row>
    <row r="3406" spans="3:3" s="86" customFormat="1" ht="10.199999999999999">
      <c r="C3406" s="90"/>
    </row>
    <row r="3407" spans="3:3" s="86" customFormat="1" ht="10.199999999999999">
      <c r="C3407" s="90"/>
    </row>
    <row r="3408" spans="3:3" s="86" customFormat="1" ht="10.199999999999999">
      <c r="C3408" s="90"/>
    </row>
    <row r="3409" spans="3:3" s="86" customFormat="1" ht="10.199999999999999">
      <c r="C3409" s="90"/>
    </row>
    <row r="3410" spans="3:3" s="86" customFormat="1" ht="10.199999999999999">
      <c r="C3410" s="90"/>
    </row>
    <row r="3411" spans="3:3" s="86" customFormat="1" ht="10.199999999999999">
      <c r="C3411" s="90"/>
    </row>
    <row r="3412" spans="3:3" s="86" customFormat="1" ht="10.199999999999999">
      <c r="C3412" s="90"/>
    </row>
    <row r="3413" spans="3:3" s="86" customFormat="1" ht="10.199999999999999">
      <c r="C3413" s="90"/>
    </row>
    <row r="3414" spans="3:3" s="86" customFormat="1" ht="10.199999999999999">
      <c r="C3414" s="90"/>
    </row>
    <row r="3415" spans="3:3" s="86" customFormat="1" ht="10.199999999999999">
      <c r="C3415" s="90"/>
    </row>
    <row r="3416" spans="3:3" s="86" customFormat="1" ht="10.199999999999999">
      <c r="C3416" s="90"/>
    </row>
    <row r="3417" spans="3:3" s="86" customFormat="1" ht="10.199999999999999">
      <c r="C3417" s="90"/>
    </row>
    <row r="3418" spans="3:3" s="86" customFormat="1" ht="10.199999999999999">
      <c r="C3418" s="90"/>
    </row>
    <row r="3419" spans="3:3" s="86" customFormat="1" ht="10.199999999999999">
      <c r="C3419" s="90"/>
    </row>
    <row r="3420" spans="3:3" s="86" customFormat="1" ht="10.199999999999999">
      <c r="C3420" s="90"/>
    </row>
    <row r="3421" spans="3:3" s="86" customFormat="1" ht="10.199999999999999">
      <c r="C3421" s="90"/>
    </row>
    <row r="3422" spans="3:3" s="86" customFormat="1" ht="10.199999999999999">
      <c r="C3422" s="90"/>
    </row>
    <row r="3423" spans="3:3" s="86" customFormat="1" ht="10.199999999999999">
      <c r="C3423" s="90"/>
    </row>
    <row r="3424" spans="3:3" s="86" customFormat="1" ht="10.199999999999999">
      <c r="C3424" s="90"/>
    </row>
    <row r="3425" spans="3:3" s="86" customFormat="1" ht="10.199999999999999">
      <c r="C3425" s="90"/>
    </row>
    <row r="3426" spans="3:3" s="86" customFormat="1" ht="10.199999999999999">
      <c r="C3426" s="90"/>
    </row>
    <row r="3427" spans="3:3" s="86" customFormat="1" ht="10.199999999999999">
      <c r="C3427" s="90"/>
    </row>
    <row r="3428" spans="3:3" s="86" customFormat="1" ht="10.199999999999999">
      <c r="C3428" s="90"/>
    </row>
    <row r="3429" spans="3:3" s="86" customFormat="1" ht="10.199999999999999">
      <c r="C3429" s="90"/>
    </row>
    <row r="3430" spans="3:3" s="86" customFormat="1" ht="10.199999999999999">
      <c r="C3430" s="90"/>
    </row>
    <row r="3431" spans="3:3" s="86" customFormat="1" ht="10.199999999999999">
      <c r="C3431" s="90"/>
    </row>
    <row r="3432" spans="3:3" s="86" customFormat="1" ht="10.199999999999999">
      <c r="C3432" s="90"/>
    </row>
    <row r="3433" spans="3:3" s="86" customFormat="1" ht="10.199999999999999">
      <c r="C3433" s="90"/>
    </row>
    <row r="3434" spans="3:3" s="86" customFormat="1" ht="10.199999999999999">
      <c r="C3434" s="90"/>
    </row>
    <row r="3435" spans="3:3" s="86" customFormat="1" ht="10.199999999999999">
      <c r="C3435" s="90"/>
    </row>
    <row r="3436" spans="3:3" s="86" customFormat="1" ht="10.199999999999999">
      <c r="C3436" s="90"/>
    </row>
    <row r="3437" spans="3:3" s="86" customFormat="1" ht="10.199999999999999">
      <c r="C3437" s="90"/>
    </row>
    <row r="3438" spans="3:3" s="86" customFormat="1" ht="10.199999999999999">
      <c r="C3438" s="90"/>
    </row>
    <row r="3439" spans="3:3" s="86" customFormat="1" ht="10.199999999999999">
      <c r="C3439" s="90"/>
    </row>
    <row r="3440" spans="3:3" s="86" customFormat="1" ht="10.199999999999999">
      <c r="C3440" s="90"/>
    </row>
    <row r="3441" spans="3:3" s="86" customFormat="1" ht="10.199999999999999">
      <c r="C3441" s="90"/>
    </row>
    <row r="3442" spans="3:3" s="86" customFormat="1" ht="10.199999999999999">
      <c r="C3442" s="90"/>
    </row>
    <row r="3443" spans="3:3" s="86" customFormat="1" ht="10.199999999999999">
      <c r="C3443" s="90"/>
    </row>
    <row r="3444" spans="3:3" s="86" customFormat="1" ht="10.199999999999999">
      <c r="C3444" s="90"/>
    </row>
    <row r="3445" spans="3:3" s="86" customFormat="1" ht="10.199999999999999">
      <c r="C3445" s="90"/>
    </row>
    <row r="3446" spans="3:3" s="86" customFormat="1" ht="10.199999999999999">
      <c r="C3446" s="90"/>
    </row>
    <row r="3447" spans="3:3" s="86" customFormat="1" ht="10.199999999999999">
      <c r="C3447" s="90"/>
    </row>
    <row r="3448" spans="3:3" s="86" customFormat="1" ht="10.199999999999999">
      <c r="C3448" s="90"/>
    </row>
    <row r="3449" spans="3:3" s="86" customFormat="1" ht="10.199999999999999">
      <c r="C3449" s="90"/>
    </row>
    <row r="3450" spans="3:3" s="86" customFormat="1" ht="10.199999999999999">
      <c r="C3450" s="90"/>
    </row>
    <row r="3451" spans="3:3" s="86" customFormat="1" ht="10.199999999999999">
      <c r="C3451" s="90"/>
    </row>
    <row r="3452" spans="3:3" s="86" customFormat="1" ht="10.199999999999999">
      <c r="C3452" s="90"/>
    </row>
    <row r="3453" spans="3:3" s="86" customFormat="1" ht="10.199999999999999">
      <c r="C3453" s="90"/>
    </row>
    <row r="3454" spans="3:3" s="86" customFormat="1" ht="10.199999999999999">
      <c r="C3454" s="90"/>
    </row>
    <row r="3455" spans="3:3" s="86" customFormat="1" ht="10.199999999999999">
      <c r="C3455" s="90"/>
    </row>
    <row r="3456" spans="3:3" s="86" customFormat="1" ht="10.199999999999999">
      <c r="C3456" s="90"/>
    </row>
    <row r="3457" spans="3:3" s="86" customFormat="1" ht="10.199999999999999">
      <c r="C3457" s="90"/>
    </row>
    <row r="3458" spans="3:3" s="86" customFormat="1" ht="10.199999999999999">
      <c r="C3458" s="90"/>
    </row>
    <row r="3459" spans="3:3" s="86" customFormat="1" ht="10.199999999999999">
      <c r="C3459" s="90"/>
    </row>
    <row r="3460" spans="3:3" s="86" customFormat="1" ht="10.199999999999999">
      <c r="C3460" s="90"/>
    </row>
    <row r="3461" spans="3:3" s="86" customFormat="1" ht="10.199999999999999">
      <c r="C3461" s="90"/>
    </row>
    <row r="3462" spans="3:3" s="86" customFormat="1" ht="10.199999999999999">
      <c r="C3462" s="90"/>
    </row>
    <row r="3463" spans="3:3" s="86" customFormat="1" ht="10.199999999999999">
      <c r="C3463" s="90"/>
    </row>
    <row r="3464" spans="3:3" s="86" customFormat="1" ht="10.199999999999999">
      <c r="C3464" s="90"/>
    </row>
    <row r="3465" spans="3:3" s="86" customFormat="1" ht="10.199999999999999">
      <c r="C3465" s="90"/>
    </row>
    <row r="3466" spans="3:3" s="86" customFormat="1" ht="10.199999999999999">
      <c r="C3466" s="90"/>
    </row>
    <row r="3467" spans="3:3" s="86" customFormat="1" ht="10.199999999999999">
      <c r="C3467" s="90"/>
    </row>
    <row r="3468" spans="3:3" s="86" customFormat="1" ht="10.199999999999999">
      <c r="C3468" s="90"/>
    </row>
    <row r="3469" spans="3:3" s="86" customFormat="1" ht="10.199999999999999">
      <c r="C3469" s="90"/>
    </row>
    <row r="3470" spans="3:3" s="86" customFormat="1" ht="10.199999999999999">
      <c r="C3470" s="90"/>
    </row>
    <row r="3471" spans="3:3" s="86" customFormat="1" ht="10.199999999999999">
      <c r="C3471" s="90"/>
    </row>
    <row r="3472" spans="3:3" s="86" customFormat="1" ht="10.199999999999999">
      <c r="C3472" s="90"/>
    </row>
    <row r="3473" spans="3:3" s="86" customFormat="1" ht="10.199999999999999">
      <c r="C3473" s="90"/>
    </row>
    <row r="3474" spans="3:3" s="86" customFormat="1" ht="10.199999999999999">
      <c r="C3474" s="90"/>
    </row>
    <row r="3475" spans="3:3" s="86" customFormat="1" ht="10.199999999999999">
      <c r="C3475" s="90"/>
    </row>
    <row r="3476" spans="3:3" s="86" customFormat="1" ht="10.199999999999999">
      <c r="C3476" s="90"/>
    </row>
    <row r="3477" spans="3:3" s="86" customFormat="1" ht="10.199999999999999">
      <c r="C3477" s="90"/>
    </row>
    <row r="3478" spans="3:3" s="86" customFormat="1" ht="10.199999999999999">
      <c r="C3478" s="90"/>
    </row>
    <row r="3479" spans="3:3" s="86" customFormat="1" ht="10.199999999999999">
      <c r="C3479" s="90"/>
    </row>
    <row r="3480" spans="3:3" s="86" customFormat="1" ht="10.199999999999999">
      <c r="C3480" s="90"/>
    </row>
    <row r="3481" spans="3:3" s="86" customFormat="1" ht="10.199999999999999">
      <c r="C3481" s="90"/>
    </row>
    <row r="3482" spans="3:3" s="86" customFormat="1" ht="10.199999999999999">
      <c r="C3482" s="90"/>
    </row>
    <row r="3483" spans="3:3" s="86" customFormat="1" ht="10.199999999999999">
      <c r="C3483" s="90"/>
    </row>
    <row r="3484" spans="3:3" s="86" customFormat="1" ht="10.199999999999999">
      <c r="C3484" s="90"/>
    </row>
    <row r="3485" spans="3:3" s="86" customFormat="1" ht="10.199999999999999">
      <c r="C3485" s="90"/>
    </row>
    <row r="3486" spans="3:3" s="86" customFormat="1" ht="10.199999999999999">
      <c r="C3486" s="90"/>
    </row>
    <row r="3487" spans="3:3" s="86" customFormat="1" ht="10.199999999999999">
      <c r="C3487" s="90"/>
    </row>
    <row r="3488" spans="3:3" s="86" customFormat="1" ht="10.199999999999999">
      <c r="C3488" s="90"/>
    </row>
    <row r="3489" spans="3:3" s="86" customFormat="1" ht="10.199999999999999">
      <c r="C3489" s="90"/>
    </row>
    <row r="3490" spans="3:3" s="86" customFormat="1" ht="10.199999999999999">
      <c r="C3490" s="90"/>
    </row>
    <row r="3491" spans="3:3" s="86" customFormat="1" ht="10.199999999999999">
      <c r="C3491" s="90"/>
    </row>
    <row r="3492" spans="3:3" s="86" customFormat="1" ht="10.199999999999999">
      <c r="C3492" s="90"/>
    </row>
    <row r="3493" spans="3:3" s="86" customFormat="1" ht="10.199999999999999">
      <c r="C3493" s="90"/>
    </row>
    <row r="3494" spans="3:3" s="86" customFormat="1" ht="10.199999999999999">
      <c r="C3494" s="90"/>
    </row>
    <row r="3495" spans="3:3" s="86" customFormat="1" ht="10.199999999999999">
      <c r="C3495" s="90"/>
    </row>
    <row r="3496" spans="3:3" s="86" customFormat="1" ht="10.199999999999999">
      <c r="C3496" s="90"/>
    </row>
    <row r="3497" spans="3:3" s="86" customFormat="1" ht="10.199999999999999">
      <c r="C3497" s="90"/>
    </row>
    <row r="3498" spans="3:3" s="86" customFormat="1" ht="10.199999999999999">
      <c r="C3498" s="90"/>
    </row>
    <row r="3499" spans="3:3" s="86" customFormat="1" ht="10.199999999999999">
      <c r="C3499" s="90"/>
    </row>
    <row r="3500" spans="3:3" s="86" customFormat="1" ht="10.199999999999999">
      <c r="C3500" s="90"/>
    </row>
    <row r="3501" spans="3:3" s="86" customFormat="1" ht="10.199999999999999">
      <c r="C3501" s="90"/>
    </row>
    <row r="3502" spans="3:3" s="86" customFormat="1" ht="10.199999999999999">
      <c r="C3502" s="90"/>
    </row>
    <row r="3503" spans="3:3" s="86" customFormat="1" ht="10.199999999999999">
      <c r="C3503" s="90"/>
    </row>
    <row r="3504" spans="3:3" s="86" customFormat="1" ht="10.199999999999999">
      <c r="C3504" s="90"/>
    </row>
    <row r="3505" spans="3:3" s="86" customFormat="1" ht="10.199999999999999">
      <c r="C3505" s="90"/>
    </row>
    <row r="3506" spans="3:3" s="86" customFormat="1" ht="10.199999999999999">
      <c r="C3506" s="90"/>
    </row>
    <row r="3507" spans="3:3" s="86" customFormat="1" ht="10.199999999999999">
      <c r="C3507" s="90"/>
    </row>
    <row r="3508" spans="3:3" s="86" customFormat="1" ht="10.199999999999999">
      <c r="C3508" s="90"/>
    </row>
    <row r="3509" spans="3:3" s="86" customFormat="1" ht="10.199999999999999">
      <c r="C3509" s="90"/>
    </row>
    <row r="3510" spans="3:3" s="86" customFormat="1" ht="10.199999999999999">
      <c r="C3510" s="90"/>
    </row>
    <row r="3511" spans="3:3" s="86" customFormat="1" ht="10.199999999999999">
      <c r="C3511" s="90"/>
    </row>
    <row r="3512" spans="3:3" s="86" customFormat="1" ht="10.199999999999999">
      <c r="C3512" s="90"/>
    </row>
    <row r="3513" spans="3:3" s="86" customFormat="1" ht="10.199999999999999">
      <c r="C3513" s="90"/>
    </row>
    <row r="3514" spans="3:3" s="86" customFormat="1" ht="10.199999999999999">
      <c r="C3514" s="90"/>
    </row>
    <row r="3515" spans="3:3" s="86" customFormat="1" ht="10.199999999999999">
      <c r="C3515" s="90"/>
    </row>
    <row r="3516" spans="3:3" s="86" customFormat="1" ht="10.199999999999999">
      <c r="C3516" s="90"/>
    </row>
    <row r="3517" spans="3:3" s="86" customFormat="1" ht="10.199999999999999">
      <c r="C3517" s="90"/>
    </row>
    <row r="3518" spans="3:3" s="86" customFormat="1" ht="10.199999999999999">
      <c r="C3518" s="90"/>
    </row>
    <row r="3519" spans="3:3" s="86" customFormat="1" ht="10.199999999999999">
      <c r="C3519" s="90"/>
    </row>
    <row r="3520" spans="3:3" s="86" customFormat="1" ht="10.199999999999999">
      <c r="C3520" s="90"/>
    </row>
    <row r="3521" spans="3:3" s="86" customFormat="1" ht="10.199999999999999">
      <c r="C3521" s="90"/>
    </row>
    <row r="3522" spans="3:3" s="86" customFormat="1" ht="10.199999999999999">
      <c r="C3522" s="90"/>
    </row>
    <row r="3523" spans="3:3" s="86" customFormat="1" ht="10.199999999999999">
      <c r="C3523" s="90"/>
    </row>
    <row r="3524" spans="3:3" s="86" customFormat="1" ht="10.199999999999999">
      <c r="C3524" s="90"/>
    </row>
    <row r="3525" spans="3:3" s="86" customFormat="1" ht="10.199999999999999">
      <c r="C3525" s="90"/>
    </row>
    <row r="3526" spans="3:3" s="86" customFormat="1" ht="10.199999999999999">
      <c r="C3526" s="90"/>
    </row>
    <row r="3527" spans="3:3" s="86" customFormat="1" ht="10.199999999999999">
      <c r="C3527" s="90"/>
    </row>
    <row r="3528" spans="3:3" s="86" customFormat="1" ht="10.199999999999999">
      <c r="C3528" s="90"/>
    </row>
    <row r="3529" spans="3:3" s="86" customFormat="1" ht="10.199999999999999">
      <c r="C3529" s="90"/>
    </row>
    <row r="3530" spans="3:3" s="86" customFormat="1" ht="10.199999999999999">
      <c r="C3530" s="90"/>
    </row>
    <row r="3531" spans="3:3" s="86" customFormat="1" ht="10.199999999999999">
      <c r="C3531" s="90"/>
    </row>
    <row r="3532" spans="3:3" s="86" customFormat="1" ht="10.199999999999999">
      <c r="C3532" s="90"/>
    </row>
    <row r="3533" spans="3:3" s="86" customFormat="1" ht="10.199999999999999">
      <c r="C3533" s="90"/>
    </row>
    <row r="3534" spans="3:3" s="86" customFormat="1" ht="10.199999999999999">
      <c r="C3534" s="90"/>
    </row>
    <row r="3535" spans="3:3" s="86" customFormat="1" ht="10.199999999999999">
      <c r="C3535" s="90"/>
    </row>
    <row r="3536" spans="3:3" s="86" customFormat="1" ht="10.199999999999999">
      <c r="C3536" s="90"/>
    </row>
    <row r="3537" spans="3:3" s="86" customFormat="1" ht="10.199999999999999">
      <c r="C3537" s="90"/>
    </row>
    <row r="3538" spans="3:3" s="86" customFormat="1" ht="10.199999999999999">
      <c r="C3538" s="90"/>
    </row>
    <row r="3539" spans="3:3" s="86" customFormat="1" ht="10.199999999999999">
      <c r="C3539" s="90"/>
    </row>
    <row r="3540" spans="3:3" s="86" customFormat="1" ht="10.199999999999999">
      <c r="C3540" s="90"/>
    </row>
    <row r="3541" spans="3:3" s="86" customFormat="1" ht="10.199999999999999">
      <c r="C3541" s="90"/>
    </row>
    <row r="3542" spans="3:3" s="86" customFormat="1" ht="10.199999999999999">
      <c r="C3542" s="90"/>
    </row>
    <row r="3543" spans="3:3" s="86" customFormat="1" ht="10.199999999999999">
      <c r="C3543" s="90"/>
    </row>
    <row r="3544" spans="3:3" s="86" customFormat="1" ht="10.199999999999999">
      <c r="C3544" s="90"/>
    </row>
    <row r="3545" spans="3:3" s="86" customFormat="1" ht="10.199999999999999">
      <c r="C3545" s="90"/>
    </row>
    <row r="3546" spans="3:3" s="86" customFormat="1" ht="10.199999999999999">
      <c r="C3546" s="90"/>
    </row>
    <row r="3547" spans="3:3" s="86" customFormat="1" ht="10.199999999999999">
      <c r="C3547" s="90"/>
    </row>
    <row r="3548" spans="3:3" s="86" customFormat="1" ht="10.199999999999999">
      <c r="C3548" s="90"/>
    </row>
    <row r="3549" spans="3:3" s="86" customFormat="1" ht="10.199999999999999">
      <c r="C3549" s="90"/>
    </row>
    <row r="3550" spans="3:3" s="86" customFormat="1" ht="10.199999999999999">
      <c r="C3550" s="90"/>
    </row>
    <row r="3551" spans="3:3" s="86" customFormat="1" ht="10.199999999999999">
      <c r="C3551" s="90"/>
    </row>
    <row r="3552" spans="3:3" s="86" customFormat="1" ht="10.199999999999999">
      <c r="C3552" s="90"/>
    </row>
    <row r="3553" spans="3:3" s="86" customFormat="1" ht="10.199999999999999">
      <c r="C3553" s="90"/>
    </row>
    <row r="3554" spans="3:3" s="86" customFormat="1" ht="10.199999999999999">
      <c r="C3554" s="90"/>
    </row>
    <row r="3555" spans="3:3" s="86" customFormat="1" ht="10.199999999999999">
      <c r="C3555" s="90"/>
    </row>
    <row r="3556" spans="3:3" s="86" customFormat="1" ht="10.199999999999999">
      <c r="C3556" s="90"/>
    </row>
    <row r="3557" spans="3:3" s="86" customFormat="1" ht="10.199999999999999">
      <c r="C3557" s="90"/>
    </row>
    <row r="3558" spans="3:3" s="86" customFormat="1" ht="10.199999999999999">
      <c r="C3558" s="90"/>
    </row>
    <row r="3559" spans="3:3" s="86" customFormat="1" ht="10.199999999999999">
      <c r="C3559" s="90"/>
    </row>
    <row r="3560" spans="3:3" s="86" customFormat="1" ht="10.199999999999999">
      <c r="C3560" s="90"/>
    </row>
    <row r="3561" spans="3:3" s="86" customFormat="1" ht="10.199999999999999">
      <c r="C3561" s="90"/>
    </row>
    <row r="3562" spans="3:3" s="86" customFormat="1" ht="10.199999999999999">
      <c r="C3562" s="90"/>
    </row>
    <row r="3563" spans="3:3" s="86" customFormat="1" ht="10.199999999999999">
      <c r="C3563" s="90"/>
    </row>
    <row r="3564" spans="3:3" s="86" customFormat="1" ht="10.199999999999999">
      <c r="C3564" s="90"/>
    </row>
    <row r="3565" spans="3:3" s="86" customFormat="1" ht="10.199999999999999">
      <c r="C3565" s="90"/>
    </row>
    <row r="3566" spans="3:3" s="86" customFormat="1" ht="10.199999999999999">
      <c r="C3566" s="90"/>
    </row>
    <row r="3567" spans="3:3" s="86" customFormat="1" ht="10.199999999999999">
      <c r="C3567" s="90"/>
    </row>
    <row r="3568" spans="3:3" s="86" customFormat="1" ht="10.199999999999999">
      <c r="C3568" s="90"/>
    </row>
    <row r="3569" spans="3:3" s="86" customFormat="1" ht="10.199999999999999">
      <c r="C3569" s="90"/>
    </row>
    <row r="3570" spans="3:3" s="86" customFormat="1" ht="10.199999999999999">
      <c r="C3570" s="90"/>
    </row>
    <row r="3571" spans="3:3" s="86" customFormat="1" ht="10.199999999999999">
      <c r="C3571" s="90"/>
    </row>
    <row r="3572" spans="3:3" s="86" customFormat="1" ht="10.199999999999999">
      <c r="C3572" s="90"/>
    </row>
    <row r="3573" spans="3:3" s="86" customFormat="1" ht="10.199999999999999">
      <c r="C3573" s="90"/>
    </row>
    <row r="3574" spans="3:3" s="86" customFormat="1" ht="10.199999999999999">
      <c r="C3574" s="90"/>
    </row>
    <row r="3575" spans="3:3" s="86" customFormat="1" ht="10.199999999999999">
      <c r="C3575" s="90"/>
    </row>
    <row r="3576" spans="3:3" s="86" customFormat="1" ht="10.199999999999999">
      <c r="C3576" s="90"/>
    </row>
    <row r="3577" spans="3:3" s="86" customFormat="1" ht="10.199999999999999">
      <c r="C3577" s="90"/>
    </row>
    <row r="3578" spans="3:3" s="86" customFormat="1" ht="10.199999999999999">
      <c r="C3578" s="90"/>
    </row>
    <row r="3579" spans="3:3" s="86" customFormat="1" ht="10.199999999999999">
      <c r="C3579" s="90"/>
    </row>
    <row r="3580" spans="3:3" s="86" customFormat="1" ht="10.199999999999999">
      <c r="C3580" s="90"/>
    </row>
    <row r="3581" spans="3:3" s="86" customFormat="1" ht="10.199999999999999">
      <c r="C3581" s="90"/>
    </row>
    <row r="3582" spans="3:3" s="86" customFormat="1" ht="10.199999999999999">
      <c r="C3582" s="90"/>
    </row>
    <row r="3583" spans="3:3" s="86" customFormat="1" ht="10.199999999999999">
      <c r="C3583" s="90"/>
    </row>
    <row r="3584" spans="3:3" s="86" customFormat="1" ht="10.199999999999999">
      <c r="C3584" s="90"/>
    </row>
    <row r="3585" spans="3:3" s="86" customFormat="1" ht="10.199999999999999">
      <c r="C3585" s="90"/>
    </row>
    <row r="3586" spans="3:3" s="86" customFormat="1" ht="10.199999999999999">
      <c r="C3586" s="90"/>
    </row>
    <row r="3587" spans="3:3" s="86" customFormat="1" ht="10.199999999999999">
      <c r="C3587" s="90"/>
    </row>
    <row r="3588" spans="3:3" s="86" customFormat="1" ht="10.199999999999999">
      <c r="C3588" s="90"/>
    </row>
    <row r="3589" spans="3:3" s="86" customFormat="1" ht="10.199999999999999">
      <c r="C3589" s="90"/>
    </row>
    <row r="3590" spans="3:3" s="86" customFormat="1" ht="10.199999999999999">
      <c r="C3590" s="90"/>
    </row>
    <row r="3591" spans="3:3" s="86" customFormat="1" ht="10.199999999999999">
      <c r="C3591" s="90"/>
    </row>
    <row r="3592" spans="3:3" s="86" customFormat="1" ht="10.199999999999999">
      <c r="C3592" s="90"/>
    </row>
    <row r="3593" spans="3:3" s="86" customFormat="1" ht="10.199999999999999">
      <c r="C3593" s="90"/>
    </row>
    <row r="3594" spans="3:3" s="86" customFormat="1" ht="10.199999999999999">
      <c r="C3594" s="90"/>
    </row>
    <row r="3595" spans="3:3" s="86" customFormat="1" ht="10.199999999999999">
      <c r="C3595" s="90"/>
    </row>
    <row r="3596" spans="3:3" s="86" customFormat="1" ht="10.199999999999999">
      <c r="C3596" s="90"/>
    </row>
    <row r="3597" spans="3:3" s="86" customFormat="1" ht="10.199999999999999">
      <c r="C3597" s="90"/>
    </row>
    <row r="3598" spans="3:3" s="86" customFormat="1" ht="10.199999999999999">
      <c r="C3598" s="90"/>
    </row>
    <row r="3599" spans="3:3" s="86" customFormat="1" ht="10.199999999999999">
      <c r="C3599" s="90"/>
    </row>
    <row r="3600" spans="3:3" s="86" customFormat="1" ht="10.199999999999999">
      <c r="C3600" s="90"/>
    </row>
    <row r="3601" spans="3:3" s="86" customFormat="1" ht="10.199999999999999">
      <c r="C3601" s="90"/>
    </row>
    <row r="3602" spans="3:3" s="86" customFormat="1" ht="10.199999999999999">
      <c r="C3602" s="90"/>
    </row>
    <row r="3603" spans="3:3" s="86" customFormat="1" ht="10.199999999999999">
      <c r="C3603" s="90"/>
    </row>
    <row r="3604" spans="3:3" s="86" customFormat="1" ht="10.199999999999999">
      <c r="C3604" s="90"/>
    </row>
    <row r="3605" spans="3:3" s="86" customFormat="1" ht="10.199999999999999">
      <c r="C3605" s="90"/>
    </row>
    <row r="3606" spans="3:3" s="86" customFormat="1" ht="10.199999999999999">
      <c r="C3606" s="90"/>
    </row>
    <row r="3607" spans="3:3" s="86" customFormat="1" ht="10.199999999999999">
      <c r="C3607" s="90"/>
    </row>
    <row r="3608" spans="3:3" s="86" customFormat="1" ht="10.199999999999999">
      <c r="C3608" s="90"/>
    </row>
    <row r="3609" spans="3:3" s="86" customFormat="1" ht="10.199999999999999">
      <c r="C3609" s="90"/>
    </row>
    <row r="3610" spans="3:3" s="86" customFormat="1" ht="10.199999999999999">
      <c r="C3610" s="90"/>
    </row>
    <row r="3611" spans="3:3" s="86" customFormat="1" ht="10.199999999999999">
      <c r="C3611" s="90"/>
    </row>
    <row r="3612" spans="3:3" s="86" customFormat="1" ht="10.199999999999999">
      <c r="C3612" s="90"/>
    </row>
    <row r="3613" spans="3:3" s="86" customFormat="1" ht="10.199999999999999">
      <c r="C3613" s="90"/>
    </row>
    <row r="3614" spans="3:3" s="86" customFormat="1" ht="10.199999999999999">
      <c r="C3614" s="90"/>
    </row>
    <row r="3615" spans="3:3" s="86" customFormat="1" ht="10.199999999999999">
      <c r="C3615" s="90"/>
    </row>
    <row r="3616" spans="3:3" s="86" customFormat="1" ht="10.199999999999999">
      <c r="C3616" s="90"/>
    </row>
    <row r="3617" spans="3:3" s="86" customFormat="1" ht="10.199999999999999">
      <c r="C3617" s="90"/>
    </row>
    <row r="3618" spans="3:3" s="86" customFormat="1" ht="10.199999999999999">
      <c r="C3618" s="90"/>
    </row>
    <row r="3619" spans="3:3" s="86" customFormat="1" ht="10.199999999999999">
      <c r="C3619" s="90"/>
    </row>
    <row r="3620" spans="3:3" s="86" customFormat="1" ht="10.199999999999999">
      <c r="C3620" s="90"/>
    </row>
    <row r="3621" spans="3:3" s="86" customFormat="1" ht="10.199999999999999">
      <c r="C3621" s="90"/>
    </row>
    <row r="3622" spans="3:3" s="86" customFormat="1" ht="10.199999999999999">
      <c r="C3622" s="90"/>
    </row>
    <row r="3623" spans="3:3" s="86" customFormat="1" ht="10.199999999999999">
      <c r="C3623" s="90"/>
    </row>
    <row r="3624" spans="3:3" s="86" customFormat="1" ht="10.199999999999999">
      <c r="C3624" s="90"/>
    </row>
    <row r="3625" spans="3:3" s="86" customFormat="1" ht="10.199999999999999">
      <c r="C3625" s="90"/>
    </row>
    <row r="3626" spans="3:3" s="86" customFormat="1" ht="10.199999999999999">
      <c r="C3626" s="90"/>
    </row>
    <row r="3627" spans="3:3" s="86" customFormat="1" ht="10.199999999999999">
      <c r="C3627" s="90"/>
    </row>
    <row r="3628" spans="3:3" s="86" customFormat="1" ht="10.199999999999999">
      <c r="C3628" s="90"/>
    </row>
    <row r="3629" spans="3:3" s="86" customFormat="1" ht="10.199999999999999">
      <c r="C3629" s="90"/>
    </row>
    <row r="3630" spans="3:3" s="86" customFormat="1" ht="10.199999999999999">
      <c r="C3630" s="90"/>
    </row>
    <row r="3631" spans="3:3" s="86" customFormat="1" ht="10.199999999999999">
      <c r="C3631" s="90"/>
    </row>
    <row r="3632" spans="3:3" s="86" customFormat="1" ht="10.199999999999999">
      <c r="C3632" s="90"/>
    </row>
    <row r="3633" spans="3:3" s="86" customFormat="1" ht="10.199999999999999">
      <c r="C3633" s="90"/>
    </row>
    <row r="3634" spans="3:3" s="86" customFormat="1" ht="10.199999999999999">
      <c r="C3634" s="90"/>
    </row>
    <row r="3635" spans="3:3" s="86" customFormat="1" ht="10.199999999999999">
      <c r="C3635" s="90"/>
    </row>
    <row r="3636" spans="3:3" s="86" customFormat="1" ht="10.199999999999999">
      <c r="C3636" s="90"/>
    </row>
    <row r="3637" spans="3:3" s="86" customFormat="1" ht="10.199999999999999">
      <c r="C3637" s="90"/>
    </row>
    <row r="3638" spans="3:3" s="86" customFormat="1" ht="10.199999999999999">
      <c r="C3638" s="90"/>
    </row>
    <row r="3639" spans="3:3" s="86" customFormat="1" ht="10.199999999999999">
      <c r="C3639" s="90"/>
    </row>
    <row r="3640" spans="3:3" s="86" customFormat="1" ht="10.199999999999999">
      <c r="C3640" s="90"/>
    </row>
    <row r="3641" spans="3:3" s="86" customFormat="1" ht="10.199999999999999">
      <c r="C3641" s="90"/>
    </row>
    <row r="3642" spans="3:3" s="86" customFormat="1" ht="10.199999999999999">
      <c r="C3642" s="90"/>
    </row>
    <row r="3643" spans="3:3" s="86" customFormat="1" ht="10.199999999999999">
      <c r="C3643" s="90"/>
    </row>
    <row r="3644" spans="3:3" s="86" customFormat="1" ht="10.199999999999999">
      <c r="C3644" s="90"/>
    </row>
    <row r="3645" spans="3:3" s="86" customFormat="1" ht="10.199999999999999">
      <c r="C3645" s="90"/>
    </row>
    <row r="3646" spans="3:3" s="86" customFormat="1" ht="10.199999999999999">
      <c r="C3646" s="90"/>
    </row>
    <row r="3647" spans="3:3" s="86" customFormat="1" ht="10.199999999999999">
      <c r="C3647" s="90"/>
    </row>
    <row r="3648" spans="3:3" s="86" customFormat="1" ht="10.199999999999999">
      <c r="C3648" s="90"/>
    </row>
    <row r="3649" spans="3:3" s="86" customFormat="1" ht="10.199999999999999">
      <c r="C3649" s="90"/>
    </row>
    <row r="3650" spans="3:3" s="86" customFormat="1" ht="10.199999999999999">
      <c r="C3650" s="90"/>
    </row>
    <row r="3651" spans="3:3" s="86" customFormat="1" ht="10.199999999999999">
      <c r="C3651" s="90"/>
    </row>
    <row r="3652" spans="3:3" s="86" customFormat="1" ht="10.199999999999999">
      <c r="C3652" s="90"/>
    </row>
    <row r="3653" spans="3:3" s="86" customFormat="1" ht="10.199999999999999">
      <c r="C3653" s="90"/>
    </row>
    <row r="3654" spans="3:3" s="86" customFormat="1" ht="10.199999999999999">
      <c r="C3654" s="90"/>
    </row>
    <row r="3655" spans="3:3" s="86" customFormat="1" ht="10.199999999999999">
      <c r="C3655" s="90"/>
    </row>
    <row r="3656" spans="3:3" s="86" customFormat="1" ht="10.199999999999999">
      <c r="C3656" s="90"/>
    </row>
    <row r="3657" spans="3:3" s="86" customFormat="1" ht="10.199999999999999">
      <c r="C3657" s="90"/>
    </row>
    <row r="3658" spans="3:3" s="86" customFormat="1" ht="10.199999999999999">
      <c r="C3658" s="90"/>
    </row>
    <row r="3659" spans="3:3" s="86" customFormat="1" ht="10.199999999999999">
      <c r="C3659" s="90"/>
    </row>
    <row r="3660" spans="3:3" s="86" customFormat="1" ht="10.199999999999999">
      <c r="C3660" s="90"/>
    </row>
    <row r="3661" spans="3:3" s="86" customFormat="1" ht="10.199999999999999">
      <c r="C3661" s="90"/>
    </row>
    <row r="3662" spans="3:3" s="86" customFormat="1" ht="10.199999999999999">
      <c r="C3662" s="90"/>
    </row>
    <row r="3663" spans="3:3" s="86" customFormat="1" ht="10.199999999999999">
      <c r="C3663" s="90"/>
    </row>
    <row r="3664" spans="3:3" s="86" customFormat="1" ht="10.199999999999999">
      <c r="C3664" s="90"/>
    </row>
    <row r="3665" spans="3:3" s="86" customFormat="1" ht="10.199999999999999">
      <c r="C3665" s="90"/>
    </row>
    <row r="3666" spans="3:3" s="86" customFormat="1" ht="10.199999999999999">
      <c r="C3666" s="90"/>
    </row>
    <row r="3667" spans="3:3" s="86" customFormat="1" ht="10.199999999999999">
      <c r="C3667" s="90"/>
    </row>
    <row r="3668" spans="3:3" s="86" customFormat="1" ht="10.199999999999999">
      <c r="C3668" s="90"/>
    </row>
    <row r="3669" spans="3:3" s="86" customFormat="1" ht="10.199999999999999">
      <c r="C3669" s="90"/>
    </row>
    <row r="3670" spans="3:3" s="86" customFormat="1" ht="10.199999999999999">
      <c r="C3670" s="90"/>
    </row>
    <row r="3671" spans="3:3" s="86" customFormat="1" ht="10.199999999999999">
      <c r="C3671" s="90"/>
    </row>
    <row r="3672" spans="3:3" s="86" customFormat="1" ht="10.199999999999999">
      <c r="C3672" s="90"/>
    </row>
    <row r="3673" spans="3:3" s="86" customFormat="1" ht="10.199999999999999">
      <c r="C3673" s="90"/>
    </row>
    <row r="3674" spans="3:3" s="86" customFormat="1" ht="10.199999999999999">
      <c r="C3674" s="90"/>
    </row>
    <row r="3675" spans="3:3" s="86" customFormat="1" ht="10.199999999999999">
      <c r="C3675" s="90"/>
    </row>
    <row r="3676" spans="3:3" s="86" customFormat="1" ht="10.199999999999999">
      <c r="C3676" s="90"/>
    </row>
    <row r="3677" spans="3:3" s="86" customFormat="1" ht="10.199999999999999">
      <c r="C3677" s="90"/>
    </row>
    <row r="3678" spans="3:3" s="86" customFormat="1" ht="10.199999999999999">
      <c r="C3678" s="90"/>
    </row>
    <row r="3679" spans="3:3" s="86" customFormat="1" ht="10.199999999999999">
      <c r="C3679" s="90"/>
    </row>
    <row r="3680" spans="3:3" s="86" customFormat="1" ht="10.199999999999999">
      <c r="C3680" s="90"/>
    </row>
    <row r="3681" spans="3:3" s="86" customFormat="1" ht="10.199999999999999">
      <c r="C3681" s="90"/>
    </row>
    <row r="3682" spans="3:3" s="86" customFormat="1" ht="10.199999999999999">
      <c r="C3682" s="90"/>
    </row>
    <row r="3683" spans="3:3" s="86" customFormat="1" ht="10.199999999999999">
      <c r="C3683" s="90"/>
    </row>
    <row r="3684" spans="3:3" s="86" customFormat="1" ht="10.199999999999999">
      <c r="C3684" s="90"/>
    </row>
    <row r="3685" spans="3:3" s="86" customFormat="1" ht="10.199999999999999">
      <c r="C3685" s="90"/>
    </row>
    <row r="3686" spans="3:3" s="86" customFormat="1" ht="10.199999999999999">
      <c r="C3686" s="90"/>
    </row>
    <row r="3687" spans="3:3" s="86" customFormat="1" ht="10.199999999999999">
      <c r="C3687" s="90"/>
    </row>
    <row r="3688" spans="3:3" s="86" customFormat="1" ht="10.199999999999999">
      <c r="C3688" s="90"/>
    </row>
    <row r="3689" spans="3:3" s="86" customFormat="1" ht="10.199999999999999">
      <c r="C3689" s="90"/>
    </row>
    <row r="3690" spans="3:3" s="86" customFormat="1" ht="10.199999999999999">
      <c r="C3690" s="90"/>
    </row>
    <row r="3691" spans="3:3" s="86" customFormat="1" ht="10.199999999999999">
      <c r="C3691" s="90"/>
    </row>
    <row r="3692" spans="3:3" s="86" customFormat="1" ht="10.199999999999999">
      <c r="C3692" s="90"/>
    </row>
    <row r="3693" spans="3:3" s="86" customFormat="1" ht="10.199999999999999">
      <c r="C3693" s="90"/>
    </row>
    <row r="3694" spans="3:3" s="86" customFormat="1" ht="10.199999999999999">
      <c r="C3694" s="90"/>
    </row>
    <row r="3695" spans="3:3" s="86" customFormat="1" ht="10.199999999999999">
      <c r="C3695" s="90"/>
    </row>
    <row r="3696" spans="3:3" s="86" customFormat="1" ht="10.199999999999999">
      <c r="C3696" s="90"/>
    </row>
    <row r="3697" spans="3:3" s="86" customFormat="1" ht="10.199999999999999">
      <c r="C3697" s="90"/>
    </row>
    <row r="3698" spans="3:3" s="86" customFormat="1" ht="10.199999999999999">
      <c r="C3698" s="90"/>
    </row>
    <row r="3699" spans="3:3" s="86" customFormat="1" ht="10.199999999999999">
      <c r="C3699" s="90"/>
    </row>
    <row r="3700" spans="3:3" s="86" customFormat="1" ht="10.199999999999999">
      <c r="C3700" s="90"/>
    </row>
    <row r="3701" spans="3:3" s="86" customFormat="1" ht="10.199999999999999">
      <c r="C3701" s="90"/>
    </row>
    <row r="3702" spans="3:3" s="86" customFormat="1" ht="10.199999999999999">
      <c r="C3702" s="90"/>
    </row>
    <row r="3703" spans="3:3" s="86" customFormat="1" ht="10.199999999999999">
      <c r="C3703" s="90"/>
    </row>
    <row r="3704" spans="3:3" s="86" customFormat="1" ht="10.199999999999999">
      <c r="C3704" s="90"/>
    </row>
    <row r="3705" spans="3:3" s="86" customFormat="1" ht="10.199999999999999">
      <c r="C3705" s="90"/>
    </row>
    <row r="3706" spans="3:3" s="86" customFormat="1" ht="10.199999999999999">
      <c r="C3706" s="90"/>
    </row>
    <row r="3707" spans="3:3" s="86" customFormat="1" ht="10.199999999999999">
      <c r="C3707" s="90"/>
    </row>
    <row r="3708" spans="3:3" s="86" customFormat="1" ht="10.199999999999999">
      <c r="C3708" s="90"/>
    </row>
    <row r="3709" spans="3:3" s="86" customFormat="1" ht="10.199999999999999">
      <c r="C3709" s="90"/>
    </row>
    <row r="3710" spans="3:3" s="86" customFormat="1" ht="10.199999999999999">
      <c r="C3710" s="90"/>
    </row>
    <row r="3711" spans="3:3" s="86" customFormat="1" ht="10.199999999999999">
      <c r="C3711" s="90"/>
    </row>
    <row r="3712" spans="3:3" s="86" customFormat="1" ht="10.199999999999999">
      <c r="C3712" s="90"/>
    </row>
    <row r="3713" spans="3:3" s="86" customFormat="1" ht="10.199999999999999">
      <c r="C3713" s="90"/>
    </row>
    <row r="3714" spans="3:3" s="86" customFormat="1" ht="10.199999999999999">
      <c r="C3714" s="90"/>
    </row>
    <row r="3715" spans="3:3" s="86" customFormat="1" ht="10.199999999999999">
      <c r="C3715" s="90"/>
    </row>
    <row r="3716" spans="3:3" s="86" customFormat="1" ht="10.199999999999999">
      <c r="C3716" s="90"/>
    </row>
    <row r="3717" spans="3:3" s="86" customFormat="1" ht="10.199999999999999">
      <c r="C3717" s="90"/>
    </row>
    <row r="3718" spans="3:3" s="86" customFormat="1" ht="10.199999999999999">
      <c r="C3718" s="90"/>
    </row>
    <row r="3719" spans="3:3" s="86" customFormat="1" ht="10.199999999999999">
      <c r="C3719" s="90"/>
    </row>
    <row r="3720" spans="3:3" s="86" customFormat="1" ht="10.199999999999999">
      <c r="C3720" s="90"/>
    </row>
    <row r="3721" spans="3:3" s="86" customFormat="1" ht="10.199999999999999">
      <c r="C3721" s="90"/>
    </row>
    <row r="3722" spans="3:3" s="86" customFormat="1" ht="10.199999999999999">
      <c r="C3722" s="90"/>
    </row>
    <row r="3723" spans="3:3" s="86" customFormat="1" ht="10.199999999999999">
      <c r="C3723" s="90"/>
    </row>
    <row r="3724" spans="3:3" s="86" customFormat="1" ht="10.199999999999999">
      <c r="C3724" s="90"/>
    </row>
    <row r="3725" spans="3:3" s="86" customFormat="1" ht="10.199999999999999">
      <c r="C3725" s="90"/>
    </row>
    <row r="3726" spans="3:3" s="86" customFormat="1" ht="10.199999999999999">
      <c r="C3726" s="90"/>
    </row>
    <row r="3727" spans="3:3" s="86" customFormat="1" ht="10.199999999999999">
      <c r="C3727" s="90"/>
    </row>
    <row r="3728" spans="3:3" s="86" customFormat="1" ht="10.199999999999999">
      <c r="C3728" s="90"/>
    </row>
    <row r="3729" spans="3:3" s="86" customFormat="1" ht="10.199999999999999">
      <c r="C3729" s="90"/>
    </row>
    <row r="3730" spans="3:3" s="86" customFormat="1" ht="10.199999999999999">
      <c r="C3730" s="90"/>
    </row>
    <row r="3731" spans="3:3" s="86" customFormat="1" ht="10.199999999999999">
      <c r="C3731" s="90"/>
    </row>
    <row r="3732" spans="3:3" s="86" customFormat="1" ht="10.199999999999999">
      <c r="C3732" s="90"/>
    </row>
    <row r="3733" spans="3:3" s="86" customFormat="1" ht="10.199999999999999">
      <c r="C3733" s="90"/>
    </row>
    <row r="3734" spans="3:3" s="86" customFormat="1" ht="10.199999999999999">
      <c r="C3734" s="90"/>
    </row>
    <row r="3735" spans="3:3" s="86" customFormat="1" ht="10.199999999999999">
      <c r="C3735" s="90"/>
    </row>
    <row r="3736" spans="3:3" s="86" customFormat="1" ht="10.199999999999999">
      <c r="C3736" s="90"/>
    </row>
    <row r="3737" spans="3:3" s="86" customFormat="1" ht="10.199999999999999">
      <c r="C3737" s="90"/>
    </row>
    <row r="3738" spans="3:3" s="86" customFormat="1" ht="10.199999999999999">
      <c r="C3738" s="90"/>
    </row>
    <row r="3739" spans="3:3" s="86" customFormat="1" ht="10.199999999999999">
      <c r="C3739" s="90"/>
    </row>
    <row r="3740" spans="3:3" s="86" customFormat="1" ht="10.199999999999999">
      <c r="C3740" s="90"/>
    </row>
    <row r="3741" spans="3:3" s="86" customFormat="1" ht="10.199999999999999">
      <c r="C3741" s="90"/>
    </row>
    <row r="3742" spans="3:3" s="86" customFormat="1" ht="10.199999999999999">
      <c r="C3742" s="90"/>
    </row>
    <row r="3743" spans="3:3" s="86" customFormat="1" ht="10.199999999999999">
      <c r="C3743" s="90"/>
    </row>
    <row r="3744" spans="3:3" s="86" customFormat="1" ht="10.199999999999999">
      <c r="C3744" s="90"/>
    </row>
    <row r="3745" spans="3:3" s="86" customFormat="1" ht="10.199999999999999">
      <c r="C3745" s="90"/>
    </row>
    <row r="3746" spans="3:3" s="86" customFormat="1" ht="10.199999999999999">
      <c r="C3746" s="90"/>
    </row>
    <row r="3747" spans="3:3" s="86" customFormat="1" ht="10.199999999999999">
      <c r="C3747" s="90"/>
    </row>
    <row r="3748" spans="3:3" s="86" customFormat="1" ht="10.199999999999999">
      <c r="C3748" s="90"/>
    </row>
    <row r="3749" spans="3:3" s="86" customFormat="1" ht="10.199999999999999">
      <c r="C3749" s="90"/>
    </row>
    <row r="3750" spans="3:3" s="86" customFormat="1" ht="10.199999999999999">
      <c r="C3750" s="90"/>
    </row>
    <row r="3751" spans="3:3" s="86" customFormat="1" ht="10.199999999999999">
      <c r="C3751" s="90"/>
    </row>
    <row r="3752" spans="3:3" s="86" customFormat="1" ht="10.199999999999999">
      <c r="C3752" s="90"/>
    </row>
    <row r="3753" spans="3:3" s="86" customFormat="1" ht="10.199999999999999">
      <c r="C3753" s="90"/>
    </row>
    <row r="3754" spans="3:3" s="86" customFormat="1" ht="10.199999999999999">
      <c r="C3754" s="90"/>
    </row>
    <row r="3755" spans="3:3" s="86" customFormat="1" ht="10.199999999999999">
      <c r="C3755" s="90"/>
    </row>
    <row r="3756" spans="3:3" s="86" customFormat="1" ht="10.199999999999999">
      <c r="C3756" s="90"/>
    </row>
    <row r="3757" spans="3:3" s="86" customFormat="1" ht="10.199999999999999">
      <c r="C3757" s="90"/>
    </row>
    <row r="3758" spans="3:3" s="86" customFormat="1" ht="10.199999999999999">
      <c r="C3758" s="90"/>
    </row>
    <row r="3759" spans="3:3" s="86" customFormat="1" ht="10.199999999999999">
      <c r="C3759" s="90"/>
    </row>
    <row r="3760" spans="3:3" s="86" customFormat="1" ht="10.199999999999999">
      <c r="C3760" s="90"/>
    </row>
    <row r="3761" spans="3:3" s="86" customFormat="1" ht="10.199999999999999">
      <c r="C3761" s="90"/>
    </row>
    <row r="3762" spans="3:3" s="86" customFormat="1" ht="10.199999999999999">
      <c r="C3762" s="90"/>
    </row>
    <row r="3763" spans="3:3" s="86" customFormat="1" ht="10.199999999999999">
      <c r="C3763" s="90"/>
    </row>
    <row r="3764" spans="3:3" s="86" customFormat="1" ht="10.199999999999999">
      <c r="C3764" s="90"/>
    </row>
    <row r="3765" spans="3:3" s="86" customFormat="1" ht="10.199999999999999">
      <c r="C3765" s="90"/>
    </row>
    <row r="3766" spans="3:3" s="86" customFormat="1" ht="10.199999999999999">
      <c r="C3766" s="90"/>
    </row>
    <row r="3767" spans="3:3" s="86" customFormat="1" ht="10.199999999999999">
      <c r="C3767" s="90"/>
    </row>
    <row r="3768" spans="3:3" s="86" customFormat="1" ht="10.199999999999999">
      <c r="C3768" s="90"/>
    </row>
    <row r="3769" spans="3:3" s="86" customFormat="1" ht="10.199999999999999">
      <c r="C3769" s="90"/>
    </row>
    <row r="3770" spans="3:3" s="86" customFormat="1" ht="10.199999999999999">
      <c r="C3770" s="90"/>
    </row>
    <row r="3771" spans="3:3" s="86" customFormat="1" ht="10.199999999999999">
      <c r="C3771" s="90"/>
    </row>
    <row r="3772" spans="3:3" s="86" customFormat="1" ht="10.199999999999999">
      <c r="C3772" s="90"/>
    </row>
    <row r="3773" spans="3:3" s="86" customFormat="1" ht="10.199999999999999">
      <c r="C3773" s="90"/>
    </row>
    <row r="3774" spans="3:3" s="86" customFormat="1" ht="10.199999999999999">
      <c r="C3774" s="90"/>
    </row>
    <row r="3775" spans="3:3" s="86" customFormat="1" ht="10.199999999999999">
      <c r="C3775" s="90"/>
    </row>
    <row r="3776" spans="3:3" s="86" customFormat="1" ht="10.199999999999999">
      <c r="C3776" s="90"/>
    </row>
    <row r="3777" spans="3:3" s="86" customFormat="1" ht="10.199999999999999">
      <c r="C3777" s="90"/>
    </row>
    <row r="3778" spans="3:3" s="86" customFormat="1" ht="10.199999999999999">
      <c r="C3778" s="90"/>
    </row>
    <row r="3779" spans="3:3" s="86" customFormat="1" ht="10.199999999999999">
      <c r="C3779" s="90"/>
    </row>
    <row r="3780" spans="3:3" s="86" customFormat="1" ht="10.199999999999999">
      <c r="C3780" s="90"/>
    </row>
    <row r="3781" spans="3:3" s="86" customFormat="1" ht="10.199999999999999">
      <c r="C3781" s="90"/>
    </row>
    <row r="3782" spans="3:3" s="86" customFormat="1" ht="10.199999999999999">
      <c r="C3782" s="90"/>
    </row>
    <row r="3783" spans="3:3" s="86" customFormat="1" ht="10.199999999999999">
      <c r="C3783" s="90"/>
    </row>
    <row r="3784" spans="3:3" s="86" customFormat="1" ht="10.199999999999999">
      <c r="C3784" s="90"/>
    </row>
    <row r="3785" spans="3:3" s="86" customFormat="1" ht="10.199999999999999">
      <c r="C3785" s="90"/>
    </row>
    <row r="3786" spans="3:3" s="86" customFormat="1" ht="10.199999999999999">
      <c r="C3786" s="90"/>
    </row>
    <row r="3787" spans="3:3" s="86" customFormat="1" ht="10.199999999999999">
      <c r="C3787" s="90"/>
    </row>
    <row r="3788" spans="3:3" s="86" customFormat="1" ht="10.199999999999999">
      <c r="C3788" s="90"/>
    </row>
    <row r="3789" spans="3:3" s="86" customFormat="1" ht="10.199999999999999">
      <c r="C3789" s="90"/>
    </row>
    <row r="3790" spans="3:3" s="86" customFormat="1" ht="10.199999999999999">
      <c r="C3790" s="90"/>
    </row>
    <row r="3791" spans="3:3" s="86" customFormat="1" ht="10.199999999999999">
      <c r="C3791" s="90"/>
    </row>
    <row r="3792" spans="3:3" s="86" customFormat="1" ht="10.199999999999999">
      <c r="C3792" s="90"/>
    </row>
    <row r="3793" spans="3:3" s="86" customFormat="1" ht="10.199999999999999">
      <c r="C3793" s="90"/>
    </row>
    <row r="3794" spans="3:3" s="86" customFormat="1" ht="10.199999999999999">
      <c r="C3794" s="90"/>
    </row>
    <row r="3795" spans="3:3" s="86" customFormat="1" ht="10.199999999999999">
      <c r="C3795" s="90"/>
    </row>
    <row r="3796" spans="3:3" s="86" customFormat="1" ht="10.199999999999999">
      <c r="C3796" s="90"/>
    </row>
    <row r="3797" spans="3:3" s="86" customFormat="1" ht="10.199999999999999">
      <c r="C3797" s="90"/>
    </row>
    <row r="3798" spans="3:3" s="86" customFormat="1" ht="10.199999999999999">
      <c r="C3798" s="90"/>
    </row>
    <row r="3799" spans="3:3" s="86" customFormat="1" ht="10.199999999999999">
      <c r="C3799" s="90"/>
    </row>
    <row r="3800" spans="3:3" s="86" customFormat="1" ht="10.199999999999999">
      <c r="C3800" s="90"/>
    </row>
    <row r="3801" spans="3:3" s="86" customFormat="1" ht="10.199999999999999">
      <c r="C3801" s="90"/>
    </row>
    <row r="3802" spans="3:3" s="86" customFormat="1" ht="10.199999999999999">
      <c r="C3802" s="90"/>
    </row>
    <row r="3803" spans="3:3" s="86" customFormat="1" ht="10.199999999999999">
      <c r="C3803" s="90"/>
    </row>
    <row r="3804" spans="3:3" s="86" customFormat="1" ht="10.199999999999999">
      <c r="C3804" s="90"/>
    </row>
    <row r="3805" spans="3:3" s="86" customFormat="1" ht="10.199999999999999">
      <c r="C3805" s="90"/>
    </row>
    <row r="3806" spans="3:3" s="86" customFormat="1" ht="10.199999999999999">
      <c r="C3806" s="90"/>
    </row>
    <row r="3807" spans="3:3" s="86" customFormat="1" ht="10.199999999999999">
      <c r="C3807" s="90"/>
    </row>
    <row r="3808" spans="3:3" s="86" customFormat="1" ht="10.199999999999999">
      <c r="C3808" s="90"/>
    </row>
    <row r="3809" spans="3:3" s="86" customFormat="1" ht="10.199999999999999">
      <c r="C3809" s="90"/>
    </row>
    <row r="3810" spans="3:3" s="86" customFormat="1" ht="10.199999999999999">
      <c r="C3810" s="90"/>
    </row>
    <row r="3811" spans="3:3" s="86" customFormat="1" ht="10.199999999999999">
      <c r="C3811" s="90"/>
    </row>
    <row r="3812" spans="3:3" s="86" customFormat="1" ht="10.199999999999999">
      <c r="C3812" s="90"/>
    </row>
    <row r="3813" spans="3:3" s="86" customFormat="1" ht="10.199999999999999">
      <c r="C3813" s="90"/>
    </row>
    <row r="3814" spans="3:3" s="86" customFormat="1" ht="10.199999999999999">
      <c r="C3814" s="90"/>
    </row>
    <row r="3815" spans="3:3" s="86" customFormat="1" ht="10.199999999999999">
      <c r="C3815" s="90"/>
    </row>
    <row r="3816" spans="3:3" s="86" customFormat="1" ht="10.199999999999999">
      <c r="C3816" s="90"/>
    </row>
    <row r="3817" spans="3:3" s="86" customFormat="1" ht="10.199999999999999">
      <c r="C3817" s="90"/>
    </row>
    <row r="3818" spans="3:3" s="86" customFormat="1" ht="10.199999999999999">
      <c r="C3818" s="90"/>
    </row>
    <row r="3819" spans="3:3" s="86" customFormat="1" ht="10.199999999999999">
      <c r="C3819" s="90"/>
    </row>
    <row r="3820" spans="3:3" s="86" customFormat="1" ht="10.199999999999999">
      <c r="C3820" s="90"/>
    </row>
    <row r="3821" spans="3:3" s="86" customFormat="1" ht="10.199999999999999">
      <c r="C3821" s="90"/>
    </row>
    <row r="3822" spans="3:3" s="86" customFormat="1" ht="10.199999999999999">
      <c r="C3822" s="90"/>
    </row>
    <row r="3823" spans="3:3" s="86" customFormat="1" ht="10.199999999999999">
      <c r="C3823" s="90"/>
    </row>
    <row r="3824" spans="3:3" s="86" customFormat="1" ht="10.199999999999999">
      <c r="C3824" s="90"/>
    </row>
    <row r="3825" spans="3:3" s="86" customFormat="1" ht="10.199999999999999">
      <c r="C3825" s="90"/>
    </row>
    <row r="3826" spans="3:3" s="86" customFormat="1" ht="10.199999999999999">
      <c r="C3826" s="90"/>
    </row>
    <row r="3827" spans="3:3" s="86" customFormat="1" ht="10.199999999999999">
      <c r="C3827" s="90"/>
    </row>
    <row r="3828" spans="3:3" s="86" customFormat="1" ht="10.199999999999999">
      <c r="C3828" s="90"/>
    </row>
    <row r="3829" spans="3:3" s="86" customFormat="1" ht="10.199999999999999">
      <c r="C3829" s="90"/>
    </row>
    <row r="3830" spans="3:3" s="86" customFormat="1" ht="10.199999999999999">
      <c r="C3830" s="90"/>
    </row>
    <row r="3831" spans="3:3" s="86" customFormat="1" ht="10.199999999999999">
      <c r="C3831" s="90"/>
    </row>
    <row r="3832" spans="3:3" s="86" customFormat="1" ht="10.199999999999999">
      <c r="C3832" s="90"/>
    </row>
    <row r="3833" spans="3:3" s="86" customFormat="1" ht="10.199999999999999">
      <c r="C3833" s="90"/>
    </row>
    <row r="3834" spans="3:3" s="86" customFormat="1" ht="10.199999999999999">
      <c r="C3834" s="90"/>
    </row>
    <row r="3835" spans="3:3" s="86" customFormat="1" ht="10.199999999999999">
      <c r="C3835" s="90"/>
    </row>
    <row r="3836" spans="3:3" s="86" customFormat="1" ht="10.199999999999999">
      <c r="C3836" s="90"/>
    </row>
    <row r="3837" spans="3:3" s="86" customFormat="1" ht="10.199999999999999">
      <c r="C3837" s="90"/>
    </row>
    <row r="3838" spans="3:3" s="86" customFormat="1" ht="10.199999999999999">
      <c r="C3838" s="90"/>
    </row>
    <row r="3839" spans="3:3" s="86" customFormat="1" ht="10.199999999999999">
      <c r="C3839" s="90"/>
    </row>
    <row r="3840" spans="3:3" s="86" customFormat="1" ht="10.199999999999999">
      <c r="C3840" s="90"/>
    </row>
    <row r="3841" spans="3:3" s="86" customFormat="1" ht="10.199999999999999">
      <c r="C3841" s="90"/>
    </row>
    <row r="3842" spans="3:3" s="86" customFormat="1" ht="10.199999999999999">
      <c r="C3842" s="90"/>
    </row>
    <row r="3843" spans="3:3" s="86" customFormat="1" ht="10.199999999999999">
      <c r="C3843" s="90"/>
    </row>
    <row r="3844" spans="3:3" s="86" customFormat="1" ht="10.199999999999999">
      <c r="C3844" s="90"/>
    </row>
    <row r="3845" spans="3:3" s="86" customFormat="1" ht="10.199999999999999">
      <c r="C3845" s="90"/>
    </row>
    <row r="3846" spans="3:3" s="86" customFormat="1" ht="10.199999999999999">
      <c r="C3846" s="90"/>
    </row>
    <row r="3847" spans="3:3" s="86" customFormat="1" ht="10.199999999999999">
      <c r="C3847" s="90"/>
    </row>
    <row r="3848" spans="3:3" s="86" customFormat="1" ht="10.199999999999999">
      <c r="C3848" s="90"/>
    </row>
    <row r="3849" spans="3:3" s="86" customFormat="1" ht="10.199999999999999">
      <c r="C3849" s="90"/>
    </row>
    <row r="3850" spans="3:3" s="86" customFormat="1" ht="10.199999999999999">
      <c r="C3850" s="90"/>
    </row>
    <row r="3851" spans="3:3" s="86" customFormat="1" ht="10.199999999999999">
      <c r="C3851" s="90"/>
    </row>
    <row r="3852" spans="3:3" s="86" customFormat="1" ht="10.199999999999999">
      <c r="C3852" s="90"/>
    </row>
    <row r="3853" spans="3:3" s="86" customFormat="1" ht="10.199999999999999">
      <c r="C3853" s="90"/>
    </row>
    <row r="3854" spans="3:3" s="86" customFormat="1" ht="10.199999999999999">
      <c r="C3854" s="90"/>
    </row>
    <row r="3855" spans="3:3" s="86" customFormat="1" ht="10.199999999999999">
      <c r="C3855" s="90"/>
    </row>
    <row r="3856" spans="3:3" s="86" customFormat="1" ht="10.199999999999999">
      <c r="C3856" s="90"/>
    </row>
    <row r="3857" spans="3:3" s="86" customFormat="1" ht="10.199999999999999">
      <c r="C3857" s="90"/>
    </row>
    <row r="3858" spans="3:3" s="86" customFormat="1" ht="10.199999999999999">
      <c r="C3858" s="90"/>
    </row>
    <row r="3859" spans="3:3" s="86" customFormat="1" ht="10.199999999999999">
      <c r="C3859" s="90"/>
    </row>
    <row r="3860" spans="3:3" s="86" customFormat="1" ht="10.199999999999999">
      <c r="C3860" s="90"/>
    </row>
    <row r="3861" spans="3:3" s="86" customFormat="1" ht="10.199999999999999">
      <c r="C3861" s="90"/>
    </row>
    <row r="3862" spans="3:3" s="86" customFormat="1" ht="10.199999999999999">
      <c r="C3862" s="90"/>
    </row>
    <row r="3863" spans="3:3" s="86" customFormat="1" ht="10.199999999999999">
      <c r="C3863" s="90"/>
    </row>
    <row r="3864" spans="3:3" s="86" customFormat="1" ht="10.199999999999999">
      <c r="C3864" s="90"/>
    </row>
    <row r="3865" spans="3:3" s="86" customFormat="1" ht="10.199999999999999">
      <c r="C3865" s="90"/>
    </row>
    <row r="3866" spans="3:3" s="86" customFormat="1" ht="10.199999999999999">
      <c r="C3866" s="90"/>
    </row>
    <row r="3867" spans="3:3" s="86" customFormat="1" ht="10.199999999999999">
      <c r="C3867" s="90"/>
    </row>
    <row r="3868" spans="3:3" s="86" customFormat="1" ht="10.199999999999999">
      <c r="C3868" s="90"/>
    </row>
    <row r="3869" spans="3:3" s="86" customFormat="1" ht="10.199999999999999">
      <c r="C3869" s="90"/>
    </row>
    <row r="3870" spans="3:3" s="86" customFormat="1" ht="10.199999999999999">
      <c r="C3870" s="90"/>
    </row>
    <row r="3871" spans="3:3" s="86" customFormat="1" ht="10.199999999999999">
      <c r="C3871" s="90"/>
    </row>
    <row r="3872" spans="3:3" s="86" customFormat="1" ht="10.199999999999999">
      <c r="C3872" s="90"/>
    </row>
    <row r="3873" spans="3:3" s="86" customFormat="1" ht="10.199999999999999">
      <c r="C3873" s="90"/>
    </row>
    <row r="3874" spans="3:3" s="86" customFormat="1" ht="10.199999999999999">
      <c r="C3874" s="90"/>
    </row>
    <row r="3875" spans="3:3" s="86" customFormat="1" ht="10.199999999999999">
      <c r="C3875" s="90"/>
    </row>
    <row r="3876" spans="3:3" s="86" customFormat="1" ht="10.199999999999999">
      <c r="C3876" s="90"/>
    </row>
    <row r="3877" spans="3:3" s="86" customFormat="1" ht="10.199999999999999">
      <c r="C3877" s="90"/>
    </row>
    <row r="3878" spans="3:3" s="86" customFormat="1" ht="10.199999999999999">
      <c r="C3878" s="90"/>
    </row>
    <row r="3879" spans="3:3" s="86" customFormat="1" ht="10.199999999999999">
      <c r="C3879" s="90"/>
    </row>
    <row r="3880" spans="3:3" s="86" customFormat="1" ht="10.199999999999999">
      <c r="C3880" s="90"/>
    </row>
    <row r="3881" spans="3:3" s="86" customFormat="1" ht="10.199999999999999">
      <c r="C3881" s="90"/>
    </row>
    <row r="3882" spans="3:3" s="86" customFormat="1" ht="10.199999999999999">
      <c r="C3882" s="90"/>
    </row>
    <row r="3883" spans="3:3" s="86" customFormat="1" ht="10.199999999999999">
      <c r="C3883" s="90"/>
    </row>
    <row r="3884" spans="3:3" s="86" customFormat="1" ht="10.199999999999999">
      <c r="C3884" s="90"/>
    </row>
    <row r="3885" spans="3:3" s="86" customFormat="1" ht="10.199999999999999">
      <c r="C3885" s="90"/>
    </row>
    <row r="3886" spans="3:3" s="86" customFormat="1" ht="10.199999999999999">
      <c r="C3886" s="90"/>
    </row>
    <row r="3887" spans="3:3" s="86" customFormat="1" ht="10.199999999999999">
      <c r="C3887" s="90"/>
    </row>
    <row r="3888" spans="3:3" s="86" customFormat="1" ht="10.199999999999999">
      <c r="C3888" s="90"/>
    </row>
    <row r="3889" spans="3:3" s="86" customFormat="1" ht="10.199999999999999">
      <c r="C3889" s="90"/>
    </row>
    <row r="3890" spans="3:3" s="86" customFormat="1" ht="10.199999999999999">
      <c r="C3890" s="90"/>
    </row>
    <row r="3891" spans="3:3" s="86" customFormat="1" ht="10.199999999999999">
      <c r="C3891" s="90"/>
    </row>
    <row r="3892" spans="3:3" s="86" customFormat="1" ht="10.199999999999999">
      <c r="C3892" s="90"/>
    </row>
    <row r="3893" spans="3:3" s="86" customFormat="1" ht="10.199999999999999">
      <c r="C3893" s="90"/>
    </row>
    <row r="3894" spans="3:3" s="86" customFormat="1" ht="10.199999999999999">
      <c r="C3894" s="90"/>
    </row>
    <row r="3895" spans="3:3" s="86" customFormat="1" ht="10.199999999999999">
      <c r="C3895" s="90"/>
    </row>
    <row r="3896" spans="3:3" s="86" customFormat="1" ht="10.199999999999999">
      <c r="C3896" s="90"/>
    </row>
    <row r="3897" spans="3:3" s="86" customFormat="1" ht="10.199999999999999">
      <c r="C3897" s="90"/>
    </row>
    <row r="3898" spans="3:3" s="86" customFormat="1" ht="10.199999999999999">
      <c r="C3898" s="90"/>
    </row>
    <row r="3899" spans="3:3" s="86" customFormat="1" ht="10.199999999999999">
      <c r="C3899" s="90"/>
    </row>
    <row r="3900" spans="3:3" s="86" customFormat="1" ht="10.199999999999999">
      <c r="C3900" s="90"/>
    </row>
    <row r="3901" spans="3:3" s="86" customFormat="1" ht="10.199999999999999">
      <c r="C3901" s="90"/>
    </row>
    <row r="3902" spans="3:3" s="86" customFormat="1" ht="10.199999999999999">
      <c r="C3902" s="90"/>
    </row>
    <row r="3903" spans="3:3" s="86" customFormat="1" ht="10.199999999999999">
      <c r="C3903" s="90"/>
    </row>
    <row r="3904" spans="3:3" s="86" customFormat="1" ht="10.199999999999999">
      <c r="C3904" s="90"/>
    </row>
    <row r="3905" spans="3:3" s="86" customFormat="1" ht="10.199999999999999">
      <c r="C3905" s="90"/>
    </row>
    <row r="3906" spans="3:3" s="86" customFormat="1" ht="10.199999999999999">
      <c r="C3906" s="90"/>
    </row>
    <row r="3907" spans="3:3" s="86" customFormat="1" ht="10.199999999999999">
      <c r="C3907" s="90"/>
    </row>
    <row r="3908" spans="3:3" s="86" customFormat="1" ht="10.199999999999999">
      <c r="C3908" s="90"/>
    </row>
    <row r="3909" spans="3:3" s="86" customFormat="1" ht="10.199999999999999">
      <c r="C3909" s="90"/>
    </row>
    <row r="3910" spans="3:3" s="86" customFormat="1" ht="10.199999999999999">
      <c r="C3910" s="90"/>
    </row>
    <row r="3911" spans="3:3" s="86" customFormat="1" ht="10.199999999999999">
      <c r="C3911" s="90"/>
    </row>
    <row r="3912" spans="3:3" s="86" customFormat="1" ht="10.199999999999999">
      <c r="C3912" s="90"/>
    </row>
    <row r="3913" spans="3:3" s="86" customFormat="1" ht="10.199999999999999">
      <c r="C3913" s="90"/>
    </row>
    <row r="3914" spans="3:3" s="86" customFormat="1" ht="10.199999999999999">
      <c r="C3914" s="90"/>
    </row>
    <row r="3915" spans="3:3" s="86" customFormat="1" ht="10.199999999999999">
      <c r="C3915" s="90"/>
    </row>
    <row r="3916" spans="3:3" s="86" customFormat="1" ht="10.199999999999999">
      <c r="C3916" s="90"/>
    </row>
    <row r="3917" spans="3:3" s="86" customFormat="1" ht="10.199999999999999">
      <c r="C3917" s="90"/>
    </row>
    <row r="3918" spans="3:3" s="86" customFormat="1" ht="10.199999999999999">
      <c r="C3918" s="90"/>
    </row>
    <row r="3919" spans="3:3" s="86" customFormat="1" ht="10.199999999999999">
      <c r="C3919" s="90"/>
    </row>
    <row r="3920" spans="3:3" s="86" customFormat="1" ht="10.199999999999999">
      <c r="C3920" s="90"/>
    </row>
    <row r="3921" spans="3:3" s="86" customFormat="1" ht="10.199999999999999">
      <c r="C3921" s="90"/>
    </row>
    <row r="3922" spans="3:3" s="86" customFormat="1" ht="10.199999999999999">
      <c r="C3922" s="90"/>
    </row>
    <row r="3923" spans="3:3" s="86" customFormat="1" ht="10.199999999999999">
      <c r="C3923" s="90"/>
    </row>
    <row r="3924" spans="3:3" s="86" customFormat="1" ht="10.199999999999999">
      <c r="C3924" s="90"/>
    </row>
    <row r="3925" spans="3:3" s="86" customFormat="1" ht="10.199999999999999">
      <c r="C3925" s="90"/>
    </row>
    <row r="3926" spans="3:3" s="86" customFormat="1" ht="10.199999999999999">
      <c r="C3926" s="90"/>
    </row>
    <row r="3927" spans="3:3" s="86" customFormat="1" ht="10.199999999999999">
      <c r="C3927" s="90"/>
    </row>
    <row r="3928" spans="3:3" s="86" customFormat="1" ht="10.199999999999999">
      <c r="C3928" s="90"/>
    </row>
    <row r="3929" spans="3:3" s="86" customFormat="1" ht="10.199999999999999">
      <c r="C3929" s="90"/>
    </row>
    <row r="3930" spans="3:3" s="86" customFormat="1" ht="10.199999999999999">
      <c r="C3930" s="90"/>
    </row>
    <row r="3931" spans="3:3" s="86" customFormat="1" ht="10.199999999999999">
      <c r="C3931" s="90"/>
    </row>
    <row r="3932" spans="3:3" s="86" customFormat="1" ht="10.199999999999999">
      <c r="C3932" s="90"/>
    </row>
    <row r="3933" spans="3:3" s="86" customFormat="1" ht="10.199999999999999">
      <c r="C3933" s="90"/>
    </row>
    <row r="3934" spans="3:3" s="86" customFormat="1" ht="10.199999999999999">
      <c r="C3934" s="90"/>
    </row>
    <row r="3935" spans="3:3" s="86" customFormat="1" ht="10.199999999999999">
      <c r="C3935" s="90"/>
    </row>
    <row r="3936" spans="3:3" s="86" customFormat="1" ht="10.199999999999999">
      <c r="C3936" s="90"/>
    </row>
    <row r="3937" spans="3:3" s="86" customFormat="1" ht="10.199999999999999">
      <c r="C3937" s="90"/>
    </row>
    <row r="3938" spans="3:3" s="86" customFormat="1" ht="10.199999999999999">
      <c r="C3938" s="90"/>
    </row>
    <row r="3939" spans="3:3" s="86" customFormat="1" ht="10.199999999999999">
      <c r="C3939" s="90"/>
    </row>
    <row r="3940" spans="3:3" s="86" customFormat="1" ht="10.199999999999999">
      <c r="C3940" s="90"/>
    </row>
    <row r="3941" spans="3:3" s="86" customFormat="1" ht="10.199999999999999">
      <c r="C3941" s="90"/>
    </row>
    <row r="3942" spans="3:3" s="86" customFormat="1" ht="10.199999999999999">
      <c r="C3942" s="90"/>
    </row>
    <row r="3943" spans="3:3" s="86" customFormat="1" ht="10.199999999999999">
      <c r="C3943" s="90"/>
    </row>
    <row r="3944" spans="3:3" s="86" customFormat="1" ht="10.199999999999999">
      <c r="C3944" s="90"/>
    </row>
    <row r="3945" spans="3:3" s="86" customFormat="1" ht="10.199999999999999">
      <c r="C3945" s="90"/>
    </row>
    <row r="3946" spans="3:3" s="86" customFormat="1" ht="10.199999999999999">
      <c r="C3946" s="90"/>
    </row>
    <row r="3947" spans="3:3" s="86" customFormat="1" ht="10.199999999999999">
      <c r="C3947" s="90"/>
    </row>
    <row r="3948" spans="3:3" s="86" customFormat="1" ht="10.199999999999999">
      <c r="C3948" s="90"/>
    </row>
    <row r="3949" spans="3:3" s="86" customFormat="1" ht="10.199999999999999">
      <c r="C3949" s="90"/>
    </row>
    <row r="3950" spans="3:3" s="86" customFormat="1" ht="10.199999999999999">
      <c r="C3950" s="90"/>
    </row>
    <row r="3951" spans="3:3" s="86" customFormat="1" ht="10.199999999999999">
      <c r="C3951" s="90"/>
    </row>
    <row r="3952" spans="3:3" s="86" customFormat="1" ht="10.199999999999999">
      <c r="C3952" s="90"/>
    </row>
    <row r="3953" spans="3:3" s="86" customFormat="1" ht="10.199999999999999">
      <c r="C3953" s="90"/>
    </row>
    <row r="3954" spans="3:3" s="86" customFormat="1" ht="10.199999999999999">
      <c r="C3954" s="90"/>
    </row>
    <row r="3955" spans="3:3" s="86" customFormat="1" ht="10.199999999999999">
      <c r="C3955" s="90"/>
    </row>
    <row r="3956" spans="3:3" s="86" customFormat="1" ht="10.199999999999999">
      <c r="C3956" s="90"/>
    </row>
    <row r="3957" spans="3:3" s="86" customFormat="1" ht="10.199999999999999">
      <c r="C3957" s="90"/>
    </row>
    <row r="3958" spans="3:3" s="86" customFormat="1" ht="10.199999999999999">
      <c r="C3958" s="90"/>
    </row>
    <row r="3959" spans="3:3" s="86" customFormat="1" ht="10.199999999999999">
      <c r="C3959" s="90"/>
    </row>
    <row r="3960" spans="3:3" s="86" customFormat="1" ht="10.199999999999999">
      <c r="C3960" s="90"/>
    </row>
    <row r="3961" spans="3:3" s="86" customFormat="1" ht="10.199999999999999">
      <c r="C3961" s="90"/>
    </row>
    <row r="3962" spans="3:3" s="86" customFormat="1" ht="10.199999999999999">
      <c r="C3962" s="90"/>
    </row>
    <row r="3963" spans="3:3" s="86" customFormat="1" ht="10.199999999999999">
      <c r="C3963" s="90"/>
    </row>
    <row r="3964" spans="3:3" s="86" customFormat="1" ht="10.199999999999999">
      <c r="C3964" s="90"/>
    </row>
    <row r="3965" spans="3:3" s="86" customFormat="1" ht="10.199999999999999">
      <c r="C3965" s="90"/>
    </row>
    <row r="3966" spans="3:3" s="86" customFormat="1" ht="10.199999999999999">
      <c r="C3966" s="90"/>
    </row>
    <row r="3967" spans="3:3" s="86" customFormat="1" ht="10.199999999999999">
      <c r="C3967" s="90"/>
    </row>
    <row r="3968" spans="3:3" s="86" customFormat="1" ht="10.199999999999999">
      <c r="C3968" s="90"/>
    </row>
    <row r="3969" spans="3:3" s="86" customFormat="1" ht="10.199999999999999">
      <c r="C3969" s="90"/>
    </row>
    <row r="3970" spans="3:3" s="86" customFormat="1" ht="10.199999999999999">
      <c r="C3970" s="90"/>
    </row>
    <row r="3971" spans="3:3" s="86" customFormat="1" ht="10.199999999999999">
      <c r="C3971" s="90"/>
    </row>
    <row r="3972" spans="3:3" s="86" customFormat="1" ht="10.199999999999999">
      <c r="C3972" s="90"/>
    </row>
    <row r="3973" spans="3:3" s="86" customFormat="1" ht="10.199999999999999">
      <c r="C3973" s="90"/>
    </row>
    <row r="3974" spans="3:3" s="86" customFormat="1" ht="10.199999999999999">
      <c r="C3974" s="90"/>
    </row>
    <row r="3975" spans="3:3" s="86" customFormat="1" ht="10.199999999999999">
      <c r="C3975" s="90"/>
    </row>
    <row r="3976" spans="3:3" s="86" customFormat="1" ht="10.199999999999999">
      <c r="C3976" s="90"/>
    </row>
    <row r="3977" spans="3:3" s="86" customFormat="1" ht="10.199999999999999">
      <c r="C3977" s="90"/>
    </row>
    <row r="3978" spans="3:3" s="86" customFormat="1" ht="10.199999999999999">
      <c r="C3978" s="90"/>
    </row>
    <row r="3979" spans="3:3" s="86" customFormat="1" ht="10.199999999999999">
      <c r="C3979" s="90"/>
    </row>
    <row r="3980" spans="3:3" s="86" customFormat="1" ht="10.199999999999999">
      <c r="C3980" s="90"/>
    </row>
    <row r="3981" spans="3:3" s="86" customFormat="1" ht="10.199999999999999">
      <c r="C3981" s="90"/>
    </row>
    <row r="3982" spans="3:3" s="86" customFormat="1" ht="10.199999999999999">
      <c r="C3982" s="90"/>
    </row>
    <row r="3983" spans="3:3" s="86" customFormat="1" ht="10.199999999999999">
      <c r="C3983" s="90"/>
    </row>
    <row r="3984" spans="3:3" s="86" customFormat="1" ht="10.199999999999999">
      <c r="C3984" s="90"/>
    </row>
    <row r="3985" spans="3:3" s="86" customFormat="1" ht="10.199999999999999">
      <c r="C3985" s="90"/>
    </row>
    <row r="3986" spans="3:3" s="86" customFormat="1" ht="10.199999999999999">
      <c r="C3986" s="90"/>
    </row>
    <row r="3987" spans="3:3" s="86" customFormat="1" ht="10.199999999999999">
      <c r="C3987" s="90"/>
    </row>
    <row r="3988" spans="3:3" s="86" customFormat="1" ht="10.199999999999999">
      <c r="C3988" s="90"/>
    </row>
    <row r="3989" spans="3:3" s="86" customFormat="1" ht="10.199999999999999">
      <c r="C3989" s="90"/>
    </row>
    <row r="3990" spans="3:3" s="86" customFormat="1" ht="10.199999999999999">
      <c r="C3990" s="90"/>
    </row>
    <row r="3991" spans="3:3" s="86" customFormat="1" ht="10.199999999999999">
      <c r="C3991" s="90"/>
    </row>
    <row r="3992" spans="3:3" s="86" customFormat="1" ht="10.199999999999999">
      <c r="C3992" s="90"/>
    </row>
    <row r="3993" spans="3:3" s="86" customFormat="1" ht="10.199999999999999">
      <c r="C3993" s="90"/>
    </row>
    <row r="3994" spans="3:3" s="86" customFormat="1" ht="10.199999999999999">
      <c r="C3994" s="90"/>
    </row>
    <row r="3995" spans="3:3" s="86" customFormat="1" ht="10.199999999999999">
      <c r="C3995" s="90"/>
    </row>
    <row r="3996" spans="3:3" s="86" customFormat="1" ht="10.199999999999999">
      <c r="C3996" s="90"/>
    </row>
    <row r="3997" spans="3:3" s="86" customFormat="1" ht="10.199999999999999">
      <c r="C3997" s="90"/>
    </row>
    <row r="3998" spans="3:3" s="86" customFormat="1" ht="10.199999999999999">
      <c r="C3998" s="90"/>
    </row>
    <row r="3999" spans="3:3" s="86" customFormat="1" ht="10.199999999999999">
      <c r="C3999" s="90"/>
    </row>
    <row r="4000" spans="3:3" s="86" customFormat="1" ht="10.199999999999999">
      <c r="C4000" s="90"/>
    </row>
    <row r="4001" spans="3:3" s="86" customFormat="1" ht="10.199999999999999">
      <c r="C4001" s="90"/>
    </row>
    <row r="4002" spans="3:3" s="86" customFormat="1" ht="10.199999999999999">
      <c r="C4002" s="90"/>
    </row>
    <row r="4003" spans="3:3" s="86" customFormat="1" ht="10.199999999999999">
      <c r="C4003" s="90"/>
    </row>
    <row r="4004" spans="3:3" s="86" customFormat="1" ht="10.199999999999999">
      <c r="C4004" s="90"/>
    </row>
    <row r="4005" spans="3:3" s="86" customFormat="1" ht="10.199999999999999">
      <c r="C4005" s="90"/>
    </row>
    <row r="4006" spans="3:3" s="86" customFormat="1" ht="10.199999999999999">
      <c r="C4006" s="90"/>
    </row>
    <row r="4007" spans="3:3" s="86" customFormat="1" ht="10.199999999999999">
      <c r="C4007" s="90"/>
    </row>
    <row r="4008" spans="3:3" s="86" customFormat="1" ht="10.199999999999999">
      <c r="C4008" s="90"/>
    </row>
    <row r="4009" spans="3:3" s="86" customFormat="1" ht="10.199999999999999">
      <c r="C4009" s="90"/>
    </row>
    <row r="4010" spans="3:3" s="86" customFormat="1" ht="10.199999999999999">
      <c r="C4010" s="90"/>
    </row>
    <row r="4011" spans="3:3" s="86" customFormat="1" ht="10.199999999999999">
      <c r="C4011" s="90"/>
    </row>
    <row r="4012" spans="3:3" s="86" customFormat="1" ht="10.199999999999999">
      <c r="C4012" s="90"/>
    </row>
    <row r="4013" spans="3:3" s="86" customFormat="1" ht="10.199999999999999">
      <c r="C4013" s="90"/>
    </row>
    <row r="4014" spans="3:3" s="86" customFormat="1" ht="10.199999999999999">
      <c r="C4014" s="90"/>
    </row>
    <row r="4015" spans="3:3" s="86" customFormat="1" ht="10.199999999999999">
      <c r="C4015" s="90"/>
    </row>
    <row r="4016" spans="3:3" s="86" customFormat="1" ht="10.199999999999999">
      <c r="C4016" s="90"/>
    </row>
    <row r="4017" spans="3:3" s="86" customFormat="1" ht="10.199999999999999">
      <c r="C4017" s="90"/>
    </row>
    <row r="4018" spans="3:3" s="86" customFormat="1" ht="10.199999999999999">
      <c r="C4018" s="90"/>
    </row>
    <row r="4019" spans="3:3" s="86" customFormat="1" ht="10.199999999999999">
      <c r="C4019" s="90"/>
    </row>
    <row r="4020" spans="3:3" s="86" customFormat="1" ht="10.199999999999999">
      <c r="C4020" s="90"/>
    </row>
    <row r="4021" spans="3:3" s="86" customFormat="1" ht="10.199999999999999">
      <c r="C4021" s="90"/>
    </row>
    <row r="4022" spans="3:3" s="86" customFormat="1" ht="10.199999999999999">
      <c r="C4022" s="90"/>
    </row>
    <row r="4023" spans="3:3" s="86" customFormat="1" ht="10.199999999999999">
      <c r="C4023" s="90"/>
    </row>
    <row r="4024" spans="3:3" s="86" customFormat="1" ht="10.199999999999999">
      <c r="C4024" s="90"/>
    </row>
    <row r="4025" spans="3:3" s="86" customFormat="1" ht="10.199999999999999">
      <c r="C4025" s="90"/>
    </row>
    <row r="4026" spans="3:3" s="86" customFormat="1" ht="10.199999999999999">
      <c r="C4026" s="90"/>
    </row>
    <row r="4027" spans="3:3" s="86" customFormat="1" ht="10.199999999999999">
      <c r="C4027" s="90"/>
    </row>
    <row r="4028" spans="3:3" s="86" customFormat="1" ht="10.199999999999999">
      <c r="C4028" s="90"/>
    </row>
    <row r="4029" spans="3:3" s="86" customFormat="1" ht="10.199999999999999">
      <c r="C4029" s="90"/>
    </row>
    <row r="4030" spans="3:3" s="86" customFormat="1" ht="10.199999999999999">
      <c r="C4030" s="90"/>
    </row>
    <row r="4031" spans="3:3" s="86" customFormat="1" ht="10.199999999999999">
      <c r="C4031" s="90"/>
    </row>
    <row r="4032" spans="3:3" s="86" customFormat="1" ht="10.199999999999999">
      <c r="C4032" s="90"/>
    </row>
    <row r="4033" spans="3:3" s="86" customFormat="1" ht="10.199999999999999">
      <c r="C4033" s="90"/>
    </row>
    <row r="4034" spans="3:3" s="86" customFormat="1" ht="10.199999999999999">
      <c r="C4034" s="90"/>
    </row>
    <row r="4035" spans="3:3" s="86" customFormat="1" ht="10.199999999999999">
      <c r="C4035" s="90"/>
    </row>
    <row r="4036" spans="3:3" s="86" customFormat="1" ht="10.199999999999999">
      <c r="C4036" s="90"/>
    </row>
    <row r="4037" spans="3:3" s="86" customFormat="1" ht="10.199999999999999">
      <c r="C4037" s="90"/>
    </row>
    <row r="4038" spans="3:3" s="86" customFormat="1" ht="10.199999999999999">
      <c r="C4038" s="90"/>
    </row>
    <row r="4039" spans="3:3" s="86" customFormat="1" ht="10.199999999999999">
      <c r="C4039" s="90"/>
    </row>
    <row r="4040" spans="3:3" s="86" customFormat="1" ht="10.199999999999999">
      <c r="C4040" s="90"/>
    </row>
    <row r="4041" spans="3:3" s="86" customFormat="1" ht="10.199999999999999">
      <c r="C4041" s="90"/>
    </row>
    <row r="4042" spans="3:3" s="86" customFormat="1" ht="10.199999999999999">
      <c r="C4042" s="90"/>
    </row>
    <row r="4043" spans="3:3" s="86" customFormat="1" ht="10.199999999999999">
      <c r="C4043" s="90"/>
    </row>
    <row r="4044" spans="3:3" s="86" customFormat="1" ht="10.199999999999999">
      <c r="C4044" s="90"/>
    </row>
    <row r="4045" spans="3:3" s="86" customFormat="1" ht="10.199999999999999">
      <c r="C4045" s="90"/>
    </row>
    <row r="4046" spans="3:3" s="86" customFormat="1" ht="10.199999999999999">
      <c r="C4046" s="90"/>
    </row>
    <row r="4047" spans="3:3" s="86" customFormat="1" ht="10.199999999999999">
      <c r="C4047" s="90"/>
    </row>
    <row r="4048" spans="3:3" s="86" customFormat="1" ht="10.199999999999999">
      <c r="C4048" s="90"/>
    </row>
    <row r="4049" spans="3:3" s="86" customFormat="1" ht="10.199999999999999">
      <c r="C4049" s="90"/>
    </row>
    <row r="4050" spans="3:3" s="86" customFormat="1" ht="10.199999999999999">
      <c r="C4050" s="90"/>
    </row>
    <row r="4051" spans="3:3" s="86" customFormat="1" ht="10.199999999999999">
      <c r="C4051" s="90"/>
    </row>
    <row r="4052" spans="3:3" s="86" customFormat="1" ht="10.199999999999999">
      <c r="C4052" s="90"/>
    </row>
    <row r="4053" spans="3:3" s="86" customFormat="1" ht="10.199999999999999">
      <c r="C4053" s="90"/>
    </row>
    <row r="4054" spans="3:3" s="86" customFormat="1" ht="10.199999999999999">
      <c r="C4054" s="90"/>
    </row>
    <row r="4055" spans="3:3" s="86" customFormat="1" ht="10.199999999999999">
      <c r="C4055" s="90"/>
    </row>
    <row r="4056" spans="3:3" s="86" customFormat="1" ht="10.199999999999999">
      <c r="C4056" s="90"/>
    </row>
    <row r="4057" spans="3:3" s="86" customFormat="1" ht="10.199999999999999">
      <c r="C4057" s="90"/>
    </row>
    <row r="4058" spans="3:3" s="86" customFormat="1" ht="10.199999999999999">
      <c r="C4058" s="90"/>
    </row>
    <row r="4059" spans="3:3" s="86" customFormat="1" ht="10.199999999999999">
      <c r="C4059" s="90"/>
    </row>
    <row r="4060" spans="3:3" s="86" customFormat="1" ht="10.199999999999999">
      <c r="C4060" s="90"/>
    </row>
    <row r="4061" spans="3:3" s="86" customFormat="1" ht="10.199999999999999">
      <c r="C4061" s="90"/>
    </row>
    <row r="4062" spans="3:3" s="86" customFormat="1" ht="10.199999999999999">
      <c r="C4062" s="90"/>
    </row>
    <row r="4063" spans="3:3" s="86" customFormat="1" ht="10.199999999999999">
      <c r="C4063" s="90"/>
    </row>
    <row r="4064" spans="3:3" s="86" customFormat="1" ht="10.199999999999999">
      <c r="C4064" s="90"/>
    </row>
    <row r="4065" spans="3:3" s="86" customFormat="1" ht="10.199999999999999">
      <c r="C4065" s="90"/>
    </row>
    <row r="4066" spans="3:3" s="86" customFormat="1" ht="10.199999999999999">
      <c r="C4066" s="90"/>
    </row>
    <row r="4067" spans="3:3" s="86" customFormat="1" ht="10.199999999999999">
      <c r="C4067" s="90"/>
    </row>
    <row r="4068" spans="3:3" s="86" customFormat="1" ht="10.199999999999999">
      <c r="C4068" s="90"/>
    </row>
    <row r="4069" spans="3:3" s="86" customFormat="1" ht="10.199999999999999">
      <c r="C4069" s="90"/>
    </row>
    <row r="4070" spans="3:3" s="86" customFormat="1" ht="10.199999999999999">
      <c r="C4070" s="90"/>
    </row>
    <row r="4071" spans="3:3" s="86" customFormat="1" ht="10.199999999999999">
      <c r="C4071" s="90"/>
    </row>
    <row r="4072" spans="3:3" s="86" customFormat="1" ht="10.199999999999999">
      <c r="C4072" s="90"/>
    </row>
    <row r="4073" spans="3:3" s="86" customFormat="1" ht="10.199999999999999">
      <c r="C4073" s="90"/>
    </row>
    <row r="4074" spans="3:3" s="86" customFormat="1" ht="10.199999999999999">
      <c r="C4074" s="90"/>
    </row>
    <row r="4075" spans="3:3" s="86" customFormat="1" ht="10.199999999999999">
      <c r="C4075" s="90"/>
    </row>
    <row r="4076" spans="3:3" s="86" customFormat="1" ht="10.199999999999999">
      <c r="C4076" s="90"/>
    </row>
    <row r="4077" spans="3:3" s="86" customFormat="1" ht="10.199999999999999">
      <c r="C4077" s="90"/>
    </row>
    <row r="4078" spans="3:3" s="86" customFormat="1" ht="10.199999999999999">
      <c r="C4078" s="90"/>
    </row>
    <row r="4079" spans="3:3" s="86" customFormat="1" ht="10.199999999999999">
      <c r="C4079" s="90"/>
    </row>
    <row r="4080" spans="3:3" s="86" customFormat="1" ht="10.199999999999999">
      <c r="C4080" s="90"/>
    </row>
    <row r="4081" spans="3:3" s="86" customFormat="1" ht="10.199999999999999">
      <c r="C4081" s="90"/>
    </row>
    <row r="4082" spans="3:3" s="86" customFormat="1" ht="10.199999999999999">
      <c r="C4082" s="90"/>
    </row>
    <row r="4083" spans="3:3" s="86" customFormat="1" ht="10.199999999999999">
      <c r="C4083" s="90"/>
    </row>
    <row r="4084" spans="3:3" s="86" customFormat="1" ht="10.199999999999999">
      <c r="C4084" s="90"/>
    </row>
    <row r="4085" spans="3:3" s="86" customFormat="1" ht="10.199999999999999">
      <c r="C4085" s="90"/>
    </row>
    <row r="4086" spans="3:3" s="86" customFormat="1" ht="10.199999999999999">
      <c r="C4086" s="90"/>
    </row>
    <row r="4087" spans="3:3" s="86" customFormat="1" ht="10.199999999999999">
      <c r="C4087" s="90"/>
    </row>
    <row r="4088" spans="3:3" s="86" customFormat="1" ht="10.199999999999999">
      <c r="C4088" s="90"/>
    </row>
    <row r="4089" spans="3:3" s="86" customFormat="1" ht="10.199999999999999">
      <c r="C4089" s="90"/>
    </row>
    <row r="4090" spans="3:3" s="86" customFormat="1" ht="10.199999999999999">
      <c r="C4090" s="90"/>
    </row>
    <row r="4091" spans="3:3" s="86" customFormat="1" ht="10.199999999999999">
      <c r="C4091" s="90"/>
    </row>
    <row r="4092" spans="3:3" s="86" customFormat="1" ht="10.199999999999999">
      <c r="C4092" s="90"/>
    </row>
    <row r="4093" spans="3:3" s="86" customFormat="1" ht="10.199999999999999">
      <c r="C4093" s="90"/>
    </row>
    <row r="4094" spans="3:3" s="86" customFormat="1" ht="10.199999999999999">
      <c r="C4094" s="90"/>
    </row>
    <row r="4095" spans="3:3" s="86" customFormat="1" ht="10.199999999999999">
      <c r="C4095" s="90"/>
    </row>
    <row r="4096" spans="3:3" s="86" customFormat="1" ht="10.199999999999999">
      <c r="C4096" s="90"/>
    </row>
    <row r="4097" spans="3:3" s="86" customFormat="1" ht="10.199999999999999">
      <c r="C4097" s="90"/>
    </row>
    <row r="4098" spans="3:3" s="86" customFormat="1" ht="10.199999999999999">
      <c r="C4098" s="90"/>
    </row>
    <row r="4099" spans="3:3" s="86" customFormat="1" ht="10.199999999999999">
      <c r="C4099" s="90"/>
    </row>
    <row r="4100" spans="3:3" s="86" customFormat="1" ht="10.199999999999999">
      <c r="C4100" s="90"/>
    </row>
    <row r="4101" spans="3:3" s="86" customFormat="1" ht="10.199999999999999">
      <c r="C4101" s="90"/>
    </row>
    <row r="4102" spans="3:3" s="86" customFormat="1" ht="10.199999999999999">
      <c r="C4102" s="90"/>
    </row>
    <row r="4103" spans="3:3" s="86" customFormat="1" ht="10.199999999999999">
      <c r="C4103" s="90"/>
    </row>
    <row r="4104" spans="3:3" s="86" customFormat="1" ht="10.199999999999999">
      <c r="C4104" s="90"/>
    </row>
    <row r="4105" spans="3:3" s="86" customFormat="1" ht="10.199999999999999">
      <c r="C4105" s="90"/>
    </row>
    <row r="4106" spans="3:3" s="86" customFormat="1" ht="10.199999999999999">
      <c r="C4106" s="90"/>
    </row>
    <row r="4107" spans="3:3" s="86" customFormat="1" ht="10.199999999999999">
      <c r="C4107" s="90"/>
    </row>
    <row r="4108" spans="3:3" s="86" customFormat="1" ht="10.199999999999999">
      <c r="C4108" s="90"/>
    </row>
    <row r="4109" spans="3:3" s="86" customFormat="1" ht="10.199999999999999">
      <c r="C4109" s="90"/>
    </row>
    <row r="4110" spans="3:3" s="86" customFormat="1" ht="10.199999999999999">
      <c r="C4110" s="90"/>
    </row>
    <row r="4111" spans="3:3" s="86" customFormat="1" ht="10.199999999999999">
      <c r="C4111" s="90"/>
    </row>
    <row r="4112" spans="3:3" s="86" customFormat="1" ht="10.199999999999999">
      <c r="C4112" s="90"/>
    </row>
    <row r="4113" spans="3:3" s="86" customFormat="1" ht="10.199999999999999">
      <c r="C4113" s="90"/>
    </row>
    <row r="4114" spans="3:3" s="86" customFormat="1" ht="10.199999999999999">
      <c r="C4114" s="90"/>
    </row>
    <row r="4115" spans="3:3" s="86" customFormat="1" ht="10.199999999999999">
      <c r="C4115" s="90"/>
    </row>
    <row r="4116" spans="3:3" s="86" customFormat="1" ht="10.199999999999999">
      <c r="C4116" s="90"/>
    </row>
    <row r="4117" spans="3:3" s="86" customFormat="1" ht="10.199999999999999">
      <c r="C4117" s="90"/>
    </row>
    <row r="4118" spans="3:3" s="86" customFormat="1" ht="10.199999999999999">
      <c r="C4118" s="90"/>
    </row>
    <row r="4119" spans="3:3" s="86" customFormat="1" ht="10.199999999999999">
      <c r="C4119" s="90"/>
    </row>
    <row r="4120" spans="3:3" s="86" customFormat="1" ht="10.199999999999999">
      <c r="C4120" s="90"/>
    </row>
    <row r="4121" spans="3:3" s="86" customFormat="1" ht="10.199999999999999">
      <c r="C4121" s="90"/>
    </row>
    <row r="4122" spans="3:3" s="86" customFormat="1" ht="10.199999999999999">
      <c r="C4122" s="90"/>
    </row>
    <row r="4123" spans="3:3" s="86" customFormat="1" ht="10.199999999999999">
      <c r="C4123" s="90"/>
    </row>
    <row r="4124" spans="3:3" s="86" customFormat="1" ht="10.199999999999999">
      <c r="C4124" s="90"/>
    </row>
    <row r="4125" spans="3:3" s="86" customFormat="1" ht="10.199999999999999">
      <c r="C4125" s="90"/>
    </row>
    <row r="4126" spans="3:3" s="86" customFormat="1" ht="10.199999999999999">
      <c r="C4126" s="90"/>
    </row>
    <row r="4127" spans="3:3" s="86" customFormat="1" ht="10.199999999999999">
      <c r="C4127" s="90"/>
    </row>
    <row r="4128" spans="3:3" s="86" customFormat="1" ht="10.199999999999999">
      <c r="C4128" s="90"/>
    </row>
    <row r="4129" spans="3:3" s="86" customFormat="1" ht="10.199999999999999">
      <c r="C4129" s="90"/>
    </row>
    <row r="4130" spans="3:3" s="86" customFormat="1" ht="10.199999999999999">
      <c r="C4130" s="90"/>
    </row>
    <row r="4131" spans="3:3" s="86" customFormat="1" ht="10.199999999999999">
      <c r="C4131" s="90"/>
    </row>
    <row r="4132" spans="3:3" s="86" customFormat="1" ht="10.199999999999999">
      <c r="C4132" s="90"/>
    </row>
    <row r="4133" spans="3:3" s="86" customFormat="1" ht="10.199999999999999">
      <c r="C4133" s="90"/>
    </row>
    <row r="4134" spans="3:3" s="86" customFormat="1" ht="10.199999999999999">
      <c r="C4134" s="90"/>
    </row>
    <row r="4135" spans="3:3" s="86" customFormat="1" ht="10.199999999999999">
      <c r="C4135" s="90"/>
    </row>
    <row r="4136" spans="3:3" s="86" customFormat="1" ht="10.199999999999999">
      <c r="C4136" s="90"/>
    </row>
    <row r="4137" spans="3:3" s="86" customFormat="1" ht="10.199999999999999">
      <c r="C4137" s="90"/>
    </row>
    <row r="4138" spans="3:3" s="86" customFormat="1" ht="10.199999999999999">
      <c r="C4138" s="90"/>
    </row>
    <row r="4139" spans="3:3" s="86" customFormat="1" ht="10.199999999999999">
      <c r="C4139" s="90"/>
    </row>
    <row r="4140" spans="3:3" s="86" customFormat="1" ht="10.199999999999999">
      <c r="C4140" s="90"/>
    </row>
    <row r="4141" spans="3:3" s="86" customFormat="1" ht="10.199999999999999">
      <c r="C4141" s="90"/>
    </row>
    <row r="4142" spans="3:3" s="86" customFormat="1" ht="10.199999999999999">
      <c r="C4142" s="90"/>
    </row>
    <row r="4143" spans="3:3" s="86" customFormat="1" ht="10.199999999999999">
      <c r="C4143" s="90"/>
    </row>
    <row r="4144" spans="3:3" s="86" customFormat="1" ht="10.199999999999999">
      <c r="C4144" s="90"/>
    </row>
    <row r="4145" spans="3:3" s="86" customFormat="1" ht="10.199999999999999">
      <c r="C4145" s="90"/>
    </row>
    <row r="4146" spans="3:3" s="86" customFormat="1" ht="10.199999999999999">
      <c r="C4146" s="90"/>
    </row>
    <row r="4147" spans="3:3" s="86" customFormat="1" ht="10.199999999999999">
      <c r="C4147" s="90"/>
    </row>
    <row r="4148" spans="3:3" s="86" customFormat="1" ht="10.199999999999999">
      <c r="C4148" s="90"/>
    </row>
    <row r="4149" spans="3:3" s="86" customFormat="1" ht="10.199999999999999">
      <c r="C4149" s="90"/>
    </row>
    <row r="4150" spans="3:3" s="86" customFormat="1" ht="10.199999999999999">
      <c r="C4150" s="90"/>
    </row>
    <row r="4151" spans="3:3" s="86" customFormat="1" ht="10.199999999999999">
      <c r="C4151" s="90"/>
    </row>
    <row r="4152" spans="3:3" s="86" customFormat="1" ht="10.199999999999999">
      <c r="C4152" s="90"/>
    </row>
    <row r="4153" spans="3:3" s="86" customFormat="1" ht="10.199999999999999">
      <c r="C4153" s="90"/>
    </row>
    <row r="4154" spans="3:3" s="86" customFormat="1" ht="10.199999999999999">
      <c r="C4154" s="90"/>
    </row>
    <row r="4155" spans="3:3" s="86" customFormat="1" ht="10.199999999999999">
      <c r="C4155" s="90"/>
    </row>
    <row r="4156" spans="3:3" s="86" customFormat="1" ht="10.199999999999999">
      <c r="C4156" s="90"/>
    </row>
    <row r="4157" spans="3:3" s="86" customFormat="1" ht="10.199999999999999">
      <c r="C4157" s="90"/>
    </row>
    <row r="4158" spans="3:3" s="86" customFormat="1" ht="10.199999999999999">
      <c r="C4158" s="90"/>
    </row>
    <row r="4159" spans="3:3" s="86" customFormat="1" ht="10.199999999999999">
      <c r="C4159" s="90"/>
    </row>
    <row r="4160" spans="3:3" s="86" customFormat="1" ht="10.199999999999999">
      <c r="C4160" s="90"/>
    </row>
    <row r="4161" spans="3:3" s="86" customFormat="1" ht="10.199999999999999">
      <c r="C4161" s="90"/>
    </row>
    <row r="4162" spans="3:3" s="86" customFormat="1" ht="10.199999999999999">
      <c r="C4162" s="90"/>
    </row>
    <row r="4163" spans="3:3" s="86" customFormat="1" ht="10.199999999999999">
      <c r="C4163" s="90"/>
    </row>
    <row r="4164" spans="3:3" s="86" customFormat="1" ht="10.199999999999999">
      <c r="C4164" s="90"/>
    </row>
    <row r="4165" spans="3:3" s="86" customFormat="1" ht="10.199999999999999">
      <c r="C4165" s="90"/>
    </row>
    <row r="4166" spans="3:3" s="86" customFormat="1" ht="10.199999999999999">
      <c r="C4166" s="90"/>
    </row>
    <row r="4167" spans="3:3" s="86" customFormat="1" ht="10.199999999999999">
      <c r="C4167" s="90"/>
    </row>
    <row r="4168" spans="3:3" s="86" customFormat="1" ht="10.199999999999999">
      <c r="C4168" s="90"/>
    </row>
    <row r="4169" spans="3:3" s="86" customFormat="1" ht="10.199999999999999">
      <c r="C4169" s="90"/>
    </row>
    <row r="4170" spans="3:3" s="86" customFormat="1" ht="10.199999999999999">
      <c r="C4170" s="90"/>
    </row>
    <row r="4171" spans="3:3" s="86" customFormat="1" ht="10.199999999999999">
      <c r="C4171" s="90"/>
    </row>
    <row r="4172" spans="3:3" s="86" customFormat="1" ht="10.199999999999999">
      <c r="C4172" s="90"/>
    </row>
    <row r="4173" spans="3:3" s="86" customFormat="1" ht="10.199999999999999">
      <c r="C4173" s="90"/>
    </row>
    <row r="4174" spans="3:3" s="86" customFormat="1" ht="10.199999999999999">
      <c r="C4174" s="90"/>
    </row>
    <row r="4175" spans="3:3" s="86" customFormat="1" ht="10.199999999999999">
      <c r="C4175" s="90"/>
    </row>
    <row r="4176" spans="3:3" s="86" customFormat="1" ht="10.199999999999999">
      <c r="C4176" s="90"/>
    </row>
    <row r="4177" spans="3:3" s="86" customFormat="1" ht="10.199999999999999">
      <c r="C4177" s="90"/>
    </row>
    <row r="4178" spans="3:3" s="86" customFormat="1" ht="10.199999999999999">
      <c r="C4178" s="90"/>
    </row>
    <row r="4179" spans="3:3" s="86" customFormat="1" ht="10.199999999999999">
      <c r="C4179" s="90"/>
    </row>
    <row r="4180" spans="3:3" s="86" customFormat="1" ht="10.199999999999999">
      <c r="C4180" s="90"/>
    </row>
    <row r="4181" spans="3:3" s="86" customFormat="1" ht="10.199999999999999">
      <c r="C4181" s="90"/>
    </row>
    <row r="4182" spans="3:3" s="86" customFormat="1" ht="10.199999999999999">
      <c r="C4182" s="90"/>
    </row>
    <row r="4183" spans="3:3" s="86" customFormat="1" ht="10.199999999999999">
      <c r="C4183" s="90"/>
    </row>
    <row r="4184" spans="3:3" s="86" customFormat="1" ht="10.199999999999999">
      <c r="C4184" s="90"/>
    </row>
    <row r="4185" spans="3:3" s="86" customFormat="1" ht="10.199999999999999">
      <c r="C4185" s="90"/>
    </row>
    <row r="4186" spans="3:3" s="86" customFormat="1" ht="10.199999999999999">
      <c r="C4186" s="90"/>
    </row>
    <row r="4187" spans="3:3" s="86" customFormat="1" ht="10.199999999999999">
      <c r="C4187" s="90"/>
    </row>
    <row r="4188" spans="3:3" s="86" customFormat="1" ht="10.199999999999999">
      <c r="C4188" s="90"/>
    </row>
    <row r="4189" spans="3:3" s="86" customFormat="1" ht="10.199999999999999">
      <c r="C4189" s="90"/>
    </row>
    <row r="4190" spans="3:3" s="86" customFormat="1" ht="10.199999999999999">
      <c r="C4190" s="90"/>
    </row>
    <row r="4191" spans="3:3" s="86" customFormat="1" ht="10.199999999999999">
      <c r="C4191" s="90"/>
    </row>
    <row r="4192" spans="3:3" s="86" customFormat="1" ht="10.199999999999999">
      <c r="C4192" s="90"/>
    </row>
    <row r="4193" spans="3:3" s="86" customFormat="1" ht="10.199999999999999">
      <c r="C4193" s="90"/>
    </row>
    <row r="4194" spans="3:3" s="86" customFormat="1" ht="10.199999999999999">
      <c r="C4194" s="90"/>
    </row>
    <row r="4195" spans="3:3" s="86" customFormat="1" ht="10.199999999999999">
      <c r="C4195" s="90"/>
    </row>
    <row r="4196" spans="3:3" s="86" customFormat="1" ht="10.199999999999999">
      <c r="C4196" s="90"/>
    </row>
    <row r="4197" spans="3:3" s="86" customFormat="1" ht="10.199999999999999">
      <c r="C4197" s="90"/>
    </row>
    <row r="4198" spans="3:3" s="86" customFormat="1" ht="10.199999999999999">
      <c r="C4198" s="90"/>
    </row>
    <row r="4199" spans="3:3" s="86" customFormat="1" ht="10.199999999999999">
      <c r="C4199" s="90"/>
    </row>
    <row r="4200" spans="3:3" s="86" customFormat="1" ht="10.199999999999999">
      <c r="C4200" s="90"/>
    </row>
    <row r="4201" spans="3:3" s="86" customFormat="1" ht="10.199999999999999">
      <c r="C4201" s="90"/>
    </row>
    <row r="4202" spans="3:3" s="86" customFormat="1" ht="10.199999999999999">
      <c r="C4202" s="90"/>
    </row>
    <row r="4203" spans="3:3" s="86" customFormat="1" ht="10.199999999999999">
      <c r="C4203" s="90"/>
    </row>
    <row r="4204" spans="3:3" s="86" customFormat="1" ht="10.199999999999999">
      <c r="C4204" s="90"/>
    </row>
    <row r="4205" spans="3:3" s="86" customFormat="1" ht="10.199999999999999">
      <c r="C4205" s="90"/>
    </row>
    <row r="4206" spans="3:3" s="86" customFormat="1" ht="10.199999999999999">
      <c r="C4206" s="90"/>
    </row>
    <row r="4207" spans="3:3" s="86" customFormat="1" ht="10.199999999999999">
      <c r="C4207" s="90"/>
    </row>
    <row r="4208" spans="3:3" s="86" customFormat="1" ht="10.199999999999999">
      <c r="C4208" s="90"/>
    </row>
    <row r="4209" spans="3:3" s="86" customFormat="1" ht="10.199999999999999">
      <c r="C4209" s="90"/>
    </row>
    <row r="4210" spans="3:3" s="86" customFormat="1" ht="10.199999999999999">
      <c r="C4210" s="90"/>
    </row>
    <row r="4211" spans="3:3" s="86" customFormat="1" ht="10.199999999999999">
      <c r="C4211" s="90"/>
    </row>
    <row r="4212" spans="3:3" s="86" customFormat="1" ht="10.199999999999999">
      <c r="C4212" s="90"/>
    </row>
    <row r="4213" spans="3:3" s="86" customFormat="1" ht="10.199999999999999">
      <c r="C4213" s="90"/>
    </row>
    <row r="4214" spans="3:3" s="86" customFormat="1" ht="10.199999999999999">
      <c r="C4214" s="90"/>
    </row>
    <row r="4215" spans="3:3" s="86" customFormat="1" ht="10.199999999999999">
      <c r="C4215" s="90"/>
    </row>
    <row r="4216" spans="3:3" s="86" customFormat="1" ht="10.199999999999999">
      <c r="C4216" s="90"/>
    </row>
    <row r="4217" spans="3:3" s="86" customFormat="1" ht="10.199999999999999">
      <c r="C4217" s="90"/>
    </row>
    <row r="4218" spans="3:3" s="86" customFormat="1" ht="10.199999999999999">
      <c r="C4218" s="90"/>
    </row>
    <row r="4219" spans="3:3" s="86" customFormat="1" ht="10.199999999999999">
      <c r="C4219" s="90"/>
    </row>
    <row r="4220" spans="3:3" s="86" customFormat="1" ht="10.199999999999999">
      <c r="C4220" s="90"/>
    </row>
    <row r="4221" spans="3:3" s="86" customFormat="1" ht="10.199999999999999">
      <c r="C4221" s="90"/>
    </row>
    <row r="4222" spans="3:3" s="86" customFormat="1" ht="10.199999999999999">
      <c r="C4222" s="90"/>
    </row>
    <row r="4223" spans="3:3" s="86" customFormat="1" ht="10.199999999999999">
      <c r="C4223" s="90"/>
    </row>
    <row r="4224" spans="3:3" s="86" customFormat="1" ht="10.199999999999999">
      <c r="C4224" s="90"/>
    </row>
    <row r="4225" spans="3:3" s="86" customFormat="1" ht="10.199999999999999">
      <c r="C4225" s="90"/>
    </row>
    <row r="4226" spans="3:3" s="86" customFormat="1" ht="10.199999999999999">
      <c r="C4226" s="90"/>
    </row>
    <row r="4227" spans="3:3" s="86" customFormat="1" ht="10.199999999999999">
      <c r="C4227" s="90"/>
    </row>
    <row r="4228" spans="3:3" s="86" customFormat="1" ht="10.199999999999999">
      <c r="C4228" s="90"/>
    </row>
    <row r="4229" spans="3:3" s="86" customFormat="1" ht="10.199999999999999">
      <c r="C4229" s="90"/>
    </row>
    <row r="4230" spans="3:3" s="86" customFormat="1" ht="10.199999999999999">
      <c r="C4230" s="90"/>
    </row>
    <row r="4231" spans="3:3" s="86" customFormat="1" ht="10.199999999999999">
      <c r="C4231" s="90"/>
    </row>
    <row r="4232" spans="3:3" s="86" customFormat="1" ht="10.199999999999999">
      <c r="C4232" s="90"/>
    </row>
    <row r="4233" spans="3:3" s="86" customFormat="1" ht="10.199999999999999">
      <c r="C4233" s="90"/>
    </row>
    <row r="4234" spans="3:3" s="86" customFormat="1" ht="10.199999999999999">
      <c r="C4234" s="90"/>
    </row>
    <row r="4235" spans="3:3" s="86" customFormat="1" ht="10.199999999999999">
      <c r="C4235" s="90"/>
    </row>
    <row r="4236" spans="3:3" s="86" customFormat="1" ht="10.199999999999999">
      <c r="C4236" s="90"/>
    </row>
    <row r="4237" spans="3:3" s="86" customFormat="1" ht="10.199999999999999">
      <c r="C4237" s="90"/>
    </row>
    <row r="4238" spans="3:3" s="86" customFormat="1" ht="10.199999999999999">
      <c r="C4238" s="90"/>
    </row>
    <row r="4239" spans="3:3" s="86" customFormat="1" ht="10.199999999999999">
      <c r="C4239" s="90"/>
    </row>
    <row r="4240" spans="3:3" s="86" customFormat="1" ht="10.199999999999999">
      <c r="C4240" s="90"/>
    </row>
    <row r="4241" spans="3:3" s="86" customFormat="1" ht="10.199999999999999">
      <c r="C4241" s="90"/>
    </row>
    <row r="4242" spans="3:3" s="86" customFormat="1" ht="10.199999999999999">
      <c r="C4242" s="90"/>
    </row>
    <row r="4243" spans="3:3" s="86" customFormat="1" ht="10.199999999999999">
      <c r="C4243" s="90"/>
    </row>
    <row r="4244" spans="3:3" s="86" customFormat="1" ht="10.199999999999999">
      <c r="C4244" s="90"/>
    </row>
    <row r="4245" spans="3:3" s="86" customFormat="1" ht="10.199999999999999">
      <c r="C4245" s="90"/>
    </row>
    <row r="4246" spans="3:3" s="86" customFormat="1" ht="10.199999999999999">
      <c r="C4246" s="90"/>
    </row>
    <row r="4247" spans="3:3" s="86" customFormat="1" ht="10.199999999999999">
      <c r="C4247" s="90"/>
    </row>
    <row r="4248" spans="3:3" s="86" customFormat="1" ht="10.199999999999999">
      <c r="C4248" s="90"/>
    </row>
    <row r="4249" spans="3:3" s="86" customFormat="1" ht="10.199999999999999">
      <c r="C4249" s="90"/>
    </row>
    <row r="4250" spans="3:3" s="86" customFormat="1" ht="10.199999999999999">
      <c r="C4250" s="90"/>
    </row>
    <row r="4251" spans="3:3" s="86" customFormat="1" ht="10.199999999999999">
      <c r="C4251" s="90"/>
    </row>
    <row r="4252" spans="3:3" s="86" customFormat="1" ht="10.199999999999999">
      <c r="C4252" s="90"/>
    </row>
    <row r="4253" spans="3:3" s="86" customFormat="1" ht="10.199999999999999">
      <c r="C4253" s="90"/>
    </row>
    <row r="4254" spans="3:3" s="86" customFormat="1" ht="10.199999999999999">
      <c r="C4254" s="90"/>
    </row>
    <row r="4255" spans="3:3" s="86" customFormat="1" ht="10.199999999999999">
      <c r="C4255" s="90"/>
    </row>
    <row r="4256" spans="3:3" s="86" customFormat="1" ht="10.199999999999999">
      <c r="C4256" s="90"/>
    </row>
    <row r="4257" spans="3:3" s="86" customFormat="1" ht="10.199999999999999">
      <c r="C4257" s="90"/>
    </row>
    <row r="4258" spans="3:3" s="86" customFormat="1" ht="10.199999999999999">
      <c r="C4258" s="90"/>
    </row>
    <row r="4259" spans="3:3" s="86" customFormat="1" ht="10.199999999999999">
      <c r="C4259" s="90"/>
    </row>
    <row r="4260" spans="3:3" s="86" customFormat="1" ht="10.199999999999999">
      <c r="C4260" s="90"/>
    </row>
    <row r="4261" spans="3:3" s="86" customFormat="1" ht="10.199999999999999">
      <c r="C4261" s="90"/>
    </row>
    <row r="4262" spans="3:3" s="86" customFormat="1" ht="10.199999999999999">
      <c r="C4262" s="90"/>
    </row>
    <row r="4263" spans="3:3" s="86" customFormat="1" ht="10.199999999999999">
      <c r="C4263" s="90"/>
    </row>
    <row r="4264" spans="3:3" s="86" customFormat="1" ht="10.199999999999999">
      <c r="C4264" s="90"/>
    </row>
    <row r="4265" spans="3:3" s="86" customFormat="1" ht="10.199999999999999">
      <c r="C4265" s="90"/>
    </row>
    <row r="4266" spans="3:3" s="86" customFormat="1" ht="10.199999999999999">
      <c r="C4266" s="90"/>
    </row>
    <row r="4267" spans="3:3" s="86" customFormat="1" ht="10.199999999999999">
      <c r="C4267" s="90"/>
    </row>
    <row r="4268" spans="3:3" s="86" customFormat="1" ht="10.199999999999999">
      <c r="C4268" s="90"/>
    </row>
    <row r="4269" spans="3:3" s="86" customFormat="1" ht="10.199999999999999">
      <c r="C4269" s="90"/>
    </row>
    <row r="4270" spans="3:3" s="86" customFormat="1" ht="10.199999999999999">
      <c r="C4270" s="90"/>
    </row>
    <row r="4271" spans="3:3" s="86" customFormat="1" ht="10.199999999999999">
      <c r="C4271" s="90"/>
    </row>
    <row r="4272" spans="3:3" s="86" customFormat="1" ht="10.199999999999999">
      <c r="C4272" s="90"/>
    </row>
    <row r="4273" spans="3:3" s="86" customFormat="1" ht="10.199999999999999">
      <c r="C4273" s="90"/>
    </row>
    <row r="4274" spans="3:3" s="86" customFormat="1" ht="10.199999999999999">
      <c r="C4274" s="90"/>
    </row>
    <row r="4275" spans="3:3" s="86" customFormat="1" ht="10.199999999999999">
      <c r="C4275" s="90"/>
    </row>
    <row r="4276" spans="3:3" s="86" customFormat="1" ht="10.199999999999999">
      <c r="C4276" s="90"/>
    </row>
    <row r="4277" spans="3:3" s="86" customFormat="1" ht="10.199999999999999">
      <c r="C4277" s="90"/>
    </row>
    <row r="4278" spans="3:3" s="86" customFormat="1" ht="10.199999999999999">
      <c r="C4278" s="90"/>
    </row>
    <row r="4279" spans="3:3" s="86" customFormat="1" ht="10.199999999999999">
      <c r="C4279" s="90"/>
    </row>
    <row r="4280" spans="3:3" s="86" customFormat="1" ht="10.199999999999999">
      <c r="C4280" s="90"/>
    </row>
    <row r="4281" spans="3:3" s="86" customFormat="1" ht="10.199999999999999">
      <c r="C4281" s="90"/>
    </row>
    <row r="4282" spans="3:3" s="86" customFormat="1" ht="10.199999999999999">
      <c r="C4282" s="90"/>
    </row>
    <row r="4283" spans="3:3" s="86" customFormat="1" ht="10.199999999999999">
      <c r="C4283" s="90"/>
    </row>
    <row r="4284" spans="3:3" s="86" customFormat="1" ht="10.199999999999999">
      <c r="C4284" s="90"/>
    </row>
    <row r="4285" spans="3:3" s="86" customFormat="1" ht="10.199999999999999">
      <c r="C4285" s="90"/>
    </row>
    <row r="4286" spans="3:3" s="86" customFormat="1" ht="10.199999999999999">
      <c r="C4286" s="90"/>
    </row>
    <row r="4287" spans="3:3" s="86" customFormat="1" ht="10.199999999999999">
      <c r="C4287" s="90"/>
    </row>
    <row r="4288" spans="3:3" s="86" customFormat="1" ht="10.199999999999999">
      <c r="C4288" s="90"/>
    </row>
    <row r="4289" spans="3:3" s="86" customFormat="1" ht="10.199999999999999">
      <c r="C4289" s="90"/>
    </row>
    <row r="4290" spans="3:3" s="86" customFormat="1" ht="10.199999999999999">
      <c r="C4290" s="90"/>
    </row>
    <row r="4291" spans="3:3" s="86" customFormat="1" ht="10.199999999999999">
      <c r="C4291" s="90"/>
    </row>
    <row r="4292" spans="3:3" s="86" customFormat="1" ht="10.199999999999999">
      <c r="C4292" s="90"/>
    </row>
    <row r="4293" spans="3:3" s="86" customFormat="1" ht="10.199999999999999">
      <c r="C4293" s="90"/>
    </row>
    <row r="4294" spans="3:3" s="86" customFormat="1" ht="10.199999999999999">
      <c r="C4294" s="90"/>
    </row>
    <row r="4295" spans="3:3" s="86" customFormat="1" ht="10.199999999999999">
      <c r="C4295" s="90"/>
    </row>
    <row r="4296" spans="3:3" s="86" customFormat="1" ht="10.199999999999999">
      <c r="C4296" s="90"/>
    </row>
    <row r="4297" spans="3:3" s="86" customFormat="1" ht="10.199999999999999">
      <c r="C4297" s="90"/>
    </row>
    <row r="4298" spans="3:3" s="86" customFormat="1" ht="10.199999999999999">
      <c r="C4298" s="90"/>
    </row>
    <row r="4299" spans="3:3" s="86" customFormat="1" ht="10.199999999999999">
      <c r="C4299" s="90"/>
    </row>
    <row r="4300" spans="3:3" s="86" customFormat="1" ht="10.199999999999999">
      <c r="C4300" s="90"/>
    </row>
    <row r="4301" spans="3:3" s="86" customFormat="1" ht="10.199999999999999">
      <c r="C4301" s="90"/>
    </row>
    <row r="4302" spans="3:3" s="86" customFormat="1" ht="10.199999999999999">
      <c r="C4302" s="90"/>
    </row>
    <row r="4303" spans="3:3" s="86" customFormat="1" ht="10.199999999999999">
      <c r="C4303" s="90"/>
    </row>
    <row r="4304" spans="3:3" s="86" customFormat="1" ht="10.199999999999999">
      <c r="C4304" s="90"/>
    </row>
    <row r="4305" spans="3:3" s="86" customFormat="1" ht="10.199999999999999">
      <c r="C4305" s="90"/>
    </row>
    <row r="4306" spans="3:3" s="86" customFormat="1" ht="10.199999999999999">
      <c r="C4306" s="90"/>
    </row>
    <row r="4307" spans="3:3" s="86" customFormat="1" ht="10.199999999999999">
      <c r="C4307" s="90"/>
    </row>
    <row r="4308" spans="3:3" s="86" customFormat="1" ht="10.199999999999999">
      <c r="C4308" s="90"/>
    </row>
    <row r="4309" spans="3:3" s="86" customFormat="1" ht="10.199999999999999">
      <c r="C4309" s="90"/>
    </row>
    <row r="4310" spans="3:3" s="86" customFormat="1" ht="10.199999999999999">
      <c r="C4310" s="90"/>
    </row>
    <row r="4311" spans="3:3" s="86" customFormat="1" ht="10.199999999999999">
      <c r="C4311" s="90"/>
    </row>
    <row r="4312" spans="3:3" s="86" customFormat="1" ht="10.199999999999999">
      <c r="C4312" s="90"/>
    </row>
    <row r="4313" spans="3:3" s="86" customFormat="1" ht="10.199999999999999">
      <c r="C4313" s="90"/>
    </row>
    <row r="4314" spans="3:3" s="86" customFormat="1" ht="10.199999999999999">
      <c r="C4314" s="90"/>
    </row>
    <row r="4315" spans="3:3" s="86" customFormat="1" ht="10.199999999999999">
      <c r="C4315" s="90"/>
    </row>
    <row r="4316" spans="3:3" s="86" customFormat="1" ht="10.199999999999999">
      <c r="C4316" s="90"/>
    </row>
    <row r="4317" spans="3:3" s="86" customFormat="1" ht="10.199999999999999">
      <c r="C4317" s="90"/>
    </row>
    <row r="4318" spans="3:3" s="86" customFormat="1" ht="10.199999999999999">
      <c r="C4318" s="90"/>
    </row>
    <row r="4319" spans="3:3" s="86" customFormat="1" ht="10.199999999999999">
      <c r="C4319" s="90"/>
    </row>
    <row r="4320" spans="3:3" s="86" customFormat="1" ht="10.199999999999999">
      <c r="C4320" s="90"/>
    </row>
    <row r="4321" spans="3:3" s="86" customFormat="1" ht="10.199999999999999">
      <c r="C4321" s="90"/>
    </row>
    <row r="4322" spans="3:3" s="86" customFormat="1" ht="10.199999999999999">
      <c r="C4322" s="90"/>
    </row>
    <row r="4323" spans="3:3" s="86" customFormat="1" ht="10.199999999999999">
      <c r="C4323" s="90"/>
    </row>
    <row r="4324" spans="3:3" s="86" customFormat="1" ht="10.199999999999999">
      <c r="C4324" s="90"/>
    </row>
    <row r="4325" spans="3:3" s="86" customFormat="1" ht="10.199999999999999">
      <c r="C4325" s="90"/>
    </row>
    <row r="4326" spans="3:3" s="86" customFormat="1" ht="10.199999999999999">
      <c r="C4326" s="90"/>
    </row>
    <row r="4327" spans="3:3" s="86" customFormat="1" ht="10.199999999999999">
      <c r="C4327" s="90"/>
    </row>
    <row r="4328" spans="3:3" s="86" customFormat="1" ht="10.199999999999999">
      <c r="C4328" s="90"/>
    </row>
    <row r="4329" spans="3:3" s="86" customFormat="1" ht="10.199999999999999">
      <c r="C4329" s="90"/>
    </row>
    <row r="4330" spans="3:3" s="86" customFormat="1" ht="10.199999999999999">
      <c r="C4330" s="90"/>
    </row>
    <row r="4331" spans="3:3" s="86" customFormat="1" ht="10.199999999999999">
      <c r="C4331" s="90"/>
    </row>
    <row r="4332" spans="3:3" s="86" customFormat="1" ht="10.199999999999999">
      <c r="C4332" s="90"/>
    </row>
    <row r="4333" spans="3:3" s="86" customFormat="1" ht="10.199999999999999">
      <c r="C4333" s="90"/>
    </row>
    <row r="4334" spans="3:3" s="86" customFormat="1" ht="10.199999999999999">
      <c r="C4334" s="90"/>
    </row>
    <row r="4335" spans="3:3" s="86" customFormat="1" ht="10.199999999999999">
      <c r="C4335" s="90"/>
    </row>
    <row r="4336" spans="3:3" s="86" customFormat="1" ht="10.199999999999999">
      <c r="C4336" s="90"/>
    </row>
    <row r="4337" spans="3:3" s="86" customFormat="1" ht="10.199999999999999">
      <c r="C4337" s="90"/>
    </row>
    <row r="4338" spans="3:3" s="86" customFormat="1" ht="10.199999999999999">
      <c r="C4338" s="90"/>
    </row>
    <row r="4339" spans="3:3" s="86" customFormat="1" ht="10.199999999999999">
      <c r="C4339" s="90"/>
    </row>
    <row r="4340" spans="3:3" s="86" customFormat="1" ht="10.199999999999999">
      <c r="C4340" s="90"/>
    </row>
    <row r="4341" spans="3:3" s="86" customFormat="1" ht="10.199999999999999">
      <c r="C4341" s="90"/>
    </row>
    <row r="4342" spans="3:3" s="86" customFormat="1" ht="10.199999999999999">
      <c r="C4342" s="90"/>
    </row>
    <row r="4343" spans="3:3" s="86" customFormat="1" ht="10.199999999999999">
      <c r="C4343" s="90"/>
    </row>
    <row r="4344" spans="3:3" s="86" customFormat="1" ht="10.199999999999999">
      <c r="C4344" s="90"/>
    </row>
    <row r="4345" spans="3:3" s="86" customFormat="1" ht="10.199999999999999">
      <c r="C4345" s="90"/>
    </row>
    <row r="4346" spans="3:3" s="86" customFormat="1" ht="10.199999999999999">
      <c r="C4346" s="90"/>
    </row>
    <row r="4347" spans="3:3" s="86" customFormat="1" ht="10.199999999999999">
      <c r="C4347" s="90"/>
    </row>
    <row r="4348" spans="3:3" s="86" customFormat="1" ht="10.199999999999999">
      <c r="C4348" s="90"/>
    </row>
    <row r="4349" spans="3:3" s="86" customFormat="1" ht="10.199999999999999">
      <c r="C4349" s="90"/>
    </row>
    <row r="4350" spans="3:3" s="86" customFormat="1" ht="10.199999999999999">
      <c r="C4350" s="90"/>
    </row>
    <row r="4351" spans="3:3" s="86" customFormat="1" ht="10.199999999999999">
      <c r="C4351" s="90"/>
    </row>
    <row r="4352" spans="3:3" s="86" customFormat="1" ht="10.199999999999999">
      <c r="C4352" s="90"/>
    </row>
    <row r="4353" spans="3:3" s="86" customFormat="1" ht="10.199999999999999">
      <c r="C4353" s="90"/>
    </row>
    <row r="4354" spans="3:3" s="86" customFormat="1" ht="10.199999999999999">
      <c r="C4354" s="90"/>
    </row>
    <row r="4355" spans="3:3" s="86" customFormat="1" ht="10.199999999999999">
      <c r="C4355" s="90"/>
    </row>
    <row r="4356" spans="3:3" s="86" customFormat="1" ht="10.199999999999999">
      <c r="C4356" s="90"/>
    </row>
    <row r="4357" spans="3:3" s="86" customFormat="1" ht="10.199999999999999">
      <c r="C4357" s="90"/>
    </row>
    <row r="4358" spans="3:3" s="86" customFormat="1" ht="10.199999999999999">
      <c r="C4358" s="90"/>
    </row>
    <row r="4359" spans="3:3" s="86" customFormat="1" ht="10.199999999999999">
      <c r="C4359" s="90"/>
    </row>
    <row r="4360" spans="3:3" s="86" customFormat="1" ht="10.199999999999999">
      <c r="C4360" s="90"/>
    </row>
    <row r="4361" spans="3:3" s="86" customFormat="1" ht="10.199999999999999">
      <c r="C4361" s="90"/>
    </row>
    <row r="4362" spans="3:3" s="86" customFormat="1" ht="10.199999999999999">
      <c r="C4362" s="90"/>
    </row>
    <row r="4363" spans="3:3" s="86" customFormat="1" ht="10.199999999999999">
      <c r="C4363" s="90"/>
    </row>
    <row r="4364" spans="3:3" s="86" customFormat="1" ht="10.199999999999999">
      <c r="C4364" s="90"/>
    </row>
    <row r="4365" spans="3:3" s="86" customFormat="1" ht="10.199999999999999">
      <c r="C4365" s="90"/>
    </row>
    <row r="4366" spans="3:3" s="86" customFormat="1" ht="10.199999999999999">
      <c r="C4366" s="90"/>
    </row>
    <row r="4367" spans="3:3" s="86" customFormat="1" ht="10.199999999999999">
      <c r="C4367" s="90"/>
    </row>
    <row r="4368" spans="3:3" s="86" customFormat="1" ht="10.199999999999999">
      <c r="C4368" s="90"/>
    </row>
    <row r="4369" spans="3:3" s="86" customFormat="1" ht="10.199999999999999">
      <c r="C4369" s="90"/>
    </row>
    <row r="4370" spans="3:3" s="86" customFormat="1" ht="10.199999999999999">
      <c r="C4370" s="90"/>
    </row>
    <row r="4371" spans="3:3" s="86" customFormat="1" ht="10.199999999999999">
      <c r="C4371" s="90"/>
    </row>
    <row r="4372" spans="3:3" s="86" customFormat="1" ht="10.199999999999999">
      <c r="C4372" s="90"/>
    </row>
    <row r="4373" spans="3:3" s="86" customFormat="1" ht="10.199999999999999">
      <c r="C4373" s="90"/>
    </row>
    <row r="4374" spans="3:3" s="86" customFormat="1" ht="10.199999999999999">
      <c r="C4374" s="90"/>
    </row>
    <row r="4375" spans="3:3" s="86" customFormat="1" ht="10.199999999999999">
      <c r="C4375" s="90"/>
    </row>
    <row r="4376" spans="3:3" s="86" customFormat="1" ht="10.199999999999999">
      <c r="C4376" s="90"/>
    </row>
    <row r="4377" spans="3:3" s="86" customFormat="1" ht="10.199999999999999">
      <c r="C4377" s="90"/>
    </row>
    <row r="4378" spans="3:3" s="86" customFormat="1" ht="10.199999999999999">
      <c r="C4378" s="90"/>
    </row>
    <row r="4379" spans="3:3" s="86" customFormat="1" ht="10.199999999999999">
      <c r="C4379" s="90"/>
    </row>
    <row r="4380" spans="3:3" s="86" customFormat="1" ht="10.199999999999999">
      <c r="C4380" s="90"/>
    </row>
    <row r="4381" spans="3:3" s="86" customFormat="1" ht="10.199999999999999">
      <c r="C4381" s="90"/>
    </row>
    <row r="4382" spans="3:3" s="86" customFormat="1" ht="10.199999999999999">
      <c r="C4382" s="90"/>
    </row>
    <row r="4383" spans="3:3" s="86" customFormat="1" ht="10.199999999999999">
      <c r="C4383" s="90"/>
    </row>
    <row r="4384" spans="3:3" s="86" customFormat="1" ht="10.199999999999999">
      <c r="C4384" s="90"/>
    </row>
    <row r="4385" spans="3:3" s="86" customFormat="1" ht="10.199999999999999">
      <c r="C4385" s="90"/>
    </row>
    <row r="4386" spans="3:3" s="86" customFormat="1" ht="10.199999999999999">
      <c r="C4386" s="90"/>
    </row>
    <row r="4387" spans="3:3" s="86" customFormat="1" ht="10.199999999999999">
      <c r="C4387" s="90"/>
    </row>
    <row r="4388" spans="3:3" s="86" customFormat="1" ht="10.199999999999999">
      <c r="C4388" s="90"/>
    </row>
    <row r="4389" spans="3:3" s="86" customFormat="1" ht="10.199999999999999">
      <c r="C4389" s="90"/>
    </row>
    <row r="4390" spans="3:3" s="86" customFormat="1" ht="10.199999999999999">
      <c r="C4390" s="90"/>
    </row>
    <row r="4391" spans="3:3" s="86" customFormat="1" ht="10.199999999999999">
      <c r="C4391" s="90"/>
    </row>
    <row r="4392" spans="3:3" s="86" customFormat="1" ht="10.199999999999999">
      <c r="C4392" s="90"/>
    </row>
    <row r="4393" spans="3:3" s="86" customFormat="1" ht="10.199999999999999">
      <c r="C4393" s="90"/>
    </row>
    <row r="4394" spans="3:3" s="86" customFormat="1" ht="10.199999999999999">
      <c r="C4394" s="90"/>
    </row>
    <row r="4395" spans="3:3" s="86" customFormat="1" ht="10.199999999999999">
      <c r="C4395" s="90"/>
    </row>
    <row r="4396" spans="3:3" s="86" customFormat="1" ht="10.199999999999999">
      <c r="C4396" s="90"/>
    </row>
    <row r="4397" spans="3:3" s="86" customFormat="1" ht="10.199999999999999">
      <c r="C4397" s="90"/>
    </row>
    <row r="4398" spans="3:3" s="86" customFormat="1" ht="10.199999999999999">
      <c r="C4398" s="90"/>
    </row>
    <row r="4399" spans="3:3" s="86" customFormat="1" ht="10.199999999999999">
      <c r="C4399" s="90"/>
    </row>
    <row r="4400" spans="3:3" s="86" customFormat="1" ht="10.199999999999999">
      <c r="C4400" s="90"/>
    </row>
    <row r="4401" spans="3:3" s="86" customFormat="1" ht="10.199999999999999">
      <c r="C4401" s="90"/>
    </row>
    <row r="4402" spans="3:3" s="86" customFormat="1" ht="10.199999999999999">
      <c r="C4402" s="90"/>
    </row>
    <row r="4403" spans="3:3" s="86" customFormat="1" ht="10.199999999999999">
      <c r="C4403" s="90"/>
    </row>
    <row r="4404" spans="3:3" s="86" customFormat="1" ht="10.199999999999999">
      <c r="C4404" s="90"/>
    </row>
    <row r="4405" spans="3:3" s="86" customFormat="1" ht="10.199999999999999">
      <c r="C4405" s="90"/>
    </row>
    <row r="4406" spans="3:3" s="86" customFormat="1" ht="10.199999999999999">
      <c r="C4406" s="90"/>
    </row>
    <row r="4407" spans="3:3" s="86" customFormat="1" ht="10.199999999999999">
      <c r="C4407" s="90"/>
    </row>
    <row r="4408" spans="3:3" s="86" customFormat="1" ht="10.199999999999999">
      <c r="C4408" s="90"/>
    </row>
    <row r="4409" spans="3:3" s="86" customFormat="1" ht="10.199999999999999">
      <c r="C4409" s="90"/>
    </row>
    <row r="4410" spans="3:3" s="86" customFormat="1" ht="10.199999999999999">
      <c r="C4410" s="90"/>
    </row>
    <row r="4411" spans="3:3" s="86" customFormat="1" ht="10.199999999999999">
      <c r="C4411" s="90"/>
    </row>
    <row r="4412" spans="3:3" s="86" customFormat="1" ht="10.199999999999999">
      <c r="C4412" s="90"/>
    </row>
    <row r="4413" spans="3:3" s="86" customFormat="1" ht="10.199999999999999">
      <c r="C4413" s="90"/>
    </row>
    <row r="4414" spans="3:3" s="86" customFormat="1" ht="10.199999999999999">
      <c r="C4414" s="90"/>
    </row>
    <row r="4415" spans="3:3" s="86" customFormat="1" ht="10.199999999999999">
      <c r="C4415" s="90"/>
    </row>
    <row r="4416" spans="3:3" s="86" customFormat="1" ht="10.199999999999999">
      <c r="C4416" s="90"/>
    </row>
    <row r="4417" spans="3:3" s="86" customFormat="1" ht="10.199999999999999">
      <c r="C4417" s="90"/>
    </row>
    <row r="4418" spans="3:3" s="86" customFormat="1" ht="10.199999999999999">
      <c r="C4418" s="90"/>
    </row>
    <row r="4419" spans="3:3" s="86" customFormat="1" ht="10.199999999999999">
      <c r="C4419" s="90"/>
    </row>
    <row r="4420" spans="3:3" s="86" customFormat="1" ht="10.199999999999999">
      <c r="C4420" s="90"/>
    </row>
    <row r="4421" spans="3:3" s="86" customFormat="1" ht="10.199999999999999">
      <c r="C4421" s="90"/>
    </row>
    <row r="4422" spans="3:3" s="86" customFormat="1" ht="10.199999999999999">
      <c r="C4422" s="90"/>
    </row>
    <row r="4423" spans="3:3" s="86" customFormat="1" ht="10.199999999999999">
      <c r="C4423" s="90"/>
    </row>
    <row r="4424" spans="3:3" s="86" customFormat="1" ht="10.199999999999999">
      <c r="C4424" s="90"/>
    </row>
    <row r="4425" spans="3:3" s="86" customFormat="1" ht="10.199999999999999">
      <c r="C4425" s="90"/>
    </row>
    <row r="4426" spans="3:3" s="86" customFormat="1" ht="10.199999999999999">
      <c r="C4426" s="90"/>
    </row>
    <row r="4427" spans="3:3" s="86" customFormat="1" ht="10.199999999999999">
      <c r="C4427" s="90"/>
    </row>
    <row r="4428" spans="3:3" s="86" customFormat="1" ht="10.199999999999999">
      <c r="C4428" s="90"/>
    </row>
    <row r="4429" spans="3:3" s="86" customFormat="1" ht="10.199999999999999">
      <c r="C4429" s="90"/>
    </row>
    <row r="4430" spans="3:3" s="86" customFormat="1" ht="10.199999999999999">
      <c r="C4430" s="90"/>
    </row>
    <row r="4431" spans="3:3" s="86" customFormat="1" ht="10.199999999999999">
      <c r="C4431" s="90"/>
    </row>
    <row r="4432" spans="3:3" s="86" customFormat="1" ht="10.199999999999999">
      <c r="C4432" s="90"/>
    </row>
    <row r="4433" spans="3:3" s="86" customFormat="1" ht="10.199999999999999">
      <c r="C4433" s="90"/>
    </row>
    <row r="4434" spans="3:3" s="86" customFormat="1" ht="10.199999999999999">
      <c r="C4434" s="90"/>
    </row>
    <row r="4435" spans="3:3" s="86" customFormat="1" ht="10.199999999999999">
      <c r="C4435" s="90"/>
    </row>
    <row r="4436" spans="3:3" s="86" customFormat="1" ht="10.199999999999999">
      <c r="C4436" s="90"/>
    </row>
    <row r="4437" spans="3:3" s="86" customFormat="1" ht="10.199999999999999">
      <c r="C4437" s="90"/>
    </row>
    <row r="4438" spans="3:3" s="86" customFormat="1" ht="10.199999999999999">
      <c r="C4438" s="90"/>
    </row>
    <row r="4439" spans="3:3" s="86" customFormat="1" ht="10.199999999999999">
      <c r="C4439" s="90"/>
    </row>
    <row r="4440" spans="3:3" s="86" customFormat="1" ht="10.199999999999999">
      <c r="C4440" s="90"/>
    </row>
    <row r="4441" spans="3:3" s="86" customFormat="1" ht="10.199999999999999">
      <c r="C4441" s="90"/>
    </row>
    <row r="4442" spans="3:3" s="86" customFormat="1" ht="10.199999999999999">
      <c r="C4442" s="90"/>
    </row>
    <row r="4443" spans="3:3" s="86" customFormat="1" ht="10.199999999999999">
      <c r="C4443" s="90"/>
    </row>
    <row r="4444" spans="3:3" s="86" customFormat="1" ht="10.199999999999999">
      <c r="C4444" s="90"/>
    </row>
    <row r="4445" spans="3:3" s="86" customFormat="1" ht="10.199999999999999">
      <c r="C4445" s="90"/>
    </row>
    <row r="4446" spans="3:3" s="86" customFormat="1" ht="10.199999999999999">
      <c r="C4446" s="90"/>
    </row>
    <row r="4447" spans="3:3" s="86" customFormat="1" ht="10.199999999999999">
      <c r="C4447" s="90"/>
    </row>
    <row r="4448" spans="3:3" s="86" customFormat="1" ht="10.199999999999999">
      <c r="C4448" s="90"/>
    </row>
    <row r="4449" spans="3:3" s="86" customFormat="1" ht="10.199999999999999">
      <c r="C4449" s="90"/>
    </row>
    <row r="4450" spans="3:3" s="86" customFormat="1" ht="10.199999999999999">
      <c r="C4450" s="90"/>
    </row>
    <row r="4451" spans="3:3" s="86" customFormat="1" ht="10.199999999999999">
      <c r="C4451" s="90"/>
    </row>
    <row r="4452" spans="3:3" s="86" customFormat="1" ht="10.199999999999999">
      <c r="C4452" s="90"/>
    </row>
    <row r="4453" spans="3:3" s="86" customFormat="1" ht="10.199999999999999">
      <c r="C4453" s="90"/>
    </row>
    <row r="4454" spans="3:3" s="86" customFormat="1" ht="10.199999999999999">
      <c r="C4454" s="90"/>
    </row>
    <row r="4455" spans="3:3" s="86" customFormat="1" ht="10.199999999999999">
      <c r="C4455" s="90"/>
    </row>
    <row r="4456" spans="3:3" s="86" customFormat="1" ht="10.199999999999999">
      <c r="C4456" s="90"/>
    </row>
    <row r="4457" spans="3:3" s="86" customFormat="1" ht="10.199999999999999">
      <c r="C4457" s="90"/>
    </row>
    <row r="4458" spans="3:3" s="86" customFormat="1" ht="10.199999999999999">
      <c r="C4458" s="90"/>
    </row>
    <row r="4459" spans="3:3" s="86" customFormat="1" ht="10.199999999999999">
      <c r="C4459" s="90"/>
    </row>
    <row r="4460" spans="3:3" s="86" customFormat="1" ht="10.199999999999999">
      <c r="C4460" s="90"/>
    </row>
    <row r="4461" spans="3:3" s="86" customFormat="1" ht="10.199999999999999">
      <c r="C4461" s="90"/>
    </row>
    <row r="4462" spans="3:3" s="86" customFormat="1" ht="10.199999999999999">
      <c r="C4462" s="90"/>
    </row>
    <row r="4463" spans="3:3" s="86" customFormat="1" ht="10.199999999999999">
      <c r="C4463" s="90"/>
    </row>
    <row r="4464" spans="3:3" s="86" customFormat="1" ht="10.199999999999999">
      <c r="C4464" s="90"/>
    </row>
    <row r="4465" spans="3:3" s="86" customFormat="1" ht="10.199999999999999">
      <c r="C4465" s="90"/>
    </row>
    <row r="4466" spans="3:3" s="86" customFormat="1" ht="10.199999999999999">
      <c r="C4466" s="90"/>
    </row>
    <row r="4467" spans="3:3" s="86" customFormat="1" ht="10.199999999999999">
      <c r="C4467" s="90"/>
    </row>
    <row r="4468" spans="3:3" s="86" customFormat="1" ht="10.199999999999999">
      <c r="C4468" s="90"/>
    </row>
    <row r="4469" spans="3:3" s="86" customFormat="1" ht="10.199999999999999">
      <c r="C4469" s="90"/>
    </row>
    <row r="4470" spans="3:3" s="86" customFormat="1" ht="10.199999999999999">
      <c r="C4470" s="90"/>
    </row>
    <row r="4471" spans="3:3" s="86" customFormat="1" ht="10.199999999999999">
      <c r="C4471" s="90"/>
    </row>
    <row r="4472" spans="3:3" s="86" customFormat="1" ht="10.199999999999999">
      <c r="C4472" s="90"/>
    </row>
    <row r="4473" spans="3:3" s="86" customFormat="1" ht="10.199999999999999">
      <c r="C4473" s="90"/>
    </row>
    <row r="4474" spans="3:3" s="86" customFormat="1" ht="10.199999999999999">
      <c r="C4474" s="90"/>
    </row>
    <row r="4475" spans="3:3" s="86" customFormat="1" ht="10.199999999999999">
      <c r="C4475" s="90"/>
    </row>
    <row r="4476" spans="3:3" s="86" customFormat="1" ht="10.199999999999999">
      <c r="C4476" s="90"/>
    </row>
    <row r="4477" spans="3:3" s="86" customFormat="1" ht="10.199999999999999">
      <c r="C4477" s="90"/>
    </row>
    <row r="4478" spans="3:3" s="86" customFormat="1" ht="10.199999999999999">
      <c r="C4478" s="90"/>
    </row>
    <row r="4479" spans="3:3" s="86" customFormat="1" ht="10.199999999999999">
      <c r="C4479" s="90"/>
    </row>
    <row r="4480" spans="3:3" s="86" customFormat="1" ht="10.199999999999999">
      <c r="C4480" s="90"/>
    </row>
    <row r="4481" spans="3:3" s="86" customFormat="1" ht="10.199999999999999">
      <c r="C4481" s="90"/>
    </row>
    <row r="4482" spans="3:3" s="86" customFormat="1" ht="10.199999999999999">
      <c r="C4482" s="90"/>
    </row>
    <row r="4483" spans="3:3" s="86" customFormat="1" ht="10.199999999999999">
      <c r="C4483" s="90"/>
    </row>
    <row r="4484" spans="3:3" s="86" customFormat="1" ht="10.199999999999999">
      <c r="C4484" s="90"/>
    </row>
    <row r="4485" spans="3:3" s="86" customFormat="1" ht="10.199999999999999">
      <c r="C4485" s="90"/>
    </row>
    <row r="4486" spans="3:3" s="86" customFormat="1" ht="10.199999999999999">
      <c r="C4486" s="90"/>
    </row>
    <row r="4487" spans="3:3" s="86" customFormat="1" ht="10.199999999999999">
      <c r="C4487" s="90"/>
    </row>
    <row r="4488" spans="3:3" s="86" customFormat="1" ht="10.199999999999999">
      <c r="C4488" s="90"/>
    </row>
    <row r="4489" spans="3:3" s="86" customFormat="1" ht="10.199999999999999">
      <c r="C4489" s="90"/>
    </row>
    <row r="4490" spans="3:3" s="86" customFormat="1" ht="10.199999999999999">
      <c r="C4490" s="90"/>
    </row>
    <row r="4491" spans="3:3" s="86" customFormat="1" ht="10.199999999999999">
      <c r="C4491" s="90"/>
    </row>
    <row r="4492" spans="3:3" s="86" customFormat="1" ht="10.199999999999999">
      <c r="C4492" s="90"/>
    </row>
    <row r="4493" spans="3:3" s="86" customFormat="1" ht="10.199999999999999">
      <c r="C4493" s="90"/>
    </row>
    <row r="4494" spans="3:3" s="86" customFormat="1" ht="10.199999999999999">
      <c r="C4494" s="90"/>
    </row>
    <row r="4495" spans="3:3" s="86" customFormat="1" ht="10.199999999999999">
      <c r="C4495" s="90"/>
    </row>
    <row r="4496" spans="3:3" s="86" customFormat="1" ht="10.199999999999999">
      <c r="C4496" s="90"/>
    </row>
    <row r="4497" spans="3:3" s="86" customFormat="1" ht="10.199999999999999">
      <c r="C4497" s="90"/>
    </row>
    <row r="4498" spans="3:3" s="86" customFormat="1" ht="10.199999999999999">
      <c r="C4498" s="90"/>
    </row>
    <row r="4499" spans="3:3" s="86" customFormat="1" ht="10.199999999999999">
      <c r="C4499" s="90"/>
    </row>
    <row r="4500" spans="3:3" s="86" customFormat="1" ht="10.199999999999999">
      <c r="C4500" s="90"/>
    </row>
    <row r="4501" spans="3:3" s="86" customFormat="1" ht="10.199999999999999">
      <c r="C4501" s="90"/>
    </row>
    <row r="4502" spans="3:3" s="86" customFormat="1" ht="10.199999999999999">
      <c r="C4502" s="90"/>
    </row>
    <row r="4503" spans="3:3" s="86" customFormat="1" ht="10.199999999999999">
      <c r="C4503" s="90"/>
    </row>
    <row r="4504" spans="3:3" s="86" customFormat="1" ht="10.199999999999999">
      <c r="C4504" s="90"/>
    </row>
    <row r="4505" spans="3:3" s="86" customFormat="1" ht="10.199999999999999">
      <c r="C4505" s="90"/>
    </row>
    <row r="4506" spans="3:3" s="86" customFormat="1" ht="10.199999999999999">
      <c r="C4506" s="90"/>
    </row>
    <row r="4507" spans="3:3" s="86" customFormat="1" ht="10.199999999999999">
      <c r="C4507" s="90"/>
    </row>
    <row r="4508" spans="3:3" s="86" customFormat="1" ht="10.199999999999999">
      <c r="C4508" s="90"/>
    </row>
    <row r="4509" spans="3:3" s="86" customFormat="1" ht="10.199999999999999">
      <c r="C4509" s="90"/>
    </row>
    <row r="4510" spans="3:3" s="86" customFormat="1" ht="10.199999999999999">
      <c r="C4510" s="90"/>
    </row>
    <row r="4511" spans="3:3" s="86" customFormat="1" ht="10.199999999999999">
      <c r="C4511" s="90"/>
    </row>
    <row r="4512" spans="3:3" s="86" customFormat="1" ht="10.199999999999999">
      <c r="C4512" s="90"/>
    </row>
    <row r="4513" spans="3:3" s="86" customFormat="1" ht="10.199999999999999">
      <c r="C4513" s="90"/>
    </row>
    <row r="4514" spans="3:3" s="86" customFormat="1" ht="10.199999999999999">
      <c r="C4514" s="90"/>
    </row>
    <row r="4515" spans="3:3" s="86" customFormat="1" ht="10.199999999999999">
      <c r="C4515" s="90"/>
    </row>
    <row r="4516" spans="3:3" s="86" customFormat="1" ht="10.199999999999999">
      <c r="C4516" s="90"/>
    </row>
    <row r="4517" spans="3:3" s="86" customFormat="1" ht="10.199999999999999">
      <c r="C4517" s="90"/>
    </row>
    <row r="4518" spans="3:3" s="86" customFormat="1" ht="10.199999999999999">
      <c r="C4518" s="90"/>
    </row>
    <row r="4519" spans="3:3" s="86" customFormat="1" ht="10.199999999999999">
      <c r="C4519" s="90"/>
    </row>
    <row r="4520" spans="3:3" s="86" customFormat="1" ht="10.199999999999999">
      <c r="C4520" s="90"/>
    </row>
    <row r="4521" spans="3:3" s="86" customFormat="1" ht="10.199999999999999">
      <c r="C4521" s="90"/>
    </row>
    <row r="4522" spans="3:3" s="86" customFormat="1" ht="10.199999999999999">
      <c r="C4522" s="90"/>
    </row>
    <row r="4523" spans="3:3" s="86" customFormat="1" ht="10.199999999999999">
      <c r="C4523" s="90"/>
    </row>
    <row r="4524" spans="3:3" s="86" customFormat="1" ht="10.199999999999999">
      <c r="C4524" s="90"/>
    </row>
    <row r="4525" spans="3:3" s="86" customFormat="1" ht="10.199999999999999">
      <c r="C4525" s="90"/>
    </row>
    <row r="4526" spans="3:3" s="86" customFormat="1" ht="10.199999999999999">
      <c r="C4526" s="90"/>
    </row>
    <row r="4527" spans="3:3" s="86" customFormat="1" ht="10.199999999999999">
      <c r="C4527" s="90"/>
    </row>
    <row r="4528" spans="3:3" s="86" customFormat="1" ht="10.199999999999999">
      <c r="C4528" s="90"/>
    </row>
    <row r="4529" spans="3:3" s="86" customFormat="1" ht="10.199999999999999">
      <c r="C4529" s="90"/>
    </row>
    <row r="4530" spans="3:3" s="86" customFormat="1" ht="10.199999999999999">
      <c r="C4530" s="90"/>
    </row>
    <row r="4531" spans="3:3" s="86" customFormat="1" ht="10.199999999999999">
      <c r="C4531" s="90"/>
    </row>
    <row r="4532" spans="3:3" s="86" customFormat="1" ht="10.199999999999999">
      <c r="C4532" s="90"/>
    </row>
    <row r="4533" spans="3:3" s="86" customFormat="1" ht="10.199999999999999">
      <c r="C4533" s="90"/>
    </row>
    <row r="4534" spans="3:3" s="86" customFormat="1" ht="10.199999999999999">
      <c r="C4534" s="90"/>
    </row>
    <row r="4535" spans="3:3" s="86" customFormat="1" ht="10.199999999999999">
      <c r="C4535" s="90"/>
    </row>
    <row r="4536" spans="3:3" s="86" customFormat="1" ht="10.199999999999999">
      <c r="C4536" s="90"/>
    </row>
    <row r="4537" spans="3:3" s="86" customFormat="1" ht="10.199999999999999">
      <c r="C4537" s="90"/>
    </row>
    <row r="4538" spans="3:3" s="86" customFormat="1" ht="10.199999999999999">
      <c r="C4538" s="90"/>
    </row>
    <row r="4539" spans="3:3" s="86" customFormat="1" ht="10.199999999999999">
      <c r="C4539" s="90"/>
    </row>
    <row r="4540" spans="3:3" s="86" customFormat="1" ht="10.199999999999999">
      <c r="C4540" s="90"/>
    </row>
    <row r="4541" spans="3:3" s="86" customFormat="1" ht="10.199999999999999">
      <c r="C4541" s="90"/>
    </row>
    <row r="4542" spans="3:3" s="86" customFormat="1" ht="10.199999999999999">
      <c r="C4542" s="90"/>
    </row>
    <row r="4543" spans="3:3" s="86" customFormat="1" ht="10.199999999999999">
      <c r="C4543" s="90"/>
    </row>
    <row r="4544" spans="3:3" s="86" customFormat="1" ht="10.199999999999999">
      <c r="C4544" s="90"/>
    </row>
    <row r="4545" spans="3:3" s="86" customFormat="1" ht="10.199999999999999">
      <c r="C4545" s="90"/>
    </row>
    <row r="4546" spans="3:3" s="86" customFormat="1" ht="10.199999999999999">
      <c r="C4546" s="90"/>
    </row>
    <row r="4547" spans="3:3" s="86" customFormat="1" ht="10.199999999999999">
      <c r="C4547" s="90"/>
    </row>
    <row r="4548" spans="3:3" s="86" customFormat="1" ht="10.199999999999999">
      <c r="C4548" s="90"/>
    </row>
    <row r="4549" spans="3:3" s="86" customFormat="1" ht="10.199999999999999">
      <c r="C4549" s="90"/>
    </row>
    <row r="4550" spans="3:3" s="86" customFormat="1" ht="10.199999999999999">
      <c r="C4550" s="90"/>
    </row>
    <row r="4551" spans="3:3" s="86" customFormat="1" ht="10.199999999999999">
      <c r="C4551" s="90"/>
    </row>
    <row r="4552" spans="3:3" s="86" customFormat="1" ht="10.199999999999999">
      <c r="C4552" s="90"/>
    </row>
    <row r="4553" spans="3:3" s="86" customFormat="1" ht="10.199999999999999">
      <c r="C4553" s="90"/>
    </row>
    <row r="4554" spans="3:3" s="86" customFormat="1" ht="10.199999999999999">
      <c r="C4554" s="90"/>
    </row>
    <row r="4555" spans="3:3" s="86" customFormat="1" ht="10.199999999999999">
      <c r="C4555" s="90"/>
    </row>
    <row r="4556" spans="3:3" s="86" customFormat="1" ht="10.199999999999999">
      <c r="C4556" s="90"/>
    </row>
    <row r="4557" spans="3:3" s="86" customFormat="1" ht="10.199999999999999">
      <c r="C4557" s="90"/>
    </row>
    <row r="4558" spans="3:3" s="86" customFormat="1" ht="10.199999999999999">
      <c r="C4558" s="90"/>
    </row>
    <row r="4559" spans="3:3" s="86" customFormat="1" ht="10.199999999999999">
      <c r="C4559" s="90"/>
    </row>
    <row r="4560" spans="3:3" s="86" customFormat="1" ht="10.199999999999999">
      <c r="C4560" s="90"/>
    </row>
    <row r="4561" spans="3:3" s="86" customFormat="1" ht="10.199999999999999">
      <c r="C4561" s="90"/>
    </row>
    <row r="4562" spans="3:3" s="86" customFormat="1" ht="10.199999999999999">
      <c r="C4562" s="90"/>
    </row>
    <row r="4563" spans="3:3" s="86" customFormat="1" ht="10.199999999999999">
      <c r="C4563" s="90"/>
    </row>
    <row r="4564" spans="3:3" s="86" customFormat="1" ht="10.199999999999999">
      <c r="C4564" s="90"/>
    </row>
    <row r="4565" spans="3:3" s="86" customFormat="1" ht="10.199999999999999">
      <c r="C4565" s="90"/>
    </row>
    <row r="4566" spans="3:3" s="86" customFormat="1" ht="10.199999999999999">
      <c r="C4566" s="90"/>
    </row>
    <row r="4567" spans="3:3" s="86" customFormat="1" ht="10.199999999999999">
      <c r="C4567" s="90"/>
    </row>
    <row r="4568" spans="3:3" s="86" customFormat="1" ht="10.199999999999999">
      <c r="C4568" s="90"/>
    </row>
    <row r="4569" spans="3:3" s="86" customFormat="1" ht="10.199999999999999">
      <c r="C4569" s="90"/>
    </row>
    <row r="4570" spans="3:3" s="86" customFormat="1" ht="10.199999999999999">
      <c r="C4570" s="90"/>
    </row>
    <row r="4571" spans="3:3" s="86" customFormat="1" ht="10.199999999999999">
      <c r="C4571" s="90"/>
    </row>
    <row r="4572" spans="3:3" s="86" customFormat="1" ht="10.199999999999999">
      <c r="C4572" s="90"/>
    </row>
    <row r="4573" spans="3:3" s="86" customFormat="1" ht="10.199999999999999">
      <c r="C4573" s="90"/>
    </row>
    <row r="4574" spans="3:3" s="86" customFormat="1" ht="10.199999999999999">
      <c r="C4574" s="90"/>
    </row>
    <row r="4575" spans="3:3" s="86" customFormat="1" ht="10.199999999999999">
      <c r="C4575" s="90"/>
    </row>
    <row r="4576" spans="3:3" s="86" customFormat="1" ht="10.199999999999999">
      <c r="C4576" s="90"/>
    </row>
    <row r="4577" spans="3:3" s="86" customFormat="1" ht="10.199999999999999">
      <c r="C4577" s="90"/>
    </row>
    <row r="4578" spans="3:3" s="86" customFormat="1" ht="10.199999999999999">
      <c r="C4578" s="90"/>
    </row>
    <row r="4579" spans="3:3" s="86" customFormat="1" ht="10.199999999999999">
      <c r="C4579" s="90"/>
    </row>
    <row r="4580" spans="3:3" s="86" customFormat="1" ht="10.199999999999999">
      <c r="C4580" s="90"/>
    </row>
    <row r="4581" spans="3:3" s="86" customFormat="1" ht="10.199999999999999">
      <c r="C4581" s="90"/>
    </row>
    <row r="4582" spans="3:3" s="86" customFormat="1" ht="10.199999999999999">
      <c r="C4582" s="90"/>
    </row>
    <row r="4583" spans="3:3" s="86" customFormat="1" ht="10.199999999999999">
      <c r="C4583" s="90"/>
    </row>
    <row r="4584" spans="3:3" s="86" customFormat="1" ht="10.199999999999999">
      <c r="C4584" s="90"/>
    </row>
    <row r="4585" spans="3:3" s="86" customFormat="1" ht="10.199999999999999">
      <c r="C4585" s="90"/>
    </row>
    <row r="4586" spans="3:3" s="86" customFormat="1" ht="10.199999999999999">
      <c r="C4586" s="90"/>
    </row>
    <row r="4587" spans="3:3" s="86" customFormat="1" ht="10.199999999999999">
      <c r="C4587" s="90"/>
    </row>
    <row r="4588" spans="3:3" s="86" customFormat="1" ht="10.199999999999999">
      <c r="C4588" s="90"/>
    </row>
    <row r="4589" spans="3:3" s="86" customFormat="1" ht="10.199999999999999">
      <c r="C4589" s="90"/>
    </row>
    <row r="4590" spans="3:3" s="86" customFormat="1" ht="10.199999999999999">
      <c r="C4590" s="90"/>
    </row>
    <row r="4591" spans="3:3" s="86" customFormat="1" ht="10.199999999999999">
      <c r="C4591" s="90"/>
    </row>
    <row r="4592" spans="3:3" s="86" customFormat="1" ht="10.199999999999999">
      <c r="C4592" s="90"/>
    </row>
    <row r="4593" spans="3:3" s="86" customFormat="1" ht="10.199999999999999">
      <c r="C4593" s="90"/>
    </row>
    <row r="4594" spans="3:3" s="86" customFormat="1" ht="10.199999999999999">
      <c r="C4594" s="90"/>
    </row>
    <row r="4595" spans="3:3" s="86" customFormat="1" ht="10.199999999999999">
      <c r="C4595" s="90"/>
    </row>
    <row r="4596" spans="3:3" s="86" customFormat="1" ht="10.199999999999999">
      <c r="C4596" s="90"/>
    </row>
    <row r="4597" spans="3:3" s="86" customFormat="1" ht="10.199999999999999">
      <c r="C4597" s="90"/>
    </row>
    <row r="4598" spans="3:3" s="86" customFormat="1" ht="10.199999999999999">
      <c r="C4598" s="90"/>
    </row>
    <row r="4599" spans="3:3" s="86" customFormat="1" ht="10.199999999999999">
      <c r="C4599" s="90"/>
    </row>
    <row r="4600" spans="3:3" s="86" customFormat="1" ht="10.199999999999999">
      <c r="C4600" s="90"/>
    </row>
    <row r="4601" spans="3:3" s="86" customFormat="1" ht="10.199999999999999">
      <c r="C4601" s="90"/>
    </row>
    <row r="4602" spans="3:3" s="86" customFormat="1" ht="10.199999999999999">
      <c r="C4602" s="90"/>
    </row>
    <row r="4603" spans="3:3" s="86" customFormat="1" ht="10.199999999999999">
      <c r="C4603" s="90"/>
    </row>
    <row r="4604" spans="3:3" s="86" customFormat="1" ht="10.199999999999999">
      <c r="C4604" s="90"/>
    </row>
    <row r="4605" spans="3:3" s="86" customFormat="1" ht="10.199999999999999">
      <c r="C4605" s="90"/>
    </row>
    <row r="4606" spans="3:3" s="86" customFormat="1" ht="10.199999999999999">
      <c r="C4606" s="90"/>
    </row>
    <row r="4607" spans="3:3" s="86" customFormat="1" ht="10.199999999999999">
      <c r="C4607" s="90"/>
    </row>
    <row r="4608" spans="3:3" s="86" customFormat="1" ht="10.199999999999999">
      <c r="C4608" s="90"/>
    </row>
    <row r="4609" spans="3:3" s="86" customFormat="1" ht="10.199999999999999">
      <c r="C4609" s="90"/>
    </row>
    <row r="4610" spans="3:3" s="86" customFormat="1" ht="10.199999999999999">
      <c r="C4610" s="90"/>
    </row>
    <row r="4611" spans="3:3" s="86" customFormat="1" ht="10.199999999999999">
      <c r="C4611" s="90"/>
    </row>
    <row r="4612" spans="3:3" s="86" customFormat="1" ht="10.199999999999999">
      <c r="C4612" s="90"/>
    </row>
    <row r="4613" spans="3:3" s="86" customFormat="1" ht="10.199999999999999">
      <c r="C4613" s="90"/>
    </row>
    <row r="4614" spans="3:3" s="86" customFormat="1" ht="10.199999999999999">
      <c r="C4614" s="90"/>
    </row>
    <row r="4615" spans="3:3" s="86" customFormat="1" ht="10.199999999999999">
      <c r="C4615" s="90"/>
    </row>
    <row r="4616" spans="3:3" s="86" customFormat="1" ht="10.199999999999999">
      <c r="C4616" s="90"/>
    </row>
    <row r="4617" spans="3:3" s="86" customFormat="1" ht="10.199999999999999">
      <c r="C4617" s="90"/>
    </row>
    <row r="4618" spans="3:3" s="86" customFormat="1" ht="10.199999999999999">
      <c r="C4618" s="90"/>
    </row>
    <row r="4619" spans="3:3" s="86" customFormat="1" ht="10.199999999999999">
      <c r="C4619" s="90"/>
    </row>
    <row r="4620" spans="3:3" s="86" customFormat="1" ht="10.199999999999999">
      <c r="C4620" s="90"/>
    </row>
    <row r="4621" spans="3:3" s="86" customFormat="1" ht="10.199999999999999">
      <c r="C4621" s="90"/>
    </row>
    <row r="4622" spans="3:3" s="86" customFormat="1" ht="10.199999999999999">
      <c r="C4622" s="90"/>
    </row>
    <row r="4623" spans="3:3" s="86" customFormat="1" ht="10.199999999999999">
      <c r="C4623" s="90"/>
    </row>
    <row r="4624" spans="3:3" s="86" customFormat="1" ht="10.199999999999999">
      <c r="C4624" s="90"/>
    </row>
    <row r="4625" spans="3:3" s="86" customFormat="1" ht="10.199999999999999">
      <c r="C4625" s="90"/>
    </row>
    <row r="4626" spans="3:3" s="86" customFormat="1" ht="10.199999999999999">
      <c r="C4626" s="90"/>
    </row>
    <row r="4627" spans="3:3" s="86" customFormat="1" ht="10.199999999999999">
      <c r="C4627" s="90"/>
    </row>
    <row r="4628" spans="3:3" s="86" customFormat="1" ht="10.199999999999999">
      <c r="C4628" s="90"/>
    </row>
    <row r="4629" spans="3:3" s="86" customFormat="1" ht="10.199999999999999">
      <c r="C4629" s="90"/>
    </row>
    <row r="4630" spans="3:3" s="86" customFormat="1" ht="10.199999999999999">
      <c r="C4630" s="90"/>
    </row>
    <row r="4631" spans="3:3" s="86" customFormat="1" ht="10.199999999999999">
      <c r="C4631" s="90"/>
    </row>
    <row r="4632" spans="3:3" s="86" customFormat="1" ht="10.199999999999999">
      <c r="C4632" s="90"/>
    </row>
    <row r="4633" spans="3:3" s="86" customFormat="1" ht="10.199999999999999">
      <c r="C4633" s="90"/>
    </row>
    <row r="4634" spans="3:3" s="86" customFormat="1" ht="10.199999999999999">
      <c r="C4634" s="90"/>
    </row>
    <row r="4635" spans="3:3" s="86" customFormat="1" ht="10.199999999999999">
      <c r="C4635" s="90"/>
    </row>
    <row r="4636" spans="3:3" s="86" customFormat="1" ht="10.199999999999999">
      <c r="C4636" s="90"/>
    </row>
    <row r="4637" spans="3:3" s="86" customFormat="1" ht="10.199999999999999">
      <c r="C4637" s="90"/>
    </row>
    <row r="4638" spans="3:3" s="86" customFormat="1" ht="10.199999999999999">
      <c r="C4638" s="90"/>
    </row>
    <row r="4639" spans="3:3" s="86" customFormat="1" ht="10.199999999999999">
      <c r="C4639" s="90"/>
    </row>
    <row r="4640" spans="3:3" s="86" customFormat="1" ht="10.199999999999999">
      <c r="C4640" s="90"/>
    </row>
    <row r="4641" spans="3:3" s="86" customFormat="1" ht="10.199999999999999">
      <c r="C4641" s="90"/>
    </row>
    <row r="4642" spans="3:3" s="86" customFormat="1" ht="10.199999999999999">
      <c r="C4642" s="90"/>
    </row>
    <row r="4643" spans="3:3" s="86" customFormat="1" ht="10.199999999999999">
      <c r="C4643" s="90"/>
    </row>
    <row r="4644" spans="3:3" s="86" customFormat="1" ht="10.199999999999999">
      <c r="C4644" s="90"/>
    </row>
    <row r="4645" spans="3:3" s="86" customFormat="1" ht="10.199999999999999">
      <c r="C4645" s="90"/>
    </row>
    <row r="4646" spans="3:3" s="86" customFormat="1" ht="10.199999999999999">
      <c r="C4646" s="90"/>
    </row>
    <row r="4647" spans="3:3" s="86" customFormat="1" ht="10.199999999999999">
      <c r="C4647" s="90"/>
    </row>
    <row r="4648" spans="3:3" s="86" customFormat="1" ht="10.199999999999999">
      <c r="C4648" s="90"/>
    </row>
    <row r="4649" spans="3:3" s="86" customFormat="1" ht="10.199999999999999">
      <c r="C4649" s="90"/>
    </row>
    <row r="4650" spans="3:3" s="86" customFormat="1" ht="10.199999999999999">
      <c r="C4650" s="90"/>
    </row>
    <row r="4651" spans="3:3" s="86" customFormat="1" ht="10.199999999999999">
      <c r="C4651" s="90"/>
    </row>
    <row r="4652" spans="3:3" s="86" customFormat="1" ht="10.199999999999999">
      <c r="C4652" s="90"/>
    </row>
    <row r="4653" spans="3:3" s="86" customFormat="1" ht="10.199999999999999">
      <c r="C4653" s="90"/>
    </row>
    <row r="4654" spans="3:3" s="86" customFormat="1" ht="10.199999999999999">
      <c r="C4654" s="90"/>
    </row>
    <row r="4655" spans="3:3" s="86" customFormat="1" ht="10.199999999999999">
      <c r="C4655" s="90"/>
    </row>
    <row r="4656" spans="3:3" s="86" customFormat="1" ht="10.199999999999999">
      <c r="C4656" s="90"/>
    </row>
    <row r="4657" spans="3:3" s="86" customFormat="1" ht="10.199999999999999">
      <c r="C4657" s="90"/>
    </row>
    <row r="4658" spans="3:3" s="86" customFormat="1" ht="10.199999999999999">
      <c r="C4658" s="90"/>
    </row>
    <row r="4659" spans="3:3" s="86" customFormat="1" ht="10.199999999999999">
      <c r="C4659" s="90"/>
    </row>
    <row r="4660" spans="3:3" s="86" customFormat="1" ht="10.199999999999999">
      <c r="C4660" s="90"/>
    </row>
    <row r="4661" spans="3:3" s="86" customFormat="1" ht="10.199999999999999">
      <c r="C4661" s="90"/>
    </row>
    <row r="4662" spans="3:3" s="86" customFormat="1" ht="10.199999999999999">
      <c r="C4662" s="90"/>
    </row>
    <row r="4663" spans="3:3" s="86" customFormat="1" ht="10.199999999999999">
      <c r="C4663" s="90"/>
    </row>
    <row r="4664" spans="3:3" s="86" customFormat="1" ht="10.199999999999999">
      <c r="C4664" s="90"/>
    </row>
    <row r="4665" spans="3:3" s="86" customFormat="1" ht="10.199999999999999">
      <c r="C4665" s="90"/>
    </row>
    <row r="4666" spans="3:3" s="86" customFormat="1" ht="10.199999999999999">
      <c r="C4666" s="90"/>
    </row>
    <row r="4667" spans="3:3" s="86" customFormat="1" ht="10.199999999999999">
      <c r="C4667" s="90"/>
    </row>
    <row r="4668" spans="3:3" s="86" customFormat="1" ht="10.199999999999999">
      <c r="C4668" s="90"/>
    </row>
    <row r="4669" spans="3:3" s="86" customFormat="1" ht="10.199999999999999">
      <c r="C4669" s="90"/>
    </row>
    <row r="4670" spans="3:3" s="86" customFormat="1" ht="10.199999999999999">
      <c r="C4670" s="90"/>
    </row>
    <row r="4671" spans="3:3" s="86" customFormat="1" ht="10.199999999999999">
      <c r="C4671" s="90"/>
    </row>
    <row r="4672" spans="3:3" s="86" customFormat="1" ht="10.199999999999999">
      <c r="C4672" s="90"/>
    </row>
    <row r="4673" spans="3:3" s="86" customFormat="1" ht="10.199999999999999">
      <c r="C4673" s="90"/>
    </row>
    <row r="4674" spans="3:3" s="86" customFormat="1" ht="10.199999999999999">
      <c r="C4674" s="90"/>
    </row>
    <row r="4675" spans="3:3" s="86" customFormat="1" ht="10.199999999999999">
      <c r="C4675" s="90"/>
    </row>
    <row r="4676" spans="3:3" s="86" customFormat="1" ht="10.199999999999999">
      <c r="C4676" s="90"/>
    </row>
    <row r="4677" spans="3:3" s="86" customFormat="1" ht="10.199999999999999">
      <c r="C4677" s="90"/>
    </row>
    <row r="4678" spans="3:3" s="86" customFormat="1" ht="10.199999999999999">
      <c r="C4678" s="90"/>
    </row>
    <row r="4679" spans="3:3" s="86" customFormat="1" ht="10.199999999999999">
      <c r="C4679" s="90"/>
    </row>
    <row r="4680" spans="3:3" s="86" customFormat="1" ht="10.199999999999999">
      <c r="C4680" s="90"/>
    </row>
    <row r="4681" spans="3:3" s="86" customFormat="1" ht="10.199999999999999">
      <c r="C4681" s="90"/>
    </row>
    <row r="4682" spans="3:3" s="86" customFormat="1" ht="10.199999999999999">
      <c r="C4682" s="90"/>
    </row>
    <row r="4683" spans="3:3" s="86" customFormat="1" ht="10.199999999999999">
      <c r="C4683" s="90"/>
    </row>
    <row r="4684" spans="3:3" s="86" customFormat="1" ht="10.199999999999999">
      <c r="C4684" s="90"/>
    </row>
    <row r="4685" spans="3:3" s="86" customFormat="1" ht="10.199999999999999">
      <c r="C4685" s="90"/>
    </row>
    <row r="4686" spans="3:3" s="86" customFormat="1" ht="10.199999999999999">
      <c r="C4686" s="90"/>
    </row>
    <row r="4687" spans="3:3" s="86" customFormat="1" ht="10.199999999999999">
      <c r="C4687" s="90"/>
    </row>
    <row r="4688" spans="3:3" s="86" customFormat="1" ht="10.199999999999999">
      <c r="C4688" s="90"/>
    </row>
    <row r="4689" spans="3:3" s="86" customFormat="1" ht="10.199999999999999">
      <c r="C4689" s="90"/>
    </row>
    <row r="4690" spans="3:3" s="86" customFormat="1" ht="10.199999999999999">
      <c r="C4690" s="90"/>
    </row>
    <row r="4691" spans="3:3" s="86" customFormat="1" ht="10.199999999999999">
      <c r="C4691" s="90"/>
    </row>
    <row r="4692" spans="3:3" s="86" customFormat="1" ht="10.199999999999999">
      <c r="C4692" s="90"/>
    </row>
    <row r="4693" spans="3:3" s="86" customFormat="1" ht="10.199999999999999">
      <c r="C4693" s="90"/>
    </row>
    <row r="4694" spans="3:3" s="86" customFormat="1" ht="10.199999999999999">
      <c r="C4694" s="90"/>
    </row>
    <row r="4695" spans="3:3" s="86" customFormat="1" ht="10.199999999999999">
      <c r="C4695" s="90"/>
    </row>
    <row r="4696" spans="3:3" s="86" customFormat="1" ht="10.199999999999999">
      <c r="C4696" s="90"/>
    </row>
    <row r="4697" spans="3:3" s="86" customFormat="1" ht="10.199999999999999">
      <c r="C4697" s="90"/>
    </row>
    <row r="4698" spans="3:3" s="86" customFormat="1" ht="10.199999999999999">
      <c r="C4698" s="90"/>
    </row>
    <row r="4699" spans="3:3" s="86" customFormat="1" ht="10.199999999999999">
      <c r="C4699" s="90"/>
    </row>
    <row r="4700" spans="3:3" s="86" customFormat="1" ht="10.199999999999999">
      <c r="C4700" s="90"/>
    </row>
    <row r="4701" spans="3:3" s="86" customFormat="1" ht="10.199999999999999">
      <c r="C4701" s="90"/>
    </row>
    <row r="4702" spans="3:3" s="86" customFormat="1" ht="10.199999999999999">
      <c r="C4702" s="90"/>
    </row>
    <row r="4703" spans="3:3" s="86" customFormat="1" ht="10.199999999999999">
      <c r="C4703" s="90"/>
    </row>
    <row r="4704" spans="3:3" s="86" customFormat="1" ht="10.199999999999999">
      <c r="C4704" s="90"/>
    </row>
    <row r="4705" spans="3:3" s="86" customFormat="1" ht="10.199999999999999">
      <c r="C4705" s="90"/>
    </row>
    <row r="4706" spans="3:3" s="86" customFormat="1" ht="10.199999999999999">
      <c r="C4706" s="90"/>
    </row>
    <row r="4707" spans="3:3" s="86" customFormat="1" ht="10.199999999999999">
      <c r="C4707" s="90"/>
    </row>
    <row r="4708" spans="3:3" s="86" customFormat="1" ht="10.199999999999999">
      <c r="C4708" s="90"/>
    </row>
    <row r="4709" spans="3:3" s="86" customFormat="1" ht="10.199999999999999">
      <c r="C4709" s="90"/>
    </row>
    <row r="4710" spans="3:3" s="86" customFormat="1" ht="10.199999999999999">
      <c r="C4710" s="90"/>
    </row>
    <row r="4711" spans="3:3" s="86" customFormat="1" ht="10.199999999999999">
      <c r="C4711" s="90"/>
    </row>
    <row r="4712" spans="3:3" s="86" customFormat="1" ht="10.199999999999999">
      <c r="C4712" s="90"/>
    </row>
    <row r="4713" spans="3:3" s="86" customFormat="1" ht="10.199999999999999">
      <c r="C4713" s="90"/>
    </row>
    <row r="4714" spans="3:3" s="86" customFormat="1" ht="10.199999999999999">
      <c r="C4714" s="90"/>
    </row>
    <row r="4715" spans="3:3" s="86" customFormat="1" ht="10.199999999999999">
      <c r="C4715" s="90"/>
    </row>
    <row r="4716" spans="3:3" s="86" customFormat="1" ht="10.199999999999999">
      <c r="C4716" s="90"/>
    </row>
    <row r="4717" spans="3:3" s="86" customFormat="1" ht="10.199999999999999">
      <c r="C4717" s="90"/>
    </row>
    <row r="4718" spans="3:3" s="86" customFormat="1" ht="10.199999999999999">
      <c r="C4718" s="90"/>
    </row>
    <row r="4719" spans="3:3" s="86" customFormat="1" ht="10.199999999999999">
      <c r="C4719" s="90"/>
    </row>
    <row r="4720" spans="3:3" s="86" customFormat="1" ht="10.199999999999999">
      <c r="C4720" s="90"/>
    </row>
    <row r="4721" spans="3:3" s="86" customFormat="1" ht="10.199999999999999">
      <c r="C4721" s="90"/>
    </row>
    <row r="4722" spans="3:3" s="86" customFormat="1" ht="10.199999999999999">
      <c r="C4722" s="90"/>
    </row>
    <row r="4723" spans="3:3" s="86" customFormat="1" ht="10.199999999999999">
      <c r="C4723" s="90"/>
    </row>
    <row r="4724" spans="3:3" s="86" customFormat="1" ht="10.199999999999999">
      <c r="C4724" s="90"/>
    </row>
    <row r="4725" spans="3:3" s="86" customFormat="1" ht="10.199999999999999">
      <c r="C4725" s="90"/>
    </row>
    <row r="4726" spans="3:3" s="86" customFormat="1" ht="10.199999999999999">
      <c r="C4726" s="90"/>
    </row>
    <row r="4727" spans="3:3" s="86" customFormat="1" ht="10.199999999999999">
      <c r="C4727" s="90"/>
    </row>
    <row r="4728" spans="3:3" s="86" customFormat="1" ht="10.199999999999999">
      <c r="C4728" s="90"/>
    </row>
    <row r="4729" spans="3:3" s="86" customFormat="1" ht="10.199999999999999">
      <c r="C4729" s="90"/>
    </row>
    <row r="4730" spans="3:3" s="86" customFormat="1" ht="10.199999999999999">
      <c r="C4730" s="90"/>
    </row>
    <row r="4731" spans="3:3" s="86" customFormat="1" ht="10.199999999999999">
      <c r="C4731" s="90"/>
    </row>
    <row r="4732" spans="3:3" s="86" customFormat="1" ht="10.199999999999999">
      <c r="C4732" s="90"/>
    </row>
    <row r="4733" spans="3:3" s="86" customFormat="1" ht="10.199999999999999">
      <c r="C4733" s="90"/>
    </row>
    <row r="4734" spans="3:3" s="86" customFormat="1" ht="10.199999999999999">
      <c r="C4734" s="90"/>
    </row>
    <row r="4735" spans="3:3" s="86" customFormat="1" ht="10.199999999999999">
      <c r="C4735" s="90"/>
    </row>
    <row r="4736" spans="3:3" s="86" customFormat="1" ht="10.199999999999999">
      <c r="C4736" s="90"/>
    </row>
    <row r="4737" spans="3:3" s="86" customFormat="1" ht="10.199999999999999">
      <c r="C4737" s="90"/>
    </row>
    <row r="4738" spans="3:3" s="86" customFormat="1" ht="10.199999999999999">
      <c r="C4738" s="90"/>
    </row>
    <row r="4739" spans="3:3" s="86" customFormat="1" ht="10.199999999999999">
      <c r="C4739" s="90"/>
    </row>
    <row r="4740" spans="3:3" s="86" customFormat="1" ht="10.199999999999999">
      <c r="C4740" s="90"/>
    </row>
    <row r="4741" spans="3:3" s="86" customFormat="1" ht="10.199999999999999">
      <c r="C4741" s="90"/>
    </row>
    <row r="4742" spans="3:3" s="86" customFormat="1" ht="10.199999999999999">
      <c r="C4742" s="90"/>
    </row>
    <row r="4743" spans="3:3" s="86" customFormat="1" ht="10.199999999999999">
      <c r="C4743" s="90"/>
    </row>
    <row r="4744" spans="3:3" s="86" customFormat="1" ht="10.199999999999999">
      <c r="C4744" s="90"/>
    </row>
    <row r="4745" spans="3:3" s="86" customFormat="1" ht="10.199999999999999">
      <c r="C4745" s="90"/>
    </row>
    <row r="4746" spans="3:3" s="86" customFormat="1" ht="10.199999999999999">
      <c r="C4746" s="90"/>
    </row>
    <row r="4747" spans="3:3" s="86" customFormat="1" ht="10.199999999999999">
      <c r="C4747" s="90"/>
    </row>
    <row r="4748" spans="3:3" s="86" customFormat="1" ht="10.199999999999999">
      <c r="C4748" s="90"/>
    </row>
    <row r="4749" spans="3:3" s="86" customFormat="1" ht="10.199999999999999">
      <c r="C4749" s="90"/>
    </row>
    <row r="4750" spans="3:3" s="86" customFormat="1" ht="10.199999999999999">
      <c r="C4750" s="90"/>
    </row>
    <row r="4751" spans="3:3" s="86" customFormat="1" ht="10.199999999999999">
      <c r="C4751" s="90"/>
    </row>
    <row r="4752" spans="3:3" s="86" customFormat="1" ht="10.199999999999999">
      <c r="C4752" s="90"/>
    </row>
    <row r="4753" spans="3:3" s="86" customFormat="1" ht="10.199999999999999">
      <c r="C4753" s="90"/>
    </row>
    <row r="4754" spans="3:3" s="86" customFormat="1" ht="10.199999999999999">
      <c r="C4754" s="90"/>
    </row>
    <row r="4755" spans="3:3" s="86" customFormat="1" ht="10.199999999999999">
      <c r="C4755" s="90"/>
    </row>
    <row r="4756" spans="3:3" s="86" customFormat="1" ht="10.199999999999999">
      <c r="C4756" s="90"/>
    </row>
    <row r="4757" spans="3:3" s="86" customFormat="1" ht="10.199999999999999">
      <c r="C4757" s="90"/>
    </row>
    <row r="4758" spans="3:3" s="86" customFormat="1" ht="10.199999999999999">
      <c r="C4758" s="90"/>
    </row>
    <row r="4759" spans="3:3" s="86" customFormat="1" ht="10.199999999999999">
      <c r="C4759" s="90"/>
    </row>
    <row r="4760" spans="3:3" s="86" customFormat="1" ht="10.199999999999999">
      <c r="C4760" s="90"/>
    </row>
    <row r="4761" spans="3:3" s="86" customFormat="1" ht="10.199999999999999">
      <c r="C4761" s="90"/>
    </row>
    <row r="4762" spans="3:3" s="86" customFormat="1" ht="10.199999999999999">
      <c r="C4762" s="90"/>
    </row>
    <row r="4763" spans="3:3" s="86" customFormat="1" ht="10.199999999999999">
      <c r="C4763" s="90"/>
    </row>
    <row r="4764" spans="3:3" s="86" customFormat="1" ht="10.199999999999999">
      <c r="C4764" s="90"/>
    </row>
    <row r="4765" spans="3:3" s="86" customFormat="1" ht="10.199999999999999">
      <c r="C4765" s="90"/>
    </row>
    <row r="4766" spans="3:3" s="86" customFormat="1" ht="10.199999999999999">
      <c r="C4766" s="90"/>
    </row>
    <row r="4767" spans="3:3" s="86" customFormat="1" ht="10.199999999999999">
      <c r="C4767" s="90"/>
    </row>
    <row r="4768" spans="3:3" s="86" customFormat="1" ht="10.199999999999999">
      <c r="C4768" s="90"/>
    </row>
    <row r="4769" spans="3:3" s="86" customFormat="1" ht="10.199999999999999">
      <c r="C4769" s="90"/>
    </row>
    <row r="4770" spans="3:3" s="86" customFormat="1" ht="10.199999999999999">
      <c r="C4770" s="90"/>
    </row>
    <row r="4771" spans="3:3" s="86" customFormat="1" ht="10.199999999999999">
      <c r="C4771" s="90"/>
    </row>
    <row r="4772" spans="3:3" s="86" customFormat="1" ht="10.199999999999999">
      <c r="C4772" s="90"/>
    </row>
    <row r="4773" spans="3:3" s="86" customFormat="1" ht="10.199999999999999">
      <c r="C4773" s="90"/>
    </row>
    <row r="4774" spans="3:3" s="86" customFormat="1" ht="10.199999999999999">
      <c r="C4774" s="90"/>
    </row>
    <row r="4775" spans="3:3" s="86" customFormat="1" ht="10.199999999999999">
      <c r="C4775" s="90"/>
    </row>
    <row r="4776" spans="3:3" s="86" customFormat="1" ht="10.199999999999999">
      <c r="C4776" s="90"/>
    </row>
    <row r="4777" spans="3:3" s="86" customFormat="1" ht="10.199999999999999">
      <c r="C4777" s="90"/>
    </row>
    <row r="4778" spans="3:3" s="86" customFormat="1" ht="10.199999999999999">
      <c r="C4778" s="90"/>
    </row>
    <row r="4779" spans="3:3" s="86" customFormat="1" ht="10.199999999999999">
      <c r="C4779" s="90"/>
    </row>
    <row r="4780" spans="3:3" s="86" customFormat="1" ht="10.199999999999999">
      <c r="C4780" s="90"/>
    </row>
    <row r="4781" spans="3:3" s="86" customFormat="1" ht="10.199999999999999">
      <c r="C4781" s="90"/>
    </row>
    <row r="4782" spans="3:3" s="86" customFormat="1" ht="10.199999999999999">
      <c r="C4782" s="90"/>
    </row>
    <row r="4783" spans="3:3" s="86" customFormat="1" ht="10.199999999999999">
      <c r="C4783" s="90"/>
    </row>
    <row r="4784" spans="3:3" s="86" customFormat="1" ht="10.199999999999999">
      <c r="C4784" s="90"/>
    </row>
    <row r="4785" spans="3:3" s="86" customFormat="1" ht="10.199999999999999">
      <c r="C4785" s="90"/>
    </row>
    <row r="4786" spans="3:3" s="86" customFormat="1" ht="10.199999999999999">
      <c r="C4786" s="90"/>
    </row>
    <row r="4787" spans="3:3" s="86" customFormat="1" ht="10.199999999999999">
      <c r="C4787" s="90"/>
    </row>
    <row r="4788" spans="3:3" s="86" customFormat="1" ht="10.199999999999999">
      <c r="C4788" s="90"/>
    </row>
    <row r="4789" spans="3:3" s="86" customFormat="1" ht="10.199999999999999">
      <c r="C4789" s="90"/>
    </row>
    <row r="4790" spans="3:3" s="86" customFormat="1" ht="10.199999999999999">
      <c r="C4790" s="90"/>
    </row>
    <row r="4791" spans="3:3" s="86" customFormat="1" ht="10.199999999999999">
      <c r="C4791" s="90"/>
    </row>
    <row r="4792" spans="3:3" s="86" customFormat="1" ht="10.199999999999999">
      <c r="C4792" s="90"/>
    </row>
    <row r="4793" spans="3:3" s="86" customFormat="1" ht="10.199999999999999">
      <c r="C4793" s="90"/>
    </row>
    <row r="4794" spans="3:3" s="86" customFormat="1" ht="10.199999999999999">
      <c r="C4794" s="90"/>
    </row>
    <row r="4795" spans="3:3" s="86" customFormat="1" ht="10.199999999999999">
      <c r="C4795" s="90"/>
    </row>
    <row r="4796" spans="3:3" s="86" customFormat="1" ht="10.199999999999999">
      <c r="C4796" s="90"/>
    </row>
    <row r="4797" spans="3:3" s="86" customFormat="1" ht="10.199999999999999">
      <c r="C4797" s="90"/>
    </row>
    <row r="4798" spans="3:3" s="86" customFormat="1" ht="10.199999999999999">
      <c r="C4798" s="90"/>
    </row>
    <row r="4799" spans="3:3" s="86" customFormat="1" ht="10.199999999999999">
      <c r="C4799" s="90"/>
    </row>
    <row r="4800" spans="3:3" s="86" customFormat="1" ht="10.199999999999999">
      <c r="C4800" s="90"/>
    </row>
    <row r="4801" spans="3:3" s="86" customFormat="1" ht="10.199999999999999">
      <c r="C4801" s="90"/>
    </row>
    <row r="4802" spans="3:3" s="86" customFormat="1" ht="10.199999999999999">
      <c r="C4802" s="90"/>
    </row>
    <row r="4803" spans="3:3" s="86" customFormat="1" ht="10.199999999999999">
      <c r="C4803" s="90"/>
    </row>
    <row r="4804" spans="3:3" s="86" customFormat="1" ht="10.199999999999999">
      <c r="C4804" s="90"/>
    </row>
    <row r="4805" spans="3:3" s="86" customFormat="1" ht="10.199999999999999">
      <c r="C4805" s="90"/>
    </row>
    <row r="4806" spans="3:3" s="86" customFormat="1" ht="10.199999999999999">
      <c r="C4806" s="90"/>
    </row>
    <row r="4807" spans="3:3" s="86" customFormat="1" ht="10.199999999999999">
      <c r="C4807" s="90"/>
    </row>
    <row r="4808" spans="3:3" s="86" customFormat="1" ht="10.199999999999999">
      <c r="C4808" s="90"/>
    </row>
    <row r="4809" spans="3:3" s="86" customFormat="1" ht="10.199999999999999">
      <c r="C4809" s="90"/>
    </row>
    <row r="4810" spans="3:3" s="86" customFormat="1" ht="10.199999999999999">
      <c r="C4810" s="90"/>
    </row>
    <row r="4811" spans="3:3" s="86" customFormat="1" ht="10.199999999999999">
      <c r="C4811" s="90"/>
    </row>
    <row r="4812" spans="3:3" s="86" customFormat="1" ht="10.199999999999999">
      <c r="C4812" s="90"/>
    </row>
    <row r="4813" spans="3:3" s="86" customFormat="1" ht="10.199999999999999">
      <c r="C4813" s="90"/>
    </row>
    <row r="4814" spans="3:3" s="86" customFormat="1" ht="10.199999999999999">
      <c r="C4814" s="90"/>
    </row>
    <row r="4815" spans="3:3" s="86" customFormat="1" ht="10.199999999999999">
      <c r="C4815" s="90"/>
    </row>
    <row r="4816" spans="3:3" s="86" customFormat="1" ht="10.199999999999999">
      <c r="C4816" s="90"/>
    </row>
    <row r="4817" spans="3:3" s="86" customFormat="1" ht="10.199999999999999">
      <c r="C4817" s="90"/>
    </row>
    <row r="4818" spans="3:3" s="86" customFormat="1" ht="10.199999999999999">
      <c r="C4818" s="90"/>
    </row>
    <row r="4819" spans="3:3" s="86" customFormat="1" ht="10.199999999999999">
      <c r="C4819" s="90"/>
    </row>
    <row r="4820" spans="3:3" s="86" customFormat="1" ht="10.199999999999999">
      <c r="C4820" s="90"/>
    </row>
    <row r="4821" spans="3:3" s="86" customFormat="1" ht="10.199999999999999">
      <c r="C4821" s="90"/>
    </row>
    <row r="4822" spans="3:3" s="86" customFormat="1" ht="10.199999999999999">
      <c r="C4822" s="90"/>
    </row>
    <row r="4823" spans="3:3" s="86" customFormat="1" ht="10.199999999999999">
      <c r="C4823" s="90"/>
    </row>
    <row r="4824" spans="3:3" s="86" customFormat="1" ht="10.199999999999999">
      <c r="C4824" s="90"/>
    </row>
    <row r="4825" spans="3:3" s="86" customFormat="1" ht="10.199999999999999">
      <c r="C4825" s="90"/>
    </row>
    <row r="4826" spans="3:3" s="86" customFormat="1" ht="10.199999999999999">
      <c r="C4826" s="90"/>
    </row>
    <row r="4827" spans="3:3" s="86" customFormat="1" ht="10.199999999999999">
      <c r="C4827" s="90"/>
    </row>
    <row r="4828" spans="3:3" s="86" customFormat="1" ht="10.199999999999999">
      <c r="C4828" s="90"/>
    </row>
    <row r="4829" spans="3:3" s="86" customFormat="1" ht="10.199999999999999">
      <c r="C4829" s="90"/>
    </row>
    <row r="4830" spans="3:3" s="86" customFormat="1" ht="10.199999999999999">
      <c r="C4830" s="90"/>
    </row>
    <row r="4831" spans="3:3" s="86" customFormat="1" ht="10.199999999999999">
      <c r="C4831" s="90"/>
    </row>
    <row r="4832" spans="3:3" s="86" customFormat="1" ht="10.199999999999999">
      <c r="C4832" s="90"/>
    </row>
    <row r="4833" spans="3:3" s="86" customFormat="1" ht="10.199999999999999">
      <c r="C4833" s="90"/>
    </row>
    <row r="4834" spans="3:3" s="86" customFormat="1" ht="10.199999999999999">
      <c r="C4834" s="90"/>
    </row>
    <row r="4835" spans="3:3" s="86" customFormat="1" ht="10.199999999999999">
      <c r="C4835" s="90"/>
    </row>
    <row r="4836" spans="3:3" s="86" customFormat="1" ht="10.199999999999999">
      <c r="C4836" s="90"/>
    </row>
    <row r="4837" spans="3:3" s="86" customFormat="1" ht="10.199999999999999">
      <c r="C4837" s="90"/>
    </row>
    <row r="4838" spans="3:3" s="86" customFormat="1" ht="10.199999999999999">
      <c r="C4838" s="90"/>
    </row>
    <row r="4839" spans="3:3" s="86" customFormat="1" ht="10.199999999999999">
      <c r="C4839" s="90"/>
    </row>
    <row r="4840" spans="3:3" s="86" customFormat="1" ht="10.199999999999999">
      <c r="C4840" s="90"/>
    </row>
    <row r="4841" spans="3:3" s="86" customFormat="1" ht="10.199999999999999">
      <c r="C4841" s="90"/>
    </row>
    <row r="4842" spans="3:3" s="86" customFormat="1" ht="10.199999999999999">
      <c r="C4842" s="90"/>
    </row>
    <row r="4843" spans="3:3" s="86" customFormat="1" ht="10.199999999999999">
      <c r="C4843" s="90"/>
    </row>
    <row r="4844" spans="3:3" s="86" customFormat="1" ht="10.199999999999999">
      <c r="C4844" s="90"/>
    </row>
    <row r="4845" spans="3:3" s="86" customFormat="1" ht="10.199999999999999">
      <c r="C4845" s="90"/>
    </row>
    <row r="4846" spans="3:3" s="86" customFormat="1" ht="10.199999999999999">
      <c r="C4846" s="90"/>
    </row>
    <row r="4847" spans="3:3" s="86" customFormat="1" ht="10.199999999999999">
      <c r="C4847" s="90"/>
    </row>
    <row r="4848" spans="3:3" s="86" customFormat="1" ht="10.199999999999999">
      <c r="C4848" s="90"/>
    </row>
    <row r="4849" spans="3:3" s="86" customFormat="1" ht="10.199999999999999">
      <c r="C4849" s="90"/>
    </row>
    <row r="4850" spans="3:3" s="86" customFormat="1" ht="10.199999999999999">
      <c r="C4850" s="90"/>
    </row>
    <row r="4851" spans="3:3" s="86" customFormat="1" ht="10.199999999999999">
      <c r="C4851" s="90"/>
    </row>
    <row r="4852" spans="3:3" s="86" customFormat="1" ht="10.199999999999999">
      <c r="C4852" s="90"/>
    </row>
    <row r="4853" spans="3:3" s="86" customFormat="1" ht="10.199999999999999">
      <c r="C4853" s="90"/>
    </row>
    <row r="4854" spans="3:3" s="86" customFormat="1" ht="10.199999999999999">
      <c r="C4854" s="90"/>
    </row>
    <row r="4855" spans="3:3" s="86" customFormat="1" ht="10.199999999999999">
      <c r="C4855" s="90"/>
    </row>
    <row r="4856" spans="3:3" s="86" customFormat="1" ht="10.199999999999999">
      <c r="C4856" s="90"/>
    </row>
    <row r="4857" spans="3:3" s="86" customFormat="1" ht="10.199999999999999">
      <c r="C4857" s="90"/>
    </row>
    <row r="4858" spans="3:3" s="86" customFormat="1" ht="10.199999999999999">
      <c r="C4858" s="90"/>
    </row>
    <row r="4859" spans="3:3" s="86" customFormat="1" ht="10.199999999999999">
      <c r="C4859" s="90"/>
    </row>
    <row r="4860" spans="3:3" s="86" customFormat="1" ht="10.199999999999999">
      <c r="C4860" s="90"/>
    </row>
    <row r="4861" spans="3:3" s="86" customFormat="1" ht="10.199999999999999">
      <c r="C4861" s="90"/>
    </row>
    <row r="4862" spans="3:3" s="86" customFormat="1" ht="10.199999999999999">
      <c r="C4862" s="90"/>
    </row>
    <row r="4863" spans="3:3" s="86" customFormat="1" ht="10.199999999999999">
      <c r="C4863" s="90"/>
    </row>
    <row r="4864" spans="3:3" s="86" customFormat="1" ht="10.199999999999999">
      <c r="C4864" s="90"/>
    </row>
    <row r="4865" spans="3:3" s="86" customFormat="1" ht="10.199999999999999">
      <c r="C4865" s="90"/>
    </row>
    <row r="4866" spans="3:3" s="86" customFormat="1" ht="10.199999999999999">
      <c r="C4866" s="90"/>
    </row>
    <row r="4867" spans="3:3" s="86" customFormat="1" ht="10.199999999999999">
      <c r="C4867" s="90"/>
    </row>
    <row r="4868" spans="3:3" s="86" customFormat="1" ht="10.199999999999999">
      <c r="C4868" s="90"/>
    </row>
    <row r="4869" spans="3:3" s="86" customFormat="1" ht="10.199999999999999">
      <c r="C4869" s="90"/>
    </row>
    <row r="4870" spans="3:3" s="86" customFormat="1" ht="10.199999999999999">
      <c r="C4870" s="90"/>
    </row>
    <row r="4871" spans="3:3" s="86" customFormat="1" ht="10.199999999999999">
      <c r="C4871" s="90"/>
    </row>
    <row r="4872" spans="3:3" s="86" customFormat="1" ht="10.199999999999999">
      <c r="C4872" s="90"/>
    </row>
    <row r="4873" spans="3:3" s="86" customFormat="1" ht="10.199999999999999">
      <c r="C4873" s="90"/>
    </row>
    <row r="4874" spans="3:3" s="86" customFormat="1" ht="10.199999999999999">
      <c r="C4874" s="90"/>
    </row>
    <row r="4875" spans="3:3" s="86" customFormat="1" ht="10.199999999999999">
      <c r="C4875" s="90"/>
    </row>
    <row r="4876" spans="3:3" s="86" customFormat="1" ht="10.199999999999999">
      <c r="C4876" s="90"/>
    </row>
    <row r="4877" spans="3:3" s="86" customFormat="1" ht="10.199999999999999">
      <c r="C4877" s="90"/>
    </row>
    <row r="4878" spans="3:3" s="86" customFormat="1" ht="10.199999999999999">
      <c r="C4878" s="90"/>
    </row>
    <row r="4879" spans="3:3" s="86" customFormat="1" ht="10.199999999999999">
      <c r="C4879" s="90"/>
    </row>
    <row r="4880" spans="3:3" s="86" customFormat="1" ht="10.199999999999999">
      <c r="C4880" s="90"/>
    </row>
    <row r="4881" spans="3:3" s="86" customFormat="1" ht="10.199999999999999">
      <c r="C4881" s="90"/>
    </row>
    <row r="4882" spans="3:3" s="86" customFormat="1" ht="10.199999999999999">
      <c r="C4882" s="90"/>
    </row>
    <row r="4883" spans="3:3" s="86" customFormat="1" ht="10.199999999999999">
      <c r="C4883" s="90"/>
    </row>
    <row r="4884" spans="3:3" s="86" customFormat="1" ht="10.199999999999999">
      <c r="C4884" s="90"/>
    </row>
    <row r="4885" spans="3:3" s="86" customFormat="1" ht="10.199999999999999">
      <c r="C4885" s="90"/>
    </row>
    <row r="4886" spans="3:3" s="86" customFormat="1" ht="10.199999999999999">
      <c r="C4886" s="90"/>
    </row>
    <row r="4887" spans="3:3" s="86" customFormat="1" ht="10.199999999999999">
      <c r="C4887" s="90"/>
    </row>
    <row r="4888" spans="3:3" s="86" customFormat="1" ht="10.199999999999999">
      <c r="C4888" s="90"/>
    </row>
    <row r="4889" spans="3:3" s="86" customFormat="1" ht="10.199999999999999">
      <c r="C4889" s="90"/>
    </row>
    <row r="4890" spans="3:3" s="86" customFormat="1" ht="10.199999999999999">
      <c r="C4890" s="90"/>
    </row>
    <row r="4891" spans="3:3" s="86" customFormat="1" ht="10.199999999999999">
      <c r="C4891" s="90"/>
    </row>
    <row r="4892" spans="3:3" s="86" customFormat="1" ht="10.199999999999999">
      <c r="C4892" s="90"/>
    </row>
    <row r="4893" spans="3:3" s="86" customFormat="1" ht="10.199999999999999">
      <c r="C4893" s="90"/>
    </row>
    <row r="4894" spans="3:3" s="86" customFormat="1" ht="10.199999999999999">
      <c r="C4894" s="90"/>
    </row>
    <row r="4895" spans="3:3" s="86" customFormat="1" ht="10.199999999999999">
      <c r="C4895" s="90"/>
    </row>
    <row r="4896" spans="3:3" s="86" customFormat="1" ht="10.199999999999999">
      <c r="C4896" s="90"/>
    </row>
    <row r="4897" spans="3:3" s="86" customFormat="1" ht="10.199999999999999">
      <c r="C4897" s="90"/>
    </row>
    <row r="4898" spans="3:3" s="86" customFormat="1" ht="10.199999999999999">
      <c r="C4898" s="90"/>
    </row>
    <row r="4899" spans="3:3" s="86" customFormat="1" ht="10.199999999999999">
      <c r="C4899" s="90"/>
    </row>
    <row r="4900" spans="3:3" s="86" customFormat="1" ht="10.199999999999999">
      <c r="C4900" s="90"/>
    </row>
    <row r="4901" spans="3:3" s="86" customFormat="1" ht="10.199999999999999">
      <c r="C4901" s="90"/>
    </row>
    <row r="4902" spans="3:3" s="86" customFormat="1" ht="10.199999999999999">
      <c r="C4902" s="90"/>
    </row>
    <row r="4903" spans="3:3" s="86" customFormat="1" ht="10.199999999999999">
      <c r="C4903" s="90"/>
    </row>
    <row r="4904" spans="3:3" s="86" customFormat="1" ht="10.199999999999999">
      <c r="C4904" s="90"/>
    </row>
    <row r="4905" spans="3:3" s="86" customFormat="1" ht="10.199999999999999">
      <c r="C4905" s="90"/>
    </row>
    <row r="4906" spans="3:3" s="86" customFormat="1" ht="10.199999999999999">
      <c r="C4906" s="90"/>
    </row>
    <row r="4907" spans="3:3" s="86" customFormat="1" ht="10.199999999999999">
      <c r="C4907" s="90"/>
    </row>
    <row r="4908" spans="3:3" s="86" customFormat="1" ht="10.199999999999999">
      <c r="C4908" s="90"/>
    </row>
    <row r="4909" spans="3:3" s="86" customFormat="1" ht="10.199999999999999">
      <c r="C4909" s="90"/>
    </row>
    <row r="4910" spans="3:3" s="86" customFormat="1" ht="10.199999999999999">
      <c r="C4910" s="90"/>
    </row>
    <row r="4911" spans="3:3" s="86" customFormat="1" ht="10.199999999999999">
      <c r="C4911" s="90"/>
    </row>
    <row r="4912" spans="3:3" s="86" customFormat="1" ht="10.199999999999999">
      <c r="C4912" s="90"/>
    </row>
    <row r="4913" spans="3:3" s="86" customFormat="1" ht="10.199999999999999">
      <c r="C4913" s="90"/>
    </row>
    <row r="4914" spans="3:3" s="86" customFormat="1" ht="10.199999999999999">
      <c r="C4914" s="90"/>
    </row>
    <row r="4915" spans="3:3" s="86" customFormat="1" ht="10.199999999999999">
      <c r="C4915" s="90"/>
    </row>
    <row r="4916" spans="3:3" s="86" customFormat="1" ht="10.199999999999999">
      <c r="C4916" s="90"/>
    </row>
    <row r="4917" spans="3:3" s="86" customFormat="1" ht="10.199999999999999">
      <c r="C4917" s="90"/>
    </row>
    <row r="4918" spans="3:3" s="86" customFormat="1" ht="10.199999999999999">
      <c r="C4918" s="90"/>
    </row>
    <row r="4919" spans="3:3" s="86" customFormat="1" ht="10.199999999999999">
      <c r="C4919" s="90"/>
    </row>
    <row r="4920" spans="3:3" s="86" customFormat="1" ht="10.199999999999999">
      <c r="C4920" s="90"/>
    </row>
    <row r="4921" spans="3:3" s="86" customFormat="1" ht="10.199999999999999">
      <c r="C4921" s="90"/>
    </row>
    <row r="4922" spans="3:3" s="86" customFormat="1" ht="10.199999999999999">
      <c r="C4922" s="90"/>
    </row>
    <row r="4923" spans="3:3" s="86" customFormat="1" ht="10.199999999999999">
      <c r="C4923" s="90"/>
    </row>
    <row r="4924" spans="3:3" s="86" customFormat="1" ht="10.199999999999999">
      <c r="C4924" s="90"/>
    </row>
    <row r="4925" spans="3:3" s="86" customFormat="1" ht="10.199999999999999">
      <c r="C4925" s="90"/>
    </row>
    <row r="4926" spans="3:3" s="86" customFormat="1" ht="10.199999999999999">
      <c r="C4926" s="90"/>
    </row>
    <row r="4927" spans="3:3" s="86" customFormat="1" ht="10.199999999999999">
      <c r="C4927" s="90"/>
    </row>
    <row r="4928" spans="3:3" s="86" customFormat="1" ht="10.199999999999999">
      <c r="C4928" s="90"/>
    </row>
    <row r="4929" spans="3:3" s="86" customFormat="1" ht="10.199999999999999">
      <c r="C4929" s="90"/>
    </row>
    <row r="4930" spans="3:3" s="86" customFormat="1" ht="10.199999999999999">
      <c r="C4930" s="90"/>
    </row>
    <row r="4931" spans="3:3" s="86" customFormat="1" ht="10.199999999999999">
      <c r="C4931" s="90"/>
    </row>
    <row r="4932" spans="3:3" s="86" customFormat="1" ht="10.199999999999999">
      <c r="C4932" s="90"/>
    </row>
    <row r="4933" spans="3:3" s="86" customFormat="1" ht="10.199999999999999">
      <c r="C4933" s="90"/>
    </row>
    <row r="4934" spans="3:3" s="86" customFormat="1" ht="10.199999999999999">
      <c r="C4934" s="90"/>
    </row>
    <row r="4935" spans="3:3" s="86" customFormat="1" ht="10.199999999999999">
      <c r="C4935" s="90"/>
    </row>
    <row r="4936" spans="3:3" s="86" customFormat="1" ht="10.199999999999999">
      <c r="C4936" s="90"/>
    </row>
    <row r="4937" spans="3:3" s="86" customFormat="1" ht="10.199999999999999">
      <c r="C4937" s="90"/>
    </row>
    <row r="4938" spans="3:3" s="86" customFormat="1" ht="10.199999999999999">
      <c r="C4938" s="90"/>
    </row>
    <row r="4939" spans="3:3" s="86" customFormat="1" ht="10.199999999999999">
      <c r="C4939" s="90"/>
    </row>
    <row r="4940" spans="3:3" s="86" customFormat="1" ht="10.199999999999999">
      <c r="C4940" s="90"/>
    </row>
    <row r="4941" spans="3:3" s="86" customFormat="1" ht="10.199999999999999">
      <c r="C4941" s="90"/>
    </row>
    <row r="4942" spans="3:3" s="86" customFormat="1" ht="10.199999999999999">
      <c r="C4942" s="90"/>
    </row>
    <row r="4943" spans="3:3" s="86" customFormat="1" ht="10.199999999999999">
      <c r="C4943" s="90"/>
    </row>
    <row r="4944" spans="3:3" s="86" customFormat="1" ht="10.199999999999999">
      <c r="C4944" s="90"/>
    </row>
    <row r="4945" spans="3:3" s="86" customFormat="1" ht="10.199999999999999">
      <c r="C4945" s="90"/>
    </row>
    <row r="4946" spans="3:3" s="86" customFormat="1" ht="10.199999999999999">
      <c r="C4946" s="90"/>
    </row>
    <row r="4947" spans="3:3" s="86" customFormat="1" ht="10.199999999999999">
      <c r="C4947" s="90"/>
    </row>
    <row r="4948" spans="3:3" s="86" customFormat="1" ht="10.199999999999999">
      <c r="C4948" s="90"/>
    </row>
    <row r="4949" spans="3:3" s="86" customFormat="1" ht="10.199999999999999">
      <c r="C4949" s="90"/>
    </row>
    <row r="4950" spans="3:3" s="86" customFormat="1" ht="10.199999999999999">
      <c r="C4950" s="90"/>
    </row>
    <row r="4951" spans="3:3" s="86" customFormat="1" ht="10.199999999999999">
      <c r="C4951" s="90"/>
    </row>
    <row r="4952" spans="3:3" s="86" customFormat="1" ht="10.199999999999999">
      <c r="C4952" s="90"/>
    </row>
    <row r="4953" spans="3:3" s="86" customFormat="1" ht="10.199999999999999">
      <c r="C4953" s="90"/>
    </row>
    <row r="4954" spans="3:3" s="86" customFormat="1" ht="10.199999999999999">
      <c r="C4954" s="90"/>
    </row>
    <row r="4955" spans="3:3" s="86" customFormat="1" ht="10.199999999999999">
      <c r="C4955" s="90"/>
    </row>
    <row r="4956" spans="3:3" s="86" customFormat="1" ht="10.199999999999999">
      <c r="C4956" s="90"/>
    </row>
    <row r="4957" spans="3:3" s="86" customFormat="1" ht="10.199999999999999">
      <c r="C4957" s="90"/>
    </row>
    <row r="4958" spans="3:3" s="86" customFormat="1" ht="10.199999999999999">
      <c r="C4958" s="90"/>
    </row>
    <row r="4959" spans="3:3" s="86" customFormat="1" ht="10.199999999999999">
      <c r="C4959" s="90"/>
    </row>
    <row r="4960" spans="3:3" s="86" customFormat="1" ht="10.199999999999999">
      <c r="C4960" s="90"/>
    </row>
    <row r="4961" spans="3:3" s="86" customFormat="1" ht="10.199999999999999">
      <c r="C4961" s="90"/>
    </row>
    <row r="4962" spans="3:3" s="86" customFormat="1" ht="10.199999999999999">
      <c r="C4962" s="90"/>
    </row>
    <row r="4963" spans="3:3" s="86" customFormat="1" ht="10.199999999999999">
      <c r="C4963" s="90"/>
    </row>
    <row r="4964" spans="3:3" s="86" customFormat="1" ht="10.199999999999999">
      <c r="C4964" s="90"/>
    </row>
    <row r="4965" spans="3:3" s="86" customFormat="1" ht="10.199999999999999">
      <c r="C4965" s="90"/>
    </row>
    <row r="4966" spans="3:3" s="86" customFormat="1" ht="10.199999999999999">
      <c r="C4966" s="90"/>
    </row>
    <row r="4967" spans="3:3" s="86" customFormat="1" ht="10.199999999999999">
      <c r="C4967" s="90"/>
    </row>
    <row r="4968" spans="3:3" s="86" customFormat="1" ht="10.199999999999999">
      <c r="C4968" s="90"/>
    </row>
    <row r="4969" spans="3:3" s="86" customFormat="1" ht="10.199999999999999">
      <c r="C4969" s="90"/>
    </row>
    <row r="4970" spans="3:3" s="86" customFormat="1" ht="10.199999999999999">
      <c r="C4970" s="90"/>
    </row>
    <row r="4971" spans="3:3" s="86" customFormat="1" ht="10.199999999999999">
      <c r="C4971" s="90"/>
    </row>
    <row r="4972" spans="3:3" s="86" customFormat="1" ht="10.199999999999999">
      <c r="C4972" s="90"/>
    </row>
    <row r="4973" spans="3:3" s="86" customFormat="1" ht="10.199999999999999">
      <c r="C4973" s="90"/>
    </row>
    <row r="4974" spans="3:3" s="86" customFormat="1" ht="10.199999999999999">
      <c r="C4974" s="90"/>
    </row>
    <row r="4975" spans="3:3" s="86" customFormat="1" ht="10.199999999999999">
      <c r="C4975" s="90"/>
    </row>
    <row r="4976" spans="3:3" s="86" customFormat="1" ht="10.199999999999999">
      <c r="C4976" s="90"/>
    </row>
    <row r="4977" spans="3:3" s="86" customFormat="1" ht="10.199999999999999">
      <c r="C4977" s="90"/>
    </row>
    <row r="4978" spans="3:3" s="86" customFormat="1" ht="10.199999999999999">
      <c r="C4978" s="90"/>
    </row>
    <row r="4979" spans="3:3" s="86" customFormat="1" ht="10.199999999999999">
      <c r="C4979" s="90"/>
    </row>
    <row r="4980" spans="3:3" s="86" customFormat="1" ht="10.199999999999999">
      <c r="C4980" s="90"/>
    </row>
    <row r="4981" spans="3:3" s="86" customFormat="1" ht="10.199999999999999">
      <c r="C4981" s="90"/>
    </row>
    <row r="4982" spans="3:3" s="86" customFormat="1" ht="10.199999999999999">
      <c r="C4982" s="90"/>
    </row>
    <row r="4983" spans="3:3" s="86" customFormat="1" ht="10.199999999999999">
      <c r="C4983" s="90"/>
    </row>
    <row r="4984" spans="3:3" s="86" customFormat="1" ht="10.199999999999999">
      <c r="C4984" s="90"/>
    </row>
    <row r="4985" spans="3:3" s="86" customFormat="1" ht="10.199999999999999">
      <c r="C4985" s="90"/>
    </row>
    <row r="4986" spans="3:3" s="86" customFormat="1" ht="10.199999999999999">
      <c r="C4986" s="90"/>
    </row>
    <row r="4987" spans="3:3" s="86" customFormat="1" ht="10.199999999999999">
      <c r="C4987" s="90"/>
    </row>
    <row r="4988" spans="3:3" s="86" customFormat="1" ht="10.199999999999999">
      <c r="C4988" s="90"/>
    </row>
    <row r="4989" spans="3:3" s="86" customFormat="1" ht="10.199999999999999">
      <c r="C4989" s="90"/>
    </row>
    <row r="4990" spans="3:3" s="86" customFormat="1" ht="10.199999999999999">
      <c r="C4990" s="90"/>
    </row>
    <row r="4991" spans="3:3" s="86" customFormat="1" ht="10.199999999999999">
      <c r="C4991" s="90"/>
    </row>
    <row r="4992" spans="3:3" s="86" customFormat="1" ht="10.199999999999999">
      <c r="C4992" s="90"/>
    </row>
    <row r="4993" spans="3:3" s="86" customFormat="1" ht="10.199999999999999">
      <c r="C4993" s="90"/>
    </row>
    <row r="4994" spans="3:3" s="86" customFormat="1" ht="10.199999999999999">
      <c r="C4994" s="90"/>
    </row>
    <row r="4995" spans="3:3" s="86" customFormat="1" ht="10.199999999999999">
      <c r="C4995" s="90"/>
    </row>
    <row r="4996" spans="3:3" s="86" customFormat="1" ht="10.199999999999999">
      <c r="C4996" s="90"/>
    </row>
    <row r="4997" spans="3:3" s="86" customFormat="1" ht="10.199999999999999">
      <c r="C4997" s="90"/>
    </row>
    <row r="4998" spans="3:3" s="86" customFormat="1" ht="10.199999999999999">
      <c r="C4998" s="90"/>
    </row>
    <row r="4999" spans="3:3" s="86" customFormat="1" ht="10.199999999999999">
      <c r="C4999" s="90"/>
    </row>
    <row r="5000" spans="3:3" s="86" customFormat="1" ht="10.199999999999999">
      <c r="C5000" s="90"/>
    </row>
    <row r="5001" spans="3:3" s="86" customFormat="1" ht="10.199999999999999">
      <c r="C5001" s="90"/>
    </row>
    <row r="5002" spans="3:3" s="86" customFormat="1" ht="10.199999999999999">
      <c r="C5002" s="90"/>
    </row>
    <row r="5003" spans="3:3" s="86" customFormat="1" ht="10.199999999999999">
      <c r="C5003" s="90"/>
    </row>
    <row r="5004" spans="3:3" s="86" customFormat="1" ht="10.199999999999999">
      <c r="C5004" s="90"/>
    </row>
    <row r="5005" spans="3:3" s="86" customFormat="1" ht="10.199999999999999">
      <c r="C5005" s="90"/>
    </row>
    <row r="5006" spans="3:3" s="86" customFormat="1" ht="10.199999999999999">
      <c r="C5006" s="90"/>
    </row>
    <row r="5007" spans="3:3" s="86" customFormat="1" ht="10.199999999999999">
      <c r="C5007" s="90"/>
    </row>
    <row r="5008" spans="3:3" s="86" customFormat="1" ht="10.199999999999999">
      <c r="C5008" s="90"/>
    </row>
    <row r="5009" spans="3:3" s="86" customFormat="1" ht="10.199999999999999">
      <c r="C5009" s="90"/>
    </row>
    <row r="5010" spans="3:3" s="86" customFormat="1" ht="10.199999999999999">
      <c r="C5010" s="90"/>
    </row>
    <row r="5011" spans="3:3" s="86" customFormat="1" ht="10.199999999999999">
      <c r="C5011" s="90"/>
    </row>
    <row r="5012" spans="3:3" s="86" customFormat="1" ht="10.199999999999999">
      <c r="C5012" s="90"/>
    </row>
    <row r="5013" spans="3:3" s="86" customFormat="1" ht="10.199999999999999">
      <c r="C5013" s="90"/>
    </row>
    <row r="5014" spans="3:3" s="86" customFormat="1" ht="10.199999999999999">
      <c r="C5014" s="90"/>
    </row>
    <row r="5015" spans="3:3" s="86" customFormat="1" ht="10.199999999999999">
      <c r="C5015" s="90"/>
    </row>
    <row r="5016" spans="3:3" s="86" customFormat="1" ht="10.199999999999999">
      <c r="C5016" s="90"/>
    </row>
    <row r="5017" spans="3:3" s="86" customFormat="1" ht="10.199999999999999">
      <c r="C5017" s="90"/>
    </row>
    <row r="5018" spans="3:3" s="86" customFormat="1" ht="10.199999999999999">
      <c r="C5018" s="90"/>
    </row>
    <row r="5019" spans="3:3" s="86" customFormat="1" ht="10.199999999999999">
      <c r="C5019" s="90"/>
    </row>
    <row r="5020" spans="3:3" s="86" customFormat="1" ht="10.199999999999999">
      <c r="C5020" s="90"/>
    </row>
    <row r="5021" spans="3:3" s="86" customFormat="1" ht="10.199999999999999">
      <c r="C5021" s="90"/>
    </row>
    <row r="5022" spans="3:3" s="86" customFormat="1" ht="10.199999999999999">
      <c r="C5022" s="90"/>
    </row>
    <row r="5023" spans="3:3" s="86" customFormat="1" ht="10.199999999999999">
      <c r="C5023" s="90"/>
    </row>
    <row r="5024" spans="3:3" s="86" customFormat="1" ht="10.199999999999999">
      <c r="C5024" s="90"/>
    </row>
    <row r="5025" spans="3:3" s="86" customFormat="1" ht="10.199999999999999">
      <c r="C5025" s="90"/>
    </row>
    <row r="5026" spans="3:3" s="86" customFormat="1" ht="10.199999999999999">
      <c r="C5026" s="90"/>
    </row>
    <row r="5027" spans="3:3" s="86" customFormat="1" ht="10.199999999999999">
      <c r="C5027" s="90"/>
    </row>
    <row r="5028" spans="3:3" s="86" customFormat="1" ht="10.199999999999999">
      <c r="C5028" s="90"/>
    </row>
    <row r="5029" spans="3:3" s="86" customFormat="1" ht="10.199999999999999">
      <c r="C5029" s="90"/>
    </row>
    <row r="5030" spans="3:3" s="86" customFormat="1" ht="10.199999999999999">
      <c r="C5030" s="90"/>
    </row>
    <row r="5031" spans="3:3" s="86" customFormat="1" ht="10.199999999999999">
      <c r="C5031" s="90"/>
    </row>
    <row r="5032" spans="3:3" s="86" customFormat="1" ht="10.199999999999999">
      <c r="C5032" s="90"/>
    </row>
    <row r="5033" spans="3:3" s="86" customFormat="1" ht="10.199999999999999">
      <c r="C5033" s="90"/>
    </row>
    <row r="5034" spans="3:3" s="86" customFormat="1" ht="10.199999999999999">
      <c r="C5034" s="90"/>
    </row>
    <row r="5035" spans="3:3" s="86" customFormat="1" ht="10.199999999999999">
      <c r="C5035" s="90"/>
    </row>
    <row r="5036" spans="3:3" s="86" customFormat="1" ht="10.199999999999999">
      <c r="C5036" s="90"/>
    </row>
    <row r="5037" spans="3:3" s="86" customFormat="1" ht="10.199999999999999">
      <c r="C5037" s="90"/>
    </row>
    <row r="5038" spans="3:3" s="86" customFormat="1" ht="10.199999999999999">
      <c r="C5038" s="90"/>
    </row>
    <row r="5039" spans="3:3" s="86" customFormat="1" ht="10.199999999999999">
      <c r="C5039" s="90"/>
    </row>
    <row r="5040" spans="3:3" s="86" customFormat="1" ht="10.199999999999999">
      <c r="C5040" s="90"/>
    </row>
    <row r="5041" spans="3:3" s="86" customFormat="1" ht="10.199999999999999">
      <c r="C5041" s="90"/>
    </row>
    <row r="5042" spans="3:3" s="86" customFormat="1" ht="10.199999999999999">
      <c r="C5042" s="90"/>
    </row>
    <row r="5043" spans="3:3" s="86" customFormat="1" ht="10.199999999999999">
      <c r="C5043" s="90"/>
    </row>
    <row r="5044" spans="3:3" s="86" customFormat="1" ht="10.199999999999999">
      <c r="C5044" s="90"/>
    </row>
    <row r="5045" spans="3:3" s="86" customFormat="1" ht="10.199999999999999">
      <c r="C5045" s="90"/>
    </row>
    <row r="5046" spans="3:3" s="86" customFormat="1" ht="10.199999999999999">
      <c r="C5046" s="90"/>
    </row>
    <row r="5047" spans="3:3" s="86" customFormat="1" ht="10.199999999999999">
      <c r="C5047" s="90"/>
    </row>
    <row r="5048" spans="3:3" s="86" customFormat="1" ht="10.199999999999999">
      <c r="C5048" s="90"/>
    </row>
    <row r="5049" spans="3:3" s="86" customFormat="1" ht="10.199999999999999">
      <c r="C5049" s="90"/>
    </row>
    <row r="5050" spans="3:3" s="86" customFormat="1" ht="10.199999999999999">
      <c r="C5050" s="90"/>
    </row>
    <row r="5051" spans="3:3" s="86" customFormat="1" ht="10.199999999999999">
      <c r="C5051" s="90"/>
    </row>
    <row r="5052" spans="3:3" s="86" customFormat="1" ht="10.199999999999999">
      <c r="C5052" s="90"/>
    </row>
    <row r="5053" spans="3:3" s="86" customFormat="1" ht="10.199999999999999">
      <c r="C5053" s="90"/>
    </row>
    <row r="5054" spans="3:3" s="86" customFormat="1" ht="10.199999999999999">
      <c r="C5054" s="90"/>
    </row>
    <row r="5055" spans="3:3" s="86" customFormat="1" ht="10.199999999999999">
      <c r="C5055" s="90"/>
    </row>
    <row r="5056" spans="3:3" s="86" customFormat="1" ht="10.199999999999999">
      <c r="C5056" s="90"/>
    </row>
    <row r="5057" spans="3:3" s="86" customFormat="1" ht="10.199999999999999">
      <c r="C5057" s="90"/>
    </row>
    <row r="5058" spans="3:3" s="86" customFormat="1" ht="10.199999999999999">
      <c r="C5058" s="90"/>
    </row>
    <row r="5059" spans="3:3" s="86" customFormat="1" ht="10.199999999999999">
      <c r="C5059" s="90"/>
    </row>
    <row r="5060" spans="3:3" s="86" customFormat="1" ht="10.199999999999999">
      <c r="C5060" s="90"/>
    </row>
    <row r="5061" spans="3:3" s="86" customFormat="1" ht="10.199999999999999">
      <c r="C5061" s="90"/>
    </row>
    <row r="5062" spans="3:3" s="86" customFormat="1" ht="10.199999999999999">
      <c r="C5062" s="90"/>
    </row>
    <row r="5063" spans="3:3" s="86" customFormat="1" ht="10.199999999999999">
      <c r="C5063" s="90"/>
    </row>
    <row r="5064" spans="3:3" s="86" customFormat="1" ht="10.199999999999999">
      <c r="C5064" s="90"/>
    </row>
    <row r="5065" spans="3:3" s="86" customFormat="1" ht="10.199999999999999">
      <c r="C5065" s="90"/>
    </row>
    <row r="5066" spans="3:3" s="86" customFormat="1" ht="10.199999999999999">
      <c r="C5066" s="90"/>
    </row>
    <row r="5067" spans="3:3" s="86" customFormat="1" ht="10.199999999999999">
      <c r="C5067" s="90"/>
    </row>
    <row r="5068" spans="3:3" s="86" customFormat="1" ht="10.199999999999999">
      <c r="C5068" s="90"/>
    </row>
    <row r="5069" spans="3:3" s="86" customFormat="1" ht="10.199999999999999">
      <c r="C5069" s="90"/>
    </row>
    <row r="5070" spans="3:3" s="86" customFormat="1" ht="10.199999999999999">
      <c r="C5070" s="90"/>
    </row>
    <row r="5071" spans="3:3" s="86" customFormat="1" ht="10.199999999999999">
      <c r="C5071" s="90"/>
    </row>
    <row r="5072" spans="3:3" s="86" customFormat="1" ht="10.199999999999999">
      <c r="C5072" s="90"/>
    </row>
    <row r="5073" spans="3:3" s="86" customFormat="1" ht="10.199999999999999">
      <c r="C5073" s="90"/>
    </row>
    <row r="5074" spans="3:3" s="86" customFormat="1" ht="10.199999999999999">
      <c r="C5074" s="90"/>
    </row>
    <row r="5075" spans="3:3" s="86" customFormat="1" ht="10.199999999999999">
      <c r="C5075" s="90"/>
    </row>
    <row r="5076" spans="3:3" s="86" customFormat="1" ht="10.199999999999999">
      <c r="C5076" s="90"/>
    </row>
    <row r="5077" spans="3:3" s="86" customFormat="1" ht="10.199999999999999">
      <c r="C5077" s="90"/>
    </row>
    <row r="5078" spans="3:3" s="86" customFormat="1" ht="10.199999999999999">
      <c r="C5078" s="90"/>
    </row>
    <row r="5079" spans="3:3" s="86" customFormat="1" ht="10.199999999999999">
      <c r="C5079" s="90"/>
    </row>
    <row r="5080" spans="3:3" s="86" customFormat="1" ht="10.199999999999999">
      <c r="C5080" s="90"/>
    </row>
    <row r="5081" spans="3:3" s="86" customFormat="1" ht="10.199999999999999">
      <c r="C5081" s="90"/>
    </row>
    <row r="5082" spans="3:3" s="86" customFormat="1" ht="10.199999999999999">
      <c r="C5082" s="90"/>
    </row>
    <row r="5083" spans="3:3" s="86" customFormat="1" ht="10.199999999999999">
      <c r="C5083" s="90"/>
    </row>
    <row r="5084" spans="3:3" s="86" customFormat="1" ht="10.199999999999999">
      <c r="C5084" s="90"/>
    </row>
    <row r="5085" spans="3:3" s="86" customFormat="1" ht="10.199999999999999">
      <c r="C5085" s="90"/>
    </row>
    <row r="5086" spans="3:3" s="86" customFormat="1" ht="10.199999999999999">
      <c r="C5086" s="90"/>
    </row>
    <row r="5087" spans="3:3" s="86" customFormat="1" ht="10.199999999999999">
      <c r="C5087" s="90"/>
    </row>
    <row r="5088" spans="3:3" s="86" customFormat="1" ht="10.199999999999999">
      <c r="C5088" s="90"/>
    </row>
    <row r="5089" spans="3:3" s="86" customFormat="1" ht="10.199999999999999">
      <c r="C5089" s="90"/>
    </row>
    <row r="5090" spans="3:3" s="86" customFormat="1" ht="10.199999999999999">
      <c r="C5090" s="90"/>
    </row>
    <row r="5091" spans="3:3" s="86" customFormat="1" ht="10.199999999999999">
      <c r="C5091" s="90"/>
    </row>
    <row r="5092" spans="3:3" s="86" customFormat="1" ht="10.199999999999999">
      <c r="C5092" s="90"/>
    </row>
    <row r="5093" spans="3:3" s="86" customFormat="1" ht="10.199999999999999">
      <c r="C5093" s="90"/>
    </row>
    <row r="5094" spans="3:3" s="86" customFormat="1" ht="10.199999999999999">
      <c r="C5094" s="90"/>
    </row>
    <row r="5095" spans="3:3" s="86" customFormat="1" ht="10.199999999999999">
      <c r="C5095" s="90"/>
    </row>
    <row r="5096" spans="3:3" s="86" customFormat="1" ht="10.199999999999999">
      <c r="C5096" s="90"/>
    </row>
    <row r="5097" spans="3:3" s="86" customFormat="1" ht="10.199999999999999">
      <c r="C5097" s="90"/>
    </row>
    <row r="5098" spans="3:3" s="86" customFormat="1" ht="10.199999999999999">
      <c r="C5098" s="90"/>
    </row>
    <row r="5099" spans="3:3" s="86" customFormat="1" ht="10.199999999999999">
      <c r="C5099" s="90"/>
    </row>
    <row r="5100" spans="3:3" s="86" customFormat="1" ht="10.199999999999999">
      <c r="C5100" s="90"/>
    </row>
    <row r="5101" spans="3:3" s="86" customFormat="1" ht="10.199999999999999">
      <c r="C5101" s="90"/>
    </row>
    <row r="5102" spans="3:3" s="86" customFormat="1" ht="10.199999999999999">
      <c r="C5102" s="90"/>
    </row>
    <row r="5103" spans="3:3" s="86" customFormat="1" ht="10.199999999999999">
      <c r="C5103" s="90"/>
    </row>
    <row r="5104" spans="3:3" s="86" customFormat="1" ht="10.199999999999999">
      <c r="C5104" s="90"/>
    </row>
    <row r="5105" spans="3:3" s="86" customFormat="1" ht="10.199999999999999">
      <c r="C5105" s="90"/>
    </row>
    <row r="5106" spans="3:3" s="86" customFormat="1" ht="10.199999999999999">
      <c r="C5106" s="90"/>
    </row>
    <row r="5107" spans="3:3" s="86" customFormat="1" ht="10.199999999999999">
      <c r="C5107" s="90"/>
    </row>
    <row r="5108" spans="3:3" s="86" customFormat="1" ht="10.199999999999999">
      <c r="C5108" s="90"/>
    </row>
    <row r="5109" spans="3:3" s="86" customFormat="1" ht="10.199999999999999">
      <c r="C5109" s="90"/>
    </row>
    <row r="5110" spans="3:3" s="86" customFormat="1" ht="10.199999999999999">
      <c r="C5110" s="90"/>
    </row>
    <row r="5111" spans="3:3" s="86" customFormat="1" ht="10.199999999999999">
      <c r="C5111" s="90"/>
    </row>
    <row r="5112" spans="3:3" s="86" customFormat="1" ht="10.199999999999999">
      <c r="C5112" s="90"/>
    </row>
    <row r="5113" spans="3:3" s="86" customFormat="1" ht="10.199999999999999">
      <c r="C5113" s="90"/>
    </row>
    <row r="5114" spans="3:3" s="86" customFormat="1" ht="10.199999999999999">
      <c r="C5114" s="90"/>
    </row>
    <row r="5115" spans="3:3" s="86" customFormat="1" ht="10.199999999999999">
      <c r="C5115" s="90"/>
    </row>
    <row r="5116" spans="3:3" s="86" customFormat="1" ht="10.199999999999999">
      <c r="C5116" s="90"/>
    </row>
    <row r="5117" spans="3:3" s="86" customFormat="1" ht="10.199999999999999">
      <c r="C5117" s="90"/>
    </row>
    <row r="5118" spans="3:3" s="86" customFormat="1" ht="10.199999999999999">
      <c r="C5118" s="90"/>
    </row>
    <row r="5119" spans="3:3" s="86" customFormat="1" ht="10.199999999999999">
      <c r="C5119" s="90"/>
    </row>
    <row r="5120" spans="3:3" s="86" customFormat="1" ht="10.199999999999999">
      <c r="C5120" s="90"/>
    </row>
    <row r="5121" spans="3:3" s="86" customFormat="1" ht="10.199999999999999">
      <c r="C5121" s="90"/>
    </row>
    <row r="5122" spans="3:3" s="86" customFormat="1" ht="10.199999999999999">
      <c r="C5122" s="90"/>
    </row>
    <row r="5123" spans="3:3" s="86" customFormat="1" ht="10.199999999999999">
      <c r="C5123" s="90"/>
    </row>
    <row r="5124" spans="3:3" s="86" customFormat="1" ht="10.199999999999999">
      <c r="C5124" s="90"/>
    </row>
    <row r="5125" spans="3:3" s="86" customFormat="1" ht="10.199999999999999">
      <c r="C5125" s="90"/>
    </row>
    <row r="5126" spans="3:3" s="86" customFormat="1" ht="10.199999999999999">
      <c r="C5126" s="90"/>
    </row>
    <row r="5127" spans="3:3" s="86" customFormat="1" ht="10.199999999999999">
      <c r="C5127" s="90"/>
    </row>
    <row r="5128" spans="3:3" s="86" customFormat="1" ht="10.199999999999999">
      <c r="C5128" s="90"/>
    </row>
    <row r="5129" spans="3:3" s="86" customFormat="1" ht="10.199999999999999">
      <c r="C5129" s="90"/>
    </row>
    <row r="5130" spans="3:3" s="86" customFormat="1" ht="10.199999999999999">
      <c r="C5130" s="90"/>
    </row>
    <row r="5131" spans="3:3" s="86" customFormat="1" ht="10.199999999999999">
      <c r="C5131" s="90"/>
    </row>
    <row r="5132" spans="3:3" s="86" customFormat="1" ht="10.199999999999999">
      <c r="C5132" s="90"/>
    </row>
    <row r="5133" spans="3:3" s="86" customFormat="1" ht="10.199999999999999">
      <c r="C5133" s="90"/>
    </row>
    <row r="5134" spans="3:3" s="86" customFormat="1" ht="10.199999999999999">
      <c r="C5134" s="90"/>
    </row>
    <row r="5135" spans="3:3" s="86" customFormat="1" ht="10.199999999999999">
      <c r="C5135" s="90"/>
    </row>
    <row r="5136" spans="3:3" s="86" customFormat="1" ht="10.199999999999999">
      <c r="C5136" s="90"/>
    </row>
    <row r="5137" spans="3:3" s="86" customFormat="1" ht="10.199999999999999">
      <c r="C5137" s="90"/>
    </row>
    <row r="5138" spans="3:3" s="86" customFormat="1" ht="10.199999999999999">
      <c r="C5138" s="90"/>
    </row>
    <row r="5139" spans="3:3" s="86" customFormat="1" ht="10.199999999999999">
      <c r="C5139" s="90"/>
    </row>
    <row r="5140" spans="3:3" s="86" customFormat="1" ht="10.199999999999999">
      <c r="C5140" s="90"/>
    </row>
    <row r="5141" spans="3:3" s="86" customFormat="1" ht="10.199999999999999">
      <c r="C5141" s="90"/>
    </row>
    <row r="5142" spans="3:3" s="86" customFormat="1" ht="10.199999999999999">
      <c r="C5142" s="90"/>
    </row>
    <row r="5143" spans="3:3" s="86" customFormat="1" ht="10.199999999999999">
      <c r="C5143" s="90"/>
    </row>
    <row r="5144" spans="3:3" s="86" customFormat="1" ht="10.199999999999999">
      <c r="C5144" s="90"/>
    </row>
    <row r="5145" spans="3:3" s="86" customFormat="1" ht="10.199999999999999">
      <c r="C5145" s="90"/>
    </row>
    <row r="5146" spans="3:3" s="86" customFormat="1" ht="10.199999999999999">
      <c r="C5146" s="90"/>
    </row>
    <row r="5147" spans="3:3" s="86" customFormat="1" ht="10.199999999999999">
      <c r="C5147" s="90"/>
    </row>
    <row r="5148" spans="3:3" s="86" customFormat="1" ht="10.199999999999999">
      <c r="C5148" s="90"/>
    </row>
    <row r="5149" spans="3:3" s="86" customFormat="1" ht="10.199999999999999">
      <c r="C5149" s="90"/>
    </row>
    <row r="5150" spans="3:3" s="86" customFormat="1" ht="10.199999999999999">
      <c r="C5150" s="90"/>
    </row>
    <row r="5151" spans="3:3" s="86" customFormat="1" ht="10.199999999999999">
      <c r="C5151" s="90"/>
    </row>
    <row r="5152" spans="3:3" s="86" customFormat="1" ht="10.199999999999999">
      <c r="C5152" s="90"/>
    </row>
    <row r="5153" spans="3:3" s="86" customFormat="1" ht="10.199999999999999">
      <c r="C5153" s="90"/>
    </row>
    <row r="5154" spans="3:3" s="86" customFormat="1" ht="10.199999999999999">
      <c r="C5154" s="90"/>
    </row>
    <row r="5155" spans="3:3" s="86" customFormat="1" ht="10.199999999999999">
      <c r="C5155" s="90"/>
    </row>
    <row r="5156" spans="3:3" s="86" customFormat="1" ht="10.199999999999999">
      <c r="C5156" s="90"/>
    </row>
    <row r="5157" spans="3:3" s="86" customFormat="1" ht="10.199999999999999">
      <c r="C5157" s="90"/>
    </row>
    <row r="5158" spans="3:3" s="86" customFormat="1" ht="10.199999999999999">
      <c r="C5158" s="90"/>
    </row>
    <row r="5159" spans="3:3" s="86" customFormat="1" ht="10.199999999999999">
      <c r="C5159" s="90"/>
    </row>
    <row r="5160" spans="3:3" s="86" customFormat="1" ht="10.199999999999999">
      <c r="C5160" s="90"/>
    </row>
    <row r="5161" spans="3:3" s="86" customFormat="1" ht="10.199999999999999">
      <c r="C5161" s="90"/>
    </row>
    <row r="5162" spans="3:3" s="86" customFormat="1" ht="10.199999999999999">
      <c r="C5162" s="90"/>
    </row>
    <row r="5163" spans="3:3" s="86" customFormat="1" ht="10.199999999999999">
      <c r="C5163" s="90"/>
    </row>
    <row r="5164" spans="3:3" s="86" customFormat="1" ht="10.199999999999999">
      <c r="C5164" s="90"/>
    </row>
    <row r="5165" spans="3:3" s="86" customFormat="1" ht="10.199999999999999">
      <c r="C5165" s="90"/>
    </row>
    <row r="5166" spans="3:3" s="86" customFormat="1" ht="10.199999999999999">
      <c r="C5166" s="90"/>
    </row>
    <row r="5167" spans="3:3" s="86" customFormat="1" ht="10.199999999999999">
      <c r="C5167" s="90"/>
    </row>
    <row r="5168" spans="3:3" s="86" customFormat="1" ht="10.199999999999999">
      <c r="C5168" s="90"/>
    </row>
    <row r="5169" spans="3:3" s="86" customFormat="1" ht="10.199999999999999">
      <c r="C5169" s="90"/>
    </row>
    <row r="5170" spans="3:3" s="86" customFormat="1" ht="10.199999999999999">
      <c r="C5170" s="90"/>
    </row>
    <row r="5171" spans="3:3" s="86" customFormat="1" ht="10.199999999999999">
      <c r="C5171" s="90"/>
    </row>
    <row r="5172" spans="3:3" s="86" customFormat="1" ht="10.199999999999999">
      <c r="C5172" s="90"/>
    </row>
    <row r="5173" spans="3:3" s="86" customFormat="1" ht="10.199999999999999">
      <c r="C5173" s="90"/>
    </row>
    <row r="5174" spans="3:3" s="86" customFormat="1" ht="10.199999999999999">
      <c r="C5174" s="90"/>
    </row>
    <row r="5175" spans="3:3" s="86" customFormat="1" ht="10.199999999999999">
      <c r="C5175" s="90"/>
    </row>
    <row r="5176" spans="3:3" s="86" customFormat="1" ht="10.199999999999999">
      <c r="C5176" s="90"/>
    </row>
    <row r="5177" spans="3:3" s="86" customFormat="1" ht="10.199999999999999">
      <c r="C5177" s="90"/>
    </row>
    <row r="5178" spans="3:3" s="86" customFormat="1" ht="10.199999999999999">
      <c r="C5178" s="90"/>
    </row>
    <row r="5179" spans="3:3" s="86" customFormat="1" ht="10.199999999999999">
      <c r="C5179" s="90"/>
    </row>
    <row r="5180" spans="3:3" s="86" customFormat="1" ht="10.199999999999999">
      <c r="C5180" s="90"/>
    </row>
    <row r="5181" spans="3:3" s="86" customFormat="1" ht="10.199999999999999">
      <c r="C5181" s="90"/>
    </row>
    <row r="5182" spans="3:3" s="86" customFormat="1" ht="10.199999999999999">
      <c r="C5182" s="90"/>
    </row>
    <row r="5183" spans="3:3" s="86" customFormat="1" ht="10.199999999999999">
      <c r="C5183" s="90"/>
    </row>
    <row r="5184" spans="3:3" s="86" customFormat="1" ht="10.199999999999999">
      <c r="C5184" s="90"/>
    </row>
    <row r="5185" spans="3:3" s="86" customFormat="1" ht="10.199999999999999">
      <c r="C5185" s="90"/>
    </row>
    <row r="5186" spans="3:3" s="86" customFormat="1" ht="10.199999999999999">
      <c r="C5186" s="90"/>
    </row>
    <row r="5187" spans="3:3" s="86" customFormat="1" ht="10.199999999999999">
      <c r="C5187" s="90"/>
    </row>
    <row r="5188" spans="3:3" s="86" customFormat="1" ht="10.199999999999999">
      <c r="C5188" s="90"/>
    </row>
    <row r="5189" spans="3:3" s="86" customFormat="1" ht="10.199999999999999">
      <c r="C5189" s="90"/>
    </row>
    <row r="5190" spans="3:3" s="86" customFormat="1" ht="10.199999999999999">
      <c r="C5190" s="90"/>
    </row>
    <row r="5191" spans="3:3" s="86" customFormat="1" ht="10.199999999999999">
      <c r="C5191" s="90"/>
    </row>
    <row r="5192" spans="3:3" s="86" customFormat="1" ht="10.199999999999999">
      <c r="C5192" s="90"/>
    </row>
    <row r="5193" spans="3:3" s="86" customFormat="1" ht="10.199999999999999">
      <c r="C5193" s="90"/>
    </row>
    <row r="5194" spans="3:3" s="86" customFormat="1" ht="10.199999999999999">
      <c r="C5194" s="90"/>
    </row>
    <row r="5195" spans="3:3" s="86" customFormat="1" ht="10.199999999999999">
      <c r="C5195" s="90"/>
    </row>
    <row r="5196" spans="3:3" s="86" customFormat="1" ht="10.199999999999999">
      <c r="C5196" s="90"/>
    </row>
    <row r="5197" spans="3:3" s="86" customFormat="1" ht="10.199999999999999">
      <c r="C5197" s="90"/>
    </row>
    <row r="5198" spans="3:3" s="86" customFormat="1" ht="10.199999999999999">
      <c r="C5198" s="90"/>
    </row>
    <row r="5199" spans="3:3" s="86" customFormat="1" ht="10.199999999999999">
      <c r="C5199" s="90"/>
    </row>
    <row r="5200" spans="3:3" s="86" customFormat="1" ht="10.199999999999999">
      <c r="C5200" s="90"/>
    </row>
    <row r="5201" spans="3:3" s="86" customFormat="1" ht="10.199999999999999">
      <c r="C5201" s="90"/>
    </row>
    <row r="5202" spans="3:3" s="86" customFormat="1" ht="10.199999999999999">
      <c r="C5202" s="90"/>
    </row>
    <row r="5203" spans="3:3" s="86" customFormat="1" ht="10.199999999999999">
      <c r="C5203" s="90"/>
    </row>
    <row r="5204" spans="3:3" s="86" customFormat="1" ht="10.199999999999999">
      <c r="C5204" s="90"/>
    </row>
    <row r="5205" spans="3:3" s="86" customFormat="1" ht="10.199999999999999">
      <c r="C5205" s="90"/>
    </row>
    <row r="5206" spans="3:3" s="86" customFormat="1" ht="10.199999999999999">
      <c r="C5206" s="90"/>
    </row>
    <row r="5207" spans="3:3" s="86" customFormat="1" ht="10.199999999999999">
      <c r="C5207" s="90"/>
    </row>
    <row r="5208" spans="3:3" s="86" customFormat="1" ht="10.199999999999999">
      <c r="C5208" s="90"/>
    </row>
    <row r="5209" spans="3:3" s="86" customFormat="1" ht="10.199999999999999">
      <c r="C5209" s="90"/>
    </row>
    <row r="5210" spans="3:3" s="86" customFormat="1" ht="10.199999999999999">
      <c r="C5210" s="90"/>
    </row>
    <row r="5211" spans="3:3" s="86" customFormat="1" ht="10.199999999999999">
      <c r="C5211" s="90"/>
    </row>
    <row r="5212" spans="3:3" s="86" customFormat="1" ht="10.199999999999999">
      <c r="C5212" s="90"/>
    </row>
    <row r="5213" spans="3:3" s="86" customFormat="1" ht="10.199999999999999">
      <c r="C5213" s="90"/>
    </row>
    <row r="5214" spans="3:3" s="86" customFormat="1" ht="10.199999999999999">
      <c r="C5214" s="90"/>
    </row>
    <row r="5215" spans="3:3" s="86" customFormat="1" ht="10.199999999999999">
      <c r="C5215" s="90"/>
    </row>
    <row r="5216" spans="3:3" s="86" customFormat="1" ht="10.199999999999999">
      <c r="C5216" s="90"/>
    </row>
    <row r="5217" spans="3:3" s="86" customFormat="1" ht="10.199999999999999">
      <c r="C5217" s="90"/>
    </row>
    <row r="5218" spans="3:3" s="86" customFormat="1" ht="10.199999999999999">
      <c r="C5218" s="90"/>
    </row>
    <row r="5219" spans="3:3" s="86" customFormat="1" ht="10.199999999999999">
      <c r="C5219" s="90"/>
    </row>
    <row r="5220" spans="3:3" s="86" customFormat="1" ht="10.199999999999999">
      <c r="C5220" s="90"/>
    </row>
    <row r="5221" spans="3:3" s="86" customFormat="1" ht="10.199999999999999">
      <c r="C5221" s="90"/>
    </row>
    <row r="5222" spans="3:3" s="86" customFormat="1" ht="10.199999999999999">
      <c r="C5222" s="90"/>
    </row>
    <row r="5223" spans="3:3" s="86" customFormat="1" ht="10.199999999999999">
      <c r="C5223" s="90"/>
    </row>
    <row r="5224" spans="3:3" s="86" customFormat="1" ht="10.199999999999999">
      <c r="C5224" s="90"/>
    </row>
    <row r="5225" spans="3:3" s="86" customFormat="1" ht="10.199999999999999">
      <c r="C5225" s="90"/>
    </row>
    <row r="5226" spans="3:3" s="86" customFormat="1" ht="10.199999999999999">
      <c r="C5226" s="90"/>
    </row>
    <row r="5227" spans="3:3" s="86" customFormat="1" ht="10.199999999999999">
      <c r="C5227" s="90"/>
    </row>
    <row r="5228" spans="3:3" s="86" customFormat="1" ht="10.199999999999999">
      <c r="C5228" s="90"/>
    </row>
    <row r="5229" spans="3:3" s="86" customFormat="1" ht="10.199999999999999">
      <c r="C5229" s="90"/>
    </row>
    <row r="5230" spans="3:3" s="86" customFormat="1" ht="10.199999999999999">
      <c r="C5230" s="90"/>
    </row>
    <row r="5231" spans="3:3" s="86" customFormat="1" ht="10.199999999999999">
      <c r="C5231" s="90"/>
    </row>
    <row r="5232" spans="3:3" s="86" customFormat="1" ht="10.199999999999999">
      <c r="C5232" s="90"/>
    </row>
    <row r="5233" spans="3:3" s="86" customFormat="1" ht="10.199999999999999">
      <c r="C5233" s="90"/>
    </row>
    <row r="5234" spans="3:3" s="86" customFormat="1" ht="10.199999999999999">
      <c r="C5234" s="90"/>
    </row>
    <row r="5235" spans="3:3" s="86" customFormat="1" ht="10.199999999999999">
      <c r="C5235" s="90"/>
    </row>
    <row r="5236" spans="3:3" s="86" customFormat="1" ht="10.199999999999999">
      <c r="C5236" s="90"/>
    </row>
    <row r="5237" spans="3:3" s="86" customFormat="1" ht="10.199999999999999">
      <c r="C5237" s="90"/>
    </row>
    <row r="5238" spans="3:3" s="86" customFormat="1" ht="10.199999999999999">
      <c r="C5238" s="90"/>
    </row>
    <row r="5239" spans="3:3" s="86" customFormat="1" ht="10.199999999999999">
      <c r="C5239" s="90"/>
    </row>
    <row r="5240" spans="3:3" s="86" customFormat="1" ht="10.199999999999999">
      <c r="C5240" s="90"/>
    </row>
    <row r="5241" spans="3:3" s="86" customFormat="1" ht="10.199999999999999">
      <c r="C5241" s="90"/>
    </row>
    <row r="5242" spans="3:3" s="86" customFormat="1" ht="10.199999999999999">
      <c r="C5242" s="90"/>
    </row>
    <row r="5243" spans="3:3" s="86" customFormat="1" ht="10.199999999999999">
      <c r="C5243" s="90"/>
    </row>
    <row r="5244" spans="3:3" s="86" customFormat="1" ht="10.199999999999999">
      <c r="C5244" s="90"/>
    </row>
    <row r="5245" spans="3:3" s="86" customFormat="1" ht="10.199999999999999">
      <c r="C5245" s="90"/>
    </row>
    <row r="5246" spans="3:3" s="86" customFormat="1" ht="10.199999999999999">
      <c r="C5246" s="90"/>
    </row>
    <row r="5247" spans="3:3" s="86" customFormat="1" ht="10.199999999999999">
      <c r="C5247" s="90"/>
    </row>
    <row r="5248" spans="3:3" s="86" customFormat="1" ht="10.199999999999999">
      <c r="C5248" s="90"/>
    </row>
    <row r="5249" spans="3:3" s="86" customFormat="1" ht="10.199999999999999">
      <c r="C5249" s="90"/>
    </row>
    <row r="5250" spans="3:3" s="86" customFormat="1" ht="10.199999999999999">
      <c r="C5250" s="90"/>
    </row>
    <row r="5251" spans="3:3" s="86" customFormat="1" ht="10.199999999999999">
      <c r="C5251" s="90"/>
    </row>
    <row r="5252" spans="3:3" s="86" customFormat="1" ht="10.199999999999999">
      <c r="C5252" s="90"/>
    </row>
    <row r="5253" spans="3:3" s="86" customFormat="1" ht="10.199999999999999">
      <c r="C5253" s="90"/>
    </row>
    <row r="5254" spans="3:3" s="86" customFormat="1" ht="10.199999999999999">
      <c r="C5254" s="90"/>
    </row>
    <row r="5255" spans="3:3" s="86" customFormat="1" ht="10.199999999999999">
      <c r="C5255" s="90"/>
    </row>
    <row r="5256" spans="3:3" s="86" customFormat="1" ht="10.199999999999999">
      <c r="C5256" s="90"/>
    </row>
    <row r="5257" spans="3:3" s="86" customFormat="1" ht="10.199999999999999">
      <c r="C5257" s="90"/>
    </row>
    <row r="5258" spans="3:3" s="86" customFormat="1" ht="10.199999999999999">
      <c r="C5258" s="90"/>
    </row>
    <row r="5259" spans="3:3" s="86" customFormat="1" ht="10.199999999999999">
      <c r="C5259" s="90"/>
    </row>
    <row r="5260" spans="3:3" s="86" customFormat="1" ht="10.199999999999999">
      <c r="C5260" s="90"/>
    </row>
    <row r="5261" spans="3:3" s="86" customFormat="1" ht="10.199999999999999">
      <c r="C5261" s="90"/>
    </row>
    <row r="5262" spans="3:3" s="86" customFormat="1" ht="10.199999999999999">
      <c r="C5262" s="90"/>
    </row>
    <row r="5263" spans="3:3" s="86" customFormat="1" ht="10.199999999999999">
      <c r="C5263" s="90"/>
    </row>
    <row r="5264" spans="3:3" s="86" customFormat="1" ht="10.199999999999999">
      <c r="C5264" s="90"/>
    </row>
    <row r="5265" spans="3:3" s="86" customFormat="1" ht="10.199999999999999">
      <c r="C5265" s="90"/>
    </row>
    <row r="5266" spans="3:3" s="86" customFormat="1" ht="10.199999999999999">
      <c r="C5266" s="90"/>
    </row>
    <row r="5267" spans="3:3" s="86" customFormat="1" ht="10.199999999999999">
      <c r="C5267" s="90"/>
    </row>
    <row r="5268" spans="3:3" s="86" customFormat="1" ht="10.199999999999999">
      <c r="C5268" s="90"/>
    </row>
    <row r="5269" spans="3:3" s="86" customFormat="1" ht="10.199999999999999">
      <c r="C5269" s="90"/>
    </row>
    <row r="5270" spans="3:3" s="86" customFormat="1" ht="10.199999999999999">
      <c r="C5270" s="90"/>
    </row>
    <row r="5271" spans="3:3" s="86" customFormat="1" ht="10.199999999999999">
      <c r="C5271" s="90"/>
    </row>
    <row r="5272" spans="3:3" s="86" customFormat="1" ht="10.199999999999999">
      <c r="C5272" s="90"/>
    </row>
    <row r="5273" spans="3:3" s="86" customFormat="1" ht="10.199999999999999">
      <c r="C5273" s="90"/>
    </row>
    <row r="5274" spans="3:3" s="86" customFormat="1" ht="10.199999999999999">
      <c r="C5274" s="90"/>
    </row>
    <row r="5275" spans="3:3" s="86" customFormat="1" ht="10.199999999999999">
      <c r="C5275" s="90"/>
    </row>
    <row r="5276" spans="3:3" s="86" customFormat="1" ht="10.199999999999999">
      <c r="C5276" s="90"/>
    </row>
    <row r="5277" spans="3:3" s="86" customFormat="1" ht="10.199999999999999">
      <c r="C5277" s="90"/>
    </row>
    <row r="5278" spans="3:3" s="86" customFormat="1" ht="10.199999999999999">
      <c r="C5278" s="90"/>
    </row>
    <row r="5279" spans="3:3" s="86" customFormat="1" ht="10.199999999999999">
      <c r="C5279" s="90"/>
    </row>
    <row r="5280" spans="3:3" s="86" customFormat="1" ht="10.199999999999999">
      <c r="C5280" s="90"/>
    </row>
    <row r="5281" spans="3:3" s="86" customFormat="1" ht="10.199999999999999">
      <c r="C5281" s="90"/>
    </row>
    <row r="5282" spans="3:3" s="86" customFormat="1" ht="10.199999999999999">
      <c r="C5282" s="90"/>
    </row>
    <row r="5283" spans="3:3" s="86" customFormat="1" ht="10.199999999999999">
      <c r="C5283" s="90"/>
    </row>
    <row r="5284" spans="3:3" s="86" customFormat="1" ht="10.199999999999999">
      <c r="C5284" s="90"/>
    </row>
    <row r="5285" spans="3:3" s="86" customFormat="1" ht="10.199999999999999">
      <c r="C5285" s="90"/>
    </row>
    <row r="5286" spans="3:3" s="86" customFormat="1" ht="10.199999999999999">
      <c r="C5286" s="90"/>
    </row>
    <row r="5287" spans="3:3" s="86" customFormat="1" ht="10.199999999999999">
      <c r="C5287" s="90"/>
    </row>
    <row r="5288" spans="3:3" s="86" customFormat="1" ht="10.199999999999999">
      <c r="C5288" s="90"/>
    </row>
    <row r="5289" spans="3:3" s="86" customFormat="1" ht="10.199999999999999">
      <c r="C5289" s="90"/>
    </row>
    <row r="5290" spans="3:3" s="86" customFormat="1" ht="10.199999999999999">
      <c r="C5290" s="90"/>
    </row>
    <row r="5291" spans="3:3" s="86" customFormat="1" ht="10.199999999999999">
      <c r="C5291" s="90"/>
    </row>
    <row r="5292" spans="3:3" s="86" customFormat="1" ht="10.199999999999999">
      <c r="C5292" s="90"/>
    </row>
    <row r="5293" spans="3:3" s="86" customFormat="1" ht="10.199999999999999">
      <c r="C5293" s="90"/>
    </row>
    <row r="5294" spans="3:3" s="86" customFormat="1" ht="10.199999999999999">
      <c r="C5294" s="90"/>
    </row>
    <row r="5295" spans="3:3" s="86" customFormat="1" ht="10.199999999999999">
      <c r="C5295" s="90"/>
    </row>
    <row r="5296" spans="3:3" s="86" customFormat="1" ht="10.199999999999999">
      <c r="C5296" s="90"/>
    </row>
    <row r="5297" spans="3:3" s="86" customFormat="1" ht="10.199999999999999">
      <c r="C5297" s="90"/>
    </row>
    <row r="5298" spans="3:3" s="86" customFormat="1" ht="10.199999999999999">
      <c r="C5298" s="90"/>
    </row>
    <row r="5299" spans="3:3" s="86" customFormat="1" ht="10.199999999999999">
      <c r="C5299" s="90"/>
    </row>
    <row r="5300" spans="3:3" s="86" customFormat="1" ht="10.199999999999999">
      <c r="C5300" s="90"/>
    </row>
    <row r="5301" spans="3:3" s="86" customFormat="1" ht="10.199999999999999">
      <c r="C5301" s="90"/>
    </row>
    <row r="5302" spans="3:3" s="86" customFormat="1" ht="10.199999999999999">
      <c r="C5302" s="90"/>
    </row>
    <row r="5303" spans="3:3" s="86" customFormat="1" ht="10.199999999999999">
      <c r="C5303" s="90"/>
    </row>
    <row r="5304" spans="3:3" s="86" customFormat="1" ht="10.199999999999999">
      <c r="C5304" s="90"/>
    </row>
    <row r="5305" spans="3:3" s="86" customFormat="1" ht="10.199999999999999">
      <c r="C5305" s="90"/>
    </row>
    <row r="5306" spans="3:3" s="86" customFormat="1" ht="10.199999999999999">
      <c r="C5306" s="90"/>
    </row>
    <row r="5307" spans="3:3" s="86" customFormat="1" ht="10.199999999999999">
      <c r="C5307" s="90"/>
    </row>
    <row r="5308" spans="3:3" s="86" customFormat="1" ht="10.199999999999999">
      <c r="C5308" s="90"/>
    </row>
    <row r="5309" spans="3:3" s="86" customFormat="1" ht="10.199999999999999">
      <c r="C5309" s="90"/>
    </row>
    <row r="5310" spans="3:3" s="86" customFormat="1" ht="10.199999999999999">
      <c r="C5310" s="90"/>
    </row>
    <row r="5311" spans="3:3" s="86" customFormat="1" ht="10.199999999999999">
      <c r="C5311" s="90"/>
    </row>
    <row r="5312" spans="3:3" s="86" customFormat="1" ht="10.199999999999999">
      <c r="C5312" s="90"/>
    </row>
    <row r="5313" spans="3:3" s="86" customFormat="1" ht="10.199999999999999">
      <c r="C5313" s="90"/>
    </row>
    <row r="5314" spans="3:3" s="86" customFormat="1" ht="10.199999999999999">
      <c r="C5314" s="90"/>
    </row>
    <row r="5315" spans="3:3" s="86" customFormat="1" ht="10.199999999999999">
      <c r="C5315" s="90"/>
    </row>
    <row r="5316" spans="3:3" s="86" customFormat="1" ht="10.199999999999999">
      <c r="C5316" s="90"/>
    </row>
    <row r="5317" spans="3:3" s="86" customFormat="1" ht="10.199999999999999">
      <c r="C5317" s="90"/>
    </row>
    <row r="5318" spans="3:3" s="86" customFormat="1" ht="10.199999999999999">
      <c r="C5318" s="90"/>
    </row>
    <row r="5319" spans="3:3" s="86" customFormat="1" ht="10.199999999999999">
      <c r="C5319" s="90"/>
    </row>
    <row r="5320" spans="3:3" s="86" customFormat="1" ht="10.199999999999999">
      <c r="C5320" s="90"/>
    </row>
    <row r="5321" spans="3:3" s="86" customFormat="1" ht="10.199999999999999">
      <c r="C5321" s="90"/>
    </row>
    <row r="5322" spans="3:3" s="86" customFormat="1" ht="10.199999999999999">
      <c r="C5322" s="90"/>
    </row>
    <row r="5323" spans="3:3" s="86" customFormat="1" ht="10.199999999999999">
      <c r="C5323" s="90"/>
    </row>
    <row r="5324" spans="3:3" s="86" customFormat="1" ht="10.199999999999999">
      <c r="C5324" s="90"/>
    </row>
    <row r="5325" spans="3:3" s="86" customFormat="1" ht="10.199999999999999">
      <c r="C5325" s="90"/>
    </row>
    <row r="5326" spans="3:3" s="86" customFormat="1" ht="10.199999999999999">
      <c r="C5326" s="90"/>
    </row>
    <row r="5327" spans="3:3" s="86" customFormat="1" ht="10.199999999999999">
      <c r="C5327" s="90"/>
    </row>
    <row r="5328" spans="3:3" s="86" customFormat="1" ht="10.199999999999999">
      <c r="C5328" s="90"/>
    </row>
    <row r="5329" spans="3:3" s="86" customFormat="1" ht="10.199999999999999">
      <c r="C5329" s="90"/>
    </row>
    <row r="5330" spans="3:3" s="86" customFormat="1" ht="10.199999999999999">
      <c r="C5330" s="90"/>
    </row>
    <row r="5331" spans="3:3" s="86" customFormat="1" ht="10.199999999999999">
      <c r="C5331" s="90"/>
    </row>
    <row r="5332" spans="3:3" s="86" customFormat="1" ht="10.199999999999999">
      <c r="C5332" s="90"/>
    </row>
    <row r="5333" spans="3:3" s="86" customFormat="1" ht="10.199999999999999">
      <c r="C5333" s="90"/>
    </row>
    <row r="5334" spans="3:3" s="86" customFormat="1" ht="10.199999999999999">
      <c r="C5334" s="90"/>
    </row>
    <row r="5335" spans="3:3" s="86" customFormat="1" ht="10.199999999999999">
      <c r="C5335" s="90"/>
    </row>
    <row r="5336" spans="3:3" s="86" customFormat="1" ht="10.199999999999999">
      <c r="C5336" s="90"/>
    </row>
    <row r="5337" spans="3:3" s="86" customFormat="1" ht="10.199999999999999">
      <c r="C5337" s="90"/>
    </row>
    <row r="5338" spans="3:3" s="86" customFormat="1" ht="10.199999999999999">
      <c r="C5338" s="90"/>
    </row>
    <row r="5339" spans="3:3" s="86" customFormat="1" ht="10.199999999999999">
      <c r="C5339" s="90"/>
    </row>
    <row r="5340" spans="3:3" s="86" customFormat="1" ht="10.199999999999999">
      <c r="C5340" s="90"/>
    </row>
    <row r="5341" spans="3:3" s="86" customFormat="1" ht="10.199999999999999">
      <c r="C5341" s="90"/>
    </row>
    <row r="5342" spans="3:3" s="86" customFormat="1" ht="10.199999999999999">
      <c r="C5342" s="90"/>
    </row>
    <row r="5343" spans="3:3" s="86" customFormat="1" ht="10.199999999999999">
      <c r="C5343" s="90"/>
    </row>
    <row r="5344" spans="3:3" s="86" customFormat="1" ht="10.199999999999999">
      <c r="C5344" s="90"/>
    </row>
    <row r="5345" spans="3:3" s="86" customFormat="1" ht="10.199999999999999">
      <c r="C5345" s="90"/>
    </row>
    <row r="5346" spans="3:3" s="86" customFormat="1" ht="10.199999999999999">
      <c r="C5346" s="90"/>
    </row>
    <row r="5347" spans="3:3" s="86" customFormat="1" ht="10.199999999999999">
      <c r="C5347" s="90"/>
    </row>
    <row r="5348" spans="3:3" s="86" customFormat="1" ht="10.199999999999999">
      <c r="C5348" s="90"/>
    </row>
    <row r="5349" spans="3:3" s="86" customFormat="1" ht="10.199999999999999">
      <c r="C5349" s="90"/>
    </row>
    <row r="5350" spans="3:3" s="86" customFormat="1" ht="10.199999999999999">
      <c r="C5350" s="90"/>
    </row>
    <row r="5351" spans="3:3" s="86" customFormat="1" ht="10.199999999999999">
      <c r="C5351" s="90"/>
    </row>
    <row r="5352" spans="3:3" s="86" customFormat="1" ht="10.199999999999999">
      <c r="C5352" s="90"/>
    </row>
    <row r="5353" spans="3:3" s="86" customFormat="1" ht="10.199999999999999">
      <c r="C5353" s="90"/>
    </row>
    <row r="5354" spans="3:3" s="86" customFormat="1" ht="10.199999999999999">
      <c r="C5354" s="90"/>
    </row>
    <row r="5355" spans="3:3" s="86" customFormat="1" ht="10.199999999999999">
      <c r="C5355" s="90"/>
    </row>
    <row r="5356" spans="3:3" s="86" customFormat="1" ht="10.199999999999999">
      <c r="C5356" s="90"/>
    </row>
    <row r="5357" spans="3:3" s="86" customFormat="1" ht="10.199999999999999">
      <c r="C5357" s="90"/>
    </row>
    <row r="5358" spans="3:3" s="86" customFormat="1" ht="10.199999999999999">
      <c r="C5358" s="90"/>
    </row>
    <row r="5359" spans="3:3" s="86" customFormat="1" ht="10.199999999999999">
      <c r="C5359" s="90"/>
    </row>
    <row r="5360" spans="3:3" s="86" customFormat="1" ht="10.199999999999999">
      <c r="C5360" s="90"/>
    </row>
    <row r="5361" spans="3:3" s="86" customFormat="1" ht="10.199999999999999">
      <c r="C5361" s="90"/>
    </row>
    <row r="5362" spans="3:3" s="86" customFormat="1" ht="10.199999999999999">
      <c r="C5362" s="90"/>
    </row>
    <row r="5363" spans="3:3" s="86" customFormat="1" ht="10.199999999999999">
      <c r="C5363" s="90"/>
    </row>
    <row r="5364" spans="3:3" s="86" customFormat="1" ht="10.199999999999999">
      <c r="C5364" s="90"/>
    </row>
    <row r="5365" spans="3:3" s="86" customFormat="1" ht="10.199999999999999">
      <c r="C5365" s="90"/>
    </row>
    <row r="5366" spans="3:3" s="86" customFormat="1" ht="10.199999999999999">
      <c r="C5366" s="90"/>
    </row>
    <row r="5367" spans="3:3" s="86" customFormat="1" ht="10.199999999999999">
      <c r="C5367" s="90"/>
    </row>
    <row r="5368" spans="3:3" s="86" customFormat="1" ht="10.199999999999999">
      <c r="C5368" s="90"/>
    </row>
    <row r="5369" spans="3:3" s="86" customFormat="1" ht="10.199999999999999">
      <c r="C5369" s="90"/>
    </row>
    <row r="5370" spans="3:3" s="86" customFormat="1" ht="10.199999999999999">
      <c r="C5370" s="90"/>
    </row>
    <row r="5371" spans="3:3" s="86" customFormat="1" ht="10.199999999999999">
      <c r="C5371" s="90"/>
    </row>
    <row r="5372" spans="3:3" s="86" customFormat="1" ht="10.199999999999999">
      <c r="C5372" s="90"/>
    </row>
    <row r="5373" spans="3:3" s="86" customFormat="1" ht="10.199999999999999">
      <c r="C5373" s="90"/>
    </row>
    <row r="5374" spans="3:3" s="86" customFormat="1" ht="10.199999999999999">
      <c r="C5374" s="90"/>
    </row>
    <row r="5375" spans="3:3" s="86" customFormat="1" ht="10.199999999999999">
      <c r="C5375" s="90"/>
    </row>
    <row r="5376" spans="3:3" s="86" customFormat="1" ht="10.199999999999999">
      <c r="C5376" s="90"/>
    </row>
    <row r="5377" spans="3:3" s="86" customFormat="1" ht="10.199999999999999">
      <c r="C5377" s="90"/>
    </row>
    <row r="5378" spans="3:3" s="86" customFormat="1" ht="10.199999999999999">
      <c r="C5378" s="90"/>
    </row>
    <row r="5379" spans="3:3" s="86" customFormat="1" ht="10.199999999999999">
      <c r="C5379" s="90"/>
    </row>
    <row r="5380" spans="3:3" s="86" customFormat="1" ht="10.199999999999999">
      <c r="C5380" s="90"/>
    </row>
    <row r="5381" spans="3:3" s="86" customFormat="1" ht="10.199999999999999">
      <c r="C5381" s="90"/>
    </row>
    <row r="5382" spans="3:3" s="86" customFormat="1" ht="10.199999999999999">
      <c r="C5382" s="90"/>
    </row>
    <row r="5383" spans="3:3" s="86" customFormat="1" ht="10.199999999999999">
      <c r="C5383" s="90"/>
    </row>
    <row r="5384" spans="3:3" s="86" customFormat="1" ht="10.199999999999999">
      <c r="C5384" s="90"/>
    </row>
    <row r="5385" spans="3:3" s="86" customFormat="1" ht="10.199999999999999">
      <c r="C5385" s="90"/>
    </row>
    <row r="5386" spans="3:3" s="86" customFormat="1" ht="10.199999999999999">
      <c r="C5386" s="90"/>
    </row>
    <row r="5387" spans="3:3" s="86" customFormat="1" ht="10.199999999999999">
      <c r="C5387" s="90"/>
    </row>
    <row r="5388" spans="3:3" s="86" customFormat="1" ht="10.199999999999999">
      <c r="C5388" s="90"/>
    </row>
    <row r="5389" spans="3:3" s="86" customFormat="1" ht="10.199999999999999">
      <c r="C5389" s="90"/>
    </row>
    <row r="5390" spans="3:3" s="86" customFormat="1" ht="10.199999999999999">
      <c r="C5390" s="90"/>
    </row>
    <row r="5391" spans="3:3" s="86" customFormat="1" ht="10.199999999999999">
      <c r="C5391" s="90"/>
    </row>
    <row r="5392" spans="3:3" s="86" customFormat="1" ht="10.199999999999999">
      <c r="C5392" s="90"/>
    </row>
    <row r="5393" spans="3:3" s="86" customFormat="1" ht="10.199999999999999">
      <c r="C5393" s="90"/>
    </row>
    <row r="5394" spans="3:3" s="86" customFormat="1" ht="10.199999999999999">
      <c r="C5394" s="90"/>
    </row>
    <row r="5395" spans="3:3" s="86" customFormat="1" ht="10.199999999999999">
      <c r="C5395" s="90"/>
    </row>
    <row r="5396" spans="3:3" s="86" customFormat="1" ht="10.199999999999999">
      <c r="C5396" s="90"/>
    </row>
    <row r="5397" spans="3:3" s="86" customFormat="1" ht="10.199999999999999">
      <c r="C5397" s="90"/>
    </row>
    <row r="5398" spans="3:3" s="86" customFormat="1" ht="10.199999999999999">
      <c r="C5398" s="90"/>
    </row>
    <row r="5399" spans="3:3" s="86" customFormat="1" ht="10.199999999999999">
      <c r="C5399" s="90"/>
    </row>
    <row r="5400" spans="3:3" s="86" customFormat="1" ht="10.199999999999999">
      <c r="C5400" s="90"/>
    </row>
    <row r="5401" spans="3:3" s="86" customFormat="1" ht="10.199999999999999">
      <c r="C5401" s="90"/>
    </row>
    <row r="5402" spans="3:3" s="86" customFormat="1" ht="10.199999999999999">
      <c r="C5402" s="90"/>
    </row>
    <row r="5403" spans="3:3" s="86" customFormat="1" ht="10.199999999999999">
      <c r="C5403" s="90"/>
    </row>
    <row r="5404" spans="3:3" s="86" customFormat="1" ht="10.199999999999999">
      <c r="C5404" s="90"/>
    </row>
    <row r="5405" spans="3:3" s="86" customFormat="1" ht="10.199999999999999">
      <c r="C5405" s="90"/>
    </row>
    <row r="5406" spans="3:3" s="86" customFormat="1" ht="10.199999999999999">
      <c r="C5406" s="90"/>
    </row>
    <row r="5407" spans="3:3" s="86" customFormat="1" ht="10.199999999999999">
      <c r="C5407" s="90"/>
    </row>
    <row r="5408" spans="3:3" s="86" customFormat="1" ht="10.199999999999999">
      <c r="C5408" s="90"/>
    </row>
    <row r="5409" spans="3:3" s="86" customFormat="1" ht="10.199999999999999">
      <c r="C5409" s="90"/>
    </row>
    <row r="5410" spans="3:3" s="86" customFormat="1" ht="10.199999999999999">
      <c r="C5410" s="90"/>
    </row>
    <row r="5411" spans="3:3" s="86" customFormat="1" ht="10.199999999999999">
      <c r="C5411" s="90"/>
    </row>
    <row r="5412" spans="3:3" s="86" customFormat="1" ht="10.199999999999999">
      <c r="C5412" s="90"/>
    </row>
    <row r="5413" spans="3:3" s="86" customFormat="1" ht="10.199999999999999">
      <c r="C5413" s="90"/>
    </row>
    <row r="5414" spans="3:3" s="86" customFormat="1" ht="10.199999999999999">
      <c r="C5414" s="90"/>
    </row>
    <row r="5415" spans="3:3" s="86" customFormat="1" ht="10.199999999999999">
      <c r="C5415" s="90"/>
    </row>
    <row r="5416" spans="3:3" s="86" customFormat="1" ht="10.199999999999999">
      <c r="C5416" s="90"/>
    </row>
    <row r="5417" spans="3:3" s="86" customFormat="1" ht="10.199999999999999">
      <c r="C5417" s="90"/>
    </row>
    <row r="5418" spans="3:3" s="86" customFormat="1" ht="10.199999999999999">
      <c r="C5418" s="90"/>
    </row>
    <row r="5419" spans="3:3" s="86" customFormat="1" ht="10.199999999999999">
      <c r="C5419" s="90"/>
    </row>
    <row r="5420" spans="3:3" s="86" customFormat="1" ht="10.199999999999999">
      <c r="C5420" s="90"/>
    </row>
    <row r="5421" spans="3:3" s="86" customFormat="1" ht="10.199999999999999">
      <c r="C5421" s="90"/>
    </row>
    <row r="5422" spans="3:3" s="86" customFormat="1" ht="10.199999999999999">
      <c r="C5422" s="90"/>
    </row>
    <row r="5423" spans="3:3" s="86" customFormat="1" ht="10.199999999999999">
      <c r="C5423" s="90"/>
    </row>
    <row r="5424" spans="3:3" s="86" customFormat="1" ht="10.199999999999999">
      <c r="C5424" s="90"/>
    </row>
    <row r="5425" spans="3:3" s="86" customFormat="1" ht="10.199999999999999">
      <c r="C5425" s="90"/>
    </row>
    <row r="5426" spans="3:3" s="86" customFormat="1" ht="10.199999999999999">
      <c r="C5426" s="90"/>
    </row>
    <row r="5427" spans="3:3" s="86" customFormat="1" ht="10.199999999999999">
      <c r="C5427" s="90"/>
    </row>
    <row r="5428" spans="3:3" s="86" customFormat="1" ht="10.199999999999999">
      <c r="C5428" s="90"/>
    </row>
    <row r="5429" spans="3:3" s="86" customFormat="1" ht="10.199999999999999">
      <c r="C5429" s="90"/>
    </row>
    <row r="5430" spans="3:3" s="86" customFormat="1" ht="10.199999999999999">
      <c r="C5430" s="90"/>
    </row>
    <row r="5431" spans="3:3" s="86" customFormat="1" ht="10.199999999999999">
      <c r="C5431" s="90"/>
    </row>
    <row r="5432" spans="3:3" s="86" customFormat="1" ht="10.199999999999999">
      <c r="C5432" s="90"/>
    </row>
    <row r="5433" spans="3:3" s="86" customFormat="1" ht="10.199999999999999">
      <c r="C5433" s="90"/>
    </row>
    <row r="5434" spans="3:3" s="86" customFormat="1" ht="10.199999999999999">
      <c r="C5434" s="90"/>
    </row>
    <row r="5435" spans="3:3" s="86" customFormat="1" ht="10.199999999999999">
      <c r="C5435" s="90"/>
    </row>
    <row r="5436" spans="3:3" s="86" customFormat="1" ht="10.199999999999999">
      <c r="C5436" s="90"/>
    </row>
    <row r="5437" spans="3:3" s="86" customFormat="1" ht="10.199999999999999">
      <c r="C5437" s="90"/>
    </row>
    <row r="5438" spans="3:3" s="86" customFormat="1" ht="10.199999999999999">
      <c r="C5438" s="90"/>
    </row>
    <row r="5439" spans="3:3" s="86" customFormat="1" ht="10.199999999999999">
      <c r="C5439" s="90"/>
    </row>
    <row r="5440" spans="3:3" s="86" customFormat="1" ht="10.199999999999999">
      <c r="C5440" s="90"/>
    </row>
    <row r="5441" spans="3:3" s="86" customFormat="1" ht="10.199999999999999">
      <c r="C5441" s="90"/>
    </row>
    <row r="5442" spans="3:3" s="86" customFormat="1" ht="10.199999999999999">
      <c r="C5442" s="90"/>
    </row>
    <row r="5443" spans="3:3" s="86" customFormat="1" ht="10.199999999999999">
      <c r="C5443" s="90"/>
    </row>
    <row r="5444" spans="3:3" s="86" customFormat="1" ht="10.199999999999999">
      <c r="C5444" s="90"/>
    </row>
    <row r="5445" spans="3:3" s="86" customFormat="1" ht="10.199999999999999">
      <c r="C5445" s="90"/>
    </row>
    <row r="5446" spans="3:3" s="86" customFormat="1" ht="10.199999999999999">
      <c r="C5446" s="90"/>
    </row>
    <row r="5447" spans="3:3" s="86" customFormat="1" ht="10.199999999999999">
      <c r="C5447" s="90"/>
    </row>
    <row r="5448" spans="3:3" s="86" customFormat="1" ht="10.199999999999999">
      <c r="C5448" s="90"/>
    </row>
    <row r="5449" spans="3:3" s="86" customFormat="1" ht="10.199999999999999">
      <c r="C5449" s="90"/>
    </row>
    <row r="5450" spans="3:3" s="86" customFormat="1" ht="10.199999999999999">
      <c r="C5450" s="90"/>
    </row>
    <row r="5451" spans="3:3" s="86" customFormat="1" ht="10.199999999999999">
      <c r="C5451" s="90"/>
    </row>
    <row r="5452" spans="3:3" s="86" customFormat="1" ht="10.199999999999999">
      <c r="C5452" s="90"/>
    </row>
    <row r="5453" spans="3:3" s="86" customFormat="1" ht="10.199999999999999">
      <c r="C5453" s="90"/>
    </row>
    <row r="5454" spans="3:3" s="86" customFormat="1" ht="10.199999999999999">
      <c r="C5454" s="90"/>
    </row>
    <row r="5455" spans="3:3" s="86" customFormat="1" ht="10.199999999999999">
      <c r="C5455" s="90"/>
    </row>
    <row r="5456" spans="3:3" s="86" customFormat="1" ht="10.199999999999999">
      <c r="C5456" s="90"/>
    </row>
    <row r="5457" spans="3:3" s="86" customFormat="1" ht="10.199999999999999">
      <c r="C5457" s="90"/>
    </row>
    <row r="5458" spans="3:3" s="86" customFormat="1" ht="10.199999999999999">
      <c r="C5458" s="90"/>
    </row>
    <row r="5459" spans="3:3" s="86" customFormat="1" ht="10.199999999999999">
      <c r="C5459" s="90"/>
    </row>
    <row r="5460" spans="3:3" s="86" customFormat="1" ht="10.199999999999999">
      <c r="C5460" s="90"/>
    </row>
    <row r="5461" spans="3:3" s="86" customFormat="1" ht="10.199999999999999">
      <c r="C5461" s="90"/>
    </row>
    <row r="5462" spans="3:3" s="86" customFormat="1" ht="10.199999999999999">
      <c r="C5462" s="90"/>
    </row>
    <row r="5463" spans="3:3" s="86" customFormat="1" ht="10.199999999999999">
      <c r="C5463" s="90"/>
    </row>
    <row r="5464" spans="3:3" s="86" customFormat="1" ht="10.199999999999999">
      <c r="C5464" s="90"/>
    </row>
    <row r="5465" spans="3:3" s="86" customFormat="1" ht="10.199999999999999">
      <c r="C5465" s="90"/>
    </row>
    <row r="5466" spans="3:3" s="86" customFormat="1" ht="10.199999999999999">
      <c r="C5466" s="90"/>
    </row>
    <row r="5467" spans="3:3" s="86" customFormat="1" ht="10.199999999999999">
      <c r="C5467" s="90"/>
    </row>
    <row r="5468" spans="3:3" s="86" customFormat="1" ht="10.199999999999999">
      <c r="C5468" s="90"/>
    </row>
    <row r="5469" spans="3:3" s="86" customFormat="1" ht="10.199999999999999">
      <c r="C5469" s="90"/>
    </row>
    <row r="5470" spans="3:3" s="86" customFormat="1" ht="10.199999999999999">
      <c r="C5470" s="90"/>
    </row>
    <row r="5471" spans="3:3" s="86" customFormat="1" ht="10.199999999999999">
      <c r="C5471" s="90"/>
    </row>
    <row r="5472" spans="3:3" s="86" customFormat="1" ht="10.199999999999999">
      <c r="C5472" s="90"/>
    </row>
    <row r="5473" spans="3:3" s="86" customFormat="1" ht="10.199999999999999">
      <c r="C5473" s="90"/>
    </row>
    <row r="5474" spans="3:3" s="86" customFormat="1" ht="10.199999999999999">
      <c r="C5474" s="90"/>
    </row>
    <row r="5475" spans="3:3" s="86" customFormat="1" ht="10.199999999999999">
      <c r="C5475" s="90"/>
    </row>
    <row r="5476" spans="3:3" s="86" customFormat="1" ht="10.199999999999999">
      <c r="C5476" s="90"/>
    </row>
    <row r="5477" spans="3:3" s="86" customFormat="1" ht="10.199999999999999">
      <c r="C5477" s="90"/>
    </row>
    <row r="5478" spans="3:3" s="86" customFormat="1" ht="10.199999999999999">
      <c r="C5478" s="90"/>
    </row>
    <row r="5479" spans="3:3" s="86" customFormat="1" ht="10.199999999999999">
      <c r="C5479" s="90"/>
    </row>
    <row r="5480" spans="3:3" s="86" customFormat="1" ht="10.199999999999999">
      <c r="C5480" s="90"/>
    </row>
    <row r="5481" spans="3:3" s="86" customFormat="1" ht="10.199999999999999">
      <c r="C5481" s="90"/>
    </row>
    <row r="5482" spans="3:3" s="86" customFormat="1" ht="10.199999999999999">
      <c r="C5482" s="90"/>
    </row>
    <row r="5483" spans="3:3" s="86" customFormat="1" ht="10.199999999999999">
      <c r="C5483" s="90"/>
    </row>
    <row r="5484" spans="3:3" s="86" customFormat="1" ht="10.199999999999999">
      <c r="C5484" s="90"/>
    </row>
    <row r="5485" spans="3:3" s="86" customFormat="1" ht="10.199999999999999">
      <c r="C5485" s="90"/>
    </row>
    <row r="5486" spans="3:3" s="86" customFormat="1" ht="10.199999999999999">
      <c r="C5486" s="90"/>
    </row>
    <row r="5487" spans="3:3" s="86" customFormat="1" ht="10.199999999999999">
      <c r="C5487" s="90"/>
    </row>
    <row r="5488" spans="3:3" s="86" customFormat="1" ht="10.199999999999999">
      <c r="C5488" s="90"/>
    </row>
    <row r="5489" spans="3:3" s="86" customFormat="1" ht="10.199999999999999">
      <c r="C5489" s="90"/>
    </row>
    <row r="5490" spans="3:3" s="86" customFormat="1" ht="10.199999999999999">
      <c r="C5490" s="90"/>
    </row>
    <row r="5491" spans="3:3" s="86" customFormat="1" ht="10.199999999999999">
      <c r="C5491" s="90"/>
    </row>
    <row r="5492" spans="3:3" s="86" customFormat="1" ht="10.199999999999999">
      <c r="C5492" s="90"/>
    </row>
    <row r="5493" spans="3:3" s="86" customFormat="1" ht="10.199999999999999">
      <c r="C5493" s="90"/>
    </row>
    <row r="5494" spans="3:3" s="86" customFormat="1" ht="10.199999999999999">
      <c r="C5494" s="90"/>
    </row>
    <row r="5495" spans="3:3" s="86" customFormat="1" ht="10.199999999999999">
      <c r="C5495" s="90"/>
    </row>
    <row r="5496" spans="3:3" s="86" customFormat="1" ht="10.199999999999999">
      <c r="C5496" s="90"/>
    </row>
    <row r="5497" spans="3:3" s="86" customFormat="1" ht="10.199999999999999">
      <c r="C5497" s="90"/>
    </row>
    <row r="5498" spans="3:3" s="86" customFormat="1" ht="10.199999999999999">
      <c r="C5498" s="90"/>
    </row>
    <row r="5499" spans="3:3" s="86" customFormat="1" ht="10.199999999999999">
      <c r="C5499" s="90"/>
    </row>
    <row r="5500" spans="3:3" s="86" customFormat="1" ht="10.199999999999999">
      <c r="C5500" s="90"/>
    </row>
    <row r="5501" spans="3:3" s="86" customFormat="1" ht="10.199999999999999">
      <c r="C5501" s="90"/>
    </row>
    <row r="5502" spans="3:3" s="86" customFormat="1" ht="10.199999999999999">
      <c r="C5502" s="90"/>
    </row>
    <row r="5503" spans="3:3" s="86" customFormat="1" ht="10.199999999999999">
      <c r="C5503" s="90"/>
    </row>
    <row r="5504" spans="3:3" s="86" customFormat="1" ht="10.199999999999999">
      <c r="C5504" s="90"/>
    </row>
    <row r="5505" spans="3:3" s="86" customFormat="1" ht="10.199999999999999">
      <c r="C5505" s="90"/>
    </row>
    <row r="5506" spans="3:3" s="86" customFormat="1" ht="10.199999999999999">
      <c r="C5506" s="90"/>
    </row>
    <row r="5507" spans="3:3" s="86" customFormat="1" ht="10.199999999999999">
      <c r="C5507" s="90"/>
    </row>
    <row r="5508" spans="3:3" s="86" customFormat="1" ht="10.199999999999999">
      <c r="C5508" s="90"/>
    </row>
    <row r="5509" spans="3:3" s="86" customFormat="1" ht="10.199999999999999">
      <c r="C5509" s="90"/>
    </row>
    <row r="5510" spans="3:3" s="86" customFormat="1" ht="10.199999999999999">
      <c r="C5510" s="90"/>
    </row>
    <row r="5511" spans="3:3" s="86" customFormat="1" ht="10.199999999999999">
      <c r="C5511" s="90"/>
    </row>
    <row r="5512" spans="3:3" s="86" customFormat="1" ht="10.199999999999999">
      <c r="C5512" s="90"/>
    </row>
    <row r="5513" spans="3:3" s="86" customFormat="1" ht="10.199999999999999">
      <c r="C5513" s="90"/>
    </row>
    <row r="5514" spans="3:3" s="86" customFormat="1" ht="10.199999999999999">
      <c r="C5514" s="90"/>
    </row>
    <row r="5515" spans="3:3" s="86" customFormat="1" ht="10.199999999999999">
      <c r="C5515" s="90"/>
    </row>
    <row r="5516" spans="3:3" s="86" customFormat="1" ht="10.199999999999999">
      <c r="C5516" s="90"/>
    </row>
    <row r="5517" spans="3:3" s="86" customFormat="1" ht="10.199999999999999">
      <c r="C5517" s="90"/>
    </row>
    <row r="5518" spans="3:3" s="86" customFormat="1" ht="10.199999999999999">
      <c r="C5518" s="90"/>
    </row>
    <row r="5519" spans="3:3" s="86" customFormat="1" ht="10.199999999999999">
      <c r="C5519" s="90"/>
    </row>
    <row r="5520" spans="3:3" s="86" customFormat="1" ht="10.199999999999999">
      <c r="C5520" s="90"/>
    </row>
    <row r="5521" spans="3:3" s="86" customFormat="1" ht="10.199999999999999">
      <c r="C5521" s="90"/>
    </row>
    <row r="5522" spans="3:3" s="86" customFormat="1" ht="10.199999999999999">
      <c r="C5522" s="90"/>
    </row>
    <row r="5523" spans="3:3" s="86" customFormat="1" ht="10.199999999999999">
      <c r="C5523" s="90"/>
    </row>
    <row r="5524" spans="3:3" s="86" customFormat="1" ht="10.199999999999999">
      <c r="C5524" s="90"/>
    </row>
    <row r="5525" spans="3:3" s="86" customFormat="1" ht="10.199999999999999">
      <c r="C5525" s="90"/>
    </row>
    <row r="5526" spans="3:3" s="86" customFormat="1" ht="10.199999999999999">
      <c r="C5526" s="90"/>
    </row>
    <row r="5527" spans="3:3" s="86" customFormat="1" ht="10.199999999999999">
      <c r="C5527" s="90"/>
    </row>
    <row r="5528" spans="3:3" s="86" customFormat="1" ht="10.199999999999999">
      <c r="C5528" s="90"/>
    </row>
    <row r="5529" spans="3:3" s="86" customFormat="1" ht="10.199999999999999">
      <c r="C5529" s="90"/>
    </row>
    <row r="5530" spans="3:3" s="86" customFormat="1" ht="10.199999999999999">
      <c r="C5530" s="90"/>
    </row>
    <row r="5531" spans="3:3" s="86" customFormat="1" ht="10.199999999999999">
      <c r="C5531" s="90"/>
    </row>
    <row r="5532" spans="3:3" s="86" customFormat="1" ht="10.199999999999999">
      <c r="C5532" s="90"/>
    </row>
    <row r="5533" spans="3:3" s="86" customFormat="1" ht="10.199999999999999">
      <c r="C5533" s="90"/>
    </row>
    <row r="5534" spans="3:3" s="86" customFormat="1" ht="10.199999999999999">
      <c r="C5534" s="90"/>
    </row>
    <row r="5535" spans="3:3" s="86" customFormat="1" ht="10.199999999999999">
      <c r="C5535" s="90"/>
    </row>
    <row r="5536" spans="3:3" s="86" customFormat="1" ht="10.199999999999999">
      <c r="C5536" s="90"/>
    </row>
    <row r="5537" spans="3:3" s="86" customFormat="1" ht="10.199999999999999">
      <c r="C5537" s="90"/>
    </row>
    <row r="5538" spans="3:3" s="86" customFormat="1" ht="10.199999999999999">
      <c r="C5538" s="90"/>
    </row>
    <row r="5539" spans="3:3" s="86" customFormat="1" ht="10.199999999999999">
      <c r="C5539" s="90"/>
    </row>
    <row r="5540" spans="3:3" s="86" customFormat="1" ht="10.199999999999999">
      <c r="C5540" s="90"/>
    </row>
    <row r="5541" spans="3:3" s="86" customFormat="1" ht="10.199999999999999">
      <c r="C5541" s="90"/>
    </row>
    <row r="5542" spans="3:3" s="86" customFormat="1" ht="10.199999999999999">
      <c r="C5542" s="90"/>
    </row>
    <row r="5543" spans="3:3" s="86" customFormat="1" ht="10.199999999999999">
      <c r="C5543" s="90"/>
    </row>
    <row r="5544" spans="3:3" s="86" customFormat="1" ht="10.199999999999999">
      <c r="C5544" s="90"/>
    </row>
    <row r="5545" spans="3:3" s="86" customFormat="1" ht="10.199999999999999">
      <c r="C5545" s="90"/>
    </row>
    <row r="5546" spans="3:3" s="86" customFormat="1" ht="10.199999999999999">
      <c r="C5546" s="90"/>
    </row>
    <row r="5547" spans="3:3" s="86" customFormat="1" ht="10.199999999999999">
      <c r="C5547" s="90"/>
    </row>
    <row r="5548" spans="3:3" s="86" customFormat="1" ht="10.199999999999999">
      <c r="C5548" s="90"/>
    </row>
    <row r="5549" spans="3:3" s="86" customFormat="1" ht="10.199999999999999">
      <c r="C5549" s="90"/>
    </row>
    <row r="5550" spans="3:3" s="86" customFormat="1" ht="10.199999999999999">
      <c r="C5550" s="90"/>
    </row>
    <row r="5551" spans="3:3" s="86" customFormat="1" ht="10.199999999999999">
      <c r="C5551" s="90"/>
    </row>
    <row r="5552" spans="3:3" s="86" customFormat="1" ht="10.199999999999999">
      <c r="C5552" s="90"/>
    </row>
    <row r="5553" spans="3:3" s="86" customFormat="1" ht="10.199999999999999">
      <c r="C5553" s="90"/>
    </row>
    <row r="5554" spans="3:3" s="86" customFormat="1" ht="10.199999999999999">
      <c r="C5554" s="90"/>
    </row>
    <row r="5555" spans="3:3" s="86" customFormat="1" ht="10.199999999999999">
      <c r="C5555" s="90"/>
    </row>
    <row r="5556" spans="3:3" s="86" customFormat="1" ht="10.199999999999999">
      <c r="C5556" s="90"/>
    </row>
    <row r="5557" spans="3:3" s="86" customFormat="1" ht="10.199999999999999">
      <c r="C5557" s="90"/>
    </row>
    <row r="5558" spans="3:3" s="86" customFormat="1" ht="10.199999999999999">
      <c r="C5558" s="90"/>
    </row>
    <row r="5559" spans="3:3" s="86" customFormat="1" ht="10.199999999999999">
      <c r="C5559" s="90"/>
    </row>
    <row r="5560" spans="3:3" s="86" customFormat="1" ht="10.199999999999999">
      <c r="C5560" s="90"/>
    </row>
    <row r="5561" spans="3:3" s="86" customFormat="1" ht="10.199999999999999">
      <c r="C5561" s="90"/>
    </row>
    <row r="5562" spans="3:3" s="86" customFormat="1" ht="10.199999999999999">
      <c r="C5562" s="90"/>
    </row>
    <row r="5563" spans="3:3" s="86" customFormat="1" ht="10.199999999999999">
      <c r="C5563" s="90"/>
    </row>
    <row r="5564" spans="3:3" s="86" customFormat="1" ht="10.199999999999999">
      <c r="C5564" s="90"/>
    </row>
    <row r="5565" spans="3:3" s="86" customFormat="1" ht="10.199999999999999">
      <c r="C5565" s="90"/>
    </row>
    <row r="5566" spans="3:3" s="86" customFormat="1" ht="10.199999999999999">
      <c r="C5566" s="90"/>
    </row>
    <row r="5567" spans="3:3" s="86" customFormat="1" ht="10.199999999999999">
      <c r="C5567" s="90"/>
    </row>
    <row r="5568" spans="3:3" s="86" customFormat="1" ht="10.199999999999999">
      <c r="C5568" s="90"/>
    </row>
    <row r="5569" spans="3:3" s="86" customFormat="1" ht="10.199999999999999">
      <c r="C5569" s="90"/>
    </row>
    <row r="5570" spans="3:3" s="86" customFormat="1" ht="10.199999999999999">
      <c r="C5570" s="90"/>
    </row>
    <row r="5571" spans="3:3" s="86" customFormat="1" ht="10.199999999999999">
      <c r="C5571" s="90"/>
    </row>
    <row r="5572" spans="3:3" s="86" customFormat="1" ht="10.199999999999999">
      <c r="C5572" s="90"/>
    </row>
    <row r="5573" spans="3:3" s="86" customFormat="1" ht="10.199999999999999">
      <c r="C5573" s="90"/>
    </row>
    <row r="5574" spans="3:3" s="86" customFormat="1" ht="10.199999999999999">
      <c r="C5574" s="90"/>
    </row>
    <row r="5575" spans="3:3" s="86" customFormat="1" ht="10.199999999999999">
      <c r="C5575" s="90"/>
    </row>
    <row r="5576" spans="3:3" s="86" customFormat="1" ht="10.199999999999999">
      <c r="C5576" s="90"/>
    </row>
    <row r="5577" spans="3:3" s="86" customFormat="1" ht="10.199999999999999">
      <c r="C5577" s="90"/>
    </row>
    <row r="5578" spans="3:3" s="86" customFormat="1" ht="10.199999999999999">
      <c r="C5578" s="90"/>
    </row>
    <row r="5579" spans="3:3" s="86" customFormat="1" ht="10.199999999999999">
      <c r="C5579" s="90"/>
    </row>
    <row r="5580" spans="3:3" s="86" customFormat="1" ht="10.199999999999999">
      <c r="C5580" s="90"/>
    </row>
    <row r="5581" spans="3:3" s="86" customFormat="1" ht="10.199999999999999">
      <c r="C5581" s="90"/>
    </row>
    <row r="5582" spans="3:3" s="86" customFormat="1" ht="10.199999999999999">
      <c r="C5582" s="90"/>
    </row>
    <row r="5583" spans="3:3" s="86" customFormat="1" ht="10.199999999999999">
      <c r="C5583" s="90"/>
    </row>
    <row r="5584" spans="3:3" s="86" customFormat="1" ht="10.199999999999999">
      <c r="C5584" s="90"/>
    </row>
    <row r="5585" spans="3:3" s="86" customFormat="1" ht="10.199999999999999">
      <c r="C5585" s="90"/>
    </row>
    <row r="5586" spans="3:3" s="86" customFormat="1" ht="10.199999999999999">
      <c r="C5586" s="90"/>
    </row>
    <row r="5587" spans="3:3" s="86" customFormat="1" ht="10.199999999999999">
      <c r="C5587" s="90"/>
    </row>
    <row r="5588" spans="3:3" s="86" customFormat="1" ht="10.199999999999999">
      <c r="C5588" s="90"/>
    </row>
    <row r="5589" spans="3:3" s="86" customFormat="1" ht="10.199999999999999">
      <c r="C5589" s="90"/>
    </row>
    <row r="5590" spans="3:3" s="86" customFormat="1" ht="10.199999999999999">
      <c r="C5590" s="90"/>
    </row>
    <row r="5591" spans="3:3" s="86" customFormat="1" ht="10.199999999999999">
      <c r="C5591" s="90"/>
    </row>
    <row r="5592" spans="3:3" s="86" customFormat="1" ht="10.199999999999999">
      <c r="C5592" s="90"/>
    </row>
    <row r="5593" spans="3:3" s="86" customFormat="1" ht="10.199999999999999">
      <c r="C5593" s="90"/>
    </row>
    <row r="5594" spans="3:3" s="86" customFormat="1" ht="10.199999999999999">
      <c r="C5594" s="90"/>
    </row>
    <row r="5595" spans="3:3" s="86" customFormat="1" ht="10.199999999999999">
      <c r="C5595" s="90"/>
    </row>
    <row r="5596" spans="3:3" s="86" customFormat="1" ht="10.199999999999999">
      <c r="C5596" s="90"/>
    </row>
    <row r="5597" spans="3:3" s="86" customFormat="1" ht="10.199999999999999">
      <c r="C5597" s="90"/>
    </row>
    <row r="5598" spans="3:3" s="86" customFormat="1" ht="10.199999999999999">
      <c r="C5598" s="90"/>
    </row>
    <row r="5599" spans="3:3" s="86" customFormat="1" ht="10.199999999999999">
      <c r="C5599" s="90"/>
    </row>
    <row r="5600" spans="3:3" s="86" customFormat="1" ht="10.199999999999999">
      <c r="C5600" s="90"/>
    </row>
    <row r="5601" spans="3:3" s="86" customFormat="1" ht="10.199999999999999">
      <c r="C5601" s="90"/>
    </row>
    <row r="5602" spans="3:3" s="86" customFormat="1" ht="10.199999999999999">
      <c r="C5602" s="90"/>
    </row>
    <row r="5603" spans="3:3" s="86" customFormat="1" ht="10.199999999999999">
      <c r="C5603" s="90"/>
    </row>
    <row r="5604" spans="3:3" s="86" customFormat="1" ht="10.199999999999999">
      <c r="C5604" s="90"/>
    </row>
    <row r="5605" spans="3:3" s="86" customFormat="1" ht="10.199999999999999">
      <c r="C5605" s="90"/>
    </row>
    <row r="5606" spans="3:3" s="86" customFormat="1" ht="10.199999999999999">
      <c r="C5606" s="90"/>
    </row>
    <row r="5607" spans="3:3" s="86" customFormat="1" ht="10.199999999999999">
      <c r="C5607" s="90"/>
    </row>
    <row r="5608" spans="3:3" s="86" customFormat="1" ht="10.199999999999999">
      <c r="C5608" s="90"/>
    </row>
    <row r="5609" spans="3:3" s="86" customFormat="1" ht="10.199999999999999">
      <c r="C5609" s="90"/>
    </row>
    <row r="5610" spans="3:3" s="86" customFormat="1" ht="10.199999999999999">
      <c r="C5610" s="90"/>
    </row>
    <row r="5611" spans="3:3" s="86" customFormat="1" ht="10.199999999999999">
      <c r="C5611" s="90"/>
    </row>
    <row r="5612" spans="3:3" s="86" customFormat="1" ht="10.199999999999999">
      <c r="C5612" s="90"/>
    </row>
    <row r="5613" spans="3:3" s="86" customFormat="1" ht="10.199999999999999">
      <c r="C5613" s="90"/>
    </row>
    <row r="5614" spans="3:3" s="86" customFormat="1" ht="10.199999999999999">
      <c r="C5614" s="90"/>
    </row>
    <row r="5615" spans="3:3" s="86" customFormat="1" ht="10.199999999999999">
      <c r="C5615" s="90"/>
    </row>
    <row r="5616" spans="3:3" s="86" customFormat="1" ht="10.199999999999999">
      <c r="C5616" s="90"/>
    </row>
    <row r="5617" spans="3:3" s="86" customFormat="1" ht="10.199999999999999">
      <c r="C5617" s="90"/>
    </row>
    <row r="5618" spans="3:3" s="86" customFormat="1" ht="10.199999999999999">
      <c r="C5618" s="90"/>
    </row>
    <row r="5619" spans="3:3" s="86" customFormat="1" ht="10.199999999999999">
      <c r="C5619" s="90"/>
    </row>
    <row r="5620" spans="3:3" s="86" customFormat="1" ht="10.199999999999999">
      <c r="C5620" s="90"/>
    </row>
    <row r="5621" spans="3:3" s="86" customFormat="1" ht="10.199999999999999">
      <c r="C5621" s="90"/>
    </row>
    <row r="5622" spans="3:3" s="86" customFormat="1" ht="10.199999999999999">
      <c r="C5622" s="90"/>
    </row>
    <row r="5623" spans="3:3" s="86" customFormat="1" ht="10.199999999999999">
      <c r="C5623" s="90"/>
    </row>
    <row r="5624" spans="3:3" s="86" customFormat="1" ht="10.199999999999999">
      <c r="C5624" s="90"/>
    </row>
    <row r="5625" spans="3:3" s="86" customFormat="1" ht="10.199999999999999">
      <c r="C5625" s="90"/>
    </row>
    <row r="5626" spans="3:3" s="86" customFormat="1" ht="10.199999999999999">
      <c r="C5626" s="90"/>
    </row>
    <row r="5627" spans="3:3" s="86" customFormat="1" ht="10.199999999999999">
      <c r="C5627" s="90"/>
    </row>
    <row r="5628" spans="3:3" s="86" customFormat="1" ht="10.199999999999999">
      <c r="C5628" s="90"/>
    </row>
    <row r="5629" spans="3:3" s="86" customFormat="1" ht="10.199999999999999">
      <c r="C5629" s="90"/>
    </row>
    <row r="5630" spans="3:3" s="86" customFormat="1" ht="10.199999999999999">
      <c r="C5630" s="90"/>
    </row>
    <row r="5631" spans="3:3" s="86" customFormat="1" ht="10.199999999999999">
      <c r="C5631" s="90"/>
    </row>
    <row r="5632" spans="3:3" s="86" customFormat="1" ht="10.199999999999999">
      <c r="C5632" s="90"/>
    </row>
    <row r="5633" spans="3:3" s="86" customFormat="1" ht="10.199999999999999">
      <c r="C5633" s="90"/>
    </row>
    <row r="5634" spans="3:3" s="86" customFormat="1" ht="10.199999999999999">
      <c r="C5634" s="90"/>
    </row>
    <row r="5635" spans="3:3" s="86" customFormat="1" ht="10.199999999999999">
      <c r="C5635" s="90"/>
    </row>
    <row r="5636" spans="3:3" s="86" customFormat="1" ht="10.199999999999999">
      <c r="C5636" s="90"/>
    </row>
    <row r="5637" spans="3:3" s="86" customFormat="1" ht="10.199999999999999">
      <c r="C5637" s="90"/>
    </row>
    <row r="5638" spans="3:3" s="86" customFormat="1" ht="10.199999999999999">
      <c r="C5638" s="90"/>
    </row>
    <row r="5639" spans="3:3" s="86" customFormat="1" ht="10.199999999999999">
      <c r="C5639" s="90"/>
    </row>
    <row r="5640" spans="3:3" s="86" customFormat="1" ht="10.199999999999999">
      <c r="C5640" s="90"/>
    </row>
    <row r="5641" spans="3:3" s="86" customFormat="1" ht="10.199999999999999">
      <c r="C5641" s="90"/>
    </row>
    <row r="5642" spans="3:3" s="86" customFormat="1" ht="10.199999999999999">
      <c r="C5642" s="90"/>
    </row>
    <row r="5643" spans="3:3" s="86" customFormat="1" ht="10.199999999999999">
      <c r="C5643" s="90"/>
    </row>
    <row r="5644" spans="3:3" s="86" customFormat="1" ht="10.199999999999999">
      <c r="C5644" s="90"/>
    </row>
    <row r="5645" spans="3:3" s="86" customFormat="1" ht="10.199999999999999">
      <c r="C5645" s="90"/>
    </row>
    <row r="5646" spans="3:3" s="86" customFormat="1" ht="10.199999999999999">
      <c r="C5646" s="90"/>
    </row>
    <row r="5647" spans="3:3" s="86" customFormat="1" ht="10.199999999999999">
      <c r="C5647" s="90"/>
    </row>
    <row r="5648" spans="3:3" s="86" customFormat="1" ht="10.199999999999999">
      <c r="C5648" s="90"/>
    </row>
    <row r="5649" spans="3:3" s="86" customFormat="1" ht="10.199999999999999">
      <c r="C5649" s="90"/>
    </row>
    <row r="5650" spans="3:3" s="86" customFormat="1" ht="10.199999999999999">
      <c r="C5650" s="90"/>
    </row>
    <row r="5651" spans="3:3" s="86" customFormat="1" ht="10.199999999999999">
      <c r="C5651" s="90"/>
    </row>
    <row r="5652" spans="3:3" s="86" customFormat="1" ht="10.199999999999999">
      <c r="C5652" s="90"/>
    </row>
    <row r="5653" spans="3:3" s="86" customFormat="1" ht="10.199999999999999">
      <c r="C5653" s="90"/>
    </row>
    <row r="5654" spans="3:3" s="86" customFormat="1" ht="10.199999999999999">
      <c r="C5654" s="90"/>
    </row>
    <row r="5655" spans="3:3" s="86" customFormat="1" ht="10.199999999999999">
      <c r="C5655" s="90"/>
    </row>
    <row r="5656" spans="3:3" s="86" customFormat="1" ht="10.199999999999999">
      <c r="C5656" s="90"/>
    </row>
    <row r="5657" spans="3:3" s="86" customFormat="1" ht="10.199999999999999">
      <c r="C5657" s="90"/>
    </row>
    <row r="5658" spans="3:3" s="86" customFormat="1" ht="10.199999999999999">
      <c r="C5658" s="90"/>
    </row>
    <row r="5659" spans="3:3" s="86" customFormat="1" ht="10.199999999999999">
      <c r="C5659" s="90"/>
    </row>
    <row r="5660" spans="3:3" s="86" customFormat="1" ht="10.199999999999999">
      <c r="C5660" s="90"/>
    </row>
    <row r="5661" spans="3:3" s="86" customFormat="1" ht="10.199999999999999">
      <c r="C5661" s="90"/>
    </row>
    <row r="5662" spans="3:3" s="86" customFormat="1" ht="10.199999999999999">
      <c r="C5662" s="90"/>
    </row>
    <row r="5663" spans="3:3" s="86" customFormat="1" ht="10.199999999999999">
      <c r="C5663" s="90"/>
    </row>
    <row r="5664" spans="3:3" s="86" customFormat="1" ht="10.199999999999999">
      <c r="C5664" s="90"/>
    </row>
    <row r="5665" spans="3:3" s="86" customFormat="1" ht="10.199999999999999">
      <c r="C5665" s="90"/>
    </row>
    <row r="5666" spans="3:3" s="86" customFormat="1" ht="10.199999999999999">
      <c r="C5666" s="90"/>
    </row>
    <row r="5667" spans="3:3" s="86" customFormat="1" ht="10.199999999999999">
      <c r="C5667" s="90"/>
    </row>
    <row r="5668" spans="3:3" s="86" customFormat="1" ht="10.199999999999999">
      <c r="C5668" s="90"/>
    </row>
    <row r="5669" spans="3:3" s="86" customFormat="1" ht="10.199999999999999">
      <c r="C5669" s="90"/>
    </row>
    <row r="5670" spans="3:3" s="86" customFormat="1" ht="10.199999999999999">
      <c r="C5670" s="90"/>
    </row>
    <row r="5671" spans="3:3" s="86" customFormat="1" ht="10.199999999999999">
      <c r="C5671" s="90"/>
    </row>
    <row r="5672" spans="3:3" s="86" customFormat="1" ht="10.199999999999999">
      <c r="C5672" s="90"/>
    </row>
    <row r="5673" spans="3:3" s="86" customFormat="1" ht="10.199999999999999">
      <c r="C5673" s="90"/>
    </row>
    <row r="5674" spans="3:3" s="86" customFormat="1" ht="10.199999999999999">
      <c r="C5674" s="90"/>
    </row>
    <row r="5675" spans="3:3" s="86" customFormat="1" ht="10.199999999999999">
      <c r="C5675" s="90"/>
    </row>
    <row r="5676" spans="3:3" s="86" customFormat="1" ht="10.199999999999999">
      <c r="C5676" s="90"/>
    </row>
    <row r="5677" spans="3:3" s="86" customFormat="1" ht="10.199999999999999">
      <c r="C5677" s="90"/>
    </row>
    <row r="5678" spans="3:3" s="86" customFormat="1" ht="10.199999999999999">
      <c r="C5678" s="90"/>
    </row>
    <row r="5679" spans="3:3" s="86" customFormat="1" ht="10.199999999999999">
      <c r="C5679" s="90"/>
    </row>
    <row r="5680" spans="3:3" s="86" customFormat="1" ht="10.199999999999999">
      <c r="C5680" s="90"/>
    </row>
    <row r="5681" spans="3:3" s="86" customFormat="1" ht="10.199999999999999">
      <c r="C5681" s="90"/>
    </row>
    <row r="5682" spans="3:3" s="86" customFormat="1" ht="10.199999999999999">
      <c r="C5682" s="90"/>
    </row>
    <row r="5683" spans="3:3" s="86" customFormat="1" ht="10.199999999999999">
      <c r="C5683" s="90"/>
    </row>
    <row r="5684" spans="3:3" s="86" customFormat="1" ht="10.199999999999999">
      <c r="C5684" s="90"/>
    </row>
    <row r="5685" spans="3:3" s="86" customFormat="1" ht="10.199999999999999">
      <c r="C5685" s="90"/>
    </row>
    <row r="5686" spans="3:3" s="86" customFormat="1" ht="10.199999999999999">
      <c r="C5686" s="90"/>
    </row>
    <row r="5687" spans="3:3" s="86" customFormat="1" ht="10.199999999999999">
      <c r="C5687" s="90"/>
    </row>
    <row r="5688" spans="3:3" s="86" customFormat="1" ht="10.199999999999999">
      <c r="C5688" s="90"/>
    </row>
    <row r="5689" spans="3:3" s="86" customFormat="1" ht="10.199999999999999">
      <c r="C5689" s="90"/>
    </row>
    <row r="5690" spans="3:3" s="86" customFormat="1" ht="10.199999999999999">
      <c r="C5690" s="90"/>
    </row>
    <row r="5691" spans="3:3" s="86" customFormat="1" ht="10.199999999999999">
      <c r="C5691" s="90"/>
    </row>
    <row r="5692" spans="3:3" s="86" customFormat="1" ht="10.199999999999999">
      <c r="C5692" s="90"/>
    </row>
    <row r="5693" spans="3:3" s="86" customFormat="1" ht="10.199999999999999">
      <c r="C5693" s="90"/>
    </row>
    <row r="5694" spans="3:3" s="86" customFormat="1" ht="10.199999999999999">
      <c r="C5694" s="90"/>
    </row>
    <row r="5695" spans="3:3" s="86" customFormat="1" ht="10.199999999999999">
      <c r="C5695" s="90"/>
    </row>
    <row r="5696" spans="3:3" s="86" customFormat="1" ht="10.199999999999999">
      <c r="C5696" s="90"/>
    </row>
    <row r="5697" spans="3:3" s="86" customFormat="1" ht="10.199999999999999">
      <c r="C5697" s="90"/>
    </row>
    <row r="5698" spans="3:3" s="86" customFormat="1" ht="10.199999999999999">
      <c r="C5698" s="90"/>
    </row>
    <row r="5699" spans="3:3" s="86" customFormat="1" ht="10.199999999999999">
      <c r="C5699" s="90"/>
    </row>
    <row r="5700" spans="3:3" s="86" customFormat="1" ht="10.199999999999999">
      <c r="C5700" s="90"/>
    </row>
    <row r="5701" spans="3:3" s="86" customFormat="1" ht="10.199999999999999">
      <c r="C5701" s="90"/>
    </row>
    <row r="5702" spans="3:3" s="86" customFormat="1" ht="10.199999999999999">
      <c r="C5702" s="90"/>
    </row>
    <row r="5703" spans="3:3" s="86" customFormat="1" ht="10.199999999999999">
      <c r="C5703" s="90"/>
    </row>
    <row r="5704" spans="3:3" s="86" customFormat="1" ht="10.199999999999999">
      <c r="C5704" s="90"/>
    </row>
    <row r="5705" spans="3:3" s="86" customFormat="1" ht="10.199999999999999">
      <c r="C5705" s="90"/>
    </row>
    <row r="5706" spans="3:3" s="86" customFormat="1" ht="10.199999999999999">
      <c r="C5706" s="90"/>
    </row>
    <row r="5707" spans="3:3" s="86" customFormat="1" ht="10.199999999999999">
      <c r="C5707" s="90"/>
    </row>
    <row r="5708" spans="3:3" s="86" customFormat="1" ht="10.199999999999999">
      <c r="C5708" s="90"/>
    </row>
    <row r="5709" spans="3:3" s="86" customFormat="1" ht="10.199999999999999">
      <c r="C5709" s="90"/>
    </row>
    <row r="5710" spans="3:3" s="86" customFormat="1" ht="10.199999999999999">
      <c r="C5710" s="90"/>
    </row>
    <row r="5711" spans="3:3" s="86" customFormat="1" ht="10.199999999999999">
      <c r="C5711" s="90"/>
    </row>
    <row r="5712" spans="3:3" s="86" customFormat="1" ht="10.199999999999999">
      <c r="C5712" s="90"/>
    </row>
    <row r="5713" spans="3:3" s="86" customFormat="1" ht="10.199999999999999">
      <c r="C5713" s="90"/>
    </row>
    <row r="5714" spans="3:3" s="86" customFormat="1" ht="10.199999999999999">
      <c r="C5714" s="90"/>
    </row>
    <row r="5715" spans="3:3" s="86" customFormat="1" ht="10.199999999999999">
      <c r="C5715" s="90"/>
    </row>
    <row r="5716" spans="3:3" s="86" customFormat="1" ht="10.199999999999999">
      <c r="C5716" s="90"/>
    </row>
    <row r="5717" spans="3:3" s="86" customFormat="1" ht="10.199999999999999">
      <c r="C5717" s="90"/>
    </row>
    <row r="5718" spans="3:3" s="86" customFormat="1" ht="10.199999999999999">
      <c r="C5718" s="90"/>
    </row>
    <row r="5719" spans="3:3" s="86" customFormat="1" ht="10.199999999999999">
      <c r="C5719" s="90"/>
    </row>
    <row r="5720" spans="3:3" s="86" customFormat="1" ht="10.199999999999999">
      <c r="C5720" s="90"/>
    </row>
    <row r="5721" spans="3:3" s="86" customFormat="1" ht="10.199999999999999">
      <c r="C5721" s="90"/>
    </row>
    <row r="5722" spans="3:3" s="86" customFormat="1" ht="10.199999999999999">
      <c r="C5722" s="90"/>
    </row>
    <row r="5723" spans="3:3" s="86" customFormat="1" ht="10.199999999999999">
      <c r="C5723" s="90"/>
    </row>
    <row r="5724" spans="3:3" s="86" customFormat="1" ht="10.199999999999999">
      <c r="C5724" s="90"/>
    </row>
    <row r="5725" spans="3:3" s="86" customFormat="1" ht="10.199999999999999">
      <c r="C5725" s="90"/>
    </row>
    <row r="5726" spans="3:3" s="86" customFormat="1" ht="10.199999999999999">
      <c r="C5726" s="90"/>
    </row>
    <row r="5727" spans="3:3" s="86" customFormat="1" ht="10.199999999999999">
      <c r="C5727" s="90"/>
    </row>
    <row r="5728" spans="3:3" s="86" customFormat="1" ht="10.199999999999999">
      <c r="C5728" s="90"/>
    </row>
    <row r="5729" spans="3:3" s="86" customFormat="1" ht="10.199999999999999">
      <c r="C5729" s="90"/>
    </row>
    <row r="5730" spans="3:3" s="86" customFormat="1" ht="10.199999999999999">
      <c r="C5730" s="90"/>
    </row>
    <row r="5731" spans="3:3" s="86" customFormat="1" ht="10.199999999999999">
      <c r="C5731" s="90"/>
    </row>
    <row r="5732" spans="3:3" s="86" customFormat="1" ht="10.199999999999999">
      <c r="C5732" s="90"/>
    </row>
    <row r="5733" spans="3:3" s="86" customFormat="1" ht="10.199999999999999">
      <c r="C5733" s="90"/>
    </row>
    <row r="5734" spans="3:3" s="86" customFormat="1" ht="10.199999999999999">
      <c r="C5734" s="90"/>
    </row>
    <row r="5735" spans="3:3" s="86" customFormat="1" ht="10.199999999999999">
      <c r="C5735" s="90"/>
    </row>
    <row r="5736" spans="3:3" s="86" customFormat="1" ht="10.199999999999999">
      <c r="C5736" s="90"/>
    </row>
    <row r="5737" spans="3:3" s="86" customFormat="1" ht="10.199999999999999">
      <c r="C5737" s="90"/>
    </row>
    <row r="5738" spans="3:3" s="86" customFormat="1" ht="10.199999999999999">
      <c r="C5738" s="90"/>
    </row>
    <row r="5739" spans="3:3" s="86" customFormat="1" ht="10.199999999999999">
      <c r="C5739" s="90"/>
    </row>
    <row r="5740" spans="3:3" s="86" customFormat="1" ht="10.199999999999999">
      <c r="C5740" s="90"/>
    </row>
    <row r="5741" spans="3:3" s="86" customFormat="1" ht="10.199999999999999">
      <c r="C5741" s="90"/>
    </row>
    <row r="5742" spans="3:3" s="86" customFormat="1" ht="10.199999999999999">
      <c r="C5742" s="90"/>
    </row>
    <row r="5743" spans="3:3" s="86" customFormat="1" ht="10.199999999999999">
      <c r="C5743" s="90"/>
    </row>
    <row r="5744" spans="3:3" s="86" customFormat="1" ht="10.199999999999999">
      <c r="C5744" s="90"/>
    </row>
    <row r="5745" spans="3:3" s="86" customFormat="1" ht="10.199999999999999">
      <c r="C5745" s="90"/>
    </row>
    <row r="5746" spans="3:3" s="86" customFormat="1" ht="10.199999999999999">
      <c r="C5746" s="90"/>
    </row>
    <row r="5747" spans="3:3" s="86" customFormat="1" ht="10.199999999999999">
      <c r="C5747" s="90"/>
    </row>
    <row r="5748" spans="3:3" s="86" customFormat="1" ht="10.199999999999999">
      <c r="C5748" s="90"/>
    </row>
    <row r="5749" spans="3:3" s="86" customFormat="1" ht="10.199999999999999">
      <c r="C5749" s="90"/>
    </row>
    <row r="5750" spans="3:3" s="86" customFormat="1" ht="10.199999999999999">
      <c r="C5750" s="90"/>
    </row>
    <row r="5751" spans="3:3" s="86" customFormat="1" ht="10.199999999999999">
      <c r="C5751" s="90"/>
    </row>
    <row r="5752" spans="3:3" s="86" customFormat="1" ht="10.199999999999999">
      <c r="C5752" s="90"/>
    </row>
    <row r="5753" spans="3:3" s="86" customFormat="1" ht="10.199999999999999">
      <c r="C5753" s="90"/>
    </row>
    <row r="5754" spans="3:3" s="86" customFormat="1" ht="10.199999999999999">
      <c r="C5754" s="90"/>
    </row>
    <row r="5755" spans="3:3" s="86" customFormat="1" ht="10.199999999999999">
      <c r="C5755" s="90"/>
    </row>
    <row r="5756" spans="3:3" s="86" customFormat="1" ht="10.199999999999999">
      <c r="C5756" s="90"/>
    </row>
    <row r="5757" spans="3:3" s="86" customFormat="1" ht="10.199999999999999">
      <c r="C5757" s="90"/>
    </row>
    <row r="5758" spans="3:3" s="86" customFormat="1" ht="10.199999999999999">
      <c r="C5758" s="90"/>
    </row>
    <row r="5759" spans="3:3" s="86" customFormat="1" ht="10.199999999999999">
      <c r="C5759" s="90"/>
    </row>
    <row r="5760" spans="3:3" s="86" customFormat="1" ht="10.199999999999999">
      <c r="C5760" s="90"/>
    </row>
    <row r="5761" spans="3:3" s="86" customFormat="1" ht="10.199999999999999">
      <c r="C5761" s="90"/>
    </row>
    <row r="5762" spans="3:3" s="86" customFormat="1" ht="10.199999999999999">
      <c r="C5762" s="90"/>
    </row>
    <row r="5763" spans="3:3" s="86" customFormat="1" ht="10.199999999999999">
      <c r="C5763" s="90"/>
    </row>
    <row r="5764" spans="3:3" s="86" customFormat="1" ht="10.199999999999999">
      <c r="C5764" s="90"/>
    </row>
    <row r="5765" spans="3:3" s="86" customFormat="1" ht="10.199999999999999">
      <c r="C5765" s="90"/>
    </row>
    <row r="5766" spans="3:3" s="86" customFormat="1" ht="10.199999999999999">
      <c r="C5766" s="90"/>
    </row>
    <row r="5767" spans="3:3" s="86" customFormat="1" ht="10.199999999999999">
      <c r="C5767" s="90"/>
    </row>
    <row r="5768" spans="3:3" s="86" customFormat="1" ht="10.199999999999999">
      <c r="C5768" s="90"/>
    </row>
    <row r="5769" spans="3:3" s="86" customFormat="1" ht="10.199999999999999">
      <c r="C5769" s="90"/>
    </row>
    <row r="5770" spans="3:3" s="86" customFormat="1" ht="10.199999999999999">
      <c r="C5770" s="90"/>
    </row>
    <row r="5771" spans="3:3" s="86" customFormat="1" ht="10.199999999999999">
      <c r="C5771" s="90"/>
    </row>
    <row r="5772" spans="3:3" s="86" customFormat="1" ht="10.199999999999999">
      <c r="C5772" s="90"/>
    </row>
    <row r="5773" spans="3:3" s="86" customFormat="1" ht="10.199999999999999">
      <c r="C5773" s="90"/>
    </row>
    <row r="5774" spans="3:3" s="86" customFormat="1" ht="10.199999999999999">
      <c r="C5774" s="90"/>
    </row>
    <row r="5775" spans="3:3" s="86" customFormat="1" ht="10.199999999999999">
      <c r="C5775" s="90"/>
    </row>
    <row r="5776" spans="3:3" s="86" customFormat="1" ht="10.199999999999999">
      <c r="C5776" s="90"/>
    </row>
    <row r="5777" spans="3:3" s="86" customFormat="1" ht="10.199999999999999">
      <c r="C5777" s="90"/>
    </row>
    <row r="5778" spans="3:3" s="86" customFormat="1" ht="10.199999999999999">
      <c r="C5778" s="90"/>
    </row>
    <row r="5779" spans="3:3" s="86" customFormat="1" ht="10.199999999999999">
      <c r="C5779" s="90"/>
    </row>
    <row r="5780" spans="3:3" s="86" customFormat="1" ht="10.199999999999999">
      <c r="C5780" s="90"/>
    </row>
    <row r="5781" spans="3:3" s="86" customFormat="1" ht="10.199999999999999">
      <c r="C5781" s="90"/>
    </row>
    <row r="5782" spans="3:3" s="86" customFormat="1" ht="10.199999999999999">
      <c r="C5782" s="90"/>
    </row>
    <row r="5783" spans="3:3" s="86" customFormat="1" ht="10.199999999999999">
      <c r="C5783" s="90"/>
    </row>
    <row r="5784" spans="3:3" s="86" customFormat="1" ht="10.199999999999999">
      <c r="C5784" s="90"/>
    </row>
    <row r="5785" spans="3:3" s="86" customFormat="1" ht="10.199999999999999">
      <c r="C5785" s="90"/>
    </row>
    <row r="5786" spans="3:3" s="86" customFormat="1" ht="10.199999999999999">
      <c r="C5786" s="90"/>
    </row>
    <row r="5787" spans="3:3" s="86" customFormat="1" ht="10.199999999999999">
      <c r="C5787" s="90"/>
    </row>
    <row r="5788" spans="3:3" s="86" customFormat="1" ht="10.199999999999999">
      <c r="C5788" s="90"/>
    </row>
    <row r="5789" spans="3:3" s="86" customFormat="1" ht="10.199999999999999">
      <c r="C5789" s="90"/>
    </row>
    <row r="5790" spans="3:3" s="86" customFormat="1" ht="10.199999999999999">
      <c r="C5790" s="90"/>
    </row>
    <row r="5791" spans="3:3" s="86" customFormat="1" ht="10.199999999999999">
      <c r="C5791" s="90"/>
    </row>
    <row r="5792" spans="3:3" s="86" customFormat="1" ht="10.199999999999999">
      <c r="C5792" s="90"/>
    </row>
    <row r="5793" spans="3:3" s="86" customFormat="1" ht="10.199999999999999">
      <c r="C5793" s="90"/>
    </row>
    <row r="5794" spans="3:3" s="86" customFormat="1" ht="10.199999999999999">
      <c r="C5794" s="90"/>
    </row>
    <row r="5795" spans="3:3" s="86" customFormat="1" ht="10.199999999999999">
      <c r="C5795" s="90"/>
    </row>
    <row r="5796" spans="3:3" s="86" customFormat="1" ht="10.199999999999999">
      <c r="C5796" s="90"/>
    </row>
    <row r="5797" spans="3:3" s="86" customFormat="1" ht="10.199999999999999">
      <c r="C5797" s="90"/>
    </row>
    <row r="5798" spans="3:3" s="86" customFormat="1" ht="10.199999999999999">
      <c r="C5798" s="90"/>
    </row>
    <row r="5799" spans="3:3" s="86" customFormat="1" ht="10.199999999999999">
      <c r="C5799" s="90"/>
    </row>
    <row r="5800" spans="3:3" s="86" customFormat="1" ht="10.199999999999999">
      <c r="C5800" s="90"/>
    </row>
    <row r="5801" spans="3:3" s="86" customFormat="1" ht="10.199999999999999">
      <c r="C5801" s="90"/>
    </row>
    <row r="5802" spans="3:3" s="86" customFormat="1" ht="10.199999999999999">
      <c r="C5802" s="90"/>
    </row>
    <row r="5803" spans="3:3" s="86" customFormat="1" ht="10.199999999999999">
      <c r="C5803" s="90"/>
    </row>
    <row r="5804" spans="3:3" s="86" customFormat="1" ht="10.199999999999999">
      <c r="C5804" s="90"/>
    </row>
    <row r="5805" spans="3:3" s="86" customFormat="1" ht="10.199999999999999">
      <c r="C5805" s="90"/>
    </row>
    <row r="5806" spans="3:3" s="86" customFormat="1" ht="10.199999999999999">
      <c r="C5806" s="90"/>
    </row>
    <row r="5807" spans="3:3" s="86" customFormat="1" ht="10.199999999999999">
      <c r="C5807" s="90"/>
    </row>
    <row r="5808" spans="3:3" s="86" customFormat="1" ht="10.199999999999999">
      <c r="C5808" s="90"/>
    </row>
    <row r="5809" spans="3:3" s="86" customFormat="1" ht="10.199999999999999">
      <c r="C5809" s="90"/>
    </row>
    <row r="5810" spans="3:3" s="86" customFormat="1" ht="10.199999999999999">
      <c r="C5810" s="90"/>
    </row>
    <row r="5811" spans="3:3" s="86" customFormat="1" ht="10.199999999999999">
      <c r="C5811" s="90"/>
    </row>
    <row r="5812" spans="3:3" s="86" customFormat="1" ht="10.199999999999999">
      <c r="C5812" s="90"/>
    </row>
    <row r="5813" spans="3:3" s="86" customFormat="1" ht="10.199999999999999">
      <c r="C5813" s="90"/>
    </row>
    <row r="5814" spans="3:3" s="86" customFormat="1" ht="10.199999999999999">
      <c r="C5814" s="90"/>
    </row>
    <row r="5815" spans="3:3" s="86" customFormat="1" ht="10.199999999999999">
      <c r="C5815" s="90"/>
    </row>
    <row r="5816" spans="3:3" s="86" customFormat="1" ht="10.199999999999999">
      <c r="C5816" s="90"/>
    </row>
    <row r="5817" spans="3:3" s="86" customFormat="1" ht="10.199999999999999">
      <c r="C5817" s="90"/>
    </row>
    <row r="5818" spans="3:3" s="86" customFormat="1" ht="10.199999999999999">
      <c r="C5818" s="90"/>
    </row>
    <row r="5819" spans="3:3" s="86" customFormat="1" ht="10.199999999999999">
      <c r="C5819" s="90"/>
    </row>
    <row r="5820" spans="3:3" s="86" customFormat="1" ht="10.199999999999999">
      <c r="C5820" s="90"/>
    </row>
    <row r="5821" spans="3:3" s="86" customFormat="1" ht="10.199999999999999">
      <c r="C5821" s="90"/>
    </row>
    <row r="5822" spans="3:3" s="86" customFormat="1" ht="10.199999999999999">
      <c r="C5822" s="90"/>
    </row>
    <row r="5823" spans="3:3" s="86" customFormat="1" ht="10.199999999999999">
      <c r="C5823" s="90"/>
    </row>
    <row r="5824" spans="3:3" s="86" customFormat="1" ht="10.199999999999999">
      <c r="C5824" s="90"/>
    </row>
    <row r="5825" spans="3:3" s="86" customFormat="1" ht="10.199999999999999">
      <c r="C5825" s="90"/>
    </row>
    <row r="5826" spans="3:3" s="86" customFormat="1" ht="10.199999999999999">
      <c r="C5826" s="90"/>
    </row>
    <row r="5827" spans="3:3" s="86" customFormat="1" ht="10.199999999999999">
      <c r="C5827" s="90"/>
    </row>
    <row r="5828" spans="3:3" s="86" customFormat="1" ht="10.199999999999999">
      <c r="C5828" s="90"/>
    </row>
    <row r="5829" spans="3:3" s="86" customFormat="1" ht="10.199999999999999">
      <c r="C5829" s="90"/>
    </row>
    <row r="5830" spans="3:3" s="86" customFormat="1" ht="10.199999999999999">
      <c r="C5830" s="90"/>
    </row>
    <row r="5831" spans="3:3" s="86" customFormat="1" ht="10.199999999999999">
      <c r="C5831" s="90"/>
    </row>
    <row r="5832" spans="3:3" s="86" customFormat="1" ht="10.199999999999999">
      <c r="C5832" s="90"/>
    </row>
    <row r="5833" spans="3:3" s="86" customFormat="1" ht="10.199999999999999">
      <c r="C5833" s="90"/>
    </row>
    <row r="5834" spans="3:3" s="86" customFormat="1" ht="10.199999999999999">
      <c r="C5834" s="90"/>
    </row>
    <row r="5835" spans="3:3" s="86" customFormat="1" ht="10.199999999999999">
      <c r="C5835" s="90"/>
    </row>
    <row r="5836" spans="3:3" s="86" customFormat="1" ht="10.199999999999999">
      <c r="C5836" s="90"/>
    </row>
    <row r="5837" spans="3:3" s="86" customFormat="1" ht="10.199999999999999">
      <c r="C5837" s="90"/>
    </row>
    <row r="5838" spans="3:3" s="86" customFormat="1" ht="10.199999999999999">
      <c r="C5838" s="90"/>
    </row>
    <row r="5839" spans="3:3" s="86" customFormat="1" ht="10.199999999999999">
      <c r="C5839" s="90"/>
    </row>
    <row r="5840" spans="3:3" s="86" customFormat="1" ht="10.199999999999999">
      <c r="C5840" s="90"/>
    </row>
    <row r="5841" spans="3:3" s="86" customFormat="1" ht="10.199999999999999">
      <c r="C5841" s="90"/>
    </row>
    <row r="5842" spans="3:3" s="86" customFormat="1" ht="10.199999999999999">
      <c r="C5842" s="90"/>
    </row>
    <row r="5843" spans="3:3" s="86" customFormat="1" ht="10.199999999999999">
      <c r="C5843" s="90"/>
    </row>
    <row r="5844" spans="3:3" s="86" customFormat="1" ht="10.199999999999999">
      <c r="C5844" s="90"/>
    </row>
    <row r="5845" spans="3:3" s="86" customFormat="1" ht="10.199999999999999">
      <c r="C5845" s="90"/>
    </row>
    <row r="5846" spans="3:3" s="86" customFormat="1" ht="10.199999999999999">
      <c r="C5846" s="90"/>
    </row>
    <row r="5847" spans="3:3" s="86" customFormat="1" ht="10.199999999999999">
      <c r="C5847" s="90"/>
    </row>
    <row r="5848" spans="3:3" s="86" customFormat="1" ht="10.199999999999999">
      <c r="C5848" s="90"/>
    </row>
    <row r="5849" spans="3:3" s="86" customFormat="1" ht="10.199999999999999">
      <c r="C5849" s="90"/>
    </row>
    <row r="5850" spans="3:3" s="86" customFormat="1" ht="10.199999999999999">
      <c r="C5850" s="90"/>
    </row>
    <row r="5851" spans="3:3" s="86" customFormat="1" ht="10.199999999999999">
      <c r="C5851" s="90"/>
    </row>
    <row r="5852" spans="3:3" s="86" customFormat="1" ht="10.199999999999999">
      <c r="C5852" s="90"/>
    </row>
    <row r="5853" spans="3:3" s="86" customFormat="1" ht="10.199999999999999">
      <c r="C5853" s="90"/>
    </row>
    <row r="5854" spans="3:3" s="86" customFormat="1" ht="10.199999999999999">
      <c r="C5854" s="90"/>
    </row>
    <row r="5855" spans="3:3" s="86" customFormat="1" ht="10.199999999999999">
      <c r="C5855" s="90"/>
    </row>
    <row r="5856" spans="3:3" s="86" customFormat="1" ht="10.199999999999999">
      <c r="C5856" s="90"/>
    </row>
    <row r="5857" spans="3:3" s="86" customFormat="1" ht="10.199999999999999">
      <c r="C5857" s="90"/>
    </row>
    <row r="5858" spans="3:3" s="86" customFormat="1" ht="10.199999999999999">
      <c r="C5858" s="90"/>
    </row>
    <row r="5859" spans="3:3" s="86" customFormat="1" ht="10.199999999999999">
      <c r="C5859" s="90"/>
    </row>
    <row r="5860" spans="3:3" s="86" customFormat="1" ht="10.199999999999999">
      <c r="C5860" s="90"/>
    </row>
    <row r="5861" spans="3:3" s="86" customFormat="1" ht="10.199999999999999">
      <c r="C5861" s="90"/>
    </row>
    <row r="5862" spans="3:3" s="86" customFormat="1" ht="10.199999999999999">
      <c r="C5862" s="90"/>
    </row>
    <row r="5863" spans="3:3" s="86" customFormat="1" ht="10.199999999999999">
      <c r="C5863" s="90"/>
    </row>
    <row r="5864" spans="3:3" s="86" customFormat="1" ht="10.199999999999999">
      <c r="C5864" s="90"/>
    </row>
    <row r="5865" spans="3:3" s="86" customFormat="1" ht="10.199999999999999">
      <c r="C5865" s="90"/>
    </row>
    <row r="5866" spans="3:3" s="86" customFormat="1" ht="10.199999999999999">
      <c r="C5866" s="90"/>
    </row>
    <row r="5867" spans="3:3" s="86" customFormat="1" ht="10.199999999999999">
      <c r="C5867" s="90"/>
    </row>
    <row r="5868" spans="3:3" s="86" customFormat="1" ht="10.199999999999999">
      <c r="C5868" s="90"/>
    </row>
    <row r="5869" spans="3:3" s="86" customFormat="1" ht="10.199999999999999">
      <c r="C5869" s="90"/>
    </row>
    <row r="5870" spans="3:3" s="86" customFormat="1" ht="10.199999999999999">
      <c r="C5870" s="90"/>
    </row>
    <row r="5871" spans="3:3" s="86" customFormat="1" ht="10.199999999999999">
      <c r="C5871" s="90"/>
    </row>
    <row r="5872" spans="3:3" s="86" customFormat="1" ht="10.199999999999999">
      <c r="C5872" s="90"/>
    </row>
    <row r="5873" spans="3:3" s="86" customFormat="1" ht="10.199999999999999">
      <c r="C5873" s="90"/>
    </row>
    <row r="5874" spans="3:3" s="86" customFormat="1" ht="10.199999999999999">
      <c r="C5874" s="90"/>
    </row>
    <row r="5875" spans="3:3" s="86" customFormat="1" ht="10.199999999999999">
      <c r="C5875" s="90"/>
    </row>
    <row r="5876" spans="3:3" s="86" customFormat="1" ht="10.199999999999999">
      <c r="C5876" s="90"/>
    </row>
    <row r="5877" spans="3:3" s="86" customFormat="1" ht="10.199999999999999">
      <c r="C5877" s="90"/>
    </row>
    <row r="5878" spans="3:3" s="86" customFormat="1" ht="10.199999999999999">
      <c r="C5878" s="90"/>
    </row>
    <row r="5879" spans="3:3" s="86" customFormat="1" ht="10.199999999999999">
      <c r="C5879" s="90"/>
    </row>
    <row r="5880" spans="3:3" s="86" customFormat="1" ht="10.199999999999999">
      <c r="C5880" s="90"/>
    </row>
    <row r="5881" spans="3:3" s="86" customFormat="1" ht="10.199999999999999">
      <c r="C5881" s="90"/>
    </row>
    <row r="5882" spans="3:3" s="86" customFormat="1" ht="10.199999999999999">
      <c r="C5882" s="90"/>
    </row>
    <row r="5883" spans="3:3" s="86" customFormat="1" ht="10.199999999999999">
      <c r="C5883" s="90"/>
    </row>
    <row r="5884" spans="3:3" s="86" customFormat="1" ht="10.199999999999999">
      <c r="C5884" s="90"/>
    </row>
    <row r="5885" spans="3:3" s="86" customFormat="1" ht="10.199999999999999">
      <c r="C5885" s="90"/>
    </row>
    <row r="5886" spans="3:3" s="86" customFormat="1" ht="10.199999999999999">
      <c r="C5886" s="90"/>
    </row>
    <row r="5887" spans="3:3" s="86" customFormat="1" ht="10.199999999999999">
      <c r="C5887" s="90"/>
    </row>
    <row r="5888" spans="3:3" s="86" customFormat="1" ht="10.199999999999999">
      <c r="C5888" s="90"/>
    </row>
    <row r="5889" spans="3:3" s="86" customFormat="1" ht="10.199999999999999">
      <c r="C5889" s="90"/>
    </row>
    <row r="5890" spans="3:3" s="86" customFormat="1" ht="10.199999999999999">
      <c r="C5890" s="90"/>
    </row>
    <row r="5891" spans="3:3" s="86" customFormat="1" ht="10.199999999999999">
      <c r="C5891" s="90"/>
    </row>
    <row r="5892" spans="3:3" s="86" customFormat="1" ht="10.199999999999999">
      <c r="C5892" s="90"/>
    </row>
    <row r="5893" spans="3:3" s="86" customFormat="1" ht="10.199999999999999">
      <c r="C5893" s="90"/>
    </row>
    <row r="5894" spans="3:3" s="86" customFormat="1" ht="10.199999999999999">
      <c r="C5894" s="90"/>
    </row>
    <row r="5895" spans="3:3" s="86" customFormat="1" ht="10.199999999999999">
      <c r="C5895" s="90"/>
    </row>
    <row r="5896" spans="3:3" s="86" customFormat="1" ht="10.199999999999999">
      <c r="C5896" s="90"/>
    </row>
    <row r="5897" spans="3:3" s="86" customFormat="1" ht="10.199999999999999">
      <c r="C5897" s="90"/>
    </row>
    <row r="5898" spans="3:3" s="86" customFormat="1" ht="10.199999999999999">
      <c r="C5898" s="90"/>
    </row>
    <row r="5899" spans="3:3" s="86" customFormat="1" ht="10.199999999999999">
      <c r="C5899" s="90"/>
    </row>
    <row r="5900" spans="3:3" s="86" customFormat="1" ht="10.199999999999999">
      <c r="C5900" s="90"/>
    </row>
    <row r="5901" spans="3:3" s="86" customFormat="1" ht="10.199999999999999">
      <c r="C5901" s="90"/>
    </row>
    <row r="5902" spans="3:3" s="86" customFormat="1" ht="10.199999999999999">
      <c r="C5902" s="90"/>
    </row>
    <row r="5903" spans="3:3" s="86" customFormat="1" ht="10.199999999999999">
      <c r="C5903" s="90"/>
    </row>
    <row r="5904" spans="3:3" s="86" customFormat="1" ht="10.199999999999999">
      <c r="C5904" s="90"/>
    </row>
    <row r="5905" spans="3:3" s="86" customFormat="1" ht="10.199999999999999">
      <c r="C5905" s="90"/>
    </row>
    <row r="5906" spans="3:3" s="86" customFormat="1" ht="10.199999999999999">
      <c r="C5906" s="90"/>
    </row>
    <row r="5907" spans="3:3" s="86" customFormat="1" ht="10.199999999999999">
      <c r="C5907" s="90"/>
    </row>
    <row r="5908" spans="3:3" s="86" customFormat="1" ht="10.199999999999999">
      <c r="C5908" s="90"/>
    </row>
    <row r="5909" spans="3:3" s="86" customFormat="1" ht="10.199999999999999">
      <c r="C5909" s="90"/>
    </row>
    <row r="5910" spans="3:3" s="86" customFormat="1" ht="10.199999999999999">
      <c r="C5910" s="90"/>
    </row>
    <row r="5911" spans="3:3" s="86" customFormat="1" ht="10.199999999999999">
      <c r="C5911" s="90"/>
    </row>
    <row r="5912" spans="3:3" s="86" customFormat="1" ht="10.199999999999999">
      <c r="C5912" s="90"/>
    </row>
    <row r="5913" spans="3:3" s="86" customFormat="1" ht="10.199999999999999">
      <c r="C5913" s="90"/>
    </row>
    <row r="5914" spans="3:3" s="86" customFormat="1" ht="10.199999999999999">
      <c r="C5914" s="90"/>
    </row>
    <row r="5915" spans="3:3" s="86" customFormat="1" ht="10.199999999999999">
      <c r="C5915" s="90"/>
    </row>
    <row r="5916" spans="3:3" s="86" customFormat="1" ht="10.199999999999999">
      <c r="C5916" s="90"/>
    </row>
    <row r="5917" spans="3:3" s="86" customFormat="1" ht="10.199999999999999">
      <c r="C5917" s="90"/>
    </row>
    <row r="5918" spans="3:3" s="86" customFormat="1" ht="10.199999999999999">
      <c r="C5918" s="90"/>
    </row>
    <row r="5919" spans="3:3" s="86" customFormat="1" ht="10.199999999999999">
      <c r="C5919" s="90"/>
    </row>
    <row r="5920" spans="3:3" s="86" customFormat="1" ht="10.199999999999999">
      <c r="C5920" s="90"/>
    </row>
    <row r="5921" spans="3:3" s="86" customFormat="1" ht="10.199999999999999">
      <c r="C5921" s="90"/>
    </row>
    <row r="5922" spans="3:3" s="86" customFormat="1" ht="10.199999999999999">
      <c r="C5922" s="90"/>
    </row>
    <row r="5923" spans="3:3" s="86" customFormat="1" ht="10.199999999999999">
      <c r="C5923" s="90"/>
    </row>
    <row r="5924" spans="3:3" s="86" customFormat="1" ht="10.199999999999999">
      <c r="C5924" s="90"/>
    </row>
    <row r="5925" spans="3:3" s="86" customFormat="1" ht="10.199999999999999">
      <c r="C5925" s="90"/>
    </row>
    <row r="5926" spans="3:3" s="86" customFormat="1" ht="10.199999999999999">
      <c r="C5926" s="90"/>
    </row>
    <row r="5927" spans="3:3" s="86" customFormat="1" ht="10.199999999999999">
      <c r="C5927" s="90"/>
    </row>
    <row r="5928" spans="3:3" s="86" customFormat="1" ht="10.199999999999999">
      <c r="C5928" s="90"/>
    </row>
    <row r="5929" spans="3:3" s="86" customFormat="1" ht="10.199999999999999">
      <c r="C5929" s="90"/>
    </row>
    <row r="5930" spans="3:3" s="86" customFormat="1" ht="10.199999999999999">
      <c r="C5930" s="90"/>
    </row>
    <row r="5931" spans="3:3" s="86" customFormat="1" ht="10.199999999999999">
      <c r="C5931" s="90"/>
    </row>
    <row r="5932" spans="3:3" s="86" customFormat="1" ht="10.199999999999999">
      <c r="C5932" s="90"/>
    </row>
    <row r="5933" spans="3:3" s="86" customFormat="1" ht="10.199999999999999">
      <c r="C5933" s="90"/>
    </row>
    <row r="5934" spans="3:3" s="86" customFormat="1" ht="10.199999999999999">
      <c r="C5934" s="90"/>
    </row>
    <row r="5935" spans="3:3" s="86" customFormat="1" ht="10.199999999999999">
      <c r="C5935" s="90"/>
    </row>
    <row r="5936" spans="3:3" s="86" customFormat="1" ht="10.199999999999999">
      <c r="C5936" s="90"/>
    </row>
    <row r="5937" spans="3:3" s="86" customFormat="1" ht="10.199999999999999">
      <c r="C5937" s="90"/>
    </row>
    <row r="5938" spans="3:3" s="86" customFormat="1" ht="10.199999999999999">
      <c r="C5938" s="90"/>
    </row>
    <row r="5939" spans="3:3" s="86" customFormat="1" ht="10.199999999999999">
      <c r="C5939" s="90"/>
    </row>
    <row r="5940" spans="3:3" s="86" customFormat="1" ht="10.199999999999999">
      <c r="C5940" s="90"/>
    </row>
    <row r="5941" spans="3:3" s="86" customFormat="1" ht="10.199999999999999">
      <c r="C5941" s="90"/>
    </row>
    <row r="5942" spans="3:3" s="86" customFormat="1" ht="10.199999999999999">
      <c r="C5942" s="90"/>
    </row>
    <row r="5943" spans="3:3" s="86" customFormat="1" ht="10.199999999999999">
      <c r="C5943" s="90"/>
    </row>
    <row r="5944" spans="3:3" s="86" customFormat="1" ht="10.199999999999999">
      <c r="C5944" s="90"/>
    </row>
    <row r="5945" spans="3:3" s="86" customFormat="1" ht="10.199999999999999">
      <c r="C5945" s="90"/>
    </row>
    <row r="5946" spans="3:3" s="86" customFormat="1" ht="10.199999999999999">
      <c r="C5946" s="90"/>
    </row>
    <row r="5947" spans="3:3" s="86" customFormat="1" ht="10.199999999999999">
      <c r="C5947" s="90"/>
    </row>
    <row r="5948" spans="3:3" s="86" customFormat="1" ht="10.199999999999999">
      <c r="C5948" s="90"/>
    </row>
    <row r="5949" spans="3:3" s="86" customFormat="1" ht="10.199999999999999">
      <c r="C5949" s="90"/>
    </row>
    <row r="5950" spans="3:3" s="86" customFormat="1" ht="10.199999999999999">
      <c r="C5950" s="90"/>
    </row>
    <row r="5951" spans="3:3" s="86" customFormat="1" ht="10.199999999999999">
      <c r="C5951" s="90"/>
    </row>
    <row r="5952" spans="3:3" s="86" customFormat="1" ht="10.199999999999999">
      <c r="C5952" s="90"/>
    </row>
    <row r="5953" spans="3:3" s="86" customFormat="1" ht="10.199999999999999">
      <c r="C5953" s="90"/>
    </row>
    <row r="5954" spans="3:3" s="86" customFormat="1" ht="10.199999999999999">
      <c r="C5954" s="90"/>
    </row>
    <row r="5955" spans="3:3" s="86" customFormat="1" ht="10.199999999999999">
      <c r="C5955" s="90"/>
    </row>
    <row r="5956" spans="3:3" s="86" customFormat="1" ht="10.199999999999999">
      <c r="C5956" s="90"/>
    </row>
    <row r="5957" spans="3:3" s="86" customFormat="1" ht="10.199999999999999">
      <c r="C5957" s="90"/>
    </row>
    <row r="5958" spans="3:3" s="86" customFormat="1" ht="10.199999999999999">
      <c r="C5958" s="90"/>
    </row>
    <row r="5959" spans="3:3" s="86" customFormat="1" ht="10.199999999999999">
      <c r="C5959" s="90"/>
    </row>
    <row r="5960" spans="3:3" s="86" customFormat="1" ht="10.199999999999999">
      <c r="C5960" s="90"/>
    </row>
    <row r="5961" spans="3:3" s="86" customFormat="1" ht="10.199999999999999">
      <c r="C5961" s="90"/>
    </row>
    <row r="5962" spans="3:3" s="86" customFormat="1" ht="10.199999999999999">
      <c r="C5962" s="90"/>
    </row>
    <row r="5963" spans="3:3" s="86" customFormat="1" ht="10.199999999999999">
      <c r="C5963" s="90"/>
    </row>
    <row r="5964" spans="3:3" s="86" customFormat="1" ht="10.199999999999999">
      <c r="C5964" s="90"/>
    </row>
    <row r="5965" spans="3:3" s="86" customFormat="1" ht="10.199999999999999">
      <c r="C5965" s="90"/>
    </row>
    <row r="5966" spans="3:3" s="86" customFormat="1" ht="10.199999999999999">
      <c r="C5966" s="90"/>
    </row>
    <row r="5967" spans="3:3" s="86" customFormat="1" ht="10.199999999999999">
      <c r="C5967" s="90"/>
    </row>
    <row r="5968" spans="3:3" s="86" customFormat="1" ht="10.199999999999999">
      <c r="C5968" s="90"/>
    </row>
    <row r="5969" spans="3:3" s="86" customFormat="1" ht="10.199999999999999">
      <c r="C5969" s="90"/>
    </row>
    <row r="5970" spans="3:3" s="86" customFormat="1" ht="10.199999999999999">
      <c r="C5970" s="90"/>
    </row>
    <row r="5971" spans="3:3" s="86" customFormat="1" ht="10.199999999999999">
      <c r="C5971" s="90"/>
    </row>
    <row r="5972" spans="3:3" s="86" customFormat="1" ht="10.199999999999999">
      <c r="C5972" s="90"/>
    </row>
    <row r="5973" spans="3:3" s="86" customFormat="1" ht="10.199999999999999">
      <c r="C5973" s="90"/>
    </row>
    <row r="5974" spans="3:3" s="86" customFormat="1" ht="10.199999999999999">
      <c r="C5974" s="90"/>
    </row>
    <row r="5975" spans="3:3" s="86" customFormat="1" ht="10.199999999999999">
      <c r="C5975" s="90"/>
    </row>
    <row r="5976" spans="3:3" s="86" customFormat="1" ht="10.199999999999999">
      <c r="C5976" s="90"/>
    </row>
    <row r="5977" spans="3:3" s="86" customFormat="1" ht="10.199999999999999">
      <c r="C5977" s="90"/>
    </row>
    <row r="5978" spans="3:3" s="86" customFormat="1" ht="10.199999999999999">
      <c r="C5978" s="90"/>
    </row>
    <row r="5979" spans="3:3" s="86" customFormat="1" ht="10.199999999999999">
      <c r="C5979" s="90"/>
    </row>
    <row r="5980" spans="3:3" s="86" customFormat="1" ht="10.199999999999999">
      <c r="C5980" s="90"/>
    </row>
    <row r="5981" spans="3:3" s="86" customFormat="1" ht="10.199999999999999">
      <c r="C5981" s="90"/>
    </row>
    <row r="5982" spans="3:3" s="86" customFormat="1" ht="10.199999999999999">
      <c r="C5982" s="90"/>
    </row>
    <row r="5983" spans="3:3" s="86" customFormat="1" ht="10.199999999999999">
      <c r="C5983" s="90"/>
    </row>
    <row r="5984" spans="3:3" s="86" customFormat="1" ht="10.199999999999999">
      <c r="C5984" s="90"/>
    </row>
    <row r="5985" spans="3:3" s="86" customFormat="1" ht="10.199999999999999">
      <c r="C5985" s="90"/>
    </row>
    <row r="5986" spans="3:3" s="86" customFormat="1" ht="10.199999999999999">
      <c r="C5986" s="90"/>
    </row>
    <row r="5987" spans="3:3" s="86" customFormat="1" ht="10.199999999999999">
      <c r="C5987" s="90"/>
    </row>
    <row r="5988" spans="3:3" s="86" customFormat="1" ht="10.199999999999999">
      <c r="C5988" s="90"/>
    </row>
    <row r="5989" spans="3:3" s="86" customFormat="1" ht="10.199999999999999">
      <c r="C5989" s="90"/>
    </row>
    <row r="5990" spans="3:3" s="86" customFormat="1" ht="10.199999999999999">
      <c r="C5990" s="90"/>
    </row>
    <row r="5991" spans="3:3" s="86" customFormat="1" ht="10.199999999999999">
      <c r="C5991" s="90"/>
    </row>
    <row r="5992" spans="3:3" s="86" customFormat="1" ht="10.199999999999999">
      <c r="C5992" s="90"/>
    </row>
    <row r="5993" spans="3:3" s="86" customFormat="1" ht="10.199999999999999">
      <c r="C5993" s="90"/>
    </row>
    <row r="5994" spans="3:3" s="86" customFormat="1" ht="10.199999999999999">
      <c r="C5994" s="90"/>
    </row>
    <row r="5995" spans="3:3" s="86" customFormat="1" ht="10.199999999999999">
      <c r="C5995" s="90"/>
    </row>
    <row r="5996" spans="3:3" s="86" customFormat="1" ht="10.199999999999999">
      <c r="C5996" s="90"/>
    </row>
    <row r="5997" spans="3:3" s="86" customFormat="1" ht="10.199999999999999">
      <c r="C5997" s="90"/>
    </row>
    <row r="5998" spans="3:3" s="86" customFormat="1" ht="10.199999999999999">
      <c r="C5998" s="90"/>
    </row>
    <row r="5999" spans="3:3" s="86" customFormat="1" ht="10.199999999999999">
      <c r="C5999" s="90"/>
    </row>
    <row r="6000" spans="3:3" s="86" customFormat="1" ht="10.199999999999999">
      <c r="C6000" s="90"/>
    </row>
    <row r="6001" spans="3:3" s="86" customFormat="1" ht="10.199999999999999">
      <c r="C6001" s="90"/>
    </row>
    <row r="6002" spans="3:3" s="86" customFormat="1" ht="10.199999999999999">
      <c r="C6002" s="90"/>
    </row>
    <row r="6003" spans="3:3" s="86" customFormat="1" ht="10.199999999999999">
      <c r="C6003" s="90"/>
    </row>
    <row r="6004" spans="3:3" s="86" customFormat="1" ht="10.199999999999999">
      <c r="C6004" s="90"/>
    </row>
    <row r="6005" spans="3:3" s="86" customFormat="1" ht="10.199999999999999">
      <c r="C6005" s="90"/>
    </row>
    <row r="6006" spans="3:3" s="86" customFormat="1" ht="10.199999999999999">
      <c r="C6006" s="90"/>
    </row>
    <row r="6007" spans="3:3" s="86" customFormat="1" ht="10.199999999999999">
      <c r="C6007" s="90"/>
    </row>
    <row r="6008" spans="3:3" s="86" customFormat="1" ht="10.199999999999999">
      <c r="C6008" s="90"/>
    </row>
    <row r="6009" spans="3:3" s="86" customFormat="1" ht="10.199999999999999">
      <c r="C6009" s="90"/>
    </row>
    <row r="6010" spans="3:3" s="86" customFormat="1" ht="10.199999999999999">
      <c r="C6010" s="90"/>
    </row>
    <row r="6011" spans="3:3" s="86" customFormat="1" ht="10.199999999999999">
      <c r="C6011" s="90"/>
    </row>
    <row r="6012" spans="3:3" s="86" customFormat="1" ht="10.199999999999999">
      <c r="C6012" s="90"/>
    </row>
    <row r="6013" spans="3:3" s="86" customFormat="1" ht="10.199999999999999">
      <c r="C6013" s="90"/>
    </row>
    <row r="6014" spans="3:3" s="86" customFormat="1" ht="10.199999999999999">
      <c r="C6014" s="90"/>
    </row>
    <row r="6015" spans="3:3" s="86" customFormat="1" ht="10.199999999999999">
      <c r="C6015" s="90"/>
    </row>
    <row r="6016" spans="3:3" s="86" customFormat="1" ht="10.199999999999999">
      <c r="C6016" s="90"/>
    </row>
    <row r="6017" spans="3:3" s="86" customFormat="1" ht="10.199999999999999">
      <c r="C6017" s="90"/>
    </row>
    <row r="6018" spans="3:3" s="86" customFormat="1" ht="10.199999999999999">
      <c r="C6018" s="90"/>
    </row>
    <row r="6019" spans="3:3" s="86" customFormat="1" ht="10.199999999999999">
      <c r="C6019" s="90"/>
    </row>
    <row r="6020" spans="3:3" s="86" customFormat="1" ht="10.199999999999999">
      <c r="C6020" s="90"/>
    </row>
    <row r="6021" spans="3:3" s="86" customFormat="1" ht="10.199999999999999">
      <c r="C6021" s="90"/>
    </row>
    <row r="6022" spans="3:3" s="86" customFormat="1" ht="10.199999999999999">
      <c r="C6022" s="90"/>
    </row>
    <row r="6023" spans="3:3" s="86" customFormat="1" ht="10.199999999999999">
      <c r="C6023" s="90"/>
    </row>
    <row r="6024" spans="3:3" s="86" customFormat="1" ht="10.199999999999999">
      <c r="C6024" s="90"/>
    </row>
    <row r="6025" spans="3:3" s="86" customFormat="1" ht="10.199999999999999">
      <c r="C6025" s="90"/>
    </row>
    <row r="6026" spans="3:3" s="86" customFormat="1" ht="10.199999999999999">
      <c r="C6026" s="90"/>
    </row>
    <row r="6027" spans="3:3" s="86" customFormat="1" ht="10.199999999999999">
      <c r="C6027" s="90"/>
    </row>
    <row r="6028" spans="3:3" s="86" customFormat="1" ht="10.199999999999999">
      <c r="C6028" s="90"/>
    </row>
    <row r="6029" spans="3:3" s="86" customFormat="1" ht="10.199999999999999">
      <c r="C6029" s="90"/>
    </row>
    <row r="6030" spans="3:3" s="86" customFormat="1" ht="10.199999999999999">
      <c r="C6030" s="90"/>
    </row>
    <row r="6031" spans="3:3" s="86" customFormat="1" ht="10.199999999999999">
      <c r="C6031" s="90"/>
    </row>
    <row r="6032" spans="3:3" s="86" customFormat="1" ht="10.199999999999999">
      <c r="C6032" s="90"/>
    </row>
    <row r="6033" spans="3:3" s="86" customFormat="1" ht="10.199999999999999">
      <c r="C6033" s="90"/>
    </row>
    <row r="6034" spans="3:3" s="86" customFormat="1" ht="10.199999999999999">
      <c r="C6034" s="90"/>
    </row>
    <row r="6035" spans="3:3" s="86" customFormat="1" ht="10.199999999999999">
      <c r="C6035" s="90"/>
    </row>
    <row r="6036" spans="3:3" s="86" customFormat="1" ht="10.199999999999999">
      <c r="C6036" s="90"/>
    </row>
    <row r="6037" spans="3:3" s="86" customFormat="1" ht="10.199999999999999">
      <c r="C6037" s="90"/>
    </row>
    <row r="6038" spans="3:3" s="86" customFormat="1" ht="10.199999999999999">
      <c r="C6038" s="90"/>
    </row>
    <row r="6039" spans="3:3" s="86" customFormat="1" ht="10.199999999999999">
      <c r="C6039" s="90"/>
    </row>
    <row r="6040" spans="3:3" s="86" customFormat="1" ht="10.199999999999999">
      <c r="C6040" s="90"/>
    </row>
    <row r="6041" spans="3:3" s="86" customFormat="1" ht="10.199999999999999">
      <c r="C6041" s="90"/>
    </row>
    <row r="6042" spans="3:3" s="86" customFormat="1" ht="10.199999999999999">
      <c r="C6042" s="90"/>
    </row>
    <row r="6043" spans="3:3" s="86" customFormat="1" ht="10.199999999999999">
      <c r="C6043" s="90"/>
    </row>
    <row r="6044" spans="3:3" s="86" customFormat="1" ht="10.199999999999999">
      <c r="C6044" s="90"/>
    </row>
    <row r="6045" spans="3:3" s="86" customFormat="1" ht="10.199999999999999">
      <c r="C6045" s="90"/>
    </row>
    <row r="6046" spans="3:3" s="86" customFormat="1" ht="10.199999999999999">
      <c r="C6046" s="90"/>
    </row>
    <row r="6047" spans="3:3" s="86" customFormat="1" ht="10.199999999999999">
      <c r="C6047" s="90"/>
    </row>
    <row r="6048" spans="3:3" s="86" customFormat="1" ht="10.199999999999999">
      <c r="C6048" s="90"/>
    </row>
    <row r="6049" spans="3:3" s="86" customFormat="1" ht="10.199999999999999">
      <c r="C6049" s="90"/>
    </row>
    <row r="6050" spans="3:3" s="86" customFormat="1" ht="10.199999999999999">
      <c r="C6050" s="90"/>
    </row>
    <row r="6051" spans="3:3" s="86" customFormat="1" ht="10.199999999999999">
      <c r="C6051" s="90"/>
    </row>
    <row r="6052" spans="3:3" s="86" customFormat="1" ht="10.199999999999999">
      <c r="C6052" s="90"/>
    </row>
    <row r="6053" spans="3:3" s="86" customFormat="1" ht="10.199999999999999">
      <c r="C6053" s="90"/>
    </row>
    <row r="6054" spans="3:3" s="86" customFormat="1" ht="10.199999999999999">
      <c r="C6054" s="90"/>
    </row>
    <row r="6055" spans="3:3" s="86" customFormat="1" ht="10.199999999999999">
      <c r="C6055" s="90"/>
    </row>
    <row r="6056" spans="3:3" s="86" customFormat="1" ht="10.199999999999999">
      <c r="C6056" s="90"/>
    </row>
    <row r="6057" spans="3:3" s="86" customFormat="1" ht="10.199999999999999">
      <c r="C6057" s="90"/>
    </row>
    <row r="6058" spans="3:3" s="86" customFormat="1" ht="10.199999999999999">
      <c r="C6058" s="90"/>
    </row>
    <row r="6059" spans="3:3" s="86" customFormat="1" ht="10.199999999999999">
      <c r="C6059" s="90"/>
    </row>
    <row r="6060" spans="3:3" s="86" customFormat="1" ht="10.199999999999999">
      <c r="C6060" s="90"/>
    </row>
    <row r="6061" spans="3:3" s="86" customFormat="1" ht="10.199999999999999">
      <c r="C6061" s="90"/>
    </row>
    <row r="6062" spans="3:3" s="86" customFormat="1" ht="10.199999999999999">
      <c r="C6062" s="90"/>
    </row>
    <row r="6063" spans="3:3" s="86" customFormat="1" ht="10.199999999999999">
      <c r="C6063" s="90"/>
    </row>
    <row r="6064" spans="3:3" s="86" customFormat="1" ht="10.199999999999999">
      <c r="C6064" s="90"/>
    </row>
    <row r="6065" spans="3:3" s="86" customFormat="1" ht="10.199999999999999">
      <c r="C6065" s="90"/>
    </row>
    <row r="6066" spans="3:3" s="86" customFormat="1" ht="10.199999999999999">
      <c r="C6066" s="90"/>
    </row>
    <row r="6067" spans="3:3" s="86" customFormat="1" ht="10.199999999999999">
      <c r="C6067" s="90"/>
    </row>
    <row r="6068" spans="3:3" s="86" customFormat="1" ht="10.199999999999999">
      <c r="C6068" s="90"/>
    </row>
    <row r="6069" spans="3:3" s="86" customFormat="1" ht="10.199999999999999">
      <c r="C6069" s="90"/>
    </row>
    <row r="6070" spans="3:3" s="86" customFormat="1" ht="10.199999999999999">
      <c r="C6070" s="90"/>
    </row>
    <row r="6071" spans="3:3" s="86" customFormat="1" ht="10.199999999999999">
      <c r="C6071" s="90"/>
    </row>
    <row r="6072" spans="3:3" s="86" customFormat="1" ht="10.199999999999999">
      <c r="C6072" s="90"/>
    </row>
    <row r="6073" spans="3:3" s="86" customFormat="1" ht="10.199999999999999">
      <c r="C6073" s="90"/>
    </row>
    <row r="6074" spans="3:3" s="86" customFormat="1" ht="10.199999999999999">
      <c r="C6074" s="90"/>
    </row>
    <row r="6075" spans="3:3" s="86" customFormat="1" ht="10.199999999999999">
      <c r="C6075" s="90"/>
    </row>
    <row r="6076" spans="3:3" s="86" customFormat="1" ht="10.199999999999999">
      <c r="C6076" s="90"/>
    </row>
    <row r="6077" spans="3:3" s="86" customFormat="1" ht="10.199999999999999">
      <c r="C6077" s="90"/>
    </row>
    <row r="6078" spans="3:3" s="86" customFormat="1" ht="10.199999999999999">
      <c r="C6078" s="90"/>
    </row>
    <row r="6079" spans="3:3" s="86" customFormat="1" ht="10.199999999999999">
      <c r="C6079" s="90"/>
    </row>
    <row r="6080" spans="3:3" s="86" customFormat="1" ht="10.199999999999999">
      <c r="C6080" s="90"/>
    </row>
    <row r="6081" spans="3:3" s="86" customFormat="1" ht="10.199999999999999">
      <c r="C6081" s="90"/>
    </row>
    <row r="6082" spans="3:3" s="86" customFormat="1" ht="10.199999999999999">
      <c r="C6082" s="90"/>
    </row>
    <row r="6083" spans="3:3" s="86" customFormat="1" ht="10.199999999999999">
      <c r="C6083" s="90"/>
    </row>
    <row r="6084" spans="3:3" s="86" customFormat="1" ht="10.199999999999999">
      <c r="C6084" s="90"/>
    </row>
    <row r="6085" spans="3:3" s="86" customFormat="1" ht="10.199999999999999">
      <c r="C6085" s="90"/>
    </row>
    <row r="6086" spans="3:3" s="86" customFormat="1" ht="10.199999999999999">
      <c r="C6086" s="90"/>
    </row>
    <row r="6087" spans="3:3" s="86" customFormat="1" ht="10.199999999999999">
      <c r="C6087" s="90"/>
    </row>
    <row r="6088" spans="3:3" s="86" customFormat="1" ht="10.199999999999999">
      <c r="C6088" s="90"/>
    </row>
    <row r="6089" spans="3:3" s="86" customFormat="1" ht="10.199999999999999">
      <c r="C6089" s="90"/>
    </row>
    <row r="6090" spans="3:3" s="86" customFormat="1" ht="10.199999999999999">
      <c r="C6090" s="90"/>
    </row>
    <row r="6091" spans="3:3" s="86" customFormat="1" ht="10.199999999999999">
      <c r="C6091" s="90"/>
    </row>
    <row r="6092" spans="3:3" s="86" customFormat="1" ht="10.199999999999999">
      <c r="C6092" s="90"/>
    </row>
    <row r="6093" spans="3:3" s="86" customFormat="1" ht="10.199999999999999">
      <c r="C6093" s="90"/>
    </row>
    <row r="6094" spans="3:3" s="86" customFormat="1" ht="10.199999999999999">
      <c r="C6094" s="90"/>
    </row>
    <row r="6095" spans="3:3" s="86" customFormat="1" ht="10.199999999999999">
      <c r="C6095" s="90"/>
    </row>
    <row r="6096" spans="3:3" s="86" customFormat="1" ht="10.199999999999999">
      <c r="C6096" s="90"/>
    </row>
    <row r="6097" spans="3:3" s="86" customFormat="1" ht="10.199999999999999">
      <c r="C6097" s="90"/>
    </row>
    <row r="6098" spans="3:3" s="86" customFormat="1" ht="10.199999999999999">
      <c r="C6098" s="90"/>
    </row>
    <row r="6099" spans="3:3" s="86" customFormat="1" ht="10.199999999999999">
      <c r="C6099" s="90"/>
    </row>
    <row r="6100" spans="3:3" s="86" customFormat="1" ht="10.199999999999999">
      <c r="C6100" s="90"/>
    </row>
    <row r="6101" spans="3:3" s="86" customFormat="1" ht="10.199999999999999">
      <c r="C6101" s="90"/>
    </row>
    <row r="6102" spans="3:3" s="86" customFormat="1" ht="10.199999999999999">
      <c r="C6102" s="90"/>
    </row>
    <row r="6103" spans="3:3" s="86" customFormat="1" ht="10.199999999999999">
      <c r="C6103" s="90"/>
    </row>
    <row r="6104" spans="3:3" s="86" customFormat="1" ht="10.199999999999999">
      <c r="C6104" s="90"/>
    </row>
    <row r="6105" spans="3:3" s="86" customFormat="1" ht="10.199999999999999">
      <c r="C6105" s="90"/>
    </row>
    <row r="6106" spans="3:3" s="86" customFormat="1" ht="10.199999999999999">
      <c r="C6106" s="90"/>
    </row>
    <row r="6107" spans="3:3" s="86" customFormat="1" ht="10.199999999999999">
      <c r="C6107" s="90"/>
    </row>
    <row r="6108" spans="3:3" s="86" customFormat="1" ht="10.199999999999999">
      <c r="C6108" s="90"/>
    </row>
    <row r="6109" spans="3:3" s="86" customFormat="1" ht="10.199999999999999">
      <c r="C6109" s="90"/>
    </row>
    <row r="6110" spans="3:3" s="86" customFormat="1" ht="10.199999999999999">
      <c r="C6110" s="90"/>
    </row>
    <row r="6111" spans="3:3" s="86" customFormat="1" ht="10.199999999999999">
      <c r="C6111" s="90"/>
    </row>
    <row r="6112" spans="3:3" s="86" customFormat="1" ht="10.199999999999999">
      <c r="C6112" s="90"/>
    </row>
    <row r="6113" spans="3:3" s="86" customFormat="1" ht="10.199999999999999">
      <c r="C6113" s="90"/>
    </row>
    <row r="6114" spans="3:3" s="86" customFormat="1" ht="10.199999999999999">
      <c r="C6114" s="90"/>
    </row>
    <row r="6115" spans="3:3" s="86" customFormat="1" ht="10.199999999999999">
      <c r="C6115" s="90"/>
    </row>
    <row r="6116" spans="3:3" s="86" customFormat="1" ht="10.199999999999999">
      <c r="C6116" s="90"/>
    </row>
    <row r="6117" spans="3:3" s="86" customFormat="1" ht="10.199999999999999">
      <c r="C6117" s="90"/>
    </row>
    <row r="6118" spans="3:3" s="86" customFormat="1" ht="10.199999999999999">
      <c r="C6118" s="90"/>
    </row>
    <row r="6119" spans="3:3" s="86" customFormat="1" ht="10.199999999999999">
      <c r="C6119" s="90"/>
    </row>
    <row r="6120" spans="3:3" s="86" customFormat="1" ht="10.199999999999999">
      <c r="C6120" s="90"/>
    </row>
    <row r="6121" spans="3:3" s="86" customFormat="1" ht="10.199999999999999">
      <c r="C6121" s="90"/>
    </row>
    <row r="6122" spans="3:3" s="86" customFormat="1" ht="10.199999999999999">
      <c r="C6122" s="90"/>
    </row>
    <row r="6123" spans="3:3" s="86" customFormat="1" ht="10.199999999999999">
      <c r="C6123" s="90"/>
    </row>
    <row r="6124" spans="3:3" s="86" customFormat="1" ht="10.199999999999999">
      <c r="C6124" s="90"/>
    </row>
    <row r="6125" spans="3:3" s="86" customFormat="1" ht="10.199999999999999">
      <c r="C6125" s="90"/>
    </row>
    <row r="6126" spans="3:3" s="86" customFormat="1" ht="10.199999999999999">
      <c r="C6126" s="90"/>
    </row>
    <row r="6127" spans="3:3" s="86" customFormat="1" ht="10.199999999999999">
      <c r="C6127" s="90"/>
    </row>
    <row r="6128" spans="3:3" s="86" customFormat="1" ht="10.199999999999999">
      <c r="C6128" s="90"/>
    </row>
    <row r="6129" spans="3:3" s="86" customFormat="1" ht="10.199999999999999">
      <c r="C6129" s="90"/>
    </row>
    <row r="6130" spans="3:3" s="86" customFormat="1" ht="10.199999999999999">
      <c r="C6130" s="90"/>
    </row>
    <row r="6131" spans="3:3" s="86" customFormat="1" ht="10.199999999999999">
      <c r="C6131" s="90"/>
    </row>
    <row r="6132" spans="3:3" s="86" customFormat="1" ht="10.199999999999999">
      <c r="C6132" s="90"/>
    </row>
    <row r="6133" spans="3:3" s="86" customFormat="1" ht="10.199999999999999">
      <c r="C6133" s="90"/>
    </row>
    <row r="6134" spans="3:3" s="86" customFormat="1" ht="10.199999999999999">
      <c r="C6134" s="90"/>
    </row>
    <row r="6135" spans="3:3" s="86" customFormat="1" ht="10.199999999999999">
      <c r="C6135" s="90"/>
    </row>
    <row r="6136" spans="3:3" s="86" customFormat="1" ht="10.199999999999999">
      <c r="C6136" s="90"/>
    </row>
    <row r="6137" spans="3:3" s="86" customFormat="1" ht="10.199999999999999">
      <c r="C6137" s="90"/>
    </row>
    <row r="6138" spans="3:3" s="86" customFormat="1" ht="10.199999999999999">
      <c r="C6138" s="90"/>
    </row>
    <row r="6139" spans="3:3" s="86" customFormat="1" ht="10.199999999999999">
      <c r="C6139" s="90"/>
    </row>
    <row r="6140" spans="3:3" s="86" customFormat="1" ht="10.199999999999999">
      <c r="C6140" s="90"/>
    </row>
    <row r="6141" spans="3:3" s="86" customFormat="1" ht="10.199999999999999">
      <c r="C6141" s="90"/>
    </row>
    <row r="6142" spans="3:3" s="86" customFormat="1" ht="10.199999999999999">
      <c r="C6142" s="90"/>
    </row>
    <row r="6143" spans="3:3" s="86" customFormat="1" ht="10.199999999999999">
      <c r="C6143" s="90"/>
    </row>
    <row r="6144" spans="3:3" s="86" customFormat="1" ht="10.199999999999999">
      <c r="C6144" s="90"/>
    </row>
    <row r="6145" spans="3:3" s="86" customFormat="1" ht="10.199999999999999">
      <c r="C6145" s="90"/>
    </row>
    <row r="6146" spans="3:3" s="86" customFormat="1" ht="10.199999999999999">
      <c r="C6146" s="90"/>
    </row>
    <row r="6147" spans="3:3" s="86" customFormat="1" ht="10.199999999999999">
      <c r="C6147" s="90"/>
    </row>
    <row r="6148" spans="3:3" s="86" customFormat="1" ht="10.199999999999999">
      <c r="C6148" s="90"/>
    </row>
    <row r="6149" spans="3:3" s="86" customFormat="1" ht="10.199999999999999">
      <c r="C6149" s="90"/>
    </row>
    <row r="6150" spans="3:3" s="86" customFormat="1" ht="10.199999999999999">
      <c r="C6150" s="90"/>
    </row>
    <row r="6151" spans="3:3" s="86" customFormat="1" ht="10.199999999999999">
      <c r="C6151" s="90"/>
    </row>
    <row r="6152" spans="3:3" s="86" customFormat="1" ht="10.199999999999999">
      <c r="C6152" s="90"/>
    </row>
    <row r="6153" spans="3:3" s="86" customFormat="1" ht="10.199999999999999">
      <c r="C6153" s="90"/>
    </row>
    <row r="6154" spans="3:3" s="86" customFormat="1" ht="10.199999999999999">
      <c r="C6154" s="90"/>
    </row>
    <row r="6155" spans="3:3" s="86" customFormat="1" ht="10.199999999999999">
      <c r="C6155" s="90"/>
    </row>
    <row r="6156" spans="3:3" s="86" customFormat="1" ht="10.199999999999999">
      <c r="C6156" s="90"/>
    </row>
    <row r="6157" spans="3:3" s="86" customFormat="1" ht="10.199999999999999">
      <c r="C6157" s="90"/>
    </row>
    <row r="6158" spans="3:3" s="86" customFormat="1" ht="10.199999999999999">
      <c r="C6158" s="90"/>
    </row>
    <row r="6159" spans="3:3" s="86" customFormat="1" ht="10.199999999999999">
      <c r="C6159" s="90"/>
    </row>
    <row r="6160" spans="3:3" s="86" customFormat="1" ht="10.199999999999999">
      <c r="C6160" s="90"/>
    </row>
    <row r="6161" spans="3:3" s="86" customFormat="1" ht="10.199999999999999">
      <c r="C6161" s="90"/>
    </row>
    <row r="6162" spans="3:3" s="86" customFormat="1" ht="10.199999999999999">
      <c r="C6162" s="90"/>
    </row>
    <row r="6163" spans="3:3" s="86" customFormat="1" ht="10.199999999999999">
      <c r="C6163" s="90"/>
    </row>
    <row r="6164" spans="3:3" s="86" customFormat="1" ht="10.199999999999999">
      <c r="C6164" s="90"/>
    </row>
    <row r="6165" spans="3:3" s="86" customFormat="1" ht="10.199999999999999">
      <c r="C6165" s="90"/>
    </row>
    <row r="6166" spans="3:3" s="86" customFormat="1" ht="10.199999999999999">
      <c r="C6166" s="90"/>
    </row>
    <row r="6167" spans="3:3" s="86" customFormat="1" ht="10.199999999999999">
      <c r="C6167" s="90"/>
    </row>
    <row r="6168" spans="3:3" s="86" customFormat="1" ht="10.199999999999999">
      <c r="C6168" s="90"/>
    </row>
    <row r="6169" spans="3:3" s="86" customFormat="1" ht="10.199999999999999">
      <c r="C6169" s="90"/>
    </row>
    <row r="6170" spans="3:3" s="86" customFormat="1" ht="10.199999999999999">
      <c r="C6170" s="90"/>
    </row>
    <row r="6171" spans="3:3" s="86" customFormat="1" ht="10.199999999999999">
      <c r="C6171" s="90"/>
    </row>
    <row r="6172" spans="3:3" s="86" customFormat="1" ht="10.199999999999999">
      <c r="C6172" s="90"/>
    </row>
    <row r="6173" spans="3:3" s="86" customFormat="1" ht="10.199999999999999">
      <c r="C6173" s="90"/>
    </row>
    <row r="6174" spans="3:3" s="86" customFormat="1" ht="10.199999999999999">
      <c r="C6174" s="90"/>
    </row>
    <row r="6175" spans="3:3" s="86" customFormat="1" ht="10.199999999999999">
      <c r="C6175" s="90"/>
    </row>
    <row r="6176" spans="3:3" s="86" customFormat="1" ht="10.199999999999999">
      <c r="C6176" s="90"/>
    </row>
    <row r="6177" spans="3:3" s="86" customFormat="1" ht="10.199999999999999">
      <c r="C6177" s="90"/>
    </row>
    <row r="6178" spans="3:3" s="86" customFormat="1" ht="10.199999999999999">
      <c r="C6178" s="90"/>
    </row>
    <row r="6179" spans="3:3" s="86" customFormat="1" ht="10.199999999999999">
      <c r="C6179" s="90"/>
    </row>
    <row r="6180" spans="3:3" s="86" customFormat="1" ht="10.199999999999999">
      <c r="C6180" s="90"/>
    </row>
    <row r="6181" spans="3:3" s="86" customFormat="1" ht="10.199999999999999">
      <c r="C6181" s="90"/>
    </row>
    <row r="6182" spans="3:3" s="86" customFormat="1" ht="10.199999999999999">
      <c r="C6182" s="90"/>
    </row>
    <row r="6183" spans="3:3" s="86" customFormat="1" ht="10.199999999999999">
      <c r="C6183" s="90"/>
    </row>
    <row r="6184" spans="3:3" s="86" customFormat="1" ht="10.199999999999999">
      <c r="C6184" s="90"/>
    </row>
    <row r="6185" spans="3:3" s="86" customFormat="1" ht="10.199999999999999">
      <c r="C6185" s="90"/>
    </row>
    <row r="6186" spans="3:3" s="86" customFormat="1" ht="10.199999999999999">
      <c r="C6186" s="90"/>
    </row>
    <row r="6187" spans="3:3" s="86" customFormat="1" ht="10.199999999999999">
      <c r="C6187" s="90"/>
    </row>
    <row r="6188" spans="3:3" s="86" customFormat="1" ht="10.199999999999999">
      <c r="C6188" s="90"/>
    </row>
    <row r="6189" spans="3:3" s="86" customFormat="1" ht="10.199999999999999">
      <c r="C6189" s="90"/>
    </row>
    <row r="6190" spans="3:3" s="86" customFormat="1" ht="10.199999999999999">
      <c r="C6190" s="90"/>
    </row>
    <row r="6191" spans="3:3" s="86" customFormat="1" ht="10.199999999999999">
      <c r="C6191" s="90"/>
    </row>
    <row r="6192" spans="3:3" s="86" customFormat="1" ht="10.199999999999999">
      <c r="C6192" s="90"/>
    </row>
    <row r="6193" spans="3:3" s="86" customFormat="1" ht="10.199999999999999">
      <c r="C6193" s="90"/>
    </row>
    <row r="6194" spans="3:3" s="86" customFormat="1" ht="10.199999999999999">
      <c r="C6194" s="90"/>
    </row>
    <row r="6195" spans="3:3" s="86" customFormat="1" ht="10.199999999999999">
      <c r="C6195" s="90"/>
    </row>
    <row r="6196" spans="3:3" s="86" customFormat="1" ht="10.199999999999999">
      <c r="C6196" s="90"/>
    </row>
    <row r="6197" spans="3:3" s="86" customFormat="1" ht="10.199999999999999">
      <c r="C6197" s="90"/>
    </row>
    <row r="6198" spans="3:3" s="86" customFormat="1" ht="10.199999999999999">
      <c r="C6198" s="90"/>
    </row>
    <row r="6199" spans="3:3" s="86" customFormat="1" ht="10.199999999999999">
      <c r="C6199" s="90"/>
    </row>
    <row r="6200" spans="3:3" s="86" customFormat="1" ht="10.199999999999999">
      <c r="C6200" s="90"/>
    </row>
    <row r="6201" spans="3:3" s="86" customFormat="1" ht="10.199999999999999">
      <c r="C6201" s="90"/>
    </row>
    <row r="6202" spans="3:3" s="86" customFormat="1" ht="10.199999999999999">
      <c r="C6202" s="90"/>
    </row>
    <row r="6203" spans="3:3" s="86" customFormat="1" ht="10.199999999999999">
      <c r="C6203" s="90"/>
    </row>
    <row r="6204" spans="3:3" s="86" customFormat="1" ht="10.199999999999999">
      <c r="C6204" s="90"/>
    </row>
    <row r="6205" spans="3:3" s="86" customFormat="1" ht="10.199999999999999">
      <c r="C6205" s="90"/>
    </row>
    <row r="6206" spans="3:3" s="86" customFormat="1" ht="10.199999999999999">
      <c r="C6206" s="90"/>
    </row>
    <row r="6207" spans="3:3" s="86" customFormat="1" ht="10.199999999999999">
      <c r="C6207" s="90"/>
    </row>
    <row r="6208" spans="3:3" s="86" customFormat="1" ht="10.199999999999999">
      <c r="C6208" s="90"/>
    </row>
    <row r="6209" spans="3:3" s="86" customFormat="1" ht="10.199999999999999">
      <c r="C6209" s="90"/>
    </row>
    <row r="6210" spans="3:3" s="86" customFormat="1" ht="10.199999999999999">
      <c r="C6210" s="90"/>
    </row>
    <row r="6211" spans="3:3" s="86" customFormat="1" ht="10.199999999999999">
      <c r="C6211" s="90"/>
    </row>
    <row r="6212" spans="3:3" s="86" customFormat="1" ht="10.199999999999999">
      <c r="C6212" s="90"/>
    </row>
    <row r="6213" spans="3:3" s="86" customFormat="1" ht="10.199999999999999">
      <c r="C6213" s="90"/>
    </row>
    <row r="6214" spans="3:3" s="86" customFormat="1" ht="10.199999999999999">
      <c r="C6214" s="90"/>
    </row>
    <row r="6215" spans="3:3" s="86" customFormat="1" ht="10.199999999999999">
      <c r="C6215" s="90"/>
    </row>
    <row r="6216" spans="3:3" s="86" customFormat="1" ht="10.199999999999999">
      <c r="C6216" s="90"/>
    </row>
    <row r="6217" spans="3:3" s="86" customFormat="1" ht="10.199999999999999">
      <c r="C6217" s="90"/>
    </row>
    <row r="6218" spans="3:3" s="86" customFormat="1" ht="10.199999999999999">
      <c r="C6218" s="90"/>
    </row>
    <row r="6219" spans="3:3" s="86" customFormat="1" ht="10.199999999999999">
      <c r="C6219" s="90"/>
    </row>
    <row r="6220" spans="3:3" s="86" customFormat="1" ht="10.199999999999999">
      <c r="C6220" s="90"/>
    </row>
    <row r="6221" spans="3:3" s="86" customFormat="1" ht="10.199999999999999">
      <c r="C6221" s="90"/>
    </row>
    <row r="6222" spans="3:3" s="86" customFormat="1" ht="10.199999999999999">
      <c r="C6222" s="90"/>
    </row>
    <row r="6223" spans="3:3" s="86" customFormat="1" ht="10.199999999999999">
      <c r="C6223" s="90"/>
    </row>
    <row r="6224" spans="3:3" s="86" customFormat="1" ht="10.199999999999999">
      <c r="C6224" s="90"/>
    </row>
    <row r="6225" spans="3:3" s="86" customFormat="1" ht="10.199999999999999">
      <c r="C6225" s="90"/>
    </row>
    <row r="6226" spans="3:3" s="86" customFormat="1" ht="10.199999999999999">
      <c r="C6226" s="90"/>
    </row>
    <row r="6227" spans="3:3" s="86" customFormat="1" ht="10.199999999999999">
      <c r="C6227" s="90"/>
    </row>
    <row r="6228" spans="3:3" s="86" customFormat="1" ht="10.199999999999999">
      <c r="C6228" s="90"/>
    </row>
    <row r="6229" spans="3:3" s="86" customFormat="1" ht="10.199999999999999">
      <c r="C6229" s="90"/>
    </row>
    <row r="6230" spans="3:3" s="86" customFormat="1" ht="10.199999999999999">
      <c r="C6230" s="90"/>
    </row>
    <row r="6231" spans="3:3" s="86" customFormat="1" ht="10.199999999999999">
      <c r="C6231" s="90"/>
    </row>
    <row r="6232" spans="3:3" s="86" customFormat="1" ht="10.199999999999999">
      <c r="C6232" s="90"/>
    </row>
    <row r="6233" spans="3:3" s="86" customFormat="1" ht="10.199999999999999">
      <c r="C6233" s="90"/>
    </row>
    <row r="6234" spans="3:3" s="86" customFormat="1" ht="10.199999999999999">
      <c r="C6234" s="90"/>
    </row>
    <row r="6235" spans="3:3" s="86" customFormat="1" ht="10.199999999999999">
      <c r="C6235" s="90"/>
    </row>
    <row r="6236" spans="3:3" s="86" customFormat="1" ht="10.199999999999999">
      <c r="C6236" s="90"/>
    </row>
    <row r="6237" spans="3:3" s="86" customFormat="1" ht="10.199999999999999">
      <c r="C6237" s="90"/>
    </row>
    <row r="6238" spans="3:3" s="86" customFormat="1" ht="10.199999999999999">
      <c r="C6238" s="90"/>
    </row>
    <row r="6239" spans="3:3" s="86" customFormat="1" ht="10.199999999999999">
      <c r="C6239" s="90"/>
    </row>
    <row r="6240" spans="3:3" s="86" customFormat="1" ht="10.199999999999999">
      <c r="C6240" s="90"/>
    </row>
    <row r="6241" spans="3:3" s="86" customFormat="1" ht="10.199999999999999">
      <c r="C6241" s="90"/>
    </row>
    <row r="6242" spans="3:3" s="86" customFormat="1" ht="10.199999999999999">
      <c r="C6242" s="90"/>
    </row>
    <row r="6243" spans="3:3" s="86" customFormat="1" ht="10.199999999999999">
      <c r="C6243" s="90"/>
    </row>
    <row r="6244" spans="3:3" s="86" customFormat="1" ht="10.199999999999999">
      <c r="C6244" s="90"/>
    </row>
    <row r="6245" spans="3:3" s="86" customFormat="1" ht="10.199999999999999">
      <c r="C6245" s="90"/>
    </row>
    <row r="6246" spans="3:3" s="86" customFormat="1" ht="10.199999999999999">
      <c r="C6246" s="90"/>
    </row>
    <row r="6247" spans="3:3" s="86" customFormat="1" ht="10.199999999999999">
      <c r="C6247" s="90"/>
    </row>
    <row r="6248" spans="3:3" s="86" customFormat="1" ht="10.199999999999999">
      <c r="C6248" s="90"/>
    </row>
    <row r="6249" spans="3:3" s="86" customFormat="1" ht="10.199999999999999">
      <c r="C6249" s="90"/>
    </row>
    <row r="6250" spans="3:3" s="86" customFormat="1" ht="10.199999999999999">
      <c r="C6250" s="90"/>
    </row>
    <row r="6251" spans="3:3" s="86" customFormat="1" ht="10.199999999999999">
      <c r="C6251" s="90"/>
    </row>
    <row r="6252" spans="3:3" s="86" customFormat="1" ht="10.199999999999999">
      <c r="C6252" s="90"/>
    </row>
    <row r="6253" spans="3:3" s="86" customFormat="1" ht="10.199999999999999">
      <c r="C6253" s="90"/>
    </row>
    <row r="6254" spans="3:3" s="86" customFormat="1" ht="10.199999999999999">
      <c r="C6254" s="90"/>
    </row>
    <row r="6255" spans="3:3" s="86" customFormat="1" ht="10.199999999999999">
      <c r="C6255" s="90"/>
    </row>
    <row r="6256" spans="3:3" s="86" customFormat="1" ht="10.199999999999999">
      <c r="C6256" s="90"/>
    </row>
    <row r="6257" spans="3:3" s="86" customFormat="1" ht="10.199999999999999">
      <c r="C6257" s="90"/>
    </row>
    <row r="6258" spans="3:3" s="86" customFormat="1" ht="10.199999999999999">
      <c r="C6258" s="90"/>
    </row>
    <row r="6259" spans="3:3" s="86" customFormat="1" ht="10.199999999999999">
      <c r="C6259" s="90"/>
    </row>
    <row r="6260" spans="3:3" s="86" customFormat="1" ht="10.199999999999999">
      <c r="C6260" s="90"/>
    </row>
    <row r="6261" spans="3:3" s="86" customFormat="1" ht="10.199999999999999">
      <c r="C6261" s="90"/>
    </row>
    <row r="6262" spans="3:3" s="86" customFormat="1" ht="10.199999999999999">
      <c r="C6262" s="90"/>
    </row>
    <row r="6263" spans="3:3" s="86" customFormat="1" ht="10.199999999999999">
      <c r="C6263" s="90"/>
    </row>
    <row r="6264" spans="3:3" s="86" customFormat="1" ht="10.199999999999999">
      <c r="C6264" s="90"/>
    </row>
    <row r="6265" spans="3:3" s="86" customFormat="1" ht="10.199999999999999">
      <c r="C6265" s="90"/>
    </row>
    <row r="6266" spans="3:3" s="86" customFormat="1" ht="10.199999999999999">
      <c r="C6266" s="90"/>
    </row>
    <row r="6267" spans="3:3" s="86" customFormat="1" ht="10.199999999999999">
      <c r="C6267" s="90"/>
    </row>
    <row r="6268" spans="3:3" s="86" customFormat="1" ht="10.199999999999999">
      <c r="C6268" s="90"/>
    </row>
    <row r="6269" spans="3:3" s="86" customFormat="1" ht="10.199999999999999">
      <c r="C6269" s="90"/>
    </row>
    <row r="6270" spans="3:3" s="86" customFormat="1" ht="10.199999999999999">
      <c r="C6270" s="90"/>
    </row>
    <row r="6271" spans="3:3" s="86" customFormat="1" ht="10.199999999999999">
      <c r="C6271" s="90"/>
    </row>
    <row r="6272" spans="3:3" s="86" customFormat="1" ht="10.199999999999999">
      <c r="C6272" s="90"/>
    </row>
    <row r="6273" spans="3:3" s="86" customFormat="1" ht="10.199999999999999">
      <c r="C6273" s="90"/>
    </row>
    <row r="6274" spans="3:3" s="86" customFormat="1" ht="10.199999999999999">
      <c r="C6274" s="90"/>
    </row>
    <row r="6275" spans="3:3" s="86" customFormat="1" ht="10.199999999999999">
      <c r="C6275" s="90"/>
    </row>
    <row r="6276" spans="3:3" s="86" customFormat="1" ht="10.199999999999999">
      <c r="C6276" s="90"/>
    </row>
    <row r="6277" spans="3:3" s="86" customFormat="1" ht="10.199999999999999">
      <c r="C6277" s="90"/>
    </row>
    <row r="6278" spans="3:3" s="86" customFormat="1" ht="10.199999999999999">
      <c r="C6278" s="90"/>
    </row>
    <row r="6279" spans="3:3" s="86" customFormat="1" ht="10.199999999999999">
      <c r="C6279" s="90"/>
    </row>
    <row r="6280" spans="3:3" s="86" customFormat="1" ht="10.199999999999999">
      <c r="C6280" s="90"/>
    </row>
    <row r="6281" spans="3:3" s="86" customFormat="1" ht="10.199999999999999">
      <c r="C6281" s="90"/>
    </row>
    <row r="6282" spans="3:3" s="86" customFormat="1" ht="10.199999999999999">
      <c r="C6282" s="90"/>
    </row>
    <row r="6283" spans="3:3" s="86" customFormat="1" ht="10.199999999999999">
      <c r="C6283" s="90"/>
    </row>
    <row r="6284" spans="3:3" s="86" customFormat="1" ht="10.199999999999999">
      <c r="C6284" s="90"/>
    </row>
    <row r="6285" spans="3:3" s="86" customFormat="1" ht="10.199999999999999">
      <c r="C6285" s="90"/>
    </row>
    <row r="6286" spans="3:3" s="86" customFormat="1" ht="10.199999999999999">
      <c r="C6286" s="90"/>
    </row>
    <row r="6287" spans="3:3" s="86" customFormat="1" ht="10.199999999999999">
      <c r="C6287" s="90"/>
    </row>
    <row r="6288" spans="3:3" s="86" customFormat="1" ht="10.199999999999999">
      <c r="C6288" s="90"/>
    </row>
    <row r="6289" spans="3:3" s="86" customFormat="1" ht="10.199999999999999">
      <c r="C6289" s="90"/>
    </row>
    <row r="6290" spans="3:3" s="86" customFormat="1" ht="10.199999999999999">
      <c r="C6290" s="90"/>
    </row>
    <row r="6291" spans="3:3" s="86" customFormat="1" ht="10.199999999999999">
      <c r="C6291" s="90"/>
    </row>
    <row r="6292" spans="3:3" s="86" customFormat="1" ht="10.199999999999999">
      <c r="C6292" s="90"/>
    </row>
    <row r="6293" spans="3:3" s="86" customFormat="1" ht="10.199999999999999">
      <c r="C6293" s="90"/>
    </row>
    <row r="6294" spans="3:3" s="86" customFormat="1" ht="10.199999999999999">
      <c r="C6294" s="90"/>
    </row>
    <row r="6295" spans="3:3" s="86" customFormat="1" ht="10.199999999999999">
      <c r="C6295" s="90"/>
    </row>
    <row r="6296" spans="3:3" s="86" customFormat="1" ht="10.199999999999999">
      <c r="C6296" s="90"/>
    </row>
    <row r="6297" spans="3:3" s="86" customFormat="1" ht="10.199999999999999">
      <c r="C6297" s="90"/>
    </row>
    <row r="6298" spans="3:3" s="86" customFormat="1" ht="10.199999999999999">
      <c r="C6298" s="90"/>
    </row>
    <row r="6299" spans="3:3" s="86" customFormat="1" ht="10.199999999999999">
      <c r="C6299" s="90"/>
    </row>
    <row r="6300" spans="3:3" s="86" customFormat="1" ht="10.199999999999999">
      <c r="C6300" s="90"/>
    </row>
    <row r="6301" spans="3:3" s="86" customFormat="1" ht="10.199999999999999">
      <c r="C6301" s="90"/>
    </row>
    <row r="6302" spans="3:3" s="86" customFormat="1" ht="10.199999999999999">
      <c r="C6302" s="90"/>
    </row>
    <row r="6303" spans="3:3" s="86" customFormat="1" ht="10.199999999999999">
      <c r="C6303" s="90"/>
    </row>
    <row r="6304" spans="3:3" s="86" customFormat="1" ht="10.199999999999999">
      <c r="C6304" s="90"/>
    </row>
    <row r="6305" spans="3:3" s="86" customFormat="1" ht="10.199999999999999">
      <c r="C6305" s="90"/>
    </row>
    <row r="6306" spans="3:3" s="86" customFormat="1" ht="10.199999999999999">
      <c r="C6306" s="90"/>
    </row>
    <row r="6307" spans="3:3" s="86" customFormat="1" ht="10.199999999999999">
      <c r="C6307" s="90"/>
    </row>
    <row r="6308" spans="3:3" s="86" customFormat="1" ht="10.199999999999999">
      <c r="C6308" s="90"/>
    </row>
    <row r="6309" spans="3:3" s="86" customFormat="1" ht="10.199999999999999">
      <c r="C6309" s="90"/>
    </row>
    <row r="6310" spans="3:3" s="86" customFormat="1" ht="10.199999999999999">
      <c r="C6310" s="90"/>
    </row>
    <row r="6311" spans="3:3" s="86" customFormat="1" ht="10.199999999999999">
      <c r="C6311" s="90"/>
    </row>
    <row r="6312" spans="3:3" s="86" customFormat="1" ht="10.199999999999999">
      <c r="C6312" s="90"/>
    </row>
    <row r="6313" spans="3:3" s="86" customFormat="1" ht="10.199999999999999">
      <c r="C6313" s="90"/>
    </row>
    <row r="6314" spans="3:3" s="86" customFormat="1" ht="10.199999999999999">
      <c r="C6314" s="90"/>
    </row>
    <row r="6315" spans="3:3" s="86" customFormat="1" ht="10.199999999999999">
      <c r="C6315" s="90"/>
    </row>
    <row r="6316" spans="3:3" s="86" customFormat="1" ht="10.199999999999999">
      <c r="C6316" s="90"/>
    </row>
    <row r="6317" spans="3:3" s="86" customFormat="1" ht="10.199999999999999">
      <c r="C6317" s="90"/>
    </row>
    <row r="6318" spans="3:3" s="86" customFormat="1" ht="10.199999999999999">
      <c r="C6318" s="90"/>
    </row>
    <row r="6319" spans="3:3" s="86" customFormat="1" ht="10.199999999999999">
      <c r="C6319" s="90"/>
    </row>
    <row r="6320" spans="3:3" s="86" customFormat="1" ht="10.199999999999999">
      <c r="C6320" s="90"/>
    </row>
    <row r="6321" spans="3:3" s="86" customFormat="1" ht="10.199999999999999">
      <c r="C6321" s="90"/>
    </row>
    <row r="6322" spans="3:3" s="86" customFormat="1" ht="10.199999999999999">
      <c r="C6322" s="90"/>
    </row>
    <row r="6323" spans="3:3" s="86" customFormat="1" ht="10.199999999999999">
      <c r="C6323" s="90"/>
    </row>
    <row r="6324" spans="3:3" s="86" customFormat="1" ht="10.199999999999999">
      <c r="C6324" s="90"/>
    </row>
    <row r="6325" spans="3:3" s="86" customFormat="1" ht="10.199999999999999">
      <c r="C6325" s="90"/>
    </row>
    <row r="6326" spans="3:3" s="86" customFormat="1" ht="10.199999999999999">
      <c r="C6326" s="90"/>
    </row>
    <row r="6327" spans="3:3" s="86" customFormat="1" ht="10.199999999999999">
      <c r="C6327" s="90"/>
    </row>
    <row r="6328" spans="3:3" s="86" customFormat="1" ht="10.199999999999999">
      <c r="C6328" s="90"/>
    </row>
    <row r="6329" spans="3:3" s="86" customFormat="1" ht="10.199999999999999">
      <c r="C6329" s="90"/>
    </row>
    <row r="6330" spans="3:3" s="86" customFormat="1" ht="10.199999999999999">
      <c r="C6330" s="90"/>
    </row>
    <row r="6331" spans="3:3" s="86" customFormat="1" ht="10.199999999999999">
      <c r="C6331" s="90"/>
    </row>
    <row r="6332" spans="3:3" s="86" customFormat="1" ht="10.199999999999999">
      <c r="C6332" s="90"/>
    </row>
    <row r="6333" spans="3:3" s="86" customFormat="1" ht="10.199999999999999">
      <c r="C6333" s="90"/>
    </row>
    <row r="6334" spans="3:3" s="86" customFormat="1" ht="10.199999999999999">
      <c r="C6334" s="90"/>
    </row>
    <row r="6335" spans="3:3" s="86" customFormat="1" ht="10.199999999999999">
      <c r="C6335" s="90"/>
    </row>
    <row r="6336" spans="3:3" s="86" customFormat="1" ht="10.199999999999999">
      <c r="C6336" s="90"/>
    </row>
    <row r="6337" spans="3:3" s="86" customFormat="1" ht="10.199999999999999">
      <c r="C6337" s="90"/>
    </row>
    <row r="6338" spans="3:3" s="86" customFormat="1" ht="10.199999999999999">
      <c r="C6338" s="90"/>
    </row>
    <row r="6339" spans="3:3" s="86" customFormat="1" ht="10.199999999999999">
      <c r="C6339" s="90"/>
    </row>
    <row r="6340" spans="3:3" s="86" customFormat="1" ht="10.199999999999999">
      <c r="C6340" s="90"/>
    </row>
    <row r="6341" spans="3:3" s="86" customFormat="1" ht="10.199999999999999">
      <c r="C6341" s="90"/>
    </row>
    <row r="6342" spans="3:3" s="86" customFormat="1" ht="10.199999999999999">
      <c r="C6342" s="90"/>
    </row>
    <row r="6343" spans="3:3" s="86" customFormat="1" ht="10.199999999999999">
      <c r="C6343" s="90"/>
    </row>
    <row r="6344" spans="3:3" s="86" customFormat="1" ht="10.199999999999999">
      <c r="C6344" s="90"/>
    </row>
    <row r="6345" spans="3:3" s="86" customFormat="1" ht="10.199999999999999">
      <c r="C6345" s="90"/>
    </row>
    <row r="6346" spans="3:3" s="86" customFormat="1" ht="10.199999999999999">
      <c r="C6346" s="90"/>
    </row>
    <row r="6347" spans="3:3" s="86" customFormat="1" ht="10.199999999999999">
      <c r="C6347" s="90"/>
    </row>
    <row r="6348" spans="3:3" s="86" customFormat="1" ht="10.199999999999999">
      <c r="C6348" s="90"/>
    </row>
    <row r="6349" spans="3:3" s="86" customFormat="1" ht="10.199999999999999">
      <c r="C6349" s="90"/>
    </row>
    <row r="6350" spans="3:3" s="86" customFormat="1" ht="10.199999999999999">
      <c r="C6350" s="90"/>
    </row>
    <row r="6351" spans="3:3" s="86" customFormat="1" ht="10.199999999999999">
      <c r="C6351" s="90"/>
    </row>
    <row r="6352" spans="3:3" s="86" customFormat="1" ht="10.199999999999999">
      <c r="C6352" s="90"/>
    </row>
    <row r="6353" spans="3:3" s="86" customFormat="1" ht="10.199999999999999">
      <c r="C6353" s="90"/>
    </row>
    <row r="6354" spans="3:3" s="86" customFormat="1" ht="10.199999999999999">
      <c r="C6354" s="90"/>
    </row>
    <row r="6355" spans="3:3" s="86" customFormat="1" ht="10.199999999999999">
      <c r="C6355" s="90"/>
    </row>
    <row r="6356" spans="3:3" s="86" customFormat="1" ht="10.199999999999999">
      <c r="C6356" s="90"/>
    </row>
    <row r="6357" spans="3:3" s="86" customFormat="1" ht="10.199999999999999">
      <c r="C6357" s="90"/>
    </row>
    <row r="6358" spans="3:3" s="86" customFormat="1" ht="10.199999999999999">
      <c r="C6358" s="90"/>
    </row>
    <row r="6359" spans="3:3" s="86" customFormat="1" ht="10.199999999999999">
      <c r="C6359" s="90"/>
    </row>
    <row r="6360" spans="3:3" s="86" customFormat="1" ht="10.199999999999999">
      <c r="C6360" s="90"/>
    </row>
    <row r="6361" spans="3:3" s="86" customFormat="1" ht="10.199999999999999">
      <c r="C6361" s="90"/>
    </row>
    <row r="6362" spans="3:3" s="86" customFormat="1" ht="10.199999999999999">
      <c r="C6362" s="90"/>
    </row>
    <row r="6363" spans="3:3" s="86" customFormat="1" ht="10.199999999999999">
      <c r="C6363" s="90"/>
    </row>
    <row r="6364" spans="3:3" s="86" customFormat="1" ht="10.199999999999999">
      <c r="C6364" s="90"/>
    </row>
    <row r="6365" spans="3:3" s="86" customFormat="1" ht="10.199999999999999">
      <c r="C6365" s="90"/>
    </row>
    <row r="6366" spans="3:3" s="86" customFormat="1" ht="10.199999999999999">
      <c r="C6366" s="90"/>
    </row>
    <row r="6367" spans="3:3" s="86" customFormat="1" ht="10.199999999999999">
      <c r="C6367" s="90"/>
    </row>
    <row r="6368" spans="3:3" s="86" customFormat="1" ht="10.199999999999999">
      <c r="C6368" s="90"/>
    </row>
    <row r="6369" spans="3:3" s="86" customFormat="1" ht="10.199999999999999">
      <c r="C6369" s="90"/>
    </row>
    <row r="6370" spans="3:3" s="86" customFormat="1" ht="10.199999999999999">
      <c r="C6370" s="90"/>
    </row>
    <row r="6371" spans="3:3" s="86" customFormat="1" ht="10.199999999999999">
      <c r="C6371" s="90"/>
    </row>
    <row r="6372" spans="3:3" s="86" customFormat="1" ht="10.199999999999999">
      <c r="C6372" s="90"/>
    </row>
    <row r="6373" spans="3:3" s="86" customFormat="1" ht="10.199999999999999">
      <c r="C6373" s="90"/>
    </row>
    <row r="6374" spans="3:3" s="86" customFormat="1" ht="10.199999999999999">
      <c r="C6374" s="90"/>
    </row>
    <row r="6375" spans="3:3" s="86" customFormat="1" ht="10.199999999999999">
      <c r="C6375" s="90"/>
    </row>
    <row r="6376" spans="3:3" s="86" customFormat="1" ht="10.199999999999999">
      <c r="C6376" s="90"/>
    </row>
    <row r="6377" spans="3:3" s="86" customFormat="1" ht="10.199999999999999">
      <c r="C6377" s="90"/>
    </row>
    <row r="6378" spans="3:3" s="86" customFormat="1" ht="10.199999999999999">
      <c r="C6378" s="90"/>
    </row>
    <row r="6379" spans="3:3" s="86" customFormat="1" ht="10.199999999999999">
      <c r="C6379" s="90"/>
    </row>
    <row r="6380" spans="3:3" s="86" customFormat="1" ht="10.199999999999999">
      <c r="C6380" s="90"/>
    </row>
    <row r="6381" spans="3:3" s="86" customFormat="1" ht="10.199999999999999">
      <c r="C6381" s="90"/>
    </row>
    <row r="6382" spans="3:3" s="86" customFormat="1" ht="10.199999999999999">
      <c r="C6382" s="90"/>
    </row>
    <row r="6383" spans="3:3" s="86" customFormat="1" ht="10.199999999999999">
      <c r="C6383" s="90"/>
    </row>
    <row r="6384" spans="3:3" s="86" customFormat="1" ht="10.199999999999999">
      <c r="C6384" s="90"/>
    </row>
    <row r="6385" spans="3:3" s="86" customFormat="1" ht="10.199999999999999">
      <c r="C6385" s="90"/>
    </row>
    <row r="6386" spans="3:3" s="86" customFormat="1" ht="10.199999999999999">
      <c r="C6386" s="90"/>
    </row>
    <row r="6387" spans="3:3" s="86" customFormat="1" ht="10.199999999999999">
      <c r="C6387" s="90"/>
    </row>
    <row r="6388" spans="3:3" s="86" customFormat="1" ht="10.199999999999999">
      <c r="C6388" s="90"/>
    </row>
    <row r="6389" spans="3:3" s="86" customFormat="1" ht="10.199999999999999">
      <c r="C6389" s="90"/>
    </row>
    <row r="6390" spans="3:3" s="86" customFormat="1" ht="10.199999999999999">
      <c r="C6390" s="90"/>
    </row>
    <row r="6391" spans="3:3" s="86" customFormat="1" ht="10.199999999999999">
      <c r="C6391" s="90"/>
    </row>
    <row r="6392" spans="3:3" s="86" customFormat="1" ht="10.199999999999999">
      <c r="C6392" s="90"/>
    </row>
    <row r="6393" spans="3:3" s="86" customFormat="1" ht="10.199999999999999">
      <c r="C6393" s="90"/>
    </row>
    <row r="6394" spans="3:3" s="86" customFormat="1" ht="10.199999999999999">
      <c r="C6394" s="90"/>
    </row>
    <row r="6395" spans="3:3" s="86" customFormat="1" ht="10.199999999999999">
      <c r="C6395" s="90"/>
    </row>
    <row r="6396" spans="3:3" s="86" customFormat="1" ht="10.199999999999999">
      <c r="C6396" s="90"/>
    </row>
    <row r="6397" spans="3:3" s="86" customFormat="1" ht="10.199999999999999">
      <c r="C6397" s="90"/>
    </row>
    <row r="6398" spans="3:3" s="86" customFormat="1" ht="10.199999999999999">
      <c r="C6398" s="90"/>
    </row>
    <row r="6399" spans="3:3" s="86" customFormat="1" ht="10.199999999999999">
      <c r="C6399" s="90"/>
    </row>
    <row r="6400" spans="3:3" s="86" customFormat="1" ht="10.199999999999999">
      <c r="C6400" s="90"/>
    </row>
    <row r="6401" spans="3:3" s="86" customFormat="1" ht="10.199999999999999">
      <c r="C6401" s="90"/>
    </row>
    <row r="6402" spans="3:3" s="86" customFormat="1" ht="10.199999999999999">
      <c r="C6402" s="90"/>
    </row>
    <row r="6403" spans="3:3" s="86" customFormat="1" ht="10.199999999999999">
      <c r="C6403" s="90"/>
    </row>
    <row r="6404" spans="3:3" s="86" customFormat="1" ht="10.199999999999999">
      <c r="C6404" s="90"/>
    </row>
    <row r="6405" spans="3:3" s="86" customFormat="1" ht="10.199999999999999">
      <c r="C6405" s="90"/>
    </row>
    <row r="6406" spans="3:3" s="86" customFormat="1" ht="10.199999999999999">
      <c r="C6406" s="90"/>
    </row>
    <row r="6407" spans="3:3" s="86" customFormat="1" ht="10.199999999999999">
      <c r="C6407" s="90"/>
    </row>
    <row r="6408" spans="3:3" s="86" customFormat="1" ht="10.199999999999999">
      <c r="C6408" s="90"/>
    </row>
    <row r="6409" spans="3:3" s="86" customFormat="1" ht="10.199999999999999">
      <c r="C6409" s="90"/>
    </row>
    <row r="6410" spans="3:3" s="86" customFormat="1" ht="10.199999999999999">
      <c r="C6410" s="90"/>
    </row>
    <row r="6411" spans="3:3" s="86" customFormat="1" ht="10.199999999999999">
      <c r="C6411" s="90"/>
    </row>
    <row r="6412" spans="3:3" s="86" customFormat="1" ht="10.199999999999999">
      <c r="C6412" s="90"/>
    </row>
    <row r="6413" spans="3:3" s="86" customFormat="1" ht="10.199999999999999">
      <c r="C6413" s="90"/>
    </row>
    <row r="6414" spans="3:3" s="86" customFormat="1" ht="10.199999999999999">
      <c r="C6414" s="90"/>
    </row>
    <row r="6415" spans="3:3" s="86" customFormat="1" ht="10.199999999999999">
      <c r="C6415" s="90"/>
    </row>
    <row r="6416" spans="3:3" s="86" customFormat="1" ht="10.199999999999999">
      <c r="C6416" s="90"/>
    </row>
    <row r="6417" spans="3:3" s="86" customFormat="1" ht="10.199999999999999">
      <c r="C6417" s="90"/>
    </row>
    <row r="6418" spans="3:3" s="86" customFormat="1" ht="10.199999999999999">
      <c r="C6418" s="90"/>
    </row>
    <row r="6419" spans="3:3" s="86" customFormat="1" ht="10.199999999999999">
      <c r="C6419" s="90"/>
    </row>
    <row r="6420" spans="3:3" s="86" customFormat="1" ht="10.199999999999999">
      <c r="C6420" s="90"/>
    </row>
    <row r="6421" spans="3:3" s="86" customFormat="1" ht="10.199999999999999">
      <c r="C6421" s="90"/>
    </row>
    <row r="6422" spans="3:3" s="86" customFormat="1" ht="10.199999999999999">
      <c r="C6422" s="90"/>
    </row>
    <row r="6423" spans="3:3" s="86" customFormat="1" ht="10.199999999999999">
      <c r="C6423" s="90"/>
    </row>
    <row r="6424" spans="3:3" s="86" customFormat="1" ht="10.199999999999999">
      <c r="C6424" s="90"/>
    </row>
    <row r="6425" spans="3:3" s="86" customFormat="1" ht="10.199999999999999">
      <c r="C6425" s="90"/>
    </row>
    <row r="6426" spans="3:3" s="86" customFormat="1" ht="10.199999999999999">
      <c r="C6426" s="90"/>
    </row>
    <row r="6427" spans="3:3" s="86" customFormat="1" ht="10.199999999999999">
      <c r="C6427" s="90"/>
    </row>
    <row r="6428" spans="3:3" s="86" customFormat="1" ht="10.199999999999999">
      <c r="C6428" s="90"/>
    </row>
    <row r="6429" spans="3:3" s="86" customFormat="1" ht="10.199999999999999">
      <c r="C6429" s="90"/>
    </row>
    <row r="6430" spans="3:3" s="86" customFormat="1" ht="10.199999999999999">
      <c r="C6430" s="90"/>
    </row>
    <row r="6431" spans="3:3" s="86" customFormat="1" ht="10.199999999999999">
      <c r="C6431" s="90"/>
    </row>
    <row r="6432" spans="3:3" s="86" customFormat="1" ht="10.199999999999999">
      <c r="C6432" s="90"/>
    </row>
    <row r="6433" spans="3:3" s="86" customFormat="1" ht="10.199999999999999">
      <c r="C6433" s="90"/>
    </row>
    <row r="6434" spans="3:3" s="86" customFormat="1" ht="10.199999999999999">
      <c r="C6434" s="90"/>
    </row>
    <row r="6435" spans="3:3" s="86" customFormat="1" ht="10.199999999999999">
      <c r="C6435" s="90"/>
    </row>
    <row r="6436" spans="3:3" s="86" customFormat="1" ht="10.199999999999999">
      <c r="C6436" s="90"/>
    </row>
    <row r="6437" spans="3:3" s="86" customFormat="1" ht="10.199999999999999">
      <c r="C6437" s="90"/>
    </row>
    <row r="6438" spans="3:3" s="86" customFormat="1" ht="10.199999999999999">
      <c r="C6438" s="90"/>
    </row>
    <row r="6439" spans="3:3" s="86" customFormat="1" ht="10.199999999999999">
      <c r="C6439" s="90"/>
    </row>
    <row r="6440" spans="3:3" s="86" customFormat="1" ht="10.199999999999999">
      <c r="C6440" s="90"/>
    </row>
    <row r="6441" spans="3:3" s="86" customFormat="1" ht="10.199999999999999">
      <c r="C6441" s="90"/>
    </row>
    <row r="6442" spans="3:3" s="86" customFormat="1" ht="10.199999999999999">
      <c r="C6442" s="90"/>
    </row>
    <row r="6443" spans="3:3" s="86" customFormat="1" ht="10.199999999999999">
      <c r="C6443" s="90"/>
    </row>
    <row r="6444" spans="3:3" s="86" customFormat="1" ht="10.199999999999999">
      <c r="C6444" s="90"/>
    </row>
    <row r="6445" spans="3:3" s="86" customFormat="1" ht="10.199999999999999">
      <c r="C6445" s="90"/>
    </row>
    <row r="6446" spans="3:3" s="86" customFormat="1" ht="10.199999999999999">
      <c r="C6446" s="90"/>
    </row>
    <row r="6447" spans="3:3" s="86" customFormat="1" ht="10.199999999999999">
      <c r="C6447" s="90"/>
    </row>
    <row r="6448" spans="3:3" s="86" customFormat="1" ht="10.199999999999999">
      <c r="C6448" s="90"/>
    </row>
    <row r="6449" spans="3:3" s="86" customFormat="1" ht="10.199999999999999">
      <c r="C6449" s="90"/>
    </row>
    <row r="6450" spans="3:3" s="86" customFormat="1" ht="10.199999999999999">
      <c r="C6450" s="90"/>
    </row>
    <row r="6451" spans="3:3" s="86" customFormat="1" ht="10.199999999999999">
      <c r="C6451" s="90"/>
    </row>
    <row r="6452" spans="3:3" s="86" customFormat="1" ht="10.199999999999999">
      <c r="C6452" s="90"/>
    </row>
    <row r="6453" spans="3:3" s="86" customFormat="1" ht="10.199999999999999">
      <c r="C6453" s="90"/>
    </row>
    <row r="6454" spans="3:3" s="86" customFormat="1" ht="10.199999999999999">
      <c r="C6454" s="90"/>
    </row>
    <row r="6455" spans="3:3" s="86" customFormat="1" ht="10.199999999999999">
      <c r="C6455" s="90"/>
    </row>
    <row r="6456" spans="3:3" s="86" customFormat="1" ht="10.199999999999999">
      <c r="C6456" s="90"/>
    </row>
    <row r="6457" spans="3:3" s="86" customFormat="1" ht="10.199999999999999">
      <c r="C6457" s="90"/>
    </row>
    <row r="6458" spans="3:3" s="86" customFormat="1" ht="10.199999999999999">
      <c r="C6458" s="90"/>
    </row>
    <row r="6459" spans="3:3" s="86" customFormat="1" ht="10.199999999999999">
      <c r="C6459" s="90"/>
    </row>
    <row r="6460" spans="3:3" s="86" customFormat="1" ht="10.199999999999999">
      <c r="C6460" s="90"/>
    </row>
    <row r="6461" spans="3:3" s="86" customFormat="1" ht="10.199999999999999">
      <c r="C6461" s="90"/>
    </row>
    <row r="6462" spans="3:3" s="86" customFormat="1" ht="10.199999999999999">
      <c r="C6462" s="90"/>
    </row>
    <row r="6463" spans="3:3" s="86" customFormat="1" ht="10.199999999999999">
      <c r="C6463" s="90"/>
    </row>
    <row r="6464" spans="3:3" s="86" customFormat="1" ht="10.199999999999999">
      <c r="C6464" s="90"/>
    </row>
    <row r="6465" spans="3:3" s="86" customFormat="1" ht="10.199999999999999">
      <c r="C6465" s="90"/>
    </row>
    <row r="6466" spans="3:3" s="86" customFormat="1" ht="10.199999999999999">
      <c r="C6466" s="90"/>
    </row>
    <row r="6467" spans="3:3" s="86" customFormat="1" ht="10.199999999999999">
      <c r="C6467" s="90"/>
    </row>
    <row r="6468" spans="3:3" s="86" customFormat="1" ht="10.199999999999999">
      <c r="C6468" s="90"/>
    </row>
    <row r="6469" spans="3:3" s="86" customFormat="1" ht="10.199999999999999">
      <c r="C6469" s="90"/>
    </row>
    <row r="6470" spans="3:3" s="86" customFormat="1" ht="10.199999999999999">
      <c r="C6470" s="90"/>
    </row>
    <row r="6471" spans="3:3" s="86" customFormat="1" ht="10.199999999999999">
      <c r="C6471" s="90"/>
    </row>
    <row r="6472" spans="3:3" s="86" customFormat="1" ht="10.199999999999999">
      <c r="C6472" s="90"/>
    </row>
    <row r="6473" spans="3:3" s="86" customFormat="1" ht="10.199999999999999">
      <c r="C6473" s="90"/>
    </row>
    <row r="6474" spans="3:3" s="86" customFormat="1" ht="10.199999999999999">
      <c r="C6474" s="90"/>
    </row>
    <row r="6475" spans="3:3" s="86" customFormat="1" ht="10.199999999999999">
      <c r="C6475" s="90"/>
    </row>
    <row r="6476" spans="3:3" s="86" customFormat="1" ht="10.199999999999999">
      <c r="C6476" s="90"/>
    </row>
    <row r="6477" spans="3:3" s="86" customFormat="1" ht="10.199999999999999">
      <c r="C6477" s="90"/>
    </row>
    <row r="6478" spans="3:3" s="86" customFormat="1" ht="10.199999999999999">
      <c r="C6478" s="90"/>
    </row>
    <row r="6479" spans="3:3" s="86" customFormat="1" ht="10.199999999999999">
      <c r="C6479" s="90"/>
    </row>
    <row r="6480" spans="3:3" s="86" customFormat="1" ht="10.199999999999999">
      <c r="C6480" s="90"/>
    </row>
    <row r="6481" spans="3:3" s="86" customFormat="1" ht="10.199999999999999">
      <c r="C6481" s="90"/>
    </row>
    <row r="6482" spans="3:3" s="86" customFormat="1" ht="10.199999999999999">
      <c r="C6482" s="90"/>
    </row>
    <row r="6483" spans="3:3" s="86" customFormat="1" ht="10.199999999999999">
      <c r="C6483" s="90"/>
    </row>
    <row r="6484" spans="3:3" s="86" customFormat="1" ht="10.199999999999999">
      <c r="C6484" s="90"/>
    </row>
    <row r="6485" spans="3:3" s="86" customFormat="1" ht="10.199999999999999">
      <c r="C6485" s="90"/>
    </row>
    <row r="6486" spans="3:3" s="86" customFormat="1" ht="10.199999999999999">
      <c r="C6486" s="90"/>
    </row>
    <row r="6487" spans="3:3" s="86" customFormat="1" ht="10.199999999999999">
      <c r="C6487" s="90"/>
    </row>
    <row r="6488" spans="3:3" s="86" customFormat="1" ht="10.199999999999999">
      <c r="C6488" s="90"/>
    </row>
    <row r="6489" spans="3:3" s="86" customFormat="1" ht="10.199999999999999">
      <c r="C6489" s="90"/>
    </row>
    <row r="6490" spans="3:3" s="86" customFormat="1" ht="10.199999999999999">
      <c r="C6490" s="90"/>
    </row>
    <row r="6491" spans="3:3" s="86" customFormat="1" ht="10.199999999999999">
      <c r="C6491" s="90"/>
    </row>
    <row r="6492" spans="3:3" s="86" customFormat="1" ht="10.199999999999999">
      <c r="C6492" s="90"/>
    </row>
    <row r="6493" spans="3:3" s="86" customFormat="1" ht="10.199999999999999">
      <c r="C6493" s="90"/>
    </row>
    <row r="6494" spans="3:3" s="86" customFormat="1" ht="10.199999999999999">
      <c r="C6494" s="90"/>
    </row>
    <row r="6495" spans="3:3" s="86" customFormat="1" ht="10.199999999999999">
      <c r="C6495" s="90"/>
    </row>
    <row r="6496" spans="3:3" s="86" customFormat="1" ht="10.199999999999999">
      <c r="C6496" s="90"/>
    </row>
    <row r="6497" spans="3:3" s="86" customFormat="1" ht="10.199999999999999">
      <c r="C6497" s="90"/>
    </row>
    <row r="6498" spans="3:3" s="86" customFormat="1" ht="10.199999999999999">
      <c r="C6498" s="90"/>
    </row>
    <row r="6499" spans="3:3" s="86" customFormat="1" ht="10.199999999999999">
      <c r="C6499" s="90"/>
    </row>
    <row r="6500" spans="3:3" s="86" customFormat="1" ht="10.199999999999999">
      <c r="C6500" s="90"/>
    </row>
    <row r="6501" spans="3:3" s="86" customFormat="1" ht="10.199999999999999">
      <c r="C6501" s="90"/>
    </row>
    <row r="6502" spans="3:3" s="86" customFormat="1" ht="10.199999999999999">
      <c r="C6502" s="90"/>
    </row>
    <row r="6503" spans="3:3" s="86" customFormat="1" ht="10.199999999999999">
      <c r="C6503" s="90"/>
    </row>
    <row r="6504" spans="3:3" s="86" customFormat="1" ht="10.199999999999999">
      <c r="C6504" s="90"/>
    </row>
    <row r="6505" spans="3:3" s="86" customFormat="1" ht="10.199999999999999">
      <c r="C6505" s="90"/>
    </row>
    <row r="6506" spans="3:3" s="86" customFormat="1" ht="10.199999999999999">
      <c r="C6506" s="90"/>
    </row>
    <row r="6507" spans="3:3" s="86" customFormat="1" ht="10.199999999999999">
      <c r="C6507" s="90"/>
    </row>
    <row r="6508" spans="3:3" s="86" customFormat="1" ht="10.199999999999999">
      <c r="C6508" s="90"/>
    </row>
    <row r="6509" spans="3:3" s="86" customFormat="1" ht="10.199999999999999">
      <c r="C6509" s="90"/>
    </row>
    <row r="6510" spans="3:3" s="86" customFormat="1" ht="10.199999999999999">
      <c r="C6510" s="90"/>
    </row>
    <row r="6511" spans="3:3" s="86" customFormat="1" ht="10.199999999999999">
      <c r="C6511" s="90"/>
    </row>
    <row r="6512" spans="3:3" s="86" customFormat="1" ht="10.199999999999999">
      <c r="C6512" s="90"/>
    </row>
    <row r="6513" spans="3:3" s="86" customFormat="1" ht="10.199999999999999">
      <c r="C6513" s="90"/>
    </row>
    <row r="6514" spans="3:3" s="86" customFormat="1" ht="10.199999999999999">
      <c r="C6514" s="90"/>
    </row>
    <row r="6515" spans="3:3" s="86" customFormat="1" ht="10.199999999999999">
      <c r="C6515" s="90"/>
    </row>
    <row r="6516" spans="3:3" s="86" customFormat="1" ht="10.199999999999999">
      <c r="C6516" s="90"/>
    </row>
    <row r="6517" spans="3:3" s="86" customFormat="1" ht="10.199999999999999">
      <c r="C6517" s="90"/>
    </row>
    <row r="6518" spans="3:3" s="86" customFormat="1" ht="10.199999999999999">
      <c r="C6518" s="90"/>
    </row>
    <row r="6519" spans="3:3" s="86" customFormat="1" ht="10.199999999999999">
      <c r="C6519" s="90"/>
    </row>
    <row r="6520" spans="3:3" s="86" customFormat="1" ht="10.199999999999999">
      <c r="C6520" s="90"/>
    </row>
    <row r="6521" spans="3:3" s="86" customFormat="1" ht="10.199999999999999">
      <c r="C6521" s="90"/>
    </row>
    <row r="6522" spans="3:3" s="86" customFormat="1" ht="10.199999999999999">
      <c r="C6522" s="90"/>
    </row>
    <row r="6523" spans="3:3" s="86" customFormat="1" ht="10.199999999999999">
      <c r="C6523" s="90"/>
    </row>
    <row r="6524" spans="3:3" s="86" customFormat="1" ht="10.199999999999999">
      <c r="C6524" s="90"/>
    </row>
    <row r="6525" spans="3:3" s="86" customFormat="1" ht="10.199999999999999">
      <c r="C6525" s="90"/>
    </row>
    <row r="6526" spans="3:3" s="86" customFormat="1" ht="10.199999999999999">
      <c r="C6526" s="90"/>
    </row>
    <row r="6527" spans="3:3" s="86" customFormat="1" ht="10.199999999999999">
      <c r="C6527" s="90"/>
    </row>
    <row r="6528" spans="3:3" s="86" customFormat="1" ht="10.199999999999999">
      <c r="C6528" s="90"/>
    </row>
    <row r="6529" spans="3:3" s="86" customFormat="1" ht="10.199999999999999">
      <c r="C6529" s="90"/>
    </row>
    <row r="6530" spans="3:3" s="86" customFormat="1" ht="10.199999999999999">
      <c r="C6530" s="90"/>
    </row>
    <row r="6531" spans="3:3" s="86" customFormat="1" ht="10.199999999999999">
      <c r="C6531" s="90"/>
    </row>
    <row r="6532" spans="3:3" s="86" customFormat="1" ht="10.199999999999999">
      <c r="C6532" s="90"/>
    </row>
    <row r="6533" spans="3:3" s="86" customFormat="1" ht="10.199999999999999">
      <c r="C6533" s="90"/>
    </row>
    <row r="6534" spans="3:3" s="86" customFormat="1" ht="10.199999999999999">
      <c r="C6534" s="90"/>
    </row>
    <row r="6535" spans="3:3" s="86" customFormat="1" ht="10.199999999999999">
      <c r="C6535" s="90"/>
    </row>
    <row r="6536" spans="3:3" s="86" customFormat="1" ht="10.199999999999999">
      <c r="C6536" s="90"/>
    </row>
    <row r="6537" spans="3:3" s="86" customFormat="1" ht="10.199999999999999">
      <c r="C6537" s="90"/>
    </row>
    <row r="6538" spans="3:3" s="86" customFormat="1" ht="10.199999999999999">
      <c r="C6538" s="90"/>
    </row>
    <row r="6539" spans="3:3" s="86" customFormat="1" ht="10.199999999999999">
      <c r="C6539" s="90"/>
    </row>
    <row r="6540" spans="3:3" s="86" customFormat="1" ht="10.199999999999999">
      <c r="C6540" s="90"/>
    </row>
    <row r="6541" spans="3:3" s="86" customFormat="1" ht="10.199999999999999">
      <c r="C6541" s="90"/>
    </row>
    <row r="6542" spans="3:3" s="86" customFormat="1" ht="10.199999999999999">
      <c r="C6542" s="90"/>
    </row>
    <row r="6543" spans="3:3" s="86" customFormat="1" ht="10.199999999999999">
      <c r="C6543" s="90"/>
    </row>
    <row r="6544" spans="3:3" s="86" customFormat="1" ht="10.199999999999999">
      <c r="C6544" s="90"/>
    </row>
    <row r="6545" spans="3:3" s="86" customFormat="1" ht="10.199999999999999">
      <c r="C6545" s="90"/>
    </row>
    <row r="6546" spans="3:3" s="86" customFormat="1" ht="10.199999999999999">
      <c r="C6546" s="90"/>
    </row>
    <row r="6547" spans="3:3" s="86" customFormat="1" ht="10.199999999999999">
      <c r="C6547" s="90"/>
    </row>
    <row r="6548" spans="3:3" s="86" customFormat="1" ht="10.199999999999999">
      <c r="C6548" s="90"/>
    </row>
    <row r="6549" spans="3:3" s="86" customFormat="1" ht="10.199999999999999">
      <c r="C6549" s="90"/>
    </row>
    <row r="6550" spans="3:3" s="86" customFormat="1" ht="10.199999999999999">
      <c r="C6550" s="90"/>
    </row>
    <row r="6551" spans="3:3" s="86" customFormat="1" ht="10.199999999999999">
      <c r="C6551" s="90"/>
    </row>
    <row r="6552" spans="3:3" s="86" customFormat="1" ht="10.199999999999999">
      <c r="C6552" s="90"/>
    </row>
    <row r="6553" spans="3:3" s="86" customFormat="1" ht="10.199999999999999">
      <c r="C6553" s="90"/>
    </row>
    <row r="6554" spans="3:3" s="86" customFormat="1" ht="10.199999999999999">
      <c r="C6554" s="90"/>
    </row>
    <row r="6555" spans="3:3" s="86" customFormat="1" ht="10.199999999999999">
      <c r="C6555" s="90"/>
    </row>
    <row r="6556" spans="3:3" s="86" customFormat="1" ht="10.199999999999999">
      <c r="C6556" s="90"/>
    </row>
    <row r="6557" spans="3:3" s="86" customFormat="1" ht="10.199999999999999">
      <c r="C6557" s="90"/>
    </row>
    <row r="6558" spans="3:3" s="86" customFormat="1" ht="10.199999999999999">
      <c r="C6558" s="90"/>
    </row>
    <row r="6559" spans="3:3" s="86" customFormat="1" ht="10.199999999999999">
      <c r="C6559" s="90"/>
    </row>
    <row r="6560" spans="3:3" s="86" customFormat="1" ht="10.199999999999999">
      <c r="C6560" s="90"/>
    </row>
    <row r="6561" spans="3:3" s="86" customFormat="1" ht="10.199999999999999">
      <c r="C6561" s="90"/>
    </row>
    <row r="6562" spans="3:3" s="86" customFormat="1" ht="10.199999999999999">
      <c r="C6562" s="90"/>
    </row>
    <row r="6563" spans="3:3" s="86" customFormat="1" ht="10.199999999999999">
      <c r="C6563" s="90"/>
    </row>
    <row r="6564" spans="3:3" s="86" customFormat="1" ht="10.199999999999999">
      <c r="C6564" s="90"/>
    </row>
    <row r="6565" spans="3:3" s="86" customFormat="1" ht="10.199999999999999">
      <c r="C6565" s="90"/>
    </row>
    <row r="6566" spans="3:3" s="86" customFormat="1" ht="10.199999999999999">
      <c r="C6566" s="90"/>
    </row>
    <row r="6567" spans="3:3" s="86" customFormat="1" ht="10.199999999999999">
      <c r="C6567" s="90"/>
    </row>
    <row r="6568" spans="3:3" s="86" customFormat="1" ht="10.199999999999999">
      <c r="C6568" s="90"/>
    </row>
    <row r="6569" spans="3:3" s="86" customFormat="1" ht="10.199999999999999">
      <c r="C6569" s="90"/>
    </row>
    <row r="6570" spans="3:3" s="86" customFormat="1" ht="10.199999999999999">
      <c r="C6570" s="90"/>
    </row>
    <row r="6571" spans="3:3" s="86" customFormat="1" ht="10.199999999999999">
      <c r="C6571" s="90"/>
    </row>
    <row r="6572" spans="3:3" s="86" customFormat="1" ht="10.199999999999999">
      <c r="C6572" s="90"/>
    </row>
    <row r="6573" spans="3:3" s="86" customFormat="1" ht="10.199999999999999">
      <c r="C6573" s="90"/>
    </row>
    <row r="6574" spans="3:3" s="86" customFormat="1" ht="10.199999999999999">
      <c r="C6574" s="90"/>
    </row>
    <row r="6575" spans="3:3" s="86" customFormat="1" ht="10.199999999999999">
      <c r="C6575" s="90"/>
    </row>
    <row r="6576" spans="3:3" s="86" customFormat="1" ht="10.199999999999999">
      <c r="C6576" s="90"/>
    </row>
    <row r="6577" spans="3:3" s="86" customFormat="1" ht="10.199999999999999">
      <c r="C6577" s="90"/>
    </row>
    <row r="6578" spans="3:3" s="86" customFormat="1" ht="10.199999999999999">
      <c r="C6578" s="90"/>
    </row>
    <row r="6579" spans="3:3" s="86" customFormat="1" ht="10.199999999999999">
      <c r="C6579" s="90"/>
    </row>
    <row r="6580" spans="3:3" s="86" customFormat="1" ht="10.199999999999999">
      <c r="C6580" s="90"/>
    </row>
    <row r="6581" spans="3:3" s="86" customFormat="1" ht="10.199999999999999">
      <c r="C6581" s="90"/>
    </row>
    <row r="6582" spans="3:3" s="86" customFormat="1" ht="10.199999999999999">
      <c r="C6582" s="90"/>
    </row>
    <row r="6583" spans="3:3" s="86" customFormat="1" ht="10.199999999999999">
      <c r="C6583" s="90"/>
    </row>
    <row r="6584" spans="3:3" s="86" customFormat="1" ht="10.199999999999999">
      <c r="C6584" s="90"/>
    </row>
    <row r="6585" spans="3:3" s="86" customFormat="1" ht="10.199999999999999">
      <c r="C6585" s="90"/>
    </row>
    <row r="6586" spans="3:3" s="86" customFormat="1" ht="10.199999999999999">
      <c r="C6586" s="90"/>
    </row>
    <row r="6587" spans="3:3" s="86" customFormat="1" ht="10.199999999999999">
      <c r="C6587" s="90"/>
    </row>
    <row r="6588" spans="3:3" s="86" customFormat="1" ht="10.199999999999999">
      <c r="C6588" s="90"/>
    </row>
    <row r="6589" spans="3:3" s="86" customFormat="1" ht="10.199999999999999">
      <c r="C6589" s="90"/>
    </row>
    <row r="6590" spans="3:3" s="86" customFormat="1" ht="10.199999999999999">
      <c r="C6590" s="90"/>
    </row>
    <row r="6591" spans="3:3" s="86" customFormat="1" ht="10.199999999999999">
      <c r="C6591" s="90"/>
    </row>
    <row r="6592" spans="3:3" s="86" customFormat="1" ht="10.199999999999999">
      <c r="C6592" s="90"/>
    </row>
    <row r="6593" spans="3:3" s="86" customFormat="1" ht="10.199999999999999">
      <c r="C6593" s="90"/>
    </row>
    <row r="6594" spans="3:3" s="86" customFormat="1" ht="10.199999999999999">
      <c r="C6594" s="90"/>
    </row>
    <row r="6595" spans="3:3" s="86" customFormat="1" ht="10.199999999999999">
      <c r="C6595" s="90"/>
    </row>
    <row r="6596" spans="3:3" s="86" customFormat="1" ht="10.199999999999999">
      <c r="C6596" s="90"/>
    </row>
    <row r="6597" spans="3:3" s="86" customFormat="1" ht="10.199999999999999">
      <c r="C6597" s="90"/>
    </row>
    <row r="6598" spans="3:3" s="86" customFormat="1" ht="10.199999999999999">
      <c r="C6598" s="90"/>
    </row>
    <row r="6599" spans="3:3" s="86" customFormat="1" ht="10.199999999999999">
      <c r="C6599" s="90"/>
    </row>
    <row r="6600" spans="3:3" s="86" customFormat="1" ht="10.199999999999999">
      <c r="C6600" s="90"/>
    </row>
    <row r="6601" spans="3:3" s="86" customFormat="1" ht="10.199999999999999">
      <c r="C6601" s="90"/>
    </row>
    <row r="6602" spans="3:3" s="86" customFormat="1" ht="10.199999999999999">
      <c r="C6602" s="90"/>
    </row>
    <row r="6603" spans="3:3" s="86" customFormat="1" ht="10.199999999999999">
      <c r="C6603" s="90"/>
    </row>
    <row r="6604" spans="3:3" s="86" customFormat="1" ht="10.199999999999999">
      <c r="C6604" s="90"/>
    </row>
    <row r="6605" spans="3:3" s="86" customFormat="1" ht="10.199999999999999">
      <c r="C6605" s="90"/>
    </row>
    <row r="6606" spans="3:3" s="86" customFormat="1" ht="10.199999999999999">
      <c r="C6606" s="90"/>
    </row>
    <row r="6607" spans="3:3" s="86" customFormat="1" ht="10.199999999999999">
      <c r="C6607" s="90"/>
    </row>
    <row r="6608" spans="3:3" s="86" customFormat="1" ht="10.199999999999999">
      <c r="C6608" s="90"/>
    </row>
    <row r="6609" spans="3:3" s="86" customFormat="1" ht="10.199999999999999">
      <c r="C6609" s="90"/>
    </row>
    <row r="6610" spans="3:3" s="86" customFormat="1" ht="10.199999999999999">
      <c r="C6610" s="90"/>
    </row>
    <row r="6611" spans="3:3" s="86" customFormat="1" ht="10.199999999999999">
      <c r="C6611" s="90"/>
    </row>
    <row r="6612" spans="3:3" s="86" customFormat="1" ht="10.199999999999999">
      <c r="C6612" s="90"/>
    </row>
    <row r="6613" spans="3:3" s="86" customFormat="1" ht="10.199999999999999">
      <c r="C6613" s="90"/>
    </row>
    <row r="6614" spans="3:3" s="86" customFormat="1" ht="10.199999999999999">
      <c r="C6614" s="90"/>
    </row>
    <row r="6615" spans="3:3" s="86" customFormat="1" ht="10.199999999999999">
      <c r="C6615" s="90"/>
    </row>
    <row r="6616" spans="3:3" s="86" customFormat="1" ht="10.199999999999999">
      <c r="C6616" s="90"/>
    </row>
    <row r="6617" spans="3:3" s="86" customFormat="1" ht="10.199999999999999">
      <c r="C6617" s="90"/>
    </row>
    <row r="6618" spans="3:3" s="86" customFormat="1" ht="10.199999999999999">
      <c r="C6618" s="90"/>
    </row>
    <row r="6619" spans="3:3" s="86" customFormat="1" ht="10.199999999999999">
      <c r="C6619" s="90"/>
    </row>
    <row r="6620" spans="3:3" s="86" customFormat="1" ht="10.199999999999999">
      <c r="C6620" s="90"/>
    </row>
    <row r="6621" spans="3:3" s="86" customFormat="1" ht="10.199999999999999">
      <c r="C6621" s="90"/>
    </row>
    <row r="6622" spans="3:3" s="86" customFormat="1" ht="10.199999999999999">
      <c r="C6622" s="90"/>
    </row>
    <row r="6623" spans="3:3" s="86" customFormat="1" ht="10.199999999999999">
      <c r="C6623" s="90"/>
    </row>
    <row r="6624" spans="3:3" s="86" customFormat="1" ht="10.199999999999999">
      <c r="C6624" s="90"/>
    </row>
    <row r="6625" spans="3:3" s="86" customFormat="1" ht="10.199999999999999">
      <c r="C6625" s="90"/>
    </row>
    <row r="6626" spans="3:3" s="86" customFormat="1" ht="10.199999999999999">
      <c r="C6626" s="90"/>
    </row>
    <row r="6627" spans="3:3" s="86" customFormat="1" ht="10.199999999999999">
      <c r="C6627" s="90"/>
    </row>
    <row r="6628" spans="3:3" s="86" customFormat="1" ht="10.199999999999999">
      <c r="C6628" s="90"/>
    </row>
    <row r="6629" spans="3:3" s="86" customFormat="1" ht="10.199999999999999">
      <c r="C6629" s="90"/>
    </row>
    <row r="6630" spans="3:3" s="86" customFormat="1" ht="10.199999999999999">
      <c r="C6630" s="90"/>
    </row>
    <row r="6631" spans="3:3" s="86" customFormat="1" ht="10.199999999999999">
      <c r="C6631" s="90"/>
    </row>
    <row r="6632" spans="3:3" s="86" customFormat="1" ht="10.199999999999999">
      <c r="C6632" s="90"/>
    </row>
    <row r="6633" spans="3:3" s="86" customFormat="1" ht="10.199999999999999">
      <c r="C6633" s="90"/>
    </row>
    <row r="6634" spans="3:3" s="86" customFormat="1" ht="10.199999999999999">
      <c r="C6634" s="90"/>
    </row>
    <row r="6635" spans="3:3" s="86" customFormat="1" ht="10.199999999999999">
      <c r="C6635" s="90"/>
    </row>
    <row r="6636" spans="3:3" s="86" customFormat="1" ht="10.199999999999999">
      <c r="C6636" s="90"/>
    </row>
    <row r="6637" spans="3:3" s="86" customFormat="1" ht="10.199999999999999">
      <c r="C6637" s="90"/>
    </row>
    <row r="6638" spans="3:3" s="86" customFormat="1" ht="10.199999999999999">
      <c r="C6638" s="90"/>
    </row>
    <row r="6639" spans="3:3" s="86" customFormat="1" ht="10.199999999999999">
      <c r="C6639" s="90"/>
    </row>
    <row r="6640" spans="3:3" s="86" customFormat="1" ht="10.199999999999999">
      <c r="C6640" s="90"/>
    </row>
    <row r="6641" spans="3:3" s="86" customFormat="1" ht="10.199999999999999">
      <c r="C6641" s="90"/>
    </row>
    <row r="6642" spans="3:3" s="86" customFormat="1" ht="10.199999999999999">
      <c r="C6642" s="90"/>
    </row>
    <row r="6643" spans="3:3" s="86" customFormat="1" ht="10.199999999999999">
      <c r="C6643" s="90"/>
    </row>
    <row r="6644" spans="3:3" s="86" customFormat="1" ht="10.199999999999999">
      <c r="C6644" s="90"/>
    </row>
    <row r="6645" spans="3:3" s="86" customFormat="1" ht="10.199999999999999">
      <c r="C6645" s="90"/>
    </row>
    <row r="6646" spans="3:3" s="86" customFormat="1" ht="10.199999999999999">
      <c r="C6646" s="90"/>
    </row>
    <row r="6647" spans="3:3" s="86" customFormat="1" ht="10.199999999999999">
      <c r="C6647" s="90"/>
    </row>
    <row r="6648" spans="3:3" s="86" customFormat="1" ht="10.199999999999999">
      <c r="C6648" s="90"/>
    </row>
    <row r="6649" spans="3:3" s="86" customFormat="1" ht="10.199999999999999">
      <c r="C6649" s="90"/>
    </row>
    <row r="6650" spans="3:3" s="86" customFormat="1" ht="10.199999999999999">
      <c r="C6650" s="90"/>
    </row>
    <row r="6651" spans="3:3" s="86" customFormat="1" ht="10.199999999999999">
      <c r="C6651" s="90"/>
    </row>
    <row r="6652" spans="3:3" s="86" customFormat="1" ht="10.199999999999999">
      <c r="C6652" s="90"/>
    </row>
    <row r="6653" spans="3:3" s="86" customFormat="1" ht="10.199999999999999">
      <c r="C6653" s="90"/>
    </row>
    <row r="6654" spans="3:3" s="86" customFormat="1" ht="10.199999999999999">
      <c r="C6654" s="90"/>
    </row>
    <row r="6655" spans="3:3" s="86" customFormat="1" ht="10.199999999999999">
      <c r="C6655" s="90"/>
    </row>
    <row r="6656" spans="3:3" s="86" customFormat="1" ht="10.199999999999999">
      <c r="C6656" s="90"/>
    </row>
    <row r="6657" spans="3:3" s="86" customFormat="1" ht="10.199999999999999">
      <c r="C6657" s="90"/>
    </row>
    <row r="6658" spans="3:3" s="86" customFormat="1" ht="10.199999999999999">
      <c r="C6658" s="90"/>
    </row>
    <row r="6659" spans="3:3" s="86" customFormat="1" ht="10.199999999999999">
      <c r="C6659" s="90"/>
    </row>
    <row r="6660" spans="3:3" s="86" customFormat="1" ht="10.199999999999999">
      <c r="C6660" s="90"/>
    </row>
    <row r="6661" spans="3:3" s="86" customFormat="1" ht="10.199999999999999">
      <c r="C6661" s="90"/>
    </row>
    <row r="6662" spans="3:3" s="86" customFormat="1" ht="10.199999999999999">
      <c r="C6662" s="90"/>
    </row>
    <row r="6663" spans="3:3" s="86" customFormat="1" ht="10.199999999999999">
      <c r="C6663" s="90"/>
    </row>
    <row r="6664" spans="3:3" s="86" customFormat="1" ht="10.199999999999999">
      <c r="C6664" s="90"/>
    </row>
    <row r="6665" spans="3:3" s="86" customFormat="1" ht="10.199999999999999">
      <c r="C6665" s="90"/>
    </row>
    <row r="6666" spans="3:3" s="86" customFormat="1" ht="10.199999999999999">
      <c r="C6666" s="90"/>
    </row>
    <row r="6667" spans="3:3" s="86" customFormat="1" ht="10.199999999999999">
      <c r="C6667" s="90"/>
    </row>
    <row r="6668" spans="3:3" s="86" customFormat="1" ht="10.199999999999999">
      <c r="C6668" s="90"/>
    </row>
    <row r="6669" spans="3:3" s="86" customFormat="1" ht="10.199999999999999">
      <c r="C6669" s="90"/>
    </row>
    <row r="6670" spans="3:3" s="86" customFormat="1" ht="10.199999999999999">
      <c r="C6670" s="90"/>
    </row>
    <row r="6671" spans="3:3" s="86" customFormat="1" ht="10.199999999999999">
      <c r="C6671" s="90"/>
    </row>
    <row r="6672" spans="3:3" s="86" customFormat="1" ht="10.199999999999999">
      <c r="C6672" s="90"/>
    </row>
    <row r="6673" spans="3:3" s="86" customFormat="1" ht="10.199999999999999">
      <c r="C6673" s="90"/>
    </row>
    <row r="6674" spans="3:3" s="86" customFormat="1" ht="10.199999999999999">
      <c r="C6674" s="90"/>
    </row>
    <row r="6675" spans="3:3" s="86" customFormat="1" ht="10.199999999999999">
      <c r="C6675" s="90"/>
    </row>
    <row r="6676" spans="3:3" s="86" customFormat="1" ht="10.199999999999999">
      <c r="C6676" s="90"/>
    </row>
    <row r="6677" spans="3:3" s="86" customFormat="1" ht="10.199999999999999">
      <c r="C6677" s="90"/>
    </row>
    <row r="6678" spans="3:3" s="86" customFormat="1" ht="10.199999999999999">
      <c r="C6678" s="90"/>
    </row>
    <row r="6679" spans="3:3" s="86" customFormat="1" ht="10.199999999999999">
      <c r="C6679" s="90"/>
    </row>
    <row r="6680" spans="3:3" s="86" customFormat="1" ht="10.199999999999999">
      <c r="C6680" s="90"/>
    </row>
    <row r="6681" spans="3:3" s="86" customFormat="1" ht="10.199999999999999">
      <c r="C6681" s="90"/>
    </row>
    <row r="6682" spans="3:3" s="86" customFormat="1" ht="10.199999999999999">
      <c r="C6682" s="90"/>
    </row>
    <row r="6683" spans="3:3" s="86" customFormat="1" ht="10.199999999999999">
      <c r="C6683" s="90"/>
    </row>
    <row r="6684" spans="3:3" s="86" customFormat="1" ht="10.199999999999999">
      <c r="C6684" s="90"/>
    </row>
    <row r="6685" spans="3:3" s="86" customFormat="1" ht="10.199999999999999">
      <c r="C6685" s="90"/>
    </row>
    <row r="6686" spans="3:3" s="86" customFormat="1" ht="10.199999999999999">
      <c r="C6686" s="90"/>
    </row>
    <row r="6687" spans="3:3" s="86" customFormat="1" ht="10.199999999999999">
      <c r="C6687" s="90"/>
    </row>
    <row r="6688" spans="3:3" s="86" customFormat="1" ht="10.199999999999999">
      <c r="C6688" s="90"/>
    </row>
    <row r="6689" spans="3:3" s="86" customFormat="1" ht="10.199999999999999">
      <c r="C6689" s="90"/>
    </row>
    <row r="6690" spans="3:3" s="86" customFormat="1" ht="10.199999999999999">
      <c r="C6690" s="90"/>
    </row>
    <row r="6691" spans="3:3" s="86" customFormat="1" ht="10.199999999999999">
      <c r="C6691" s="90"/>
    </row>
    <row r="6692" spans="3:3" s="86" customFormat="1" ht="10.199999999999999">
      <c r="C6692" s="90"/>
    </row>
    <row r="6693" spans="3:3" s="86" customFormat="1" ht="10.199999999999999">
      <c r="C6693" s="90"/>
    </row>
    <row r="6694" spans="3:3" s="86" customFormat="1" ht="10.199999999999999">
      <c r="C6694" s="90"/>
    </row>
    <row r="6695" spans="3:3" s="86" customFormat="1" ht="10.199999999999999">
      <c r="C6695" s="90"/>
    </row>
    <row r="6696" spans="3:3" s="86" customFormat="1" ht="10.199999999999999">
      <c r="C6696" s="90"/>
    </row>
    <row r="6697" spans="3:3" s="86" customFormat="1" ht="10.199999999999999">
      <c r="C6697" s="90"/>
    </row>
    <row r="6698" spans="3:3" s="86" customFormat="1" ht="10.199999999999999">
      <c r="C6698" s="90"/>
    </row>
    <row r="6699" spans="3:3" s="86" customFormat="1" ht="10.199999999999999">
      <c r="C6699" s="90"/>
    </row>
    <row r="6700" spans="3:3" s="86" customFormat="1" ht="10.199999999999999">
      <c r="C6700" s="90"/>
    </row>
    <row r="6701" spans="3:3" s="86" customFormat="1" ht="10.199999999999999">
      <c r="C6701" s="90"/>
    </row>
    <row r="6702" spans="3:3" s="86" customFormat="1" ht="10.199999999999999">
      <c r="C6702" s="90"/>
    </row>
    <row r="6703" spans="3:3" s="86" customFormat="1" ht="10.199999999999999">
      <c r="C6703" s="90"/>
    </row>
    <row r="6704" spans="3:3" s="86" customFormat="1" ht="10.199999999999999">
      <c r="C6704" s="90"/>
    </row>
    <row r="6705" spans="3:3" s="86" customFormat="1" ht="10.199999999999999">
      <c r="C6705" s="90"/>
    </row>
    <row r="6706" spans="3:3" s="86" customFormat="1" ht="10.199999999999999">
      <c r="C6706" s="90"/>
    </row>
    <row r="6707" spans="3:3" s="86" customFormat="1" ht="10.199999999999999">
      <c r="C6707" s="90"/>
    </row>
    <row r="6708" spans="3:3" s="86" customFormat="1" ht="10.199999999999999">
      <c r="C6708" s="90"/>
    </row>
    <row r="6709" spans="3:3" s="86" customFormat="1" ht="10.199999999999999">
      <c r="C6709" s="90"/>
    </row>
    <row r="6710" spans="3:3" s="86" customFormat="1" ht="10.199999999999999">
      <c r="C6710" s="90"/>
    </row>
    <row r="6711" spans="3:3" s="86" customFormat="1" ht="10.199999999999999">
      <c r="C6711" s="90"/>
    </row>
    <row r="6712" spans="3:3" s="86" customFormat="1" ht="10.199999999999999">
      <c r="C6712" s="90"/>
    </row>
    <row r="6713" spans="3:3" s="86" customFormat="1" ht="10.199999999999999">
      <c r="C6713" s="90"/>
    </row>
    <row r="6714" spans="3:3" s="86" customFormat="1" ht="10.199999999999999">
      <c r="C6714" s="90"/>
    </row>
    <row r="6715" spans="3:3" s="86" customFormat="1" ht="10.199999999999999">
      <c r="C6715" s="90"/>
    </row>
    <row r="6716" spans="3:3" s="86" customFormat="1" ht="10.199999999999999">
      <c r="C6716" s="90"/>
    </row>
    <row r="6717" spans="3:3" s="86" customFormat="1" ht="10.199999999999999">
      <c r="C6717" s="90"/>
    </row>
    <row r="6718" spans="3:3" s="86" customFormat="1" ht="10.199999999999999">
      <c r="C6718" s="90"/>
    </row>
    <row r="6719" spans="3:3" s="86" customFormat="1" ht="10.199999999999999">
      <c r="C6719" s="90"/>
    </row>
    <row r="6720" spans="3:3" s="86" customFormat="1" ht="10.199999999999999">
      <c r="C6720" s="90"/>
    </row>
    <row r="6721" spans="3:3" s="86" customFormat="1" ht="10.199999999999999">
      <c r="C6721" s="90"/>
    </row>
    <row r="6722" spans="3:3" s="86" customFormat="1" ht="10.199999999999999">
      <c r="C6722" s="90"/>
    </row>
    <row r="6723" spans="3:3" s="86" customFormat="1" ht="10.199999999999999">
      <c r="C6723" s="90"/>
    </row>
    <row r="6724" spans="3:3" s="86" customFormat="1" ht="10.199999999999999">
      <c r="C6724" s="90"/>
    </row>
    <row r="6725" spans="3:3" s="86" customFormat="1" ht="10.199999999999999">
      <c r="C6725" s="90"/>
    </row>
    <row r="6726" spans="3:3" s="86" customFormat="1" ht="10.199999999999999">
      <c r="C6726" s="90"/>
    </row>
    <row r="6727" spans="3:3" s="86" customFormat="1" ht="10.199999999999999">
      <c r="C6727" s="90"/>
    </row>
    <row r="6728" spans="3:3" s="86" customFormat="1" ht="10.199999999999999">
      <c r="C6728" s="90"/>
    </row>
    <row r="6729" spans="3:3" s="86" customFormat="1" ht="10.199999999999999">
      <c r="C6729" s="90"/>
    </row>
    <row r="6730" spans="3:3" s="86" customFormat="1" ht="10.199999999999999">
      <c r="C6730" s="90"/>
    </row>
    <row r="6731" spans="3:3" s="86" customFormat="1" ht="10.199999999999999">
      <c r="C6731" s="90"/>
    </row>
    <row r="6732" spans="3:3" s="86" customFormat="1" ht="10.199999999999999">
      <c r="C6732" s="90"/>
    </row>
    <row r="6733" spans="3:3" s="86" customFormat="1" ht="10.199999999999999">
      <c r="C6733" s="90"/>
    </row>
    <row r="6734" spans="3:3" s="86" customFormat="1" ht="10.199999999999999">
      <c r="C6734" s="90"/>
    </row>
    <row r="6735" spans="3:3" s="86" customFormat="1" ht="10.199999999999999">
      <c r="C6735" s="90"/>
    </row>
    <row r="6736" spans="3:3" s="86" customFormat="1" ht="10.199999999999999">
      <c r="C6736" s="90"/>
    </row>
    <row r="6737" spans="3:3" s="86" customFormat="1" ht="10.199999999999999">
      <c r="C6737" s="90"/>
    </row>
    <row r="6738" spans="3:3" s="86" customFormat="1" ht="10.199999999999999">
      <c r="C6738" s="90"/>
    </row>
    <row r="6739" spans="3:3" s="86" customFormat="1" ht="10.199999999999999">
      <c r="C6739" s="90"/>
    </row>
    <row r="6740" spans="3:3" s="86" customFormat="1" ht="10.199999999999999">
      <c r="C6740" s="90"/>
    </row>
    <row r="6741" spans="3:3" s="86" customFormat="1" ht="10.199999999999999">
      <c r="C6741" s="90"/>
    </row>
    <row r="6742" spans="3:3" s="86" customFormat="1" ht="10.199999999999999">
      <c r="C6742" s="90"/>
    </row>
    <row r="6743" spans="3:3" s="86" customFormat="1" ht="10.199999999999999">
      <c r="C6743" s="90"/>
    </row>
    <row r="6744" spans="3:3" s="86" customFormat="1" ht="10.199999999999999">
      <c r="C6744" s="90"/>
    </row>
    <row r="6745" spans="3:3" s="86" customFormat="1" ht="10.199999999999999">
      <c r="C6745" s="90"/>
    </row>
    <row r="6746" spans="3:3" s="86" customFormat="1" ht="10.199999999999999">
      <c r="C6746" s="90"/>
    </row>
    <row r="6747" spans="3:3" s="86" customFormat="1" ht="10.199999999999999">
      <c r="C6747" s="90"/>
    </row>
    <row r="6748" spans="3:3" s="86" customFormat="1" ht="10.199999999999999">
      <c r="C6748" s="90"/>
    </row>
    <row r="6749" spans="3:3" s="86" customFormat="1" ht="10.199999999999999">
      <c r="C6749" s="90"/>
    </row>
    <row r="6750" spans="3:3" s="86" customFormat="1" ht="10.199999999999999">
      <c r="C6750" s="90"/>
    </row>
    <row r="6751" spans="3:3" s="86" customFormat="1" ht="10.199999999999999">
      <c r="C6751" s="90"/>
    </row>
    <row r="6752" spans="3:3" s="86" customFormat="1" ht="10.199999999999999">
      <c r="C6752" s="90"/>
    </row>
    <row r="6753" spans="3:3" s="86" customFormat="1" ht="10.199999999999999">
      <c r="C6753" s="90"/>
    </row>
    <row r="6754" spans="3:3" s="86" customFormat="1" ht="10.199999999999999">
      <c r="C6754" s="90"/>
    </row>
    <row r="6755" spans="3:3" s="86" customFormat="1" ht="10.199999999999999">
      <c r="C6755" s="90"/>
    </row>
    <row r="6756" spans="3:3" s="86" customFormat="1" ht="10.199999999999999">
      <c r="C6756" s="90"/>
    </row>
    <row r="6757" spans="3:3" s="86" customFormat="1" ht="10.199999999999999">
      <c r="C6757" s="90"/>
    </row>
    <row r="6758" spans="3:3" s="86" customFormat="1" ht="10.199999999999999">
      <c r="C6758" s="90"/>
    </row>
    <row r="6759" spans="3:3" s="86" customFormat="1" ht="10.199999999999999">
      <c r="C6759" s="90"/>
    </row>
    <row r="6760" spans="3:3" s="86" customFormat="1" ht="10.199999999999999">
      <c r="C6760" s="90"/>
    </row>
    <row r="6761" spans="3:3" s="86" customFormat="1" ht="10.199999999999999">
      <c r="C6761" s="90"/>
    </row>
    <row r="6762" spans="3:3" s="86" customFormat="1" ht="10.199999999999999">
      <c r="C6762" s="90"/>
    </row>
    <row r="6763" spans="3:3" s="86" customFormat="1" ht="10.199999999999999">
      <c r="C6763" s="90"/>
    </row>
    <row r="6764" spans="3:3" s="86" customFormat="1" ht="10.199999999999999">
      <c r="C6764" s="90"/>
    </row>
    <row r="6765" spans="3:3" s="86" customFormat="1" ht="10.199999999999999">
      <c r="C6765" s="90"/>
    </row>
    <row r="6766" spans="3:3" s="86" customFormat="1" ht="10.199999999999999">
      <c r="C6766" s="90"/>
    </row>
    <row r="6767" spans="3:3" s="86" customFormat="1" ht="10.199999999999999">
      <c r="C6767" s="90"/>
    </row>
    <row r="6768" spans="3:3" s="86" customFormat="1" ht="10.199999999999999">
      <c r="C6768" s="90"/>
    </row>
    <row r="6769" spans="3:3" s="86" customFormat="1" ht="10.199999999999999">
      <c r="C6769" s="90"/>
    </row>
    <row r="6770" spans="3:3" s="86" customFormat="1" ht="10.199999999999999">
      <c r="C6770" s="90"/>
    </row>
    <row r="6771" spans="3:3" s="86" customFormat="1" ht="10.199999999999999">
      <c r="C6771" s="90"/>
    </row>
    <row r="6772" spans="3:3" s="86" customFormat="1" ht="10.199999999999999">
      <c r="C6772" s="90"/>
    </row>
    <row r="6773" spans="3:3" s="86" customFormat="1" ht="10.199999999999999">
      <c r="C6773" s="90"/>
    </row>
    <row r="6774" spans="3:3" s="86" customFormat="1" ht="10.199999999999999">
      <c r="C6774" s="90"/>
    </row>
    <row r="6775" spans="3:3" s="86" customFormat="1" ht="10.199999999999999">
      <c r="C6775" s="90"/>
    </row>
    <row r="6776" spans="3:3" s="86" customFormat="1" ht="10.199999999999999">
      <c r="C6776" s="90"/>
    </row>
    <row r="6777" spans="3:3" s="86" customFormat="1" ht="10.199999999999999">
      <c r="C6777" s="90"/>
    </row>
    <row r="6778" spans="3:3" s="86" customFormat="1" ht="10.199999999999999">
      <c r="C6778" s="90"/>
    </row>
    <row r="6779" spans="3:3" s="86" customFormat="1" ht="10.199999999999999">
      <c r="C6779" s="90"/>
    </row>
    <row r="6780" spans="3:3" s="86" customFormat="1" ht="10.199999999999999">
      <c r="C6780" s="90"/>
    </row>
    <row r="6781" spans="3:3" s="86" customFormat="1" ht="10.199999999999999">
      <c r="C6781" s="90"/>
    </row>
    <row r="6782" spans="3:3" s="86" customFormat="1" ht="10.199999999999999">
      <c r="C6782" s="90"/>
    </row>
    <row r="6783" spans="3:3" s="86" customFormat="1" ht="10.199999999999999">
      <c r="C6783" s="90"/>
    </row>
    <row r="6784" spans="3:3" s="86" customFormat="1" ht="10.199999999999999">
      <c r="C6784" s="90"/>
    </row>
    <row r="6785" spans="3:3" s="86" customFormat="1" ht="10.199999999999999">
      <c r="C6785" s="90"/>
    </row>
    <row r="6786" spans="3:3" s="86" customFormat="1" ht="10.199999999999999">
      <c r="C6786" s="90"/>
    </row>
    <row r="6787" spans="3:3" s="86" customFormat="1" ht="10.199999999999999">
      <c r="C6787" s="90"/>
    </row>
    <row r="6788" spans="3:3" s="86" customFormat="1" ht="10.199999999999999">
      <c r="C6788" s="90"/>
    </row>
    <row r="6789" spans="3:3" s="86" customFormat="1" ht="10.199999999999999">
      <c r="C6789" s="90"/>
    </row>
    <row r="6790" spans="3:3" s="86" customFormat="1" ht="10.199999999999999">
      <c r="C6790" s="90"/>
    </row>
    <row r="6791" spans="3:3" s="86" customFormat="1" ht="10.199999999999999">
      <c r="C6791" s="90"/>
    </row>
    <row r="6792" spans="3:3" s="86" customFormat="1" ht="10.199999999999999">
      <c r="C6792" s="90"/>
    </row>
    <row r="6793" spans="3:3" s="86" customFormat="1" ht="10.199999999999999">
      <c r="C6793" s="90"/>
    </row>
    <row r="6794" spans="3:3" s="86" customFormat="1" ht="10.199999999999999">
      <c r="C6794" s="90"/>
    </row>
    <row r="6795" spans="3:3" s="86" customFormat="1" ht="10.199999999999999">
      <c r="C6795" s="90"/>
    </row>
    <row r="6796" spans="3:3" s="86" customFormat="1" ht="10.199999999999999">
      <c r="C6796" s="90"/>
    </row>
    <row r="6797" spans="3:3" s="86" customFormat="1" ht="10.199999999999999">
      <c r="C6797" s="90"/>
    </row>
    <row r="6798" spans="3:3" s="86" customFormat="1" ht="10.199999999999999">
      <c r="C6798" s="90"/>
    </row>
    <row r="6799" spans="3:3" s="86" customFormat="1" ht="10.199999999999999">
      <c r="C6799" s="90"/>
    </row>
    <row r="6800" spans="3:3" s="86" customFormat="1" ht="10.199999999999999">
      <c r="C6800" s="90"/>
    </row>
    <row r="6801" spans="3:3" s="86" customFormat="1" ht="10.199999999999999">
      <c r="C6801" s="90"/>
    </row>
    <row r="6802" spans="3:3" s="86" customFormat="1" ht="10.199999999999999">
      <c r="C6802" s="90"/>
    </row>
    <row r="6803" spans="3:3" s="86" customFormat="1" ht="10.199999999999999">
      <c r="C6803" s="90"/>
    </row>
    <row r="6804" spans="3:3" s="86" customFormat="1" ht="10.199999999999999">
      <c r="C6804" s="90"/>
    </row>
    <row r="6805" spans="3:3" s="86" customFormat="1" ht="10.199999999999999">
      <c r="C6805" s="90"/>
    </row>
    <row r="6806" spans="3:3" s="86" customFormat="1" ht="10.199999999999999">
      <c r="C6806" s="90"/>
    </row>
    <row r="6807" spans="3:3" s="86" customFormat="1" ht="10.199999999999999">
      <c r="C6807" s="90"/>
    </row>
    <row r="6808" spans="3:3" s="86" customFormat="1" ht="10.199999999999999">
      <c r="C6808" s="90"/>
    </row>
    <row r="6809" spans="3:3" s="86" customFormat="1" ht="10.199999999999999">
      <c r="C6809" s="90"/>
    </row>
    <row r="6810" spans="3:3" s="86" customFormat="1" ht="10.199999999999999">
      <c r="C6810" s="90"/>
    </row>
    <row r="6811" spans="3:3" s="86" customFormat="1" ht="10.199999999999999">
      <c r="C6811" s="90"/>
    </row>
    <row r="6812" spans="3:3" s="86" customFormat="1" ht="10.199999999999999">
      <c r="C6812" s="90"/>
    </row>
    <row r="6813" spans="3:3" s="86" customFormat="1" ht="10.199999999999999">
      <c r="C6813" s="90"/>
    </row>
    <row r="6814" spans="3:3" s="86" customFormat="1" ht="10.199999999999999">
      <c r="C6814" s="90"/>
    </row>
    <row r="6815" spans="3:3" s="86" customFormat="1" ht="10.199999999999999">
      <c r="C6815" s="90"/>
    </row>
    <row r="6816" spans="3:3" s="86" customFormat="1" ht="10.199999999999999">
      <c r="C6816" s="90"/>
    </row>
    <row r="6817" spans="3:3" s="86" customFormat="1" ht="10.199999999999999">
      <c r="C6817" s="90"/>
    </row>
    <row r="6818" spans="3:3" s="86" customFormat="1" ht="10.199999999999999">
      <c r="C6818" s="90"/>
    </row>
    <row r="6819" spans="3:3" s="86" customFormat="1" ht="10.199999999999999">
      <c r="C6819" s="90"/>
    </row>
    <row r="6820" spans="3:3" s="86" customFormat="1" ht="10.199999999999999">
      <c r="C6820" s="90"/>
    </row>
    <row r="6821" spans="3:3" s="86" customFormat="1" ht="10.199999999999999">
      <c r="C6821" s="90"/>
    </row>
    <row r="6822" spans="3:3" s="86" customFormat="1" ht="10.199999999999999">
      <c r="C6822" s="90"/>
    </row>
    <row r="6823" spans="3:3" s="86" customFormat="1" ht="10.199999999999999">
      <c r="C6823" s="90"/>
    </row>
    <row r="6824" spans="3:3" s="86" customFormat="1" ht="10.199999999999999">
      <c r="C6824" s="90"/>
    </row>
    <row r="6825" spans="3:3" s="86" customFormat="1" ht="10.199999999999999">
      <c r="C6825" s="90"/>
    </row>
    <row r="6826" spans="3:3" s="86" customFormat="1" ht="10.199999999999999">
      <c r="C6826" s="90"/>
    </row>
    <row r="6827" spans="3:3" s="86" customFormat="1" ht="10.199999999999999">
      <c r="C6827" s="90"/>
    </row>
    <row r="6828" spans="3:3" s="86" customFormat="1" ht="10.199999999999999">
      <c r="C6828" s="90"/>
    </row>
    <row r="6829" spans="3:3" s="86" customFormat="1" ht="10.199999999999999">
      <c r="C6829" s="90"/>
    </row>
    <row r="6830" spans="3:3" s="86" customFormat="1" ht="10.199999999999999">
      <c r="C6830" s="90"/>
    </row>
    <row r="6831" spans="3:3" s="86" customFormat="1" ht="10.199999999999999">
      <c r="C6831" s="90"/>
    </row>
    <row r="6832" spans="3:3" s="86" customFormat="1" ht="10.199999999999999">
      <c r="C6832" s="90"/>
    </row>
    <row r="6833" spans="3:3" s="86" customFormat="1" ht="10.199999999999999">
      <c r="C6833" s="90"/>
    </row>
    <row r="6834" spans="3:3" s="86" customFormat="1" ht="10.199999999999999">
      <c r="C6834" s="90"/>
    </row>
    <row r="6835" spans="3:3" s="86" customFormat="1" ht="10.199999999999999">
      <c r="C6835" s="90"/>
    </row>
    <row r="6836" spans="3:3" s="86" customFormat="1" ht="10.199999999999999">
      <c r="C6836" s="90"/>
    </row>
    <row r="6837" spans="3:3" s="86" customFormat="1" ht="10.199999999999999">
      <c r="C6837" s="90"/>
    </row>
    <row r="6838" spans="3:3" s="86" customFormat="1" ht="10.199999999999999">
      <c r="C6838" s="90"/>
    </row>
    <row r="6839" spans="3:3" s="86" customFormat="1" ht="10.199999999999999">
      <c r="C6839" s="90"/>
    </row>
    <row r="6840" spans="3:3" s="86" customFormat="1" ht="10.199999999999999">
      <c r="C6840" s="90"/>
    </row>
    <row r="6841" spans="3:3" s="86" customFormat="1" ht="10.199999999999999">
      <c r="C6841" s="90"/>
    </row>
    <row r="6842" spans="3:3" s="86" customFormat="1" ht="10.199999999999999">
      <c r="C6842" s="90"/>
    </row>
    <row r="6843" spans="3:3" s="86" customFormat="1" ht="10.199999999999999">
      <c r="C6843" s="90"/>
    </row>
    <row r="6844" spans="3:3" s="86" customFormat="1" ht="10.199999999999999">
      <c r="C6844" s="90"/>
    </row>
    <row r="6845" spans="3:3" s="86" customFormat="1" ht="10.199999999999999">
      <c r="C6845" s="90"/>
    </row>
    <row r="6846" spans="3:3" s="86" customFormat="1" ht="10.199999999999999">
      <c r="C6846" s="90"/>
    </row>
    <row r="6847" spans="3:3" s="86" customFormat="1" ht="10.199999999999999">
      <c r="C6847" s="90"/>
    </row>
    <row r="6848" spans="3:3" s="86" customFormat="1" ht="10.199999999999999">
      <c r="C6848" s="90"/>
    </row>
    <row r="6849" spans="3:3" s="86" customFormat="1" ht="10.199999999999999">
      <c r="C6849" s="90"/>
    </row>
    <row r="6850" spans="3:3" s="86" customFormat="1" ht="10.199999999999999">
      <c r="C6850" s="90"/>
    </row>
    <row r="6851" spans="3:3" s="86" customFormat="1" ht="10.199999999999999">
      <c r="C6851" s="90"/>
    </row>
    <row r="6852" spans="3:3" s="86" customFormat="1" ht="10.199999999999999">
      <c r="C6852" s="90"/>
    </row>
    <row r="6853" spans="3:3" s="86" customFormat="1" ht="10.199999999999999">
      <c r="C6853" s="90"/>
    </row>
    <row r="6854" spans="3:3" s="86" customFormat="1" ht="10.199999999999999">
      <c r="C6854" s="90"/>
    </row>
    <row r="6855" spans="3:3" s="86" customFormat="1" ht="10.199999999999999">
      <c r="C6855" s="90"/>
    </row>
    <row r="6856" spans="3:3" s="86" customFormat="1" ht="10.199999999999999">
      <c r="C6856" s="90"/>
    </row>
    <row r="6857" spans="3:3" s="86" customFormat="1" ht="10.199999999999999">
      <c r="C6857" s="90"/>
    </row>
    <row r="6858" spans="3:3" s="86" customFormat="1" ht="10.199999999999999">
      <c r="C6858" s="90"/>
    </row>
    <row r="6859" spans="3:3" s="86" customFormat="1" ht="10.199999999999999">
      <c r="C6859" s="90"/>
    </row>
    <row r="6860" spans="3:3" s="86" customFormat="1" ht="10.199999999999999">
      <c r="C6860" s="90"/>
    </row>
    <row r="6861" spans="3:3" s="86" customFormat="1" ht="10.199999999999999">
      <c r="C6861" s="90"/>
    </row>
    <row r="6862" spans="3:3" s="86" customFormat="1" ht="10.199999999999999">
      <c r="C6862" s="90"/>
    </row>
    <row r="6863" spans="3:3" s="86" customFormat="1" ht="10.199999999999999">
      <c r="C6863" s="90"/>
    </row>
    <row r="6864" spans="3:3" s="86" customFormat="1" ht="10.199999999999999">
      <c r="C6864" s="90"/>
    </row>
    <row r="6865" spans="3:3" s="86" customFormat="1" ht="10.199999999999999">
      <c r="C6865" s="90"/>
    </row>
    <row r="6866" spans="3:3" s="86" customFormat="1" ht="10.199999999999999">
      <c r="C6866" s="90"/>
    </row>
    <row r="6867" spans="3:3" s="86" customFormat="1" ht="10.199999999999999">
      <c r="C6867" s="90"/>
    </row>
    <row r="6868" spans="3:3" s="86" customFormat="1" ht="10.199999999999999">
      <c r="C6868" s="90"/>
    </row>
    <row r="6869" spans="3:3" s="86" customFormat="1" ht="10.199999999999999">
      <c r="C6869" s="90"/>
    </row>
    <row r="6870" spans="3:3" s="86" customFormat="1" ht="10.199999999999999">
      <c r="C6870" s="90"/>
    </row>
    <row r="6871" spans="3:3" s="86" customFormat="1" ht="10.199999999999999">
      <c r="C6871" s="90"/>
    </row>
    <row r="6872" spans="3:3" s="86" customFormat="1" ht="10.199999999999999">
      <c r="C6872" s="90"/>
    </row>
    <row r="6873" spans="3:3" s="86" customFormat="1" ht="10.199999999999999">
      <c r="C6873" s="90"/>
    </row>
    <row r="6874" spans="3:3" s="86" customFormat="1" ht="10.199999999999999">
      <c r="C6874" s="90"/>
    </row>
    <row r="6875" spans="3:3" s="86" customFormat="1" ht="10.199999999999999">
      <c r="C6875" s="90"/>
    </row>
    <row r="6876" spans="3:3" s="86" customFormat="1" ht="10.199999999999999">
      <c r="C6876" s="90"/>
    </row>
    <row r="6877" spans="3:3" s="86" customFormat="1" ht="10.199999999999999">
      <c r="C6877" s="90"/>
    </row>
    <row r="6878" spans="3:3" s="86" customFormat="1" ht="10.199999999999999">
      <c r="C6878" s="90"/>
    </row>
    <row r="6879" spans="3:3" s="86" customFormat="1" ht="10.199999999999999">
      <c r="C6879" s="90"/>
    </row>
    <row r="6880" spans="3:3" s="86" customFormat="1" ht="10.199999999999999">
      <c r="C6880" s="90"/>
    </row>
    <row r="6881" spans="3:3" s="86" customFormat="1" ht="10.199999999999999">
      <c r="C6881" s="90"/>
    </row>
    <row r="6882" spans="3:3" s="86" customFormat="1" ht="10.199999999999999">
      <c r="C6882" s="90"/>
    </row>
    <row r="6883" spans="3:3" s="86" customFormat="1" ht="10.199999999999999">
      <c r="C6883" s="90"/>
    </row>
    <row r="6884" spans="3:3" s="86" customFormat="1" ht="10.199999999999999">
      <c r="C6884" s="90"/>
    </row>
    <row r="6885" spans="3:3" s="86" customFormat="1" ht="10.199999999999999">
      <c r="C6885" s="90"/>
    </row>
    <row r="6886" spans="3:3" s="86" customFormat="1" ht="10.199999999999999">
      <c r="C6886" s="90"/>
    </row>
    <row r="6887" spans="3:3" s="86" customFormat="1" ht="10.199999999999999">
      <c r="C6887" s="90"/>
    </row>
    <row r="6888" spans="3:3" s="86" customFormat="1" ht="10.199999999999999">
      <c r="C6888" s="90"/>
    </row>
    <row r="6889" spans="3:3" s="86" customFormat="1" ht="10.199999999999999">
      <c r="C6889" s="90"/>
    </row>
    <row r="6890" spans="3:3" s="86" customFormat="1" ht="10.199999999999999">
      <c r="C6890" s="90"/>
    </row>
    <row r="6891" spans="3:3" s="86" customFormat="1" ht="10.199999999999999">
      <c r="C6891" s="90"/>
    </row>
    <row r="6892" spans="3:3" s="86" customFormat="1" ht="10.199999999999999">
      <c r="C6892" s="90"/>
    </row>
    <row r="6893" spans="3:3" s="86" customFormat="1" ht="10.199999999999999">
      <c r="C6893" s="90"/>
    </row>
    <row r="6894" spans="3:3" s="86" customFormat="1" ht="10.199999999999999">
      <c r="C6894" s="90"/>
    </row>
    <row r="6895" spans="3:3" s="86" customFormat="1" ht="10.199999999999999">
      <c r="C6895" s="90"/>
    </row>
    <row r="6896" spans="3:3" s="86" customFormat="1" ht="10.199999999999999">
      <c r="C6896" s="90"/>
    </row>
    <row r="6897" spans="3:3" s="86" customFormat="1" ht="10.199999999999999">
      <c r="C6897" s="90"/>
    </row>
    <row r="6898" spans="3:3" s="86" customFormat="1" ht="10.199999999999999">
      <c r="C6898" s="90"/>
    </row>
    <row r="6899" spans="3:3" s="86" customFormat="1" ht="10.199999999999999">
      <c r="C6899" s="90"/>
    </row>
    <row r="6900" spans="3:3" s="86" customFormat="1" ht="10.199999999999999">
      <c r="C6900" s="90"/>
    </row>
    <row r="6901" spans="3:3" s="86" customFormat="1" ht="10.199999999999999">
      <c r="C6901" s="90"/>
    </row>
    <row r="6902" spans="3:3" s="86" customFormat="1" ht="10.199999999999999">
      <c r="C6902" s="90"/>
    </row>
    <row r="6903" spans="3:3" s="86" customFormat="1" ht="10.199999999999999">
      <c r="C6903" s="90"/>
    </row>
    <row r="6904" spans="3:3" s="86" customFormat="1" ht="10.199999999999999">
      <c r="C6904" s="90"/>
    </row>
    <row r="6905" spans="3:3" s="86" customFormat="1" ht="10.199999999999999">
      <c r="C6905" s="90"/>
    </row>
    <row r="6906" spans="3:3" s="86" customFormat="1" ht="10.199999999999999">
      <c r="C6906" s="90"/>
    </row>
    <row r="6907" spans="3:3" s="86" customFormat="1" ht="10.199999999999999">
      <c r="C6907" s="90"/>
    </row>
    <row r="6908" spans="3:3" s="86" customFormat="1" ht="10.199999999999999">
      <c r="C6908" s="90"/>
    </row>
    <row r="6909" spans="3:3" s="86" customFormat="1" ht="10.199999999999999">
      <c r="C6909" s="90"/>
    </row>
    <row r="6910" spans="3:3" s="86" customFormat="1" ht="10.199999999999999">
      <c r="C6910" s="90"/>
    </row>
    <row r="6911" spans="3:3" s="86" customFormat="1" ht="10.199999999999999">
      <c r="C6911" s="90"/>
    </row>
    <row r="6912" spans="3:3" s="86" customFormat="1" ht="10.199999999999999">
      <c r="C6912" s="90"/>
    </row>
    <row r="6913" spans="3:3" s="86" customFormat="1" ht="10.199999999999999">
      <c r="C6913" s="90"/>
    </row>
    <row r="6914" spans="3:3" s="86" customFormat="1" ht="10.199999999999999">
      <c r="C6914" s="90"/>
    </row>
    <row r="6915" spans="3:3" s="86" customFormat="1" ht="10.199999999999999">
      <c r="C6915" s="90"/>
    </row>
    <row r="6916" spans="3:3" s="86" customFormat="1" ht="10.199999999999999">
      <c r="C6916" s="90"/>
    </row>
    <row r="6917" spans="3:3" s="86" customFormat="1" ht="10.199999999999999">
      <c r="C6917" s="90"/>
    </row>
    <row r="6918" spans="3:3" s="86" customFormat="1" ht="10.199999999999999">
      <c r="C6918" s="90"/>
    </row>
    <row r="6919" spans="3:3" s="86" customFormat="1" ht="10.199999999999999">
      <c r="C6919" s="90"/>
    </row>
    <row r="6920" spans="3:3" s="86" customFormat="1" ht="10.199999999999999">
      <c r="C6920" s="90"/>
    </row>
    <row r="6921" spans="3:3" s="86" customFormat="1" ht="10.199999999999999">
      <c r="C6921" s="90"/>
    </row>
    <row r="6922" spans="3:3" s="86" customFormat="1" ht="10.199999999999999">
      <c r="C6922" s="90"/>
    </row>
    <row r="6923" spans="3:3" s="86" customFormat="1" ht="10.199999999999999">
      <c r="C6923" s="90"/>
    </row>
    <row r="6924" spans="3:3" s="86" customFormat="1" ht="10.199999999999999">
      <c r="C6924" s="90"/>
    </row>
    <row r="6925" spans="3:3" s="86" customFormat="1" ht="10.199999999999999">
      <c r="C6925" s="90"/>
    </row>
    <row r="6926" spans="3:3" s="86" customFormat="1" ht="10.199999999999999">
      <c r="C6926" s="90"/>
    </row>
    <row r="6927" spans="3:3" s="86" customFormat="1" ht="10.199999999999999">
      <c r="C6927" s="90"/>
    </row>
    <row r="6928" spans="3:3" s="86" customFormat="1" ht="10.199999999999999">
      <c r="C6928" s="90"/>
    </row>
    <row r="6929" spans="3:3" s="86" customFormat="1" ht="10.199999999999999">
      <c r="C6929" s="90"/>
    </row>
    <row r="6930" spans="3:3" s="86" customFormat="1" ht="10.199999999999999">
      <c r="C6930" s="90"/>
    </row>
    <row r="6931" spans="3:3" s="86" customFormat="1" ht="10.199999999999999">
      <c r="C6931" s="90"/>
    </row>
    <row r="6932" spans="3:3" s="86" customFormat="1" ht="10.199999999999999">
      <c r="C6932" s="90"/>
    </row>
    <row r="6933" spans="3:3" s="86" customFormat="1" ht="10.199999999999999">
      <c r="C6933" s="90"/>
    </row>
    <row r="6934" spans="3:3" s="86" customFormat="1" ht="10.199999999999999">
      <c r="C6934" s="90"/>
    </row>
    <row r="6935" spans="3:3" s="86" customFormat="1" ht="10.199999999999999">
      <c r="C6935" s="90"/>
    </row>
    <row r="6936" spans="3:3" s="86" customFormat="1" ht="10.199999999999999">
      <c r="C6936" s="90"/>
    </row>
    <row r="6937" spans="3:3" s="86" customFormat="1" ht="10.199999999999999">
      <c r="C6937" s="90"/>
    </row>
    <row r="6938" spans="3:3" s="86" customFormat="1" ht="10.199999999999999">
      <c r="C6938" s="90"/>
    </row>
    <row r="6939" spans="3:3" s="86" customFormat="1" ht="10.199999999999999">
      <c r="C6939" s="90"/>
    </row>
    <row r="6940" spans="3:3" s="86" customFormat="1" ht="10.199999999999999">
      <c r="C6940" s="90"/>
    </row>
    <row r="6941" spans="3:3" s="86" customFormat="1" ht="10.199999999999999">
      <c r="C6941" s="90"/>
    </row>
    <row r="6942" spans="3:3" s="86" customFormat="1" ht="10.199999999999999">
      <c r="C6942" s="90"/>
    </row>
    <row r="6943" spans="3:3" s="86" customFormat="1" ht="10.199999999999999">
      <c r="C6943" s="90"/>
    </row>
    <row r="6944" spans="3:3" s="86" customFormat="1" ht="10.199999999999999">
      <c r="C6944" s="90"/>
    </row>
    <row r="6945" spans="3:3" s="86" customFormat="1" ht="10.199999999999999">
      <c r="C6945" s="90"/>
    </row>
    <row r="6946" spans="3:3" s="86" customFormat="1" ht="10.199999999999999">
      <c r="C6946" s="90"/>
    </row>
    <row r="6947" spans="3:3" s="86" customFormat="1" ht="10.199999999999999">
      <c r="C6947" s="90"/>
    </row>
    <row r="6948" spans="3:3" s="86" customFormat="1" ht="10.199999999999999">
      <c r="C6948" s="90"/>
    </row>
    <row r="6949" spans="3:3" s="86" customFormat="1" ht="10.199999999999999">
      <c r="C6949" s="90"/>
    </row>
    <row r="6950" spans="3:3" s="86" customFormat="1" ht="10.199999999999999">
      <c r="C6950" s="90"/>
    </row>
    <row r="6951" spans="3:3" s="86" customFormat="1" ht="10.199999999999999">
      <c r="C6951" s="90"/>
    </row>
    <row r="6952" spans="3:3" s="86" customFormat="1" ht="10.199999999999999">
      <c r="C6952" s="90"/>
    </row>
    <row r="6953" spans="3:3" s="86" customFormat="1" ht="10.199999999999999">
      <c r="C6953" s="90"/>
    </row>
    <row r="6954" spans="3:3" s="86" customFormat="1" ht="10.199999999999999">
      <c r="C6954" s="90"/>
    </row>
    <row r="6955" spans="3:3" s="86" customFormat="1" ht="10.199999999999999">
      <c r="C6955" s="90"/>
    </row>
    <row r="6956" spans="3:3" s="86" customFormat="1" ht="10.199999999999999">
      <c r="C6956" s="90"/>
    </row>
    <row r="6957" spans="3:3" s="86" customFormat="1" ht="10.199999999999999">
      <c r="C6957" s="90"/>
    </row>
    <row r="6958" spans="3:3" s="86" customFormat="1" ht="10.199999999999999">
      <c r="C6958" s="90"/>
    </row>
    <row r="6959" spans="3:3" s="86" customFormat="1" ht="10.199999999999999">
      <c r="C6959" s="90"/>
    </row>
    <row r="6960" spans="3:3" s="86" customFormat="1" ht="10.199999999999999">
      <c r="C6960" s="90"/>
    </row>
    <row r="6961" spans="3:3" s="86" customFormat="1" ht="10.199999999999999">
      <c r="C6961" s="90"/>
    </row>
    <row r="6962" spans="3:3" s="86" customFormat="1" ht="10.199999999999999">
      <c r="C6962" s="90"/>
    </row>
    <row r="6963" spans="3:3" s="86" customFormat="1" ht="10.199999999999999">
      <c r="C6963" s="90"/>
    </row>
    <row r="6964" spans="3:3" s="86" customFormat="1" ht="10.199999999999999">
      <c r="C6964" s="90"/>
    </row>
    <row r="6965" spans="3:3" s="86" customFormat="1" ht="10.199999999999999">
      <c r="C6965" s="90"/>
    </row>
    <row r="6966" spans="3:3" s="86" customFormat="1" ht="10.199999999999999">
      <c r="C6966" s="90"/>
    </row>
    <row r="6967" spans="3:3" s="86" customFormat="1" ht="10.199999999999999">
      <c r="C6967" s="90"/>
    </row>
    <row r="6968" spans="3:3" s="86" customFormat="1" ht="10.199999999999999">
      <c r="C6968" s="90"/>
    </row>
    <row r="6969" spans="3:3" s="86" customFormat="1" ht="10.199999999999999">
      <c r="C6969" s="90"/>
    </row>
    <row r="6970" spans="3:3" s="86" customFormat="1" ht="10.199999999999999">
      <c r="C6970" s="90"/>
    </row>
    <row r="6971" spans="3:3" s="86" customFormat="1" ht="10.199999999999999">
      <c r="C6971" s="90"/>
    </row>
    <row r="6972" spans="3:3" s="86" customFormat="1" ht="10.199999999999999">
      <c r="C6972" s="90"/>
    </row>
    <row r="6973" spans="3:3" s="86" customFormat="1" ht="10.199999999999999">
      <c r="C6973" s="90"/>
    </row>
    <row r="6974" spans="3:3" s="86" customFormat="1" ht="10.199999999999999">
      <c r="C6974" s="90"/>
    </row>
    <row r="6975" spans="3:3" s="86" customFormat="1" ht="10.199999999999999">
      <c r="C6975" s="90"/>
    </row>
    <row r="6976" spans="3:3" s="86" customFormat="1" ht="10.199999999999999">
      <c r="C6976" s="90"/>
    </row>
    <row r="6977" spans="3:3" s="86" customFormat="1" ht="10.199999999999999">
      <c r="C6977" s="90"/>
    </row>
    <row r="6978" spans="3:3" s="86" customFormat="1" ht="10.199999999999999">
      <c r="C6978" s="90"/>
    </row>
    <row r="6979" spans="3:3" s="86" customFormat="1" ht="10.199999999999999">
      <c r="C6979" s="90"/>
    </row>
    <row r="6980" spans="3:3" s="86" customFormat="1" ht="10.199999999999999">
      <c r="C6980" s="90"/>
    </row>
    <row r="6981" spans="3:3" s="86" customFormat="1" ht="10.199999999999999">
      <c r="C6981" s="90"/>
    </row>
    <row r="6982" spans="3:3" s="86" customFormat="1" ht="10.199999999999999">
      <c r="C6982" s="90"/>
    </row>
    <row r="6983" spans="3:3" s="86" customFormat="1" ht="10.199999999999999">
      <c r="C6983" s="90"/>
    </row>
    <row r="6984" spans="3:3" s="86" customFormat="1" ht="10.199999999999999">
      <c r="C6984" s="90"/>
    </row>
    <row r="6985" spans="3:3" s="86" customFormat="1" ht="10.199999999999999">
      <c r="C6985" s="90"/>
    </row>
    <row r="6986" spans="3:3" s="86" customFormat="1" ht="10.199999999999999">
      <c r="C6986" s="90"/>
    </row>
    <row r="6987" spans="3:3" s="86" customFormat="1" ht="10.199999999999999">
      <c r="C6987" s="90"/>
    </row>
    <row r="6988" spans="3:3" s="86" customFormat="1" ht="10.199999999999999">
      <c r="C6988" s="90"/>
    </row>
    <row r="6989" spans="3:3" s="86" customFormat="1" ht="10.199999999999999">
      <c r="C6989" s="90"/>
    </row>
    <row r="6990" spans="3:3" s="86" customFormat="1" ht="10.199999999999999">
      <c r="C6990" s="90"/>
    </row>
    <row r="6991" spans="3:3" s="86" customFormat="1" ht="10.199999999999999">
      <c r="C6991" s="90"/>
    </row>
    <row r="6992" spans="3:3" s="86" customFormat="1" ht="10.199999999999999">
      <c r="C6992" s="90"/>
    </row>
    <row r="6993" spans="3:3" s="86" customFormat="1" ht="10.199999999999999">
      <c r="C6993" s="90"/>
    </row>
    <row r="6994" spans="3:3" s="86" customFormat="1" ht="10.199999999999999">
      <c r="C6994" s="90"/>
    </row>
    <row r="6995" spans="3:3" s="86" customFormat="1" ht="10.199999999999999">
      <c r="C6995" s="90"/>
    </row>
    <row r="6996" spans="3:3" s="86" customFormat="1" ht="10.199999999999999">
      <c r="C6996" s="90"/>
    </row>
    <row r="6997" spans="3:3" s="86" customFormat="1" ht="10.199999999999999">
      <c r="C6997" s="90"/>
    </row>
    <row r="6998" spans="3:3" s="86" customFormat="1" ht="10.199999999999999">
      <c r="C6998" s="90"/>
    </row>
    <row r="6999" spans="3:3" s="86" customFormat="1" ht="10.199999999999999">
      <c r="C6999" s="90"/>
    </row>
    <row r="7000" spans="3:3" s="86" customFormat="1" ht="10.199999999999999">
      <c r="C7000" s="90"/>
    </row>
    <row r="7001" spans="3:3" s="86" customFormat="1" ht="10.199999999999999">
      <c r="C7001" s="90"/>
    </row>
    <row r="7002" spans="3:3" s="86" customFormat="1" ht="10.199999999999999">
      <c r="C7002" s="90"/>
    </row>
    <row r="7003" spans="3:3" s="86" customFormat="1" ht="10.199999999999999">
      <c r="C7003" s="90"/>
    </row>
    <row r="7004" spans="3:3" s="86" customFormat="1" ht="10.199999999999999">
      <c r="C7004" s="90"/>
    </row>
    <row r="7005" spans="3:3" s="86" customFormat="1" ht="10.199999999999999">
      <c r="C7005" s="90"/>
    </row>
    <row r="7006" spans="3:3" s="86" customFormat="1" ht="10.199999999999999">
      <c r="C7006" s="90"/>
    </row>
    <row r="7007" spans="3:3" s="86" customFormat="1" ht="10.199999999999999">
      <c r="C7007" s="90"/>
    </row>
    <row r="7008" spans="3:3" s="86" customFormat="1" ht="10.199999999999999">
      <c r="C7008" s="90"/>
    </row>
    <row r="7009" spans="3:3" s="86" customFormat="1" ht="10.199999999999999">
      <c r="C7009" s="90"/>
    </row>
    <row r="7010" spans="3:3" s="86" customFormat="1" ht="10.199999999999999">
      <c r="C7010" s="90"/>
    </row>
    <row r="7011" spans="3:3" s="86" customFormat="1" ht="10.199999999999999">
      <c r="C7011" s="90"/>
    </row>
    <row r="7012" spans="3:3" s="86" customFormat="1" ht="10.199999999999999">
      <c r="C7012" s="90"/>
    </row>
    <row r="7013" spans="3:3" s="86" customFormat="1" ht="10.199999999999999">
      <c r="C7013" s="90"/>
    </row>
    <row r="7014" spans="3:3" s="86" customFormat="1" ht="10.199999999999999">
      <c r="C7014" s="90"/>
    </row>
    <row r="7015" spans="3:3" s="86" customFormat="1" ht="10.199999999999999">
      <c r="C7015" s="90"/>
    </row>
    <row r="7016" spans="3:3" s="86" customFormat="1" ht="10.199999999999999">
      <c r="C7016" s="90"/>
    </row>
    <row r="7017" spans="3:3" s="86" customFormat="1" ht="10.199999999999999">
      <c r="C7017" s="90"/>
    </row>
    <row r="7018" spans="3:3" s="86" customFormat="1" ht="10.199999999999999">
      <c r="C7018" s="90"/>
    </row>
    <row r="7019" spans="3:3" s="86" customFormat="1" ht="10.199999999999999">
      <c r="C7019" s="90"/>
    </row>
    <row r="7020" spans="3:3" s="86" customFormat="1" ht="10.199999999999999">
      <c r="C7020" s="90"/>
    </row>
    <row r="7021" spans="3:3" s="86" customFormat="1" ht="10.199999999999999">
      <c r="C7021" s="90"/>
    </row>
    <row r="7022" spans="3:3" s="86" customFormat="1" ht="10.199999999999999">
      <c r="C7022" s="90"/>
    </row>
    <row r="7023" spans="3:3" s="86" customFormat="1" ht="10.199999999999999">
      <c r="C7023" s="90"/>
    </row>
    <row r="7024" spans="3:3" s="86" customFormat="1" ht="10.199999999999999">
      <c r="C7024" s="90"/>
    </row>
    <row r="7025" spans="3:3" s="86" customFormat="1" ht="10.199999999999999">
      <c r="C7025" s="90"/>
    </row>
    <row r="7026" spans="3:3" s="86" customFormat="1" ht="10.199999999999999">
      <c r="C7026" s="90"/>
    </row>
    <row r="7027" spans="3:3" s="86" customFormat="1" ht="10.199999999999999">
      <c r="C7027" s="90"/>
    </row>
    <row r="7028" spans="3:3" s="86" customFormat="1" ht="10.199999999999999">
      <c r="C7028" s="90"/>
    </row>
    <row r="7029" spans="3:3" s="86" customFormat="1" ht="10.199999999999999">
      <c r="C7029" s="90"/>
    </row>
    <row r="7030" spans="3:3" s="86" customFormat="1" ht="10.199999999999999">
      <c r="C7030" s="90"/>
    </row>
    <row r="7031" spans="3:3" s="86" customFormat="1" ht="10.199999999999999">
      <c r="C7031" s="90"/>
    </row>
    <row r="7032" spans="3:3" s="86" customFormat="1" ht="10.199999999999999">
      <c r="C7032" s="90"/>
    </row>
    <row r="7033" spans="3:3" s="86" customFormat="1" ht="10.199999999999999">
      <c r="C7033" s="90"/>
    </row>
    <row r="7034" spans="3:3" s="86" customFormat="1" ht="10.199999999999999">
      <c r="C7034" s="90"/>
    </row>
    <row r="7035" spans="3:3" s="86" customFormat="1" ht="10.199999999999999">
      <c r="C7035" s="90"/>
    </row>
    <row r="7036" spans="3:3" s="86" customFormat="1" ht="10.199999999999999">
      <c r="C7036" s="90"/>
    </row>
    <row r="7037" spans="3:3" s="86" customFormat="1" ht="10.199999999999999">
      <c r="C7037" s="90"/>
    </row>
    <row r="7038" spans="3:3" s="86" customFormat="1" ht="10.199999999999999">
      <c r="C7038" s="90"/>
    </row>
    <row r="7039" spans="3:3" s="86" customFormat="1" ht="10.199999999999999">
      <c r="C7039" s="90"/>
    </row>
    <row r="7040" spans="3:3" s="86" customFormat="1" ht="10.199999999999999">
      <c r="C7040" s="90"/>
    </row>
    <row r="7041" spans="3:3" s="86" customFormat="1" ht="10.199999999999999">
      <c r="C7041" s="90"/>
    </row>
    <row r="7042" spans="3:3" s="86" customFormat="1" ht="10.199999999999999">
      <c r="C7042" s="90"/>
    </row>
    <row r="7043" spans="3:3" s="86" customFormat="1" ht="10.199999999999999">
      <c r="C7043" s="90"/>
    </row>
    <row r="7044" spans="3:3" s="86" customFormat="1" ht="10.199999999999999">
      <c r="C7044" s="90"/>
    </row>
    <row r="7045" spans="3:3" s="86" customFormat="1" ht="10.199999999999999">
      <c r="C7045" s="90"/>
    </row>
    <row r="7046" spans="3:3" s="86" customFormat="1" ht="10.199999999999999">
      <c r="C7046" s="90"/>
    </row>
    <row r="7047" spans="3:3" s="86" customFormat="1" ht="10.199999999999999">
      <c r="C7047" s="90"/>
    </row>
    <row r="7048" spans="3:3" s="86" customFormat="1" ht="10.199999999999999">
      <c r="C7048" s="90"/>
    </row>
    <row r="7049" spans="3:3" s="86" customFormat="1" ht="10.199999999999999">
      <c r="C7049" s="90"/>
    </row>
    <row r="7050" spans="3:3" s="86" customFormat="1" ht="10.199999999999999">
      <c r="C7050" s="90"/>
    </row>
    <row r="7051" spans="3:3" s="86" customFormat="1" ht="10.199999999999999">
      <c r="C7051" s="90"/>
    </row>
    <row r="7052" spans="3:3" s="86" customFormat="1" ht="10.199999999999999">
      <c r="C7052" s="90"/>
    </row>
    <row r="7053" spans="3:3" s="86" customFormat="1" ht="10.199999999999999">
      <c r="C7053" s="90"/>
    </row>
    <row r="7054" spans="3:3" s="86" customFormat="1" ht="10.199999999999999">
      <c r="C7054" s="90"/>
    </row>
    <row r="7055" spans="3:3" s="86" customFormat="1" ht="10.199999999999999">
      <c r="C7055" s="90"/>
    </row>
    <row r="7056" spans="3:3" s="86" customFormat="1" ht="10.199999999999999">
      <c r="C7056" s="90"/>
    </row>
    <row r="7057" spans="3:3" s="86" customFormat="1" ht="10.199999999999999">
      <c r="C7057" s="90"/>
    </row>
    <row r="7058" spans="3:3" s="86" customFormat="1" ht="10.199999999999999">
      <c r="C7058" s="90"/>
    </row>
    <row r="7059" spans="3:3" s="86" customFormat="1" ht="10.199999999999999">
      <c r="C7059" s="90"/>
    </row>
    <row r="7060" spans="3:3" s="86" customFormat="1" ht="10.199999999999999">
      <c r="C7060" s="90"/>
    </row>
    <row r="7061" spans="3:3" s="86" customFormat="1" ht="10.199999999999999">
      <c r="C7061" s="90"/>
    </row>
    <row r="7062" spans="3:3" s="86" customFormat="1" ht="10.199999999999999">
      <c r="C7062" s="90"/>
    </row>
    <row r="7063" spans="3:3" s="86" customFormat="1" ht="10.199999999999999">
      <c r="C7063" s="90"/>
    </row>
    <row r="7064" spans="3:3" s="86" customFormat="1" ht="10.199999999999999">
      <c r="C7064" s="90"/>
    </row>
    <row r="7065" spans="3:3" s="86" customFormat="1" ht="10.199999999999999">
      <c r="C7065" s="90"/>
    </row>
    <row r="7066" spans="3:3" s="86" customFormat="1" ht="10.199999999999999">
      <c r="C7066" s="90"/>
    </row>
    <row r="7067" spans="3:3" s="86" customFormat="1" ht="10.199999999999999">
      <c r="C7067" s="90"/>
    </row>
    <row r="7068" spans="3:3" s="86" customFormat="1" ht="10.199999999999999">
      <c r="C7068" s="90"/>
    </row>
    <row r="7069" spans="3:3" s="86" customFormat="1" ht="10.199999999999999">
      <c r="C7069" s="90"/>
    </row>
    <row r="7070" spans="3:3" s="86" customFormat="1" ht="10.199999999999999">
      <c r="C7070" s="90"/>
    </row>
    <row r="7071" spans="3:3" s="86" customFormat="1" ht="10.199999999999999">
      <c r="C7071" s="90"/>
    </row>
    <row r="7072" spans="3:3" s="86" customFormat="1" ht="10.199999999999999">
      <c r="C7072" s="90"/>
    </row>
    <row r="7073" spans="3:3" s="86" customFormat="1" ht="10.199999999999999">
      <c r="C7073" s="90"/>
    </row>
    <row r="7074" spans="3:3" s="86" customFormat="1" ht="10.199999999999999">
      <c r="C7074" s="90"/>
    </row>
    <row r="7075" spans="3:3" s="86" customFormat="1" ht="10.199999999999999">
      <c r="C7075" s="90"/>
    </row>
    <row r="7076" spans="3:3" s="86" customFormat="1" ht="10.199999999999999">
      <c r="C7076" s="90"/>
    </row>
    <row r="7077" spans="3:3" s="86" customFormat="1" ht="10.199999999999999">
      <c r="C7077" s="90"/>
    </row>
    <row r="7078" spans="3:3" s="86" customFormat="1" ht="10.199999999999999">
      <c r="C7078" s="90"/>
    </row>
    <row r="7079" spans="3:3" s="86" customFormat="1" ht="10.199999999999999">
      <c r="C7079" s="90"/>
    </row>
    <row r="7080" spans="3:3" s="86" customFormat="1" ht="10.199999999999999">
      <c r="C7080" s="90"/>
    </row>
    <row r="7081" spans="3:3" s="86" customFormat="1" ht="10.199999999999999">
      <c r="C7081" s="90"/>
    </row>
    <row r="7082" spans="3:3" s="86" customFormat="1" ht="10.199999999999999">
      <c r="C7082" s="90"/>
    </row>
    <row r="7083" spans="3:3" s="86" customFormat="1" ht="10.199999999999999">
      <c r="C7083" s="90"/>
    </row>
    <row r="7084" spans="3:3" s="86" customFormat="1" ht="10.199999999999999">
      <c r="C7084" s="90"/>
    </row>
    <row r="7085" spans="3:3" s="86" customFormat="1" ht="10.199999999999999">
      <c r="C7085" s="90"/>
    </row>
    <row r="7086" spans="3:3" s="86" customFormat="1" ht="10.199999999999999">
      <c r="C7086" s="90"/>
    </row>
    <row r="7087" spans="3:3" s="86" customFormat="1" ht="10.199999999999999">
      <c r="C7087" s="90"/>
    </row>
    <row r="7088" spans="3:3" s="86" customFormat="1" ht="10.199999999999999">
      <c r="C7088" s="90"/>
    </row>
    <row r="7089" spans="3:3" s="86" customFormat="1" ht="10.199999999999999">
      <c r="C7089" s="90"/>
    </row>
    <row r="7090" spans="3:3" s="86" customFormat="1" ht="10.199999999999999">
      <c r="C7090" s="90"/>
    </row>
    <row r="7091" spans="3:3" s="86" customFormat="1" ht="10.199999999999999">
      <c r="C7091" s="90"/>
    </row>
    <row r="7092" spans="3:3" s="86" customFormat="1" ht="10.199999999999999">
      <c r="C7092" s="90"/>
    </row>
    <row r="7093" spans="3:3" s="86" customFormat="1" ht="10.199999999999999">
      <c r="C7093" s="90"/>
    </row>
    <row r="7094" spans="3:3" s="86" customFormat="1" ht="10.199999999999999">
      <c r="C7094" s="90"/>
    </row>
    <row r="7095" spans="3:3" s="86" customFormat="1" ht="10.199999999999999">
      <c r="C7095" s="90"/>
    </row>
    <row r="7096" spans="3:3" s="86" customFormat="1" ht="10.199999999999999">
      <c r="C7096" s="90"/>
    </row>
    <row r="7097" spans="3:3" s="86" customFormat="1" ht="10.199999999999999">
      <c r="C7097" s="90"/>
    </row>
    <row r="7098" spans="3:3" s="86" customFormat="1" ht="10.199999999999999">
      <c r="C7098" s="90"/>
    </row>
    <row r="7099" spans="3:3" s="86" customFormat="1" ht="10.199999999999999">
      <c r="C7099" s="90"/>
    </row>
    <row r="7100" spans="3:3" s="86" customFormat="1" ht="10.199999999999999">
      <c r="C7100" s="90"/>
    </row>
    <row r="7101" spans="3:3" s="86" customFormat="1" ht="10.199999999999999">
      <c r="C7101" s="90"/>
    </row>
    <row r="7102" spans="3:3" s="86" customFormat="1" ht="10.199999999999999">
      <c r="C7102" s="90"/>
    </row>
    <row r="7103" spans="3:3" s="86" customFormat="1" ht="10.199999999999999">
      <c r="C7103" s="90"/>
    </row>
    <row r="7104" spans="3:3" s="86" customFormat="1" ht="10.199999999999999">
      <c r="C7104" s="90"/>
    </row>
    <row r="7105" spans="3:3" s="86" customFormat="1" ht="10.199999999999999">
      <c r="C7105" s="90"/>
    </row>
    <row r="7106" spans="3:3" s="86" customFormat="1" ht="10.199999999999999">
      <c r="C7106" s="90"/>
    </row>
    <row r="7107" spans="3:3" s="86" customFormat="1" ht="10.199999999999999">
      <c r="C7107" s="90"/>
    </row>
    <row r="7108" spans="3:3" s="86" customFormat="1" ht="10.199999999999999">
      <c r="C7108" s="90"/>
    </row>
    <row r="7109" spans="3:3" s="86" customFormat="1" ht="10.199999999999999">
      <c r="C7109" s="90"/>
    </row>
    <row r="7110" spans="3:3" s="86" customFormat="1" ht="10.199999999999999">
      <c r="C7110" s="90"/>
    </row>
    <row r="7111" spans="3:3" s="86" customFormat="1" ht="10.199999999999999">
      <c r="C7111" s="90"/>
    </row>
    <row r="7112" spans="3:3" s="86" customFormat="1" ht="10.199999999999999">
      <c r="C7112" s="90"/>
    </row>
    <row r="7113" spans="3:3" s="86" customFormat="1" ht="10.199999999999999">
      <c r="C7113" s="90"/>
    </row>
    <row r="7114" spans="3:3" s="86" customFormat="1" ht="10.199999999999999">
      <c r="C7114" s="90"/>
    </row>
    <row r="7115" spans="3:3" s="86" customFormat="1" ht="10.199999999999999">
      <c r="C7115" s="90"/>
    </row>
    <row r="7116" spans="3:3" s="86" customFormat="1" ht="10.199999999999999">
      <c r="C7116" s="90"/>
    </row>
    <row r="7117" spans="3:3" s="86" customFormat="1" ht="10.199999999999999">
      <c r="C7117" s="90"/>
    </row>
    <row r="7118" spans="3:3" s="86" customFormat="1" ht="10.199999999999999">
      <c r="C7118" s="90"/>
    </row>
    <row r="7119" spans="3:3" s="86" customFormat="1" ht="10.199999999999999">
      <c r="C7119" s="90"/>
    </row>
    <row r="7120" spans="3:3" s="86" customFormat="1" ht="10.199999999999999">
      <c r="C7120" s="90"/>
    </row>
    <row r="7121" spans="3:3" s="86" customFormat="1" ht="10.199999999999999">
      <c r="C7121" s="90"/>
    </row>
    <row r="7122" spans="3:3" s="86" customFormat="1" ht="10.199999999999999">
      <c r="C7122" s="90"/>
    </row>
    <row r="7123" spans="3:3" s="86" customFormat="1" ht="10.199999999999999">
      <c r="C7123" s="90"/>
    </row>
    <row r="7124" spans="3:3" s="86" customFormat="1" ht="10.199999999999999">
      <c r="C7124" s="90"/>
    </row>
    <row r="7125" spans="3:3" s="86" customFormat="1" ht="10.199999999999999">
      <c r="C7125" s="90"/>
    </row>
    <row r="7126" spans="3:3" s="86" customFormat="1" ht="10.199999999999999">
      <c r="C7126" s="90"/>
    </row>
    <row r="7127" spans="3:3" s="86" customFormat="1" ht="10.199999999999999">
      <c r="C7127" s="90"/>
    </row>
    <row r="7128" spans="3:3" s="86" customFormat="1" ht="10.199999999999999">
      <c r="C7128" s="90"/>
    </row>
    <row r="7129" spans="3:3" s="86" customFormat="1" ht="10.199999999999999">
      <c r="C7129" s="90"/>
    </row>
    <row r="7130" spans="3:3" s="86" customFormat="1" ht="10.199999999999999">
      <c r="C7130" s="90"/>
    </row>
    <row r="7131" spans="3:3" s="86" customFormat="1" ht="10.199999999999999">
      <c r="C7131" s="90"/>
    </row>
    <row r="7132" spans="3:3" s="86" customFormat="1" ht="10.199999999999999">
      <c r="C7132" s="90"/>
    </row>
    <row r="7133" spans="3:3" s="86" customFormat="1" ht="10.199999999999999">
      <c r="C7133" s="90"/>
    </row>
    <row r="7134" spans="3:3" s="86" customFormat="1" ht="10.199999999999999">
      <c r="C7134" s="90"/>
    </row>
    <row r="7135" spans="3:3" s="86" customFormat="1" ht="10.199999999999999">
      <c r="C7135" s="90"/>
    </row>
    <row r="7136" spans="3:3" s="86" customFormat="1" ht="10.199999999999999">
      <c r="C7136" s="90"/>
    </row>
    <row r="7137" spans="3:3" s="86" customFormat="1" ht="10.199999999999999">
      <c r="C7137" s="90"/>
    </row>
    <row r="7138" spans="3:3" s="86" customFormat="1" ht="10.199999999999999">
      <c r="C7138" s="90"/>
    </row>
    <row r="7139" spans="3:3" s="86" customFormat="1" ht="10.199999999999999">
      <c r="C7139" s="90"/>
    </row>
    <row r="7140" spans="3:3" s="86" customFormat="1" ht="10.199999999999999">
      <c r="C7140" s="90"/>
    </row>
    <row r="7141" spans="3:3" s="86" customFormat="1" ht="10.199999999999999">
      <c r="C7141" s="90"/>
    </row>
    <row r="7142" spans="3:3" s="86" customFormat="1" ht="10.199999999999999">
      <c r="C7142" s="90"/>
    </row>
    <row r="7143" spans="3:3" s="86" customFormat="1" ht="10.199999999999999">
      <c r="C7143" s="90"/>
    </row>
    <row r="7144" spans="3:3" s="86" customFormat="1" ht="10.199999999999999">
      <c r="C7144" s="90"/>
    </row>
    <row r="7145" spans="3:3" s="86" customFormat="1" ht="10.199999999999999">
      <c r="C7145" s="90"/>
    </row>
    <row r="7146" spans="3:3" s="86" customFormat="1" ht="10.199999999999999">
      <c r="C7146" s="90"/>
    </row>
    <row r="7147" spans="3:3" s="86" customFormat="1" ht="10.199999999999999">
      <c r="C7147" s="90"/>
    </row>
    <row r="7148" spans="3:3" s="86" customFormat="1" ht="10.199999999999999">
      <c r="C7148" s="90"/>
    </row>
    <row r="7149" spans="3:3" s="86" customFormat="1" ht="10.199999999999999">
      <c r="C7149" s="90"/>
    </row>
    <row r="7150" spans="3:3" s="86" customFormat="1" ht="10.199999999999999">
      <c r="C7150" s="90"/>
    </row>
    <row r="7151" spans="3:3" s="86" customFormat="1" ht="10.199999999999999">
      <c r="C7151" s="90"/>
    </row>
    <row r="7152" spans="3:3" s="86" customFormat="1" ht="10.199999999999999">
      <c r="C7152" s="90"/>
    </row>
    <row r="7153" spans="3:3" s="86" customFormat="1" ht="10.199999999999999">
      <c r="C7153" s="90"/>
    </row>
    <row r="7154" spans="3:3" s="86" customFormat="1" ht="10.199999999999999">
      <c r="C7154" s="90"/>
    </row>
    <row r="7155" spans="3:3" s="86" customFormat="1" ht="10.199999999999999">
      <c r="C7155" s="90"/>
    </row>
    <row r="7156" spans="3:3" s="86" customFormat="1" ht="10.199999999999999">
      <c r="C7156" s="90"/>
    </row>
    <row r="7157" spans="3:3" s="86" customFormat="1" ht="10.199999999999999">
      <c r="C7157" s="90"/>
    </row>
    <row r="7158" spans="3:3" s="86" customFormat="1" ht="10.199999999999999">
      <c r="C7158" s="90"/>
    </row>
    <row r="7159" spans="3:3" s="86" customFormat="1" ht="10.199999999999999">
      <c r="C7159" s="90"/>
    </row>
    <row r="7160" spans="3:3" s="86" customFormat="1" ht="10.199999999999999">
      <c r="C7160" s="90"/>
    </row>
    <row r="7161" spans="3:3" s="86" customFormat="1" ht="10.199999999999999">
      <c r="C7161" s="90"/>
    </row>
    <row r="7162" spans="3:3" s="86" customFormat="1" ht="10.199999999999999">
      <c r="C7162" s="90"/>
    </row>
    <row r="7163" spans="3:3" s="86" customFormat="1" ht="10.199999999999999">
      <c r="C7163" s="90"/>
    </row>
    <row r="7164" spans="3:3" s="86" customFormat="1" ht="10.199999999999999">
      <c r="C7164" s="90"/>
    </row>
    <row r="7165" spans="3:3" s="86" customFormat="1" ht="10.199999999999999">
      <c r="C7165" s="90"/>
    </row>
    <row r="7166" spans="3:3" s="86" customFormat="1" ht="10.199999999999999">
      <c r="C7166" s="90"/>
    </row>
    <row r="7167" spans="3:3" s="86" customFormat="1" ht="10.199999999999999">
      <c r="C7167" s="90"/>
    </row>
    <row r="7168" spans="3:3" s="86" customFormat="1" ht="10.199999999999999">
      <c r="C7168" s="90"/>
    </row>
    <row r="7169" spans="3:3" s="86" customFormat="1" ht="10.199999999999999">
      <c r="C7169" s="90"/>
    </row>
    <row r="7170" spans="3:3" s="86" customFormat="1" ht="10.199999999999999">
      <c r="C7170" s="90"/>
    </row>
    <row r="7171" spans="3:3" s="86" customFormat="1" ht="10.199999999999999">
      <c r="C7171" s="90"/>
    </row>
    <row r="7172" spans="3:3" s="86" customFormat="1" ht="10.199999999999999">
      <c r="C7172" s="90"/>
    </row>
    <row r="7173" spans="3:3" s="86" customFormat="1" ht="10.199999999999999">
      <c r="C7173" s="90"/>
    </row>
    <row r="7174" spans="3:3" s="86" customFormat="1" ht="10.199999999999999">
      <c r="C7174" s="90"/>
    </row>
    <row r="7175" spans="3:3" s="86" customFormat="1" ht="10.199999999999999">
      <c r="C7175" s="90"/>
    </row>
    <row r="7176" spans="3:3" s="86" customFormat="1" ht="10.199999999999999">
      <c r="C7176" s="90"/>
    </row>
    <row r="7177" spans="3:3" s="86" customFormat="1" ht="10.199999999999999">
      <c r="C7177" s="90"/>
    </row>
    <row r="7178" spans="3:3" s="86" customFormat="1" ht="10.199999999999999">
      <c r="C7178" s="90"/>
    </row>
    <row r="7179" spans="3:3" s="86" customFormat="1" ht="10.199999999999999">
      <c r="C7179" s="90"/>
    </row>
    <row r="7180" spans="3:3" s="86" customFormat="1" ht="10.199999999999999">
      <c r="C7180" s="90"/>
    </row>
    <row r="7181" spans="3:3" s="86" customFormat="1" ht="10.199999999999999">
      <c r="C7181" s="90"/>
    </row>
    <row r="7182" spans="3:3" s="86" customFormat="1" ht="10.199999999999999">
      <c r="C7182" s="90"/>
    </row>
    <row r="7183" spans="3:3" s="86" customFormat="1" ht="10.199999999999999">
      <c r="C7183" s="90"/>
    </row>
    <row r="7184" spans="3:3" s="86" customFormat="1" ht="10.199999999999999">
      <c r="C7184" s="90"/>
    </row>
    <row r="7185" spans="3:3" s="86" customFormat="1" ht="10.199999999999999">
      <c r="C7185" s="90"/>
    </row>
    <row r="7186" spans="3:3" s="86" customFormat="1" ht="10.199999999999999">
      <c r="C7186" s="90"/>
    </row>
    <row r="7187" spans="3:3" s="86" customFormat="1" ht="10.199999999999999">
      <c r="C7187" s="90"/>
    </row>
    <row r="7188" spans="3:3" s="86" customFormat="1" ht="10.199999999999999">
      <c r="C7188" s="90"/>
    </row>
    <row r="7189" spans="3:3" s="86" customFormat="1" ht="10.199999999999999">
      <c r="C7189" s="90"/>
    </row>
    <row r="7190" spans="3:3" s="86" customFormat="1" ht="10.199999999999999">
      <c r="C7190" s="90"/>
    </row>
    <row r="7191" spans="3:3" s="86" customFormat="1" ht="10.199999999999999">
      <c r="C7191" s="90"/>
    </row>
    <row r="7192" spans="3:3" s="86" customFormat="1" ht="10.199999999999999">
      <c r="C7192" s="90"/>
    </row>
    <row r="7193" spans="3:3" s="86" customFormat="1" ht="10.199999999999999">
      <c r="C7193" s="90"/>
    </row>
    <row r="7194" spans="3:3" s="86" customFormat="1" ht="10.199999999999999">
      <c r="C7194" s="90"/>
    </row>
    <row r="7195" spans="3:3" s="86" customFormat="1" ht="10.199999999999999">
      <c r="C7195" s="90"/>
    </row>
    <row r="7196" spans="3:3" s="86" customFormat="1" ht="10.199999999999999">
      <c r="C7196" s="90"/>
    </row>
    <row r="7197" spans="3:3" s="86" customFormat="1" ht="10.199999999999999">
      <c r="C7197" s="90"/>
    </row>
    <row r="7198" spans="3:3" s="86" customFormat="1" ht="10.199999999999999">
      <c r="C7198" s="90"/>
    </row>
    <row r="7199" spans="3:3" s="86" customFormat="1" ht="10.199999999999999">
      <c r="C7199" s="90"/>
    </row>
    <row r="7200" spans="3:3" s="86" customFormat="1" ht="10.199999999999999">
      <c r="C7200" s="90"/>
    </row>
    <row r="7201" spans="3:3" s="86" customFormat="1" ht="10.199999999999999">
      <c r="C7201" s="90"/>
    </row>
    <row r="7202" spans="3:3" s="86" customFormat="1" ht="10.199999999999999">
      <c r="C7202" s="90"/>
    </row>
    <row r="7203" spans="3:3" s="86" customFormat="1" ht="10.199999999999999">
      <c r="C7203" s="90"/>
    </row>
    <row r="7204" spans="3:3" s="86" customFormat="1" ht="10.199999999999999">
      <c r="C7204" s="90"/>
    </row>
    <row r="7205" spans="3:3" s="86" customFormat="1" ht="10.199999999999999">
      <c r="C7205" s="90"/>
    </row>
    <row r="7206" spans="3:3" s="86" customFormat="1" ht="10.199999999999999">
      <c r="C7206" s="90"/>
    </row>
    <row r="7207" spans="3:3" s="86" customFormat="1" ht="10.199999999999999">
      <c r="C7207" s="90"/>
    </row>
    <row r="7208" spans="3:3" s="86" customFormat="1" ht="10.199999999999999">
      <c r="C7208" s="90"/>
    </row>
    <row r="7209" spans="3:3" s="86" customFormat="1" ht="10.199999999999999">
      <c r="C7209" s="90"/>
    </row>
    <row r="7210" spans="3:3" s="86" customFormat="1" ht="10.199999999999999">
      <c r="C7210" s="90"/>
    </row>
    <row r="7211" spans="3:3" s="86" customFormat="1" ht="10.199999999999999">
      <c r="C7211" s="90"/>
    </row>
    <row r="7212" spans="3:3" s="86" customFormat="1" ht="10.199999999999999">
      <c r="C7212" s="90"/>
    </row>
    <row r="7213" spans="3:3" s="86" customFormat="1" ht="10.199999999999999">
      <c r="C7213" s="90"/>
    </row>
    <row r="7214" spans="3:3" s="86" customFormat="1" ht="10.199999999999999">
      <c r="C7214" s="90"/>
    </row>
    <row r="7215" spans="3:3" s="86" customFormat="1" ht="10.199999999999999">
      <c r="C7215" s="90"/>
    </row>
    <row r="7216" spans="3:3" s="86" customFormat="1" ht="10.199999999999999">
      <c r="C7216" s="90"/>
    </row>
    <row r="7217" spans="3:3" s="86" customFormat="1" ht="10.199999999999999">
      <c r="C7217" s="90"/>
    </row>
    <row r="7218" spans="3:3" s="86" customFormat="1" ht="10.199999999999999">
      <c r="C7218" s="90"/>
    </row>
    <row r="7219" spans="3:3" s="86" customFormat="1" ht="10.199999999999999">
      <c r="C7219" s="90"/>
    </row>
    <row r="7220" spans="3:3" s="86" customFormat="1" ht="10.199999999999999">
      <c r="C7220" s="90"/>
    </row>
    <row r="7221" spans="3:3" s="86" customFormat="1" ht="10.199999999999999">
      <c r="C7221" s="90"/>
    </row>
    <row r="7222" spans="3:3" s="86" customFormat="1" ht="10.199999999999999">
      <c r="C7222" s="90"/>
    </row>
    <row r="7223" spans="3:3" s="86" customFormat="1" ht="10.199999999999999">
      <c r="C7223" s="90"/>
    </row>
    <row r="7224" spans="3:3" s="86" customFormat="1" ht="10.199999999999999">
      <c r="C7224" s="90"/>
    </row>
    <row r="7225" spans="3:3" s="86" customFormat="1" ht="10.199999999999999">
      <c r="C7225" s="90"/>
    </row>
    <row r="7226" spans="3:3" s="86" customFormat="1" ht="10.199999999999999">
      <c r="C7226" s="90"/>
    </row>
    <row r="7227" spans="3:3" s="86" customFormat="1" ht="10.199999999999999">
      <c r="C7227" s="90"/>
    </row>
    <row r="7228" spans="3:3" s="86" customFormat="1" ht="10.199999999999999">
      <c r="C7228" s="90"/>
    </row>
    <row r="7229" spans="3:3" s="86" customFormat="1" ht="10.199999999999999">
      <c r="C7229" s="90"/>
    </row>
    <row r="7230" spans="3:3" s="86" customFormat="1" ht="10.199999999999999">
      <c r="C7230" s="90"/>
    </row>
    <row r="7231" spans="3:3" s="86" customFormat="1" ht="10.199999999999999">
      <c r="C7231" s="90"/>
    </row>
    <row r="7232" spans="3:3" s="86" customFormat="1" ht="10.199999999999999">
      <c r="C7232" s="90"/>
    </row>
    <row r="7233" spans="3:3" s="86" customFormat="1" ht="10.199999999999999">
      <c r="C7233" s="90"/>
    </row>
    <row r="7234" spans="3:3" s="86" customFormat="1" ht="10.199999999999999">
      <c r="C7234" s="90"/>
    </row>
    <row r="7235" spans="3:3" s="86" customFormat="1" ht="10.199999999999999">
      <c r="C7235" s="90"/>
    </row>
    <row r="7236" spans="3:3" s="86" customFormat="1" ht="10.199999999999999">
      <c r="C7236" s="90"/>
    </row>
    <row r="7237" spans="3:3" s="86" customFormat="1" ht="10.199999999999999">
      <c r="C7237" s="90"/>
    </row>
    <row r="7238" spans="3:3" s="86" customFormat="1" ht="10.199999999999999">
      <c r="C7238" s="90"/>
    </row>
    <row r="7239" spans="3:3" s="86" customFormat="1" ht="10.199999999999999">
      <c r="C7239" s="90"/>
    </row>
    <row r="7240" spans="3:3" s="86" customFormat="1" ht="10.199999999999999">
      <c r="C7240" s="90"/>
    </row>
    <row r="7241" spans="3:3" s="86" customFormat="1" ht="10.199999999999999">
      <c r="C7241" s="90"/>
    </row>
    <row r="7242" spans="3:3" s="86" customFormat="1" ht="10.199999999999999">
      <c r="C7242" s="90"/>
    </row>
    <row r="7243" spans="3:3" s="86" customFormat="1" ht="10.199999999999999">
      <c r="C7243" s="90"/>
    </row>
    <row r="7244" spans="3:3" s="86" customFormat="1" ht="10.199999999999999">
      <c r="C7244" s="90"/>
    </row>
    <row r="7245" spans="3:3" s="86" customFormat="1" ht="10.199999999999999">
      <c r="C7245" s="90"/>
    </row>
    <row r="7246" spans="3:3" s="86" customFormat="1" ht="10.199999999999999">
      <c r="C7246" s="90"/>
    </row>
    <row r="7247" spans="3:3" s="86" customFormat="1" ht="10.199999999999999">
      <c r="C7247" s="90"/>
    </row>
    <row r="7248" spans="3:3" s="86" customFormat="1" ht="10.199999999999999">
      <c r="C7248" s="90"/>
    </row>
    <row r="7249" spans="3:3" s="86" customFormat="1" ht="10.199999999999999">
      <c r="C7249" s="90"/>
    </row>
    <row r="7250" spans="3:3" s="86" customFormat="1" ht="10.199999999999999">
      <c r="C7250" s="90"/>
    </row>
    <row r="7251" spans="3:3" s="86" customFormat="1" ht="10.199999999999999">
      <c r="C7251" s="90"/>
    </row>
    <row r="7252" spans="3:3" s="86" customFormat="1" ht="10.199999999999999">
      <c r="C7252" s="90"/>
    </row>
    <row r="7253" spans="3:3" s="86" customFormat="1" ht="10.199999999999999">
      <c r="C7253" s="90"/>
    </row>
    <row r="7254" spans="3:3" s="86" customFormat="1" ht="10.199999999999999">
      <c r="C7254" s="90"/>
    </row>
    <row r="7255" spans="3:3" s="86" customFormat="1" ht="10.199999999999999">
      <c r="C7255" s="90"/>
    </row>
    <row r="7256" spans="3:3" s="86" customFormat="1" ht="10.199999999999999">
      <c r="C7256" s="90"/>
    </row>
    <row r="7257" spans="3:3" s="86" customFormat="1" ht="10.199999999999999">
      <c r="C7257" s="90"/>
    </row>
    <row r="7258" spans="3:3" s="86" customFormat="1" ht="10.199999999999999">
      <c r="C7258" s="90"/>
    </row>
    <row r="7259" spans="3:3" s="86" customFormat="1" ht="10.199999999999999">
      <c r="C7259" s="90"/>
    </row>
    <row r="7260" spans="3:3" s="86" customFormat="1" ht="10.199999999999999">
      <c r="C7260" s="90"/>
    </row>
    <row r="7261" spans="3:3" s="86" customFormat="1" ht="10.199999999999999">
      <c r="C7261" s="90"/>
    </row>
    <row r="7262" spans="3:3" s="86" customFormat="1" ht="10.199999999999999">
      <c r="C7262" s="90"/>
    </row>
    <row r="7263" spans="3:3" s="86" customFormat="1" ht="10.199999999999999">
      <c r="C7263" s="90"/>
    </row>
    <row r="7264" spans="3:3" s="86" customFormat="1" ht="10.199999999999999">
      <c r="C7264" s="90"/>
    </row>
    <row r="7265" spans="3:3" s="86" customFormat="1" ht="10.199999999999999">
      <c r="C7265" s="90"/>
    </row>
    <row r="7266" spans="3:3" s="86" customFormat="1" ht="10.199999999999999">
      <c r="C7266" s="90"/>
    </row>
    <row r="7267" spans="3:3" s="86" customFormat="1" ht="10.199999999999999">
      <c r="C7267" s="90"/>
    </row>
    <row r="7268" spans="3:3" s="86" customFormat="1" ht="10.199999999999999">
      <c r="C7268" s="90"/>
    </row>
    <row r="7269" spans="3:3" s="86" customFormat="1" ht="10.199999999999999">
      <c r="C7269" s="90"/>
    </row>
    <row r="7270" spans="3:3" s="86" customFormat="1" ht="10.199999999999999">
      <c r="C7270" s="90"/>
    </row>
    <row r="7271" spans="3:3" s="86" customFormat="1" ht="10.199999999999999">
      <c r="C7271" s="90"/>
    </row>
    <row r="7272" spans="3:3" s="86" customFormat="1" ht="10.199999999999999">
      <c r="C7272" s="90"/>
    </row>
    <row r="7273" spans="3:3" s="86" customFormat="1" ht="10.199999999999999">
      <c r="C7273" s="90"/>
    </row>
    <row r="7274" spans="3:3" s="86" customFormat="1" ht="10.199999999999999">
      <c r="C7274" s="90"/>
    </row>
    <row r="7275" spans="3:3" s="86" customFormat="1" ht="10.199999999999999">
      <c r="C7275" s="90"/>
    </row>
    <row r="7276" spans="3:3" s="86" customFormat="1" ht="10.199999999999999">
      <c r="C7276" s="90"/>
    </row>
    <row r="7277" spans="3:3" s="86" customFormat="1" ht="10.199999999999999">
      <c r="C7277" s="90"/>
    </row>
    <row r="7278" spans="3:3" s="86" customFormat="1" ht="10.199999999999999">
      <c r="C7278" s="90"/>
    </row>
    <row r="7279" spans="3:3" s="86" customFormat="1" ht="10.199999999999999">
      <c r="C7279" s="90"/>
    </row>
    <row r="7280" spans="3:3" s="86" customFormat="1" ht="10.199999999999999">
      <c r="C7280" s="90"/>
    </row>
    <row r="7281" spans="3:3" s="86" customFormat="1" ht="10.199999999999999">
      <c r="C7281" s="90"/>
    </row>
    <row r="7282" spans="3:3" s="86" customFormat="1" ht="10.199999999999999">
      <c r="C7282" s="90"/>
    </row>
    <row r="7283" spans="3:3" s="86" customFormat="1" ht="10.199999999999999">
      <c r="C7283" s="90"/>
    </row>
    <row r="7284" spans="3:3" s="86" customFormat="1" ht="10.199999999999999">
      <c r="C7284" s="90"/>
    </row>
    <row r="7285" spans="3:3" s="86" customFormat="1" ht="10.199999999999999">
      <c r="C7285" s="90"/>
    </row>
    <row r="7286" spans="3:3" s="86" customFormat="1" ht="10.199999999999999">
      <c r="C7286" s="90"/>
    </row>
    <row r="7287" spans="3:3" s="86" customFormat="1" ht="10.199999999999999">
      <c r="C7287" s="90"/>
    </row>
    <row r="7288" spans="3:3" s="86" customFormat="1" ht="10.199999999999999">
      <c r="C7288" s="90"/>
    </row>
    <row r="7289" spans="3:3" s="86" customFormat="1" ht="10.199999999999999">
      <c r="C7289" s="90"/>
    </row>
    <row r="7290" spans="3:3" s="86" customFormat="1" ht="10.199999999999999">
      <c r="C7290" s="90"/>
    </row>
    <row r="7291" spans="3:3" s="86" customFormat="1" ht="10.199999999999999">
      <c r="C7291" s="90"/>
    </row>
    <row r="7292" spans="3:3" s="86" customFormat="1" ht="10.199999999999999">
      <c r="C7292" s="90"/>
    </row>
    <row r="7293" spans="3:3" s="86" customFormat="1" ht="10.199999999999999">
      <c r="C7293" s="90"/>
    </row>
    <row r="7294" spans="3:3" s="86" customFormat="1" ht="10.199999999999999">
      <c r="C7294" s="90"/>
    </row>
    <row r="7295" spans="3:3" s="86" customFormat="1" ht="10.199999999999999">
      <c r="C7295" s="90"/>
    </row>
    <row r="7296" spans="3:3" s="86" customFormat="1" ht="10.199999999999999">
      <c r="C7296" s="90"/>
    </row>
    <row r="7297" spans="3:3" s="86" customFormat="1" ht="10.199999999999999">
      <c r="C7297" s="90"/>
    </row>
    <row r="7298" spans="3:3" s="86" customFormat="1" ht="10.199999999999999">
      <c r="C7298" s="90"/>
    </row>
    <row r="7299" spans="3:3" s="86" customFormat="1" ht="10.199999999999999">
      <c r="C7299" s="90"/>
    </row>
    <row r="7300" spans="3:3" s="86" customFormat="1" ht="10.199999999999999">
      <c r="C7300" s="90"/>
    </row>
    <row r="7301" spans="3:3" s="86" customFormat="1" ht="10.199999999999999">
      <c r="C7301" s="90"/>
    </row>
    <row r="7302" spans="3:3" s="86" customFormat="1" ht="10.199999999999999">
      <c r="C7302" s="90"/>
    </row>
    <row r="7303" spans="3:3" s="86" customFormat="1" ht="10.199999999999999">
      <c r="C7303" s="90"/>
    </row>
    <row r="7304" spans="3:3" s="86" customFormat="1" ht="10.199999999999999">
      <c r="C7304" s="90"/>
    </row>
    <row r="7305" spans="3:3" s="86" customFormat="1" ht="10.199999999999999">
      <c r="C7305" s="90"/>
    </row>
    <row r="7306" spans="3:3" s="86" customFormat="1" ht="10.199999999999999">
      <c r="C7306" s="90"/>
    </row>
    <row r="7307" spans="3:3" s="86" customFormat="1" ht="10.199999999999999">
      <c r="C7307" s="90"/>
    </row>
    <row r="7308" spans="3:3" s="86" customFormat="1" ht="10.199999999999999">
      <c r="C7308" s="90"/>
    </row>
    <row r="7309" spans="3:3" s="86" customFormat="1" ht="10.199999999999999">
      <c r="C7309" s="90"/>
    </row>
    <row r="7310" spans="3:3" s="86" customFormat="1" ht="10.199999999999999">
      <c r="C7310" s="90"/>
    </row>
    <row r="7311" spans="3:3" s="86" customFormat="1" ht="10.199999999999999">
      <c r="C7311" s="90"/>
    </row>
    <row r="7312" spans="3:3" s="86" customFormat="1" ht="10.199999999999999">
      <c r="C7312" s="90"/>
    </row>
    <row r="7313" spans="3:3" s="86" customFormat="1" ht="10.199999999999999">
      <c r="C7313" s="90"/>
    </row>
    <row r="7314" spans="3:3" s="86" customFormat="1" ht="10.199999999999999">
      <c r="C7314" s="90"/>
    </row>
    <row r="7315" spans="3:3" s="86" customFormat="1" ht="10.199999999999999">
      <c r="C7315" s="90"/>
    </row>
    <row r="7316" spans="3:3" s="86" customFormat="1" ht="10.199999999999999">
      <c r="C7316" s="90"/>
    </row>
    <row r="7317" spans="3:3" s="86" customFormat="1" ht="10.199999999999999">
      <c r="C7317" s="90"/>
    </row>
    <row r="7318" spans="3:3" s="86" customFormat="1" ht="10.199999999999999">
      <c r="C7318" s="90"/>
    </row>
    <row r="7319" spans="3:3" s="86" customFormat="1" ht="10.199999999999999">
      <c r="C7319" s="90"/>
    </row>
    <row r="7320" spans="3:3" s="86" customFormat="1" ht="10.199999999999999">
      <c r="C7320" s="90"/>
    </row>
    <row r="7321" spans="3:3" s="86" customFormat="1" ht="10.199999999999999">
      <c r="C7321" s="90"/>
    </row>
    <row r="7322" spans="3:3" s="86" customFormat="1" ht="10.199999999999999">
      <c r="C7322" s="90"/>
    </row>
    <row r="7323" spans="3:3" s="86" customFormat="1" ht="10.199999999999999">
      <c r="C7323" s="90"/>
    </row>
    <row r="7324" spans="3:3" s="86" customFormat="1" ht="10.199999999999999">
      <c r="C7324" s="90"/>
    </row>
    <row r="7325" spans="3:3" s="86" customFormat="1" ht="10.199999999999999">
      <c r="C7325" s="90"/>
    </row>
    <row r="7326" spans="3:3" s="86" customFormat="1" ht="10.199999999999999">
      <c r="C7326" s="90"/>
    </row>
    <row r="7327" spans="3:3" s="86" customFormat="1" ht="10.199999999999999">
      <c r="C7327" s="90"/>
    </row>
    <row r="7328" spans="3:3" s="86" customFormat="1" ht="10.199999999999999">
      <c r="C7328" s="90"/>
    </row>
    <row r="7329" spans="3:3" s="86" customFormat="1" ht="10.199999999999999">
      <c r="C7329" s="90"/>
    </row>
    <row r="7330" spans="3:3" s="86" customFormat="1" ht="10.199999999999999">
      <c r="C7330" s="90"/>
    </row>
    <row r="7331" spans="3:3" s="86" customFormat="1" ht="10.199999999999999">
      <c r="C7331" s="90"/>
    </row>
    <row r="7332" spans="3:3" s="86" customFormat="1" ht="10.199999999999999">
      <c r="C7332" s="90"/>
    </row>
    <row r="7333" spans="3:3" s="86" customFormat="1" ht="10.199999999999999">
      <c r="C7333" s="90"/>
    </row>
    <row r="7334" spans="3:3" s="86" customFormat="1" ht="10.199999999999999">
      <c r="C7334" s="90"/>
    </row>
    <row r="7335" spans="3:3" s="86" customFormat="1" ht="10.199999999999999">
      <c r="C7335" s="90"/>
    </row>
    <row r="7336" spans="3:3" s="86" customFormat="1" ht="10.199999999999999">
      <c r="C7336" s="90"/>
    </row>
    <row r="7337" spans="3:3" s="86" customFormat="1" ht="10.199999999999999">
      <c r="C7337" s="90"/>
    </row>
    <row r="7338" spans="3:3" s="86" customFormat="1" ht="10.199999999999999">
      <c r="C7338" s="90"/>
    </row>
    <row r="7339" spans="3:3" s="86" customFormat="1" ht="10.199999999999999">
      <c r="C7339" s="90"/>
    </row>
    <row r="7340" spans="3:3" s="86" customFormat="1" ht="10.199999999999999">
      <c r="C7340" s="90"/>
    </row>
    <row r="7341" spans="3:3" s="86" customFormat="1" ht="10.199999999999999">
      <c r="C7341" s="90"/>
    </row>
    <row r="7342" spans="3:3" s="86" customFormat="1" ht="10.199999999999999">
      <c r="C7342" s="90"/>
    </row>
    <row r="7343" spans="3:3" s="86" customFormat="1" ht="10.199999999999999">
      <c r="C7343" s="90"/>
    </row>
    <row r="7344" spans="3:3" s="86" customFormat="1" ht="10.199999999999999">
      <c r="C7344" s="90"/>
    </row>
    <row r="7345" spans="3:3" s="86" customFormat="1" ht="10.199999999999999">
      <c r="C7345" s="90"/>
    </row>
    <row r="7346" spans="3:3" s="86" customFormat="1" ht="10.199999999999999">
      <c r="C7346" s="90"/>
    </row>
    <row r="7347" spans="3:3" s="86" customFormat="1" ht="10.199999999999999">
      <c r="C7347" s="90"/>
    </row>
    <row r="7348" spans="3:3" s="86" customFormat="1" ht="10.199999999999999">
      <c r="C7348" s="90"/>
    </row>
    <row r="7349" spans="3:3" s="86" customFormat="1" ht="10.199999999999999">
      <c r="C7349" s="90"/>
    </row>
    <row r="7350" spans="3:3" s="86" customFormat="1" ht="10.199999999999999">
      <c r="C7350" s="90"/>
    </row>
    <row r="7351" spans="3:3" s="86" customFormat="1" ht="10.199999999999999">
      <c r="C7351" s="90"/>
    </row>
    <row r="7352" spans="3:3" s="86" customFormat="1" ht="10.199999999999999">
      <c r="C7352" s="90"/>
    </row>
    <row r="7353" spans="3:3" s="86" customFormat="1" ht="10.199999999999999">
      <c r="C7353" s="90"/>
    </row>
    <row r="7354" spans="3:3" s="86" customFormat="1" ht="10.199999999999999">
      <c r="C7354" s="90"/>
    </row>
    <row r="7355" spans="3:3" s="86" customFormat="1" ht="10.199999999999999">
      <c r="C7355" s="90"/>
    </row>
    <row r="7356" spans="3:3" s="86" customFormat="1" ht="10.199999999999999">
      <c r="C7356" s="90"/>
    </row>
    <row r="7357" spans="3:3" s="86" customFormat="1" ht="10.199999999999999">
      <c r="C7357" s="90"/>
    </row>
    <row r="7358" spans="3:3" s="86" customFormat="1" ht="10.199999999999999">
      <c r="C7358" s="90"/>
    </row>
    <row r="7359" spans="3:3" s="86" customFormat="1" ht="10.199999999999999">
      <c r="C7359" s="90"/>
    </row>
    <row r="7360" spans="3:3" s="86" customFormat="1" ht="10.199999999999999">
      <c r="C7360" s="90"/>
    </row>
    <row r="7361" spans="3:3" s="86" customFormat="1" ht="10.199999999999999">
      <c r="C7361" s="90"/>
    </row>
    <row r="7362" spans="3:3" s="86" customFormat="1" ht="10.199999999999999">
      <c r="C7362" s="90"/>
    </row>
    <row r="7363" spans="3:3" s="86" customFormat="1" ht="10.199999999999999">
      <c r="C7363" s="90"/>
    </row>
    <row r="7364" spans="3:3" s="86" customFormat="1" ht="10.199999999999999">
      <c r="C7364" s="90"/>
    </row>
    <row r="7365" spans="3:3" s="86" customFormat="1" ht="10.199999999999999">
      <c r="C7365" s="90"/>
    </row>
    <row r="7366" spans="3:3" s="86" customFormat="1" ht="10.199999999999999">
      <c r="C7366" s="90"/>
    </row>
    <row r="7367" spans="3:3" s="86" customFormat="1" ht="10.199999999999999">
      <c r="C7367" s="90"/>
    </row>
    <row r="7368" spans="3:3" s="86" customFormat="1" ht="10.199999999999999">
      <c r="C7368" s="90"/>
    </row>
    <row r="7369" spans="3:3" s="86" customFormat="1" ht="10.199999999999999">
      <c r="C7369" s="90"/>
    </row>
    <row r="7370" spans="3:3" s="86" customFormat="1" ht="10.199999999999999">
      <c r="C7370" s="90"/>
    </row>
    <row r="7371" spans="3:3" s="86" customFormat="1" ht="10.199999999999999">
      <c r="C7371" s="90"/>
    </row>
    <row r="7372" spans="3:3" s="86" customFormat="1" ht="10.199999999999999">
      <c r="C7372" s="90"/>
    </row>
    <row r="7373" spans="3:3" s="86" customFormat="1" ht="10.199999999999999">
      <c r="C7373" s="90"/>
    </row>
    <row r="7374" spans="3:3" s="86" customFormat="1" ht="10.199999999999999">
      <c r="C7374" s="90"/>
    </row>
    <row r="7375" spans="3:3" s="86" customFormat="1" ht="10.199999999999999">
      <c r="C7375" s="90"/>
    </row>
    <row r="7376" spans="3:3" s="86" customFormat="1" ht="10.199999999999999">
      <c r="C7376" s="90"/>
    </row>
    <row r="7377" spans="3:3" s="86" customFormat="1" ht="10.199999999999999">
      <c r="C7377" s="90"/>
    </row>
    <row r="7378" spans="3:3" s="86" customFormat="1" ht="10.199999999999999">
      <c r="C7378" s="90"/>
    </row>
    <row r="7379" spans="3:3" s="86" customFormat="1" ht="10.199999999999999">
      <c r="C7379" s="90"/>
    </row>
    <row r="7380" spans="3:3" s="86" customFormat="1" ht="10.199999999999999">
      <c r="C7380" s="90"/>
    </row>
    <row r="7381" spans="3:3" s="86" customFormat="1" ht="10.199999999999999">
      <c r="C7381" s="90"/>
    </row>
    <row r="7382" spans="3:3" s="86" customFormat="1" ht="10.199999999999999">
      <c r="C7382" s="90"/>
    </row>
    <row r="7383" spans="3:3" s="86" customFormat="1" ht="10.199999999999999">
      <c r="C7383" s="90"/>
    </row>
    <row r="7384" spans="3:3" s="86" customFormat="1" ht="10.199999999999999">
      <c r="C7384" s="90"/>
    </row>
    <row r="7385" spans="3:3" s="86" customFormat="1" ht="10.199999999999999">
      <c r="C7385" s="90"/>
    </row>
    <row r="7386" spans="3:3" s="86" customFormat="1" ht="10.199999999999999">
      <c r="C7386" s="90"/>
    </row>
    <row r="7387" spans="3:3" s="86" customFormat="1" ht="10.199999999999999">
      <c r="C7387" s="90"/>
    </row>
    <row r="7388" spans="3:3" s="86" customFormat="1" ht="10.199999999999999">
      <c r="C7388" s="90"/>
    </row>
    <row r="7389" spans="3:3" s="86" customFormat="1" ht="10.199999999999999">
      <c r="C7389" s="90"/>
    </row>
    <row r="7390" spans="3:3" s="86" customFormat="1" ht="10.199999999999999">
      <c r="C7390" s="90"/>
    </row>
    <row r="7391" spans="3:3" s="86" customFormat="1" ht="10.199999999999999">
      <c r="C7391" s="90"/>
    </row>
    <row r="7392" spans="3:3" s="86" customFormat="1" ht="10.199999999999999">
      <c r="C7392" s="90"/>
    </row>
    <row r="7393" spans="3:3" s="86" customFormat="1" ht="10.199999999999999">
      <c r="C7393" s="90"/>
    </row>
    <row r="7394" spans="3:3" s="86" customFormat="1" ht="10.199999999999999">
      <c r="C7394" s="90"/>
    </row>
    <row r="7395" spans="3:3" s="86" customFormat="1" ht="10.199999999999999">
      <c r="C7395" s="90"/>
    </row>
    <row r="7396" spans="3:3" s="86" customFormat="1" ht="10.199999999999999">
      <c r="C7396" s="90"/>
    </row>
    <row r="7397" spans="3:3" s="86" customFormat="1" ht="10.199999999999999">
      <c r="C7397" s="90"/>
    </row>
    <row r="7398" spans="3:3" s="86" customFormat="1" ht="10.199999999999999">
      <c r="C7398" s="90"/>
    </row>
    <row r="7399" spans="3:3" s="86" customFormat="1" ht="10.199999999999999">
      <c r="C7399" s="90"/>
    </row>
    <row r="7400" spans="3:3" s="86" customFormat="1" ht="10.199999999999999">
      <c r="C7400" s="90"/>
    </row>
    <row r="7401" spans="3:3" s="86" customFormat="1" ht="10.199999999999999">
      <c r="C7401" s="90"/>
    </row>
    <row r="7402" spans="3:3" s="86" customFormat="1" ht="10.199999999999999">
      <c r="C7402" s="90"/>
    </row>
    <row r="7403" spans="3:3" s="86" customFormat="1" ht="10.199999999999999">
      <c r="C7403" s="90"/>
    </row>
    <row r="7404" spans="3:3" s="86" customFormat="1" ht="10.199999999999999">
      <c r="C7404" s="90"/>
    </row>
    <row r="7405" spans="3:3" s="86" customFormat="1" ht="10.199999999999999">
      <c r="C7405" s="90"/>
    </row>
    <row r="7406" spans="3:3" s="86" customFormat="1" ht="10.199999999999999">
      <c r="C7406" s="90"/>
    </row>
    <row r="7407" spans="3:3" s="86" customFormat="1" ht="10.199999999999999">
      <c r="C7407" s="90"/>
    </row>
    <row r="7408" spans="3:3" s="86" customFormat="1" ht="10.199999999999999">
      <c r="C7408" s="90"/>
    </row>
    <row r="7409" spans="3:3" s="86" customFormat="1" ht="10.199999999999999">
      <c r="C7409" s="90"/>
    </row>
    <row r="7410" spans="3:3" s="86" customFormat="1" ht="10.199999999999999">
      <c r="C7410" s="90"/>
    </row>
    <row r="7411" spans="3:3" s="86" customFormat="1" ht="10.199999999999999">
      <c r="C7411" s="90"/>
    </row>
    <row r="7412" spans="3:3" s="86" customFormat="1" ht="10.199999999999999">
      <c r="C7412" s="90"/>
    </row>
    <row r="7413" spans="3:3" s="86" customFormat="1" ht="10.199999999999999">
      <c r="C7413" s="90"/>
    </row>
    <row r="7414" spans="3:3" s="86" customFormat="1" ht="10.199999999999999">
      <c r="C7414" s="90"/>
    </row>
    <row r="7415" spans="3:3" s="86" customFormat="1" ht="10.199999999999999">
      <c r="C7415" s="90"/>
    </row>
    <row r="7416" spans="3:3" s="86" customFormat="1" ht="10.199999999999999">
      <c r="C7416" s="90"/>
    </row>
    <row r="7417" spans="3:3" s="86" customFormat="1" ht="10.199999999999999">
      <c r="C7417" s="90"/>
    </row>
    <row r="7418" spans="3:3" s="86" customFormat="1" ht="10.199999999999999">
      <c r="C7418" s="90"/>
    </row>
    <row r="7419" spans="3:3" s="86" customFormat="1" ht="10.199999999999999">
      <c r="C7419" s="90"/>
    </row>
    <row r="7420" spans="3:3" s="86" customFormat="1" ht="10.199999999999999">
      <c r="C7420" s="90"/>
    </row>
    <row r="7421" spans="3:3" s="86" customFormat="1" ht="10.199999999999999">
      <c r="C7421" s="90"/>
    </row>
    <row r="7422" spans="3:3" s="86" customFormat="1" ht="10.199999999999999">
      <c r="C7422" s="90"/>
    </row>
    <row r="7423" spans="3:3" s="86" customFormat="1" ht="10.199999999999999">
      <c r="C7423" s="90"/>
    </row>
    <row r="7424" spans="3:3" s="86" customFormat="1" ht="10.199999999999999">
      <c r="C7424" s="90"/>
    </row>
    <row r="7425" spans="3:3" s="86" customFormat="1" ht="10.199999999999999">
      <c r="C7425" s="90"/>
    </row>
    <row r="7426" spans="3:3" s="86" customFormat="1" ht="10.199999999999999">
      <c r="C7426" s="90"/>
    </row>
    <row r="7427" spans="3:3" s="86" customFormat="1" ht="10.199999999999999">
      <c r="C7427" s="90"/>
    </row>
    <row r="7428" spans="3:3" s="86" customFormat="1" ht="10.199999999999999">
      <c r="C7428" s="90"/>
    </row>
    <row r="7429" spans="3:3" s="86" customFormat="1" ht="10.199999999999999">
      <c r="C7429" s="90"/>
    </row>
    <row r="7430" spans="3:3" s="86" customFormat="1" ht="10.199999999999999">
      <c r="C7430" s="90"/>
    </row>
    <row r="7431" spans="3:3" s="86" customFormat="1" ht="10.199999999999999">
      <c r="C7431" s="90"/>
    </row>
    <row r="7432" spans="3:3" s="86" customFormat="1" ht="10.199999999999999">
      <c r="C7432" s="90"/>
    </row>
    <row r="7433" spans="3:3" s="86" customFormat="1" ht="10.199999999999999">
      <c r="C7433" s="90"/>
    </row>
    <row r="7434" spans="3:3" s="86" customFormat="1" ht="10.199999999999999">
      <c r="C7434" s="90"/>
    </row>
    <row r="7435" spans="3:3" s="86" customFormat="1" ht="10.199999999999999">
      <c r="C7435" s="90"/>
    </row>
    <row r="7436" spans="3:3" s="86" customFormat="1" ht="10.199999999999999">
      <c r="C7436" s="90"/>
    </row>
    <row r="7437" spans="3:3" s="86" customFormat="1" ht="10.199999999999999">
      <c r="C7437" s="90"/>
    </row>
    <row r="7438" spans="3:3" s="86" customFormat="1" ht="10.199999999999999">
      <c r="C7438" s="90"/>
    </row>
    <row r="7439" spans="3:3" s="86" customFormat="1" ht="10.199999999999999">
      <c r="C7439" s="90"/>
    </row>
    <row r="7440" spans="3:3" s="86" customFormat="1" ht="10.199999999999999">
      <c r="C7440" s="90"/>
    </row>
    <row r="7441" spans="3:3" s="86" customFormat="1" ht="10.199999999999999">
      <c r="C7441" s="90"/>
    </row>
    <row r="7442" spans="3:3" s="86" customFormat="1" ht="10.199999999999999">
      <c r="C7442" s="90"/>
    </row>
    <row r="7443" spans="3:3" s="86" customFormat="1" ht="10.199999999999999">
      <c r="C7443" s="90"/>
    </row>
    <row r="7444" spans="3:3" s="86" customFormat="1" ht="10.199999999999999">
      <c r="C7444" s="90"/>
    </row>
    <row r="7445" spans="3:3" s="86" customFormat="1" ht="10.199999999999999">
      <c r="C7445" s="90"/>
    </row>
    <row r="7446" spans="3:3" s="86" customFormat="1" ht="10.199999999999999">
      <c r="C7446" s="90"/>
    </row>
    <row r="7447" spans="3:3" s="86" customFormat="1" ht="10.199999999999999">
      <c r="C7447" s="90"/>
    </row>
    <row r="7448" spans="3:3" s="86" customFormat="1" ht="10.199999999999999">
      <c r="C7448" s="90"/>
    </row>
    <row r="7449" spans="3:3" s="86" customFormat="1" ht="10.199999999999999">
      <c r="C7449" s="90"/>
    </row>
    <row r="7450" spans="3:3" s="86" customFormat="1" ht="10.199999999999999">
      <c r="C7450" s="90"/>
    </row>
    <row r="7451" spans="3:3" s="86" customFormat="1" ht="10.199999999999999">
      <c r="C7451" s="90"/>
    </row>
    <row r="7452" spans="3:3" s="86" customFormat="1" ht="10.199999999999999">
      <c r="C7452" s="90"/>
    </row>
    <row r="7453" spans="3:3" s="86" customFormat="1" ht="10.199999999999999">
      <c r="C7453" s="90"/>
    </row>
    <row r="7454" spans="3:3" s="86" customFormat="1" ht="10.199999999999999">
      <c r="C7454" s="90"/>
    </row>
    <row r="7455" spans="3:3" s="86" customFormat="1" ht="10.199999999999999">
      <c r="C7455" s="90"/>
    </row>
    <row r="7456" spans="3:3" s="86" customFormat="1" ht="10.199999999999999">
      <c r="C7456" s="90"/>
    </row>
    <row r="7457" spans="3:3" s="86" customFormat="1" ht="10.199999999999999">
      <c r="C7457" s="90"/>
    </row>
    <row r="7458" spans="3:3" s="86" customFormat="1" ht="10.199999999999999">
      <c r="C7458" s="90"/>
    </row>
    <row r="7459" spans="3:3" s="86" customFormat="1" ht="10.199999999999999">
      <c r="C7459" s="90"/>
    </row>
    <row r="7460" spans="3:3" s="86" customFormat="1" ht="10.199999999999999">
      <c r="C7460" s="90"/>
    </row>
    <row r="7461" spans="3:3" s="86" customFormat="1" ht="10.199999999999999">
      <c r="C7461" s="90"/>
    </row>
    <row r="7462" spans="3:3" s="86" customFormat="1" ht="10.199999999999999">
      <c r="C7462" s="90"/>
    </row>
    <row r="7463" spans="3:3" s="86" customFormat="1" ht="10.199999999999999">
      <c r="C7463" s="90"/>
    </row>
    <row r="7464" spans="3:3" s="86" customFormat="1" ht="10.199999999999999">
      <c r="C7464" s="90"/>
    </row>
    <row r="7465" spans="3:3" s="86" customFormat="1" ht="10.199999999999999">
      <c r="C7465" s="90"/>
    </row>
    <row r="7466" spans="3:3" s="86" customFormat="1" ht="10.199999999999999">
      <c r="C7466" s="90"/>
    </row>
    <row r="7467" spans="3:3" s="86" customFormat="1" ht="10.199999999999999">
      <c r="C7467" s="90"/>
    </row>
    <row r="7468" spans="3:3" s="86" customFormat="1" ht="10.199999999999999">
      <c r="C7468" s="90"/>
    </row>
    <row r="7469" spans="3:3" s="86" customFormat="1" ht="10.199999999999999">
      <c r="C7469" s="90"/>
    </row>
    <row r="7470" spans="3:3" s="86" customFormat="1" ht="10.199999999999999">
      <c r="C7470" s="90"/>
    </row>
    <row r="7471" spans="3:3" s="86" customFormat="1" ht="10.199999999999999">
      <c r="C7471" s="90"/>
    </row>
    <row r="7472" spans="3:3" s="86" customFormat="1" ht="10.199999999999999">
      <c r="C7472" s="90"/>
    </row>
    <row r="7473" spans="3:3" s="86" customFormat="1" ht="10.199999999999999">
      <c r="C7473" s="90"/>
    </row>
    <row r="7474" spans="3:3" s="86" customFormat="1" ht="10.199999999999999">
      <c r="C7474" s="90"/>
    </row>
    <row r="7475" spans="3:3" s="86" customFormat="1" ht="10.199999999999999">
      <c r="C7475" s="90"/>
    </row>
    <row r="7476" spans="3:3" s="86" customFormat="1" ht="10.199999999999999">
      <c r="C7476" s="90"/>
    </row>
    <row r="7477" spans="3:3" s="86" customFormat="1" ht="10.199999999999999">
      <c r="C7477" s="90"/>
    </row>
    <row r="7478" spans="3:3" s="86" customFormat="1" ht="10.199999999999999">
      <c r="C7478" s="90"/>
    </row>
    <row r="7479" spans="3:3" s="86" customFormat="1" ht="10.199999999999999">
      <c r="C7479" s="90"/>
    </row>
    <row r="7480" spans="3:3" s="86" customFormat="1" ht="10.199999999999999">
      <c r="C7480" s="90"/>
    </row>
    <row r="7481" spans="3:3" s="86" customFormat="1" ht="10.199999999999999">
      <c r="C7481" s="90"/>
    </row>
    <row r="7482" spans="3:3" s="86" customFormat="1" ht="10.199999999999999">
      <c r="C7482" s="90"/>
    </row>
    <row r="7483" spans="3:3" s="86" customFormat="1" ht="10.199999999999999">
      <c r="C7483" s="90"/>
    </row>
    <row r="7484" spans="3:3" s="86" customFormat="1" ht="10.199999999999999">
      <c r="C7484" s="90"/>
    </row>
    <row r="7485" spans="3:3" s="86" customFormat="1" ht="10.199999999999999">
      <c r="C7485" s="90"/>
    </row>
    <row r="7486" spans="3:3" s="86" customFormat="1" ht="10.199999999999999">
      <c r="C7486" s="90"/>
    </row>
    <row r="7487" spans="3:3" s="86" customFormat="1" ht="10.199999999999999">
      <c r="C7487" s="90"/>
    </row>
    <row r="7488" spans="3:3" s="86" customFormat="1" ht="10.199999999999999">
      <c r="C7488" s="90"/>
    </row>
    <row r="7489" spans="3:3" s="86" customFormat="1" ht="10.199999999999999">
      <c r="C7489" s="90"/>
    </row>
    <row r="7490" spans="3:3" s="86" customFormat="1" ht="10.199999999999999">
      <c r="C7490" s="90"/>
    </row>
    <row r="7491" spans="3:3" s="86" customFormat="1" ht="10.199999999999999">
      <c r="C7491" s="90"/>
    </row>
    <row r="7492" spans="3:3" s="86" customFormat="1" ht="10.199999999999999">
      <c r="C7492" s="90"/>
    </row>
    <row r="7493" spans="3:3" s="86" customFormat="1" ht="10.199999999999999">
      <c r="C7493" s="90"/>
    </row>
    <row r="7494" spans="3:3" s="86" customFormat="1" ht="10.199999999999999">
      <c r="C7494" s="90"/>
    </row>
    <row r="7495" spans="3:3" s="86" customFormat="1" ht="10.199999999999999">
      <c r="C7495" s="90"/>
    </row>
    <row r="7496" spans="3:3" s="86" customFormat="1" ht="10.199999999999999">
      <c r="C7496" s="90"/>
    </row>
    <row r="7497" spans="3:3" s="86" customFormat="1" ht="10.199999999999999">
      <c r="C7497" s="90"/>
    </row>
    <row r="7498" spans="3:3" s="86" customFormat="1" ht="10.199999999999999">
      <c r="C7498" s="90"/>
    </row>
    <row r="7499" spans="3:3" s="86" customFormat="1" ht="10.199999999999999">
      <c r="C7499" s="90"/>
    </row>
    <row r="7500" spans="3:3" s="86" customFormat="1" ht="10.199999999999999">
      <c r="C7500" s="90"/>
    </row>
    <row r="7501" spans="3:3" s="86" customFormat="1" ht="10.199999999999999">
      <c r="C7501" s="90"/>
    </row>
    <row r="7502" spans="3:3" s="86" customFormat="1" ht="10.199999999999999">
      <c r="C7502" s="90"/>
    </row>
    <row r="7503" spans="3:3" s="86" customFormat="1" ht="10.199999999999999">
      <c r="C7503" s="90"/>
    </row>
    <row r="7504" spans="3:3" s="86" customFormat="1" ht="10.199999999999999">
      <c r="C7504" s="90"/>
    </row>
    <row r="7505" spans="3:3" s="86" customFormat="1" ht="10.199999999999999">
      <c r="C7505" s="90"/>
    </row>
    <row r="7506" spans="3:3" s="86" customFormat="1" ht="10.199999999999999">
      <c r="C7506" s="90"/>
    </row>
    <row r="7507" spans="3:3" s="86" customFormat="1" ht="10.199999999999999">
      <c r="C7507" s="90"/>
    </row>
    <row r="7508" spans="3:3" s="86" customFormat="1" ht="10.199999999999999">
      <c r="C7508" s="90"/>
    </row>
    <row r="7509" spans="3:3" s="86" customFormat="1" ht="10.199999999999999">
      <c r="C7509" s="90"/>
    </row>
    <row r="7510" spans="3:3" s="86" customFormat="1" ht="10.199999999999999">
      <c r="C7510" s="90"/>
    </row>
    <row r="7511" spans="3:3" s="86" customFormat="1" ht="10.199999999999999">
      <c r="C7511" s="90"/>
    </row>
    <row r="7512" spans="3:3" s="86" customFormat="1" ht="10.199999999999999">
      <c r="C7512" s="90"/>
    </row>
    <row r="7513" spans="3:3" s="86" customFormat="1" ht="10.199999999999999">
      <c r="C7513" s="90"/>
    </row>
    <row r="7514" spans="3:3" s="86" customFormat="1" ht="10.199999999999999">
      <c r="C7514" s="90"/>
    </row>
    <row r="7515" spans="3:3" s="86" customFormat="1" ht="10.199999999999999">
      <c r="C7515" s="90"/>
    </row>
    <row r="7516" spans="3:3" s="86" customFormat="1" ht="10.199999999999999">
      <c r="C7516" s="90"/>
    </row>
    <row r="7517" spans="3:3" s="86" customFormat="1" ht="10.199999999999999">
      <c r="C7517" s="90"/>
    </row>
    <row r="7518" spans="3:3" s="86" customFormat="1" ht="10.199999999999999">
      <c r="C7518" s="90"/>
    </row>
    <row r="7519" spans="3:3" s="86" customFormat="1" ht="10.199999999999999">
      <c r="C7519" s="90"/>
    </row>
    <row r="7520" spans="3:3" s="86" customFormat="1" ht="10.199999999999999">
      <c r="C7520" s="90"/>
    </row>
    <row r="7521" spans="3:3" s="86" customFormat="1" ht="10.199999999999999">
      <c r="C7521" s="90"/>
    </row>
    <row r="7522" spans="3:3" s="86" customFormat="1" ht="10.199999999999999">
      <c r="C7522" s="90"/>
    </row>
    <row r="7523" spans="3:3" s="86" customFormat="1" ht="10.199999999999999">
      <c r="C7523" s="90"/>
    </row>
    <row r="7524" spans="3:3" s="86" customFormat="1" ht="10.199999999999999">
      <c r="C7524" s="90"/>
    </row>
    <row r="7525" spans="3:3" s="86" customFormat="1" ht="10.199999999999999">
      <c r="C7525" s="90"/>
    </row>
    <row r="7526" spans="3:3" s="86" customFormat="1" ht="10.199999999999999">
      <c r="C7526" s="90"/>
    </row>
    <row r="7527" spans="3:3" s="86" customFormat="1" ht="10.199999999999999">
      <c r="C7527" s="90"/>
    </row>
    <row r="7528" spans="3:3" s="86" customFormat="1" ht="10.199999999999999">
      <c r="C7528" s="90"/>
    </row>
    <row r="7529" spans="3:3" s="86" customFormat="1" ht="10.199999999999999">
      <c r="C7529" s="90"/>
    </row>
    <row r="7530" spans="3:3" s="86" customFormat="1" ht="10.199999999999999">
      <c r="C7530" s="90"/>
    </row>
    <row r="7531" spans="3:3" s="86" customFormat="1" ht="10.199999999999999">
      <c r="C7531" s="90"/>
    </row>
    <row r="7532" spans="3:3" s="86" customFormat="1" ht="10.199999999999999">
      <c r="C7532" s="90"/>
    </row>
    <row r="7533" spans="3:3" s="86" customFormat="1" ht="10.199999999999999">
      <c r="C7533" s="90"/>
    </row>
    <row r="7534" spans="3:3" s="86" customFormat="1" ht="10.199999999999999">
      <c r="C7534" s="90"/>
    </row>
    <row r="7535" spans="3:3" s="86" customFormat="1" ht="10.199999999999999">
      <c r="C7535" s="90"/>
    </row>
    <row r="7536" spans="3:3" s="86" customFormat="1" ht="10.199999999999999">
      <c r="C7536" s="90"/>
    </row>
    <row r="7537" spans="3:3" s="86" customFormat="1" ht="10.199999999999999">
      <c r="C7537" s="90"/>
    </row>
    <row r="7538" spans="3:3" s="86" customFormat="1" ht="10.199999999999999">
      <c r="C7538" s="90"/>
    </row>
    <row r="7539" spans="3:3" s="86" customFormat="1" ht="10.199999999999999">
      <c r="C7539" s="90"/>
    </row>
    <row r="7540" spans="3:3" s="86" customFormat="1" ht="10.199999999999999">
      <c r="C7540" s="90"/>
    </row>
    <row r="7541" spans="3:3" s="86" customFormat="1" ht="10.199999999999999">
      <c r="C7541" s="90"/>
    </row>
    <row r="7542" spans="3:3" s="86" customFormat="1" ht="10.199999999999999">
      <c r="C7542" s="90"/>
    </row>
    <row r="7543" spans="3:3" s="86" customFormat="1" ht="10.199999999999999">
      <c r="C7543" s="90"/>
    </row>
    <row r="7544" spans="3:3" s="86" customFormat="1" ht="10.199999999999999">
      <c r="C7544" s="90"/>
    </row>
    <row r="7545" spans="3:3" s="86" customFormat="1" ht="10.199999999999999">
      <c r="C7545" s="90"/>
    </row>
    <row r="7546" spans="3:3" s="86" customFormat="1" ht="10.199999999999999">
      <c r="C7546" s="90"/>
    </row>
    <row r="7547" spans="3:3" s="86" customFormat="1" ht="10.199999999999999">
      <c r="C7547" s="90"/>
    </row>
    <row r="7548" spans="3:3" s="86" customFormat="1" ht="10.199999999999999">
      <c r="C7548" s="90"/>
    </row>
    <row r="7549" spans="3:3" s="86" customFormat="1" ht="10.199999999999999">
      <c r="C7549" s="90"/>
    </row>
    <row r="7550" spans="3:3" s="86" customFormat="1" ht="10.199999999999999">
      <c r="C7550" s="90"/>
    </row>
    <row r="7551" spans="3:3" s="86" customFormat="1" ht="10.199999999999999">
      <c r="C7551" s="90"/>
    </row>
    <row r="7552" spans="3:3" s="86" customFormat="1" ht="10.199999999999999">
      <c r="C7552" s="90"/>
    </row>
    <row r="7553" spans="3:3" s="86" customFormat="1" ht="10.199999999999999">
      <c r="C7553" s="90"/>
    </row>
    <row r="7554" spans="3:3" s="86" customFormat="1" ht="10.199999999999999">
      <c r="C7554" s="90"/>
    </row>
    <row r="7555" spans="3:3" s="86" customFormat="1" ht="10.199999999999999">
      <c r="C7555" s="90"/>
    </row>
    <row r="7556" spans="3:3" s="86" customFormat="1" ht="10.199999999999999">
      <c r="C7556" s="90"/>
    </row>
    <row r="7557" spans="3:3" s="86" customFormat="1" ht="10.199999999999999">
      <c r="C7557" s="90"/>
    </row>
    <row r="7558" spans="3:3" s="86" customFormat="1" ht="10.199999999999999">
      <c r="C7558" s="90"/>
    </row>
    <row r="7559" spans="3:3" s="86" customFormat="1" ht="10.199999999999999">
      <c r="C7559" s="90"/>
    </row>
    <row r="7560" spans="3:3" s="86" customFormat="1" ht="10.199999999999999">
      <c r="C7560" s="90"/>
    </row>
    <row r="7561" spans="3:3" s="86" customFormat="1" ht="10.199999999999999">
      <c r="C7561" s="90"/>
    </row>
    <row r="7562" spans="3:3" s="86" customFormat="1" ht="10.199999999999999">
      <c r="C7562" s="90"/>
    </row>
    <row r="7563" spans="3:3" s="86" customFormat="1" ht="10.199999999999999">
      <c r="C7563" s="90"/>
    </row>
    <row r="7564" spans="3:3" s="86" customFormat="1" ht="10.199999999999999">
      <c r="C7564" s="90"/>
    </row>
    <row r="7565" spans="3:3" s="86" customFormat="1" ht="10.199999999999999">
      <c r="C7565" s="90"/>
    </row>
    <row r="7566" spans="3:3" s="86" customFormat="1" ht="10.199999999999999">
      <c r="C7566" s="90"/>
    </row>
    <row r="7567" spans="3:3" s="86" customFormat="1" ht="10.199999999999999">
      <c r="C7567" s="90"/>
    </row>
    <row r="7568" spans="3:3" s="86" customFormat="1" ht="10.199999999999999">
      <c r="C7568" s="90"/>
    </row>
    <row r="7569" spans="3:3" s="86" customFormat="1" ht="10.199999999999999">
      <c r="C7569" s="90"/>
    </row>
    <row r="7570" spans="3:3" s="86" customFormat="1" ht="10.199999999999999">
      <c r="C7570" s="90"/>
    </row>
    <row r="7571" spans="3:3" s="86" customFormat="1" ht="10.199999999999999">
      <c r="C7571" s="90"/>
    </row>
    <row r="7572" spans="3:3" s="86" customFormat="1" ht="10.199999999999999">
      <c r="C7572" s="90"/>
    </row>
    <row r="7573" spans="3:3" s="86" customFormat="1" ht="10.199999999999999">
      <c r="C7573" s="90"/>
    </row>
    <row r="7574" spans="3:3" s="86" customFormat="1" ht="10.199999999999999">
      <c r="C7574" s="90"/>
    </row>
    <row r="7575" spans="3:3" s="86" customFormat="1" ht="10.199999999999999">
      <c r="C7575" s="90"/>
    </row>
    <row r="7576" spans="3:3" s="86" customFormat="1" ht="10.199999999999999">
      <c r="C7576" s="90"/>
    </row>
    <row r="7577" spans="3:3" s="86" customFormat="1" ht="10.199999999999999">
      <c r="C7577" s="90"/>
    </row>
    <row r="7578" spans="3:3" s="86" customFormat="1" ht="10.199999999999999">
      <c r="C7578" s="90"/>
    </row>
    <row r="7579" spans="3:3" s="86" customFormat="1" ht="10.199999999999999">
      <c r="C7579" s="90"/>
    </row>
    <row r="7580" spans="3:3" s="86" customFormat="1" ht="10.199999999999999">
      <c r="C7580" s="90"/>
    </row>
    <row r="7581" spans="3:3" s="86" customFormat="1" ht="10.199999999999999">
      <c r="C7581" s="90"/>
    </row>
    <row r="7582" spans="3:3" s="86" customFormat="1" ht="10.199999999999999">
      <c r="C7582" s="90"/>
    </row>
    <row r="7583" spans="3:3" s="86" customFormat="1" ht="10.199999999999999">
      <c r="C7583" s="90"/>
    </row>
    <row r="7584" spans="3:3" s="86" customFormat="1" ht="10.199999999999999">
      <c r="C7584" s="90"/>
    </row>
    <row r="7585" spans="3:3" s="86" customFormat="1" ht="10.199999999999999">
      <c r="C7585" s="90"/>
    </row>
    <row r="7586" spans="3:3" s="86" customFormat="1" ht="10.199999999999999">
      <c r="C7586" s="90"/>
    </row>
    <row r="7587" spans="3:3" s="86" customFormat="1" ht="10.199999999999999">
      <c r="C7587" s="90"/>
    </row>
    <row r="7588" spans="3:3" s="86" customFormat="1" ht="10.199999999999999">
      <c r="C7588" s="90"/>
    </row>
    <row r="7589" spans="3:3" s="86" customFormat="1" ht="10.199999999999999">
      <c r="C7589" s="90"/>
    </row>
    <row r="7590" spans="3:3" s="86" customFormat="1" ht="10.199999999999999">
      <c r="C7590" s="90"/>
    </row>
    <row r="7591" spans="3:3" s="86" customFormat="1" ht="10.199999999999999">
      <c r="C7591" s="90"/>
    </row>
    <row r="7592" spans="3:3" s="86" customFormat="1" ht="10.199999999999999">
      <c r="C7592" s="90"/>
    </row>
    <row r="7593" spans="3:3" s="86" customFormat="1" ht="10.199999999999999">
      <c r="C7593" s="90"/>
    </row>
    <row r="7594" spans="3:3" s="86" customFormat="1" ht="10.199999999999999">
      <c r="C7594" s="90"/>
    </row>
    <row r="7595" spans="3:3" s="86" customFormat="1" ht="10.199999999999999">
      <c r="C7595" s="90"/>
    </row>
    <row r="7596" spans="3:3" s="86" customFormat="1" ht="10.199999999999999">
      <c r="C7596" s="90"/>
    </row>
    <row r="7597" spans="3:3" s="86" customFormat="1" ht="10.199999999999999">
      <c r="C7597" s="90"/>
    </row>
    <row r="7598" spans="3:3" s="86" customFormat="1" ht="10.199999999999999">
      <c r="C7598" s="90"/>
    </row>
    <row r="7599" spans="3:3" s="86" customFormat="1" ht="10.199999999999999">
      <c r="C7599" s="90"/>
    </row>
    <row r="7600" spans="3:3" s="86" customFormat="1" ht="10.199999999999999">
      <c r="C7600" s="90"/>
    </row>
    <row r="7601" spans="3:3" s="86" customFormat="1" ht="10.199999999999999">
      <c r="C7601" s="90"/>
    </row>
    <row r="7602" spans="3:3" s="86" customFormat="1" ht="10.199999999999999">
      <c r="C7602" s="90"/>
    </row>
    <row r="7603" spans="3:3" s="86" customFormat="1" ht="10.199999999999999">
      <c r="C7603" s="90"/>
    </row>
    <row r="7604" spans="3:3" s="86" customFormat="1" ht="10.199999999999999">
      <c r="C7604" s="90"/>
    </row>
    <row r="7605" spans="3:3" s="86" customFormat="1" ht="10.199999999999999">
      <c r="C7605" s="90"/>
    </row>
    <row r="7606" spans="3:3" s="86" customFormat="1" ht="10.199999999999999">
      <c r="C7606" s="90"/>
    </row>
    <row r="7607" spans="3:3" s="86" customFormat="1" ht="10.199999999999999">
      <c r="C7607" s="90"/>
    </row>
    <row r="7608" spans="3:3" s="86" customFormat="1" ht="10.199999999999999">
      <c r="C7608" s="90"/>
    </row>
    <row r="7609" spans="3:3" s="86" customFormat="1" ht="10.199999999999999">
      <c r="C7609" s="90"/>
    </row>
    <row r="7610" spans="3:3" s="86" customFormat="1" ht="10.199999999999999">
      <c r="C7610" s="90"/>
    </row>
    <row r="7611" spans="3:3" s="86" customFormat="1" ht="10.199999999999999">
      <c r="C7611" s="90"/>
    </row>
    <row r="7612" spans="3:3" s="86" customFormat="1" ht="10.199999999999999">
      <c r="C7612" s="90"/>
    </row>
    <row r="7613" spans="3:3" s="86" customFormat="1" ht="10.199999999999999">
      <c r="C7613" s="90"/>
    </row>
    <row r="7614" spans="3:3" s="86" customFormat="1" ht="10.199999999999999">
      <c r="C7614" s="90"/>
    </row>
    <row r="7615" spans="3:3" s="86" customFormat="1" ht="10.199999999999999">
      <c r="C7615" s="90"/>
    </row>
    <row r="7616" spans="3:3" s="86" customFormat="1" ht="10.199999999999999">
      <c r="C7616" s="90"/>
    </row>
    <row r="7617" spans="3:3" s="86" customFormat="1" ht="10.199999999999999">
      <c r="C7617" s="90"/>
    </row>
    <row r="7618" spans="3:3" s="86" customFormat="1" ht="10.199999999999999">
      <c r="C7618" s="90"/>
    </row>
    <row r="7619" spans="3:3" s="86" customFormat="1" ht="10.199999999999999">
      <c r="C7619" s="90"/>
    </row>
    <row r="7620" spans="3:3" s="86" customFormat="1" ht="10.199999999999999">
      <c r="C7620" s="90"/>
    </row>
    <row r="7621" spans="3:3" s="86" customFormat="1" ht="10.199999999999999">
      <c r="C7621" s="90"/>
    </row>
    <row r="7622" spans="3:3" s="86" customFormat="1" ht="10.199999999999999">
      <c r="C7622" s="90"/>
    </row>
    <row r="7623" spans="3:3" s="86" customFormat="1" ht="10.199999999999999">
      <c r="C7623" s="90"/>
    </row>
    <row r="7624" spans="3:3" s="86" customFormat="1" ht="10.199999999999999">
      <c r="C7624" s="90"/>
    </row>
    <row r="7625" spans="3:3" s="86" customFormat="1" ht="10.199999999999999">
      <c r="C7625" s="90"/>
    </row>
    <row r="7626" spans="3:3" s="86" customFormat="1" ht="10.199999999999999">
      <c r="C7626" s="90"/>
    </row>
    <row r="7627" spans="3:3" s="86" customFormat="1" ht="10.199999999999999">
      <c r="C7627" s="90"/>
    </row>
    <row r="7628" spans="3:3" s="86" customFormat="1" ht="10.199999999999999">
      <c r="C7628" s="90"/>
    </row>
    <row r="7629" spans="3:3" s="86" customFormat="1" ht="10.199999999999999">
      <c r="C7629" s="90"/>
    </row>
    <row r="7630" spans="3:3" s="86" customFormat="1" ht="10.199999999999999">
      <c r="C7630" s="90"/>
    </row>
    <row r="7631" spans="3:3" s="86" customFormat="1" ht="10.199999999999999">
      <c r="C7631" s="90"/>
    </row>
    <row r="7632" spans="3:3" s="86" customFormat="1" ht="10.199999999999999">
      <c r="C7632" s="90"/>
    </row>
    <row r="7633" spans="3:3" s="86" customFormat="1" ht="10.199999999999999">
      <c r="C7633" s="90"/>
    </row>
    <row r="7634" spans="3:3" s="86" customFormat="1" ht="10.199999999999999">
      <c r="C7634" s="90"/>
    </row>
    <row r="7635" spans="3:3" s="86" customFormat="1" ht="10.199999999999999">
      <c r="C7635" s="90"/>
    </row>
    <row r="7636" spans="3:3" s="86" customFormat="1" ht="10.199999999999999">
      <c r="C7636" s="90"/>
    </row>
    <row r="7637" spans="3:3" s="86" customFormat="1" ht="10.199999999999999">
      <c r="C7637" s="90"/>
    </row>
    <row r="7638" spans="3:3" s="86" customFormat="1" ht="10.199999999999999">
      <c r="C7638" s="90"/>
    </row>
    <row r="7639" spans="3:3" s="86" customFormat="1" ht="10.199999999999999">
      <c r="C7639" s="90"/>
    </row>
    <row r="7640" spans="3:3" s="86" customFormat="1" ht="10.199999999999999">
      <c r="C7640" s="90"/>
    </row>
    <row r="7641" spans="3:3" s="86" customFormat="1" ht="10.199999999999999">
      <c r="C7641" s="90"/>
    </row>
    <row r="7642" spans="3:3" s="86" customFormat="1" ht="10.199999999999999">
      <c r="C7642" s="90"/>
    </row>
    <row r="7643" spans="3:3" s="86" customFormat="1" ht="10.199999999999999">
      <c r="C7643" s="90"/>
    </row>
    <row r="7644" spans="3:3" s="86" customFormat="1" ht="10.199999999999999">
      <c r="C7644" s="90"/>
    </row>
    <row r="7645" spans="3:3" s="86" customFormat="1" ht="10.199999999999999">
      <c r="C7645" s="90"/>
    </row>
    <row r="7646" spans="3:3" s="86" customFormat="1" ht="10.199999999999999">
      <c r="C7646" s="90"/>
    </row>
    <row r="7647" spans="3:3" s="86" customFormat="1" ht="10.199999999999999">
      <c r="C7647" s="90"/>
    </row>
    <row r="7648" spans="3:3" s="86" customFormat="1" ht="10.199999999999999">
      <c r="C7648" s="90"/>
    </row>
    <row r="7649" spans="3:3" s="86" customFormat="1" ht="10.199999999999999">
      <c r="C7649" s="90"/>
    </row>
    <row r="7650" spans="3:3" s="86" customFormat="1" ht="10.199999999999999">
      <c r="C7650" s="90"/>
    </row>
    <row r="7651" spans="3:3" s="86" customFormat="1" ht="10.199999999999999">
      <c r="C7651" s="90"/>
    </row>
    <row r="7652" spans="3:3" s="86" customFormat="1" ht="10.199999999999999">
      <c r="C7652" s="90"/>
    </row>
    <row r="7653" spans="3:3" s="86" customFormat="1" ht="10.199999999999999">
      <c r="C7653" s="90"/>
    </row>
    <row r="7654" spans="3:3" s="86" customFormat="1" ht="10.199999999999999">
      <c r="C7654" s="90"/>
    </row>
    <row r="7655" spans="3:3" s="86" customFormat="1" ht="10.199999999999999">
      <c r="C7655" s="90"/>
    </row>
    <row r="7656" spans="3:3" s="86" customFormat="1" ht="10.199999999999999">
      <c r="C7656" s="90"/>
    </row>
    <row r="7657" spans="3:3" s="86" customFormat="1" ht="10.199999999999999">
      <c r="C7657" s="90"/>
    </row>
    <row r="7658" spans="3:3" s="86" customFormat="1" ht="10.199999999999999">
      <c r="C7658" s="90"/>
    </row>
    <row r="7659" spans="3:3" s="86" customFormat="1" ht="10.199999999999999">
      <c r="C7659" s="90"/>
    </row>
    <row r="7660" spans="3:3" s="86" customFormat="1" ht="10.199999999999999">
      <c r="C7660" s="90"/>
    </row>
    <row r="7661" spans="3:3" s="86" customFormat="1" ht="10.199999999999999">
      <c r="C7661" s="90"/>
    </row>
    <row r="7662" spans="3:3" s="86" customFormat="1" ht="10.199999999999999">
      <c r="C7662" s="90"/>
    </row>
    <row r="7663" spans="3:3" s="86" customFormat="1" ht="10.199999999999999">
      <c r="C7663" s="90"/>
    </row>
    <row r="7664" spans="3:3" s="86" customFormat="1" ht="10.199999999999999">
      <c r="C7664" s="90"/>
    </row>
    <row r="7665" spans="3:3" s="86" customFormat="1" ht="10.199999999999999">
      <c r="C7665" s="90"/>
    </row>
    <row r="7666" spans="3:3" s="86" customFormat="1" ht="10.199999999999999">
      <c r="C7666" s="90"/>
    </row>
    <row r="7667" spans="3:3" s="86" customFormat="1" ht="10.199999999999999">
      <c r="C7667" s="90"/>
    </row>
    <row r="7668" spans="3:3" s="86" customFormat="1" ht="10.199999999999999">
      <c r="C7668" s="90"/>
    </row>
    <row r="7669" spans="3:3" s="86" customFormat="1" ht="10.199999999999999">
      <c r="C7669" s="90"/>
    </row>
    <row r="7670" spans="3:3" s="86" customFormat="1" ht="10.199999999999999">
      <c r="C7670" s="90"/>
    </row>
    <row r="7671" spans="3:3" s="86" customFormat="1" ht="10.199999999999999">
      <c r="C7671" s="90"/>
    </row>
    <row r="7672" spans="3:3" s="86" customFormat="1" ht="10.199999999999999">
      <c r="C7672" s="90"/>
    </row>
    <row r="7673" spans="3:3" s="86" customFormat="1" ht="10.199999999999999">
      <c r="C7673" s="90"/>
    </row>
    <row r="7674" spans="3:3" s="86" customFormat="1" ht="10.199999999999999">
      <c r="C7674" s="90"/>
    </row>
    <row r="7675" spans="3:3" s="86" customFormat="1" ht="10.199999999999999">
      <c r="C7675" s="90"/>
    </row>
    <row r="7676" spans="3:3" s="86" customFormat="1" ht="10.199999999999999">
      <c r="C7676" s="90"/>
    </row>
    <row r="7677" spans="3:3" s="86" customFormat="1" ht="10.199999999999999">
      <c r="C7677" s="90"/>
    </row>
    <row r="7678" spans="3:3" s="86" customFormat="1" ht="10.199999999999999">
      <c r="C7678" s="90"/>
    </row>
    <row r="7679" spans="3:3" s="86" customFormat="1" ht="10.199999999999999">
      <c r="C7679" s="90"/>
    </row>
    <row r="7680" spans="3:3" s="86" customFormat="1" ht="10.199999999999999">
      <c r="C7680" s="90"/>
    </row>
    <row r="7681" spans="3:3" s="86" customFormat="1" ht="10.199999999999999">
      <c r="C7681" s="90"/>
    </row>
    <row r="7682" spans="3:3" s="86" customFormat="1" ht="10.199999999999999">
      <c r="C7682" s="90"/>
    </row>
    <row r="7683" spans="3:3" s="86" customFormat="1" ht="10.199999999999999">
      <c r="C7683" s="90"/>
    </row>
    <row r="7684" spans="3:3" s="86" customFormat="1" ht="10.199999999999999">
      <c r="C7684" s="90"/>
    </row>
    <row r="7685" spans="3:3" s="86" customFormat="1" ht="10.199999999999999">
      <c r="C7685" s="90"/>
    </row>
    <row r="7686" spans="3:3" s="86" customFormat="1" ht="10.199999999999999">
      <c r="C7686" s="90"/>
    </row>
    <row r="7687" spans="3:3" s="86" customFormat="1" ht="10.199999999999999">
      <c r="C7687" s="90"/>
    </row>
    <row r="7688" spans="3:3" s="86" customFormat="1" ht="10.199999999999999">
      <c r="C7688" s="90"/>
    </row>
    <row r="7689" spans="3:3" s="86" customFormat="1" ht="10.199999999999999">
      <c r="C7689" s="90"/>
    </row>
    <row r="7690" spans="3:3" s="86" customFormat="1" ht="10.199999999999999">
      <c r="C7690" s="90"/>
    </row>
    <row r="7691" spans="3:3" s="86" customFormat="1" ht="10.199999999999999">
      <c r="C7691" s="90"/>
    </row>
    <row r="7692" spans="3:3" s="86" customFormat="1" ht="10.199999999999999">
      <c r="C7692" s="90"/>
    </row>
    <row r="7693" spans="3:3" s="86" customFormat="1" ht="10.199999999999999">
      <c r="C7693" s="90"/>
    </row>
    <row r="7694" spans="3:3" s="86" customFormat="1" ht="10.199999999999999">
      <c r="C7694" s="90"/>
    </row>
    <row r="7695" spans="3:3" s="86" customFormat="1" ht="10.199999999999999">
      <c r="C7695" s="90"/>
    </row>
    <row r="7696" spans="3:3" s="86" customFormat="1" ht="10.199999999999999">
      <c r="C7696" s="90"/>
    </row>
    <row r="7697" spans="3:3" s="86" customFormat="1" ht="10.199999999999999">
      <c r="C7697" s="90"/>
    </row>
    <row r="7698" spans="3:3" s="86" customFormat="1" ht="10.199999999999999">
      <c r="C7698" s="90"/>
    </row>
    <row r="7699" spans="3:3" s="86" customFormat="1" ht="10.199999999999999">
      <c r="C7699" s="90"/>
    </row>
    <row r="7700" spans="3:3" s="86" customFormat="1" ht="10.199999999999999">
      <c r="C7700" s="90"/>
    </row>
    <row r="7701" spans="3:3" s="86" customFormat="1" ht="10.199999999999999">
      <c r="C7701" s="90"/>
    </row>
    <row r="7702" spans="3:3" s="86" customFormat="1" ht="10.199999999999999">
      <c r="C7702" s="90"/>
    </row>
    <row r="7703" spans="3:3" s="86" customFormat="1" ht="10.199999999999999">
      <c r="C7703" s="90"/>
    </row>
    <row r="7704" spans="3:3" s="86" customFormat="1" ht="10.199999999999999">
      <c r="C7704" s="90"/>
    </row>
    <row r="7705" spans="3:3" s="86" customFormat="1" ht="10.199999999999999">
      <c r="C7705" s="90"/>
    </row>
    <row r="7706" spans="3:3" s="86" customFormat="1" ht="10.199999999999999">
      <c r="C7706" s="90"/>
    </row>
    <row r="7707" spans="3:3" s="86" customFormat="1" ht="10.199999999999999">
      <c r="C7707" s="90"/>
    </row>
    <row r="7708" spans="3:3" s="86" customFormat="1" ht="10.199999999999999">
      <c r="C7708" s="90"/>
    </row>
    <row r="7709" spans="3:3" s="86" customFormat="1" ht="10.199999999999999">
      <c r="C7709" s="90"/>
    </row>
    <row r="7710" spans="3:3" s="86" customFormat="1" ht="10.199999999999999">
      <c r="C7710" s="90"/>
    </row>
    <row r="7711" spans="3:3" s="86" customFormat="1" ht="10.199999999999999">
      <c r="C7711" s="90"/>
    </row>
    <row r="7712" spans="3:3" s="86" customFormat="1" ht="10.199999999999999">
      <c r="C7712" s="90"/>
    </row>
    <row r="7713" spans="3:3" s="86" customFormat="1" ht="10.199999999999999">
      <c r="C7713" s="90"/>
    </row>
    <row r="7714" spans="3:3" s="86" customFormat="1" ht="10.199999999999999">
      <c r="C7714" s="90"/>
    </row>
    <row r="7715" spans="3:3" s="86" customFormat="1" ht="10.199999999999999">
      <c r="C7715" s="90"/>
    </row>
    <row r="7716" spans="3:3" s="86" customFormat="1" ht="10.199999999999999">
      <c r="C7716" s="90"/>
    </row>
    <row r="7717" spans="3:3" s="86" customFormat="1" ht="10.199999999999999">
      <c r="C7717" s="90"/>
    </row>
    <row r="7718" spans="3:3" s="86" customFormat="1" ht="10.199999999999999">
      <c r="C7718" s="90"/>
    </row>
    <row r="7719" spans="3:3" s="86" customFormat="1" ht="10.199999999999999">
      <c r="C7719" s="90"/>
    </row>
    <row r="7720" spans="3:3" s="86" customFormat="1" ht="10.199999999999999">
      <c r="C7720" s="90"/>
    </row>
    <row r="7721" spans="3:3" s="86" customFormat="1" ht="10.199999999999999">
      <c r="C7721" s="90"/>
    </row>
    <row r="7722" spans="3:3" s="86" customFormat="1" ht="10.199999999999999">
      <c r="C7722" s="90"/>
    </row>
    <row r="7723" spans="3:3" s="86" customFormat="1" ht="10.199999999999999">
      <c r="C7723" s="90"/>
    </row>
    <row r="7724" spans="3:3" s="86" customFormat="1" ht="10.199999999999999">
      <c r="C7724" s="90"/>
    </row>
    <row r="7725" spans="3:3" s="86" customFormat="1" ht="10.199999999999999">
      <c r="C7725" s="90"/>
    </row>
    <row r="7726" spans="3:3" s="86" customFormat="1" ht="10.199999999999999">
      <c r="C7726" s="90"/>
    </row>
    <row r="7727" spans="3:3" s="86" customFormat="1" ht="10.199999999999999">
      <c r="C7727" s="90"/>
    </row>
    <row r="7728" spans="3:3" s="86" customFormat="1" ht="10.199999999999999">
      <c r="C7728" s="90"/>
    </row>
    <row r="7729" spans="3:3" s="86" customFormat="1" ht="10.199999999999999">
      <c r="C7729" s="90"/>
    </row>
    <row r="7730" spans="3:3" s="86" customFormat="1" ht="10.199999999999999">
      <c r="C7730" s="90"/>
    </row>
    <row r="7731" spans="3:3" s="86" customFormat="1" ht="10.199999999999999">
      <c r="C7731" s="90"/>
    </row>
    <row r="7732" spans="3:3" s="86" customFormat="1" ht="10.199999999999999">
      <c r="C7732" s="90"/>
    </row>
    <row r="7733" spans="3:3" s="86" customFormat="1" ht="10.199999999999999">
      <c r="C7733" s="90"/>
    </row>
    <row r="7734" spans="3:3" s="86" customFormat="1" ht="10.199999999999999">
      <c r="C7734" s="90"/>
    </row>
    <row r="7735" spans="3:3" s="86" customFormat="1" ht="10.199999999999999">
      <c r="C7735" s="90"/>
    </row>
    <row r="7736" spans="3:3" s="86" customFormat="1" ht="10.199999999999999">
      <c r="C7736" s="90"/>
    </row>
    <row r="7737" spans="3:3" s="86" customFormat="1" ht="10.199999999999999">
      <c r="C7737" s="90"/>
    </row>
    <row r="7738" spans="3:3" s="86" customFormat="1" ht="10.199999999999999">
      <c r="C7738" s="90"/>
    </row>
    <row r="7739" spans="3:3" s="86" customFormat="1" ht="10.199999999999999">
      <c r="C7739" s="90"/>
    </row>
    <row r="7740" spans="3:3" s="86" customFormat="1" ht="10.199999999999999">
      <c r="C7740" s="90"/>
    </row>
    <row r="7741" spans="3:3" s="86" customFormat="1" ht="10.199999999999999">
      <c r="C7741" s="90"/>
    </row>
    <row r="7742" spans="3:3" s="86" customFormat="1" ht="10.199999999999999">
      <c r="C7742" s="90"/>
    </row>
    <row r="7743" spans="3:3" s="86" customFormat="1" ht="10.199999999999999">
      <c r="C7743" s="90"/>
    </row>
    <row r="7744" spans="3:3" s="86" customFormat="1" ht="10.199999999999999">
      <c r="C7744" s="90"/>
    </row>
    <row r="7745" spans="3:3" s="86" customFormat="1" ht="10.199999999999999">
      <c r="C7745" s="90"/>
    </row>
    <row r="7746" spans="3:3" s="86" customFormat="1" ht="10.199999999999999">
      <c r="C7746" s="90"/>
    </row>
    <row r="7747" spans="3:3" s="86" customFormat="1" ht="10.199999999999999">
      <c r="C7747" s="90"/>
    </row>
    <row r="7748" spans="3:3" s="86" customFormat="1" ht="10.199999999999999">
      <c r="C7748" s="90"/>
    </row>
    <row r="7749" spans="3:3" s="86" customFormat="1" ht="10.199999999999999">
      <c r="C7749" s="90"/>
    </row>
    <row r="7750" spans="3:3" s="86" customFormat="1" ht="10.199999999999999">
      <c r="C7750" s="90"/>
    </row>
    <row r="7751" spans="3:3" s="86" customFormat="1" ht="10.199999999999999">
      <c r="C7751" s="90"/>
    </row>
    <row r="7752" spans="3:3" s="86" customFormat="1" ht="10.199999999999999">
      <c r="C7752" s="90"/>
    </row>
    <row r="7753" spans="3:3" s="86" customFormat="1" ht="10.199999999999999">
      <c r="C7753" s="90"/>
    </row>
    <row r="7754" spans="3:3" s="86" customFormat="1" ht="10.199999999999999">
      <c r="C7754" s="90"/>
    </row>
    <row r="7755" spans="3:3" s="86" customFormat="1" ht="10.199999999999999">
      <c r="C7755" s="90"/>
    </row>
    <row r="7756" spans="3:3" s="86" customFormat="1" ht="10.199999999999999">
      <c r="C7756" s="90"/>
    </row>
    <row r="7757" spans="3:3" s="86" customFormat="1" ht="10.199999999999999">
      <c r="C7757" s="90"/>
    </row>
    <row r="7758" spans="3:3" s="86" customFormat="1" ht="10.199999999999999">
      <c r="C7758" s="90"/>
    </row>
    <row r="7759" spans="3:3" s="86" customFormat="1" ht="10.199999999999999">
      <c r="C7759" s="90"/>
    </row>
    <row r="7760" spans="3:3" s="86" customFormat="1" ht="10.199999999999999">
      <c r="C7760" s="90"/>
    </row>
    <row r="7761" spans="3:3" s="86" customFormat="1" ht="10.199999999999999">
      <c r="C7761" s="90"/>
    </row>
    <row r="7762" spans="3:3" s="86" customFormat="1" ht="10.199999999999999">
      <c r="C7762" s="90"/>
    </row>
    <row r="7763" spans="3:3" s="86" customFormat="1" ht="10.199999999999999">
      <c r="C7763" s="90"/>
    </row>
    <row r="7764" spans="3:3" s="86" customFormat="1" ht="10.199999999999999">
      <c r="C7764" s="90"/>
    </row>
    <row r="7765" spans="3:3" s="86" customFormat="1" ht="10.199999999999999">
      <c r="C7765" s="90"/>
    </row>
    <row r="7766" spans="3:3" s="86" customFormat="1" ht="10.199999999999999">
      <c r="C7766" s="90"/>
    </row>
    <row r="7767" spans="3:3" s="86" customFormat="1" ht="10.199999999999999">
      <c r="C7767" s="90"/>
    </row>
    <row r="7768" spans="3:3" s="86" customFormat="1" ht="10.199999999999999">
      <c r="C7768" s="90"/>
    </row>
    <row r="7769" spans="3:3" s="86" customFormat="1" ht="10.199999999999999">
      <c r="C7769" s="90"/>
    </row>
    <row r="7770" spans="3:3" s="86" customFormat="1" ht="10.199999999999999">
      <c r="C7770" s="90"/>
    </row>
    <row r="7771" spans="3:3" s="86" customFormat="1" ht="10.199999999999999">
      <c r="C7771" s="90"/>
    </row>
    <row r="7772" spans="3:3" s="86" customFormat="1" ht="10.199999999999999">
      <c r="C7772" s="90"/>
    </row>
    <row r="7773" spans="3:3" s="86" customFormat="1" ht="10.199999999999999">
      <c r="C7773" s="90"/>
    </row>
    <row r="7774" spans="3:3" s="86" customFormat="1" ht="10.199999999999999">
      <c r="C7774" s="90"/>
    </row>
    <row r="7775" spans="3:3" s="86" customFormat="1" ht="10.199999999999999">
      <c r="C7775" s="90"/>
    </row>
    <row r="7776" spans="3:3" s="86" customFormat="1" ht="10.199999999999999">
      <c r="C7776" s="90"/>
    </row>
    <row r="7777" spans="3:3" s="86" customFormat="1" ht="10.199999999999999">
      <c r="C7777" s="90"/>
    </row>
    <row r="7778" spans="3:3" s="86" customFormat="1" ht="10.199999999999999">
      <c r="C7778" s="90"/>
    </row>
    <row r="7779" spans="3:3" s="86" customFormat="1" ht="10.199999999999999">
      <c r="C7779" s="90"/>
    </row>
    <row r="7780" spans="3:3" s="86" customFormat="1" ht="10.199999999999999">
      <c r="C7780" s="90"/>
    </row>
    <row r="7781" spans="3:3" s="86" customFormat="1" ht="10.199999999999999">
      <c r="C7781" s="90"/>
    </row>
    <row r="7782" spans="3:3" s="86" customFormat="1" ht="10.199999999999999">
      <c r="C7782" s="90"/>
    </row>
    <row r="7783" spans="3:3" s="86" customFormat="1" ht="10.199999999999999">
      <c r="C7783" s="90"/>
    </row>
    <row r="7784" spans="3:3" s="86" customFormat="1" ht="10.199999999999999">
      <c r="C7784" s="90"/>
    </row>
    <row r="7785" spans="3:3" s="86" customFormat="1" ht="10.199999999999999">
      <c r="C7785" s="90"/>
    </row>
    <row r="7786" spans="3:3" s="86" customFormat="1" ht="10.199999999999999">
      <c r="C7786" s="90"/>
    </row>
    <row r="7787" spans="3:3" s="86" customFormat="1" ht="10.199999999999999">
      <c r="C7787" s="90"/>
    </row>
    <row r="7788" spans="3:3" s="86" customFormat="1" ht="10.199999999999999">
      <c r="C7788" s="90"/>
    </row>
    <row r="7789" spans="3:3" s="86" customFormat="1" ht="10.199999999999999">
      <c r="C7789" s="90"/>
    </row>
    <row r="7790" spans="3:3" s="86" customFormat="1" ht="10.199999999999999">
      <c r="C7790" s="90"/>
    </row>
    <row r="7791" spans="3:3" s="86" customFormat="1" ht="10.199999999999999">
      <c r="C7791" s="90"/>
    </row>
    <row r="7792" spans="3:3" s="86" customFormat="1" ht="10.199999999999999">
      <c r="C7792" s="90"/>
    </row>
    <row r="7793" spans="3:3" s="86" customFormat="1" ht="10.199999999999999">
      <c r="C7793" s="90"/>
    </row>
    <row r="7794" spans="3:3" s="86" customFormat="1" ht="10.199999999999999">
      <c r="C7794" s="90"/>
    </row>
    <row r="7795" spans="3:3" s="86" customFormat="1" ht="10.199999999999999">
      <c r="C7795" s="90"/>
    </row>
    <row r="7796" spans="3:3" s="86" customFormat="1" ht="10.199999999999999">
      <c r="C7796" s="90"/>
    </row>
    <row r="7797" spans="3:3" s="86" customFormat="1" ht="10.199999999999999">
      <c r="C7797" s="90"/>
    </row>
    <row r="7798" spans="3:3" s="86" customFormat="1" ht="10.199999999999999">
      <c r="C7798" s="90"/>
    </row>
    <row r="7799" spans="3:3" s="86" customFormat="1" ht="10.199999999999999">
      <c r="C7799" s="90"/>
    </row>
    <row r="7800" spans="3:3" s="86" customFormat="1" ht="10.199999999999999">
      <c r="C7800" s="90"/>
    </row>
    <row r="7801" spans="3:3" s="86" customFormat="1" ht="10.199999999999999">
      <c r="C7801" s="90"/>
    </row>
    <row r="7802" spans="3:3" s="86" customFormat="1" ht="10.199999999999999">
      <c r="C7802" s="90"/>
    </row>
    <row r="7803" spans="3:3" s="86" customFormat="1" ht="10.199999999999999">
      <c r="C7803" s="90"/>
    </row>
    <row r="7804" spans="3:3" s="86" customFormat="1" ht="10.199999999999999">
      <c r="C7804" s="90"/>
    </row>
    <row r="7805" spans="3:3" s="86" customFormat="1" ht="10.199999999999999">
      <c r="C7805" s="90"/>
    </row>
    <row r="7806" spans="3:3" s="86" customFormat="1" ht="10.199999999999999">
      <c r="C7806" s="90"/>
    </row>
    <row r="7807" spans="3:3" s="86" customFormat="1" ht="10.199999999999999">
      <c r="C7807" s="90"/>
    </row>
    <row r="7808" spans="3:3" s="86" customFormat="1" ht="10.199999999999999">
      <c r="C7808" s="90"/>
    </row>
    <row r="7809" spans="3:3" s="86" customFormat="1" ht="10.199999999999999">
      <c r="C7809" s="90"/>
    </row>
    <row r="7810" spans="3:3" s="86" customFormat="1" ht="10.199999999999999">
      <c r="C7810" s="90"/>
    </row>
    <row r="7811" spans="3:3" s="86" customFormat="1" ht="10.199999999999999">
      <c r="C7811" s="90"/>
    </row>
    <row r="7812" spans="3:3" s="86" customFormat="1" ht="10.199999999999999">
      <c r="C7812" s="90"/>
    </row>
    <row r="7813" spans="3:3" s="86" customFormat="1" ht="10.199999999999999">
      <c r="C7813" s="90"/>
    </row>
    <row r="7814" spans="3:3" s="86" customFormat="1" ht="10.199999999999999">
      <c r="C7814" s="90"/>
    </row>
    <row r="7815" spans="3:3" s="86" customFormat="1" ht="10.199999999999999">
      <c r="C7815" s="90"/>
    </row>
    <row r="7816" spans="3:3" s="86" customFormat="1" ht="10.199999999999999">
      <c r="C7816" s="90"/>
    </row>
    <row r="7817" spans="3:3" s="86" customFormat="1" ht="10.199999999999999">
      <c r="C7817" s="90"/>
    </row>
    <row r="7818" spans="3:3" s="86" customFormat="1" ht="10.199999999999999">
      <c r="C7818" s="90"/>
    </row>
    <row r="7819" spans="3:3" s="86" customFormat="1" ht="10.199999999999999">
      <c r="C7819" s="90"/>
    </row>
    <row r="7820" spans="3:3" s="86" customFormat="1" ht="10.199999999999999">
      <c r="C7820" s="90"/>
    </row>
    <row r="7821" spans="3:3" s="86" customFormat="1" ht="10.199999999999999">
      <c r="C7821" s="90"/>
    </row>
    <row r="7822" spans="3:3" s="86" customFormat="1" ht="10.199999999999999">
      <c r="C7822" s="90"/>
    </row>
    <row r="7823" spans="3:3" s="86" customFormat="1" ht="10.199999999999999">
      <c r="C7823" s="90"/>
    </row>
    <row r="7824" spans="3:3" s="86" customFormat="1" ht="10.199999999999999">
      <c r="C7824" s="90"/>
    </row>
    <row r="7825" spans="3:3" s="86" customFormat="1" ht="10.199999999999999">
      <c r="C7825" s="90"/>
    </row>
    <row r="7826" spans="3:3" s="86" customFormat="1" ht="10.199999999999999">
      <c r="C7826" s="90"/>
    </row>
    <row r="7827" spans="3:3" s="86" customFormat="1" ht="10.199999999999999">
      <c r="C7827" s="90"/>
    </row>
    <row r="7828" spans="3:3" s="86" customFormat="1" ht="10.199999999999999">
      <c r="C7828" s="90"/>
    </row>
    <row r="7829" spans="3:3" s="86" customFormat="1" ht="10.199999999999999">
      <c r="C7829" s="90"/>
    </row>
    <row r="7830" spans="3:3" s="86" customFormat="1" ht="10.199999999999999">
      <c r="C7830" s="90"/>
    </row>
    <row r="7831" spans="3:3" s="86" customFormat="1" ht="10.199999999999999">
      <c r="C7831" s="90"/>
    </row>
    <row r="7832" spans="3:3" s="86" customFormat="1" ht="10.199999999999999">
      <c r="C7832" s="90"/>
    </row>
    <row r="7833" spans="3:3" s="86" customFormat="1" ht="10.199999999999999">
      <c r="C7833" s="90"/>
    </row>
    <row r="7834" spans="3:3" s="86" customFormat="1" ht="10.199999999999999">
      <c r="C7834" s="90"/>
    </row>
    <row r="7835" spans="3:3" s="86" customFormat="1" ht="10.199999999999999">
      <c r="C7835" s="90"/>
    </row>
    <row r="7836" spans="3:3" s="86" customFormat="1" ht="10.199999999999999">
      <c r="C7836" s="90"/>
    </row>
    <row r="7837" spans="3:3" s="86" customFormat="1" ht="10.199999999999999">
      <c r="C7837" s="90"/>
    </row>
    <row r="7838" spans="3:3" s="86" customFormat="1" ht="10.199999999999999">
      <c r="C7838" s="90"/>
    </row>
    <row r="7839" spans="3:3" s="86" customFormat="1" ht="10.199999999999999">
      <c r="C7839" s="90"/>
    </row>
    <row r="7840" spans="3:3" s="86" customFormat="1" ht="10.199999999999999">
      <c r="C7840" s="90"/>
    </row>
    <row r="7841" spans="3:3" s="86" customFormat="1" ht="10.199999999999999">
      <c r="C7841" s="90"/>
    </row>
    <row r="7842" spans="3:3" s="86" customFormat="1" ht="10.199999999999999">
      <c r="C7842" s="90"/>
    </row>
    <row r="7843" spans="3:3" s="86" customFormat="1" ht="10.199999999999999">
      <c r="C7843" s="90"/>
    </row>
    <row r="7844" spans="3:3" s="86" customFormat="1" ht="10.199999999999999">
      <c r="C7844" s="90"/>
    </row>
    <row r="7845" spans="3:3" s="86" customFormat="1" ht="10.199999999999999">
      <c r="C7845" s="90"/>
    </row>
    <row r="7846" spans="3:3" s="86" customFormat="1" ht="10.199999999999999">
      <c r="C7846" s="90"/>
    </row>
    <row r="7847" spans="3:3" s="86" customFormat="1" ht="10.199999999999999">
      <c r="C7847" s="90"/>
    </row>
    <row r="7848" spans="3:3" s="86" customFormat="1" ht="10.199999999999999">
      <c r="C7848" s="90"/>
    </row>
    <row r="7849" spans="3:3" s="86" customFormat="1" ht="10.199999999999999">
      <c r="C7849" s="90"/>
    </row>
    <row r="7850" spans="3:3" s="86" customFormat="1" ht="10.199999999999999">
      <c r="C7850" s="90"/>
    </row>
    <row r="7851" spans="3:3" s="86" customFormat="1" ht="10.199999999999999">
      <c r="C7851" s="90"/>
    </row>
    <row r="7852" spans="3:3" s="86" customFormat="1" ht="10.199999999999999">
      <c r="C7852" s="90"/>
    </row>
    <row r="7853" spans="3:3" s="86" customFormat="1" ht="10.199999999999999">
      <c r="C7853" s="90"/>
    </row>
    <row r="7854" spans="3:3" s="86" customFormat="1" ht="10.199999999999999">
      <c r="C7854" s="90"/>
    </row>
    <row r="7855" spans="3:3" s="86" customFormat="1" ht="10.199999999999999">
      <c r="C7855" s="90"/>
    </row>
    <row r="7856" spans="3:3" s="86" customFormat="1" ht="10.199999999999999">
      <c r="C7856" s="90"/>
    </row>
    <row r="7857" spans="3:3" s="86" customFormat="1" ht="10.199999999999999">
      <c r="C7857" s="90"/>
    </row>
    <row r="7858" spans="3:3" s="86" customFormat="1" ht="10.199999999999999">
      <c r="C7858" s="90"/>
    </row>
    <row r="7859" spans="3:3" s="86" customFormat="1" ht="10.199999999999999">
      <c r="C7859" s="90"/>
    </row>
    <row r="7860" spans="3:3" s="86" customFormat="1" ht="10.199999999999999">
      <c r="C7860" s="90"/>
    </row>
    <row r="7861" spans="3:3" s="86" customFormat="1" ht="10.199999999999999">
      <c r="C7861" s="90"/>
    </row>
    <row r="7862" spans="3:3" s="86" customFormat="1" ht="10.199999999999999">
      <c r="C7862" s="90"/>
    </row>
    <row r="7863" spans="3:3" s="86" customFormat="1" ht="10.199999999999999">
      <c r="C7863" s="90"/>
    </row>
    <row r="7864" spans="3:3" s="86" customFormat="1" ht="10.199999999999999">
      <c r="C7864" s="90"/>
    </row>
    <row r="7865" spans="3:3" s="86" customFormat="1" ht="10.199999999999999">
      <c r="C7865" s="90"/>
    </row>
    <row r="7866" spans="3:3" s="86" customFormat="1" ht="10.199999999999999">
      <c r="C7866" s="90"/>
    </row>
    <row r="7867" spans="3:3" s="86" customFormat="1" ht="10.199999999999999">
      <c r="C7867" s="90"/>
    </row>
    <row r="7868" spans="3:3" s="86" customFormat="1" ht="10.199999999999999">
      <c r="C7868" s="90"/>
    </row>
    <row r="7869" spans="3:3" s="86" customFormat="1" ht="10.199999999999999">
      <c r="C7869" s="90"/>
    </row>
    <row r="7870" spans="3:3" s="86" customFormat="1" ht="10.199999999999999">
      <c r="C7870" s="90"/>
    </row>
    <row r="7871" spans="3:3" s="86" customFormat="1" ht="10.199999999999999">
      <c r="C7871" s="90"/>
    </row>
    <row r="7872" spans="3:3" s="86" customFormat="1" ht="10.199999999999999">
      <c r="C7872" s="90"/>
    </row>
    <row r="7873" spans="3:3" s="86" customFormat="1" ht="10.199999999999999">
      <c r="C7873" s="90"/>
    </row>
    <row r="7874" spans="3:3" s="86" customFormat="1" ht="10.199999999999999">
      <c r="C7874" s="90"/>
    </row>
    <row r="7875" spans="3:3" s="86" customFormat="1" ht="10.199999999999999">
      <c r="C7875" s="90"/>
    </row>
    <row r="7876" spans="3:3" s="86" customFormat="1" ht="10.199999999999999">
      <c r="C7876" s="90"/>
    </row>
    <row r="7877" spans="3:3" s="86" customFormat="1" ht="10.199999999999999">
      <c r="C7877" s="90"/>
    </row>
    <row r="7878" spans="3:3" s="86" customFormat="1" ht="10.199999999999999">
      <c r="C7878" s="90"/>
    </row>
    <row r="7879" spans="3:3" s="86" customFormat="1" ht="10.199999999999999">
      <c r="C7879" s="90"/>
    </row>
    <row r="7880" spans="3:3" s="86" customFormat="1" ht="10.199999999999999">
      <c r="C7880" s="90"/>
    </row>
    <row r="7881" spans="3:3" s="86" customFormat="1" ht="10.199999999999999">
      <c r="C7881" s="90"/>
    </row>
    <row r="7882" spans="3:3" s="86" customFormat="1" ht="10.199999999999999">
      <c r="C7882" s="90"/>
    </row>
    <row r="7883" spans="3:3" s="86" customFormat="1" ht="10.199999999999999">
      <c r="C7883" s="90"/>
    </row>
    <row r="7884" spans="3:3" s="86" customFormat="1" ht="10.199999999999999">
      <c r="C7884" s="90"/>
    </row>
    <row r="7885" spans="3:3" s="86" customFormat="1" ht="10.199999999999999">
      <c r="C7885" s="90"/>
    </row>
    <row r="7886" spans="3:3" s="86" customFormat="1" ht="10.199999999999999">
      <c r="C7886" s="90"/>
    </row>
    <row r="7887" spans="3:3" s="86" customFormat="1" ht="10.199999999999999">
      <c r="C7887" s="90"/>
    </row>
    <row r="7888" spans="3:3" s="86" customFormat="1" ht="10.199999999999999">
      <c r="C7888" s="90"/>
    </row>
    <row r="7889" spans="3:3" s="86" customFormat="1" ht="10.199999999999999">
      <c r="C7889" s="90"/>
    </row>
    <row r="7890" spans="3:3" s="86" customFormat="1" ht="10.199999999999999">
      <c r="C7890" s="90"/>
    </row>
    <row r="7891" spans="3:3" s="86" customFormat="1" ht="10.199999999999999">
      <c r="C7891" s="90"/>
    </row>
    <row r="7892" spans="3:3" s="86" customFormat="1" ht="10.199999999999999">
      <c r="C7892" s="90"/>
    </row>
    <row r="7893" spans="3:3" s="86" customFormat="1" ht="10.199999999999999">
      <c r="C7893" s="90"/>
    </row>
    <row r="7894" spans="3:3" s="86" customFormat="1" ht="10.199999999999999">
      <c r="C7894" s="90"/>
    </row>
    <row r="7895" spans="3:3" s="86" customFormat="1" ht="10.199999999999999">
      <c r="C7895" s="90"/>
    </row>
    <row r="7896" spans="3:3" s="86" customFormat="1" ht="10.199999999999999">
      <c r="C7896" s="90"/>
    </row>
    <row r="7897" spans="3:3" s="86" customFormat="1" ht="10.199999999999999">
      <c r="C7897" s="90"/>
    </row>
    <row r="7898" spans="3:3" s="86" customFormat="1" ht="10.199999999999999">
      <c r="C7898" s="90"/>
    </row>
    <row r="7899" spans="3:3" s="86" customFormat="1" ht="10.199999999999999">
      <c r="C7899" s="90"/>
    </row>
    <row r="7900" spans="3:3" s="86" customFormat="1" ht="10.199999999999999">
      <c r="C7900" s="90"/>
    </row>
    <row r="7901" spans="3:3" s="86" customFormat="1" ht="10.199999999999999">
      <c r="C7901" s="90"/>
    </row>
    <row r="7902" spans="3:3" s="86" customFormat="1" ht="10.199999999999999">
      <c r="C7902" s="90"/>
    </row>
    <row r="7903" spans="3:3" s="86" customFormat="1" ht="10.199999999999999">
      <c r="C7903" s="90"/>
    </row>
    <row r="7904" spans="3:3" s="86" customFormat="1" ht="10.199999999999999">
      <c r="C7904" s="90"/>
    </row>
    <row r="7905" spans="3:3" s="86" customFormat="1" ht="10.199999999999999">
      <c r="C7905" s="90"/>
    </row>
    <row r="7906" spans="3:3" s="86" customFormat="1" ht="10.199999999999999">
      <c r="C7906" s="90"/>
    </row>
    <row r="7907" spans="3:3" s="86" customFormat="1" ht="10.199999999999999">
      <c r="C7907" s="90"/>
    </row>
    <row r="7908" spans="3:3" s="86" customFormat="1" ht="10.199999999999999">
      <c r="C7908" s="90"/>
    </row>
    <row r="7909" spans="3:3" s="86" customFormat="1" ht="10.199999999999999">
      <c r="C7909" s="90"/>
    </row>
    <row r="7910" spans="3:3" s="86" customFormat="1" ht="10.199999999999999">
      <c r="C7910" s="90"/>
    </row>
    <row r="7911" spans="3:3" s="86" customFormat="1" ht="10.199999999999999">
      <c r="C7911" s="90"/>
    </row>
    <row r="7912" spans="3:3" s="86" customFormat="1" ht="10.199999999999999">
      <c r="C7912" s="90"/>
    </row>
    <row r="7913" spans="3:3" s="86" customFormat="1" ht="10.199999999999999">
      <c r="C7913" s="90"/>
    </row>
    <row r="7914" spans="3:3" s="86" customFormat="1" ht="10.199999999999999">
      <c r="C7914" s="90"/>
    </row>
    <row r="7915" spans="3:3" s="86" customFormat="1" ht="10.199999999999999">
      <c r="C7915" s="90"/>
    </row>
    <row r="7916" spans="3:3" s="86" customFormat="1" ht="10.199999999999999">
      <c r="C7916" s="90"/>
    </row>
    <row r="7917" spans="3:3" s="86" customFormat="1" ht="10.199999999999999">
      <c r="C7917" s="90"/>
    </row>
    <row r="7918" spans="3:3" s="86" customFormat="1" ht="10.199999999999999">
      <c r="C7918" s="90"/>
    </row>
    <row r="7919" spans="3:3" s="86" customFormat="1" ht="10.199999999999999">
      <c r="C7919" s="90"/>
    </row>
    <row r="7920" spans="3:3" s="86" customFormat="1" ht="10.199999999999999">
      <c r="C7920" s="90"/>
    </row>
    <row r="7921" spans="3:3" s="86" customFormat="1" ht="10.199999999999999">
      <c r="C7921" s="90"/>
    </row>
    <row r="7922" spans="3:3" s="86" customFormat="1" ht="10.199999999999999">
      <c r="C7922" s="90"/>
    </row>
    <row r="7923" spans="3:3" s="86" customFormat="1" ht="10.199999999999999">
      <c r="C7923" s="90"/>
    </row>
    <row r="7924" spans="3:3" s="86" customFormat="1" ht="10.199999999999999">
      <c r="C7924" s="90"/>
    </row>
    <row r="7925" spans="3:3" s="86" customFormat="1" ht="10.199999999999999">
      <c r="C7925" s="90"/>
    </row>
    <row r="7926" spans="3:3" s="86" customFormat="1" ht="10.199999999999999">
      <c r="C7926" s="90"/>
    </row>
    <row r="7927" spans="3:3" s="86" customFormat="1" ht="10.199999999999999">
      <c r="C7927" s="90"/>
    </row>
    <row r="7928" spans="3:3" s="86" customFormat="1" ht="10.199999999999999">
      <c r="C7928" s="90"/>
    </row>
    <row r="7929" spans="3:3" s="86" customFormat="1" ht="10.199999999999999">
      <c r="C7929" s="90"/>
    </row>
    <row r="7930" spans="3:3" s="86" customFormat="1" ht="10.199999999999999">
      <c r="C7930" s="90"/>
    </row>
    <row r="7931" spans="3:3" s="86" customFormat="1" ht="10.199999999999999">
      <c r="C7931" s="90"/>
    </row>
    <row r="7932" spans="3:3" s="86" customFormat="1" ht="10.199999999999999">
      <c r="C7932" s="90"/>
    </row>
    <row r="7933" spans="3:3" s="86" customFormat="1" ht="10.199999999999999">
      <c r="C7933" s="90"/>
    </row>
    <row r="7934" spans="3:3" s="86" customFormat="1" ht="10.199999999999999">
      <c r="C7934" s="90"/>
    </row>
    <row r="7935" spans="3:3" s="86" customFormat="1" ht="10.199999999999999">
      <c r="C7935" s="90"/>
    </row>
    <row r="7936" spans="3:3" s="86" customFormat="1" ht="10.199999999999999">
      <c r="C7936" s="90"/>
    </row>
    <row r="7937" spans="3:3" s="86" customFormat="1" ht="10.199999999999999">
      <c r="C7937" s="90"/>
    </row>
    <row r="7938" spans="3:3" s="86" customFormat="1" ht="10.199999999999999">
      <c r="C7938" s="90"/>
    </row>
    <row r="7939" spans="3:3" s="86" customFormat="1" ht="10.199999999999999">
      <c r="C7939" s="90"/>
    </row>
    <row r="7940" spans="3:3" s="86" customFormat="1" ht="10.199999999999999">
      <c r="C7940" s="90"/>
    </row>
    <row r="7941" spans="3:3" s="86" customFormat="1" ht="10.199999999999999">
      <c r="C7941" s="90"/>
    </row>
    <row r="7942" spans="3:3" s="86" customFormat="1" ht="10.199999999999999">
      <c r="C7942" s="90"/>
    </row>
    <row r="7943" spans="3:3" s="86" customFormat="1" ht="10.199999999999999">
      <c r="C7943" s="90"/>
    </row>
    <row r="7944" spans="3:3" s="86" customFormat="1" ht="10.199999999999999">
      <c r="C7944" s="90"/>
    </row>
    <row r="7945" spans="3:3" s="86" customFormat="1" ht="10.199999999999999">
      <c r="C7945" s="90"/>
    </row>
    <row r="7946" spans="3:3" s="86" customFormat="1" ht="10.199999999999999">
      <c r="C7946" s="90"/>
    </row>
    <row r="7947" spans="3:3" s="86" customFormat="1" ht="10.199999999999999">
      <c r="C7947" s="90"/>
    </row>
    <row r="7948" spans="3:3" s="86" customFormat="1" ht="10.199999999999999">
      <c r="C7948" s="90"/>
    </row>
    <row r="7949" spans="3:3" s="86" customFormat="1" ht="10.199999999999999">
      <c r="C7949" s="90"/>
    </row>
    <row r="7950" spans="3:3" s="86" customFormat="1" ht="10.199999999999999">
      <c r="C7950" s="90"/>
    </row>
    <row r="7951" spans="3:3" s="86" customFormat="1" ht="10.199999999999999">
      <c r="C7951" s="90"/>
    </row>
    <row r="7952" spans="3:3" s="86" customFormat="1" ht="10.199999999999999">
      <c r="C7952" s="90"/>
    </row>
    <row r="7953" spans="3:3" s="86" customFormat="1" ht="10.199999999999999">
      <c r="C7953" s="90"/>
    </row>
    <row r="7954" spans="3:3" s="86" customFormat="1" ht="10.199999999999999">
      <c r="C7954" s="90"/>
    </row>
    <row r="7955" spans="3:3" s="86" customFormat="1" ht="10.199999999999999">
      <c r="C7955" s="90"/>
    </row>
    <row r="7956" spans="3:3" s="86" customFormat="1" ht="10.199999999999999">
      <c r="C7956" s="90"/>
    </row>
    <row r="7957" spans="3:3" s="86" customFormat="1" ht="10.199999999999999">
      <c r="C7957" s="90"/>
    </row>
    <row r="7958" spans="3:3" s="86" customFormat="1" ht="10.199999999999999">
      <c r="C7958" s="90"/>
    </row>
    <row r="7959" spans="3:3" s="86" customFormat="1" ht="10.199999999999999">
      <c r="C7959" s="90"/>
    </row>
    <row r="7960" spans="3:3" s="86" customFormat="1" ht="10.199999999999999">
      <c r="C7960" s="90"/>
    </row>
    <row r="7961" spans="3:3" s="86" customFormat="1" ht="10.199999999999999">
      <c r="C7961" s="90"/>
    </row>
    <row r="7962" spans="3:3" s="86" customFormat="1" ht="10.199999999999999">
      <c r="C7962" s="90"/>
    </row>
    <row r="7963" spans="3:3" s="86" customFormat="1" ht="10.199999999999999">
      <c r="C7963" s="90"/>
    </row>
    <row r="7964" spans="3:3" s="86" customFormat="1" ht="10.199999999999999">
      <c r="C7964" s="90"/>
    </row>
    <row r="7965" spans="3:3" s="86" customFormat="1" ht="10.199999999999999">
      <c r="C7965" s="90"/>
    </row>
    <row r="7966" spans="3:3" s="86" customFormat="1" ht="10.199999999999999">
      <c r="C7966" s="90"/>
    </row>
    <row r="7967" spans="3:3" s="86" customFormat="1" ht="10.199999999999999">
      <c r="C7967" s="90"/>
    </row>
    <row r="7968" spans="3:3" s="86" customFormat="1" ht="10.199999999999999">
      <c r="C7968" s="90"/>
    </row>
    <row r="7969" spans="3:3" s="86" customFormat="1" ht="10.199999999999999">
      <c r="C7969" s="90"/>
    </row>
    <row r="7970" spans="3:3" s="86" customFormat="1" ht="10.199999999999999">
      <c r="C7970" s="90"/>
    </row>
    <row r="7971" spans="3:3" s="86" customFormat="1" ht="10.199999999999999">
      <c r="C7971" s="90"/>
    </row>
    <row r="7972" spans="3:3" s="86" customFormat="1" ht="10.199999999999999">
      <c r="C7972" s="90"/>
    </row>
    <row r="7973" spans="3:3" s="86" customFormat="1" ht="10.199999999999999">
      <c r="C7973" s="90"/>
    </row>
    <row r="7974" spans="3:3" s="86" customFormat="1" ht="10.199999999999999">
      <c r="C7974" s="90"/>
    </row>
    <row r="7975" spans="3:3" s="86" customFormat="1" ht="10.199999999999999">
      <c r="C7975" s="90"/>
    </row>
    <row r="7976" spans="3:3" s="86" customFormat="1" ht="10.199999999999999">
      <c r="C7976" s="90"/>
    </row>
    <row r="7977" spans="3:3" s="86" customFormat="1" ht="10.199999999999999">
      <c r="C7977" s="90"/>
    </row>
    <row r="7978" spans="3:3" s="86" customFormat="1" ht="10.199999999999999">
      <c r="C7978" s="90"/>
    </row>
    <row r="7979" spans="3:3" s="86" customFormat="1" ht="10.199999999999999">
      <c r="C7979" s="90"/>
    </row>
    <row r="7980" spans="3:3" s="86" customFormat="1" ht="10.199999999999999">
      <c r="C7980" s="90"/>
    </row>
    <row r="7981" spans="3:3" s="86" customFormat="1" ht="10.199999999999999">
      <c r="C7981" s="90"/>
    </row>
    <row r="7982" spans="3:3" s="86" customFormat="1" ht="10.199999999999999">
      <c r="C7982" s="90"/>
    </row>
    <row r="7983" spans="3:3" s="86" customFormat="1" ht="10.199999999999999">
      <c r="C7983" s="90"/>
    </row>
    <row r="7984" spans="3:3" s="86" customFormat="1" ht="10.199999999999999">
      <c r="C7984" s="90"/>
    </row>
    <row r="7985" spans="3:3" s="86" customFormat="1" ht="10.199999999999999">
      <c r="C7985" s="90"/>
    </row>
    <row r="7986" spans="3:3" s="86" customFormat="1" ht="10.199999999999999">
      <c r="C7986" s="90"/>
    </row>
    <row r="7987" spans="3:3" s="86" customFormat="1" ht="10.199999999999999">
      <c r="C7987" s="90"/>
    </row>
    <row r="7988" spans="3:3" s="86" customFormat="1" ht="10.199999999999999">
      <c r="C7988" s="90"/>
    </row>
    <row r="7989" spans="3:3" s="86" customFormat="1" ht="10.199999999999999">
      <c r="C7989" s="90"/>
    </row>
    <row r="7990" spans="3:3" s="86" customFormat="1" ht="10.199999999999999">
      <c r="C7990" s="90"/>
    </row>
    <row r="7991" spans="3:3" s="86" customFormat="1" ht="10.199999999999999">
      <c r="C7991" s="90"/>
    </row>
    <row r="7992" spans="3:3" s="86" customFormat="1" ht="10.199999999999999">
      <c r="C7992" s="90"/>
    </row>
    <row r="7993" spans="3:3" s="86" customFormat="1" ht="10.199999999999999">
      <c r="C7993" s="90"/>
    </row>
    <row r="7994" spans="3:3" s="86" customFormat="1" ht="10.199999999999999">
      <c r="C7994" s="90"/>
    </row>
    <row r="7995" spans="3:3" s="86" customFormat="1" ht="10.199999999999999">
      <c r="C7995" s="90"/>
    </row>
    <row r="7996" spans="3:3" s="86" customFormat="1" ht="10.199999999999999">
      <c r="C7996" s="90"/>
    </row>
    <row r="7997" spans="3:3" s="86" customFormat="1" ht="10.199999999999999">
      <c r="C7997" s="90"/>
    </row>
    <row r="7998" spans="3:3" s="86" customFormat="1" ht="10.199999999999999">
      <c r="C7998" s="90"/>
    </row>
    <row r="7999" spans="3:3" s="86" customFormat="1" ht="10.199999999999999">
      <c r="C7999" s="90"/>
    </row>
    <row r="8000" spans="3:3" s="86" customFormat="1" ht="10.199999999999999">
      <c r="C8000" s="90"/>
    </row>
    <row r="8001" spans="3:3" s="86" customFormat="1" ht="10.199999999999999">
      <c r="C8001" s="90"/>
    </row>
    <row r="8002" spans="3:3" s="86" customFormat="1" ht="10.199999999999999">
      <c r="C8002" s="90"/>
    </row>
    <row r="8003" spans="3:3" s="86" customFormat="1" ht="10.199999999999999">
      <c r="C8003" s="90"/>
    </row>
    <row r="8004" spans="3:3" s="86" customFormat="1" ht="10.199999999999999">
      <c r="C8004" s="90"/>
    </row>
    <row r="8005" spans="3:3" s="86" customFormat="1" ht="10.199999999999999">
      <c r="C8005" s="90"/>
    </row>
    <row r="8006" spans="3:3" s="86" customFormat="1" ht="10.199999999999999">
      <c r="C8006" s="90"/>
    </row>
    <row r="8007" spans="3:3" s="86" customFormat="1" ht="10.199999999999999">
      <c r="C8007" s="90"/>
    </row>
    <row r="8008" spans="3:3" s="86" customFormat="1" ht="10.199999999999999">
      <c r="C8008" s="90"/>
    </row>
    <row r="8009" spans="3:3" s="86" customFormat="1" ht="10.199999999999999">
      <c r="C8009" s="90"/>
    </row>
    <row r="8010" spans="3:3" s="86" customFormat="1" ht="10.199999999999999">
      <c r="C8010" s="90"/>
    </row>
    <row r="8011" spans="3:3" s="86" customFormat="1" ht="10.199999999999999">
      <c r="C8011" s="90"/>
    </row>
    <row r="8012" spans="3:3" s="86" customFormat="1" ht="10.199999999999999">
      <c r="C8012" s="90"/>
    </row>
    <row r="8013" spans="3:3" s="86" customFormat="1" ht="10.199999999999999">
      <c r="C8013" s="90"/>
    </row>
    <row r="8014" spans="3:3" s="86" customFormat="1" ht="10.199999999999999">
      <c r="C8014" s="90"/>
    </row>
    <row r="8015" spans="3:3" s="86" customFormat="1" ht="10.199999999999999">
      <c r="C8015" s="90"/>
    </row>
    <row r="8016" spans="3:3" s="86" customFormat="1" ht="10.199999999999999">
      <c r="C8016" s="90"/>
    </row>
    <row r="8017" spans="3:3" s="86" customFormat="1" ht="10.199999999999999">
      <c r="C8017" s="90"/>
    </row>
    <row r="8018" spans="3:3" s="86" customFormat="1" ht="10.199999999999999">
      <c r="C8018" s="90"/>
    </row>
    <row r="8019" spans="3:3" s="86" customFormat="1" ht="10.199999999999999">
      <c r="C8019" s="90"/>
    </row>
    <row r="8020" spans="3:3" s="86" customFormat="1" ht="10.199999999999999">
      <c r="C8020" s="90"/>
    </row>
    <row r="8021" spans="3:3" s="86" customFormat="1" ht="10.199999999999999">
      <c r="C8021" s="90"/>
    </row>
    <row r="8022" spans="3:3" s="86" customFormat="1" ht="10.199999999999999">
      <c r="C8022" s="90"/>
    </row>
    <row r="8023" spans="3:3" s="86" customFormat="1" ht="10.199999999999999">
      <c r="C8023" s="90"/>
    </row>
    <row r="8024" spans="3:3" s="86" customFormat="1" ht="10.199999999999999">
      <c r="C8024" s="90"/>
    </row>
    <row r="8025" spans="3:3" s="86" customFormat="1" ht="10.199999999999999">
      <c r="C8025" s="90"/>
    </row>
    <row r="8026" spans="3:3" s="86" customFormat="1" ht="10.199999999999999">
      <c r="C8026" s="90"/>
    </row>
    <row r="8027" spans="3:3" s="86" customFormat="1" ht="10.199999999999999">
      <c r="C8027" s="90"/>
    </row>
    <row r="8028" spans="3:3" s="86" customFormat="1" ht="10.199999999999999">
      <c r="C8028" s="90"/>
    </row>
    <row r="8029" spans="3:3" s="86" customFormat="1" ht="10.199999999999999">
      <c r="C8029" s="90"/>
    </row>
    <row r="8030" spans="3:3" s="86" customFormat="1" ht="10.199999999999999">
      <c r="C8030" s="90"/>
    </row>
    <row r="8031" spans="3:3" s="86" customFormat="1" ht="10.199999999999999">
      <c r="C8031" s="90"/>
    </row>
    <row r="8032" spans="3:3" s="86" customFormat="1" ht="10.199999999999999">
      <c r="C8032" s="90"/>
    </row>
    <row r="8033" spans="3:3" s="86" customFormat="1" ht="10.199999999999999">
      <c r="C8033" s="90"/>
    </row>
    <row r="8034" spans="3:3" s="86" customFormat="1" ht="10.199999999999999">
      <c r="C8034" s="90"/>
    </row>
    <row r="8035" spans="3:3" s="86" customFormat="1" ht="10.199999999999999">
      <c r="C8035" s="90"/>
    </row>
    <row r="8036" spans="3:3" s="86" customFormat="1" ht="10.199999999999999">
      <c r="C8036" s="90"/>
    </row>
    <row r="8037" spans="3:3" s="86" customFormat="1" ht="10.199999999999999">
      <c r="C8037" s="90"/>
    </row>
    <row r="8038" spans="3:3" s="86" customFormat="1" ht="10.199999999999999">
      <c r="C8038" s="90"/>
    </row>
    <row r="8039" spans="3:3" s="86" customFormat="1" ht="10.199999999999999">
      <c r="C8039" s="90"/>
    </row>
    <row r="8040" spans="3:3" s="86" customFormat="1" ht="10.199999999999999">
      <c r="C8040" s="90"/>
    </row>
    <row r="8041" spans="3:3" s="86" customFormat="1" ht="10.199999999999999">
      <c r="C8041" s="90"/>
    </row>
    <row r="8042" spans="3:3" s="86" customFormat="1" ht="10.199999999999999">
      <c r="C8042" s="90"/>
    </row>
    <row r="8043" spans="3:3" s="86" customFormat="1" ht="10.199999999999999">
      <c r="C8043" s="90"/>
    </row>
    <row r="8044" spans="3:3" s="86" customFormat="1" ht="10.199999999999999">
      <c r="C8044" s="90"/>
    </row>
    <row r="8045" spans="3:3" s="86" customFormat="1" ht="10.199999999999999">
      <c r="C8045" s="90"/>
    </row>
    <row r="8046" spans="3:3" s="86" customFormat="1" ht="10.199999999999999">
      <c r="C8046" s="90"/>
    </row>
    <row r="8047" spans="3:3" s="86" customFormat="1" ht="10.199999999999999">
      <c r="C8047" s="90"/>
    </row>
    <row r="8048" spans="3:3" s="86" customFormat="1" ht="10.199999999999999">
      <c r="C8048" s="90"/>
    </row>
    <row r="8049" spans="3:3" s="86" customFormat="1" ht="10.199999999999999">
      <c r="C8049" s="90"/>
    </row>
    <row r="8050" spans="3:3" s="86" customFormat="1" ht="10.199999999999999">
      <c r="C8050" s="90"/>
    </row>
    <row r="8051" spans="3:3" s="86" customFormat="1" ht="10.199999999999999">
      <c r="C8051" s="90"/>
    </row>
    <row r="8052" spans="3:3" s="86" customFormat="1" ht="10.199999999999999">
      <c r="C8052" s="90"/>
    </row>
    <row r="8053" spans="3:3" s="86" customFormat="1" ht="10.199999999999999">
      <c r="C8053" s="90"/>
    </row>
    <row r="8054" spans="3:3" s="86" customFormat="1" ht="10.199999999999999">
      <c r="C8054" s="90"/>
    </row>
    <row r="8055" spans="3:3" s="86" customFormat="1" ht="10.199999999999999">
      <c r="C8055" s="90"/>
    </row>
    <row r="8056" spans="3:3" s="86" customFormat="1" ht="10.199999999999999">
      <c r="C8056" s="90"/>
    </row>
    <row r="8057" spans="3:3" s="86" customFormat="1" ht="10.199999999999999">
      <c r="C8057" s="90"/>
    </row>
    <row r="8058" spans="3:3" s="86" customFormat="1" ht="10.199999999999999">
      <c r="C8058" s="90"/>
    </row>
    <row r="8059" spans="3:3" s="86" customFormat="1" ht="10.199999999999999">
      <c r="C8059" s="90"/>
    </row>
    <row r="8060" spans="3:3" s="86" customFormat="1" ht="10.199999999999999">
      <c r="C8060" s="90"/>
    </row>
    <row r="8061" spans="3:3" s="86" customFormat="1" ht="10.199999999999999">
      <c r="C8061" s="90"/>
    </row>
    <row r="8062" spans="3:3" s="86" customFormat="1" ht="10.199999999999999">
      <c r="C8062" s="90"/>
    </row>
    <row r="8063" spans="3:3" s="86" customFormat="1" ht="10.199999999999999">
      <c r="C8063" s="90"/>
    </row>
    <row r="8064" spans="3:3" s="86" customFormat="1" ht="10.199999999999999">
      <c r="C8064" s="90"/>
    </row>
    <row r="8065" spans="3:3" s="86" customFormat="1" ht="10.199999999999999">
      <c r="C8065" s="90"/>
    </row>
    <row r="8066" spans="3:3" s="86" customFormat="1" ht="10.199999999999999">
      <c r="C8066" s="90"/>
    </row>
    <row r="8067" spans="3:3" s="86" customFormat="1" ht="10.199999999999999">
      <c r="C8067" s="90"/>
    </row>
    <row r="8068" spans="3:3" s="86" customFormat="1" ht="10.199999999999999">
      <c r="C8068" s="90"/>
    </row>
    <row r="8069" spans="3:3" s="86" customFormat="1" ht="10.199999999999999">
      <c r="C8069" s="90"/>
    </row>
    <row r="8070" spans="3:3" s="86" customFormat="1" ht="10.199999999999999">
      <c r="C8070" s="90"/>
    </row>
    <row r="8071" spans="3:3" s="86" customFormat="1" ht="10.199999999999999">
      <c r="C8071" s="90"/>
    </row>
    <row r="8072" spans="3:3" s="86" customFormat="1" ht="10.199999999999999">
      <c r="C8072" s="90"/>
    </row>
    <row r="8073" spans="3:3" s="86" customFormat="1" ht="10.199999999999999">
      <c r="C8073" s="90"/>
    </row>
    <row r="8074" spans="3:3" s="86" customFormat="1" ht="10.199999999999999">
      <c r="C8074" s="90"/>
    </row>
    <row r="8075" spans="3:3" s="86" customFormat="1" ht="10.199999999999999">
      <c r="C8075" s="90"/>
    </row>
    <row r="8076" spans="3:3" s="86" customFormat="1" ht="10.199999999999999">
      <c r="C8076" s="90"/>
    </row>
    <row r="8077" spans="3:3" s="86" customFormat="1" ht="10.199999999999999">
      <c r="C8077" s="90"/>
    </row>
    <row r="8078" spans="3:3" s="86" customFormat="1" ht="10.199999999999999">
      <c r="C8078" s="90"/>
    </row>
    <row r="8079" spans="3:3" s="86" customFormat="1" ht="10.199999999999999">
      <c r="C8079" s="90"/>
    </row>
    <row r="8080" spans="3:3" s="86" customFormat="1" ht="10.199999999999999">
      <c r="C8080" s="90"/>
    </row>
    <row r="8081" spans="3:3" s="86" customFormat="1" ht="10.199999999999999">
      <c r="C8081" s="90"/>
    </row>
    <row r="8082" spans="3:3" s="86" customFormat="1" ht="10.199999999999999">
      <c r="C8082" s="90"/>
    </row>
    <row r="8083" spans="3:3" s="86" customFormat="1" ht="10.199999999999999">
      <c r="C8083" s="90"/>
    </row>
    <row r="8084" spans="3:3" s="86" customFormat="1" ht="10.199999999999999">
      <c r="C8084" s="90"/>
    </row>
    <row r="8085" spans="3:3" s="86" customFormat="1" ht="10.199999999999999">
      <c r="C8085" s="90"/>
    </row>
    <row r="8086" spans="3:3" s="86" customFormat="1" ht="10.199999999999999">
      <c r="C8086" s="90"/>
    </row>
    <row r="8087" spans="3:3" s="86" customFormat="1" ht="10.199999999999999">
      <c r="C8087" s="90"/>
    </row>
    <row r="8088" spans="3:3" s="86" customFormat="1" ht="10.199999999999999">
      <c r="C8088" s="90"/>
    </row>
    <row r="8089" spans="3:3" s="86" customFormat="1" ht="10.199999999999999">
      <c r="C8089" s="90"/>
    </row>
    <row r="8090" spans="3:3" s="86" customFormat="1" ht="10.199999999999999">
      <c r="C8090" s="90"/>
    </row>
    <row r="8091" spans="3:3" s="86" customFormat="1" ht="10.199999999999999">
      <c r="C8091" s="90"/>
    </row>
    <row r="8092" spans="3:3" s="86" customFormat="1" ht="10.199999999999999">
      <c r="C8092" s="90"/>
    </row>
    <row r="8093" spans="3:3" s="86" customFormat="1" ht="10.199999999999999">
      <c r="C8093" s="90"/>
    </row>
    <row r="8094" spans="3:3" s="86" customFormat="1" ht="10.199999999999999">
      <c r="C8094" s="90"/>
    </row>
    <row r="8095" spans="3:3" s="86" customFormat="1" ht="10.199999999999999">
      <c r="C8095" s="90"/>
    </row>
    <row r="8096" spans="3:3" s="86" customFormat="1" ht="10.199999999999999">
      <c r="C8096" s="90"/>
    </row>
    <row r="8097" spans="3:3" s="86" customFormat="1" ht="10.199999999999999">
      <c r="C8097" s="90"/>
    </row>
    <row r="8098" spans="3:3" s="86" customFormat="1" ht="10.199999999999999">
      <c r="C8098" s="90"/>
    </row>
    <row r="8099" spans="3:3" s="86" customFormat="1" ht="10.199999999999999">
      <c r="C8099" s="90"/>
    </row>
    <row r="8100" spans="3:3" s="86" customFormat="1" ht="10.199999999999999">
      <c r="C8100" s="90"/>
    </row>
    <row r="8101" spans="3:3" s="86" customFormat="1" ht="10.199999999999999">
      <c r="C8101" s="90"/>
    </row>
    <row r="8102" spans="3:3" s="86" customFormat="1" ht="10.199999999999999">
      <c r="C8102" s="90"/>
    </row>
    <row r="8103" spans="3:3" s="86" customFormat="1" ht="10.199999999999999">
      <c r="C8103" s="90"/>
    </row>
    <row r="8104" spans="3:3" s="86" customFormat="1" ht="10.199999999999999">
      <c r="C8104" s="90"/>
    </row>
    <row r="8105" spans="3:3" s="86" customFormat="1" ht="10.199999999999999">
      <c r="C8105" s="90"/>
    </row>
    <row r="8106" spans="3:3" s="86" customFormat="1" ht="10.199999999999999">
      <c r="C8106" s="90"/>
    </row>
    <row r="8107" spans="3:3" s="86" customFormat="1" ht="10.199999999999999">
      <c r="C8107" s="90"/>
    </row>
    <row r="8108" spans="3:3" s="86" customFormat="1" ht="10.199999999999999">
      <c r="C8108" s="90"/>
    </row>
    <row r="8109" spans="3:3" s="86" customFormat="1" ht="10.199999999999999">
      <c r="C8109" s="90"/>
    </row>
    <row r="8110" spans="3:3" s="86" customFormat="1" ht="10.199999999999999">
      <c r="C8110" s="90"/>
    </row>
    <row r="8111" spans="3:3" s="86" customFormat="1" ht="10.199999999999999">
      <c r="C8111" s="90"/>
    </row>
    <row r="8112" spans="3:3" s="86" customFormat="1" ht="10.199999999999999">
      <c r="C8112" s="90"/>
    </row>
    <row r="8113" spans="3:3" s="86" customFormat="1" ht="10.199999999999999">
      <c r="C8113" s="90"/>
    </row>
    <row r="8114" spans="3:3" s="86" customFormat="1" ht="10.199999999999999">
      <c r="C8114" s="90"/>
    </row>
    <row r="8115" spans="3:3" s="86" customFormat="1" ht="10.199999999999999">
      <c r="C8115" s="90"/>
    </row>
    <row r="8116" spans="3:3" s="86" customFormat="1" ht="10.199999999999999">
      <c r="C8116" s="90"/>
    </row>
    <row r="8117" spans="3:3" s="86" customFormat="1" ht="10.199999999999999">
      <c r="C8117" s="90"/>
    </row>
    <row r="8118" spans="3:3" s="86" customFormat="1" ht="10.199999999999999">
      <c r="C8118" s="90"/>
    </row>
    <row r="8119" spans="3:3" s="86" customFormat="1" ht="10.199999999999999">
      <c r="C8119" s="90"/>
    </row>
    <row r="8120" spans="3:3" s="86" customFormat="1" ht="10.199999999999999">
      <c r="C8120" s="90"/>
    </row>
    <row r="8121" spans="3:3" s="86" customFormat="1" ht="10.199999999999999">
      <c r="C8121" s="90"/>
    </row>
    <row r="8122" spans="3:3" s="86" customFormat="1" ht="10.199999999999999">
      <c r="C8122" s="90"/>
    </row>
    <row r="8123" spans="3:3" s="86" customFormat="1" ht="10.199999999999999">
      <c r="C8123" s="90"/>
    </row>
    <row r="8124" spans="3:3" s="86" customFormat="1" ht="10.199999999999999">
      <c r="C8124" s="90"/>
    </row>
    <row r="8125" spans="3:3" s="86" customFormat="1" ht="10.199999999999999">
      <c r="C8125" s="90"/>
    </row>
    <row r="8126" spans="3:3" s="86" customFormat="1" ht="10.199999999999999">
      <c r="C8126" s="90"/>
    </row>
    <row r="8127" spans="3:3" s="86" customFormat="1" ht="10.199999999999999">
      <c r="C8127" s="90"/>
    </row>
    <row r="8128" spans="3:3" s="86" customFormat="1" ht="10.199999999999999">
      <c r="C8128" s="90"/>
    </row>
    <row r="8129" spans="3:3" s="86" customFormat="1" ht="10.199999999999999">
      <c r="C8129" s="90"/>
    </row>
    <row r="8130" spans="3:3" s="86" customFormat="1" ht="10.199999999999999">
      <c r="C8130" s="90"/>
    </row>
    <row r="8131" spans="3:3" s="86" customFormat="1" ht="10.199999999999999">
      <c r="C8131" s="90"/>
    </row>
    <row r="8132" spans="3:3" s="86" customFormat="1" ht="10.199999999999999">
      <c r="C8132" s="90"/>
    </row>
    <row r="8133" spans="3:3" s="86" customFormat="1" ht="10.199999999999999">
      <c r="C8133" s="90"/>
    </row>
    <row r="8134" spans="3:3" s="86" customFormat="1" ht="10.199999999999999">
      <c r="C8134" s="90"/>
    </row>
    <row r="8135" spans="3:3" s="86" customFormat="1" ht="10.199999999999999">
      <c r="C8135" s="90"/>
    </row>
    <row r="8136" spans="3:3" s="86" customFormat="1" ht="10.199999999999999">
      <c r="C8136" s="90"/>
    </row>
    <row r="8137" spans="3:3" s="86" customFormat="1" ht="10.199999999999999">
      <c r="C8137" s="90"/>
    </row>
    <row r="8138" spans="3:3" s="86" customFormat="1" ht="10.199999999999999">
      <c r="C8138" s="90"/>
    </row>
    <row r="8139" spans="3:3" s="86" customFormat="1" ht="10.199999999999999">
      <c r="C8139" s="90"/>
    </row>
    <row r="8140" spans="3:3" s="86" customFormat="1" ht="10.199999999999999">
      <c r="C8140" s="90"/>
    </row>
    <row r="8141" spans="3:3" s="86" customFormat="1" ht="10.199999999999999">
      <c r="C8141" s="90"/>
    </row>
    <row r="8142" spans="3:3" s="86" customFormat="1" ht="10.199999999999999">
      <c r="C8142" s="90"/>
    </row>
    <row r="8143" spans="3:3" s="86" customFormat="1" ht="10.199999999999999">
      <c r="C8143" s="90"/>
    </row>
    <row r="8144" spans="3:3" s="86" customFormat="1" ht="10.199999999999999">
      <c r="C8144" s="90"/>
    </row>
    <row r="8145" spans="3:3" s="86" customFormat="1" ht="10.199999999999999">
      <c r="C8145" s="90"/>
    </row>
    <row r="8146" spans="3:3" s="86" customFormat="1" ht="10.199999999999999">
      <c r="C8146" s="90"/>
    </row>
    <row r="8147" spans="3:3" s="86" customFormat="1" ht="10.199999999999999">
      <c r="C8147" s="90"/>
    </row>
    <row r="8148" spans="3:3" s="86" customFormat="1" ht="10.199999999999999">
      <c r="C8148" s="90"/>
    </row>
    <row r="8149" spans="3:3" s="86" customFormat="1" ht="10.199999999999999">
      <c r="C8149" s="90"/>
    </row>
    <row r="8150" spans="3:3" s="86" customFormat="1" ht="10.199999999999999">
      <c r="C8150" s="90"/>
    </row>
    <row r="8151" spans="3:3" s="86" customFormat="1" ht="10.199999999999999">
      <c r="C8151" s="90"/>
    </row>
    <row r="8152" spans="3:3" s="86" customFormat="1" ht="10.199999999999999">
      <c r="C8152" s="90"/>
    </row>
    <row r="8153" spans="3:3" s="86" customFormat="1" ht="10.199999999999999">
      <c r="C8153" s="90"/>
    </row>
    <row r="8154" spans="3:3" s="86" customFormat="1" ht="10.199999999999999">
      <c r="C8154" s="90"/>
    </row>
    <row r="8155" spans="3:3" s="86" customFormat="1" ht="10.199999999999999">
      <c r="C8155" s="90"/>
    </row>
    <row r="8156" spans="3:3" s="86" customFormat="1" ht="10.199999999999999">
      <c r="C8156" s="90"/>
    </row>
    <row r="8157" spans="3:3" s="86" customFormat="1" ht="10.199999999999999">
      <c r="C8157" s="90"/>
    </row>
    <row r="8158" spans="3:3" s="86" customFormat="1" ht="10.199999999999999">
      <c r="C8158" s="90"/>
    </row>
    <row r="8159" spans="3:3" s="86" customFormat="1" ht="10.199999999999999">
      <c r="C8159" s="90"/>
    </row>
    <row r="8160" spans="3:3" s="86" customFormat="1" ht="10.199999999999999">
      <c r="C8160" s="90"/>
    </row>
    <row r="8161" spans="3:3" s="86" customFormat="1" ht="10.199999999999999">
      <c r="C8161" s="90"/>
    </row>
    <row r="8162" spans="3:3" s="86" customFormat="1" ht="10.199999999999999">
      <c r="C8162" s="90"/>
    </row>
    <row r="8163" spans="3:3" s="86" customFormat="1" ht="10.199999999999999">
      <c r="C8163" s="90"/>
    </row>
    <row r="8164" spans="3:3" s="86" customFormat="1" ht="10.199999999999999">
      <c r="C8164" s="90"/>
    </row>
    <row r="8165" spans="3:3" s="86" customFormat="1" ht="10.199999999999999">
      <c r="C8165" s="90"/>
    </row>
    <row r="8166" spans="3:3" s="86" customFormat="1" ht="10.199999999999999">
      <c r="C8166" s="90"/>
    </row>
    <row r="8167" spans="3:3" s="86" customFormat="1" ht="10.199999999999999">
      <c r="C8167" s="90"/>
    </row>
    <row r="8168" spans="3:3" s="86" customFormat="1" ht="10.199999999999999">
      <c r="C8168" s="90"/>
    </row>
    <row r="8169" spans="3:3" s="86" customFormat="1" ht="10.199999999999999">
      <c r="C8169" s="90"/>
    </row>
    <row r="8170" spans="3:3" s="86" customFormat="1" ht="10.199999999999999">
      <c r="C8170" s="90"/>
    </row>
    <row r="8171" spans="3:3" s="86" customFormat="1" ht="10.199999999999999">
      <c r="C8171" s="90"/>
    </row>
    <row r="8172" spans="3:3" s="86" customFormat="1" ht="10.199999999999999">
      <c r="C8172" s="90"/>
    </row>
    <row r="8173" spans="3:3" s="86" customFormat="1" ht="10.199999999999999">
      <c r="C8173" s="90"/>
    </row>
    <row r="8174" spans="3:3" s="86" customFormat="1" ht="10.199999999999999">
      <c r="C8174" s="90"/>
    </row>
    <row r="8175" spans="3:3" s="86" customFormat="1" ht="10.199999999999999">
      <c r="C8175" s="90"/>
    </row>
    <row r="8176" spans="3:3" s="86" customFormat="1" ht="10.199999999999999">
      <c r="C8176" s="90"/>
    </row>
    <row r="8177" spans="3:3" s="86" customFormat="1" ht="10.199999999999999">
      <c r="C8177" s="90"/>
    </row>
    <row r="8178" spans="3:3" s="86" customFormat="1" ht="10.199999999999999">
      <c r="C8178" s="90"/>
    </row>
    <row r="8179" spans="3:3" s="86" customFormat="1" ht="10.199999999999999">
      <c r="C8179" s="90"/>
    </row>
    <row r="8180" spans="3:3" s="86" customFormat="1" ht="10.199999999999999">
      <c r="C8180" s="90"/>
    </row>
    <row r="8181" spans="3:3" s="86" customFormat="1" ht="10.199999999999999">
      <c r="C8181" s="90"/>
    </row>
    <row r="8182" spans="3:3" s="86" customFormat="1" ht="10.199999999999999">
      <c r="C8182" s="90"/>
    </row>
    <row r="8183" spans="3:3" s="86" customFormat="1" ht="10.199999999999999">
      <c r="C8183" s="90"/>
    </row>
    <row r="8184" spans="3:3" s="86" customFormat="1" ht="10.199999999999999">
      <c r="C8184" s="90"/>
    </row>
    <row r="8185" spans="3:3" s="86" customFormat="1" ht="10.199999999999999">
      <c r="C8185" s="90"/>
    </row>
    <row r="8186" spans="3:3" s="86" customFormat="1" ht="10.199999999999999">
      <c r="C8186" s="90"/>
    </row>
    <row r="8187" spans="3:3" s="86" customFormat="1" ht="10.199999999999999">
      <c r="C8187" s="90"/>
    </row>
    <row r="8188" spans="3:3" s="86" customFormat="1" ht="10.199999999999999">
      <c r="C8188" s="90"/>
    </row>
    <row r="8189" spans="3:3" s="86" customFormat="1" ht="10.199999999999999">
      <c r="C8189" s="90"/>
    </row>
    <row r="8190" spans="3:3" s="86" customFormat="1" ht="10.199999999999999">
      <c r="C8190" s="90"/>
    </row>
    <row r="8191" spans="3:3" s="86" customFormat="1" ht="10.199999999999999">
      <c r="C8191" s="90"/>
    </row>
    <row r="8192" spans="3:3" s="86" customFormat="1" ht="10.199999999999999">
      <c r="C8192" s="90"/>
    </row>
    <row r="8193" spans="3:3" s="86" customFormat="1" ht="10.199999999999999">
      <c r="C8193" s="90"/>
    </row>
    <row r="8194" spans="3:3" s="86" customFormat="1" ht="10.199999999999999">
      <c r="C8194" s="90"/>
    </row>
    <row r="8195" spans="3:3" s="86" customFormat="1" ht="10.199999999999999">
      <c r="C8195" s="90"/>
    </row>
    <row r="8196" spans="3:3" s="86" customFormat="1" ht="10.199999999999999">
      <c r="C8196" s="90"/>
    </row>
    <row r="8197" spans="3:3" s="86" customFormat="1" ht="10.199999999999999">
      <c r="C8197" s="90"/>
    </row>
    <row r="8198" spans="3:3" s="86" customFormat="1" ht="10.199999999999999">
      <c r="C8198" s="90"/>
    </row>
    <row r="8199" spans="3:3" s="86" customFormat="1" ht="10.199999999999999">
      <c r="C8199" s="90"/>
    </row>
    <row r="8200" spans="3:3" s="86" customFormat="1" ht="10.199999999999999">
      <c r="C8200" s="90"/>
    </row>
    <row r="8201" spans="3:3" s="86" customFormat="1" ht="10.199999999999999">
      <c r="C8201" s="90"/>
    </row>
    <row r="8202" spans="3:3" s="86" customFormat="1" ht="10.199999999999999">
      <c r="C8202" s="90"/>
    </row>
    <row r="8203" spans="3:3" s="86" customFormat="1" ht="10.199999999999999">
      <c r="C8203" s="90"/>
    </row>
    <row r="8204" spans="3:3" s="86" customFormat="1" ht="10.199999999999999">
      <c r="C8204" s="90"/>
    </row>
    <row r="8205" spans="3:3" s="86" customFormat="1" ht="10.199999999999999">
      <c r="C8205" s="90"/>
    </row>
    <row r="8206" spans="3:3" s="86" customFormat="1" ht="10.199999999999999">
      <c r="C8206" s="90"/>
    </row>
    <row r="8207" spans="3:3" s="86" customFormat="1" ht="10.199999999999999">
      <c r="C8207" s="90"/>
    </row>
    <row r="8208" spans="3:3" s="86" customFormat="1" ht="10.199999999999999">
      <c r="C8208" s="90"/>
    </row>
    <row r="8209" spans="3:3" s="86" customFormat="1" ht="10.199999999999999">
      <c r="C8209" s="90"/>
    </row>
    <row r="8210" spans="3:3" s="86" customFormat="1" ht="10.199999999999999">
      <c r="C8210" s="90"/>
    </row>
    <row r="8211" spans="3:3" s="86" customFormat="1" ht="10.199999999999999">
      <c r="C8211" s="90"/>
    </row>
    <row r="8212" spans="3:3" s="86" customFormat="1" ht="10.199999999999999">
      <c r="C8212" s="90"/>
    </row>
    <row r="8213" spans="3:3" s="86" customFormat="1" ht="10.199999999999999">
      <c r="C8213" s="90"/>
    </row>
    <row r="8214" spans="3:3" s="86" customFormat="1" ht="10.199999999999999">
      <c r="C8214" s="90"/>
    </row>
    <row r="8215" spans="3:3" s="86" customFormat="1" ht="10.199999999999999">
      <c r="C8215" s="90"/>
    </row>
    <row r="8216" spans="3:3" s="86" customFormat="1" ht="10.199999999999999">
      <c r="C8216" s="90"/>
    </row>
    <row r="8217" spans="3:3" s="86" customFormat="1" ht="10.199999999999999">
      <c r="C8217" s="90"/>
    </row>
    <row r="8218" spans="3:3" s="86" customFormat="1" ht="10.199999999999999">
      <c r="C8218" s="90"/>
    </row>
    <row r="8219" spans="3:3" s="86" customFormat="1" ht="10.199999999999999">
      <c r="C8219" s="90"/>
    </row>
    <row r="8220" spans="3:3" s="86" customFormat="1" ht="10.199999999999999">
      <c r="C8220" s="90"/>
    </row>
    <row r="8221" spans="3:3" s="86" customFormat="1" ht="10.199999999999999">
      <c r="C8221" s="90"/>
    </row>
    <row r="8222" spans="3:3" s="86" customFormat="1" ht="10.199999999999999">
      <c r="C8222" s="90"/>
    </row>
    <row r="8223" spans="3:3" s="86" customFormat="1" ht="10.199999999999999">
      <c r="C8223" s="90"/>
    </row>
    <row r="8224" spans="3:3" s="86" customFormat="1" ht="10.199999999999999">
      <c r="C8224" s="90"/>
    </row>
    <row r="8225" spans="3:3" s="86" customFormat="1" ht="10.199999999999999">
      <c r="C8225" s="90"/>
    </row>
    <row r="8226" spans="3:3" s="86" customFormat="1" ht="10.199999999999999">
      <c r="C8226" s="90"/>
    </row>
    <row r="8227" spans="3:3" s="86" customFormat="1" ht="10.199999999999999">
      <c r="C8227" s="90"/>
    </row>
    <row r="8228" spans="3:3" s="86" customFormat="1" ht="10.199999999999999">
      <c r="C8228" s="90"/>
    </row>
    <row r="8229" spans="3:3" s="86" customFormat="1" ht="10.199999999999999">
      <c r="C8229" s="90"/>
    </row>
    <row r="8230" spans="3:3" s="86" customFormat="1" ht="10.199999999999999">
      <c r="C8230" s="90"/>
    </row>
    <row r="8231" spans="3:3" s="86" customFormat="1" ht="10.199999999999999">
      <c r="C8231" s="90"/>
    </row>
    <row r="8232" spans="3:3" s="86" customFormat="1" ht="10.199999999999999">
      <c r="C8232" s="90"/>
    </row>
    <row r="8233" spans="3:3" s="86" customFormat="1" ht="10.199999999999999">
      <c r="C8233" s="90"/>
    </row>
    <row r="8234" spans="3:3" s="86" customFormat="1" ht="10.199999999999999">
      <c r="C8234" s="90"/>
    </row>
    <row r="8235" spans="3:3" s="86" customFormat="1" ht="10.199999999999999">
      <c r="C8235" s="90"/>
    </row>
    <row r="8236" spans="3:3" s="86" customFormat="1" ht="10.199999999999999">
      <c r="C8236" s="90"/>
    </row>
    <row r="8237" spans="3:3" s="86" customFormat="1" ht="10.199999999999999">
      <c r="C8237" s="90"/>
    </row>
    <row r="8238" spans="3:3" s="86" customFormat="1" ht="10.199999999999999">
      <c r="C8238" s="90"/>
    </row>
    <row r="8239" spans="3:3" s="86" customFormat="1" ht="10.199999999999999">
      <c r="C8239" s="90"/>
    </row>
    <row r="8240" spans="3:3" s="86" customFormat="1" ht="10.199999999999999">
      <c r="C8240" s="90"/>
    </row>
    <row r="8241" spans="3:3" s="86" customFormat="1" ht="10.199999999999999">
      <c r="C8241" s="90"/>
    </row>
    <row r="8242" spans="3:3" s="86" customFormat="1" ht="10.199999999999999">
      <c r="C8242" s="90"/>
    </row>
    <row r="8243" spans="3:3" s="86" customFormat="1" ht="10.199999999999999">
      <c r="C8243" s="90"/>
    </row>
    <row r="8244" spans="3:3" s="86" customFormat="1" ht="10.199999999999999">
      <c r="C8244" s="90"/>
    </row>
    <row r="8245" spans="3:3" s="86" customFormat="1" ht="10.199999999999999">
      <c r="C8245" s="90"/>
    </row>
    <row r="8246" spans="3:3" s="86" customFormat="1" ht="10.199999999999999">
      <c r="C8246" s="90"/>
    </row>
    <row r="8247" spans="3:3" s="86" customFormat="1" ht="10.199999999999999">
      <c r="C8247" s="90"/>
    </row>
    <row r="8248" spans="3:3" s="86" customFormat="1" ht="10.199999999999999">
      <c r="C8248" s="90"/>
    </row>
    <row r="8249" spans="3:3" s="86" customFormat="1" ht="10.199999999999999">
      <c r="C8249" s="90"/>
    </row>
    <row r="8250" spans="3:3" s="86" customFormat="1" ht="10.199999999999999">
      <c r="C8250" s="90"/>
    </row>
    <row r="8251" spans="3:3" s="86" customFormat="1" ht="10.199999999999999">
      <c r="C8251" s="90"/>
    </row>
    <row r="8252" spans="3:3" s="86" customFormat="1" ht="10.199999999999999">
      <c r="C8252" s="90"/>
    </row>
    <row r="8253" spans="3:3" s="86" customFormat="1" ht="10.199999999999999">
      <c r="C8253" s="90"/>
    </row>
    <row r="8254" spans="3:3" s="86" customFormat="1" ht="10.199999999999999">
      <c r="C8254" s="90"/>
    </row>
    <row r="8255" spans="3:3" s="86" customFormat="1" ht="10.199999999999999">
      <c r="C8255" s="90"/>
    </row>
    <row r="8256" spans="3:3" s="86" customFormat="1" ht="10.199999999999999">
      <c r="C8256" s="90"/>
    </row>
    <row r="8257" spans="3:3" s="86" customFormat="1" ht="10.199999999999999">
      <c r="C8257" s="90"/>
    </row>
    <row r="8258" spans="3:3" s="86" customFormat="1" ht="10.199999999999999">
      <c r="C8258" s="90"/>
    </row>
    <row r="8259" spans="3:3" s="86" customFormat="1" ht="10.199999999999999">
      <c r="C8259" s="90"/>
    </row>
    <row r="8260" spans="3:3" s="86" customFormat="1" ht="10.199999999999999">
      <c r="C8260" s="90"/>
    </row>
    <row r="8261" spans="3:3" s="86" customFormat="1" ht="10.199999999999999">
      <c r="C8261" s="90"/>
    </row>
    <row r="8262" spans="3:3" s="86" customFormat="1" ht="10.199999999999999">
      <c r="C8262" s="90"/>
    </row>
    <row r="8263" spans="3:3" s="86" customFormat="1" ht="10.199999999999999">
      <c r="C8263" s="90"/>
    </row>
    <row r="8264" spans="3:3" s="86" customFormat="1" ht="10.199999999999999">
      <c r="C8264" s="90"/>
    </row>
    <row r="8265" spans="3:3" s="86" customFormat="1" ht="10.199999999999999">
      <c r="C8265" s="90"/>
    </row>
    <row r="8266" spans="3:3" s="86" customFormat="1" ht="10.199999999999999">
      <c r="C8266" s="90"/>
    </row>
    <row r="8267" spans="3:3" s="86" customFormat="1" ht="10.199999999999999">
      <c r="C8267" s="90"/>
    </row>
    <row r="8268" spans="3:3" s="86" customFormat="1" ht="10.199999999999999">
      <c r="C8268" s="90"/>
    </row>
    <row r="8269" spans="3:3" s="86" customFormat="1" ht="10.199999999999999">
      <c r="C8269" s="90"/>
    </row>
    <row r="8270" spans="3:3" s="86" customFormat="1" ht="10.199999999999999">
      <c r="C8270" s="90"/>
    </row>
    <row r="8271" spans="3:3" s="86" customFormat="1" ht="10.199999999999999">
      <c r="C8271" s="90"/>
    </row>
    <row r="8272" spans="3:3" s="86" customFormat="1" ht="10.199999999999999">
      <c r="C8272" s="90"/>
    </row>
    <row r="8273" spans="3:3" s="86" customFormat="1" ht="10.199999999999999">
      <c r="C8273" s="90"/>
    </row>
    <row r="8274" spans="3:3" s="86" customFormat="1" ht="10.199999999999999">
      <c r="C8274" s="90"/>
    </row>
    <row r="8275" spans="3:3" s="86" customFormat="1" ht="10.199999999999999">
      <c r="C8275" s="90"/>
    </row>
    <row r="8276" spans="3:3" s="86" customFormat="1" ht="10.199999999999999">
      <c r="C8276" s="90"/>
    </row>
    <row r="8277" spans="3:3" s="86" customFormat="1" ht="10.199999999999999">
      <c r="C8277" s="90"/>
    </row>
    <row r="8278" spans="3:3" s="86" customFormat="1" ht="10.199999999999999">
      <c r="C8278" s="90"/>
    </row>
    <row r="8279" spans="3:3" s="86" customFormat="1" ht="10.199999999999999">
      <c r="C8279" s="90"/>
    </row>
    <row r="8280" spans="3:3" s="86" customFormat="1" ht="10.199999999999999">
      <c r="C8280" s="90"/>
    </row>
    <row r="8281" spans="3:3" s="86" customFormat="1" ht="10.199999999999999">
      <c r="C8281" s="90"/>
    </row>
    <row r="8282" spans="3:3" s="86" customFormat="1" ht="10.199999999999999">
      <c r="C8282" s="90"/>
    </row>
    <row r="8283" spans="3:3" s="86" customFormat="1" ht="10.199999999999999">
      <c r="C8283" s="90"/>
    </row>
    <row r="8284" spans="3:3" s="86" customFormat="1" ht="10.199999999999999">
      <c r="C8284" s="90"/>
    </row>
    <row r="8285" spans="3:3" s="86" customFormat="1" ht="10.199999999999999">
      <c r="C8285" s="90"/>
    </row>
    <row r="8286" spans="3:3" s="86" customFormat="1" ht="10.199999999999999">
      <c r="C8286" s="90"/>
    </row>
    <row r="8287" spans="3:3" s="86" customFormat="1" ht="10.199999999999999">
      <c r="C8287" s="90"/>
    </row>
    <row r="8288" spans="3:3" s="86" customFormat="1" ht="10.199999999999999">
      <c r="C8288" s="90"/>
    </row>
    <row r="8289" spans="3:3" s="86" customFormat="1" ht="10.199999999999999">
      <c r="C8289" s="90"/>
    </row>
    <row r="8290" spans="3:3" s="86" customFormat="1" ht="10.199999999999999">
      <c r="C8290" s="90"/>
    </row>
    <row r="8291" spans="3:3" s="86" customFormat="1" ht="10.199999999999999">
      <c r="C8291" s="90"/>
    </row>
    <row r="8292" spans="3:3" s="86" customFormat="1" ht="10.199999999999999">
      <c r="C8292" s="90"/>
    </row>
    <row r="8293" spans="3:3" s="86" customFormat="1" ht="10.199999999999999">
      <c r="C8293" s="90"/>
    </row>
    <row r="8294" spans="3:3" s="86" customFormat="1" ht="10.199999999999999">
      <c r="C8294" s="90"/>
    </row>
    <row r="8295" spans="3:3" s="86" customFormat="1" ht="10.199999999999999">
      <c r="C8295" s="90"/>
    </row>
    <row r="8296" spans="3:3" s="86" customFormat="1" ht="10.199999999999999">
      <c r="C8296" s="90"/>
    </row>
    <row r="8297" spans="3:3" s="86" customFormat="1" ht="10.199999999999999">
      <c r="C8297" s="90"/>
    </row>
    <row r="8298" spans="3:3" s="86" customFormat="1" ht="10.199999999999999">
      <c r="C8298" s="90"/>
    </row>
    <row r="8299" spans="3:3" s="86" customFormat="1" ht="10.199999999999999">
      <c r="C8299" s="90"/>
    </row>
    <row r="8300" spans="3:3" s="86" customFormat="1" ht="10.199999999999999">
      <c r="C8300" s="90"/>
    </row>
    <row r="8301" spans="3:3" s="86" customFormat="1" ht="10.199999999999999">
      <c r="C8301" s="90"/>
    </row>
    <row r="8302" spans="3:3" s="86" customFormat="1" ht="10.199999999999999">
      <c r="C8302" s="90"/>
    </row>
    <row r="8303" spans="3:3" s="86" customFormat="1" ht="10.199999999999999">
      <c r="C8303" s="90"/>
    </row>
    <row r="8304" spans="3:3" s="86" customFormat="1" ht="10.199999999999999">
      <c r="C8304" s="90"/>
    </row>
    <row r="8305" spans="3:3" s="86" customFormat="1" ht="10.199999999999999">
      <c r="C8305" s="90"/>
    </row>
    <row r="8306" spans="3:3" s="86" customFormat="1" ht="10.199999999999999">
      <c r="C8306" s="90"/>
    </row>
    <row r="8307" spans="3:3" s="86" customFormat="1" ht="10.199999999999999">
      <c r="C8307" s="90"/>
    </row>
    <row r="8308" spans="3:3" s="86" customFormat="1" ht="10.199999999999999">
      <c r="C8308" s="90"/>
    </row>
    <row r="8309" spans="3:3" s="86" customFormat="1" ht="10.199999999999999">
      <c r="C8309" s="90"/>
    </row>
    <row r="8310" spans="3:3" s="86" customFormat="1" ht="10.199999999999999">
      <c r="C8310" s="90"/>
    </row>
    <row r="8311" spans="3:3" s="86" customFormat="1" ht="10.199999999999999">
      <c r="C8311" s="90"/>
    </row>
    <row r="8312" spans="3:3" s="86" customFormat="1" ht="10.199999999999999">
      <c r="C8312" s="90"/>
    </row>
    <row r="8313" spans="3:3" s="86" customFormat="1" ht="10.199999999999999">
      <c r="C8313" s="90"/>
    </row>
    <row r="8314" spans="3:3" s="86" customFormat="1" ht="10.199999999999999">
      <c r="C8314" s="90"/>
    </row>
    <row r="8315" spans="3:3" s="86" customFormat="1" ht="10.199999999999999">
      <c r="C8315" s="90"/>
    </row>
    <row r="8316" spans="3:3" s="86" customFormat="1" ht="10.199999999999999">
      <c r="C8316" s="90"/>
    </row>
    <row r="8317" spans="3:3" s="86" customFormat="1" ht="10.199999999999999">
      <c r="C8317" s="90"/>
    </row>
    <row r="8318" spans="3:3" s="86" customFormat="1" ht="10.199999999999999">
      <c r="C8318" s="90"/>
    </row>
    <row r="8319" spans="3:3" s="86" customFormat="1" ht="10.199999999999999">
      <c r="C8319" s="90"/>
    </row>
    <row r="8320" spans="3:3" s="86" customFormat="1" ht="10.199999999999999">
      <c r="C8320" s="90"/>
    </row>
    <row r="8321" spans="3:3" s="86" customFormat="1" ht="10.199999999999999">
      <c r="C8321" s="90"/>
    </row>
    <row r="8322" spans="3:3" s="86" customFormat="1" ht="10.199999999999999">
      <c r="C8322" s="90"/>
    </row>
    <row r="8323" spans="3:3" s="86" customFormat="1" ht="10.199999999999999">
      <c r="C8323" s="90"/>
    </row>
    <row r="8324" spans="3:3" s="86" customFormat="1" ht="10.199999999999999">
      <c r="C8324" s="90"/>
    </row>
    <row r="8325" spans="3:3" s="86" customFormat="1" ht="10.199999999999999">
      <c r="C8325" s="90"/>
    </row>
    <row r="8326" spans="3:3" s="86" customFormat="1" ht="10.199999999999999">
      <c r="C8326" s="90"/>
    </row>
    <row r="8327" spans="3:3" s="86" customFormat="1" ht="10.199999999999999">
      <c r="C8327" s="90"/>
    </row>
    <row r="8328" spans="3:3" s="86" customFormat="1" ht="10.199999999999999">
      <c r="C8328" s="90"/>
    </row>
    <row r="8329" spans="3:3" s="86" customFormat="1" ht="10.199999999999999">
      <c r="C8329" s="90"/>
    </row>
    <row r="8330" spans="3:3" s="86" customFormat="1" ht="10.199999999999999">
      <c r="C8330" s="90"/>
    </row>
    <row r="8331" spans="3:3" s="86" customFormat="1" ht="10.199999999999999">
      <c r="C8331" s="90"/>
    </row>
    <row r="8332" spans="3:3" s="86" customFormat="1" ht="10.199999999999999">
      <c r="C8332" s="90"/>
    </row>
    <row r="8333" spans="3:3" s="86" customFormat="1" ht="10.199999999999999">
      <c r="C8333" s="90"/>
    </row>
    <row r="8334" spans="3:3" s="86" customFormat="1" ht="10.199999999999999">
      <c r="C8334" s="90"/>
    </row>
    <row r="8335" spans="3:3" s="86" customFormat="1" ht="10.199999999999999">
      <c r="C8335" s="90"/>
    </row>
    <row r="8336" spans="3:3" s="86" customFormat="1" ht="10.199999999999999">
      <c r="C8336" s="90"/>
    </row>
    <row r="8337" spans="3:3" s="86" customFormat="1" ht="10.199999999999999">
      <c r="C8337" s="90"/>
    </row>
    <row r="8338" spans="3:3" s="86" customFormat="1" ht="10.199999999999999">
      <c r="C8338" s="90"/>
    </row>
    <row r="8339" spans="3:3" s="86" customFormat="1" ht="10.199999999999999">
      <c r="C8339" s="90"/>
    </row>
    <row r="8340" spans="3:3" s="86" customFormat="1" ht="10.199999999999999">
      <c r="C8340" s="90"/>
    </row>
    <row r="8341" spans="3:3" s="86" customFormat="1" ht="10.199999999999999">
      <c r="C8341" s="90"/>
    </row>
    <row r="8342" spans="3:3" s="86" customFormat="1" ht="10.199999999999999">
      <c r="C8342" s="90"/>
    </row>
    <row r="8343" spans="3:3" s="86" customFormat="1" ht="10.199999999999999">
      <c r="C8343" s="90"/>
    </row>
    <row r="8344" spans="3:3" s="86" customFormat="1" ht="10.199999999999999">
      <c r="C8344" s="90"/>
    </row>
    <row r="8345" spans="3:3" s="86" customFormat="1" ht="10.199999999999999">
      <c r="C8345" s="90"/>
    </row>
    <row r="8346" spans="3:3" s="86" customFormat="1" ht="10.199999999999999">
      <c r="C8346" s="90"/>
    </row>
    <row r="8347" spans="3:3" s="86" customFormat="1" ht="10.199999999999999">
      <c r="C8347" s="90"/>
    </row>
    <row r="8348" spans="3:3" s="86" customFormat="1" ht="10.199999999999999">
      <c r="C8348" s="90"/>
    </row>
    <row r="8349" spans="3:3" s="86" customFormat="1" ht="10.199999999999999">
      <c r="C8349" s="90"/>
    </row>
    <row r="8350" spans="3:3" s="86" customFormat="1" ht="10.199999999999999">
      <c r="C8350" s="90"/>
    </row>
    <row r="8351" spans="3:3" s="86" customFormat="1" ht="10.199999999999999">
      <c r="C8351" s="90"/>
    </row>
    <row r="8352" spans="3:3" s="86" customFormat="1" ht="10.199999999999999">
      <c r="C8352" s="90"/>
    </row>
    <row r="8353" spans="3:3" s="86" customFormat="1" ht="10.199999999999999">
      <c r="C8353" s="90"/>
    </row>
    <row r="8354" spans="3:3" s="86" customFormat="1" ht="10.199999999999999">
      <c r="C8354" s="90"/>
    </row>
    <row r="8355" spans="3:3" s="86" customFormat="1" ht="10.199999999999999">
      <c r="C8355" s="90"/>
    </row>
    <row r="8356" spans="3:3" s="86" customFormat="1" ht="10.199999999999999">
      <c r="C8356" s="90"/>
    </row>
    <row r="8357" spans="3:3" s="86" customFormat="1" ht="10.199999999999999">
      <c r="C8357" s="90"/>
    </row>
    <row r="8358" spans="3:3" s="86" customFormat="1" ht="10.199999999999999">
      <c r="C8358" s="90"/>
    </row>
    <row r="8359" spans="3:3" s="86" customFormat="1" ht="10.199999999999999">
      <c r="C8359" s="90"/>
    </row>
    <row r="8360" spans="3:3" s="86" customFormat="1" ht="10.199999999999999">
      <c r="C8360" s="90"/>
    </row>
    <row r="8361" spans="3:3" s="86" customFormat="1" ht="10.199999999999999">
      <c r="C8361" s="90"/>
    </row>
    <row r="8362" spans="3:3" s="86" customFormat="1" ht="10.199999999999999">
      <c r="C8362" s="90"/>
    </row>
    <row r="8363" spans="3:3" s="86" customFormat="1" ht="10.199999999999999">
      <c r="C8363" s="90"/>
    </row>
    <row r="8364" spans="3:3" s="86" customFormat="1" ht="10.199999999999999">
      <c r="C8364" s="90"/>
    </row>
    <row r="8365" spans="3:3" s="86" customFormat="1" ht="10.199999999999999">
      <c r="C8365" s="90"/>
    </row>
    <row r="8366" spans="3:3" s="86" customFormat="1" ht="10.199999999999999">
      <c r="C8366" s="90"/>
    </row>
    <row r="8367" spans="3:3" s="86" customFormat="1" ht="10.199999999999999">
      <c r="C8367" s="90"/>
    </row>
    <row r="8368" spans="3:3" s="86" customFormat="1" ht="10.199999999999999">
      <c r="C8368" s="90"/>
    </row>
    <row r="8369" spans="3:3" s="86" customFormat="1" ht="10.199999999999999">
      <c r="C8369" s="90"/>
    </row>
    <row r="8370" spans="3:3" s="86" customFormat="1" ht="10.199999999999999">
      <c r="C8370" s="90"/>
    </row>
    <row r="8371" spans="3:3" s="86" customFormat="1" ht="10.199999999999999">
      <c r="C8371" s="90"/>
    </row>
    <row r="8372" spans="3:3" s="86" customFormat="1" ht="10.199999999999999">
      <c r="C8372" s="90"/>
    </row>
    <row r="8373" spans="3:3" s="86" customFormat="1" ht="10.199999999999999">
      <c r="C8373" s="90"/>
    </row>
    <row r="8374" spans="3:3" s="86" customFormat="1" ht="10.199999999999999">
      <c r="C8374" s="90"/>
    </row>
    <row r="8375" spans="3:3" s="86" customFormat="1" ht="10.199999999999999">
      <c r="C8375" s="90"/>
    </row>
    <row r="8376" spans="3:3" s="86" customFormat="1" ht="10.199999999999999">
      <c r="C8376" s="90"/>
    </row>
    <row r="8377" spans="3:3" s="86" customFormat="1" ht="10.199999999999999">
      <c r="C8377" s="90"/>
    </row>
    <row r="8378" spans="3:3" s="86" customFormat="1" ht="10.199999999999999">
      <c r="C8378" s="90"/>
    </row>
    <row r="8379" spans="3:3" s="86" customFormat="1" ht="10.199999999999999">
      <c r="C8379" s="90"/>
    </row>
    <row r="8380" spans="3:3" s="86" customFormat="1" ht="10.199999999999999">
      <c r="C8380" s="90"/>
    </row>
    <row r="8381" spans="3:3" s="86" customFormat="1" ht="10.199999999999999">
      <c r="C8381" s="90"/>
    </row>
    <row r="8382" spans="3:3" s="86" customFormat="1" ht="10.199999999999999">
      <c r="C8382" s="90"/>
    </row>
    <row r="8383" spans="3:3" s="86" customFormat="1" ht="10.199999999999999">
      <c r="C8383" s="90"/>
    </row>
    <row r="8384" spans="3:3" s="86" customFormat="1" ht="10.199999999999999">
      <c r="C8384" s="90"/>
    </row>
    <row r="8385" spans="3:3" s="86" customFormat="1" ht="10.199999999999999">
      <c r="C8385" s="90"/>
    </row>
    <row r="8386" spans="3:3" s="86" customFormat="1" ht="10.199999999999999">
      <c r="C8386" s="90"/>
    </row>
    <row r="8387" spans="3:3" s="86" customFormat="1" ht="10.199999999999999">
      <c r="C8387" s="90"/>
    </row>
    <row r="8388" spans="3:3" s="86" customFormat="1" ht="10.199999999999999">
      <c r="C8388" s="90"/>
    </row>
    <row r="8389" spans="3:3" s="86" customFormat="1" ht="10.199999999999999">
      <c r="C8389" s="90"/>
    </row>
    <row r="8390" spans="3:3" s="86" customFormat="1" ht="10.199999999999999">
      <c r="C8390" s="90"/>
    </row>
    <row r="8391" spans="3:3" s="86" customFormat="1" ht="10.199999999999999">
      <c r="C8391" s="90"/>
    </row>
    <row r="8392" spans="3:3" s="86" customFormat="1" ht="10.199999999999999">
      <c r="C8392" s="90"/>
    </row>
    <row r="8393" spans="3:3" s="86" customFormat="1" ht="10.199999999999999">
      <c r="C8393" s="90"/>
    </row>
    <row r="8394" spans="3:3" s="86" customFormat="1" ht="10.199999999999999">
      <c r="C8394" s="90"/>
    </row>
    <row r="8395" spans="3:3" s="86" customFormat="1" ht="10.199999999999999">
      <c r="C8395" s="90"/>
    </row>
    <row r="8396" spans="3:3" s="86" customFormat="1" ht="10.199999999999999">
      <c r="C8396" s="90"/>
    </row>
    <row r="8397" spans="3:3" s="86" customFormat="1" ht="10.199999999999999">
      <c r="C8397" s="90"/>
    </row>
    <row r="8398" spans="3:3" s="86" customFormat="1" ht="10.199999999999999">
      <c r="C8398" s="90"/>
    </row>
    <row r="8399" spans="3:3" s="86" customFormat="1" ht="10.199999999999999">
      <c r="C8399" s="90"/>
    </row>
    <row r="8400" spans="3:3" s="86" customFormat="1" ht="10.199999999999999">
      <c r="C8400" s="90"/>
    </row>
    <row r="8401" spans="3:3" s="86" customFormat="1" ht="10.199999999999999">
      <c r="C8401" s="90"/>
    </row>
    <row r="8402" spans="3:3" s="86" customFormat="1" ht="10.199999999999999">
      <c r="C8402" s="90"/>
    </row>
    <row r="8403" spans="3:3" s="86" customFormat="1" ht="10.199999999999999">
      <c r="C8403" s="90"/>
    </row>
    <row r="8404" spans="3:3" s="86" customFormat="1" ht="10.199999999999999">
      <c r="C8404" s="90"/>
    </row>
    <row r="8405" spans="3:3" s="86" customFormat="1" ht="10.199999999999999">
      <c r="C8405" s="90"/>
    </row>
    <row r="8406" spans="3:3" s="86" customFormat="1" ht="10.199999999999999">
      <c r="C8406" s="90"/>
    </row>
    <row r="8407" spans="3:3" s="86" customFormat="1" ht="10.199999999999999">
      <c r="C8407" s="90"/>
    </row>
    <row r="8408" spans="3:3" s="86" customFormat="1" ht="10.199999999999999">
      <c r="C8408" s="90"/>
    </row>
    <row r="8409" spans="3:3" s="86" customFormat="1" ht="10.199999999999999">
      <c r="C8409" s="90"/>
    </row>
    <row r="8410" spans="3:3" s="86" customFormat="1" ht="10.199999999999999">
      <c r="C8410" s="90"/>
    </row>
    <row r="8411" spans="3:3" s="86" customFormat="1" ht="10.199999999999999">
      <c r="C8411" s="90"/>
    </row>
    <row r="8412" spans="3:3" s="86" customFormat="1" ht="10.199999999999999">
      <c r="C8412" s="90"/>
    </row>
    <row r="8413" spans="3:3" s="86" customFormat="1" ht="10.199999999999999">
      <c r="C8413" s="90"/>
    </row>
    <row r="8414" spans="3:3" s="86" customFormat="1" ht="10.199999999999999">
      <c r="C8414" s="90"/>
    </row>
    <row r="8415" spans="3:3" s="86" customFormat="1" ht="10.199999999999999">
      <c r="C8415" s="90"/>
    </row>
    <row r="8416" spans="3:3" s="86" customFormat="1" ht="10.199999999999999">
      <c r="C8416" s="90"/>
    </row>
    <row r="8417" spans="3:3" s="86" customFormat="1" ht="10.199999999999999">
      <c r="C8417" s="90"/>
    </row>
    <row r="8418" spans="3:3" s="86" customFormat="1" ht="10.199999999999999">
      <c r="C8418" s="90"/>
    </row>
    <row r="8419" spans="3:3" s="86" customFormat="1" ht="10.199999999999999">
      <c r="C8419" s="90"/>
    </row>
    <row r="8420" spans="3:3" s="86" customFormat="1" ht="10.199999999999999">
      <c r="C8420" s="90"/>
    </row>
    <row r="8421" spans="3:3" s="86" customFormat="1" ht="10.199999999999999">
      <c r="C8421" s="90"/>
    </row>
    <row r="8422" spans="3:3" s="86" customFormat="1" ht="10.199999999999999">
      <c r="C8422" s="90"/>
    </row>
    <row r="8423" spans="3:3" s="86" customFormat="1" ht="10.199999999999999">
      <c r="C8423" s="90"/>
    </row>
    <row r="8424" spans="3:3" s="86" customFormat="1" ht="10.199999999999999">
      <c r="C8424" s="90"/>
    </row>
    <row r="8425" spans="3:3" s="86" customFormat="1" ht="10.199999999999999">
      <c r="C8425" s="90"/>
    </row>
    <row r="8426" spans="3:3" s="86" customFormat="1" ht="10.199999999999999">
      <c r="C8426" s="90"/>
    </row>
    <row r="8427" spans="3:3" s="86" customFormat="1" ht="10.199999999999999">
      <c r="C8427" s="90"/>
    </row>
    <row r="8428" spans="3:3" s="86" customFormat="1" ht="10.199999999999999">
      <c r="C8428" s="90"/>
    </row>
    <row r="8429" spans="3:3" s="86" customFormat="1" ht="10.199999999999999">
      <c r="C8429" s="90"/>
    </row>
    <row r="8430" spans="3:3" s="86" customFormat="1" ht="10.199999999999999">
      <c r="C8430" s="90"/>
    </row>
    <row r="8431" spans="3:3" s="86" customFormat="1" ht="10.199999999999999">
      <c r="C8431" s="90"/>
    </row>
    <row r="8432" spans="3:3" s="86" customFormat="1" ht="10.199999999999999">
      <c r="C8432" s="90"/>
    </row>
    <row r="8433" spans="3:3" s="86" customFormat="1" ht="10.199999999999999">
      <c r="C8433" s="90"/>
    </row>
    <row r="8434" spans="3:3" s="86" customFormat="1" ht="10.199999999999999">
      <c r="C8434" s="90"/>
    </row>
    <row r="8435" spans="3:3" s="86" customFormat="1" ht="10.199999999999999">
      <c r="C8435" s="90"/>
    </row>
    <row r="8436" spans="3:3" s="86" customFormat="1" ht="10.199999999999999">
      <c r="C8436" s="90"/>
    </row>
    <row r="8437" spans="3:3" s="86" customFormat="1" ht="10.199999999999999">
      <c r="C8437" s="90"/>
    </row>
    <row r="8438" spans="3:3" s="86" customFormat="1" ht="10.199999999999999">
      <c r="C8438" s="90"/>
    </row>
    <row r="8439" spans="3:3" s="86" customFormat="1" ht="10.199999999999999">
      <c r="C8439" s="90"/>
    </row>
    <row r="8440" spans="3:3" s="86" customFormat="1" ht="10.199999999999999">
      <c r="C8440" s="90"/>
    </row>
    <row r="8441" spans="3:3" s="86" customFormat="1" ht="10.199999999999999">
      <c r="C8441" s="90"/>
    </row>
    <row r="8442" spans="3:3" s="86" customFormat="1" ht="10.199999999999999">
      <c r="C8442" s="90"/>
    </row>
    <row r="8443" spans="3:3" s="86" customFormat="1" ht="10.199999999999999">
      <c r="C8443" s="90"/>
    </row>
    <row r="8444" spans="3:3" s="86" customFormat="1" ht="10.199999999999999">
      <c r="C8444" s="90"/>
    </row>
    <row r="8445" spans="3:3" s="86" customFormat="1" ht="10.199999999999999">
      <c r="C8445" s="90"/>
    </row>
    <row r="8446" spans="3:3" s="86" customFormat="1" ht="10.199999999999999">
      <c r="C8446" s="90"/>
    </row>
    <row r="8447" spans="3:3" s="86" customFormat="1" ht="10.199999999999999">
      <c r="C8447" s="90"/>
    </row>
    <row r="8448" spans="3:3" s="86" customFormat="1" ht="10.199999999999999">
      <c r="C8448" s="90"/>
    </row>
    <row r="8449" spans="3:3" s="86" customFormat="1" ht="10.199999999999999">
      <c r="C8449" s="90"/>
    </row>
    <row r="8450" spans="3:3" s="86" customFormat="1" ht="10.199999999999999">
      <c r="C8450" s="90"/>
    </row>
    <row r="8451" spans="3:3" s="86" customFormat="1" ht="10.199999999999999">
      <c r="C8451" s="90"/>
    </row>
    <row r="8452" spans="3:3" s="86" customFormat="1" ht="10.199999999999999">
      <c r="C8452" s="90"/>
    </row>
    <row r="8453" spans="3:3" s="86" customFormat="1" ht="10.199999999999999">
      <c r="C8453" s="90"/>
    </row>
    <row r="8454" spans="3:3" s="86" customFormat="1" ht="10.199999999999999">
      <c r="C8454" s="90"/>
    </row>
    <row r="8455" spans="3:3" s="86" customFormat="1" ht="10.199999999999999">
      <c r="C8455" s="90"/>
    </row>
    <row r="8456" spans="3:3" s="86" customFormat="1" ht="10.199999999999999">
      <c r="C8456" s="90"/>
    </row>
    <row r="8457" spans="3:3" s="86" customFormat="1" ht="10.199999999999999">
      <c r="C8457" s="90"/>
    </row>
    <row r="8458" spans="3:3" s="86" customFormat="1" ht="10.199999999999999">
      <c r="C8458" s="90"/>
    </row>
    <row r="8459" spans="3:3" s="86" customFormat="1" ht="10.199999999999999">
      <c r="C8459" s="90"/>
    </row>
    <row r="8460" spans="3:3" s="86" customFormat="1" ht="10.199999999999999">
      <c r="C8460" s="90"/>
    </row>
    <row r="8461" spans="3:3" s="86" customFormat="1" ht="10.199999999999999">
      <c r="C8461" s="90"/>
    </row>
    <row r="8462" spans="3:3" s="86" customFormat="1" ht="10.199999999999999">
      <c r="C8462" s="90"/>
    </row>
    <row r="8463" spans="3:3" s="86" customFormat="1" ht="10.199999999999999">
      <c r="C8463" s="90"/>
    </row>
    <row r="8464" spans="3:3" s="86" customFormat="1" ht="10.199999999999999">
      <c r="C8464" s="90"/>
    </row>
    <row r="8465" spans="3:3" s="86" customFormat="1" ht="10.199999999999999">
      <c r="C8465" s="90"/>
    </row>
    <row r="8466" spans="3:3" s="86" customFormat="1" ht="10.199999999999999">
      <c r="C8466" s="90"/>
    </row>
    <row r="8467" spans="3:3" s="86" customFormat="1" ht="10.199999999999999">
      <c r="C8467" s="90"/>
    </row>
    <row r="8468" spans="3:3" s="86" customFormat="1" ht="10.199999999999999">
      <c r="C8468" s="90"/>
    </row>
    <row r="8469" spans="3:3" s="86" customFormat="1" ht="10.199999999999999">
      <c r="C8469" s="90"/>
    </row>
    <row r="8470" spans="3:3" s="86" customFormat="1" ht="10.199999999999999">
      <c r="C8470" s="90"/>
    </row>
    <row r="8471" spans="3:3" s="86" customFormat="1" ht="10.199999999999999">
      <c r="C8471" s="90"/>
    </row>
    <row r="8472" spans="3:3" s="86" customFormat="1" ht="10.199999999999999">
      <c r="C8472" s="90"/>
    </row>
    <row r="8473" spans="3:3" s="86" customFormat="1" ht="10.199999999999999">
      <c r="C8473" s="90"/>
    </row>
    <row r="8474" spans="3:3" s="86" customFormat="1" ht="10.199999999999999">
      <c r="C8474" s="90"/>
    </row>
    <row r="8475" spans="3:3" s="86" customFormat="1" ht="10.199999999999999">
      <c r="C8475" s="90"/>
    </row>
    <row r="8476" spans="3:3" s="86" customFormat="1" ht="10.199999999999999">
      <c r="C8476" s="90"/>
    </row>
    <row r="8477" spans="3:3" s="86" customFormat="1" ht="10.199999999999999">
      <c r="C8477" s="90"/>
    </row>
    <row r="8478" spans="3:3" s="86" customFormat="1" ht="10.199999999999999">
      <c r="C8478" s="90"/>
    </row>
    <row r="8479" spans="3:3" s="86" customFormat="1" ht="10.199999999999999">
      <c r="C8479" s="90"/>
    </row>
    <row r="8480" spans="3:3" s="86" customFormat="1" ht="10.199999999999999">
      <c r="C8480" s="90"/>
    </row>
    <row r="8481" spans="3:3" s="86" customFormat="1" ht="10.199999999999999">
      <c r="C8481" s="90"/>
    </row>
    <row r="8482" spans="3:3" s="86" customFormat="1" ht="10.199999999999999">
      <c r="C8482" s="90"/>
    </row>
    <row r="8483" spans="3:3" s="86" customFormat="1" ht="10.199999999999999">
      <c r="C8483" s="90"/>
    </row>
    <row r="8484" spans="3:3" s="86" customFormat="1" ht="10.199999999999999">
      <c r="C8484" s="90"/>
    </row>
    <row r="8485" spans="3:3" s="86" customFormat="1" ht="10.199999999999999">
      <c r="C8485" s="90"/>
    </row>
    <row r="8486" spans="3:3" s="86" customFormat="1" ht="10.199999999999999">
      <c r="C8486" s="90"/>
    </row>
    <row r="8487" spans="3:3" s="86" customFormat="1" ht="10.199999999999999">
      <c r="C8487" s="90"/>
    </row>
    <row r="8488" spans="3:3" s="86" customFormat="1" ht="10.199999999999999">
      <c r="C8488" s="90"/>
    </row>
    <row r="8489" spans="3:3" s="86" customFormat="1" ht="10.199999999999999">
      <c r="C8489" s="90"/>
    </row>
    <row r="8490" spans="3:3" s="86" customFormat="1" ht="10.199999999999999">
      <c r="C8490" s="90"/>
    </row>
    <row r="8491" spans="3:3" s="86" customFormat="1" ht="10.199999999999999">
      <c r="C8491" s="90"/>
    </row>
    <row r="8492" spans="3:3" s="86" customFormat="1" ht="10.199999999999999">
      <c r="C8492" s="90"/>
    </row>
    <row r="8493" spans="3:3" s="86" customFormat="1" ht="10.199999999999999">
      <c r="C8493" s="90"/>
    </row>
    <row r="8494" spans="3:3" s="86" customFormat="1" ht="10.199999999999999">
      <c r="C8494" s="90"/>
    </row>
    <row r="8495" spans="3:3" s="86" customFormat="1" ht="10.199999999999999">
      <c r="C8495" s="90"/>
    </row>
    <row r="8496" spans="3:3" s="86" customFormat="1" ht="10.199999999999999">
      <c r="C8496" s="90"/>
    </row>
    <row r="8497" spans="3:3" s="86" customFormat="1" ht="10.199999999999999">
      <c r="C8497" s="90"/>
    </row>
    <row r="8498" spans="3:3" s="86" customFormat="1" ht="10.199999999999999">
      <c r="C8498" s="90"/>
    </row>
    <row r="8499" spans="3:3" s="86" customFormat="1" ht="10.199999999999999">
      <c r="C8499" s="90"/>
    </row>
    <row r="8500" spans="3:3" s="86" customFormat="1" ht="10.199999999999999">
      <c r="C8500" s="90"/>
    </row>
    <row r="8501" spans="3:3" s="86" customFormat="1" ht="10.199999999999999">
      <c r="C8501" s="90"/>
    </row>
    <row r="8502" spans="3:3" s="86" customFormat="1" ht="10.199999999999999">
      <c r="C8502" s="90"/>
    </row>
    <row r="8503" spans="3:3" s="86" customFormat="1" ht="10.199999999999999">
      <c r="C8503" s="90"/>
    </row>
    <row r="8504" spans="3:3" s="86" customFormat="1" ht="10.199999999999999">
      <c r="C8504" s="90"/>
    </row>
    <row r="8505" spans="3:3" s="86" customFormat="1" ht="10.199999999999999">
      <c r="C8505" s="90"/>
    </row>
    <row r="8506" spans="3:3" s="86" customFormat="1" ht="10.199999999999999">
      <c r="C8506" s="90"/>
    </row>
    <row r="8507" spans="3:3" s="86" customFormat="1" ht="10.199999999999999">
      <c r="C8507" s="90"/>
    </row>
    <row r="8508" spans="3:3" s="86" customFormat="1" ht="10.199999999999999">
      <c r="C8508" s="90"/>
    </row>
    <row r="8509" spans="3:3" s="86" customFormat="1" ht="10.199999999999999">
      <c r="C8509" s="90"/>
    </row>
    <row r="8510" spans="3:3" s="86" customFormat="1" ht="10.199999999999999">
      <c r="C8510" s="90"/>
    </row>
    <row r="8511" spans="3:3" s="86" customFormat="1" ht="10.199999999999999">
      <c r="C8511" s="90"/>
    </row>
    <row r="8512" spans="3:3" s="86" customFormat="1" ht="10.199999999999999">
      <c r="C8512" s="90"/>
    </row>
    <row r="8513" spans="3:3" s="86" customFormat="1" ht="10.199999999999999">
      <c r="C8513" s="90"/>
    </row>
    <row r="8514" spans="3:3" s="86" customFormat="1" ht="10.199999999999999">
      <c r="C8514" s="90"/>
    </row>
    <row r="8515" spans="3:3" s="86" customFormat="1" ht="10.199999999999999">
      <c r="C8515" s="90"/>
    </row>
    <row r="8516" spans="3:3" s="86" customFormat="1" ht="10.199999999999999">
      <c r="C8516" s="90"/>
    </row>
    <row r="8517" spans="3:3" s="86" customFormat="1" ht="10.199999999999999">
      <c r="C8517" s="90"/>
    </row>
    <row r="8518" spans="3:3" s="86" customFormat="1" ht="10.199999999999999">
      <c r="C8518" s="90"/>
    </row>
    <row r="8519" spans="3:3" s="86" customFormat="1" ht="10.199999999999999">
      <c r="C8519" s="90"/>
    </row>
    <row r="8520" spans="3:3" s="86" customFormat="1" ht="10.199999999999999">
      <c r="C8520" s="90"/>
    </row>
    <row r="8521" spans="3:3" s="86" customFormat="1" ht="10.199999999999999">
      <c r="C8521" s="90"/>
    </row>
    <row r="8522" spans="3:3" s="86" customFormat="1" ht="10.199999999999999">
      <c r="C8522" s="90"/>
    </row>
    <row r="8523" spans="3:3" s="86" customFormat="1" ht="10.199999999999999">
      <c r="C8523" s="90"/>
    </row>
    <row r="8524" spans="3:3" s="86" customFormat="1" ht="10.199999999999999">
      <c r="C8524" s="90"/>
    </row>
    <row r="8525" spans="3:3" s="86" customFormat="1" ht="10.199999999999999">
      <c r="C8525" s="90"/>
    </row>
    <row r="8526" spans="3:3" s="86" customFormat="1" ht="10.199999999999999">
      <c r="C8526" s="90"/>
    </row>
    <row r="8527" spans="3:3" s="86" customFormat="1" ht="10.199999999999999">
      <c r="C8527" s="90"/>
    </row>
    <row r="8528" spans="3:3" s="86" customFormat="1" ht="10.199999999999999">
      <c r="C8528" s="90"/>
    </row>
    <row r="8529" spans="3:3" s="86" customFormat="1" ht="10.199999999999999">
      <c r="C8529" s="90"/>
    </row>
    <row r="8530" spans="3:3" s="86" customFormat="1" ht="10.199999999999999">
      <c r="C8530" s="90"/>
    </row>
    <row r="8531" spans="3:3" s="86" customFormat="1" ht="10.199999999999999">
      <c r="C8531" s="90"/>
    </row>
    <row r="8532" spans="3:3" s="86" customFormat="1" ht="10.199999999999999">
      <c r="C8532" s="90"/>
    </row>
    <row r="8533" spans="3:3" s="86" customFormat="1" ht="10.199999999999999">
      <c r="C8533" s="90"/>
    </row>
    <row r="8534" spans="3:3" s="86" customFormat="1" ht="10.199999999999999">
      <c r="C8534" s="90"/>
    </row>
    <row r="8535" spans="3:3" s="86" customFormat="1" ht="10.199999999999999">
      <c r="C8535" s="90"/>
    </row>
    <row r="8536" spans="3:3" s="86" customFormat="1" ht="10.199999999999999">
      <c r="C8536" s="90"/>
    </row>
    <row r="8537" spans="3:3" s="86" customFormat="1" ht="10.199999999999999">
      <c r="C8537" s="90"/>
    </row>
    <row r="8538" spans="3:3" s="86" customFormat="1" ht="10.199999999999999">
      <c r="C8538" s="90"/>
    </row>
    <row r="8539" spans="3:3" s="86" customFormat="1" ht="10.199999999999999">
      <c r="C8539" s="90"/>
    </row>
    <row r="8540" spans="3:3" s="86" customFormat="1" ht="10.199999999999999">
      <c r="C8540" s="90"/>
    </row>
    <row r="8541" spans="3:3" s="86" customFormat="1" ht="10.199999999999999">
      <c r="C8541" s="90"/>
    </row>
    <row r="8542" spans="3:3" s="86" customFormat="1" ht="10.199999999999999">
      <c r="C8542" s="90"/>
    </row>
    <row r="8543" spans="3:3" s="86" customFormat="1" ht="10.199999999999999">
      <c r="C8543" s="90"/>
    </row>
    <row r="8544" spans="3:3" s="86" customFormat="1" ht="10.199999999999999">
      <c r="C8544" s="90"/>
    </row>
    <row r="8545" spans="3:3" s="86" customFormat="1" ht="10.199999999999999">
      <c r="C8545" s="90"/>
    </row>
    <row r="8546" spans="3:3" s="86" customFormat="1" ht="10.199999999999999">
      <c r="C8546" s="90"/>
    </row>
    <row r="8547" spans="3:3" s="86" customFormat="1" ht="10.199999999999999">
      <c r="C8547" s="90"/>
    </row>
    <row r="8548" spans="3:3" s="86" customFormat="1" ht="10.199999999999999">
      <c r="C8548" s="90"/>
    </row>
    <row r="8549" spans="3:3" s="86" customFormat="1" ht="10.199999999999999">
      <c r="C8549" s="90"/>
    </row>
    <row r="8550" spans="3:3" s="86" customFormat="1" ht="10.199999999999999">
      <c r="C8550" s="90"/>
    </row>
    <row r="8551" spans="3:3" s="86" customFormat="1" ht="10.199999999999999">
      <c r="C8551" s="90"/>
    </row>
    <row r="8552" spans="3:3" s="86" customFormat="1" ht="10.199999999999999">
      <c r="C8552" s="90"/>
    </row>
    <row r="8553" spans="3:3" s="86" customFormat="1" ht="10.199999999999999">
      <c r="C8553" s="90"/>
    </row>
    <row r="8554" spans="3:3" s="86" customFormat="1" ht="10.199999999999999">
      <c r="C8554" s="90"/>
    </row>
    <row r="8555" spans="3:3" s="86" customFormat="1" ht="10.199999999999999">
      <c r="C8555" s="90"/>
    </row>
    <row r="8556" spans="3:3" s="86" customFormat="1" ht="10.199999999999999">
      <c r="C8556" s="90"/>
    </row>
    <row r="8557" spans="3:3" s="86" customFormat="1" ht="10.199999999999999">
      <c r="C8557" s="90"/>
    </row>
    <row r="8558" spans="3:3" s="86" customFormat="1" ht="10.199999999999999">
      <c r="C8558" s="90"/>
    </row>
    <row r="8559" spans="3:3" s="86" customFormat="1" ht="10.199999999999999">
      <c r="C8559" s="90"/>
    </row>
    <row r="8560" spans="3:3" s="86" customFormat="1" ht="10.199999999999999">
      <c r="C8560" s="90"/>
    </row>
    <row r="8561" spans="3:3" s="86" customFormat="1" ht="10.199999999999999">
      <c r="C8561" s="90"/>
    </row>
    <row r="8562" spans="3:3" s="86" customFormat="1" ht="10.199999999999999">
      <c r="C8562" s="90"/>
    </row>
    <row r="8563" spans="3:3" s="86" customFormat="1" ht="10.199999999999999">
      <c r="C8563" s="90"/>
    </row>
    <row r="8564" spans="3:3" s="86" customFormat="1" ht="10.199999999999999">
      <c r="C8564" s="90"/>
    </row>
    <row r="8565" spans="3:3" s="86" customFormat="1" ht="10.199999999999999">
      <c r="C8565" s="90"/>
    </row>
    <row r="8566" spans="3:3" s="86" customFormat="1" ht="10.199999999999999">
      <c r="C8566" s="90"/>
    </row>
    <row r="8567" spans="3:3" s="86" customFormat="1" ht="10.199999999999999">
      <c r="C8567" s="90"/>
    </row>
    <row r="8568" spans="3:3" s="86" customFormat="1" ht="10.199999999999999">
      <c r="C8568" s="90"/>
    </row>
    <row r="8569" spans="3:3" s="86" customFormat="1" ht="10.199999999999999">
      <c r="C8569" s="90"/>
    </row>
    <row r="8570" spans="3:3" s="86" customFormat="1" ht="10.199999999999999">
      <c r="C8570" s="90"/>
    </row>
    <row r="8571" spans="3:3" s="86" customFormat="1" ht="10.199999999999999">
      <c r="C8571" s="90"/>
    </row>
    <row r="8572" spans="3:3" s="86" customFormat="1" ht="10.199999999999999">
      <c r="C8572" s="90"/>
    </row>
    <row r="8573" spans="3:3" s="86" customFormat="1" ht="10.199999999999999">
      <c r="C8573" s="90"/>
    </row>
    <row r="8574" spans="3:3" s="86" customFormat="1" ht="10.199999999999999">
      <c r="C8574" s="90"/>
    </row>
    <row r="8575" spans="3:3" s="86" customFormat="1" ht="10.199999999999999">
      <c r="C8575" s="90"/>
    </row>
    <row r="8576" spans="3:3" s="86" customFormat="1" ht="10.199999999999999">
      <c r="C8576" s="90"/>
    </row>
    <row r="8577" spans="3:3" s="86" customFormat="1" ht="10.199999999999999">
      <c r="C8577" s="90"/>
    </row>
    <row r="8578" spans="3:3" s="86" customFormat="1" ht="10.199999999999999">
      <c r="C8578" s="90"/>
    </row>
    <row r="8579" spans="3:3" s="86" customFormat="1" ht="10.199999999999999">
      <c r="C8579" s="90"/>
    </row>
    <row r="8580" spans="3:3" s="86" customFormat="1" ht="10.199999999999999">
      <c r="C8580" s="90"/>
    </row>
    <row r="8581" spans="3:3" s="86" customFormat="1" ht="10.199999999999999">
      <c r="C8581" s="90"/>
    </row>
    <row r="8582" spans="3:3" s="86" customFormat="1" ht="10.199999999999999">
      <c r="C8582" s="90"/>
    </row>
    <row r="8583" spans="3:3" s="86" customFormat="1" ht="10.199999999999999">
      <c r="C8583" s="90"/>
    </row>
    <row r="8584" spans="3:3" s="86" customFormat="1" ht="10.199999999999999">
      <c r="C8584" s="90"/>
    </row>
    <row r="8585" spans="3:3" s="86" customFormat="1" ht="10.199999999999999">
      <c r="C8585" s="90"/>
    </row>
    <row r="8586" spans="3:3" s="86" customFormat="1" ht="10.199999999999999">
      <c r="C8586" s="90"/>
    </row>
    <row r="8587" spans="3:3" s="86" customFormat="1" ht="10.199999999999999">
      <c r="C8587" s="90"/>
    </row>
    <row r="8588" spans="3:3" s="86" customFormat="1" ht="10.199999999999999">
      <c r="C8588" s="90"/>
    </row>
    <row r="8589" spans="3:3" s="86" customFormat="1" ht="10.199999999999999">
      <c r="C8589" s="90"/>
    </row>
    <row r="8590" spans="3:3" s="86" customFormat="1" ht="10.199999999999999">
      <c r="C8590" s="90"/>
    </row>
    <row r="8591" spans="3:3" s="86" customFormat="1" ht="10.199999999999999">
      <c r="C8591" s="90"/>
    </row>
    <row r="8592" spans="3:3" s="86" customFormat="1" ht="10.199999999999999">
      <c r="C8592" s="90"/>
    </row>
    <row r="8593" spans="3:3" s="86" customFormat="1" ht="10.199999999999999">
      <c r="C8593" s="90"/>
    </row>
    <row r="8594" spans="3:3" s="86" customFormat="1" ht="10.199999999999999">
      <c r="C8594" s="90"/>
    </row>
    <row r="8595" spans="3:3" s="86" customFormat="1" ht="10.199999999999999">
      <c r="C8595" s="90"/>
    </row>
    <row r="8596" spans="3:3" s="86" customFormat="1" ht="10.199999999999999">
      <c r="C8596" s="90"/>
    </row>
    <row r="8597" spans="3:3" s="86" customFormat="1" ht="10.199999999999999">
      <c r="C8597" s="90"/>
    </row>
    <row r="8598" spans="3:3" s="86" customFormat="1" ht="10.199999999999999">
      <c r="C8598" s="90"/>
    </row>
    <row r="8599" spans="3:3" s="86" customFormat="1" ht="10.199999999999999">
      <c r="C8599" s="90"/>
    </row>
    <row r="8600" spans="3:3" s="86" customFormat="1" ht="10.199999999999999">
      <c r="C8600" s="90"/>
    </row>
    <row r="8601" spans="3:3" s="86" customFormat="1" ht="10.199999999999999">
      <c r="C8601" s="90"/>
    </row>
    <row r="8602" spans="3:3" s="86" customFormat="1" ht="10.199999999999999">
      <c r="C8602" s="90"/>
    </row>
    <row r="8603" spans="3:3" s="86" customFormat="1" ht="10.199999999999999">
      <c r="C8603" s="90"/>
    </row>
    <row r="8604" spans="3:3" s="86" customFormat="1" ht="10.199999999999999">
      <c r="C8604" s="90"/>
    </row>
    <row r="8605" spans="3:3" s="86" customFormat="1" ht="10.199999999999999">
      <c r="C8605" s="90"/>
    </row>
    <row r="8606" spans="3:3" s="86" customFormat="1" ht="10.199999999999999">
      <c r="C8606" s="90"/>
    </row>
    <row r="8607" spans="3:3" s="86" customFormat="1" ht="10.199999999999999">
      <c r="C8607" s="90"/>
    </row>
    <row r="8608" spans="3:3" s="86" customFormat="1" ht="10.199999999999999">
      <c r="C8608" s="90"/>
    </row>
    <row r="8609" spans="3:3" s="86" customFormat="1" ht="10.199999999999999">
      <c r="C8609" s="90"/>
    </row>
    <row r="8610" spans="3:3" s="86" customFormat="1" ht="10.199999999999999">
      <c r="C8610" s="90"/>
    </row>
    <row r="8611" spans="3:3" s="86" customFormat="1" ht="10.199999999999999">
      <c r="C8611" s="90"/>
    </row>
    <row r="8612" spans="3:3" s="86" customFormat="1" ht="10.199999999999999">
      <c r="C8612" s="90"/>
    </row>
    <row r="8613" spans="3:3" s="86" customFormat="1" ht="10.199999999999999">
      <c r="C8613" s="90"/>
    </row>
    <row r="8614" spans="3:3" s="86" customFormat="1" ht="10.199999999999999">
      <c r="C8614" s="90"/>
    </row>
    <row r="8615" spans="3:3" s="86" customFormat="1" ht="10.199999999999999">
      <c r="C8615" s="90"/>
    </row>
    <row r="8616" spans="3:3" s="86" customFormat="1" ht="10.199999999999999">
      <c r="C8616" s="90"/>
    </row>
    <row r="8617" spans="3:3" s="86" customFormat="1" ht="10.199999999999999">
      <c r="C8617" s="90"/>
    </row>
    <row r="8618" spans="3:3" s="86" customFormat="1" ht="10.199999999999999">
      <c r="C8618" s="90"/>
    </row>
    <row r="8619" spans="3:3" s="86" customFormat="1" ht="10.199999999999999">
      <c r="C8619" s="90"/>
    </row>
    <row r="8620" spans="3:3" s="86" customFormat="1" ht="10.199999999999999">
      <c r="C8620" s="90"/>
    </row>
    <row r="8621" spans="3:3" s="86" customFormat="1" ht="10.199999999999999">
      <c r="C8621" s="90"/>
    </row>
    <row r="8622" spans="3:3" s="86" customFormat="1" ht="10.199999999999999">
      <c r="C8622" s="90"/>
    </row>
    <row r="8623" spans="3:3" s="86" customFormat="1" ht="10.199999999999999">
      <c r="C8623" s="90"/>
    </row>
    <row r="8624" spans="3:3" s="86" customFormat="1" ht="10.199999999999999">
      <c r="C8624" s="90"/>
    </row>
    <row r="8625" spans="3:3" s="86" customFormat="1" ht="10.199999999999999">
      <c r="C8625" s="90"/>
    </row>
    <row r="8626" spans="3:3" s="86" customFormat="1" ht="10.199999999999999">
      <c r="C8626" s="90"/>
    </row>
    <row r="8627" spans="3:3" s="86" customFormat="1" ht="10.199999999999999">
      <c r="C8627" s="90"/>
    </row>
    <row r="8628" spans="3:3" s="86" customFormat="1" ht="10.199999999999999">
      <c r="C8628" s="90"/>
    </row>
    <row r="8629" spans="3:3" s="86" customFormat="1" ht="10.199999999999999">
      <c r="C8629" s="90"/>
    </row>
    <row r="8630" spans="3:3" s="86" customFormat="1" ht="10.199999999999999">
      <c r="C8630" s="90"/>
    </row>
    <row r="8631" spans="3:3" s="86" customFormat="1" ht="10.199999999999999">
      <c r="C8631" s="90"/>
    </row>
    <row r="8632" spans="3:3" s="86" customFormat="1" ht="10.199999999999999">
      <c r="C8632" s="90"/>
    </row>
    <row r="8633" spans="3:3" s="86" customFormat="1" ht="10.199999999999999">
      <c r="C8633" s="90"/>
    </row>
    <row r="8634" spans="3:3" s="86" customFormat="1" ht="10.199999999999999">
      <c r="C8634" s="90"/>
    </row>
    <row r="8635" spans="3:3" s="86" customFormat="1" ht="10.199999999999999">
      <c r="C8635" s="90"/>
    </row>
    <row r="8636" spans="3:3" s="86" customFormat="1" ht="10.199999999999999">
      <c r="C8636" s="90"/>
    </row>
    <row r="8637" spans="3:3" s="86" customFormat="1" ht="10.199999999999999">
      <c r="C8637" s="90"/>
    </row>
    <row r="8638" spans="3:3" s="86" customFormat="1" ht="10.199999999999999">
      <c r="C8638" s="90"/>
    </row>
    <row r="8639" spans="3:3" s="86" customFormat="1" ht="10.199999999999999">
      <c r="C8639" s="90"/>
    </row>
    <row r="8640" spans="3:3" s="86" customFormat="1" ht="10.199999999999999">
      <c r="C8640" s="90"/>
    </row>
    <row r="8641" spans="3:3" s="86" customFormat="1" ht="10.199999999999999">
      <c r="C8641" s="90"/>
    </row>
    <row r="8642" spans="3:3" s="86" customFormat="1" ht="10.199999999999999">
      <c r="C8642" s="90"/>
    </row>
    <row r="8643" spans="3:3" s="86" customFormat="1" ht="10.199999999999999">
      <c r="C8643" s="90"/>
    </row>
    <row r="8644" spans="3:3" s="86" customFormat="1" ht="10.199999999999999">
      <c r="C8644" s="90"/>
    </row>
    <row r="8645" spans="3:3" s="86" customFormat="1" ht="10.199999999999999">
      <c r="C8645" s="90"/>
    </row>
    <row r="8646" spans="3:3" s="86" customFormat="1" ht="10.199999999999999">
      <c r="C8646" s="90"/>
    </row>
    <row r="8647" spans="3:3" s="86" customFormat="1" ht="10.199999999999999">
      <c r="C8647" s="90"/>
    </row>
    <row r="8648" spans="3:3" s="86" customFormat="1" ht="10.199999999999999">
      <c r="C8648" s="90"/>
    </row>
    <row r="8649" spans="3:3" s="86" customFormat="1" ht="10.199999999999999">
      <c r="C8649" s="90"/>
    </row>
    <row r="8650" spans="3:3" s="86" customFormat="1" ht="10.199999999999999">
      <c r="C8650" s="90"/>
    </row>
    <row r="8651" spans="3:3" s="86" customFormat="1" ht="10.199999999999999">
      <c r="C8651" s="90"/>
    </row>
    <row r="8652" spans="3:3" s="86" customFormat="1" ht="10.199999999999999">
      <c r="C8652" s="90"/>
    </row>
    <row r="8653" spans="3:3" s="86" customFormat="1" ht="10.199999999999999">
      <c r="C8653" s="90"/>
    </row>
    <row r="8654" spans="3:3" s="86" customFormat="1" ht="10.199999999999999">
      <c r="C8654" s="90"/>
    </row>
    <row r="8655" spans="3:3" s="86" customFormat="1" ht="10.199999999999999">
      <c r="C8655" s="90"/>
    </row>
    <row r="8656" spans="3:3" s="86" customFormat="1" ht="10.199999999999999">
      <c r="C8656" s="90"/>
    </row>
    <row r="8657" spans="3:3" s="86" customFormat="1" ht="10.199999999999999">
      <c r="C8657" s="90"/>
    </row>
    <row r="8658" spans="3:3" s="86" customFormat="1" ht="10.199999999999999">
      <c r="C8658" s="90"/>
    </row>
    <row r="8659" spans="3:3" s="86" customFormat="1" ht="10.199999999999999">
      <c r="C8659" s="90"/>
    </row>
    <row r="8660" spans="3:3" s="86" customFormat="1" ht="10.199999999999999">
      <c r="C8660" s="90"/>
    </row>
    <row r="8661" spans="3:3" s="86" customFormat="1" ht="10.199999999999999">
      <c r="C8661" s="90"/>
    </row>
    <row r="8662" spans="3:3" s="86" customFormat="1" ht="10.199999999999999">
      <c r="C8662" s="90"/>
    </row>
    <row r="8663" spans="3:3" s="86" customFormat="1" ht="10.199999999999999">
      <c r="C8663" s="90"/>
    </row>
    <row r="8664" spans="3:3" s="86" customFormat="1" ht="10.199999999999999">
      <c r="C8664" s="90"/>
    </row>
    <row r="8665" spans="3:3" s="86" customFormat="1" ht="10.199999999999999">
      <c r="C8665" s="90"/>
    </row>
    <row r="8666" spans="3:3" s="86" customFormat="1" ht="10.199999999999999">
      <c r="C8666" s="90"/>
    </row>
    <row r="8667" spans="3:3" s="86" customFormat="1" ht="10.199999999999999">
      <c r="C8667" s="90"/>
    </row>
    <row r="8668" spans="3:3" s="86" customFormat="1" ht="10.199999999999999">
      <c r="C8668" s="90"/>
    </row>
    <row r="8669" spans="3:3" s="86" customFormat="1" ht="10.199999999999999">
      <c r="C8669" s="90"/>
    </row>
    <row r="8670" spans="3:3" s="86" customFormat="1" ht="10.199999999999999">
      <c r="C8670" s="90"/>
    </row>
    <row r="8671" spans="3:3" s="86" customFormat="1" ht="10.199999999999999">
      <c r="C8671" s="90"/>
    </row>
    <row r="8672" spans="3:3" s="86" customFormat="1" ht="10.199999999999999">
      <c r="C8672" s="90"/>
    </row>
    <row r="8673" spans="3:3" s="86" customFormat="1" ht="10.199999999999999">
      <c r="C8673" s="90"/>
    </row>
    <row r="8674" spans="3:3" s="86" customFormat="1" ht="10.199999999999999">
      <c r="C8674" s="90"/>
    </row>
    <row r="8675" spans="3:3" s="86" customFormat="1" ht="10.199999999999999">
      <c r="C8675" s="90"/>
    </row>
    <row r="8676" spans="3:3" s="86" customFormat="1" ht="10.199999999999999">
      <c r="C8676" s="90"/>
    </row>
    <row r="8677" spans="3:3" s="86" customFormat="1" ht="10.199999999999999">
      <c r="C8677" s="90"/>
    </row>
    <row r="8678" spans="3:3" s="86" customFormat="1" ht="10.199999999999999">
      <c r="C8678" s="90"/>
    </row>
    <row r="8679" spans="3:3" s="86" customFormat="1" ht="10.199999999999999">
      <c r="C8679" s="90"/>
    </row>
    <row r="8680" spans="3:3" s="86" customFormat="1" ht="10.199999999999999">
      <c r="C8680" s="90"/>
    </row>
    <row r="8681" spans="3:3" s="86" customFormat="1" ht="10.199999999999999">
      <c r="C8681" s="90"/>
    </row>
    <row r="8682" spans="3:3" s="86" customFormat="1" ht="10.199999999999999">
      <c r="C8682" s="90"/>
    </row>
    <row r="8683" spans="3:3" s="86" customFormat="1" ht="10.199999999999999">
      <c r="C8683" s="90"/>
    </row>
    <row r="8684" spans="3:3" s="86" customFormat="1" ht="10.199999999999999">
      <c r="C8684" s="90"/>
    </row>
    <row r="8685" spans="3:3" s="86" customFormat="1" ht="10.199999999999999">
      <c r="C8685" s="90"/>
    </row>
    <row r="8686" spans="3:3" s="86" customFormat="1" ht="10.199999999999999">
      <c r="C8686" s="90"/>
    </row>
    <row r="8687" spans="3:3" s="86" customFormat="1" ht="10.199999999999999">
      <c r="C8687" s="90"/>
    </row>
    <row r="8688" spans="3:3" s="86" customFormat="1" ht="10.199999999999999">
      <c r="C8688" s="90"/>
    </row>
    <row r="8689" spans="3:3" s="86" customFormat="1" ht="10.199999999999999">
      <c r="C8689" s="90"/>
    </row>
    <row r="8690" spans="3:3" s="86" customFormat="1" ht="10.199999999999999">
      <c r="C8690" s="90"/>
    </row>
    <row r="8691" spans="3:3" s="86" customFormat="1" ht="10.199999999999999">
      <c r="C8691" s="90"/>
    </row>
    <row r="8692" spans="3:3" s="86" customFormat="1" ht="10.199999999999999">
      <c r="C8692" s="90"/>
    </row>
    <row r="8693" spans="3:3" s="86" customFormat="1" ht="10.199999999999999">
      <c r="C8693" s="90"/>
    </row>
    <row r="8694" spans="3:3" s="86" customFormat="1" ht="10.199999999999999">
      <c r="C8694" s="90"/>
    </row>
    <row r="8695" spans="3:3" s="86" customFormat="1" ht="10.199999999999999">
      <c r="C8695" s="90"/>
    </row>
    <row r="8696" spans="3:3" s="86" customFormat="1" ht="10.199999999999999">
      <c r="C8696" s="90"/>
    </row>
    <row r="8697" spans="3:3" s="86" customFormat="1" ht="10.199999999999999">
      <c r="C8697" s="90"/>
    </row>
    <row r="8698" spans="3:3" s="86" customFormat="1" ht="10.199999999999999">
      <c r="C8698" s="90"/>
    </row>
    <row r="8699" spans="3:3" s="86" customFormat="1" ht="10.199999999999999">
      <c r="C8699" s="90"/>
    </row>
    <row r="8700" spans="3:3" s="86" customFormat="1" ht="10.199999999999999">
      <c r="C8700" s="90"/>
    </row>
    <row r="8701" spans="3:3" s="86" customFormat="1" ht="10.199999999999999">
      <c r="C8701" s="90"/>
    </row>
    <row r="8702" spans="3:3" s="86" customFormat="1" ht="10.199999999999999">
      <c r="C8702" s="90"/>
    </row>
    <row r="8703" spans="3:3" s="86" customFormat="1" ht="10.199999999999999">
      <c r="C8703" s="90"/>
    </row>
    <row r="8704" spans="3:3" s="86" customFormat="1" ht="10.199999999999999">
      <c r="C8704" s="90"/>
    </row>
    <row r="8705" spans="3:3" s="86" customFormat="1" ht="10.199999999999999">
      <c r="C8705" s="90"/>
    </row>
    <row r="8706" spans="3:3" s="86" customFormat="1" ht="10.199999999999999">
      <c r="C8706" s="90"/>
    </row>
    <row r="8707" spans="3:3" s="86" customFormat="1" ht="10.199999999999999">
      <c r="C8707" s="90"/>
    </row>
    <row r="8708" spans="3:3" s="86" customFormat="1" ht="10.199999999999999">
      <c r="C8708" s="90"/>
    </row>
    <row r="8709" spans="3:3" s="86" customFormat="1" ht="10.199999999999999">
      <c r="C8709" s="90"/>
    </row>
    <row r="8710" spans="3:3" s="86" customFormat="1" ht="10.199999999999999">
      <c r="C8710" s="90"/>
    </row>
    <row r="8711" spans="3:3" s="86" customFormat="1" ht="10.199999999999999">
      <c r="C8711" s="90"/>
    </row>
    <row r="8712" spans="3:3" s="86" customFormat="1" ht="10.199999999999999">
      <c r="C8712" s="90"/>
    </row>
    <row r="8713" spans="3:3" s="86" customFormat="1" ht="10.199999999999999">
      <c r="C8713" s="90"/>
    </row>
    <row r="8714" spans="3:3" s="86" customFormat="1" ht="10.199999999999999">
      <c r="C8714" s="90"/>
    </row>
    <row r="8715" spans="3:3" s="86" customFormat="1" ht="10.199999999999999">
      <c r="C8715" s="90"/>
    </row>
    <row r="8716" spans="3:3" s="86" customFormat="1" ht="10.199999999999999">
      <c r="C8716" s="90"/>
    </row>
    <row r="8717" spans="3:3" s="86" customFormat="1" ht="10.199999999999999">
      <c r="C8717" s="90"/>
    </row>
    <row r="8718" spans="3:3" s="86" customFormat="1" ht="10.199999999999999">
      <c r="C8718" s="90"/>
    </row>
    <row r="8719" spans="3:3" s="86" customFormat="1" ht="10.199999999999999">
      <c r="C8719" s="90"/>
    </row>
    <row r="8720" spans="3:3" s="86" customFormat="1" ht="10.199999999999999">
      <c r="C8720" s="90"/>
    </row>
    <row r="8721" spans="3:3" s="86" customFormat="1" ht="10.199999999999999">
      <c r="C8721" s="90"/>
    </row>
    <row r="8722" spans="3:3" s="86" customFormat="1" ht="10.199999999999999">
      <c r="C8722" s="90"/>
    </row>
    <row r="8723" spans="3:3" s="86" customFormat="1" ht="10.199999999999999">
      <c r="C8723" s="90"/>
    </row>
    <row r="8724" spans="3:3" s="86" customFormat="1" ht="10.199999999999999">
      <c r="C8724" s="90"/>
    </row>
    <row r="8725" spans="3:3" s="86" customFormat="1" ht="10.199999999999999">
      <c r="C8725" s="90"/>
    </row>
    <row r="8726" spans="3:3" s="86" customFormat="1" ht="10.199999999999999">
      <c r="C8726" s="90"/>
    </row>
    <row r="8727" spans="3:3" s="86" customFormat="1" ht="10.199999999999999">
      <c r="C8727" s="90"/>
    </row>
    <row r="8728" spans="3:3" s="86" customFormat="1" ht="10.199999999999999">
      <c r="C8728" s="90"/>
    </row>
    <row r="8729" spans="3:3" s="86" customFormat="1" ht="10.199999999999999">
      <c r="C8729" s="90"/>
    </row>
    <row r="8730" spans="3:3" s="86" customFormat="1" ht="10.199999999999999">
      <c r="C8730" s="90"/>
    </row>
    <row r="8731" spans="3:3" s="86" customFormat="1" ht="10.199999999999999">
      <c r="C8731" s="90"/>
    </row>
    <row r="8732" spans="3:3" s="86" customFormat="1" ht="10.199999999999999">
      <c r="C8732" s="90"/>
    </row>
    <row r="8733" spans="3:3" s="86" customFormat="1" ht="10.199999999999999">
      <c r="C8733" s="90"/>
    </row>
    <row r="8734" spans="3:3" s="86" customFormat="1" ht="10.199999999999999">
      <c r="C8734" s="90"/>
    </row>
    <row r="8735" spans="3:3" s="86" customFormat="1" ht="10.199999999999999">
      <c r="C8735" s="90"/>
    </row>
    <row r="8736" spans="3:3" s="86" customFormat="1" ht="10.199999999999999">
      <c r="C8736" s="90"/>
    </row>
    <row r="8737" spans="3:3" s="86" customFormat="1" ht="10.199999999999999">
      <c r="C8737" s="90"/>
    </row>
    <row r="8738" spans="3:3" s="86" customFormat="1" ht="10.199999999999999">
      <c r="C8738" s="90"/>
    </row>
    <row r="8739" spans="3:3" s="86" customFormat="1" ht="10.199999999999999">
      <c r="C8739" s="90"/>
    </row>
    <row r="8740" spans="3:3" s="86" customFormat="1" ht="10.199999999999999">
      <c r="C8740" s="90"/>
    </row>
    <row r="8741" spans="3:3" s="86" customFormat="1" ht="10.199999999999999">
      <c r="C8741" s="90"/>
    </row>
    <row r="8742" spans="3:3" s="86" customFormat="1" ht="10.199999999999999">
      <c r="C8742" s="90"/>
    </row>
    <row r="8743" spans="3:3" s="86" customFormat="1" ht="10.199999999999999">
      <c r="C8743" s="90"/>
    </row>
    <row r="8744" spans="3:3" s="86" customFormat="1" ht="10.199999999999999">
      <c r="C8744" s="90"/>
    </row>
    <row r="8745" spans="3:3" s="86" customFormat="1" ht="10.199999999999999">
      <c r="C8745" s="90"/>
    </row>
    <row r="8746" spans="3:3" s="86" customFormat="1" ht="10.199999999999999">
      <c r="C8746" s="90"/>
    </row>
    <row r="8747" spans="3:3" s="86" customFormat="1" ht="10.199999999999999">
      <c r="C8747" s="90"/>
    </row>
    <row r="8748" spans="3:3" s="86" customFormat="1" ht="10.199999999999999">
      <c r="C8748" s="90"/>
    </row>
    <row r="8749" spans="3:3" s="86" customFormat="1" ht="10.199999999999999">
      <c r="C8749" s="90"/>
    </row>
    <row r="8750" spans="3:3" s="86" customFormat="1" ht="10.199999999999999">
      <c r="C8750" s="90"/>
    </row>
    <row r="8751" spans="3:3" s="86" customFormat="1" ht="10.199999999999999">
      <c r="C8751" s="90"/>
    </row>
    <row r="8752" spans="3:3" s="86" customFormat="1" ht="10.199999999999999">
      <c r="C8752" s="90"/>
    </row>
    <row r="8753" spans="3:3" s="86" customFormat="1" ht="10.199999999999999">
      <c r="C8753" s="90"/>
    </row>
    <row r="8754" spans="3:3" s="86" customFormat="1" ht="10.199999999999999">
      <c r="C8754" s="90"/>
    </row>
    <row r="8755" spans="3:3" s="86" customFormat="1" ht="10.199999999999999">
      <c r="C8755" s="90"/>
    </row>
    <row r="8756" spans="3:3" s="86" customFormat="1" ht="10.199999999999999">
      <c r="C8756" s="90"/>
    </row>
    <row r="8757" spans="3:3" s="86" customFormat="1" ht="10.199999999999999">
      <c r="C8757" s="90"/>
    </row>
    <row r="8758" spans="3:3" s="86" customFormat="1" ht="10.199999999999999">
      <c r="C8758" s="90"/>
    </row>
    <row r="8759" spans="3:3" s="86" customFormat="1" ht="10.199999999999999">
      <c r="C8759" s="90"/>
    </row>
    <row r="8760" spans="3:3" s="86" customFormat="1" ht="10.199999999999999">
      <c r="C8760" s="90"/>
    </row>
    <row r="8761" spans="3:3" s="86" customFormat="1" ht="10.199999999999999">
      <c r="C8761" s="90"/>
    </row>
    <row r="8762" spans="3:3" s="86" customFormat="1" ht="10.199999999999999">
      <c r="C8762" s="90"/>
    </row>
    <row r="8763" spans="3:3" s="86" customFormat="1" ht="10.199999999999999">
      <c r="C8763" s="90"/>
    </row>
    <row r="8764" spans="3:3" s="86" customFormat="1" ht="10.199999999999999">
      <c r="C8764" s="90"/>
    </row>
    <row r="8765" spans="3:3" s="86" customFormat="1" ht="10.199999999999999">
      <c r="C8765" s="90"/>
    </row>
    <row r="8766" spans="3:3" s="86" customFormat="1" ht="10.199999999999999">
      <c r="C8766" s="90"/>
    </row>
    <row r="8767" spans="3:3" s="86" customFormat="1" ht="10.199999999999999">
      <c r="C8767" s="90"/>
    </row>
    <row r="8768" spans="3:3" s="86" customFormat="1" ht="10.199999999999999">
      <c r="C8768" s="90"/>
    </row>
    <row r="8769" spans="3:3" s="86" customFormat="1" ht="10.199999999999999">
      <c r="C8769" s="90"/>
    </row>
    <row r="8770" spans="3:3" s="86" customFormat="1" ht="10.199999999999999">
      <c r="C8770" s="90"/>
    </row>
    <row r="8771" spans="3:3" s="86" customFormat="1" ht="10.199999999999999">
      <c r="C8771" s="90"/>
    </row>
    <row r="8772" spans="3:3" s="86" customFormat="1" ht="10.199999999999999">
      <c r="C8772" s="90"/>
    </row>
    <row r="8773" spans="3:3" s="86" customFormat="1" ht="10.199999999999999">
      <c r="C8773" s="90"/>
    </row>
    <row r="8774" spans="3:3" s="86" customFormat="1" ht="10.199999999999999">
      <c r="C8774" s="90"/>
    </row>
    <row r="8775" spans="3:3" s="86" customFormat="1" ht="10.199999999999999">
      <c r="C8775" s="90"/>
    </row>
    <row r="8776" spans="3:3" s="86" customFormat="1" ht="10.199999999999999">
      <c r="C8776" s="90"/>
    </row>
    <row r="8777" spans="3:3" s="86" customFormat="1" ht="10.199999999999999">
      <c r="C8777" s="90"/>
    </row>
    <row r="8778" spans="3:3" s="86" customFormat="1" ht="10.199999999999999">
      <c r="C8778" s="90"/>
    </row>
    <row r="8779" spans="3:3" s="86" customFormat="1" ht="10.199999999999999">
      <c r="C8779" s="90"/>
    </row>
    <row r="8780" spans="3:3" s="86" customFormat="1" ht="10.199999999999999">
      <c r="C8780" s="90"/>
    </row>
    <row r="8781" spans="3:3" s="86" customFormat="1" ht="10.199999999999999">
      <c r="C8781" s="90"/>
    </row>
    <row r="8782" spans="3:3" s="86" customFormat="1" ht="10.199999999999999">
      <c r="C8782" s="90"/>
    </row>
    <row r="8783" spans="3:3" s="86" customFormat="1" ht="10.199999999999999">
      <c r="C8783" s="90"/>
    </row>
    <row r="8784" spans="3:3" s="86" customFormat="1" ht="10.199999999999999">
      <c r="C8784" s="90"/>
    </row>
    <row r="8785" spans="3:3" s="86" customFormat="1" ht="10.199999999999999">
      <c r="C8785" s="90"/>
    </row>
    <row r="8786" spans="3:3" s="86" customFormat="1" ht="10.199999999999999">
      <c r="C8786" s="90"/>
    </row>
    <row r="8787" spans="3:3" s="86" customFormat="1" ht="10.199999999999999">
      <c r="C8787" s="90"/>
    </row>
    <row r="8788" spans="3:3" s="86" customFormat="1" ht="10.199999999999999">
      <c r="C8788" s="90"/>
    </row>
    <row r="8789" spans="3:3" s="86" customFormat="1" ht="10.199999999999999">
      <c r="C8789" s="90"/>
    </row>
    <row r="8790" spans="3:3" s="86" customFormat="1" ht="10.199999999999999">
      <c r="C8790" s="90"/>
    </row>
    <row r="8791" spans="3:3" s="86" customFormat="1" ht="10.199999999999999">
      <c r="C8791" s="90"/>
    </row>
    <row r="8792" spans="3:3" s="86" customFormat="1" ht="10.199999999999999">
      <c r="C8792" s="90"/>
    </row>
    <row r="8793" spans="3:3" s="86" customFormat="1" ht="10.199999999999999">
      <c r="C8793" s="90"/>
    </row>
    <row r="8794" spans="3:3" s="86" customFormat="1" ht="10.199999999999999">
      <c r="C8794" s="90"/>
    </row>
    <row r="8795" spans="3:3" s="86" customFormat="1" ht="10.199999999999999">
      <c r="C8795" s="90"/>
    </row>
    <row r="8796" spans="3:3" s="86" customFormat="1" ht="10.199999999999999">
      <c r="C8796" s="90"/>
    </row>
    <row r="8797" spans="3:3" s="86" customFormat="1" ht="10.199999999999999">
      <c r="C8797" s="90"/>
    </row>
    <row r="8798" spans="3:3" s="86" customFormat="1" ht="10.199999999999999">
      <c r="C8798" s="90"/>
    </row>
    <row r="8799" spans="3:3" s="86" customFormat="1" ht="10.199999999999999">
      <c r="C8799" s="90"/>
    </row>
    <row r="8800" spans="3:3" s="86" customFormat="1" ht="10.199999999999999">
      <c r="C8800" s="90"/>
    </row>
    <row r="8801" spans="3:3" s="86" customFormat="1" ht="10.199999999999999">
      <c r="C8801" s="90"/>
    </row>
    <row r="8802" spans="3:3" s="86" customFormat="1" ht="10.199999999999999">
      <c r="C8802" s="90"/>
    </row>
    <row r="8803" spans="3:3" s="86" customFormat="1" ht="10.199999999999999">
      <c r="C8803" s="90"/>
    </row>
    <row r="8804" spans="3:3" s="86" customFormat="1" ht="10.199999999999999">
      <c r="C8804" s="90"/>
    </row>
    <row r="8805" spans="3:3" s="86" customFormat="1" ht="10.199999999999999">
      <c r="C8805" s="90"/>
    </row>
    <row r="8806" spans="3:3" s="86" customFormat="1" ht="10.199999999999999">
      <c r="C8806" s="90"/>
    </row>
    <row r="8807" spans="3:3" s="86" customFormat="1" ht="10.199999999999999">
      <c r="C8807" s="90"/>
    </row>
    <row r="8808" spans="3:3" s="86" customFormat="1" ht="10.199999999999999">
      <c r="C8808" s="90"/>
    </row>
    <row r="8809" spans="3:3" s="86" customFormat="1" ht="10.199999999999999">
      <c r="C8809" s="90"/>
    </row>
    <row r="8810" spans="3:3" s="86" customFormat="1" ht="10.199999999999999">
      <c r="C8810" s="90"/>
    </row>
    <row r="8811" spans="3:3" s="86" customFormat="1" ht="10.199999999999999">
      <c r="C8811" s="90"/>
    </row>
    <row r="8812" spans="3:3" s="86" customFormat="1" ht="10.199999999999999">
      <c r="C8812" s="90"/>
    </row>
    <row r="8813" spans="3:3" s="86" customFormat="1" ht="10.199999999999999">
      <c r="C8813" s="90"/>
    </row>
    <row r="8814" spans="3:3" s="86" customFormat="1" ht="10.199999999999999">
      <c r="C8814" s="90"/>
    </row>
    <row r="8815" spans="3:3" s="86" customFormat="1" ht="10.199999999999999">
      <c r="C8815" s="90"/>
    </row>
    <row r="8816" spans="3:3" s="86" customFormat="1" ht="10.199999999999999">
      <c r="C8816" s="90"/>
    </row>
    <row r="8817" spans="3:3" s="86" customFormat="1" ht="10.199999999999999">
      <c r="C8817" s="90"/>
    </row>
    <row r="8818" spans="3:3" s="86" customFormat="1" ht="10.199999999999999">
      <c r="C8818" s="90"/>
    </row>
    <row r="8819" spans="3:3" s="86" customFormat="1" ht="10.199999999999999">
      <c r="C8819" s="90"/>
    </row>
    <row r="8820" spans="3:3" s="86" customFormat="1" ht="10.199999999999999">
      <c r="C8820" s="90"/>
    </row>
    <row r="8821" spans="3:3" s="86" customFormat="1" ht="10.199999999999999">
      <c r="C8821" s="90"/>
    </row>
    <row r="8822" spans="3:3" s="86" customFormat="1" ht="10.199999999999999">
      <c r="C8822" s="90"/>
    </row>
    <row r="8823" spans="3:3" s="86" customFormat="1" ht="10.199999999999999">
      <c r="C8823" s="90"/>
    </row>
    <row r="8824" spans="3:3" s="86" customFormat="1" ht="10.199999999999999">
      <c r="C8824" s="90"/>
    </row>
    <row r="8825" spans="3:3" s="86" customFormat="1" ht="10.199999999999999">
      <c r="C8825" s="90"/>
    </row>
    <row r="8826" spans="3:3" s="86" customFormat="1" ht="10.199999999999999">
      <c r="C8826" s="90"/>
    </row>
    <row r="8827" spans="3:3" s="86" customFormat="1" ht="10.199999999999999">
      <c r="C8827" s="90"/>
    </row>
    <row r="8828" spans="3:3" s="86" customFormat="1" ht="10.199999999999999">
      <c r="C8828" s="90"/>
    </row>
    <row r="8829" spans="3:3" s="86" customFormat="1" ht="10.199999999999999">
      <c r="C8829" s="90"/>
    </row>
    <row r="8830" spans="3:3" s="86" customFormat="1" ht="10.199999999999999">
      <c r="C8830" s="90"/>
    </row>
    <row r="8831" spans="3:3" s="86" customFormat="1" ht="10.199999999999999">
      <c r="C8831" s="90"/>
    </row>
    <row r="8832" spans="3:3" s="86" customFormat="1" ht="10.199999999999999">
      <c r="C8832" s="90"/>
    </row>
    <row r="8833" spans="3:3" s="86" customFormat="1" ht="10.199999999999999">
      <c r="C8833" s="90"/>
    </row>
    <row r="8834" spans="3:3" s="86" customFormat="1" ht="10.199999999999999">
      <c r="C8834" s="90"/>
    </row>
    <row r="8835" spans="3:3" s="86" customFormat="1" ht="10.199999999999999">
      <c r="C8835" s="90"/>
    </row>
    <row r="8836" spans="3:3" s="86" customFormat="1" ht="10.199999999999999">
      <c r="C8836" s="90"/>
    </row>
    <row r="8837" spans="3:3" s="86" customFormat="1" ht="10.199999999999999">
      <c r="C8837" s="90"/>
    </row>
    <row r="8838" spans="3:3" s="86" customFormat="1" ht="10.199999999999999">
      <c r="C8838" s="90"/>
    </row>
    <row r="8839" spans="3:3" s="86" customFormat="1" ht="10.199999999999999">
      <c r="C8839" s="90"/>
    </row>
    <row r="8840" spans="3:3" s="86" customFormat="1" ht="10.199999999999999">
      <c r="C8840" s="90"/>
    </row>
    <row r="8841" spans="3:3" s="86" customFormat="1" ht="10.199999999999999">
      <c r="C8841" s="90"/>
    </row>
    <row r="8842" spans="3:3" s="86" customFormat="1" ht="10.199999999999999">
      <c r="C8842" s="90"/>
    </row>
    <row r="8843" spans="3:3" s="86" customFormat="1" ht="10.199999999999999">
      <c r="C8843" s="90"/>
    </row>
    <row r="8844" spans="3:3" s="86" customFormat="1" ht="10.199999999999999">
      <c r="C8844" s="90"/>
    </row>
    <row r="8845" spans="3:3" s="86" customFormat="1" ht="10.199999999999999">
      <c r="C8845" s="90"/>
    </row>
    <row r="8846" spans="3:3" s="86" customFormat="1" ht="10.199999999999999">
      <c r="C8846" s="90"/>
    </row>
    <row r="8847" spans="3:3" s="86" customFormat="1" ht="10.199999999999999">
      <c r="C8847" s="90"/>
    </row>
    <row r="8848" spans="3:3" s="86" customFormat="1" ht="10.199999999999999">
      <c r="C8848" s="90"/>
    </row>
    <row r="8849" spans="3:3" s="86" customFormat="1" ht="10.199999999999999">
      <c r="C8849" s="90"/>
    </row>
    <row r="8850" spans="3:3" s="86" customFormat="1" ht="10.199999999999999">
      <c r="C8850" s="90"/>
    </row>
    <row r="8851" spans="3:3" s="86" customFormat="1" ht="10.199999999999999">
      <c r="C8851" s="90"/>
    </row>
    <row r="8852" spans="3:3" s="86" customFormat="1" ht="10.199999999999999">
      <c r="C8852" s="90"/>
    </row>
    <row r="8853" spans="3:3" s="86" customFormat="1" ht="10.199999999999999">
      <c r="C8853" s="90"/>
    </row>
    <row r="8854" spans="3:3" s="86" customFormat="1" ht="10.199999999999999">
      <c r="C8854" s="90"/>
    </row>
    <row r="8855" spans="3:3" s="86" customFormat="1" ht="10.199999999999999">
      <c r="C8855" s="90"/>
    </row>
    <row r="8856" spans="3:3" s="86" customFormat="1" ht="10.199999999999999">
      <c r="C8856" s="90"/>
    </row>
    <row r="8857" spans="3:3" s="86" customFormat="1" ht="10.199999999999999">
      <c r="C8857" s="90"/>
    </row>
    <row r="8858" spans="3:3" s="86" customFormat="1" ht="10.199999999999999">
      <c r="C8858" s="90"/>
    </row>
    <row r="8859" spans="3:3" s="86" customFormat="1" ht="10.199999999999999">
      <c r="C8859" s="90"/>
    </row>
    <row r="8860" spans="3:3" s="86" customFormat="1" ht="10.199999999999999">
      <c r="C8860" s="90"/>
    </row>
    <row r="8861" spans="3:3" s="86" customFormat="1" ht="10.199999999999999">
      <c r="C8861" s="90"/>
    </row>
    <row r="8862" spans="3:3" s="86" customFormat="1" ht="10.199999999999999">
      <c r="C8862" s="90"/>
    </row>
    <row r="8863" spans="3:3" s="86" customFormat="1" ht="10.199999999999999">
      <c r="C8863" s="90"/>
    </row>
    <row r="8864" spans="3:3" s="86" customFormat="1" ht="10.199999999999999">
      <c r="C8864" s="90"/>
    </row>
    <row r="8865" spans="3:3" s="86" customFormat="1" ht="10.199999999999999">
      <c r="C8865" s="90"/>
    </row>
    <row r="8866" spans="3:3" s="86" customFormat="1" ht="10.199999999999999">
      <c r="C8866" s="90"/>
    </row>
    <row r="8867" spans="3:3" s="86" customFormat="1" ht="10.199999999999999">
      <c r="C8867" s="90"/>
    </row>
    <row r="8868" spans="3:3" s="86" customFormat="1" ht="10.199999999999999">
      <c r="C8868" s="90"/>
    </row>
    <row r="8869" spans="3:3" s="86" customFormat="1" ht="10.199999999999999">
      <c r="C8869" s="90"/>
    </row>
    <row r="8870" spans="3:3" s="86" customFormat="1" ht="10.199999999999999">
      <c r="C8870" s="90"/>
    </row>
    <row r="8871" spans="3:3" s="86" customFormat="1" ht="10.199999999999999">
      <c r="C8871" s="90"/>
    </row>
    <row r="8872" spans="3:3" s="86" customFormat="1" ht="10.199999999999999">
      <c r="C8872" s="90"/>
    </row>
    <row r="8873" spans="3:3" s="86" customFormat="1" ht="10.199999999999999">
      <c r="C8873" s="90"/>
    </row>
    <row r="8874" spans="3:3" s="86" customFormat="1" ht="10.199999999999999">
      <c r="C8874" s="90"/>
    </row>
    <row r="8875" spans="3:3" s="86" customFormat="1" ht="10.199999999999999">
      <c r="C8875" s="90"/>
    </row>
    <row r="8876" spans="3:3" s="86" customFormat="1" ht="10.199999999999999">
      <c r="C8876" s="90"/>
    </row>
    <row r="8877" spans="3:3" s="86" customFormat="1" ht="10.199999999999999">
      <c r="C8877" s="90"/>
    </row>
    <row r="8878" spans="3:3" s="86" customFormat="1" ht="10.199999999999999">
      <c r="C8878" s="90"/>
    </row>
    <row r="8879" spans="3:3" s="86" customFormat="1" ht="10.199999999999999">
      <c r="C8879" s="90"/>
    </row>
    <row r="8880" spans="3:3" s="86" customFormat="1" ht="10.199999999999999">
      <c r="C8880" s="90"/>
    </row>
    <row r="8881" spans="3:3" s="86" customFormat="1" ht="10.199999999999999">
      <c r="C8881" s="90"/>
    </row>
    <row r="8882" spans="3:3" s="86" customFormat="1" ht="10.199999999999999">
      <c r="C8882" s="90"/>
    </row>
    <row r="8883" spans="3:3" s="86" customFormat="1" ht="10.199999999999999">
      <c r="C8883" s="90"/>
    </row>
    <row r="8884" spans="3:3" s="86" customFormat="1" ht="10.199999999999999">
      <c r="C8884" s="90"/>
    </row>
    <row r="8885" spans="3:3" s="86" customFormat="1" ht="10.199999999999999">
      <c r="C8885" s="90"/>
    </row>
    <row r="8886" spans="3:3" s="86" customFormat="1" ht="10.199999999999999">
      <c r="C8886" s="90"/>
    </row>
    <row r="8887" spans="3:3" s="86" customFormat="1" ht="10.199999999999999">
      <c r="C8887" s="90"/>
    </row>
    <row r="8888" spans="3:3" s="86" customFormat="1" ht="10.199999999999999">
      <c r="C8888" s="90"/>
    </row>
    <row r="8889" spans="3:3" s="86" customFormat="1" ht="10.199999999999999">
      <c r="C8889" s="90"/>
    </row>
    <row r="8890" spans="3:3" s="86" customFormat="1" ht="10.199999999999999">
      <c r="C8890" s="90"/>
    </row>
    <row r="8891" spans="3:3" s="86" customFormat="1" ht="10.199999999999999">
      <c r="C8891" s="90"/>
    </row>
    <row r="8892" spans="3:3" s="86" customFormat="1" ht="10.199999999999999">
      <c r="C8892" s="90"/>
    </row>
    <row r="8893" spans="3:3" s="86" customFormat="1" ht="10.199999999999999">
      <c r="C8893" s="90"/>
    </row>
    <row r="8894" spans="3:3" s="86" customFormat="1" ht="10.199999999999999">
      <c r="C8894" s="90"/>
    </row>
    <row r="8895" spans="3:3" s="86" customFormat="1" ht="10.199999999999999">
      <c r="C8895" s="90"/>
    </row>
    <row r="8896" spans="3:3" s="86" customFormat="1" ht="10.199999999999999">
      <c r="C8896" s="90"/>
    </row>
    <row r="8897" spans="3:3" s="86" customFormat="1" ht="10.199999999999999">
      <c r="C8897" s="90"/>
    </row>
    <row r="8898" spans="3:3" s="86" customFormat="1" ht="10.199999999999999">
      <c r="C8898" s="90"/>
    </row>
    <row r="8899" spans="3:3" s="86" customFormat="1" ht="10.199999999999999">
      <c r="C8899" s="90"/>
    </row>
    <row r="8900" spans="3:3" s="86" customFormat="1" ht="10.199999999999999">
      <c r="C8900" s="90"/>
    </row>
    <row r="8901" spans="3:3" s="86" customFormat="1" ht="10.199999999999999">
      <c r="C8901" s="90"/>
    </row>
    <row r="8902" spans="3:3" s="86" customFormat="1" ht="10.199999999999999">
      <c r="C8902" s="90"/>
    </row>
    <row r="8903" spans="3:3" s="86" customFormat="1" ht="10.199999999999999">
      <c r="C8903" s="90"/>
    </row>
    <row r="8904" spans="3:3" s="86" customFormat="1" ht="10.199999999999999">
      <c r="C8904" s="90"/>
    </row>
    <row r="8905" spans="3:3" s="86" customFormat="1" ht="10.199999999999999">
      <c r="C8905" s="90"/>
    </row>
    <row r="8906" spans="3:3" s="86" customFormat="1" ht="10.199999999999999">
      <c r="C8906" s="90"/>
    </row>
    <row r="8907" spans="3:3" s="86" customFormat="1" ht="10.199999999999999">
      <c r="C8907" s="90"/>
    </row>
    <row r="8908" spans="3:3" s="86" customFormat="1" ht="10.199999999999999">
      <c r="C8908" s="90"/>
    </row>
    <row r="8909" spans="3:3" s="86" customFormat="1" ht="10.199999999999999">
      <c r="C8909" s="90"/>
    </row>
    <row r="8910" spans="3:3" s="86" customFormat="1" ht="10.199999999999999">
      <c r="C8910" s="90"/>
    </row>
    <row r="8911" spans="3:3" s="86" customFormat="1" ht="10.199999999999999">
      <c r="C8911" s="90"/>
    </row>
    <row r="8912" spans="3:3" s="86" customFormat="1" ht="10.199999999999999">
      <c r="C8912" s="90"/>
    </row>
    <row r="8913" spans="3:3" s="86" customFormat="1" ht="10.199999999999999">
      <c r="C8913" s="90"/>
    </row>
    <row r="8914" spans="3:3" s="86" customFormat="1" ht="10.199999999999999">
      <c r="C8914" s="90"/>
    </row>
    <row r="8915" spans="3:3" s="86" customFormat="1" ht="10.199999999999999">
      <c r="C8915" s="90"/>
    </row>
    <row r="8916" spans="3:3" s="86" customFormat="1" ht="10.199999999999999">
      <c r="C8916" s="90"/>
    </row>
    <row r="8917" spans="3:3" s="86" customFormat="1" ht="10.199999999999999">
      <c r="C8917" s="90"/>
    </row>
    <row r="8918" spans="3:3" s="86" customFormat="1" ht="10.199999999999999">
      <c r="C8918" s="90"/>
    </row>
    <row r="8919" spans="3:3" s="86" customFormat="1" ht="10.199999999999999">
      <c r="C8919" s="90"/>
    </row>
    <row r="8920" spans="3:3" s="86" customFormat="1" ht="10.199999999999999">
      <c r="C8920" s="90"/>
    </row>
    <row r="8921" spans="3:3" s="86" customFormat="1" ht="10.199999999999999">
      <c r="C8921" s="90"/>
    </row>
    <row r="8922" spans="3:3" s="86" customFormat="1" ht="10.199999999999999">
      <c r="C8922" s="90"/>
    </row>
    <row r="8923" spans="3:3" s="86" customFormat="1" ht="10.199999999999999">
      <c r="C8923" s="90"/>
    </row>
    <row r="8924" spans="3:3" s="86" customFormat="1" ht="10.199999999999999">
      <c r="C8924" s="90"/>
    </row>
    <row r="8925" spans="3:3" s="86" customFormat="1" ht="10.199999999999999">
      <c r="C8925" s="90"/>
    </row>
    <row r="8926" spans="3:3" s="86" customFormat="1" ht="10.199999999999999">
      <c r="C8926" s="90"/>
    </row>
    <row r="8927" spans="3:3" s="86" customFormat="1" ht="10.199999999999999">
      <c r="C8927" s="90"/>
    </row>
    <row r="8928" spans="3:3" s="86" customFormat="1" ht="10.199999999999999">
      <c r="C8928" s="90"/>
    </row>
    <row r="8929" spans="3:3" s="86" customFormat="1" ht="10.199999999999999">
      <c r="C8929" s="90"/>
    </row>
    <row r="8930" spans="3:3" s="86" customFormat="1" ht="10.199999999999999">
      <c r="C8930" s="90"/>
    </row>
    <row r="8931" spans="3:3" s="86" customFormat="1" ht="10.199999999999999">
      <c r="C8931" s="90"/>
    </row>
    <row r="8932" spans="3:3" s="86" customFormat="1" ht="10.199999999999999">
      <c r="C8932" s="90"/>
    </row>
    <row r="8933" spans="3:3" s="86" customFormat="1" ht="10.199999999999999">
      <c r="C8933" s="90"/>
    </row>
    <row r="8934" spans="3:3" s="86" customFormat="1" ht="10.199999999999999">
      <c r="C8934" s="90"/>
    </row>
    <row r="8935" spans="3:3" s="86" customFormat="1" ht="10.199999999999999">
      <c r="C8935" s="90"/>
    </row>
    <row r="8936" spans="3:3" s="86" customFormat="1" ht="10.199999999999999">
      <c r="C8936" s="90"/>
    </row>
    <row r="8937" spans="3:3" s="86" customFormat="1" ht="10.199999999999999">
      <c r="C8937" s="90"/>
    </row>
    <row r="8938" spans="3:3" s="86" customFormat="1" ht="10.199999999999999">
      <c r="C8938" s="90"/>
    </row>
    <row r="8939" spans="3:3" s="86" customFormat="1" ht="10.199999999999999">
      <c r="C8939" s="90"/>
    </row>
    <row r="8940" spans="3:3" s="86" customFormat="1" ht="10.199999999999999">
      <c r="C8940" s="90"/>
    </row>
    <row r="8941" spans="3:3" s="86" customFormat="1" ht="10.199999999999999">
      <c r="C8941" s="90"/>
    </row>
    <row r="8942" spans="3:3" s="86" customFormat="1" ht="10.199999999999999">
      <c r="C8942" s="90"/>
    </row>
    <row r="8943" spans="3:3" s="86" customFormat="1" ht="10.199999999999999">
      <c r="C8943" s="90"/>
    </row>
    <row r="8944" spans="3:3" s="86" customFormat="1" ht="10.199999999999999">
      <c r="C8944" s="90"/>
    </row>
    <row r="8945" spans="3:3" s="86" customFormat="1" ht="10.199999999999999">
      <c r="C8945" s="90"/>
    </row>
    <row r="8946" spans="3:3" s="86" customFormat="1" ht="10.199999999999999">
      <c r="C8946" s="90"/>
    </row>
    <row r="8947" spans="3:3" s="86" customFormat="1" ht="10.199999999999999">
      <c r="C8947" s="90"/>
    </row>
    <row r="8948" spans="3:3" s="86" customFormat="1" ht="10.199999999999999">
      <c r="C8948" s="90"/>
    </row>
    <row r="8949" spans="3:3" s="86" customFormat="1" ht="10.199999999999999">
      <c r="C8949" s="90"/>
    </row>
    <row r="8950" spans="3:3" s="86" customFormat="1" ht="10.199999999999999">
      <c r="C8950" s="90"/>
    </row>
    <row r="8951" spans="3:3" s="86" customFormat="1" ht="10.199999999999999">
      <c r="C8951" s="90"/>
    </row>
    <row r="8952" spans="3:3" s="86" customFormat="1" ht="10.199999999999999">
      <c r="C8952" s="90"/>
    </row>
    <row r="8953" spans="3:3" s="86" customFormat="1" ht="10.199999999999999">
      <c r="C8953" s="90"/>
    </row>
    <row r="8954" spans="3:3" s="86" customFormat="1" ht="10.199999999999999">
      <c r="C8954" s="90"/>
    </row>
    <row r="8955" spans="3:3" s="86" customFormat="1" ht="10.199999999999999">
      <c r="C8955" s="90"/>
    </row>
    <row r="8956" spans="3:3" s="86" customFormat="1" ht="10.199999999999999">
      <c r="C8956" s="90"/>
    </row>
    <row r="8957" spans="3:3" s="86" customFormat="1" ht="10.199999999999999">
      <c r="C8957" s="90"/>
    </row>
    <row r="8958" spans="3:3" s="86" customFormat="1" ht="10.199999999999999">
      <c r="C8958" s="90"/>
    </row>
    <row r="8959" spans="3:3" s="86" customFormat="1" ht="10.199999999999999">
      <c r="C8959" s="90"/>
    </row>
    <row r="8960" spans="3:3" s="86" customFormat="1" ht="10.199999999999999">
      <c r="C8960" s="90"/>
    </row>
    <row r="8961" spans="3:3" s="86" customFormat="1" ht="10.199999999999999">
      <c r="C8961" s="90"/>
    </row>
    <row r="8962" spans="3:3" s="86" customFormat="1" ht="10.199999999999999">
      <c r="C8962" s="90"/>
    </row>
    <row r="8963" spans="3:3" s="86" customFormat="1" ht="10.199999999999999">
      <c r="C8963" s="90"/>
    </row>
    <row r="8964" spans="3:3" s="86" customFormat="1" ht="10.199999999999999">
      <c r="C8964" s="90"/>
    </row>
    <row r="8965" spans="3:3" s="86" customFormat="1" ht="10.199999999999999">
      <c r="C8965" s="90"/>
    </row>
    <row r="8966" spans="3:3" s="86" customFormat="1" ht="10.199999999999999">
      <c r="C8966" s="90"/>
    </row>
    <row r="8967" spans="3:3" s="86" customFormat="1" ht="10.199999999999999">
      <c r="C8967" s="90"/>
    </row>
    <row r="8968" spans="3:3" s="86" customFormat="1" ht="10.199999999999999">
      <c r="C8968" s="90"/>
    </row>
    <row r="8969" spans="3:3" s="86" customFormat="1" ht="10.199999999999999">
      <c r="C8969" s="90"/>
    </row>
    <row r="8970" spans="3:3" s="86" customFormat="1" ht="10.199999999999999">
      <c r="C8970" s="90"/>
    </row>
    <row r="8971" spans="3:3" s="86" customFormat="1" ht="10.199999999999999">
      <c r="C8971" s="90"/>
    </row>
    <row r="8972" spans="3:3" s="86" customFormat="1" ht="10.199999999999999">
      <c r="C8972" s="90"/>
    </row>
    <row r="8973" spans="3:3" s="86" customFormat="1" ht="10.199999999999999">
      <c r="C8973" s="90"/>
    </row>
    <row r="8974" spans="3:3" s="86" customFormat="1" ht="10.199999999999999">
      <c r="C8974" s="90"/>
    </row>
    <row r="8975" spans="3:3" s="86" customFormat="1" ht="10.199999999999999">
      <c r="C8975" s="90"/>
    </row>
    <row r="8976" spans="3:3" s="86" customFormat="1" ht="10.199999999999999">
      <c r="C8976" s="90"/>
    </row>
    <row r="8977" spans="3:3" s="86" customFormat="1" ht="10.199999999999999">
      <c r="C8977" s="90"/>
    </row>
    <row r="8978" spans="3:3" s="86" customFormat="1" ht="10.199999999999999">
      <c r="C8978" s="90"/>
    </row>
    <row r="8979" spans="3:3" s="86" customFormat="1" ht="10.199999999999999">
      <c r="C8979" s="90"/>
    </row>
    <row r="8980" spans="3:3" s="86" customFormat="1" ht="10.199999999999999">
      <c r="C8980" s="90"/>
    </row>
    <row r="8981" spans="3:3" s="86" customFormat="1" ht="10.199999999999999">
      <c r="C8981" s="90"/>
    </row>
    <row r="8982" spans="3:3" s="86" customFormat="1" ht="10.199999999999999">
      <c r="C8982" s="90"/>
    </row>
    <row r="8983" spans="3:3" s="86" customFormat="1" ht="10.199999999999999">
      <c r="C8983" s="90"/>
    </row>
    <row r="8984" spans="3:3" s="86" customFormat="1" ht="10.199999999999999">
      <c r="C8984" s="90"/>
    </row>
    <row r="8985" spans="3:3" s="86" customFormat="1" ht="10.199999999999999">
      <c r="C8985" s="90"/>
    </row>
    <row r="8986" spans="3:3" s="86" customFormat="1" ht="10.199999999999999">
      <c r="C8986" s="90"/>
    </row>
    <row r="8987" spans="3:3" s="86" customFormat="1" ht="10.199999999999999">
      <c r="C8987" s="90"/>
    </row>
    <row r="8988" spans="3:3" s="86" customFormat="1" ht="10.199999999999999">
      <c r="C8988" s="90"/>
    </row>
    <row r="8989" spans="3:3" s="86" customFormat="1" ht="10.199999999999999">
      <c r="C8989" s="90"/>
    </row>
    <row r="8990" spans="3:3" s="86" customFormat="1" ht="10.199999999999999">
      <c r="C8990" s="90"/>
    </row>
    <row r="8991" spans="3:3" s="86" customFormat="1" ht="10.199999999999999">
      <c r="C8991" s="90"/>
    </row>
    <row r="8992" spans="3:3" s="86" customFormat="1" ht="10.199999999999999">
      <c r="C8992" s="90"/>
    </row>
    <row r="8993" spans="3:3" s="86" customFormat="1" ht="10.199999999999999">
      <c r="C8993" s="90"/>
    </row>
    <row r="8994" spans="3:3" s="86" customFormat="1" ht="10.199999999999999">
      <c r="C8994" s="90"/>
    </row>
    <row r="8995" spans="3:3" s="86" customFormat="1" ht="10.199999999999999">
      <c r="C8995" s="90"/>
    </row>
    <row r="8996" spans="3:3" s="86" customFormat="1" ht="10.199999999999999">
      <c r="C8996" s="90"/>
    </row>
    <row r="8997" spans="3:3" s="86" customFormat="1" ht="10.199999999999999">
      <c r="C8997" s="90"/>
    </row>
    <row r="8998" spans="3:3" s="86" customFormat="1" ht="10.199999999999999">
      <c r="C8998" s="90"/>
    </row>
    <row r="8999" spans="3:3" s="86" customFormat="1" ht="10.199999999999999">
      <c r="C8999" s="90"/>
    </row>
    <row r="9000" spans="3:3" s="86" customFormat="1" ht="10.199999999999999">
      <c r="C9000" s="90"/>
    </row>
    <row r="9001" spans="3:3" s="86" customFormat="1" ht="10.199999999999999">
      <c r="C9001" s="90"/>
    </row>
    <row r="9002" spans="3:3" s="86" customFormat="1" ht="10.199999999999999">
      <c r="C9002" s="90"/>
    </row>
    <row r="9003" spans="3:3" s="86" customFormat="1" ht="10.199999999999999">
      <c r="C9003" s="90"/>
    </row>
    <row r="9004" spans="3:3" s="86" customFormat="1" ht="10.199999999999999">
      <c r="C9004" s="90"/>
    </row>
    <row r="9005" spans="3:3" s="86" customFormat="1" ht="10.199999999999999">
      <c r="C9005" s="90"/>
    </row>
    <row r="9006" spans="3:3" s="86" customFormat="1" ht="10.199999999999999">
      <c r="C9006" s="90"/>
    </row>
    <row r="9007" spans="3:3" s="86" customFormat="1" ht="10.199999999999999">
      <c r="C9007" s="90"/>
    </row>
    <row r="9008" spans="3:3" s="86" customFormat="1" ht="10.199999999999999">
      <c r="C9008" s="90"/>
    </row>
    <row r="9009" spans="3:3" s="86" customFormat="1" ht="10.199999999999999">
      <c r="C9009" s="90"/>
    </row>
    <row r="9010" spans="3:3" s="86" customFormat="1" ht="10.199999999999999">
      <c r="C9010" s="90"/>
    </row>
    <row r="9011" spans="3:3" s="86" customFormat="1" ht="10.199999999999999">
      <c r="C9011" s="90"/>
    </row>
    <row r="9012" spans="3:3" s="86" customFormat="1" ht="10.199999999999999">
      <c r="C9012" s="90"/>
    </row>
    <row r="9013" spans="3:3" s="86" customFormat="1" ht="10.199999999999999">
      <c r="C9013" s="90"/>
    </row>
    <row r="9014" spans="3:3" s="86" customFormat="1" ht="10.199999999999999">
      <c r="C9014" s="90"/>
    </row>
    <row r="9015" spans="3:3" s="86" customFormat="1" ht="10.199999999999999">
      <c r="C9015" s="90"/>
    </row>
    <row r="9016" spans="3:3" s="86" customFormat="1" ht="10.199999999999999">
      <c r="C9016" s="90"/>
    </row>
    <row r="9017" spans="3:3" s="86" customFormat="1" ht="10.199999999999999">
      <c r="C9017" s="90"/>
    </row>
    <row r="9018" spans="3:3" s="86" customFormat="1" ht="10.199999999999999">
      <c r="C9018" s="90"/>
    </row>
    <row r="9019" spans="3:3" s="86" customFormat="1" ht="10.199999999999999">
      <c r="C9019" s="90"/>
    </row>
    <row r="9020" spans="3:3" s="86" customFormat="1" ht="10.199999999999999">
      <c r="C9020" s="90"/>
    </row>
    <row r="9021" spans="3:3" s="86" customFormat="1" ht="10.199999999999999">
      <c r="C9021" s="90"/>
    </row>
    <row r="9022" spans="3:3" s="86" customFormat="1" ht="10.199999999999999">
      <c r="C9022" s="90"/>
    </row>
    <row r="9023" spans="3:3" s="86" customFormat="1" ht="10.199999999999999">
      <c r="C9023" s="90"/>
    </row>
    <row r="9024" spans="3:3" s="86" customFormat="1" ht="10.199999999999999">
      <c r="C9024" s="90"/>
    </row>
    <row r="9025" spans="3:3" s="86" customFormat="1" ht="10.199999999999999">
      <c r="C9025" s="90"/>
    </row>
    <row r="9026" spans="3:3" s="86" customFormat="1" ht="10.199999999999999">
      <c r="C9026" s="90"/>
    </row>
    <row r="9027" spans="3:3" s="86" customFormat="1" ht="10.199999999999999">
      <c r="C9027" s="90"/>
    </row>
    <row r="9028" spans="3:3" s="86" customFormat="1" ht="10.199999999999999">
      <c r="C9028" s="90"/>
    </row>
    <row r="9029" spans="3:3" s="86" customFormat="1" ht="10.199999999999999">
      <c r="C9029" s="90"/>
    </row>
    <row r="9030" spans="3:3" s="86" customFormat="1" ht="10.199999999999999">
      <c r="C9030" s="90"/>
    </row>
    <row r="9031" spans="3:3" s="86" customFormat="1" ht="10.199999999999999">
      <c r="C9031" s="90"/>
    </row>
    <row r="9032" spans="3:3" s="86" customFormat="1" ht="10.199999999999999">
      <c r="C9032" s="90"/>
    </row>
    <row r="9033" spans="3:3" s="86" customFormat="1" ht="10.199999999999999">
      <c r="C9033" s="90"/>
    </row>
    <row r="9034" spans="3:3" s="86" customFormat="1" ht="10.199999999999999">
      <c r="C9034" s="90"/>
    </row>
    <row r="9035" spans="3:3" s="86" customFormat="1" ht="10.199999999999999">
      <c r="C9035" s="90"/>
    </row>
    <row r="9036" spans="3:3" s="86" customFormat="1" ht="10.199999999999999">
      <c r="C9036" s="90"/>
    </row>
    <row r="9037" spans="3:3" s="86" customFormat="1" ht="10.199999999999999">
      <c r="C9037" s="90"/>
    </row>
    <row r="9038" spans="3:3" s="86" customFormat="1" ht="10.199999999999999">
      <c r="C9038" s="90"/>
    </row>
    <row r="9039" spans="3:3" s="86" customFormat="1" ht="10.199999999999999">
      <c r="C9039" s="90"/>
    </row>
    <row r="9040" spans="3:3" s="86" customFormat="1" ht="10.199999999999999">
      <c r="C9040" s="90"/>
    </row>
    <row r="9041" spans="3:3" s="86" customFormat="1" ht="10.199999999999999">
      <c r="C9041" s="90"/>
    </row>
    <row r="9042" spans="3:3" s="86" customFormat="1" ht="10.199999999999999">
      <c r="C9042" s="90"/>
    </row>
    <row r="9043" spans="3:3" s="86" customFormat="1" ht="10.199999999999999">
      <c r="C9043" s="90"/>
    </row>
    <row r="9044" spans="3:3" s="86" customFormat="1" ht="10.199999999999999">
      <c r="C9044" s="90"/>
    </row>
    <row r="9045" spans="3:3" s="86" customFormat="1" ht="10.199999999999999">
      <c r="C9045" s="90"/>
    </row>
    <row r="9046" spans="3:3" s="86" customFormat="1" ht="10.199999999999999">
      <c r="C9046" s="90"/>
    </row>
    <row r="9047" spans="3:3" s="86" customFormat="1" ht="10.199999999999999">
      <c r="C9047" s="90"/>
    </row>
    <row r="9048" spans="3:3" s="86" customFormat="1" ht="10.199999999999999">
      <c r="C9048" s="90"/>
    </row>
    <row r="9049" spans="3:3" s="86" customFormat="1" ht="10.199999999999999">
      <c r="C9049" s="90"/>
    </row>
    <row r="9050" spans="3:3" s="86" customFormat="1" ht="10.199999999999999">
      <c r="C9050" s="90"/>
    </row>
    <row r="9051" spans="3:3" s="86" customFormat="1" ht="10.199999999999999">
      <c r="C9051" s="90"/>
    </row>
    <row r="9052" spans="3:3" s="86" customFormat="1" ht="10.199999999999999">
      <c r="C9052" s="90"/>
    </row>
    <row r="9053" spans="3:3" s="86" customFormat="1" ht="10.199999999999999">
      <c r="C9053" s="90"/>
    </row>
    <row r="9054" spans="3:3" s="86" customFormat="1" ht="10.199999999999999">
      <c r="C9054" s="90"/>
    </row>
    <row r="9055" spans="3:3" s="86" customFormat="1" ht="10.199999999999999">
      <c r="C9055" s="90"/>
    </row>
    <row r="9056" spans="3:3" s="86" customFormat="1" ht="10.199999999999999">
      <c r="C9056" s="90"/>
    </row>
    <row r="9057" spans="3:3" s="86" customFormat="1" ht="10.199999999999999">
      <c r="C9057" s="90"/>
    </row>
    <row r="9058" spans="3:3" s="86" customFormat="1" ht="10.199999999999999">
      <c r="C9058" s="90"/>
    </row>
    <row r="9059" spans="3:3" s="86" customFormat="1" ht="10.199999999999999">
      <c r="C9059" s="90"/>
    </row>
    <row r="9060" spans="3:3" s="86" customFormat="1" ht="10.199999999999999">
      <c r="C9060" s="90"/>
    </row>
    <row r="9061" spans="3:3" s="86" customFormat="1" ht="10.199999999999999">
      <c r="C9061" s="90"/>
    </row>
    <row r="9062" spans="3:3" s="86" customFormat="1" ht="10.199999999999999">
      <c r="C9062" s="90"/>
    </row>
    <row r="9063" spans="3:3" s="86" customFormat="1" ht="10.199999999999999">
      <c r="C9063" s="90"/>
    </row>
    <row r="9064" spans="3:3" s="86" customFormat="1" ht="10.199999999999999">
      <c r="C9064" s="90"/>
    </row>
    <row r="9065" spans="3:3" s="86" customFormat="1" ht="10.199999999999999">
      <c r="C9065" s="90"/>
    </row>
    <row r="9066" spans="3:3" s="86" customFormat="1" ht="10.199999999999999">
      <c r="C9066" s="90"/>
    </row>
    <row r="9067" spans="3:3" s="86" customFormat="1" ht="10.199999999999999">
      <c r="C9067" s="90"/>
    </row>
    <row r="9068" spans="3:3" s="86" customFormat="1" ht="10.199999999999999">
      <c r="C9068" s="90"/>
    </row>
    <row r="9069" spans="3:3" s="86" customFormat="1" ht="10.199999999999999">
      <c r="C9069" s="90"/>
    </row>
    <row r="9070" spans="3:3" s="86" customFormat="1" ht="10.199999999999999">
      <c r="C9070" s="90"/>
    </row>
    <row r="9071" spans="3:3" s="86" customFormat="1" ht="10.199999999999999">
      <c r="C9071" s="90"/>
    </row>
    <row r="9072" spans="3:3" s="86" customFormat="1" ht="10.199999999999999">
      <c r="C9072" s="90"/>
    </row>
    <row r="9073" spans="3:3" s="86" customFormat="1" ht="10.199999999999999">
      <c r="C9073" s="90"/>
    </row>
    <row r="9074" spans="3:3" s="86" customFormat="1" ht="10.199999999999999">
      <c r="C9074" s="90"/>
    </row>
    <row r="9075" spans="3:3" s="86" customFormat="1" ht="10.199999999999999">
      <c r="C9075" s="90"/>
    </row>
    <row r="9076" spans="3:3" s="86" customFormat="1" ht="10.199999999999999">
      <c r="C9076" s="90"/>
    </row>
    <row r="9077" spans="3:3" s="86" customFormat="1" ht="10.199999999999999">
      <c r="C9077" s="90"/>
    </row>
    <row r="9078" spans="3:3" s="86" customFormat="1" ht="10.199999999999999">
      <c r="C9078" s="90"/>
    </row>
    <row r="9079" spans="3:3" s="86" customFormat="1" ht="10.199999999999999">
      <c r="C9079" s="90"/>
    </row>
    <row r="9080" spans="3:3" s="86" customFormat="1" ht="10.199999999999999">
      <c r="C9080" s="90"/>
    </row>
    <row r="9081" spans="3:3" s="86" customFormat="1" ht="10.199999999999999">
      <c r="C9081" s="90"/>
    </row>
    <row r="9082" spans="3:3" s="86" customFormat="1" ht="10.199999999999999">
      <c r="C9082" s="90"/>
    </row>
    <row r="9083" spans="3:3" s="86" customFormat="1" ht="10.199999999999999">
      <c r="C9083" s="90"/>
    </row>
    <row r="9084" spans="3:3" s="86" customFormat="1" ht="10.199999999999999">
      <c r="C9084" s="90"/>
    </row>
    <row r="9085" spans="3:3" s="86" customFormat="1" ht="10.199999999999999">
      <c r="C9085" s="90"/>
    </row>
    <row r="9086" spans="3:3" s="86" customFormat="1" ht="10.199999999999999">
      <c r="C9086" s="90"/>
    </row>
    <row r="9087" spans="3:3" s="86" customFormat="1" ht="10.199999999999999">
      <c r="C9087" s="90"/>
    </row>
    <row r="9088" spans="3:3" s="86" customFormat="1" ht="10.199999999999999">
      <c r="C9088" s="90"/>
    </row>
    <row r="9089" spans="3:3" s="86" customFormat="1" ht="10.199999999999999">
      <c r="C9089" s="90"/>
    </row>
    <row r="9090" spans="3:3" s="86" customFormat="1" ht="10.199999999999999">
      <c r="C9090" s="90"/>
    </row>
    <row r="9091" spans="3:3" s="86" customFormat="1" ht="10.199999999999999">
      <c r="C9091" s="90"/>
    </row>
    <row r="9092" spans="3:3" s="86" customFormat="1" ht="10.199999999999999">
      <c r="C9092" s="90"/>
    </row>
    <row r="9093" spans="3:3" s="86" customFormat="1" ht="10.199999999999999">
      <c r="C9093" s="90"/>
    </row>
    <row r="9094" spans="3:3" s="86" customFormat="1" ht="10.199999999999999">
      <c r="C9094" s="90"/>
    </row>
    <row r="9095" spans="3:3" s="86" customFormat="1" ht="10.199999999999999">
      <c r="C9095" s="90"/>
    </row>
    <row r="9096" spans="3:3" s="86" customFormat="1" ht="10.199999999999999">
      <c r="C9096" s="90"/>
    </row>
    <row r="9097" spans="3:3" s="86" customFormat="1" ht="10.199999999999999">
      <c r="C9097" s="90"/>
    </row>
    <row r="9098" spans="3:3" s="86" customFormat="1" ht="10.199999999999999">
      <c r="C9098" s="90"/>
    </row>
    <row r="9099" spans="3:3" s="86" customFormat="1" ht="10.199999999999999">
      <c r="C9099" s="90"/>
    </row>
    <row r="9100" spans="3:3" s="86" customFormat="1" ht="10.199999999999999">
      <c r="C9100" s="90"/>
    </row>
    <row r="9101" spans="3:3" s="86" customFormat="1" ht="10.199999999999999">
      <c r="C9101" s="90"/>
    </row>
    <row r="9102" spans="3:3" s="86" customFormat="1" ht="10.199999999999999">
      <c r="C9102" s="90"/>
    </row>
    <row r="9103" spans="3:3" s="86" customFormat="1" ht="10.199999999999999">
      <c r="C9103" s="90"/>
    </row>
    <row r="9104" spans="3:3" s="86" customFormat="1" ht="10.199999999999999">
      <c r="C9104" s="90"/>
    </row>
    <row r="9105" spans="3:3" s="86" customFormat="1" ht="10.199999999999999">
      <c r="C9105" s="90"/>
    </row>
    <row r="9106" spans="3:3" s="86" customFormat="1" ht="10.199999999999999">
      <c r="C9106" s="90"/>
    </row>
    <row r="9107" spans="3:3" s="86" customFormat="1" ht="10.199999999999999">
      <c r="C9107" s="90"/>
    </row>
    <row r="9108" spans="3:3" s="86" customFormat="1" ht="10.199999999999999">
      <c r="C9108" s="90"/>
    </row>
    <row r="9109" spans="3:3" s="86" customFormat="1" ht="10.199999999999999">
      <c r="C9109" s="90"/>
    </row>
    <row r="9110" spans="3:3" s="86" customFormat="1" ht="10.199999999999999">
      <c r="C9110" s="90"/>
    </row>
    <row r="9111" spans="3:3" s="86" customFormat="1" ht="10.199999999999999">
      <c r="C9111" s="90"/>
    </row>
    <row r="9112" spans="3:3" s="86" customFormat="1" ht="10.199999999999999">
      <c r="C9112" s="90"/>
    </row>
    <row r="9113" spans="3:3" s="86" customFormat="1" ht="10.199999999999999">
      <c r="C9113" s="90"/>
    </row>
    <row r="9114" spans="3:3" s="86" customFormat="1" ht="10.199999999999999">
      <c r="C9114" s="90"/>
    </row>
    <row r="9115" spans="3:3" s="86" customFormat="1" ht="10.199999999999999">
      <c r="C9115" s="90"/>
    </row>
    <row r="9116" spans="3:3" s="86" customFormat="1" ht="10.199999999999999">
      <c r="C9116" s="90"/>
    </row>
    <row r="9117" spans="3:3" s="86" customFormat="1" ht="10.199999999999999">
      <c r="C9117" s="90"/>
    </row>
    <row r="9118" spans="3:3" s="86" customFormat="1" ht="10.199999999999999">
      <c r="C9118" s="90"/>
    </row>
    <row r="9119" spans="3:3" s="86" customFormat="1" ht="10.199999999999999">
      <c r="C9119" s="90"/>
    </row>
    <row r="9120" spans="3:3" s="86" customFormat="1" ht="10.199999999999999">
      <c r="C9120" s="90"/>
    </row>
    <row r="9121" spans="3:3" s="86" customFormat="1" ht="10.199999999999999">
      <c r="C9121" s="90"/>
    </row>
    <row r="9122" spans="3:3" s="86" customFormat="1" ht="10.199999999999999">
      <c r="C9122" s="90"/>
    </row>
    <row r="9123" spans="3:3" s="86" customFormat="1" ht="10.199999999999999">
      <c r="C9123" s="90"/>
    </row>
    <row r="9124" spans="3:3" s="86" customFormat="1" ht="10.199999999999999">
      <c r="C9124" s="90"/>
    </row>
    <row r="9125" spans="3:3" s="86" customFormat="1" ht="10.199999999999999">
      <c r="C9125" s="90"/>
    </row>
    <row r="9126" spans="3:3" s="86" customFormat="1" ht="10.199999999999999">
      <c r="C9126" s="90"/>
    </row>
    <row r="9127" spans="3:3" s="86" customFormat="1" ht="10.199999999999999">
      <c r="C9127" s="90"/>
    </row>
    <row r="9128" spans="3:3" s="86" customFormat="1" ht="10.199999999999999">
      <c r="C9128" s="90"/>
    </row>
    <row r="9129" spans="3:3" s="86" customFormat="1" ht="10.199999999999999">
      <c r="C9129" s="90"/>
    </row>
    <row r="9130" spans="3:3" s="86" customFormat="1" ht="10.199999999999999">
      <c r="C9130" s="90"/>
    </row>
    <row r="9131" spans="3:3" s="86" customFormat="1" ht="10.199999999999999">
      <c r="C9131" s="90"/>
    </row>
    <row r="9132" spans="3:3" s="86" customFormat="1" ht="10.199999999999999">
      <c r="C9132" s="90"/>
    </row>
    <row r="9133" spans="3:3" s="86" customFormat="1" ht="10.199999999999999">
      <c r="C9133" s="90"/>
    </row>
    <row r="9134" spans="3:3" s="86" customFormat="1" ht="10.199999999999999">
      <c r="C9134" s="90"/>
    </row>
    <row r="9135" spans="3:3" s="86" customFormat="1" ht="10.199999999999999">
      <c r="C9135" s="90"/>
    </row>
    <row r="9136" spans="3:3" s="86" customFormat="1" ht="10.199999999999999">
      <c r="C9136" s="90"/>
    </row>
    <row r="9137" spans="3:3" s="86" customFormat="1" ht="10.199999999999999">
      <c r="C9137" s="90"/>
    </row>
    <row r="9138" spans="3:3" s="86" customFormat="1" ht="10.199999999999999">
      <c r="C9138" s="90"/>
    </row>
    <row r="9139" spans="3:3" s="86" customFormat="1" ht="10.199999999999999">
      <c r="C9139" s="90"/>
    </row>
    <row r="9140" spans="3:3" s="86" customFormat="1" ht="10.199999999999999">
      <c r="C9140" s="90"/>
    </row>
    <row r="9141" spans="3:3" s="86" customFormat="1" ht="10.199999999999999">
      <c r="C9141" s="90"/>
    </row>
    <row r="9142" spans="3:3" s="86" customFormat="1" ht="10.199999999999999">
      <c r="C9142" s="90"/>
    </row>
    <row r="9143" spans="3:3" s="86" customFormat="1" ht="10.199999999999999">
      <c r="C9143" s="90"/>
    </row>
    <row r="9144" spans="3:3" s="86" customFormat="1" ht="10.199999999999999">
      <c r="C9144" s="90"/>
    </row>
    <row r="9145" spans="3:3" s="86" customFormat="1" ht="10.199999999999999">
      <c r="C9145" s="90"/>
    </row>
    <row r="9146" spans="3:3" s="86" customFormat="1" ht="10.199999999999999">
      <c r="C9146" s="90"/>
    </row>
    <row r="9147" spans="3:3" s="86" customFormat="1" ht="10.199999999999999">
      <c r="C9147" s="90"/>
    </row>
    <row r="9148" spans="3:3" s="86" customFormat="1" ht="10.199999999999999">
      <c r="C9148" s="90"/>
    </row>
    <row r="9149" spans="3:3" s="86" customFormat="1" ht="10.199999999999999">
      <c r="C9149" s="90"/>
    </row>
    <row r="9150" spans="3:3" s="86" customFormat="1" ht="10.199999999999999">
      <c r="C9150" s="90"/>
    </row>
    <row r="9151" spans="3:3" s="86" customFormat="1" ht="10.199999999999999">
      <c r="C9151" s="90"/>
    </row>
    <row r="9152" spans="3:3" s="86" customFormat="1" ht="10.199999999999999">
      <c r="C9152" s="90"/>
    </row>
    <row r="9153" spans="3:3" s="86" customFormat="1" ht="10.199999999999999">
      <c r="C9153" s="90"/>
    </row>
    <row r="9154" spans="3:3" s="86" customFormat="1" ht="10.199999999999999">
      <c r="C9154" s="90"/>
    </row>
    <row r="9155" spans="3:3" s="86" customFormat="1" ht="10.199999999999999">
      <c r="C9155" s="90"/>
    </row>
    <row r="9156" spans="3:3" s="86" customFormat="1" ht="10.199999999999999">
      <c r="C9156" s="90"/>
    </row>
    <row r="9157" spans="3:3" s="86" customFormat="1" ht="10.199999999999999">
      <c r="C9157" s="90"/>
    </row>
    <row r="9158" spans="3:3" s="86" customFormat="1" ht="10.199999999999999">
      <c r="C9158" s="90"/>
    </row>
    <row r="9159" spans="3:3" s="86" customFormat="1" ht="10.199999999999999">
      <c r="C9159" s="90"/>
    </row>
    <row r="9160" spans="3:3" s="86" customFormat="1" ht="10.199999999999999">
      <c r="C9160" s="90"/>
    </row>
    <row r="9161" spans="3:3" s="86" customFormat="1" ht="10.199999999999999">
      <c r="C9161" s="90"/>
    </row>
    <row r="9162" spans="3:3" s="86" customFormat="1" ht="10.199999999999999">
      <c r="C9162" s="90"/>
    </row>
    <row r="9163" spans="3:3" s="86" customFormat="1" ht="10.199999999999999">
      <c r="C9163" s="90"/>
    </row>
    <row r="9164" spans="3:3" s="86" customFormat="1" ht="10.199999999999999">
      <c r="C9164" s="90"/>
    </row>
    <row r="9165" spans="3:3" s="86" customFormat="1" ht="10.199999999999999">
      <c r="C9165" s="90"/>
    </row>
    <row r="9166" spans="3:3" s="86" customFormat="1" ht="10.199999999999999">
      <c r="C9166" s="90"/>
    </row>
    <row r="9167" spans="3:3" s="86" customFormat="1" ht="10.199999999999999">
      <c r="C9167" s="90"/>
    </row>
    <row r="9168" spans="3:3" s="86" customFormat="1" ht="10.199999999999999">
      <c r="C9168" s="90"/>
    </row>
    <row r="9169" spans="3:3" s="86" customFormat="1" ht="10.199999999999999">
      <c r="C9169" s="90"/>
    </row>
    <row r="9170" spans="3:3" s="86" customFormat="1" ht="10.199999999999999">
      <c r="C9170" s="90"/>
    </row>
    <row r="9171" spans="3:3" s="86" customFormat="1" ht="10.199999999999999">
      <c r="C9171" s="90"/>
    </row>
    <row r="9172" spans="3:3" s="86" customFormat="1" ht="10.199999999999999">
      <c r="C9172" s="90"/>
    </row>
    <row r="9173" spans="3:3" s="86" customFormat="1" ht="10.199999999999999">
      <c r="C9173" s="90"/>
    </row>
    <row r="9174" spans="3:3" s="86" customFormat="1" ht="10.199999999999999">
      <c r="C9174" s="90"/>
    </row>
    <row r="9175" spans="3:3" s="86" customFormat="1" ht="10.199999999999999">
      <c r="C9175" s="90"/>
    </row>
    <row r="9176" spans="3:3" s="86" customFormat="1" ht="10.199999999999999">
      <c r="C9176" s="90"/>
    </row>
    <row r="9177" spans="3:3" s="86" customFormat="1" ht="10.199999999999999">
      <c r="C9177" s="90"/>
    </row>
    <row r="9178" spans="3:3" s="86" customFormat="1" ht="10.199999999999999">
      <c r="C9178" s="90"/>
    </row>
    <row r="9179" spans="3:3" s="86" customFormat="1" ht="10.199999999999999">
      <c r="C9179" s="90"/>
    </row>
    <row r="9180" spans="3:3" s="86" customFormat="1" ht="10.199999999999999">
      <c r="C9180" s="90"/>
    </row>
    <row r="9181" spans="3:3" s="86" customFormat="1" ht="10.199999999999999">
      <c r="C9181" s="90"/>
    </row>
    <row r="9182" spans="3:3" s="86" customFormat="1" ht="10.199999999999999">
      <c r="C9182" s="90"/>
    </row>
    <row r="9183" spans="3:3" s="86" customFormat="1" ht="10.199999999999999">
      <c r="C9183" s="90"/>
    </row>
    <row r="9184" spans="3:3" s="86" customFormat="1" ht="10.199999999999999">
      <c r="C9184" s="90"/>
    </row>
    <row r="9185" spans="3:3" s="86" customFormat="1" ht="10.199999999999999">
      <c r="C9185" s="90"/>
    </row>
    <row r="9186" spans="3:3" s="86" customFormat="1" ht="10.199999999999999">
      <c r="C9186" s="90"/>
    </row>
    <row r="9187" spans="3:3" s="86" customFormat="1" ht="10.199999999999999">
      <c r="C9187" s="90"/>
    </row>
    <row r="9188" spans="3:3" s="86" customFormat="1" ht="10.199999999999999">
      <c r="C9188" s="90"/>
    </row>
    <row r="9189" spans="3:3" s="86" customFormat="1" ht="10.199999999999999">
      <c r="C9189" s="90"/>
    </row>
    <row r="9190" spans="3:3" s="86" customFormat="1" ht="10.199999999999999">
      <c r="C9190" s="90"/>
    </row>
    <row r="9191" spans="3:3" s="86" customFormat="1" ht="10.199999999999999">
      <c r="C9191" s="90"/>
    </row>
    <row r="9192" spans="3:3" s="86" customFormat="1" ht="10.199999999999999">
      <c r="C9192" s="90"/>
    </row>
    <row r="9193" spans="3:3" s="86" customFormat="1" ht="10.199999999999999">
      <c r="C9193" s="90"/>
    </row>
    <row r="9194" spans="3:3" s="86" customFormat="1" ht="10.199999999999999">
      <c r="C9194" s="90"/>
    </row>
    <row r="9195" spans="3:3" s="86" customFormat="1" ht="10.199999999999999">
      <c r="C9195" s="90"/>
    </row>
    <row r="9196" spans="3:3" s="86" customFormat="1" ht="10.199999999999999">
      <c r="C9196" s="90"/>
    </row>
    <row r="9197" spans="3:3" s="86" customFormat="1" ht="10.199999999999999">
      <c r="C9197" s="90"/>
    </row>
    <row r="9198" spans="3:3" s="86" customFormat="1" ht="10.199999999999999">
      <c r="C9198" s="90"/>
    </row>
    <row r="9199" spans="3:3" s="86" customFormat="1" ht="10.199999999999999">
      <c r="C9199" s="90"/>
    </row>
    <row r="9200" spans="3:3" s="86" customFormat="1" ht="10.199999999999999">
      <c r="C9200" s="90"/>
    </row>
    <row r="9201" spans="3:3" s="86" customFormat="1" ht="10.199999999999999">
      <c r="C9201" s="90"/>
    </row>
    <row r="9202" spans="3:3" s="86" customFormat="1" ht="10.199999999999999">
      <c r="C9202" s="90"/>
    </row>
    <row r="9203" spans="3:3" s="86" customFormat="1" ht="10.199999999999999">
      <c r="C9203" s="90"/>
    </row>
    <row r="9204" spans="3:3" s="86" customFormat="1" ht="10.199999999999999">
      <c r="C9204" s="90"/>
    </row>
    <row r="9205" spans="3:3" s="86" customFormat="1" ht="10.199999999999999">
      <c r="C9205" s="90"/>
    </row>
    <row r="9206" spans="3:3" s="86" customFormat="1" ht="10.199999999999999">
      <c r="C9206" s="90"/>
    </row>
    <row r="9207" spans="3:3" s="86" customFormat="1" ht="10.199999999999999">
      <c r="C9207" s="90"/>
    </row>
    <row r="9208" spans="3:3" s="86" customFormat="1" ht="10.199999999999999">
      <c r="C9208" s="90"/>
    </row>
    <row r="9209" spans="3:3" s="86" customFormat="1" ht="10.199999999999999">
      <c r="C9209" s="90"/>
    </row>
    <row r="9210" spans="3:3" s="86" customFormat="1" ht="10.199999999999999">
      <c r="C9210" s="90"/>
    </row>
    <row r="9211" spans="3:3" s="86" customFormat="1" ht="10.199999999999999">
      <c r="C9211" s="90"/>
    </row>
    <row r="9212" spans="3:3" s="86" customFormat="1" ht="10.199999999999999">
      <c r="C9212" s="90"/>
    </row>
    <row r="9213" spans="3:3" s="86" customFormat="1" ht="10.199999999999999">
      <c r="C9213" s="90"/>
    </row>
    <row r="9214" spans="3:3" s="86" customFormat="1" ht="10.199999999999999">
      <c r="C9214" s="90"/>
    </row>
    <row r="9215" spans="3:3" s="86" customFormat="1" ht="10.199999999999999">
      <c r="C9215" s="90"/>
    </row>
    <row r="9216" spans="3:3" s="86" customFormat="1" ht="10.199999999999999">
      <c r="C9216" s="90"/>
    </row>
    <row r="9217" spans="3:3" s="86" customFormat="1" ht="10.199999999999999">
      <c r="C9217" s="90"/>
    </row>
    <row r="9218" spans="3:3" s="86" customFormat="1" ht="10.199999999999999">
      <c r="C9218" s="90"/>
    </row>
    <row r="9219" spans="3:3" s="86" customFormat="1" ht="10.199999999999999">
      <c r="C9219" s="90"/>
    </row>
    <row r="9220" spans="3:3" s="86" customFormat="1" ht="10.199999999999999">
      <c r="C9220" s="90"/>
    </row>
    <row r="9221" spans="3:3" s="86" customFormat="1" ht="10.199999999999999">
      <c r="C9221" s="90"/>
    </row>
    <row r="9222" spans="3:3" s="86" customFormat="1" ht="10.199999999999999">
      <c r="C9222" s="90"/>
    </row>
    <row r="9223" spans="3:3" s="86" customFormat="1" ht="10.199999999999999">
      <c r="C9223" s="90"/>
    </row>
    <row r="9224" spans="3:3" s="86" customFormat="1" ht="10.199999999999999">
      <c r="C9224" s="90"/>
    </row>
    <row r="9225" spans="3:3" s="86" customFormat="1" ht="10.199999999999999">
      <c r="C9225" s="90"/>
    </row>
    <row r="9226" spans="3:3" s="86" customFormat="1" ht="10.199999999999999">
      <c r="C9226" s="90"/>
    </row>
    <row r="9227" spans="3:3" s="86" customFormat="1" ht="10.199999999999999">
      <c r="C9227" s="90"/>
    </row>
    <row r="9228" spans="3:3" s="86" customFormat="1" ht="10.199999999999999">
      <c r="C9228" s="90"/>
    </row>
    <row r="9229" spans="3:3" s="86" customFormat="1" ht="10.199999999999999">
      <c r="C9229" s="90"/>
    </row>
    <row r="9230" spans="3:3" s="86" customFormat="1" ht="10.199999999999999">
      <c r="C9230" s="90"/>
    </row>
    <row r="9231" spans="3:3" s="86" customFormat="1" ht="10.199999999999999">
      <c r="C9231" s="90"/>
    </row>
    <row r="9232" spans="3:3" s="86" customFormat="1" ht="10.199999999999999">
      <c r="C9232" s="90"/>
    </row>
    <row r="9233" spans="3:3" s="86" customFormat="1" ht="10.199999999999999">
      <c r="C9233" s="90"/>
    </row>
    <row r="9234" spans="3:3" s="86" customFormat="1" ht="10.199999999999999">
      <c r="C9234" s="90"/>
    </row>
    <row r="9235" spans="3:3" s="86" customFormat="1" ht="10.199999999999999">
      <c r="C9235" s="90"/>
    </row>
    <row r="9236" spans="3:3" s="86" customFormat="1" ht="10.199999999999999">
      <c r="C9236" s="90"/>
    </row>
    <row r="9237" spans="3:3" s="86" customFormat="1" ht="10.199999999999999">
      <c r="C9237" s="90"/>
    </row>
    <row r="9238" spans="3:3" s="86" customFormat="1" ht="10.199999999999999">
      <c r="C9238" s="90"/>
    </row>
    <row r="9239" spans="3:3" s="86" customFormat="1" ht="10.199999999999999">
      <c r="C9239" s="90"/>
    </row>
    <row r="9240" spans="3:3" s="86" customFormat="1" ht="10.199999999999999">
      <c r="C9240" s="90"/>
    </row>
    <row r="9241" spans="3:3" s="86" customFormat="1" ht="10.199999999999999">
      <c r="C9241" s="90"/>
    </row>
    <row r="9242" spans="3:3" s="86" customFormat="1" ht="10.199999999999999">
      <c r="C9242" s="90"/>
    </row>
    <row r="9243" spans="3:3" s="86" customFormat="1" ht="10.199999999999999">
      <c r="C9243" s="90"/>
    </row>
    <row r="9244" spans="3:3" s="86" customFormat="1" ht="10.199999999999999">
      <c r="C9244" s="90"/>
    </row>
    <row r="9245" spans="3:3" s="86" customFormat="1" ht="10.199999999999999">
      <c r="C9245" s="90"/>
    </row>
    <row r="9246" spans="3:3" s="86" customFormat="1" ht="10.199999999999999">
      <c r="C9246" s="90"/>
    </row>
    <row r="9247" spans="3:3" s="86" customFormat="1" ht="10.199999999999999">
      <c r="C9247" s="90"/>
    </row>
    <row r="9248" spans="3:3" s="86" customFormat="1" ht="10.199999999999999">
      <c r="C9248" s="90"/>
    </row>
    <row r="9249" spans="3:3" s="86" customFormat="1" ht="10.199999999999999">
      <c r="C9249" s="90"/>
    </row>
    <row r="9250" spans="3:3" s="86" customFormat="1" ht="10.199999999999999">
      <c r="C9250" s="90"/>
    </row>
    <row r="9251" spans="3:3" s="86" customFormat="1" ht="10.199999999999999">
      <c r="C9251" s="90"/>
    </row>
    <row r="9252" spans="3:3" s="86" customFormat="1" ht="10.199999999999999">
      <c r="C9252" s="90"/>
    </row>
    <row r="9253" spans="3:3" s="86" customFormat="1" ht="10.199999999999999">
      <c r="C9253" s="90"/>
    </row>
    <row r="9254" spans="3:3" s="86" customFormat="1" ht="10.199999999999999">
      <c r="C9254" s="90"/>
    </row>
    <row r="9255" spans="3:3" s="86" customFormat="1" ht="10.199999999999999">
      <c r="C9255" s="90"/>
    </row>
    <row r="9256" spans="3:3" s="86" customFormat="1" ht="10.199999999999999">
      <c r="C9256" s="90"/>
    </row>
    <row r="9257" spans="3:3" s="86" customFormat="1" ht="10.199999999999999">
      <c r="C9257" s="90"/>
    </row>
    <row r="9258" spans="3:3" s="86" customFormat="1" ht="10.199999999999999">
      <c r="C9258" s="90"/>
    </row>
    <row r="9259" spans="3:3" s="86" customFormat="1" ht="10.199999999999999">
      <c r="C9259" s="90"/>
    </row>
    <row r="9260" spans="3:3" s="86" customFormat="1" ht="10.199999999999999">
      <c r="C9260" s="90"/>
    </row>
    <row r="9261" spans="3:3" s="86" customFormat="1" ht="10.199999999999999">
      <c r="C9261" s="90"/>
    </row>
    <row r="9262" spans="3:3" s="86" customFormat="1" ht="10.199999999999999">
      <c r="C9262" s="90"/>
    </row>
    <row r="9263" spans="3:3" s="86" customFormat="1" ht="10.199999999999999">
      <c r="C9263" s="90"/>
    </row>
    <row r="9264" spans="3:3" s="86" customFormat="1" ht="10.199999999999999">
      <c r="C9264" s="90"/>
    </row>
    <row r="9265" spans="3:3" s="86" customFormat="1" ht="10.199999999999999">
      <c r="C9265" s="90"/>
    </row>
    <row r="9266" spans="3:3" s="86" customFormat="1" ht="10.199999999999999">
      <c r="C9266" s="90"/>
    </row>
    <row r="9267" spans="3:3" s="86" customFormat="1" ht="10.199999999999999">
      <c r="C9267" s="90"/>
    </row>
    <row r="9268" spans="3:3" s="86" customFormat="1" ht="10.199999999999999">
      <c r="C9268" s="90"/>
    </row>
    <row r="9269" spans="3:3" s="86" customFormat="1" ht="10.199999999999999">
      <c r="C9269" s="90"/>
    </row>
    <row r="9270" spans="3:3" s="86" customFormat="1" ht="10.199999999999999">
      <c r="C9270" s="90"/>
    </row>
    <row r="9271" spans="3:3" s="86" customFormat="1" ht="10.199999999999999">
      <c r="C9271" s="90"/>
    </row>
    <row r="9272" spans="3:3" s="86" customFormat="1" ht="10.199999999999999">
      <c r="C9272" s="90"/>
    </row>
    <row r="9273" spans="3:3" s="86" customFormat="1" ht="10.199999999999999">
      <c r="C9273" s="90"/>
    </row>
    <row r="9274" spans="3:3" s="86" customFormat="1" ht="10.199999999999999">
      <c r="C9274" s="90"/>
    </row>
    <row r="9275" spans="3:3" s="86" customFormat="1" ht="10.199999999999999">
      <c r="C9275" s="90"/>
    </row>
    <row r="9276" spans="3:3" s="86" customFormat="1" ht="10.199999999999999">
      <c r="C9276" s="90"/>
    </row>
    <row r="9277" spans="3:3" s="86" customFormat="1" ht="10.199999999999999">
      <c r="C9277" s="90"/>
    </row>
    <row r="9278" spans="3:3" s="86" customFormat="1" ht="10.199999999999999">
      <c r="C9278" s="90"/>
    </row>
    <row r="9279" spans="3:3" s="86" customFormat="1" ht="10.199999999999999">
      <c r="C9279" s="90"/>
    </row>
    <row r="9280" spans="3:3" s="86" customFormat="1" ht="10.199999999999999">
      <c r="C9280" s="90"/>
    </row>
    <row r="9281" spans="3:3" s="86" customFormat="1" ht="10.199999999999999">
      <c r="C9281" s="90"/>
    </row>
    <row r="9282" spans="3:3" s="86" customFormat="1" ht="10.199999999999999">
      <c r="C9282" s="90"/>
    </row>
    <row r="9283" spans="3:3" s="86" customFormat="1" ht="10.199999999999999">
      <c r="C9283" s="90"/>
    </row>
    <row r="9284" spans="3:3" s="86" customFormat="1" ht="10.199999999999999">
      <c r="C9284" s="90"/>
    </row>
    <row r="9285" spans="3:3" s="86" customFormat="1" ht="10.199999999999999">
      <c r="C9285" s="90"/>
    </row>
    <row r="9286" spans="3:3" s="86" customFormat="1" ht="10.199999999999999">
      <c r="C9286" s="90"/>
    </row>
    <row r="9287" spans="3:3" s="86" customFormat="1" ht="10.199999999999999">
      <c r="C9287" s="90"/>
    </row>
    <row r="9288" spans="3:3" s="86" customFormat="1" ht="10.199999999999999">
      <c r="C9288" s="90"/>
    </row>
    <row r="9289" spans="3:3" s="86" customFormat="1" ht="10.199999999999999">
      <c r="C9289" s="90"/>
    </row>
    <row r="9290" spans="3:3" s="86" customFormat="1" ht="10.199999999999999">
      <c r="C9290" s="90"/>
    </row>
    <row r="9291" spans="3:3" s="86" customFormat="1" ht="10.199999999999999">
      <c r="C9291" s="90"/>
    </row>
    <row r="9292" spans="3:3" s="86" customFormat="1" ht="10.199999999999999">
      <c r="C9292" s="90"/>
    </row>
    <row r="9293" spans="3:3" s="86" customFormat="1" ht="10.199999999999999">
      <c r="C9293" s="90"/>
    </row>
    <row r="9294" spans="3:3" s="86" customFormat="1" ht="10.199999999999999">
      <c r="C9294" s="90"/>
    </row>
    <row r="9295" spans="3:3" s="86" customFormat="1" ht="10.199999999999999">
      <c r="C9295" s="90"/>
    </row>
    <row r="9296" spans="3:3" s="86" customFormat="1" ht="10.199999999999999">
      <c r="C9296" s="90"/>
    </row>
    <row r="9297" spans="3:3" s="86" customFormat="1" ht="10.199999999999999">
      <c r="C9297" s="90"/>
    </row>
    <row r="9298" spans="3:3" s="86" customFormat="1" ht="10.199999999999999">
      <c r="C9298" s="90"/>
    </row>
    <row r="9299" spans="3:3" s="86" customFormat="1" ht="10.199999999999999">
      <c r="C9299" s="90"/>
    </row>
    <row r="9300" spans="3:3" s="86" customFormat="1" ht="10.199999999999999">
      <c r="C9300" s="90"/>
    </row>
    <row r="9301" spans="3:3" s="86" customFormat="1" ht="10.199999999999999">
      <c r="C9301" s="90"/>
    </row>
    <row r="9302" spans="3:3" s="86" customFormat="1" ht="10.199999999999999">
      <c r="C9302" s="90"/>
    </row>
    <row r="9303" spans="3:3" s="86" customFormat="1" ht="10.199999999999999">
      <c r="C9303" s="90"/>
    </row>
    <row r="9304" spans="3:3" s="86" customFormat="1" ht="10.199999999999999">
      <c r="C9304" s="90"/>
    </row>
    <row r="9305" spans="3:3" s="86" customFormat="1" ht="10.199999999999999">
      <c r="C9305" s="90"/>
    </row>
    <row r="9306" spans="3:3" s="86" customFormat="1" ht="10.199999999999999">
      <c r="C9306" s="90"/>
    </row>
    <row r="9307" spans="3:3" s="86" customFormat="1" ht="10.199999999999999">
      <c r="C9307" s="90"/>
    </row>
    <row r="9308" spans="3:3" s="86" customFormat="1" ht="10.199999999999999">
      <c r="C9308" s="90"/>
    </row>
    <row r="9309" spans="3:3" s="86" customFormat="1" ht="10.199999999999999">
      <c r="C9309" s="90"/>
    </row>
    <row r="9310" spans="3:3" s="86" customFormat="1" ht="10.199999999999999">
      <c r="C9310" s="90"/>
    </row>
    <row r="9311" spans="3:3" s="86" customFormat="1" ht="10.199999999999999">
      <c r="C9311" s="90"/>
    </row>
    <row r="9312" spans="3:3" s="86" customFormat="1" ht="10.199999999999999">
      <c r="C9312" s="90"/>
    </row>
    <row r="9313" spans="3:3" s="86" customFormat="1" ht="10.199999999999999">
      <c r="C9313" s="90"/>
    </row>
    <row r="9314" spans="3:3" s="86" customFormat="1" ht="10.199999999999999">
      <c r="C9314" s="90"/>
    </row>
    <row r="9315" spans="3:3" s="86" customFormat="1" ht="10.199999999999999">
      <c r="C9315" s="90"/>
    </row>
    <row r="9316" spans="3:3" s="86" customFormat="1" ht="10.199999999999999">
      <c r="C9316" s="90"/>
    </row>
    <row r="9317" spans="3:3" s="86" customFormat="1" ht="10.199999999999999">
      <c r="C9317" s="90"/>
    </row>
    <row r="9318" spans="3:3" s="86" customFormat="1" ht="10.199999999999999">
      <c r="C9318" s="90"/>
    </row>
    <row r="9319" spans="3:3" s="86" customFormat="1" ht="10.199999999999999">
      <c r="C9319" s="90"/>
    </row>
    <row r="9320" spans="3:3" s="86" customFormat="1" ht="10.199999999999999">
      <c r="C9320" s="90"/>
    </row>
    <row r="9321" spans="3:3" s="86" customFormat="1" ht="10.199999999999999">
      <c r="C9321" s="90"/>
    </row>
    <row r="9322" spans="3:3" s="86" customFormat="1" ht="10.199999999999999">
      <c r="C9322" s="90"/>
    </row>
    <row r="9323" spans="3:3" s="86" customFormat="1" ht="10.199999999999999">
      <c r="C9323" s="90"/>
    </row>
    <row r="9324" spans="3:3" s="86" customFormat="1" ht="10.199999999999999">
      <c r="C9324" s="90"/>
    </row>
    <row r="9325" spans="3:3" s="86" customFormat="1" ht="10.199999999999999">
      <c r="C9325" s="90"/>
    </row>
    <row r="9326" spans="3:3" s="86" customFormat="1" ht="10.199999999999999">
      <c r="C9326" s="90"/>
    </row>
    <row r="9327" spans="3:3" s="86" customFormat="1" ht="10.199999999999999">
      <c r="C9327" s="90"/>
    </row>
    <row r="9328" spans="3:3" s="86" customFormat="1" ht="10.199999999999999">
      <c r="C9328" s="90"/>
    </row>
    <row r="9329" spans="3:3" s="86" customFormat="1" ht="10.199999999999999">
      <c r="C9329" s="90"/>
    </row>
    <row r="9330" spans="3:3" s="86" customFormat="1" ht="10.199999999999999">
      <c r="C9330" s="90"/>
    </row>
    <row r="9331" spans="3:3" s="86" customFormat="1" ht="10.199999999999999">
      <c r="C9331" s="90"/>
    </row>
    <row r="9332" spans="3:3" s="86" customFormat="1" ht="10.199999999999999">
      <c r="C9332" s="90"/>
    </row>
    <row r="9333" spans="3:3" s="86" customFormat="1" ht="10.199999999999999">
      <c r="C9333" s="90"/>
    </row>
    <row r="9334" spans="3:3" s="86" customFormat="1" ht="10.199999999999999">
      <c r="C9334" s="90"/>
    </row>
    <row r="9335" spans="3:3" s="86" customFormat="1" ht="10.199999999999999">
      <c r="C9335" s="90"/>
    </row>
    <row r="9336" spans="3:3" s="86" customFormat="1" ht="10.199999999999999">
      <c r="C9336" s="90"/>
    </row>
    <row r="9337" spans="3:3" s="86" customFormat="1" ht="10.199999999999999">
      <c r="C9337" s="90"/>
    </row>
    <row r="9338" spans="3:3" s="86" customFormat="1" ht="10.199999999999999">
      <c r="C9338" s="90"/>
    </row>
    <row r="9339" spans="3:3" s="86" customFormat="1" ht="10.199999999999999">
      <c r="C9339" s="90"/>
    </row>
    <row r="9340" spans="3:3" s="86" customFormat="1" ht="10.199999999999999">
      <c r="C9340" s="90"/>
    </row>
    <row r="9341" spans="3:3" s="86" customFormat="1" ht="10.199999999999999">
      <c r="C9341" s="90"/>
    </row>
    <row r="9342" spans="3:3" s="86" customFormat="1" ht="10.199999999999999">
      <c r="C9342" s="90"/>
    </row>
    <row r="9343" spans="3:3" s="86" customFormat="1" ht="10.199999999999999">
      <c r="C9343" s="90"/>
    </row>
    <row r="9344" spans="3:3" s="86" customFormat="1" ht="10.199999999999999">
      <c r="C9344" s="90"/>
    </row>
    <row r="9345" spans="3:3" s="86" customFormat="1" ht="10.199999999999999">
      <c r="C9345" s="90"/>
    </row>
    <row r="9346" spans="3:3" s="86" customFormat="1" ht="10.199999999999999">
      <c r="C9346" s="90"/>
    </row>
    <row r="9347" spans="3:3" s="86" customFormat="1" ht="10.199999999999999">
      <c r="C9347" s="90"/>
    </row>
    <row r="9348" spans="3:3" s="86" customFormat="1" ht="10.199999999999999">
      <c r="C9348" s="90"/>
    </row>
    <row r="9349" spans="3:3" s="86" customFormat="1" ht="10.199999999999999">
      <c r="C9349" s="90"/>
    </row>
    <row r="9350" spans="3:3" s="86" customFormat="1" ht="10.199999999999999">
      <c r="C9350" s="90"/>
    </row>
    <row r="9351" spans="3:3" s="86" customFormat="1" ht="10.199999999999999">
      <c r="C9351" s="90"/>
    </row>
    <row r="9352" spans="3:3" s="86" customFormat="1" ht="10.199999999999999">
      <c r="C9352" s="90"/>
    </row>
    <row r="9353" spans="3:3" s="86" customFormat="1" ht="10.199999999999999">
      <c r="C9353" s="90"/>
    </row>
    <row r="9354" spans="3:3" s="86" customFormat="1" ht="10.199999999999999">
      <c r="C9354" s="90"/>
    </row>
    <row r="9355" spans="3:3" s="86" customFormat="1" ht="10.199999999999999">
      <c r="C9355" s="90"/>
    </row>
    <row r="9356" spans="3:3" s="86" customFormat="1" ht="10.199999999999999">
      <c r="C9356" s="90"/>
    </row>
    <row r="9357" spans="3:3" s="86" customFormat="1" ht="10.199999999999999">
      <c r="C9357" s="90"/>
    </row>
    <row r="9358" spans="3:3" s="86" customFormat="1" ht="10.199999999999999">
      <c r="C9358" s="90"/>
    </row>
    <row r="9359" spans="3:3" s="86" customFormat="1" ht="10.199999999999999">
      <c r="C9359" s="90"/>
    </row>
    <row r="9360" spans="3:3" s="86" customFormat="1" ht="10.199999999999999">
      <c r="C9360" s="90"/>
    </row>
    <row r="9361" spans="3:3" s="86" customFormat="1" ht="10.199999999999999">
      <c r="C9361" s="90"/>
    </row>
    <row r="9362" spans="3:3" s="86" customFormat="1" ht="10.199999999999999">
      <c r="C9362" s="90"/>
    </row>
    <row r="9363" spans="3:3" s="86" customFormat="1" ht="10.199999999999999">
      <c r="C9363" s="90"/>
    </row>
    <row r="9364" spans="3:3" s="86" customFormat="1" ht="10.199999999999999">
      <c r="C9364" s="90"/>
    </row>
    <row r="9365" spans="3:3" s="86" customFormat="1" ht="10.199999999999999">
      <c r="C9365" s="90"/>
    </row>
    <row r="9366" spans="3:3" s="86" customFormat="1" ht="10.199999999999999">
      <c r="C9366" s="90"/>
    </row>
    <row r="9367" spans="3:3" s="86" customFormat="1" ht="10.199999999999999">
      <c r="C9367" s="90"/>
    </row>
    <row r="9368" spans="3:3" s="86" customFormat="1" ht="10.199999999999999">
      <c r="C9368" s="90"/>
    </row>
    <row r="9369" spans="3:3" s="86" customFormat="1" ht="10.199999999999999">
      <c r="C9369" s="90"/>
    </row>
    <row r="9370" spans="3:3" s="86" customFormat="1" ht="10.199999999999999">
      <c r="C9370" s="90"/>
    </row>
    <row r="9371" spans="3:3" s="86" customFormat="1" ht="10.199999999999999">
      <c r="C9371" s="90"/>
    </row>
    <row r="9372" spans="3:3" s="86" customFormat="1" ht="10.199999999999999">
      <c r="C9372" s="90"/>
    </row>
    <row r="9373" spans="3:3" s="86" customFormat="1" ht="10.199999999999999">
      <c r="C9373" s="90"/>
    </row>
    <row r="9374" spans="3:3" s="86" customFormat="1" ht="10.199999999999999">
      <c r="C9374" s="90"/>
    </row>
    <row r="9375" spans="3:3" s="86" customFormat="1" ht="10.199999999999999">
      <c r="C9375" s="90"/>
    </row>
    <row r="9376" spans="3:3" s="86" customFormat="1" ht="10.199999999999999">
      <c r="C9376" s="90"/>
    </row>
    <row r="9377" spans="3:3" s="86" customFormat="1" ht="10.199999999999999">
      <c r="C9377" s="90"/>
    </row>
    <row r="9378" spans="3:3" s="86" customFormat="1" ht="10.199999999999999">
      <c r="C9378" s="90"/>
    </row>
    <row r="9379" spans="3:3" s="86" customFormat="1" ht="10.199999999999999">
      <c r="C9379" s="90"/>
    </row>
    <row r="9380" spans="3:3" s="86" customFormat="1" ht="10.199999999999999">
      <c r="C9380" s="90"/>
    </row>
    <row r="9381" spans="3:3" s="86" customFormat="1" ht="10.199999999999999">
      <c r="C9381" s="90"/>
    </row>
    <row r="9382" spans="3:3" s="86" customFormat="1" ht="10.199999999999999">
      <c r="C9382" s="90"/>
    </row>
    <row r="9383" spans="3:3" s="86" customFormat="1" ht="10.199999999999999">
      <c r="C9383" s="90"/>
    </row>
    <row r="9384" spans="3:3" s="86" customFormat="1" ht="10.199999999999999">
      <c r="C9384" s="90"/>
    </row>
    <row r="9385" spans="3:3" s="86" customFormat="1" ht="10.199999999999999">
      <c r="C9385" s="90"/>
    </row>
    <row r="9386" spans="3:3" s="86" customFormat="1" ht="10.199999999999999">
      <c r="C9386" s="90"/>
    </row>
    <row r="9387" spans="3:3" s="86" customFormat="1" ht="10.199999999999999">
      <c r="C9387" s="90"/>
    </row>
    <row r="9388" spans="3:3" s="86" customFormat="1" ht="10.199999999999999">
      <c r="C9388" s="90"/>
    </row>
    <row r="9389" spans="3:3" s="86" customFormat="1" ht="10.199999999999999">
      <c r="C9389" s="90"/>
    </row>
    <row r="9390" spans="3:3" s="86" customFormat="1" ht="10.199999999999999">
      <c r="C9390" s="90"/>
    </row>
    <row r="9391" spans="3:3" s="86" customFormat="1" ht="10.199999999999999">
      <c r="C9391" s="90"/>
    </row>
    <row r="9392" spans="3:3" s="86" customFormat="1" ht="10.199999999999999">
      <c r="C9392" s="90"/>
    </row>
    <row r="9393" spans="3:3" s="86" customFormat="1" ht="10.199999999999999">
      <c r="C9393" s="90"/>
    </row>
    <row r="9394" spans="3:3" s="86" customFormat="1" ht="10.199999999999999">
      <c r="C9394" s="90"/>
    </row>
    <row r="9395" spans="3:3" s="86" customFormat="1" ht="10.199999999999999">
      <c r="C9395" s="90"/>
    </row>
    <row r="9396" spans="3:3" s="86" customFormat="1" ht="10.199999999999999">
      <c r="C9396" s="90"/>
    </row>
    <row r="9397" spans="3:3" s="86" customFormat="1" ht="10.199999999999999">
      <c r="C9397" s="90"/>
    </row>
    <row r="9398" spans="3:3" s="86" customFormat="1" ht="10.199999999999999">
      <c r="C9398" s="90"/>
    </row>
    <row r="9399" spans="3:3" s="86" customFormat="1" ht="10.199999999999999">
      <c r="C9399" s="90"/>
    </row>
    <row r="9400" spans="3:3" s="86" customFormat="1" ht="10.199999999999999">
      <c r="C9400" s="90"/>
    </row>
    <row r="9401" spans="3:3" s="86" customFormat="1" ht="10.199999999999999">
      <c r="C9401" s="90"/>
    </row>
    <row r="9402" spans="3:3" s="86" customFormat="1" ht="10.199999999999999">
      <c r="C9402" s="90"/>
    </row>
    <row r="9403" spans="3:3" s="86" customFormat="1" ht="10.199999999999999">
      <c r="C9403" s="90"/>
    </row>
    <row r="9404" spans="3:3" s="86" customFormat="1" ht="10.199999999999999">
      <c r="C9404" s="90"/>
    </row>
    <row r="9405" spans="3:3" s="86" customFormat="1" ht="10.199999999999999">
      <c r="C9405" s="90"/>
    </row>
    <row r="9406" spans="3:3" s="86" customFormat="1" ht="10.199999999999999">
      <c r="C9406" s="90"/>
    </row>
    <row r="9407" spans="3:3" s="86" customFormat="1" ht="10.199999999999999">
      <c r="C9407" s="90"/>
    </row>
    <row r="9408" spans="3:3" s="86" customFormat="1" ht="10.199999999999999">
      <c r="C9408" s="90"/>
    </row>
    <row r="9409" spans="3:3" s="86" customFormat="1" ht="10.199999999999999">
      <c r="C9409" s="90"/>
    </row>
    <row r="9410" spans="3:3" s="86" customFormat="1" ht="10.199999999999999">
      <c r="C9410" s="90"/>
    </row>
    <row r="9411" spans="3:3" s="86" customFormat="1" ht="10.199999999999999">
      <c r="C9411" s="90"/>
    </row>
    <row r="9412" spans="3:3" s="86" customFormat="1" ht="10.199999999999999">
      <c r="C9412" s="90"/>
    </row>
    <row r="9413" spans="3:3" s="86" customFormat="1" ht="10.199999999999999">
      <c r="C9413" s="90"/>
    </row>
    <row r="9414" spans="3:3" s="86" customFormat="1" ht="10.199999999999999">
      <c r="C9414" s="90"/>
    </row>
    <row r="9415" spans="3:3" s="86" customFormat="1" ht="10.199999999999999">
      <c r="C9415" s="90"/>
    </row>
    <row r="9416" spans="3:3" s="86" customFormat="1" ht="10.199999999999999">
      <c r="C9416" s="90"/>
    </row>
    <row r="9417" spans="3:3" s="86" customFormat="1" ht="10.199999999999999">
      <c r="C9417" s="90"/>
    </row>
    <row r="9418" spans="3:3" s="86" customFormat="1" ht="10.199999999999999">
      <c r="C9418" s="90"/>
    </row>
    <row r="9419" spans="3:3" s="86" customFormat="1" ht="10.199999999999999">
      <c r="C9419" s="90"/>
    </row>
    <row r="9420" spans="3:3" s="86" customFormat="1" ht="10.199999999999999">
      <c r="C9420" s="90"/>
    </row>
    <row r="9421" spans="3:3" s="86" customFormat="1" ht="10.199999999999999">
      <c r="C9421" s="90"/>
    </row>
    <row r="9422" spans="3:3" s="86" customFormat="1" ht="10.199999999999999">
      <c r="C9422" s="90"/>
    </row>
    <row r="9423" spans="3:3" s="86" customFormat="1" ht="10.199999999999999">
      <c r="C9423" s="90"/>
    </row>
    <row r="9424" spans="3:3" s="86" customFormat="1" ht="10.199999999999999">
      <c r="C9424" s="90"/>
    </row>
    <row r="9425" spans="3:3" s="86" customFormat="1" ht="10.199999999999999">
      <c r="C9425" s="90"/>
    </row>
    <row r="9426" spans="3:3" s="86" customFormat="1" ht="10.199999999999999">
      <c r="C9426" s="90"/>
    </row>
    <row r="9427" spans="3:3" s="86" customFormat="1" ht="10.199999999999999">
      <c r="C9427" s="90"/>
    </row>
    <row r="9428" spans="3:3" s="86" customFormat="1" ht="10.199999999999999">
      <c r="C9428" s="90"/>
    </row>
    <row r="9429" spans="3:3" s="86" customFormat="1" ht="10.199999999999999">
      <c r="C9429" s="90"/>
    </row>
    <row r="9430" spans="3:3" s="86" customFormat="1" ht="10.199999999999999">
      <c r="C9430" s="90"/>
    </row>
    <row r="9431" spans="3:3" s="86" customFormat="1" ht="10.199999999999999">
      <c r="C9431" s="90"/>
    </row>
    <row r="9432" spans="3:3" s="86" customFormat="1" ht="10.199999999999999">
      <c r="C9432" s="90"/>
    </row>
    <row r="9433" spans="3:3" s="86" customFormat="1" ht="10.199999999999999">
      <c r="C9433" s="90"/>
    </row>
    <row r="9434" spans="3:3" s="86" customFormat="1" ht="10.199999999999999">
      <c r="C9434" s="90"/>
    </row>
    <row r="9435" spans="3:3" s="86" customFormat="1" ht="10.199999999999999">
      <c r="C9435" s="90"/>
    </row>
    <row r="9436" spans="3:3" s="86" customFormat="1" ht="10.199999999999999">
      <c r="C9436" s="90"/>
    </row>
    <row r="9437" spans="3:3" s="86" customFormat="1" ht="10.199999999999999">
      <c r="C9437" s="90"/>
    </row>
    <row r="9438" spans="3:3" s="86" customFormat="1" ht="10.199999999999999">
      <c r="C9438" s="90"/>
    </row>
    <row r="9439" spans="3:3" s="86" customFormat="1" ht="10.199999999999999">
      <c r="C9439" s="90"/>
    </row>
    <row r="9440" spans="3:3" s="86" customFormat="1" ht="10.199999999999999">
      <c r="C9440" s="90"/>
    </row>
    <row r="9441" spans="3:3" s="86" customFormat="1" ht="10.199999999999999">
      <c r="C9441" s="90"/>
    </row>
    <row r="9442" spans="3:3" s="86" customFormat="1" ht="10.199999999999999">
      <c r="C9442" s="90"/>
    </row>
    <row r="9443" spans="3:3" s="86" customFormat="1" ht="10.199999999999999">
      <c r="C9443" s="90"/>
    </row>
    <row r="9444" spans="3:3" s="86" customFormat="1" ht="10.199999999999999">
      <c r="C9444" s="90"/>
    </row>
    <row r="9445" spans="3:3" s="86" customFormat="1" ht="10.199999999999999">
      <c r="C9445" s="90"/>
    </row>
    <row r="9446" spans="3:3" s="86" customFormat="1" ht="10.199999999999999">
      <c r="C9446" s="90"/>
    </row>
    <row r="9447" spans="3:3" s="86" customFormat="1" ht="10.199999999999999">
      <c r="C9447" s="90"/>
    </row>
    <row r="9448" spans="3:3" s="86" customFormat="1" ht="10.199999999999999">
      <c r="C9448" s="90"/>
    </row>
    <row r="9449" spans="3:3" s="86" customFormat="1" ht="10.199999999999999">
      <c r="C9449" s="90"/>
    </row>
    <row r="9450" spans="3:3" s="86" customFormat="1" ht="10.199999999999999">
      <c r="C9450" s="90"/>
    </row>
    <row r="9451" spans="3:3" s="86" customFormat="1" ht="10.199999999999999">
      <c r="C9451" s="90"/>
    </row>
    <row r="9452" spans="3:3" s="86" customFormat="1" ht="10.199999999999999">
      <c r="C9452" s="90"/>
    </row>
    <row r="9453" spans="3:3" s="86" customFormat="1" ht="10.199999999999999">
      <c r="C9453" s="90"/>
    </row>
    <row r="9454" spans="3:3" s="86" customFormat="1" ht="10.199999999999999">
      <c r="C9454" s="90"/>
    </row>
    <row r="9455" spans="3:3" s="86" customFormat="1" ht="10.199999999999999">
      <c r="C9455" s="90"/>
    </row>
    <row r="9456" spans="3:3" s="86" customFormat="1" ht="10.199999999999999">
      <c r="C9456" s="90"/>
    </row>
    <row r="9457" spans="3:3" s="86" customFormat="1" ht="10.199999999999999">
      <c r="C9457" s="90"/>
    </row>
    <row r="9458" spans="3:3" s="86" customFormat="1" ht="10.199999999999999">
      <c r="C9458" s="90"/>
    </row>
    <row r="9459" spans="3:3" s="86" customFormat="1" ht="10.199999999999999">
      <c r="C9459" s="90"/>
    </row>
    <row r="9460" spans="3:3" s="86" customFormat="1" ht="10.199999999999999">
      <c r="C9460" s="90"/>
    </row>
    <row r="9461" spans="3:3" s="86" customFormat="1" ht="10.199999999999999">
      <c r="C9461" s="90"/>
    </row>
    <row r="9462" spans="3:3" s="86" customFormat="1" ht="10.199999999999999">
      <c r="C9462" s="90"/>
    </row>
    <row r="9463" spans="3:3" s="86" customFormat="1" ht="10.199999999999999">
      <c r="C9463" s="90"/>
    </row>
    <row r="9464" spans="3:3" s="86" customFormat="1" ht="10.199999999999999">
      <c r="C9464" s="90"/>
    </row>
    <row r="9465" spans="3:3" s="86" customFormat="1" ht="10.199999999999999">
      <c r="C9465" s="90"/>
    </row>
    <row r="9466" spans="3:3" s="86" customFormat="1" ht="10.199999999999999">
      <c r="C9466" s="90"/>
    </row>
    <row r="9467" spans="3:3" s="86" customFormat="1" ht="10.199999999999999">
      <c r="C9467" s="90"/>
    </row>
    <row r="9468" spans="3:3" s="86" customFormat="1" ht="10.199999999999999">
      <c r="C9468" s="90"/>
    </row>
    <row r="9469" spans="3:3" s="86" customFormat="1" ht="10.199999999999999">
      <c r="C9469" s="90"/>
    </row>
    <row r="9470" spans="3:3" s="86" customFormat="1" ht="10.199999999999999">
      <c r="C9470" s="90"/>
    </row>
    <row r="9471" spans="3:3" s="86" customFormat="1" ht="10.199999999999999">
      <c r="C9471" s="90"/>
    </row>
    <row r="9472" spans="3:3" s="86" customFormat="1" ht="10.199999999999999">
      <c r="C9472" s="90"/>
    </row>
    <row r="9473" spans="3:3" s="86" customFormat="1" ht="10.199999999999999">
      <c r="C9473" s="90"/>
    </row>
    <row r="9474" spans="3:3" s="86" customFormat="1" ht="10.199999999999999">
      <c r="C9474" s="90"/>
    </row>
    <row r="9475" spans="3:3" s="86" customFormat="1" ht="10.199999999999999">
      <c r="C9475" s="90"/>
    </row>
    <row r="9476" spans="3:3" s="86" customFormat="1" ht="10.199999999999999">
      <c r="C9476" s="90"/>
    </row>
    <row r="9477" spans="3:3" s="86" customFormat="1" ht="10.199999999999999">
      <c r="C9477" s="90"/>
    </row>
    <row r="9478" spans="3:3" s="86" customFormat="1" ht="10.199999999999999">
      <c r="C9478" s="90"/>
    </row>
    <row r="9479" spans="3:3" s="86" customFormat="1" ht="10.199999999999999">
      <c r="C9479" s="90"/>
    </row>
    <row r="9480" spans="3:3" s="86" customFormat="1" ht="10.199999999999999">
      <c r="C9480" s="90"/>
    </row>
    <row r="9481" spans="3:3" s="86" customFormat="1" ht="10.199999999999999">
      <c r="C9481" s="90"/>
    </row>
    <row r="9482" spans="3:3" s="86" customFormat="1" ht="10.199999999999999">
      <c r="C9482" s="90"/>
    </row>
    <row r="9483" spans="3:3" s="86" customFormat="1" ht="10.199999999999999">
      <c r="C9483" s="90"/>
    </row>
    <row r="9484" spans="3:3" s="86" customFormat="1" ht="10.199999999999999">
      <c r="C9484" s="90"/>
    </row>
    <row r="9485" spans="3:3" s="86" customFormat="1" ht="10.199999999999999">
      <c r="C9485" s="90"/>
    </row>
    <row r="9486" spans="3:3" s="86" customFormat="1" ht="10.199999999999999">
      <c r="C9486" s="90"/>
    </row>
    <row r="9487" spans="3:3" s="86" customFormat="1" ht="10.199999999999999">
      <c r="C9487" s="90"/>
    </row>
    <row r="9488" spans="3:3" s="86" customFormat="1" ht="10.199999999999999">
      <c r="C9488" s="90"/>
    </row>
    <row r="9489" spans="3:3" s="86" customFormat="1" ht="10.199999999999999">
      <c r="C9489" s="90"/>
    </row>
    <row r="9490" spans="3:3" s="86" customFormat="1" ht="10.199999999999999">
      <c r="C9490" s="90"/>
    </row>
    <row r="9491" spans="3:3" s="86" customFormat="1" ht="10.199999999999999">
      <c r="C9491" s="90"/>
    </row>
    <row r="9492" spans="3:3" s="86" customFormat="1" ht="10.199999999999999">
      <c r="C9492" s="90"/>
    </row>
    <row r="9493" spans="3:3" s="86" customFormat="1" ht="10.199999999999999">
      <c r="C9493" s="90"/>
    </row>
    <row r="9494" spans="3:3" s="86" customFormat="1" ht="10.199999999999999">
      <c r="C9494" s="90"/>
    </row>
    <row r="9495" spans="3:3" s="86" customFormat="1" ht="10.199999999999999">
      <c r="C9495" s="90"/>
    </row>
    <row r="9496" spans="3:3" s="86" customFormat="1" ht="10.199999999999999">
      <c r="C9496" s="90"/>
    </row>
    <row r="9497" spans="3:3" s="86" customFormat="1" ht="10.199999999999999">
      <c r="C9497" s="90"/>
    </row>
    <row r="9498" spans="3:3" s="86" customFormat="1" ht="10.199999999999999">
      <c r="C9498" s="90"/>
    </row>
    <row r="9499" spans="3:3" s="86" customFormat="1" ht="10.199999999999999">
      <c r="C9499" s="90"/>
    </row>
    <row r="9500" spans="3:3" s="86" customFormat="1" ht="10.199999999999999">
      <c r="C9500" s="90"/>
    </row>
    <row r="9501" spans="3:3" s="86" customFormat="1" ht="10.199999999999999">
      <c r="C9501" s="90"/>
    </row>
    <row r="9502" spans="3:3" s="86" customFormat="1" ht="10.199999999999999">
      <c r="C9502" s="90"/>
    </row>
    <row r="9503" spans="3:3" s="86" customFormat="1" ht="10.199999999999999">
      <c r="C9503" s="90"/>
    </row>
    <row r="9504" spans="3:3" s="86" customFormat="1" ht="10.199999999999999">
      <c r="C9504" s="90"/>
    </row>
    <row r="9505" spans="3:3" s="86" customFormat="1" ht="10.199999999999999">
      <c r="C9505" s="90"/>
    </row>
    <row r="9506" spans="3:3" s="86" customFormat="1" ht="10.199999999999999">
      <c r="C9506" s="90"/>
    </row>
    <row r="9507" spans="3:3" s="86" customFormat="1" ht="10.199999999999999">
      <c r="C9507" s="90"/>
    </row>
    <row r="9508" spans="3:3" s="86" customFormat="1" ht="10.199999999999999">
      <c r="C9508" s="90"/>
    </row>
    <row r="9509" spans="3:3" s="86" customFormat="1" ht="10.199999999999999">
      <c r="C9509" s="90"/>
    </row>
    <row r="9510" spans="3:3" s="86" customFormat="1" ht="10.199999999999999">
      <c r="C9510" s="90"/>
    </row>
    <row r="9511" spans="3:3" s="86" customFormat="1" ht="10.199999999999999">
      <c r="C9511" s="90"/>
    </row>
    <row r="9512" spans="3:3" s="86" customFormat="1" ht="10.199999999999999">
      <c r="C9512" s="90"/>
    </row>
    <row r="9513" spans="3:3" s="86" customFormat="1" ht="10.199999999999999">
      <c r="C9513" s="90"/>
    </row>
    <row r="9514" spans="3:3" s="86" customFormat="1" ht="10.199999999999999">
      <c r="C9514" s="90"/>
    </row>
    <row r="9515" spans="3:3" s="86" customFormat="1" ht="10.199999999999999">
      <c r="C9515" s="90"/>
    </row>
    <row r="9516" spans="3:3" s="86" customFormat="1" ht="10.199999999999999">
      <c r="C9516" s="90"/>
    </row>
    <row r="9517" spans="3:3" s="86" customFormat="1" ht="10.199999999999999">
      <c r="C9517" s="90"/>
    </row>
    <row r="9518" spans="3:3" s="86" customFormat="1" ht="10.199999999999999">
      <c r="C9518" s="90"/>
    </row>
    <row r="9519" spans="3:3" s="86" customFormat="1" ht="10.199999999999999">
      <c r="C9519" s="90"/>
    </row>
    <row r="9520" spans="3:3" s="86" customFormat="1" ht="10.199999999999999">
      <c r="C9520" s="90"/>
    </row>
    <row r="9521" spans="3:3" s="86" customFormat="1" ht="10.199999999999999">
      <c r="C9521" s="90"/>
    </row>
    <row r="9522" spans="3:3" s="86" customFormat="1" ht="10.199999999999999">
      <c r="C9522" s="90"/>
    </row>
    <row r="9523" spans="3:3" s="86" customFormat="1" ht="10.199999999999999">
      <c r="C9523" s="90"/>
    </row>
    <row r="9524" spans="3:3" s="86" customFormat="1" ht="10.199999999999999">
      <c r="C9524" s="90"/>
    </row>
    <row r="9525" spans="3:3" s="86" customFormat="1" ht="10.199999999999999">
      <c r="C9525" s="90"/>
    </row>
    <row r="9526" spans="3:3" s="86" customFormat="1" ht="10.199999999999999">
      <c r="C9526" s="90"/>
    </row>
    <row r="9527" spans="3:3" s="86" customFormat="1" ht="10.199999999999999">
      <c r="C9527" s="90"/>
    </row>
    <row r="9528" spans="3:3" s="86" customFormat="1" ht="10.199999999999999">
      <c r="C9528" s="90"/>
    </row>
    <row r="9529" spans="3:3" s="86" customFormat="1" ht="10.199999999999999">
      <c r="C9529" s="90"/>
    </row>
    <row r="9530" spans="3:3" s="86" customFormat="1" ht="10.199999999999999">
      <c r="C9530" s="90"/>
    </row>
    <row r="9531" spans="3:3" s="86" customFormat="1" ht="10.199999999999999">
      <c r="C9531" s="90"/>
    </row>
    <row r="9532" spans="3:3" s="86" customFormat="1" ht="10.199999999999999">
      <c r="C9532" s="90"/>
    </row>
    <row r="9533" spans="3:3" s="86" customFormat="1" ht="10.199999999999999">
      <c r="C9533" s="90"/>
    </row>
    <row r="9534" spans="3:3" s="86" customFormat="1" ht="10.199999999999999">
      <c r="C9534" s="90"/>
    </row>
    <row r="9535" spans="3:3" s="86" customFormat="1" ht="10.199999999999999">
      <c r="C9535" s="90"/>
    </row>
    <row r="9536" spans="3:3" s="86" customFormat="1" ht="10.199999999999999">
      <c r="C9536" s="90"/>
    </row>
    <row r="9537" spans="3:3" s="86" customFormat="1" ht="10.199999999999999">
      <c r="C9537" s="90"/>
    </row>
    <row r="9538" spans="3:3" s="86" customFormat="1" ht="10.199999999999999">
      <c r="C9538" s="90"/>
    </row>
    <row r="9539" spans="3:3" s="86" customFormat="1" ht="10.199999999999999">
      <c r="C9539" s="90"/>
    </row>
    <row r="9540" spans="3:3" s="86" customFormat="1" ht="10.199999999999999">
      <c r="C9540" s="90"/>
    </row>
    <row r="9541" spans="3:3" s="86" customFormat="1" ht="10.199999999999999">
      <c r="C9541" s="90"/>
    </row>
    <row r="9542" spans="3:3" s="86" customFormat="1" ht="10.199999999999999">
      <c r="C9542" s="90"/>
    </row>
    <row r="9543" spans="3:3" s="86" customFormat="1" ht="10.199999999999999">
      <c r="C9543" s="90"/>
    </row>
    <row r="9544" spans="3:3" s="86" customFormat="1" ht="10.199999999999999">
      <c r="C9544" s="90"/>
    </row>
    <row r="9545" spans="3:3" s="86" customFormat="1" ht="10.199999999999999">
      <c r="C9545" s="90"/>
    </row>
    <row r="9546" spans="3:3" s="86" customFormat="1" ht="10.199999999999999">
      <c r="C9546" s="90"/>
    </row>
    <row r="9547" spans="3:3" s="86" customFormat="1" ht="10.199999999999999">
      <c r="C9547" s="90"/>
    </row>
    <row r="9548" spans="3:3" s="86" customFormat="1" ht="10.199999999999999">
      <c r="C9548" s="90"/>
    </row>
    <row r="9549" spans="3:3" s="86" customFormat="1" ht="10.199999999999999">
      <c r="C9549" s="90"/>
    </row>
    <row r="9550" spans="3:3" s="86" customFormat="1" ht="10.199999999999999">
      <c r="C9550" s="90"/>
    </row>
    <row r="9551" spans="3:3" s="86" customFormat="1" ht="10.199999999999999">
      <c r="C9551" s="90"/>
    </row>
    <row r="9552" spans="3:3" s="86" customFormat="1" ht="10.199999999999999">
      <c r="C9552" s="90"/>
    </row>
    <row r="9553" spans="3:3" s="86" customFormat="1" ht="10.199999999999999">
      <c r="C9553" s="90"/>
    </row>
    <row r="9554" spans="3:3" s="86" customFormat="1" ht="10.199999999999999">
      <c r="C9554" s="90"/>
    </row>
    <row r="9555" spans="3:3" s="86" customFormat="1" ht="10.199999999999999">
      <c r="C9555" s="90"/>
    </row>
    <row r="9556" spans="3:3" s="86" customFormat="1" ht="10.199999999999999">
      <c r="C9556" s="90"/>
    </row>
    <row r="9557" spans="3:3" s="86" customFormat="1" ht="10.199999999999999">
      <c r="C9557" s="90"/>
    </row>
    <row r="9558" spans="3:3" s="86" customFormat="1" ht="10.199999999999999">
      <c r="C9558" s="90"/>
    </row>
    <row r="9559" spans="3:3" s="86" customFormat="1" ht="10.199999999999999">
      <c r="C9559" s="90"/>
    </row>
    <row r="9560" spans="3:3" s="86" customFormat="1" ht="10.199999999999999">
      <c r="C9560" s="90"/>
    </row>
    <row r="9561" spans="3:3" s="86" customFormat="1" ht="10.199999999999999">
      <c r="C9561" s="90"/>
    </row>
    <row r="9562" spans="3:3" s="86" customFormat="1" ht="10.199999999999999">
      <c r="C9562" s="90"/>
    </row>
    <row r="9563" spans="3:3" s="86" customFormat="1" ht="10.199999999999999">
      <c r="C9563" s="90"/>
    </row>
    <row r="9564" spans="3:3" s="86" customFormat="1" ht="10.199999999999999">
      <c r="C9564" s="90"/>
    </row>
    <row r="9565" spans="3:3" s="86" customFormat="1" ht="10.199999999999999">
      <c r="C9565" s="90"/>
    </row>
    <row r="9566" spans="3:3" s="86" customFormat="1" ht="10.199999999999999">
      <c r="C9566" s="90"/>
    </row>
    <row r="9567" spans="3:3" s="86" customFormat="1" ht="10.199999999999999">
      <c r="C9567" s="90"/>
    </row>
    <row r="9568" spans="3:3" s="86" customFormat="1" ht="10.199999999999999">
      <c r="C9568" s="90"/>
    </row>
    <row r="9569" spans="3:3" s="86" customFormat="1" ht="10.199999999999999">
      <c r="C9569" s="90"/>
    </row>
    <row r="9570" spans="3:3" s="86" customFormat="1" ht="10.199999999999999">
      <c r="C9570" s="90"/>
    </row>
    <row r="9571" spans="3:3" s="86" customFormat="1" ht="10.199999999999999">
      <c r="C9571" s="90"/>
    </row>
    <row r="9572" spans="3:3" s="86" customFormat="1" ht="10.199999999999999">
      <c r="C9572" s="90"/>
    </row>
    <row r="9573" spans="3:3" s="86" customFormat="1" ht="10.199999999999999">
      <c r="C9573" s="90"/>
    </row>
    <row r="9574" spans="3:3" s="86" customFormat="1" ht="10.199999999999999">
      <c r="C9574" s="90"/>
    </row>
    <row r="9575" spans="3:3" s="86" customFormat="1" ht="10.199999999999999">
      <c r="C9575" s="90"/>
    </row>
    <row r="9576" spans="3:3" s="86" customFormat="1" ht="10.199999999999999">
      <c r="C9576" s="90"/>
    </row>
    <row r="9577" spans="3:3" s="86" customFormat="1" ht="10.199999999999999">
      <c r="C9577" s="90"/>
    </row>
    <row r="9578" spans="3:3" s="86" customFormat="1" ht="10.199999999999999">
      <c r="C9578" s="90"/>
    </row>
    <row r="9579" spans="3:3" s="86" customFormat="1" ht="10.199999999999999">
      <c r="C9579" s="90"/>
    </row>
    <row r="9580" spans="3:3" s="86" customFormat="1" ht="10.199999999999999">
      <c r="C9580" s="90"/>
    </row>
    <row r="9581" spans="3:3" s="86" customFormat="1" ht="10.199999999999999">
      <c r="C9581" s="90"/>
    </row>
    <row r="9582" spans="3:3" s="86" customFormat="1" ht="10.199999999999999">
      <c r="C9582" s="90"/>
    </row>
    <row r="9583" spans="3:3" s="86" customFormat="1" ht="10.199999999999999">
      <c r="C9583" s="90"/>
    </row>
    <row r="9584" spans="3:3" s="86" customFormat="1" ht="10.199999999999999">
      <c r="C9584" s="90"/>
    </row>
    <row r="9585" spans="3:3" s="86" customFormat="1" ht="10.199999999999999">
      <c r="C9585" s="90"/>
    </row>
    <row r="9586" spans="3:3" s="86" customFormat="1" ht="10.199999999999999">
      <c r="C9586" s="90"/>
    </row>
    <row r="9587" spans="3:3" s="86" customFormat="1" ht="10.199999999999999">
      <c r="C9587" s="90"/>
    </row>
    <row r="9588" spans="3:3" s="86" customFormat="1" ht="10.199999999999999">
      <c r="C9588" s="90"/>
    </row>
    <row r="9589" spans="3:3" s="86" customFormat="1" ht="10.199999999999999">
      <c r="C9589" s="90"/>
    </row>
    <row r="9590" spans="3:3" s="86" customFormat="1" ht="10.199999999999999">
      <c r="C9590" s="90"/>
    </row>
    <row r="9591" spans="3:3" s="86" customFormat="1" ht="10.199999999999999">
      <c r="C9591" s="90"/>
    </row>
    <row r="9592" spans="3:3" s="86" customFormat="1" ht="10.199999999999999">
      <c r="C9592" s="90"/>
    </row>
    <row r="9593" spans="3:3" s="86" customFormat="1" ht="10.199999999999999">
      <c r="C9593" s="90"/>
    </row>
    <row r="9594" spans="3:3" s="86" customFormat="1" ht="10.199999999999999">
      <c r="C9594" s="90"/>
    </row>
    <row r="9595" spans="3:3" s="86" customFormat="1" ht="10.199999999999999">
      <c r="C9595" s="90"/>
    </row>
    <row r="9596" spans="3:3" s="86" customFormat="1" ht="10.199999999999999">
      <c r="C9596" s="90"/>
    </row>
    <row r="9597" spans="3:3" s="86" customFormat="1" ht="10.199999999999999">
      <c r="C9597" s="90"/>
    </row>
    <row r="9598" spans="3:3" s="86" customFormat="1" ht="10.199999999999999">
      <c r="C9598" s="90"/>
    </row>
    <row r="9599" spans="3:3" s="86" customFormat="1" ht="10.199999999999999">
      <c r="C9599" s="90"/>
    </row>
    <row r="9600" spans="3:3" s="86" customFormat="1" ht="10.199999999999999">
      <c r="C9600" s="90"/>
    </row>
    <row r="9601" spans="3:3" s="86" customFormat="1" ht="10.199999999999999">
      <c r="C9601" s="90"/>
    </row>
    <row r="9602" spans="3:3" s="86" customFormat="1" ht="10.199999999999999">
      <c r="C9602" s="90"/>
    </row>
    <row r="9603" spans="3:3" s="86" customFormat="1" ht="10.199999999999999">
      <c r="C9603" s="90"/>
    </row>
    <row r="9604" spans="3:3" s="86" customFormat="1" ht="10.199999999999999">
      <c r="C9604" s="90"/>
    </row>
    <row r="9605" spans="3:3" s="86" customFormat="1" ht="10.199999999999999">
      <c r="C9605" s="90"/>
    </row>
    <row r="9606" spans="3:3" s="86" customFormat="1" ht="10.199999999999999">
      <c r="C9606" s="90"/>
    </row>
    <row r="9607" spans="3:3" s="86" customFormat="1" ht="10.199999999999999">
      <c r="C9607" s="90"/>
    </row>
    <row r="9608" spans="3:3" s="86" customFormat="1" ht="10.199999999999999">
      <c r="C9608" s="90"/>
    </row>
    <row r="9609" spans="3:3" s="86" customFormat="1" ht="10.199999999999999">
      <c r="C9609" s="90"/>
    </row>
    <row r="9610" spans="3:3" s="86" customFormat="1" ht="10.199999999999999">
      <c r="C9610" s="90"/>
    </row>
    <row r="9611" spans="3:3" s="86" customFormat="1" ht="10.199999999999999">
      <c r="C9611" s="90"/>
    </row>
    <row r="9612" spans="3:3" s="86" customFormat="1" ht="10.199999999999999">
      <c r="C9612" s="90"/>
    </row>
    <row r="9613" spans="3:3" s="86" customFormat="1" ht="10.199999999999999">
      <c r="C9613" s="90"/>
    </row>
    <row r="9614" spans="3:3" s="86" customFormat="1" ht="10.199999999999999">
      <c r="C9614" s="90"/>
    </row>
    <row r="9615" spans="3:3" s="86" customFormat="1" ht="10.199999999999999">
      <c r="C9615" s="90"/>
    </row>
    <row r="9616" spans="3:3" s="86" customFormat="1" ht="10.199999999999999">
      <c r="C9616" s="90"/>
    </row>
    <row r="9617" spans="3:3" s="86" customFormat="1" ht="10.199999999999999">
      <c r="C9617" s="90"/>
    </row>
    <row r="9618" spans="3:3" s="86" customFormat="1" ht="10.199999999999999">
      <c r="C9618" s="90"/>
    </row>
    <row r="9619" spans="3:3" s="86" customFormat="1" ht="10.199999999999999">
      <c r="C9619" s="90"/>
    </row>
    <row r="9620" spans="3:3" s="86" customFormat="1" ht="10.199999999999999">
      <c r="C9620" s="90"/>
    </row>
    <row r="9621" spans="3:3" s="86" customFormat="1" ht="10.199999999999999">
      <c r="C9621" s="90"/>
    </row>
    <row r="9622" spans="3:3" s="86" customFormat="1" ht="10.199999999999999">
      <c r="C9622" s="90"/>
    </row>
    <row r="9623" spans="3:3" s="86" customFormat="1" ht="10.199999999999999">
      <c r="C9623" s="90"/>
    </row>
    <row r="9624" spans="3:3" s="86" customFormat="1" ht="10.199999999999999">
      <c r="C9624" s="90"/>
    </row>
    <row r="9625" spans="3:3" s="86" customFormat="1" ht="10.199999999999999">
      <c r="C9625" s="90"/>
    </row>
    <row r="9626" spans="3:3" s="86" customFormat="1" ht="10.199999999999999">
      <c r="C9626" s="90"/>
    </row>
    <row r="9627" spans="3:3" s="86" customFormat="1" ht="10.199999999999999">
      <c r="C9627" s="90"/>
    </row>
    <row r="9628" spans="3:3" s="86" customFormat="1" ht="10.199999999999999">
      <c r="C9628" s="90"/>
    </row>
    <row r="9629" spans="3:3" s="86" customFormat="1" ht="10.199999999999999">
      <c r="C9629" s="90"/>
    </row>
    <row r="9630" spans="3:3" s="86" customFormat="1" ht="10.199999999999999">
      <c r="C9630" s="90"/>
    </row>
    <row r="9631" spans="3:3" s="86" customFormat="1" ht="10.199999999999999">
      <c r="C9631" s="90"/>
    </row>
    <row r="9632" spans="3:3" s="86" customFormat="1" ht="10.199999999999999">
      <c r="C9632" s="90"/>
    </row>
    <row r="9633" spans="3:3" s="86" customFormat="1" ht="10.199999999999999">
      <c r="C9633" s="90"/>
    </row>
    <row r="9634" spans="3:3" s="86" customFormat="1" ht="10.199999999999999">
      <c r="C9634" s="90"/>
    </row>
    <row r="9635" spans="3:3" s="86" customFormat="1" ht="10.199999999999999">
      <c r="C9635" s="90"/>
    </row>
    <row r="9636" spans="3:3" s="86" customFormat="1" ht="10.199999999999999">
      <c r="C9636" s="90"/>
    </row>
    <row r="9637" spans="3:3" s="86" customFormat="1" ht="10.199999999999999">
      <c r="C9637" s="90"/>
    </row>
    <row r="9638" spans="3:3" s="86" customFormat="1" ht="10.199999999999999">
      <c r="C9638" s="90"/>
    </row>
    <row r="9639" spans="3:3" s="86" customFormat="1" ht="10.199999999999999">
      <c r="C9639" s="90"/>
    </row>
    <row r="9640" spans="3:3" s="86" customFormat="1" ht="10.199999999999999">
      <c r="C9640" s="90"/>
    </row>
    <row r="9641" spans="3:3" s="86" customFormat="1" ht="10.199999999999999">
      <c r="C9641" s="90"/>
    </row>
    <row r="9642" spans="3:3" s="86" customFormat="1" ht="10.199999999999999">
      <c r="C9642" s="90"/>
    </row>
    <row r="9643" spans="3:3" s="86" customFormat="1" ht="10.199999999999999">
      <c r="C9643" s="90"/>
    </row>
    <row r="9644" spans="3:3" s="86" customFormat="1" ht="10.199999999999999">
      <c r="C9644" s="90"/>
    </row>
    <row r="9645" spans="3:3" s="86" customFormat="1" ht="10.199999999999999">
      <c r="C9645" s="90"/>
    </row>
    <row r="9646" spans="3:3" s="86" customFormat="1" ht="10.199999999999999">
      <c r="C9646" s="90"/>
    </row>
    <row r="9647" spans="3:3" s="86" customFormat="1" ht="10.199999999999999">
      <c r="C9647" s="90"/>
    </row>
    <row r="9648" spans="3:3" s="86" customFormat="1" ht="10.199999999999999">
      <c r="C9648" s="90"/>
    </row>
    <row r="9649" spans="3:3" s="86" customFormat="1" ht="10.199999999999999">
      <c r="C9649" s="90"/>
    </row>
    <row r="9650" spans="3:3" s="86" customFormat="1" ht="10.199999999999999">
      <c r="C9650" s="90"/>
    </row>
    <row r="9651" spans="3:3" s="86" customFormat="1" ht="10.199999999999999">
      <c r="C9651" s="90"/>
    </row>
    <row r="9652" spans="3:3" s="86" customFormat="1" ht="10.199999999999999">
      <c r="C9652" s="90"/>
    </row>
    <row r="9653" spans="3:3" s="86" customFormat="1" ht="10.199999999999999">
      <c r="C9653" s="90"/>
    </row>
    <row r="9654" spans="3:3" s="86" customFormat="1" ht="10.199999999999999">
      <c r="C9654" s="90"/>
    </row>
    <row r="9655" spans="3:3" s="86" customFormat="1" ht="10.199999999999999">
      <c r="C9655" s="90"/>
    </row>
    <row r="9656" spans="3:3" s="86" customFormat="1" ht="10.199999999999999">
      <c r="C9656" s="90"/>
    </row>
    <row r="9657" spans="3:3" s="86" customFormat="1" ht="10.199999999999999">
      <c r="C9657" s="90"/>
    </row>
    <row r="9658" spans="3:3" s="86" customFormat="1" ht="10.199999999999999">
      <c r="C9658" s="90"/>
    </row>
    <row r="9659" spans="3:3" s="86" customFormat="1" ht="10.199999999999999">
      <c r="C9659" s="90"/>
    </row>
    <row r="9660" spans="3:3" s="86" customFormat="1" ht="10.199999999999999">
      <c r="C9660" s="90"/>
    </row>
    <row r="9661" spans="3:3" s="86" customFormat="1" ht="10.199999999999999">
      <c r="C9661" s="90"/>
    </row>
    <row r="9662" spans="3:3" s="86" customFormat="1" ht="10.199999999999999">
      <c r="C9662" s="90"/>
    </row>
    <row r="9663" spans="3:3" s="86" customFormat="1" ht="10.199999999999999">
      <c r="C9663" s="90"/>
    </row>
    <row r="9664" spans="3:3" s="86" customFormat="1" ht="10.199999999999999">
      <c r="C9664" s="90"/>
    </row>
    <row r="9665" spans="3:3" s="86" customFormat="1" ht="10.199999999999999">
      <c r="C9665" s="90"/>
    </row>
    <row r="9666" spans="3:3" s="86" customFormat="1" ht="10.199999999999999">
      <c r="C9666" s="90"/>
    </row>
    <row r="9667" spans="3:3" s="86" customFormat="1" ht="10.199999999999999">
      <c r="C9667" s="90"/>
    </row>
    <row r="9668" spans="3:3" s="86" customFormat="1" ht="10.199999999999999">
      <c r="C9668" s="90"/>
    </row>
    <row r="9669" spans="3:3" s="86" customFormat="1" ht="10.199999999999999">
      <c r="C9669" s="90"/>
    </row>
    <row r="9670" spans="3:3" s="86" customFormat="1" ht="10.199999999999999">
      <c r="C9670" s="90"/>
    </row>
    <row r="9671" spans="3:3" s="86" customFormat="1" ht="10.199999999999999">
      <c r="C9671" s="90"/>
    </row>
    <row r="9672" spans="3:3" s="86" customFormat="1" ht="10.199999999999999">
      <c r="C9672" s="90"/>
    </row>
    <row r="9673" spans="3:3" s="86" customFormat="1" ht="10.199999999999999">
      <c r="C9673" s="90"/>
    </row>
    <row r="9674" spans="3:3" s="86" customFormat="1" ht="10.199999999999999">
      <c r="C9674" s="90"/>
    </row>
    <row r="9675" spans="3:3" s="86" customFormat="1" ht="10.199999999999999">
      <c r="C9675" s="90"/>
    </row>
    <row r="9676" spans="3:3" s="86" customFormat="1" ht="10.199999999999999">
      <c r="C9676" s="90"/>
    </row>
    <row r="9677" spans="3:3" s="86" customFormat="1" ht="10.199999999999999">
      <c r="C9677" s="90"/>
    </row>
    <row r="9678" spans="3:3" s="86" customFormat="1" ht="10.199999999999999">
      <c r="C9678" s="90"/>
    </row>
    <row r="9679" spans="3:3" s="86" customFormat="1" ht="10.199999999999999">
      <c r="C9679" s="90"/>
    </row>
    <row r="9680" spans="3:3" s="86" customFormat="1" ht="10.199999999999999">
      <c r="C9680" s="90"/>
    </row>
    <row r="9681" spans="3:3" s="86" customFormat="1" ht="10.199999999999999">
      <c r="C9681" s="90"/>
    </row>
    <row r="9682" spans="3:3" s="86" customFormat="1" ht="10.199999999999999">
      <c r="C9682" s="90"/>
    </row>
    <row r="9683" spans="3:3" s="86" customFormat="1" ht="10.199999999999999">
      <c r="C9683" s="90"/>
    </row>
    <row r="9684" spans="3:3" s="86" customFormat="1" ht="10.199999999999999">
      <c r="C9684" s="90"/>
    </row>
    <row r="9685" spans="3:3" s="86" customFormat="1" ht="10.199999999999999">
      <c r="C9685" s="90"/>
    </row>
    <row r="9686" spans="3:3" s="86" customFormat="1" ht="10.199999999999999">
      <c r="C9686" s="90"/>
    </row>
    <row r="9687" spans="3:3" s="86" customFormat="1" ht="10.199999999999999">
      <c r="C9687" s="90"/>
    </row>
    <row r="9688" spans="3:3" s="86" customFormat="1" ht="10.199999999999999">
      <c r="C9688" s="90"/>
    </row>
    <row r="9689" spans="3:3" s="86" customFormat="1" ht="10.199999999999999">
      <c r="C9689" s="90"/>
    </row>
    <row r="9690" spans="3:3" s="86" customFormat="1" ht="10.199999999999999">
      <c r="C9690" s="90"/>
    </row>
    <row r="9691" spans="3:3" s="86" customFormat="1" ht="10.199999999999999">
      <c r="C9691" s="90"/>
    </row>
    <row r="9692" spans="3:3" s="86" customFormat="1" ht="10.199999999999999">
      <c r="C9692" s="90"/>
    </row>
    <row r="9693" spans="3:3" s="86" customFormat="1" ht="10.199999999999999">
      <c r="C9693" s="90"/>
    </row>
    <row r="9694" spans="3:3" s="86" customFormat="1" ht="10.199999999999999">
      <c r="C9694" s="90"/>
    </row>
    <row r="9695" spans="3:3" s="86" customFormat="1" ht="10.199999999999999">
      <c r="C9695" s="90"/>
    </row>
    <row r="9696" spans="3:3" s="86" customFormat="1" ht="10.199999999999999">
      <c r="C9696" s="90"/>
    </row>
    <row r="9697" spans="3:3" s="86" customFormat="1" ht="10.199999999999999">
      <c r="C9697" s="90"/>
    </row>
    <row r="9698" spans="3:3" s="86" customFormat="1" ht="10.199999999999999">
      <c r="C9698" s="90"/>
    </row>
    <row r="9699" spans="3:3" s="86" customFormat="1" ht="10.199999999999999">
      <c r="C9699" s="90"/>
    </row>
    <row r="9700" spans="3:3" s="86" customFormat="1" ht="10.199999999999999">
      <c r="C9700" s="90"/>
    </row>
    <row r="9701" spans="3:3" s="86" customFormat="1" ht="10.199999999999999">
      <c r="C9701" s="90"/>
    </row>
    <row r="9702" spans="3:3" s="86" customFormat="1" ht="10.199999999999999">
      <c r="C9702" s="90"/>
    </row>
    <row r="9703" spans="3:3" s="86" customFormat="1" ht="10.199999999999999">
      <c r="C9703" s="90"/>
    </row>
    <row r="9704" spans="3:3" s="86" customFormat="1" ht="10.199999999999999">
      <c r="C9704" s="90"/>
    </row>
    <row r="9705" spans="3:3" s="86" customFormat="1" ht="10.199999999999999">
      <c r="C9705" s="90"/>
    </row>
    <row r="9706" spans="3:3" s="86" customFormat="1" ht="10.199999999999999">
      <c r="C9706" s="90"/>
    </row>
    <row r="9707" spans="3:3" s="86" customFormat="1" ht="10.199999999999999">
      <c r="C9707" s="90"/>
    </row>
    <row r="9708" spans="3:3" s="86" customFormat="1" ht="10.199999999999999">
      <c r="C9708" s="90"/>
    </row>
    <row r="9709" spans="3:3" s="86" customFormat="1" ht="10.199999999999999">
      <c r="C9709" s="90"/>
    </row>
    <row r="9710" spans="3:3" s="86" customFormat="1" ht="10.199999999999999">
      <c r="C9710" s="90"/>
    </row>
    <row r="9711" spans="3:3" s="86" customFormat="1" ht="10.199999999999999">
      <c r="C9711" s="90"/>
    </row>
    <row r="9712" spans="3:3" s="86" customFormat="1" ht="10.199999999999999">
      <c r="C9712" s="90"/>
    </row>
    <row r="9713" spans="3:3" s="86" customFormat="1" ht="10.199999999999999">
      <c r="C9713" s="90"/>
    </row>
    <row r="9714" spans="3:3" s="86" customFormat="1" ht="10.199999999999999">
      <c r="C9714" s="90"/>
    </row>
    <row r="9715" spans="3:3" s="86" customFormat="1" ht="10.199999999999999">
      <c r="C9715" s="90"/>
    </row>
    <row r="9716" spans="3:3" s="86" customFormat="1" ht="10.199999999999999">
      <c r="C9716" s="90"/>
    </row>
    <row r="9717" spans="3:3" s="86" customFormat="1" ht="10.199999999999999">
      <c r="C9717" s="90"/>
    </row>
    <row r="9718" spans="3:3" s="86" customFormat="1" ht="10.199999999999999">
      <c r="C9718" s="90"/>
    </row>
    <row r="9719" spans="3:3" s="86" customFormat="1" ht="10.199999999999999">
      <c r="C9719" s="90"/>
    </row>
    <row r="9720" spans="3:3" s="86" customFormat="1" ht="10.199999999999999">
      <c r="C9720" s="90"/>
    </row>
    <row r="9721" spans="3:3" s="86" customFormat="1" ht="10.199999999999999">
      <c r="C9721" s="90"/>
    </row>
    <row r="9722" spans="3:3" s="86" customFormat="1" ht="10.199999999999999">
      <c r="C9722" s="90"/>
    </row>
    <row r="9723" spans="3:3" s="86" customFormat="1" ht="10.199999999999999">
      <c r="C9723" s="90"/>
    </row>
    <row r="9724" spans="3:3" s="86" customFormat="1" ht="10.199999999999999">
      <c r="C9724" s="90"/>
    </row>
    <row r="9725" spans="3:3" s="86" customFormat="1" ht="10.199999999999999">
      <c r="C9725" s="90"/>
    </row>
    <row r="9726" spans="3:3" s="86" customFormat="1" ht="10.199999999999999">
      <c r="C9726" s="90"/>
    </row>
    <row r="9727" spans="3:3" s="86" customFormat="1" ht="10.199999999999999">
      <c r="C9727" s="90"/>
    </row>
    <row r="9728" spans="3:3" s="86" customFormat="1" ht="10.199999999999999">
      <c r="C9728" s="90"/>
    </row>
    <row r="9729" spans="3:3" s="86" customFormat="1" ht="10.199999999999999">
      <c r="C9729" s="90"/>
    </row>
    <row r="9730" spans="3:3" s="86" customFormat="1" ht="10.199999999999999">
      <c r="C9730" s="90"/>
    </row>
    <row r="9731" spans="3:3" s="86" customFormat="1" ht="10.199999999999999">
      <c r="C9731" s="90"/>
    </row>
    <row r="9732" spans="3:3" s="86" customFormat="1" ht="10.199999999999999">
      <c r="C9732" s="90"/>
    </row>
    <row r="9733" spans="3:3" s="86" customFormat="1" ht="10.199999999999999">
      <c r="C9733" s="90"/>
    </row>
    <row r="9734" spans="3:3" s="86" customFormat="1" ht="10.199999999999999">
      <c r="C9734" s="90"/>
    </row>
    <row r="9735" spans="3:3" s="86" customFormat="1" ht="10.199999999999999">
      <c r="C9735" s="90"/>
    </row>
    <row r="9736" spans="3:3" s="86" customFormat="1" ht="10.199999999999999">
      <c r="C9736" s="90"/>
    </row>
    <row r="9737" spans="3:3" s="86" customFormat="1" ht="10.199999999999999">
      <c r="C9737" s="90"/>
    </row>
    <row r="9738" spans="3:3" s="86" customFormat="1" ht="10.199999999999999">
      <c r="C9738" s="90"/>
    </row>
    <row r="9739" spans="3:3" s="86" customFormat="1" ht="10.199999999999999">
      <c r="C9739" s="90"/>
    </row>
    <row r="9740" spans="3:3" s="86" customFormat="1" ht="10.199999999999999">
      <c r="C9740" s="90"/>
    </row>
    <row r="9741" spans="3:3" s="86" customFormat="1" ht="10.199999999999999">
      <c r="C9741" s="90"/>
    </row>
    <row r="9742" spans="3:3" s="86" customFormat="1" ht="10.199999999999999">
      <c r="C9742" s="90"/>
    </row>
    <row r="9743" spans="3:3" s="86" customFormat="1" ht="10.199999999999999">
      <c r="C9743" s="90"/>
    </row>
    <row r="9744" spans="3:3" s="86" customFormat="1" ht="10.199999999999999">
      <c r="C9744" s="90"/>
    </row>
    <row r="9745" spans="3:3" s="86" customFormat="1" ht="10.199999999999999">
      <c r="C9745" s="90"/>
    </row>
    <row r="9746" spans="3:3" s="86" customFormat="1" ht="10.199999999999999">
      <c r="C9746" s="90"/>
    </row>
    <row r="9747" spans="3:3" s="86" customFormat="1" ht="10.199999999999999">
      <c r="C9747" s="90"/>
    </row>
    <row r="9748" spans="3:3" s="86" customFormat="1" ht="10.199999999999999">
      <c r="C9748" s="90"/>
    </row>
    <row r="9749" spans="3:3" s="86" customFormat="1" ht="10.199999999999999">
      <c r="C9749" s="90"/>
    </row>
    <row r="9750" spans="3:3" s="86" customFormat="1" ht="10.199999999999999">
      <c r="C9750" s="90"/>
    </row>
    <row r="9751" spans="3:3" s="86" customFormat="1" ht="10.199999999999999">
      <c r="C9751" s="90"/>
    </row>
    <row r="9752" spans="3:3" s="86" customFormat="1" ht="10.199999999999999">
      <c r="C9752" s="90"/>
    </row>
    <row r="9753" spans="3:3" s="86" customFormat="1" ht="10.199999999999999">
      <c r="C9753" s="90"/>
    </row>
    <row r="9754" spans="3:3" s="86" customFormat="1" ht="10.199999999999999">
      <c r="C9754" s="90"/>
    </row>
    <row r="9755" spans="3:3" s="86" customFormat="1" ht="10.199999999999999">
      <c r="C9755" s="90"/>
    </row>
    <row r="9756" spans="3:3" s="86" customFormat="1" ht="10.199999999999999">
      <c r="C9756" s="90"/>
    </row>
    <row r="9757" spans="3:3" s="86" customFormat="1" ht="10.199999999999999">
      <c r="C9757" s="90"/>
    </row>
    <row r="9758" spans="3:3" s="86" customFormat="1" ht="10.199999999999999">
      <c r="C9758" s="90"/>
    </row>
    <row r="9759" spans="3:3" s="86" customFormat="1" ht="10.199999999999999">
      <c r="C9759" s="90"/>
    </row>
    <row r="9760" spans="3:3" s="86" customFormat="1" ht="10.199999999999999">
      <c r="C9760" s="90"/>
    </row>
    <row r="9761" spans="3:3" s="86" customFormat="1" ht="10.199999999999999">
      <c r="C9761" s="90"/>
    </row>
    <row r="9762" spans="3:3" s="86" customFormat="1" ht="10.199999999999999">
      <c r="C9762" s="90"/>
    </row>
    <row r="9763" spans="3:3" s="86" customFormat="1" ht="10.199999999999999">
      <c r="C9763" s="90"/>
    </row>
    <row r="9764" spans="3:3" s="86" customFormat="1" ht="10.199999999999999">
      <c r="C9764" s="90"/>
    </row>
    <row r="9765" spans="3:3" s="86" customFormat="1" ht="10.199999999999999">
      <c r="C9765" s="90"/>
    </row>
    <row r="9766" spans="3:3" s="86" customFormat="1" ht="10.199999999999999">
      <c r="C9766" s="90"/>
    </row>
    <row r="9767" spans="3:3" s="86" customFormat="1" ht="10.199999999999999">
      <c r="C9767" s="90"/>
    </row>
    <row r="9768" spans="3:3" s="86" customFormat="1" ht="10.199999999999999">
      <c r="C9768" s="90"/>
    </row>
    <row r="9769" spans="3:3" s="86" customFormat="1" ht="10.199999999999999">
      <c r="C9769" s="90"/>
    </row>
    <row r="9770" spans="3:3" s="86" customFormat="1" ht="10.199999999999999">
      <c r="C9770" s="90"/>
    </row>
    <row r="9771" spans="3:3" s="86" customFormat="1" ht="10.199999999999999">
      <c r="C9771" s="90"/>
    </row>
    <row r="9772" spans="3:3" s="86" customFormat="1" ht="10.199999999999999">
      <c r="C9772" s="90"/>
    </row>
    <row r="9773" spans="3:3" s="86" customFormat="1" ht="10.199999999999999">
      <c r="C9773" s="90"/>
    </row>
    <row r="9774" spans="3:3" s="86" customFormat="1" ht="10.199999999999999">
      <c r="C9774" s="90"/>
    </row>
    <row r="9775" spans="3:3" s="86" customFormat="1" ht="10.199999999999999">
      <c r="C9775" s="90"/>
    </row>
    <row r="9776" spans="3:3" s="86" customFormat="1" ht="10.199999999999999">
      <c r="C9776" s="90"/>
    </row>
    <row r="9777" spans="3:3" s="86" customFormat="1" ht="10.199999999999999">
      <c r="C9777" s="90"/>
    </row>
    <row r="9778" spans="3:3" s="86" customFormat="1" ht="10.199999999999999">
      <c r="C9778" s="90"/>
    </row>
    <row r="9779" spans="3:3" s="86" customFormat="1" ht="10.199999999999999">
      <c r="C9779" s="90"/>
    </row>
    <row r="9780" spans="3:3" s="86" customFormat="1" ht="10.199999999999999">
      <c r="C9780" s="90"/>
    </row>
    <row r="9781" spans="3:3" s="86" customFormat="1" ht="10.199999999999999">
      <c r="C9781" s="90"/>
    </row>
    <row r="9782" spans="3:3" s="86" customFormat="1" ht="10.199999999999999">
      <c r="C9782" s="90"/>
    </row>
    <row r="9783" spans="3:3" s="86" customFormat="1" ht="10.199999999999999">
      <c r="C9783" s="90"/>
    </row>
    <row r="9784" spans="3:3" s="86" customFormat="1" ht="10.199999999999999">
      <c r="C9784" s="90"/>
    </row>
    <row r="9785" spans="3:3" s="86" customFormat="1" ht="10.199999999999999">
      <c r="C9785" s="90"/>
    </row>
    <row r="9786" spans="3:3" s="86" customFormat="1" ht="10.199999999999999">
      <c r="C9786" s="90"/>
    </row>
    <row r="9787" spans="3:3" s="86" customFormat="1" ht="10.199999999999999">
      <c r="C9787" s="90"/>
    </row>
    <row r="9788" spans="3:3" s="86" customFormat="1" ht="10.199999999999999">
      <c r="C9788" s="90"/>
    </row>
    <row r="9789" spans="3:3" s="86" customFormat="1" ht="10.199999999999999">
      <c r="C9789" s="90"/>
    </row>
    <row r="9790" spans="3:3" s="86" customFormat="1" ht="10.199999999999999">
      <c r="C9790" s="90"/>
    </row>
    <row r="9791" spans="3:3" s="86" customFormat="1" ht="10.199999999999999">
      <c r="C9791" s="90"/>
    </row>
    <row r="9792" spans="3:3" s="86" customFormat="1" ht="10.199999999999999">
      <c r="C9792" s="90"/>
    </row>
    <row r="9793" spans="3:3" s="86" customFormat="1" ht="10.199999999999999">
      <c r="C9793" s="90"/>
    </row>
    <row r="9794" spans="3:3" s="86" customFormat="1" ht="10.199999999999999">
      <c r="C9794" s="90"/>
    </row>
    <row r="9795" spans="3:3" s="86" customFormat="1" ht="10.199999999999999">
      <c r="C9795" s="90"/>
    </row>
    <row r="9796" spans="3:3" s="86" customFormat="1" ht="10.199999999999999">
      <c r="C9796" s="90"/>
    </row>
    <row r="9797" spans="3:3" s="86" customFormat="1" ht="10.199999999999999">
      <c r="C9797" s="90"/>
    </row>
    <row r="9798" spans="3:3" s="86" customFormat="1" ht="10.199999999999999">
      <c r="C9798" s="90"/>
    </row>
    <row r="9799" spans="3:3" s="86" customFormat="1" ht="10.199999999999999">
      <c r="C9799" s="90"/>
    </row>
    <row r="9800" spans="3:3" s="86" customFormat="1" ht="10.199999999999999">
      <c r="C9800" s="90"/>
    </row>
    <row r="9801" spans="3:3" s="86" customFormat="1" ht="10.199999999999999">
      <c r="C9801" s="90"/>
    </row>
    <row r="9802" spans="3:3" s="86" customFormat="1" ht="10.199999999999999">
      <c r="C9802" s="90"/>
    </row>
    <row r="9803" spans="3:3" s="86" customFormat="1" ht="10.199999999999999">
      <c r="C9803" s="90"/>
    </row>
    <row r="9804" spans="3:3" s="86" customFormat="1" ht="10.199999999999999">
      <c r="C9804" s="90"/>
    </row>
    <row r="9805" spans="3:3" s="86" customFormat="1" ht="10.199999999999999">
      <c r="C9805" s="90"/>
    </row>
    <row r="9806" spans="3:3" s="86" customFormat="1" ht="10.199999999999999">
      <c r="C9806" s="90"/>
    </row>
    <row r="9807" spans="3:3" s="86" customFormat="1" ht="10.199999999999999">
      <c r="C9807" s="90"/>
    </row>
    <row r="9808" spans="3:3" s="86" customFormat="1" ht="10.199999999999999">
      <c r="C9808" s="90"/>
    </row>
    <row r="9809" spans="3:3" s="86" customFormat="1" ht="10.199999999999999">
      <c r="C9809" s="90"/>
    </row>
    <row r="9810" spans="3:3" s="86" customFormat="1" ht="10.199999999999999">
      <c r="C9810" s="90"/>
    </row>
    <row r="9811" spans="3:3" s="86" customFormat="1" ht="10.199999999999999">
      <c r="C9811" s="90"/>
    </row>
    <row r="9812" spans="3:3" s="86" customFormat="1" ht="10.199999999999999">
      <c r="C9812" s="90"/>
    </row>
    <row r="9813" spans="3:3" s="86" customFormat="1" ht="10.199999999999999">
      <c r="C9813" s="90"/>
    </row>
    <row r="9814" spans="3:3" s="86" customFormat="1" ht="10.199999999999999">
      <c r="C9814" s="90"/>
    </row>
    <row r="9815" spans="3:3" s="86" customFormat="1" ht="10.199999999999999">
      <c r="C9815" s="90"/>
    </row>
    <row r="9816" spans="3:3" s="86" customFormat="1" ht="10.199999999999999">
      <c r="C9816" s="90"/>
    </row>
    <row r="9817" spans="3:3" s="86" customFormat="1" ht="10.199999999999999">
      <c r="C9817" s="90"/>
    </row>
    <row r="9818" spans="3:3" s="86" customFormat="1" ht="10.199999999999999">
      <c r="C9818" s="90"/>
    </row>
    <row r="9819" spans="3:3" s="86" customFormat="1" ht="10.199999999999999">
      <c r="C9819" s="90"/>
    </row>
    <row r="9820" spans="3:3" s="86" customFormat="1" ht="10.199999999999999">
      <c r="C9820" s="90"/>
    </row>
    <row r="9821" spans="3:3" s="86" customFormat="1" ht="10.199999999999999">
      <c r="C9821" s="90"/>
    </row>
    <row r="9822" spans="3:3" s="86" customFormat="1" ht="10.199999999999999">
      <c r="C9822" s="90"/>
    </row>
    <row r="9823" spans="3:3" s="86" customFormat="1" ht="10.199999999999999">
      <c r="C9823" s="90"/>
    </row>
    <row r="9824" spans="3:3" s="86" customFormat="1" ht="10.199999999999999">
      <c r="C9824" s="90"/>
    </row>
    <row r="9825" spans="3:3" s="86" customFormat="1" ht="10.199999999999999">
      <c r="C9825" s="90"/>
    </row>
    <row r="9826" spans="3:3" s="86" customFormat="1" ht="10.199999999999999">
      <c r="C9826" s="90"/>
    </row>
    <row r="9827" spans="3:3" s="86" customFormat="1" ht="10.199999999999999">
      <c r="C9827" s="90"/>
    </row>
    <row r="9828" spans="3:3" s="86" customFormat="1" ht="10.199999999999999">
      <c r="C9828" s="90"/>
    </row>
    <row r="9829" spans="3:3" s="86" customFormat="1" ht="10.199999999999999">
      <c r="C9829" s="90"/>
    </row>
    <row r="9830" spans="3:3" s="86" customFormat="1" ht="10.199999999999999">
      <c r="C9830" s="90"/>
    </row>
    <row r="9831" spans="3:3" s="86" customFormat="1" ht="10.199999999999999">
      <c r="C9831" s="90"/>
    </row>
    <row r="9832" spans="3:3" s="86" customFormat="1" ht="10.199999999999999">
      <c r="C9832" s="90"/>
    </row>
    <row r="9833" spans="3:3" s="86" customFormat="1" ht="10.199999999999999">
      <c r="C9833" s="90"/>
    </row>
    <row r="9834" spans="3:3" s="86" customFormat="1" ht="10.199999999999999">
      <c r="C9834" s="90"/>
    </row>
    <row r="9835" spans="3:3" s="86" customFormat="1" ht="10.199999999999999">
      <c r="C9835" s="90"/>
    </row>
    <row r="9836" spans="3:3" s="86" customFormat="1" ht="10.199999999999999">
      <c r="C9836" s="90"/>
    </row>
    <row r="9837" spans="3:3" s="86" customFormat="1" ht="10.199999999999999">
      <c r="C9837" s="90"/>
    </row>
    <row r="9838" spans="3:3" s="86" customFormat="1" ht="10.199999999999999">
      <c r="C9838" s="90"/>
    </row>
    <row r="9839" spans="3:3" s="86" customFormat="1" ht="10.199999999999999">
      <c r="C9839" s="90"/>
    </row>
    <row r="9840" spans="3:3" s="86" customFormat="1" ht="10.199999999999999">
      <c r="C9840" s="90"/>
    </row>
    <row r="9841" spans="3:3" s="86" customFormat="1" ht="10.199999999999999">
      <c r="C9841" s="90"/>
    </row>
    <row r="9842" spans="3:3" s="86" customFormat="1" ht="10.199999999999999">
      <c r="C9842" s="90"/>
    </row>
    <row r="9843" spans="3:3" s="86" customFormat="1" ht="10.199999999999999">
      <c r="C9843" s="90"/>
    </row>
    <row r="9844" spans="3:3" s="86" customFormat="1" ht="10.199999999999999">
      <c r="C9844" s="90"/>
    </row>
    <row r="9845" spans="3:3" s="86" customFormat="1" ht="10.199999999999999">
      <c r="C9845" s="90"/>
    </row>
    <row r="9846" spans="3:3" s="86" customFormat="1" ht="10.199999999999999">
      <c r="C9846" s="90"/>
    </row>
    <row r="9847" spans="3:3" s="86" customFormat="1" ht="10.199999999999999">
      <c r="C9847" s="90"/>
    </row>
    <row r="9848" spans="3:3" s="86" customFormat="1" ht="10.199999999999999">
      <c r="C9848" s="90"/>
    </row>
    <row r="9849" spans="3:3" s="86" customFormat="1" ht="10.199999999999999">
      <c r="C9849" s="90"/>
    </row>
    <row r="9850" spans="3:3" s="86" customFormat="1" ht="10.199999999999999">
      <c r="C9850" s="90"/>
    </row>
    <row r="9851" spans="3:3" s="86" customFormat="1" ht="10.199999999999999">
      <c r="C9851" s="90"/>
    </row>
    <row r="9852" spans="3:3" s="86" customFormat="1" ht="10.199999999999999">
      <c r="C9852" s="90"/>
    </row>
    <row r="9853" spans="3:3" s="86" customFormat="1" ht="10.199999999999999">
      <c r="C9853" s="90"/>
    </row>
    <row r="9854" spans="3:3" s="86" customFormat="1" ht="10.199999999999999">
      <c r="C9854" s="90"/>
    </row>
    <row r="9855" spans="3:3" s="86" customFormat="1" ht="10.199999999999999">
      <c r="C9855" s="90"/>
    </row>
    <row r="9856" spans="3:3" s="86" customFormat="1" ht="10.199999999999999">
      <c r="C9856" s="90"/>
    </row>
    <row r="9857" spans="3:3" s="86" customFormat="1" ht="10.199999999999999">
      <c r="C9857" s="90"/>
    </row>
    <row r="9858" spans="3:3" s="86" customFormat="1" ht="10.199999999999999">
      <c r="C9858" s="90"/>
    </row>
    <row r="9859" spans="3:3" s="86" customFormat="1" ht="10.199999999999999">
      <c r="C9859" s="90"/>
    </row>
    <row r="9860" spans="3:3" s="86" customFormat="1" ht="10.199999999999999">
      <c r="C9860" s="90"/>
    </row>
    <row r="9861" spans="3:3" s="86" customFormat="1" ht="10.199999999999999">
      <c r="C9861" s="90"/>
    </row>
    <row r="9862" spans="3:3" s="86" customFormat="1" ht="10.199999999999999">
      <c r="C9862" s="90"/>
    </row>
    <row r="9863" spans="3:3" s="86" customFormat="1" ht="10.199999999999999">
      <c r="C9863" s="90"/>
    </row>
    <row r="9864" spans="3:3" s="86" customFormat="1" ht="10.199999999999999">
      <c r="C9864" s="90"/>
    </row>
    <row r="9865" spans="3:3" s="86" customFormat="1" ht="10.199999999999999">
      <c r="C9865" s="90"/>
    </row>
    <row r="9866" spans="3:3" s="86" customFormat="1" ht="10.199999999999999">
      <c r="C9866" s="90"/>
    </row>
    <row r="9867" spans="3:3" s="86" customFormat="1" ht="10.199999999999999">
      <c r="C9867" s="90"/>
    </row>
    <row r="9868" spans="3:3" s="86" customFormat="1" ht="10.199999999999999">
      <c r="C9868" s="90"/>
    </row>
    <row r="9869" spans="3:3" s="86" customFormat="1" ht="10.199999999999999">
      <c r="C9869" s="90"/>
    </row>
    <row r="9870" spans="3:3" s="86" customFormat="1" ht="10.199999999999999">
      <c r="C9870" s="90"/>
    </row>
    <row r="9871" spans="3:3" s="86" customFormat="1" ht="10.199999999999999">
      <c r="C9871" s="90"/>
    </row>
    <row r="9872" spans="3:3" s="86" customFormat="1" ht="10.199999999999999">
      <c r="C9872" s="90"/>
    </row>
    <row r="9873" spans="3:3" s="86" customFormat="1" ht="10.199999999999999">
      <c r="C9873" s="90"/>
    </row>
    <row r="9874" spans="3:3" s="86" customFormat="1" ht="10.199999999999999">
      <c r="C9874" s="90"/>
    </row>
    <row r="9875" spans="3:3" s="86" customFormat="1" ht="10.199999999999999">
      <c r="C9875" s="90"/>
    </row>
    <row r="9876" spans="3:3" s="86" customFormat="1" ht="10.199999999999999">
      <c r="C9876" s="90"/>
    </row>
    <row r="9877" spans="3:3" s="86" customFormat="1" ht="10.199999999999999">
      <c r="C9877" s="90"/>
    </row>
    <row r="9878" spans="3:3" s="86" customFormat="1" ht="10.199999999999999">
      <c r="C9878" s="90"/>
    </row>
    <row r="9879" spans="3:3" s="86" customFormat="1" ht="10.199999999999999">
      <c r="C9879" s="90"/>
    </row>
    <row r="9880" spans="3:3" s="86" customFormat="1" ht="10.199999999999999">
      <c r="C9880" s="90"/>
    </row>
    <row r="9881" spans="3:3" s="86" customFormat="1" ht="10.199999999999999">
      <c r="C9881" s="90"/>
    </row>
    <row r="9882" spans="3:3" s="86" customFormat="1" ht="10.199999999999999">
      <c r="C9882" s="90"/>
    </row>
    <row r="9883" spans="3:3" s="86" customFormat="1" ht="10.199999999999999">
      <c r="C9883" s="90"/>
    </row>
    <row r="9884" spans="3:3" s="86" customFormat="1" ht="10.199999999999999">
      <c r="C9884" s="90"/>
    </row>
    <row r="9885" spans="3:3" s="86" customFormat="1" ht="10.199999999999999">
      <c r="C9885" s="90"/>
    </row>
    <row r="9886" spans="3:3" s="86" customFormat="1" ht="10.199999999999999">
      <c r="C9886" s="90"/>
    </row>
    <row r="9887" spans="3:3" s="86" customFormat="1" ht="10.199999999999999">
      <c r="C9887" s="90"/>
    </row>
    <row r="9888" spans="3:3" s="86" customFormat="1" ht="10.199999999999999">
      <c r="C9888" s="90"/>
    </row>
    <row r="9889" spans="3:3" s="86" customFormat="1" ht="10.199999999999999">
      <c r="C9889" s="90"/>
    </row>
    <row r="9890" spans="3:3" s="86" customFormat="1" ht="10.199999999999999">
      <c r="C9890" s="90"/>
    </row>
    <row r="9891" spans="3:3" s="86" customFormat="1" ht="10.199999999999999">
      <c r="C9891" s="90"/>
    </row>
    <row r="9892" spans="3:3" s="86" customFormat="1" ht="10.199999999999999">
      <c r="C9892" s="90"/>
    </row>
    <row r="9893" spans="3:3" s="86" customFormat="1" ht="10.199999999999999">
      <c r="C9893" s="90"/>
    </row>
    <row r="9894" spans="3:3" s="86" customFormat="1" ht="10.199999999999999">
      <c r="C9894" s="90"/>
    </row>
    <row r="9895" spans="3:3" s="86" customFormat="1" ht="10.199999999999999">
      <c r="C9895" s="90"/>
    </row>
    <row r="9896" spans="3:3" s="86" customFormat="1" ht="10.199999999999999">
      <c r="C9896" s="90"/>
    </row>
    <row r="9897" spans="3:3" s="86" customFormat="1" ht="10.199999999999999">
      <c r="C9897" s="90"/>
    </row>
    <row r="9898" spans="3:3" s="86" customFormat="1" ht="10.199999999999999">
      <c r="C9898" s="90"/>
    </row>
    <row r="9899" spans="3:3" s="86" customFormat="1" ht="10.199999999999999">
      <c r="C9899" s="90"/>
    </row>
    <row r="9900" spans="3:3" s="86" customFormat="1" ht="10.199999999999999">
      <c r="C9900" s="90"/>
    </row>
    <row r="9901" spans="3:3" s="86" customFormat="1" ht="10.199999999999999">
      <c r="C9901" s="90"/>
    </row>
    <row r="9902" spans="3:3" s="86" customFormat="1" ht="10.199999999999999">
      <c r="C9902" s="90"/>
    </row>
    <row r="9903" spans="3:3" s="86" customFormat="1" ht="10.199999999999999">
      <c r="C9903" s="90"/>
    </row>
    <row r="9904" spans="3:3" s="86" customFormat="1" ht="10.199999999999999">
      <c r="C9904" s="90"/>
    </row>
    <row r="9905" spans="3:3" s="86" customFormat="1" ht="10.199999999999999">
      <c r="C9905" s="90"/>
    </row>
    <row r="9906" spans="3:3" s="86" customFormat="1" ht="10.199999999999999">
      <c r="C9906" s="90"/>
    </row>
    <row r="9907" spans="3:3" s="86" customFormat="1" ht="10.199999999999999">
      <c r="C9907" s="90"/>
    </row>
    <row r="9908" spans="3:3" s="86" customFormat="1" ht="10.199999999999999">
      <c r="C9908" s="90"/>
    </row>
    <row r="9909" spans="3:3" s="86" customFormat="1" ht="10.199999999999999">
      <c r="C9909" s="90"/>
    </row>
    <row r="9910" spans="3:3" s="86" customFormat="1" ht="10.199999999999999">
      <c r="C9910" s="90"/>
    </row>
    <row r="9911" spans="3:3" s="86" customFormat="1" ht="10.199999999999999">
      <c r="C9911" s="90"/>
    </row>
    <row r="9912" spans="3:3" s="86" customFormat="1" ht="10.199999999999999">
      <c r="C9912" s="90"/>
    </row>
    <row r="9913" spans="3:3" s="86" customFormat="1" ht="10.199999999999999">
      <c r="C9913" s="90"/>
    </row>
    <row r="9914" spans="3:3" s="86" customFormat="1" ht="10.199999999999999">
      <c r="C9914" s="90"/>
    </row>
    <row r="9915" spans="3:3" s="86" customFormat="1" ht="10.199999999999999">
      <c r="C9915" s="90"/>
    </row>
    <row r="9916" spans="3:3" s="86" customFormat="1" ht="10.199999999999999">
      <c r="C9916" s="90"/>
    </row>
    <row r="9917" spans="3:3" s="86" customFormat="1" ht="10.199999999999999">
      <c r="C9917" s="90"/>
    </row>
    <row r="9918" spans="3:3" s="86" customFormat="1" ht="10.199999999999999">
      <c r="C9918" s="90"/>
    </row>
    <row r="9919" spans="3:3" s="86" customFormat="1" ht="10.199999999999999">
      <c r="C9919" s="90"/>
    </row>
    <row r="9920" spans="3:3" s="86" customFormat="1" ht="10.199999999999999">
      <c r="C9920" s="90"/>
    </row>
    <row r="9921" spans="3:3" s="86" customFormat="1" ht="10.199999999999999">
      <c r="C9921" s="90"/>
    </row>
    <row r="9922" spans="3:3" s="86" customFormat="1" ht="10.199999999999999">
      <c r="C9922" s="90"/>
    </row>
    <row r="9923" spans="3:3" s="86" customFormat="1" ht="10.199999999999999">
      <c r="C9923" s="90"/>
    </row>
    <row r="9924" spans="3:3" s="86" customFormat="1" ht="10.199999999999999">
      <c r="C9924" s="90"/>
    </row>
    <row r="9925" spans="3:3" s="86" customFormat="1" ht="10.199999999999999">
      <c r="C9925" s="90"/>
    </row>
    <row r="9926" spans="3:3" s="86" customFormat="1" ht="10.199999999999999">
      <c r="C9926" s="90"/>
    </row>
    <row r="9927" spans="3:3" s="86" customFormat="1" ht="10.199999999999999">
      <c r="C9927" s="90"/>
    </row>
    <row r="9928" spans="3:3" s="86" customFormat="1" ht="10.199999999999999">
      <c r="C9928" s="90"/>
    </row>
    <row r="9929" spans="3:3" s="86" customFormat="1" ht="10.199999999999999">
      <c r="C9929" s="90"/>
    </row>
    <row r="9930" spans="3:3" s="86" customFormat="1" ht="10.199999999999999">
      <c r="C9930" s="90"/>
    </row>
    <row r="9931" spans="3:3" s="86" customFormat="1" ht="10.199999999999999">
      <c r="C9931" s="90"/>
    </row>
    <row r="9932" spans="3:3" s="86" customFormat="1" ht="10.199999999999999">
      <c r="C9932" s="90"/>
    </row>
    <row r="9933" spans="3:3" s="86" customFormat="1" ht="10.199999999999999">
      <c r="C9933" s="90"/>
    </row>
    <row r="9934" spans="3:3" s="86" customFormat="1" ht="10.199999999999999">
      <c r="C9934" s="90"/>
    </row>
    <row r="9935" spans="3:3" s="86" customFormat="1" ht="10.199999999999999">
      <c r="C9935" s="90"/>
    </row>
    <row r="9936" spans="3:3" s="86" customFormat="1" ht="10.199999999999999">
      <c r="C9936" s="90"/>
    </row>
    <row r="9937" spans="3:3" s="86" customFormat="1" ht="10.199999999999999">
      <c r="C9937" s="90"/>
    </row>
    <row r="9938" spans="3:3" s="86" customFormat="1" ht="10.199999999999999">
      <c r="C9938" s="90"/>
    </row>
    <row r="9939" spans="3:3" s="86" customFormat="1" ht="10.199999999999999">
      <c r="C9939" s="90"/>
    </row>
    <row r="9940" spans="3:3" s="86" customFormat="1" ht="10.199999999999999">
      <c r="C9940" s="90"/>
    </row>
    <row r="9941" spans="3:3" s="86" customFormat="1" ht="10.199999999999999">
      <c r="C9941" s="90"/>
    </row>
    <row r="9942" spans="3:3" s="86" customFormat="1" ht="10.199999999999999">
      <c r="C9942" s="90"/>
    </row>
    <row r="9943" spans="3:3" s="86" customFormat="1" ht="10.199999999999999">
      <c r="C9943" s="90"/>
    </row>
    <row r="9944" spans="3:3" s="86" customFormat="1" ht="10.199999999999999">
      <c r="C9944" s="90"/>
    </row>
    <row r="9945" spans="3:3" s="86" customFormat="1" ht="10.199999999999999">
      <c r="C9945" s="90"/>
    </row>
    <row r="9946" spans="3:3" s="86" customFormat="1" ht="10.199999999999999">
      <c r="C9946" s="90"/>
    </row>
    <row r="9947" spans="3:3" s="86" customFormat="1" ht="10.199999999999999">
      <c r="C9947" s="90"/>
    </row>
    <row r="9948" spans="3:3" s="86" customFormat="1" ht="10.199999999999999">
      <c r="C9948" s="90"/>
    </row>
    <row r="9949" spans="3:3" s="86" customFormat="1" ht="10.199999999999999">
      <c r="C9949" s="90"/>
    </row>
    <row r="9950" spans="3:3" s="86" customFormat="1" ht="10.199999999999999">
      <c r="C9950" s="90"/>
    </row>
    <row r="9951" spans="3:3" s="86" customFormat="1" ht="10.199999999999999">
      <c r="C9951" s="90"/>
    </row>
    <row r="9952" spans="3:3" s="86" customFormat="1" ht="10.199999999999999">
      <c r="C9952" s="90"/>
    </row>
    <row r="9953" spans="3:3" s="86" customFormat="1" ht="10.199999999999999">
      <c r="C9953" s="90"/>
    </row>
    <row r="9954" spans="3:3" s="86" customFormat="1" ht="10.199999999999999">
      <c r="C9954" s="90"/>
    </row>
    <row r="9955" spans="3:3" s="86" customFormat="1" ht="10.199999999999999">
      <c r="C9955" s="90"/>
    </row>
    <row r="9956" spans="3:3" s="86" customFormat="1" ht="10.199999999999999">
      <c r="C9956" s="90"/>
    </row>
    <row r="9957" spans="3:3" s="86" customFormat="1" ht="10.199999999999999">
      <c r="C9957" s="90"/>
    </row>
    <row r="9958" spans="3:3" s="86" customFormat="1" ht="10.199999999999999">
      <c r="C9958" s="90"/>
    </row>
    <row r="9959" spans="3:3" s="86" customFormat="1" ht="10.199999999999999">
      <c r="C9959" s="90"/>
    </row>
    <row r="9960" spans="3:3" s="86" customFormat="1" ht="10.199999999999999">
      <c r="C9960" s="90"/>
    </row>
    <row r="9961" spans="3:3" s="86" customFormat="1" ht="10.199999999999999">
      <c r="C9961" s="90"/>
    </row>
    <row r="9962" spans="3:3" s="86" customFormat="1" ht="10.199999999999999">
      <c r="C9962" s="90"/>
    </row>
    <row r="9963" spans="3:3" s="86" customFormat="1" ht="10.199999999999999">
      <c r="C9963" s="90"/>
    </row>
    <row r="9964" spans="3:3" s="86" customFormat="1" ht="10.199999999999999">
      <c r="C9964" s="90"/>
    </row>
    <row r="9965" spans="3:3" s="86" customFormat="1" ht="10.199999999999999">
      <c r="C9965" s="90"/>
    </row>
    <row r="9966" spans="3:3" s="86" customFormat="1" ht="10.199999999999999">
      <c r="C9966" s="90"/>
    </row>
    <row r="9967" spans="3:3" s="86" customFormat="1" ht="10.199999999999999">
      <c r="C9967" s="90"/>
    </row>
    <row r="9968" spans="3:3" s="86" customFormat="1" ht="10.199999999999999">
      <c r="C9968" s="90"/>
    </row>
    <row r="9969" spans="3:3" s="86" customFormat="1" ht="10.199999999999999">
      <c r="C9969" s="90"/>
    </row>
    <row r="9970" spans="3:3" s="86" customFormat="1" ht="10.199999999999999">
      <c r="C9970" s="90"/>
    </row>
    <row r="9971" spans="3:3" s="86" customFormat="1" ht="10.199999999999999">
      <c r="C9971" s="90"/>
    </row>
    <row r="9972" spans="3:3" s="86" customFormat="1" ht="10.199999999999999">
      <c r="C9972" s="90"/>
    </row>
    <row r="9973" spans="3:3" s="86" customFormat="1" ht="10.199999999999999">
      <c r="C9973" s="90"/>
    </row>
    <row r="9974" spans="3:3" s="86" customFormat="1" ht="10.199999999999999">
      <c r="C9974" s="90"/>
    </row>
    <row r="9975" spans="3:3" s="86" customFormat="1" ht="10.199999999999999">
      <c r="C9975" s="90"/>
    </row>
    <row r="9976" spans="3:3" s="86" customFormat="1" ht="10.199999999999999">
      <c r="C9976" s="90"/>
    </row>
    <row r="9977" spans="3:3" s="86" customFormat="1" ht="10.199999999999999">
      <c r="C9977" s="90"/>
    </row>
    <row r="9978" spans="3:3" s="86" customFormat="1" ht="10.199999999999999">
      <c r="C9978" s="90"/>
    </row>
    <row r="9979" spans="3:3" s="86" customFormat="1" ht="10.199999999999999">
      <c r="C9979" s="90"/>
    </row>
    <row r="9980" spans="3:3" s="86" customFormat="1" ht="10.199999999999999">
      <c r="C9980" s="90"/>
    </row>
    <row r="9981" spans="3:3" s="86" customFormat="1" ht="10.199999999999999">
      <c r="C9981" s="90"/>
    </row>
    <row r="9982" spans="3:3" s="86" customFormat="1" ht="10.199999999999999">
      <c r="C9982" s="90"/>
    </row>
    <row r="9983" spans="3:3" s="86" customFormat="1" ht="10.199999999999999">
      <c r="C9983" s="90"/>
    </row>
    <row r="9984" spans="3:3" s="86" customFormat="1" ht="10.199999999999999">
      <c r="C9984" s="90"/>
    </row>
    <row r="9985" spans="3:3" s="86" customFormat="1" ht="10.199999999999999">
      <c r="C9985" s="90"/>
    </row>
    <row r="9986" spans="3:3" s="86" customFormat="1" ht="10.199999999999999">
      <c r="C9986" s="90"/>
    </row>
    <row r="9987" spans="3:3" s="86" customFormat="1" ht="10.199999999999999">
      <c r="C9987" s="90"/>
    </row>
    <row r="9988" spans="3:3" s="86" customFormat="1" ht="10.199999999999999">
      <c r="C9988" s="90"/>
    </row>
    <row r="9989" spans="3:3" s="86" customFormat="1" ht="10.199999999999999">
      <c r="C9989" s="90"/>
    </row>
    <row r="9990" spans="3:3" s="86" customFormat="1" ht="10.199999999999999">
      <c r="C9990" s="90"/>
    </row>
    <row r="9991" spans="3:3" s="86" customFormat="1" ht="10.199999999999999">
      <c r="C9991" s="90"/>
    </row>
    <row r="9992" spans="3:3" s="86" customFormat="1" ht="10.199999999999999">
      <c r="C9992" s="90"/>
    </row>
    <row r="9993" spans="3:3" s="86" customFormat="1" ht="10.199999999999999">
      <c r="C9993" s="90"/>
    </row>
    <row r="9994" spans="3:3" s="86" customFormat="1" ht="10.199999999999999">
      <c r="C9994" s="90"/>
    </row>
    <row r="9995" spans="3:3" s="86" customFormat="1" ht="10.199999999999999">
      <c r="C9995" s="90"/>
    </row>
    <row r="9996" spans="3:3" s="86" customFormat="1" ht="10.199999999999999">
      <c r="C9996" s="90"/>
    </row>
    <row r="9997" spans="3:3" s="86" customFormat="1" ht="10.199999999999999">
      <c r="C9997" s="90"/>
    </row>
    <row r="9998" spans="3:3" s="86" customFormat="1" ht="10.199999999999999">
      <c r="C9998" s="90"/>
    </row>
    <row r="9999" spans="3:3" s="86" customFormat="1" ht="10.199999999999999">
      <c r="C9999" s="90"/>
    </row>
    <row r="10000" spans="3:3" s="86" customFormat="1" ht="10.199999999999999">
      <c r="C10000" s="90"/>
    </row>
    <row r="10001" spans="3:3" s="86" customFormat="1" ht="10.199999999999999">
      <c r="C10001" s="90"/>
    </row>
    <row r="10002" spans="3:3" s="86" customFormat="1" ht="10.199999999999999">
      <c r="C10002" s="90"/>
    </row>
    <row r="10003" spans="3:3" s="86" customFormat="1" ht="10.199999999999999">
      <c r="C10003" s="90"/>
    </row>
    <row r="10004" spans="3:3" s="86" customFormat="1" ht="10.199999999999999">
      <c r="C10004" s="90"/>
    </row>
    <row r="10005" spans="3:3" s="86" customFormat="1" ht="10.199999999999999">
      <c r="C10005" s="90"/>
    </row>
    <row r="10006" spans="3:3" s="86" customFormat="1" ht="10.199999999999999">
      <c r="C10006" s="90"/>
    </row>
    <row r="10007" spans="3:3" s="86" customFormat="1" ht="10.199999999999999">
      <c r="C10007" s="90"/>
    </row>
    <row r="10008" spans="3:3" s="86" customFormat="1" ht="10.199999999999999">
      <c r="C10008" s="90"/>
    </row>
    <row r="10009" spans="3:3" s="86" customFormat="1" ht="10.199999999999999">
      <c r="C10009" s="90"/>
    </row>
    <row r="10010" spans="3:3" s="86" customFormat="1" ht="10.199999999999999">
      <c r="C10010" s="90"/>
    </row>
    <row r="10011" spans="3:3" s="86" customFormat="1" ht="10.199999999999999">
      <c r="C10011" s="90"/>
    </row>
    <row r="10012" spans="3:3" s="86" customFormat="1" ht="10.199999999999999">
      <c r="C10012" s="90"/>
    </row>
    <row r="10013" spans="3:3" s="86" customFormat="1" ht="10.199999999999999">
      <c r="C10013" s="90"/>
    </row>
    <row r="10014" spans="3:3" s="86" customFormat="1" ht="10.199999999999999">
      <c r="C10014" s="90"/>
    </row>
    <row r="10015" spans="3:3" s="86" customFormat="1" ht="10.199999999999999">
      <c r="C10015" s="90"/>
    </row>
    <row r="10016" spans="3:3" s="86" customFormat="1" ht="10.199999999999999">
      <c r="C10016" s="90"/>
    </row>
    <row r="10017" spans="3:3" s="86" customFormat="1" ht="10.199999999999999">
      <c r="C10017" s="90"/>
    </row>
    <row r="10018" spans="3:3" s="86" customFormat="1" ht="10.199999999999999">
      <c r="C10018" s="90"/>
    </row>
    <row r="10019" spans="3:3" s="86" customFormat="1" ht="10.199999999999999">
      <c r="C10019" s="90"/>
    </row>
    <row r="10020" spans="3:3" s="86" customFormat="1" ht="10.199999999999999">
      <c r="C10020" s="90"/>
    </row>
    <row r="10021" spans="3:3" s="86" customFormat="1" ht="10.199999999999999">
      <c r="C10021" s="90"/>
    </row>
    <row r="10022" spans="3:3" s="86" customFormat="1" ht="10.199999999999999">
      <c r="C10022" s="90"/>
    </row>
    <row r="10023" spans="3:3" s="86" customFormat="1" ht="10.199999999999999">
      <c r="C10023" s="90"/>
    </row>
    <row r="10024" spans="3:3" s="86" customFormat="1" ht="10.199999999999999">
      <c r="C10024" s="90"/>
    </row>
    <row r="10025" spans="3:3" s="86" customFormat="1" ht="10.199999999999999">
      <c r="C10025" s="90"/>
    </row>
    <row r="10026" spans="3:3" s="86" customFormat="1" ht="10.199999999999999">
      <c r="C10026" s="90"/>
    </row>
    <row r="10027" spans="3:3" s="86" customFormat="1" ht="10.199999999999999">
      <c r="C10027" s="90"/>
    </row>
    <row r="10028" spans="3:3" s="86" customFormat="1" ht="10.199999999999999">
      <c r="C10028" s="90"/>
    </row>
    <row r="10029" spans="3:3" s="86" customFormat="1" ht="10.199999999999999">
      <c r="C10029" s="90"/>
    </row>
    <row r="10030" spans="3:3" s="86" customFormat="1" ht="10.199999999999999">
      <c r="C10030" s="90"/>
    </row>
    <row r="10031" spans="3:3" s="86" customFormat="1" ht="10.199999999999999">
      <c r="C10031" s="90"/>
    </row>
    <row r="10032" spans="3:3" s="86" customFormat="1" ht="10.199999999999999">
      <c r="C10032" s="90"/>
    </row>
    <row r="10033" spans="3:3" s="86" customFormat="1" ht="10.199999999999999">
      <c r="C10033" s="90"/>
    </row>
    <row r="10034" spans="3:3" s="86" customFormat="1" ht="10.199999999999999">
      <c r="C10034" s="90"/>
    </row>
    <row r="10035" spans="3:3" s="86" customFormat="1" ht="10.199999999999999">
      <c r="C10035" s="90"/>
    </row>
    <row r="10036" spans="3:3" s="86" customFormat="1" ht="10.199999999999999">
      <c r="C10036" s="90"/>
    </row>
    <row r="10037" spans="3:3" s="86" customFormat="1" ht="10.199999999999999">
      <c r="C10037" s="90"/>
    </row>
    <row r="10038" spans="3:3" s="86" customFormat="1" ht="10.199999999999999">
      <c r="C10038" s="90"/>
    </row>
    <row r="10039" spans="3:3" s="86" customFormat="1" ht="10.199999999999999">
      <c r="C10039" s="90"/>
    </row>
    <row r="10040" spans="3:3" s="86" customFormat="1" ht="10.199999999999999">
      <c r="C10040" s="90"/>
    </row>
    <row r="10041" spans="3:3" s="86" customFormat="1" ht="10.199999999999999">
      <c r="C10041" s="90"/>
    </row>
    <row r="10042" spans="3:3" s="86" customFormat="1" ht="10.199999999999999">
      <c r="C10042" s="90"/>
    </row>
    <row r="10043" spans="3:3" s="86" customFormat="1" ht="10.199999999999999">
      <c r="C10043" s="90"/>
    </row>
    <row r="10044" spans="3:3" s="86" customFormat="1" ht="10.199999999999999">
      <c r="C10044" s="90"/>
    </row>
    <row r="10045" spans="3:3" s="86" customFormat="1" ht="10.199999999999999">
      <c r="C10045" s="90"/>
    </row>
    <row r="10046" spans="3:3" s="86" customFormat="1" ht="10.199999999999999">
      <c r="C10046" s="90"/>
    </row>
    <row r="10047" spans="3:3" s="86" customFormat="1" ht="10.199999999999999">
      <c r="C10047" s="90"/>
    </row>
    <row r="10048" spans="3:3" s="86" customFormat="1" ht="10.199999999999999">
      <c r="C10048" s="90"/>
    </row>
    <row r="10049" spans="3:3" s="86" customFormat="1" ht="10.199999999999999">
      <c r="C10049" s="90"/>
    </row>
    <row r="10050" spans="3:3" s="86" customFormat="1" ht="10.199999999999999">
      <c r="C10050" s="90"/>
    </row>
    <row r="10051" spans="3:3" s="86" customFormat="1" ht="10.199999999999999">
      <c r="C10051" s="90"/>
    </row>
    <row r="10052" spans="3:3" s="86" customFormat="1" ht="10.199999999999999">
      <c r="C10052" s="90"/>
    </row>
    <row r="10053" spans="3:3" s="86" customFormat="1" ht="10.199999999999999">
      <c r="C10053" s="90"/>
    </row>
    <row r="10054" spans="3:3" s="86" customFormat="1" ht="10.199999999999999">
      <c r="C10054" s="90"/>
    </row>
    <row r="10055" spans="3:3" s="86" customFormat="1" ht="10.199999999999999">
      <c r="C10055" s="90"/>
    </row>
    <row r="10056" spans="3:3" s="86" customFormat="1" ht="10.199999999999999">
      <c r="C10056" s="90"/>
    </row>
    <row r="10057" spans="3:3" s="86" customFormat="1" ht="10.199999999999999">
      <c r="C10057" s="90"/>
    </row>
    <row r="10058" spans="3:3" s="86" customFormat="1" ht="10.199999999999999">
      <c r="C10058" s="90"/>
    </row>
    <row r="10059" spans="3:3" s="86" customFormat="1" ht="10.199999999999999">
      <c r="C10059" s="90"/>
    </row>
    <row r="10060" spans="3:3" s="86" customFormat="1" ht="10.199999999999999">
      <c r="C10060" s="90"/>
    </row>
    <row r="10061" spans="3:3" s="86" customFormat="1" ht="10.199999999999999">
      <c r="C10061" s="90"/>
    </row>
    <row r="10062" spans="3:3" s="86" customFormat="1" ht="10.199999999999999">
      <c r="C10062" s="90"/>
    </row>
    <row r="10063" spans="3:3" s="86" customFormat="1" ht="10.199999999999999">
      <c r="C10063" s="90"/>
    </row>
    <row r="10064" spans="3:3" s="86" customFormat="1" ht="10.199999999999999">
      <c r="C10064" s="90"/>
    </row>
    <row r="10065" spans="3:3" s="86" customFormat="1" ht="10.199999999999999">
      <c r="C10065" s="90"/>
    </row>
    <row r="10066" spans="3:3" s="86" customFormat="1" ht="10.199999999999999">
      <c r="C10066" s="90"/>
    </row>
    <row r="10067" spans="3:3" s="86" customFormat="1" ht="10.199999999999999">
      <c r="C10067" s="90"/>
    </row>
    <row r="10068" spans="3:3" s="86" customFormat="1" ht="10.199999999999999">
      <c r="C10068" s="90"/>
    </row>
    <row r="10069" spans="3:3" s="86" customFormat="1" ht="10.199999999999999">
      <c r="C10069" s="90"/>
    </row>
    <row r="10070" spans="3:3" s="86" customFormat="1" ht="10.199999999999999">
      <c r="C10070" s="90"/>
    </row>
    <row r="10071" spans="3:3" s="86" customFormat="1" ht="10.199999999999999">
      <c r="C10071" s="90"/>
    </row>
    <row r="10072" spans="3:3" s="86" customFormat="1" ht="10.199999999999999">
      <c r="C10072" s="90"/>
    </row>
    <row r="10073" spans="3:3" s="86" customFormat="1" ht="10.199999999999999">
      <c r="C10073" s="90"/>
    </row>
    <row r="10074" spans="3:3" s="86" customFormat="1" ht="10.199999999999999">
      <c r="C10074" s="90"/>
    </row>
    <row r="10075" spans="3:3" s="86" customFormat="1" ht="10.199999999999999">
      <c r="C10075" s="90"/>
    </row>
    <row r="10076" spans="3:3" s="86" customFormat="1" ht="10.199999999999999">
      <c r="C10076" s="90"/>
    </row>
    <row r="10077" spans="3:3" s="86" customFormat="1" ht="10.199999999999999">
      <c r="C10077" s="90"/>
    </row>
    <row r="10078" spans="3:3" s="86" customFormat="1" ht="10.199999999999999">
      <c r="C10078" s="90"/>
    </row>
    <row r="10079" spans="3:3" s="86" customFormat="1" ht="10.199999999999999">
      <c r="C10079" s="90"/>
    </row>
    <row r="10080" spans="3:3" s="86" customFormat="1" ht="10.199999999999999">
      <c r="C10080" s="90"/>
    </row>
    <row r="10081" spans="3:3" s="86" customFormat="1" ht="10.199999999999999">
      <c r="C10081" s="90"/>
    </row>
    <row r="10082" spans="3:3" s="86" customFormat="1" ht="10.199999999999999">
      <c r="C10082" s="90"/>
    </row>
    <row r="10083" spans="3:3" s="86" customFormat="1" ht="10.199999999999999">
      <c r="C10083" s="90"/>
    </row>
    <row r="10084" spans="3:3" s="86" customFormat="1" ht="10.199999999999999">
      <c r="C10084" s="90"/>
    </row>
    <row r="10085" spans="3:3" s="86" customFormat="1" ht="10.199999999999999">
      <c r="C10085" s="90"/>
    </row>
    <row r="10086" spans="3:3" s="86" customFormat="1" ht="10.199999999999999">
      <c r="C10086" s="90"/>
    </row>
    <row r="10087" spans="3:3" s="86" customFormat="1" ht="10.199999999999999">
      <c r="C10087" s="90"/>
    </row>
    <row r="10088" spans="3:3" s="86" customFormat="1" ht="10.199999999999999">
      <c r="C10088" s="90"/>
    </row>
    <row r="10089" spans="3:3" s="86" customFormat="1" ht="10.199999999999999">
      <c r="C10089" s="90"/>
    </row>
    <row r="10090" spans="3:3" s="86" customFormat="1" ht="10.199999999999999">
      <c r="C10090" s="90"/>
    </row>
    <row r="10091" spans="3:3" s="86" customFormat="1" ht="10.199999999999999">
      <c r="C10091" s="90"/>
    </row>
    <row r="10092" spans="3:3" s="86" customFormat="1" ht="10.199999999999999">
      <c r="C10092" s="90"/>
    </row>
    <row r="10093" spans="3:3" s="86" customFormat="1" ht="10.199999999999999">
      <c r="C10093" s="90"/>
    </row>
    <row r="10094" spans="3:3" s="86" customFormat="1" ht="10.199999999999999">
      <c r="C10094" s="90"/>
    </row>
    <row r="10095" spans="3:3" s="86" customFormat="1" ht="10.199999999999999">
      <c r="C10095" s="90"/>
    </row>
    <row r="10096" spans="3:3" s="86" customFormat="1" ht="10.199999999999999">
      <c r="C10096" s="90"/>
    </row>
    <row r="10097" spans="3:3" s="86" customFormat="1" ht="10.199999999999999">
      <c r="C10097" s="90"/>
    </row>
    <row r="10098" spans="3:3" s="86" customFormat="1" ht="10.199999999999999">
      <c r="C10098" s="90"/>
    </row>
    <row r="10099" spans="3:3" s="86" customFormat="1" ht="10.199999999999999">
      <c r="C10099" s="90"/>
    </row>
    <row r="10100" spans="3:3" s="86" customFormat="1" ht="10.199999999999999">
      <c r="C10100" s="90"/>
    </row>
    <row r="10101" spans="3:3" s="86" customFormat="1" ht="10.199999999999999">
      <c r="C10101" s="90"/>
    </row>
    <row r="10102" spans="3:3" s="86" customFormat="1" ht="10.199999999999999">
      <c r="C10102" s="90"/>
    </row>
    <row r="10103" spans="3:3" s="86" customFormat="1" ht="10.199999999999999">
      <c r="C10103" s="90"/>
    </row>
    <row r="10104" spans="3:3" s="86" customFormat="1" ht="10.199999999999999">
      <c r="C10104" s="90"/>
    </row>
    <row r="10105" spans="3:3" s="86" customFormat="1" ht="10.199999999999999">
      <c r="C10105" s="90"/>
    </row>
    <row r="10106" spans="3:3" s="86" customFormat="1" ht="10.199999999999999">
      <c r="C10106" s="90"/>
    </row>
    <row r="10107" spans="3:3" s="86" customFormat="1" ht="10.199999999999999">
      <c r="C10107" s="90"/>
    </row>
    <row r="10108" spans="3:3" s="86" customFormat="1" ht="10.199999999999999">
      <c r="C10108" s="90"/>
    </row>
    <row r="10109" spans="3:3" s="86" customFormat="1" ht="10.199999999999999">
      <c r="C10109" s="90"/>
    </row>
    <row r="10110" spans="3:3" s="86" customFormat="1" ht="10.199999999999999">
      <c r="C10110" s="90"/>
    </row>
    <row r="10111" spans="3:3" s="86" customFormat="1" ht="10.199999999999999">
      <c r="C10111" s="90"/>
    </row>
    <row r="10112" spans="3:3" s="86" customFormat="1" ht="10.199999999999999">
      <c r="C10112" s="90"/>
    </row>
    <row r="10113" spans="3:3" s="86" customFormat="1" ht="10.199999999999999">
      <c r="C10113" s="90"/>
    </row>
    <row r="10114" spans="3:3" s="86" customFormat="1" ht="10.199999999999999">
      <c r="C10114" s="90"/>
    </row>
    <row r="10115" spans="3:3" s="86" customFormat="1" ht="10.199999999999999">
      <c r="C10115" s="90"/>
    </row>
    <row r="10116" spans="3:3" s="86" customFormat="1" ht="10.199999999999999">
      <c r="C10116" s="90"/>
    </row>
    <row r="10117" spans="3:3" s="86" customFormat="1" ht="10.199999999999999">
      <c r="C10117" s="90"/>
    </row>
    <row r="10118" spans="3:3" s="86" customFormat="1" ht="10.199999999999999">
      <c r="C10118" s="90"/>
    </row>
    <row r="10119" spans="3:3" s="86" customFormat="1" ht="10.199999999999999">
      <c r="C10119" s="90"/>
    </row>
    <row r="10120" spans="3:3" s="86" customFormat="1" ht="10.199999999999999">
      <c r="C10120" s="90"/>
    </row>
    <row r="10121" spans="3:3" s="86" customFormat="1" ht="10.199999999999999">
      <c r="C10121" s="90"/>
    </row>
    <row r="10122" spans="3:3" s="86" customFormat="1" ht="10.199999999999999">
      <c r="C10122" s="90"/>
    </row>
    <row r="10123" spans="3:3" s="86" customFormat="1" ht="10.199999999999999">
      <c r="C10123" s="90"/>
    </row>
    <row r="10124" spans="3:3" s="86" customFormat="1" ht="10.199999999999999">
      <c r="C10124" s="90"/>
    </row>
    <row r="10125" spans="3:3" s="86" customFormat="1" ht="10.199999999999999">
      <c r="C10125" s="90"/>
    </row>
    <row r="10126" spans="3:3" s="86" customFormat="1" ht="10.199999999999999">
      <c r="C10126" s="90"/>
    </row>
    <row r="10127" spans="3:3" s="86" customFormat="1" ht="10.199999999999999">
      <c r="C10127" s="90"/>
    </row>
    <row r="10128" spans="3:3" s="86" customFormat="1" ht="10.199999999999999">
      <c r="C10128" s="90"/>
    </row>
    <row r="10129" spans="3:3" s="86" customFormat="1" ht="10.199999999999999">
      <c r="C10129" s="90"/>
    </row>
    <row r="10130" spans="3:3" s="86" customFormat="1" ht="10.199999999999999">
      <c r="C10130" s="90"/>
    </row>
    <row r="10131" spans="3:3" s="86" customFormat="1" ht="10.199999999999999">
      <c r="C10131" s="90"/>
    </row>
    <row r="10132" spans="3:3" s="86" customFormat="1" ht="10.199999999999999">
      <c r="C10132" s="90"/>
    </row>
    <row r="10133" spans="3:3" s="86" customFormat="1" ht="10.199999999999999">
      <c r="C10133" s="90"/>
    </row>
    <row r="10134" spans="3:3" s="86" customFormat="1" ht="10.199999999999999">
      <c r="C10134" s="90"/>
    </row>
    <row r="10135" spans="3:3" s="86" customFormat="1" ht="10.199999999999999">
      <c r="C10135" s="90"/>
    </row>
    <row r="10136" spans="3:3" s="86" customFormat="1" ht="10.199999999999999">
      <c r="C10136" s="90"/>
    </row>
    <row r="10137" spans="3:3" s="86" customFormat="1" ht="10.199999999999999">
      <c r="C10137" s="90"/>
    </row>
    <row r="10138" spans="3:3" s="86" customFormat="1" ht="10.199999999999999">
      <c r="C10138" s="90"/>
    </row>
    <row r="10139" spans="3:3" s="86" customFormat="1" ht="10.199999999999999">
      <c r="C10139" s="90"/>
    </row>
    <row r="10140" spans="3:3" s="86" customFormat="1" ht="10.199999999999999">
      <c r="C10140" s="90"/>
    </row>
    <row r="10141" spans="3:3" s="86" customFormat="1" ht="10.199999999999999">
      <c r="C10141" s="90"/>
    </row>
    <row r="10142" spans="3:3" s="86" customFormat="1" ht="10.199999999999999">
      <c r="C10142" s="90"/>
    </row>
    <row r="10143" spans="3:3" s="86" customFormat="1" ht="10.199999999999999">
      <c r="C10143" s="90"/>
    </row>
    <row r="10144" spans="3:3" s="86" customFormat="1" ht="10.199999999999999">
      <c r="C10144" s="90"/>
    </row>
    <row r="10145" spans="3:3" s="86" customFormat="1" ht="10.199999999999999">
      <c r="C10145" s="90"/>
    </row>
    <row r="10146" spans="3:3" s="86" customFormat="1" ht="10.199999999999999">
      <c r="C10146" s="90"/>
    </row>
    <row r="10147" spans="3:3" s="86" customFormat="1" ht="10.199999999999999">
      <c r="C10147" s="90"/>
    </row>
    <row r="10148" spans="3:3" s="86" customFormat="1" ht="10.199999999999999">
      <c r="C10148" s="90"/>
    </row>
    <row r="10149" spans="3:3" s="86" customFormat="1" ht="10.199999999999999">
      <c r="C10149" s="90"/>
    </row>
    <row r="10150" spans="3:3" s="86" customFormat="1" ht="10.199999999999999">
      <c r="C10150" s="90"/>
    </row>
    <row r="10151" spans="3:3" s="86" customFormat="1" ht="10.199999999999999">
      <c r="C10151" s="90"/>
    </row>
    <row r="10152" spans="3:3" s="86" customFormat="1" ht="10.199999999999999">
      <c r="C10152" s="90"/>
    </row>
    <row r="10153" spans="3:3" s="86" customFormat="1" ht="10.199999999999999">
      <c r="C10153" s="90"/>
    </row>
    <row r="10154" spans="3:3" s="86" customFormat="1" ht="10.199999999999999">
      <c r="C10154" s="90"/>
    </row>
    <row r="10155" spans="3:3" s="86" customFormat="1" ht="10.199999999999999">
      <c r="C10155" s="90"/>
    </row>
    <row r="10156" spans="3:3" s="86" customFormat="1" ht="10.199999999999999">
      <c r="C10156" s="90"/>
    </row>
    <row r="10157" spans="3:3" s="86" customFormat="1" ht="10.199999999999999">
      <c r="C10157" s="90"/>
    </row>
    <row r="10158" spans="3:3" s="86" customFormat="1" ht="10.199999999999999">
      <c r="C10158" s="90"/>
    </row>
    <row r="10159" spans="3:3" s="86" customFormat="1" ht="10.199999999999999">
      <c r="C10159" s="90"/>
    </row>
    <row r="10160" spans="3:3" s="86" customFormat="1" ht="10.199999999999999">
      <c r="C10160" s="90"/>
    </row>
    <row r="10161" spans="3:3" s="86" customFormat="1" ht="10.199999999999999">
      <c r="C10161" s="90"/>
    </row>
    <row r="10162" spans="3:3" s="86" customFormat="1" ht="10.199999999999999">
      <c r="C10162" s="90"/>
    </row>
    <row r="10163" spans="3:3" s="86" customFormat="1" ht="10.199999999999999">
      <c r="C10163" s="90"/>
    </row>
    <row r="10164" spans="3:3" s="86" customFormat="1" ht="10.199999999999999">
      <c r="C10164" s="90"/>
    </row>
    <row r="10165" spans="3:3" s="86" customFormat="1" ht="10.199999999999999">
      <c r="C10165" s="90"/>
    </row>
    <row r="10166" spans="3:3" s="86" customFormat="1" ht="10.199999999999999">
      <c r="C10166" s="90"/>
    </row>
    <row r="10167" spans="3:3" s="86" customFormat="1" ht="10.199999999999999">
      <c r="C10167" s="90"/>
    </row>
    <row r="10168" spans="3:3" s="86" customFormat="1" ht="10.199999999999999">
      <c r="C10168" s="90"/>
    </row>
    <row r="10169" spans="3:3" s="86" customFormat="1" ht="10.199999999999999">
      <c r="C10169" s="90"/>
    </row>
    <row r="10170" spans="3:3" s="86" customFormat="1" ht="10.199999999999999">
      <c r="C10170" s="90"/>
    </row>
    <row r="10171" spans="3:3" s="86" customFormat="1" ht="10.199999999999999">
      <c r="C10171" s="90"/>
    </row>
    <row r="10172" spans="3:3" s="86" customFormat="1" ht="10.199999999999999">
      <c r="C10172" s="90"/>
    </row>
    <row r="10173" spans="3:3" s="86" customFormat="1" ht="10.199999999999999">
      <c r="C10173" s="90"/>
    </row>
    <row r="10174" spans="3:3" s="86" customFormat="1" ht="10.199999999999999">
      <c r="C10174" s="90"/>
    </row>
    <row r="10175" spans="3:3" s="86" customFormat="1" ht="10.199999999999999">
      <c r="C10175" s="90"/>
    </row>
    <row r="10176" spans="3:3" s="86" customFormat="1" ht="10.199999999999999">
      <c r="C10176" s="90"/>
    </row>
    <row r="10177" spans="3:3" s="86" customFormat="1" ht="10.199999999999999">
      <c r="C10177" s="90"/>
    </row>
    <row r="10178" spans="3:3" s="86" customFormat="1" ht="10.199999999999999">
      <c r="C10178" s="90"/>
    </row>
    <row r="10179" spans="3:3" s="86" customFormat="1" ht="10.199999999999999">
      <c r="C10179" s="90"/>
    </row>
    <row r="10180" spans="3:3" s="86" customFormat="1" ht="10.199999999999999">
      <c r="C10180" s="90"/>
    </row>
    <row r="10181" spans="3:3" s="86" customFormat="1" ht="10.199999999999999">
      <c r="C10181" s="90"/>
    </row>
    <row r="10182" spans="3:3" s="86" customFormat="1" ht="10.199999999999999">
      <c r="C10182" s="90"/>
    </row>
    <row r="10183" spans="3:3" s="86" customFormat="1" ht="10.199999999999999">
      <c r="C10183" s="90"/>
    </row>
    <row r="10184" spans="3:3" s="86" customFormat="1" ht="10.199999999999999">
      <c r="C10184" s="90"/>
    </row>
    <row r="10185" spans="3:3" s="86" customFormat="1" ht="10.199999999999999">
      <c r="C10185" s="90"/>
    </row>
    <row r="10186" spans="3:3" s="86" customFormat="1" ht="10.199999999999999">
      <c r="C10186" s="90"/>
    </row>
    <row r="10187" spans="3:3" s="86" customFormat="1" ht="10.199999999999999">
      <c r="C10187" s="90"/>
    </row>
    <row r="10188" spans="3:3" s="86" customFormat="1" ht="10.199999999999999">
      <c r="C10188" s="90"/>
    </row>
    <row r="10189" spans="3:3" s="86" customFormat="1" ht="10.199999999999999">
      <c r="C10189" s="90"/>
    </row>
    <row r="10190" spans="3:3" s="86" customFormat="1" ht="10.199999999999999">
      <c r="C10190" s="90"/>
    </row>
    <row r="10191" spans="3:3" s="86" customFormat="1" ht="10.199999999999999">
      <c r="C10191" s="90"/>
    </row>
    <row r="10192" spans="3:3" s="86" customFormat="1" ht="10.199999999999999">
      <c r="C10192" s="90"/>
    </row>
    <row r="10193" spans="3:3" s="86" customFormat="1" ht="10.199999999999999">
      <c r="C10193" s="90"/>
    </row>
    <row r="10194" spans="3:3" s="86" customFormat="1" ht="10.199999999999999">
      <c r="C10194" s="90"/>
    </row>
    <row r="10195" spans="3:3" s="86" customFormat="1" ht="10.199999999999999">
      <c r="C10195" s="90"/>
    </row>
    <row r="10196" spans="3:3" s="86" customFormat="1" ht="10.199999999999999">
      <c r="C10196" s="90"/>
    </row>
    <row r="10197" spans="3:3" s="86" customFormat="1" ht="10.199999999999999">
      <c r="C10197" s="90"/>
    </row>
    <row r="10198" spans="3:3" s="86" customFormat="1" ht="10.199999999999999">
      <c r="C10198" s="90"/>
    </row>
    <row r="10199" spans="3:3" s="86" customFormat="1" ht="10.199999999999999">
      <c r="C10199" s="90"/>
    </row>
    <row r="10200" spans="3:3" s="86" customFormat="1" ht="10.199999999999999">
      <c r="C10200" s="90"/>
    </row>
    <row r="10201" spans="3:3" s="86" customFormat="1" ht="10.199999999999999">
      <c r="C10201" s="90"/>
    </row>
    <row r="10202" spans="3:3" s="86" customFormat="1" ht="10.199999999999999">
      <c r="C10202" s="90"/>
    </row>
    <row r="10203" spans="3:3" s="86" customFormat="1" ht="10.199999999999999">
      <c r="C10203" s="90"/>
    </row>
    <row r="10204" spans="3:3" s="86" customFormat="1" ht="10.199999999999999">
      <c r="C10204" s="90"/>
    </row>
    <row r="10205" spans="3:3" s="86" customFormat="1" ht="10.199999999999999">
      <c r="C10205" s="90"/>
    </row>
    <row r="10206" spans="3:3" s="86" customFormat="1" ht="10.199999999999999">
      <c r="C10206" s="90"/>
    </row>
    <row r="10207" spans="3:3" s="86" customFormat="1" ht="10.199999999999999">
      <c r="C10207" s="90"/>
    </row>
    <row r="10208" spans="3:3" s="86" customFormat="1" ht="10.199999999999999">
      <c r="C10208" s="90"/>
    </row>
    <row r="10209" spans="3:3" s="86" customFormat="1" ht="10.199999999999999">
      <c r="C10209" s="90"/>
    </row>
    <row r="10210" spans="3:3" s="86" customFormat="1" ht="10.199999999999999">
      <c r="C10210" s="90"/>
    </row>
    <row r="10211" spans="3:3" s="86" customFormat="1" ht="10.199999999999999">
      <c r="C10211" s="90"/>
    </row>
    <row r="10212" spans="3:3" s="86" customFormat="1" ht="10.199999999999999">
      <c r="C10212" s="90"/>
    </row>
    <row r="10213" spans="3:3" s="86" customFormat="1" ht="10.199999999999999">
      <c r="C10213" s="90"/>
    </row>
    <row r="10214" spans="3:3" s="86" customFormat="1" ht="10.199999999999999">
      <c r="C10214" s="90"/>
    </row>
    <row r="10215" spans="3:3" s="86" customFormat="1" ht="10.199999999999999">
      <c r="C10215" s="90"/>
    </row>
    <row r="10216" spans="3:3" s="86" customFormat="1" ht="10.199999999999999">
      <c r="C10216" s="90"/>
    </row>
    <row r="10217" spans="3:3" s="86" customFormat="1" ht="10.199999999999999">
      <c r="C10217" s="90"/>
    </row>
    <row r="10218" spans="3:3" s="86" customFormat="1" ht="10.199999999999999">
      <c r="C10218" s="90"/>
    </row>
    <row r="10219" spans="3:3" s="86" customFormat="1" ht="10.199999999999999">
      <c r="C10219" s="90"/>
    </row>
    <row r="10220" spans="3:3" s="86" customFormat="1" ht="10.199999999999999">
      <c r="C10220" s="90"/>
    </row>
    <row r="10221" spans="3:3" s="86" customFormat="1" ht="10.199999999999999">
      <c r="C10221" s="90"/>
    </row>
    <row r="10222" spans="3:3" s="86" customFormat="1" ht="10.199999999999999">
      <c r="C10222" s="90"/>
    </row>
    <row r="10223" spans="3:3" s="86" customFormat="1" ht="10.199999999999999">
      <c r="C10223" s="90"/>
    </row>
    <row r="10224" spans="3:3" s="86" customFormat="1" ht="10.199999999999999">
      <c r="C10224" s="90"/>
    </row>
    <row r="10225" spans="3:3" s="86" customFormat="1" ht="10.199999999999999">
      <c r="C10225" s="90"/>
    </row>
    <row r="10226" spans="3:3" s="86" customFormat="1" ht="10.199999999999999">
      <c r="C10226" s="90"/>
    </row>
    <row r="10227" spans="3:3" s="86" customFormat="1" ht="10.199999999999999">
      <c r="C10227" s="90"/>
    </row>
    <row r="10228" spans="3:3" s="86" customFormat="1" ht="10.199999999999999">
      <c r="C10228" s="90"/>
    </row>
    <row r="10229" spans="3:3" s="86" customFormat="1" ht="10.199999999999999">
      <c r="C10229" s="90"/>
    </row>
    <row r="10230" spans="3:3" s="86" customFormat="1" ht="10.199999999999999">
      <c r="C10230" s="90"/>
    </row>
    <row r="10231" spans="3:3" s="86" customFormat="1" ht="10.199999999999999">
      <c r="C10231" s="90"/>
    </row>
    <row r="10232" spans="3:3" s="86" customFormat="1" ht="10.199999999999999">
      <c r="C10232" s="90"/>
    </row>
    <row r="10233" spans="3:3" s="86" customFormat="1" ht="10.199999999999999">
      <c r="C10233" s="90"/>
    </row>
    <row r="10234" spans="3:3" s="86" customFormat="1" ht="10.199999999999999">
      <c r="C10234" s="90"/>
    </row>
    <row r="10235" spans="3:3" s="86" customFormat="1" ht="10.199999999999999">
      <c r="C10235" s="90"/>
    </row>
    <row r="10236" spans="3:3" s="86" customFormat="1" ht="10.199999999999999">
      <c r="C10236" s="90"/>
    </row>
    <row r="10237" spans="3:3" s="86" customFormat="1" ht="10.199999999999999">
      <c r="C10237" s="90"/>
    </row>
    <row r="10238" spans="3:3" s="86" customFormat="1" ht="10.199999999999999">
      <c r="C10238" s="90"/>
    </row>
    <row r="10239" spans="3:3" s="86" customFormat="1" ht="10.199999999999999">
      <c r="C10239" s="90"/>
    </row>
    <row r="10240" spans="3:3" s="86" customFormat="1" ht="10.199999999999999">
      <c r="C10240" s="90"/>
    </row>
    <row r="10241" spans="3:3" s="86" customFormat="1" ht="10.199999999999999">
      <c r="C10241" s="90"/>
    </row>
    <row r="10242" spans="3:3" s="86" customFormat="1" ht="10.199999999999999">
      <c r="C10242" s="90"/>
    </row>
    <row r="10243" spans="3:3" s="86" customFormat="1" ht="10.199999999999999">
      <c r="C10243" s="90"/>
    </row>
    <row r="10244" spans="3:3" s="86" customFormat="1" ht="10.199999999999999">
      <c r="C10244" s="90"/>
    </row>
    <row r="10245" spans="3:3" s="86" customFormat="1" ht="10.199999999999999">
      <c r="C10245" s="90"/>
    </row>
    <row r="10246" spans="3:3" s="86" customFormat="1" ht="10.199999999999999">
      <c r="C10246" s="90"/>
    </row>
    <row r="10247" spans="3:3" s="86" customFormat="1" ht="10.199999999999999">
      <c r="C10247" s="90"/>
    </row>
    <row r="10248" spans="3:3" s="86" customFormat="1" ht="10.199999999999999">
      <c r="C10248" s="90"/>
    </row>
    <row r="10249" spans="3:3" s="86" customFormat="1" ht="10.199999999999999">
      <c r="C10249" s="90"/>
    </row>
    <row r="10250" spans="3:3" s="86" customFormat="1" ht="10.199999999999999">
      <c r="C10250" s="90"/>
    </row>
    <row r="10251" spans="3:3" s="86" customFormat="1" ht="10.199999999999999">
      <c r="C10251" s="90"/>
    </row>
    <row r="10252" spans="3:3" s="86" customFormat="1" ht="10.199999999999999">
      <c r="C10252" s="90"/>
    </row>
    <row r="10253" spans="3:3" s="86" customFormat="1" ht="10.199999999999999">
      <c r="C10253" s="90"/>
    </row>
    <row r="10254" spans="3:3" s="86" customFormat="1" ht="10.199999999999999">
      <c r="C10254" s="90"/>
    </row>
    <row r="10255" spans="3:3" s="86" customFormat="1" ht="10.199999999999999">
      <c r="C10255" s="90"/>
    </row>
    <row r="10256" spans="3:3" s="86" customFormat="1" ht="10.199999999999999">
      <c r="C10256" s="90"/>
    </row>
    <row r="10257" spans="3:3" s="86" customFormat="1" ht="10.199999999999999">
      <c r="C10257" s="90"/>
    </row>
    <row r="10258" spans="3:3" s="86" customFormat="1" ht="10.199999999999999">
      <c r="C10258" s="90"/>
    </row>
    <row r="10259" spans="3:3" s="86" customFormat="1" ht="10.199999999999999">
      <c r="C10259" s="90"/>
    </row>
    <row r="10260" spans="3:3" s="86" customFormat="1" ht="10.199999999999999">
      <c r="C10260" s="90"/>
    </row>
    <row r="10261" spans="3:3" s="86" customFormat="1" ht="10.199999999999999">
      <c r="C10261" s="90"/>
    </row>
    <row r="10262" spans="3:3" s="86" customFormat="1" ht="10.199999999999999">
      <c r="C10262" s="90"/>
    </row>
    <row r="10263" spans="3:3" s="86" customFormat="1" ht="10.199999999999999">
      <c r="C10263" s="90"/>
    </row>
    <row r="10264" spans="3:3" s="86" customFormat="1" ht="10.199999999999999">
      <c r="C10264" s="90"/>
    </row>
    <row r="10265" spans="3:3" s="86" customFormat="1" ht="10.199999999999999">
      <c r="C10265" s="90"/>
    </row>
    <row r="10266" spans="3:3" s="86" customFormat="1" ht="10.199999999999999">
      <c r="C10266" s="90"/>
    </row>
    <row r="10267" spans="3:3" s="86" customFormat="1" ht="10.199999999999999">
      <c r="C10267" s="90"/>
    </row>
    <row r="10268" spans="3:3" s="86" customFormat="1" ht="10.199999999999999">
      <c r="C10268" s="90"/>
    </row>
    <row r="10269" spans="3:3" s="86" customFormat="1" ht="10.199999999999999">
      <c r="C10269" s="90"/>
    </row>
    <row r="10270" spans="3:3" s="86" customFormat="1" ht="10.199999999999999">
      <c r="C10270" s="90"/>
    </row>
    <row r="10271" spans="3:3" s="86" customFormat="1" ht="10.199999999999999">
      <c r="C10271" s="90"/>
    </row>
    <row r="10272" spans="3:3" s="86" customFormat="1" ht="10.199999999999999">
      <c r="C10272" s="90"/>
    </row>
    <row r="10273" spans="3:3" s="86" customFormat="1" ht="10.199999999999999">
      <c r="C10273" s="90"/>
    </row>
    <row r="10274" spans="3:3" s="86" customFormat="1" ht="10.199999999999999">
      <c r="C10274" s="90"/>
    </row>
    <row r="10275" spans="3:3" s="86" customFormat="1" ht="10.199999999999999">
      <c r="C10275" s="90"/>
    </row>
    <row r="10276" spans="3:3" s="86" customFormat="1" ht="10.199999999999999">
      <c r="C10276" s="90"/>
    </row>
    <row r="10277" spans="3:3" s="86" customFormat="1" ht="10.199999999999999">
      <c r="C10277" s="90"/>
    </row>
    <row r="10278" spans="3:3" s="86" customFormat="1" ht="10.199999999999999">
      <c r="C10278" s="90"/>
    </row>
    <row r="10279" spans="3:3" s="86" customFormat="1" ht="10.199999999999999">
      <c r="C10279" s="90"/>
    </row>
    <row r="10280" spans="3:3" s="86" customFormat="1" ht="10.199999999999999">
      <c r="C10280" s="90"/>
    </row>
    <row r="10281" spans="3:3" s="86" customFormat="1" ht="10.199999999999999">
      <c r="C10281" s="90"/>
    </row>
    <row r="10282" spans="3:3" s="86" customFormat="1" ht="10.199999999999999">
      <c r="C10282" s="90"/>
    </row>
    <row r="10283" spans="3:3" s="86" customFormat="1" ht="10.199999999999999">
      <c r="C10283" s="90"/>
    </row>
    <row r="10284" spans="3:3" s="86" customFormat="1" ht="10.199999999999999">
      <c r="C10284" s="90"/>
    </row>
    <row r="10285" spans="3:3" s="86" customFormat="1" ht="10.199999999999999">
      <c r="C10285" s="90"/>
    </row>
    <row r="10286" spans="3:3" s="86" customFormat="1" ht="10.199999999999999">
      <c r="C10286" s="90"/>
    </row>
    <row r="10287" spans="3:3" s="86" customFormat="1" ht="10.199999999999999">
      <c r="C10287" s="90"/>
    </row>
    <row r="10288" spans="3:3" s="86" customFormat="1" ht="10.199999999999999">
      <c r="C10288" s="90"/>
    </row>
    <row r="10289" spans="3:3" s="86" customFormat="1" ht="10.199999999999999">
      <c r="C10289" s="90"/>
    </row>
    <row r="10290" spans="3:3" s="86" customFormat="1" ht="10.199999999999999">
      <c r="C10290" s="90"/>
    </row>
    <row r="10291" spans="3:3" s="86" customFormat="1" ht="10.199999999999999">
      <c r="C10291" s="90"/>
    </row>
    <row r="10292" spans="3:3" s="86" customFormat="1" ht="10.199999999999999">
      <c r="C10292" s="90"/>
    </row>
    <row r="10293" spans="3:3" s="86" customFormat="1" ht="10.199999999999999">
      <c r="C10293" s="90"/>
    </row>
    <row r="10294" spans="3:3" s="86" customFormat="1" ht="10.199999999999999">
      <c r="C10294" s="90"/>
    </row>
    <row r="10295" spans="3:3" s="86" customFormat="1" ht="10.199999999999999">
      <c r="C10295" s="90"/>
    </row>
    <row r="10296" spans="3:3" s="86" customFormat="1" ht="10.199999999999999">
      <c r="C10296" s="90"/>
    </row>
    <row r="10297" spans="3:3" s="86" customFormat="1" ht="10.199999999999999">
      <c r="C10297" s="90"/>
    </row>
    <row r="10298" spans="3:3" s="86" customFormat="1" ht="10.199999999999999">
      <c r="C10298" s="90"/>
    </row>
    <row r="10299" spans="3:3" s="86" customFormat="1" ht="10.199999999999999">
      <c r="C10299" s="90"/>
    </row>
    <row r="10300" spans="3:3" s="86" customFormat="1" ht="10.199999999999999">
      <c r="C10300" s="90"/>
    </row>
    <row r="10301" spans="3:3" s="86" customFormat="1" ht="10.199999999999999">
      <c r="C10301" s="90"/>
    </row>
    <row r="10302" spans="3:3" s="86" customFormat="1" ht="10.199999999999999">
      <c r="C10302" s="90"/>
    </row>
    <row r="10303" spans="3:3" s="86" customFormat="1" ht="10.199999999999999">
      <c r="C10303" s="90"/>
    </row>
    <row r="10304" spans="3:3" s="86" customFormat="1" ht="10.199999999999999">
      <c r="C10304" s="90"/>
    </row>
    <row r="10305" spans="3:3" s="86" customFormat="1" ht="10.199999999999999">
      <c r="C10305" s="90"/>
    </row>
    <row r="10306" spans="3:3" s="86" customFormat="1" ht="10.199999999999999">
      <c r="C10306" s="90"/>
    </row>
    <row r="10307" spans="3:3" s="86" customFormat="1" ht="10.199999999999999">
      <c r="C10307" s="90"/>
    </row>
    <row r="10308" spans="3:3" s="86" customFormat="1" ht="10.199999999999999">
      <c r="C10308" s="90"/>
    </row>
    <row r="10309" spans="3:3" s="86" customFormat="1" ht="10.199999999999999">
      <c r="C10309" s="90"/>
    </row>
    <row r="10310" spans="3:3" s="86" customFormat="1" ht="10.199999999999999">
      <c r="C10310" s="90"/>
    </row>
    <row r="10311" spans="3:3" s="86" customFormat="1" ht="10.199999999999999">
      <c r="C10311" s="90"/>
    </row>
    <row r="10312" spans="3:3" s="86" customFormat="1" ht="10.199999999999999">
      <c r="C10312" s="90"/>
    </row>
    <row r="10313" spans="3:3" s="86" customFormat="1" ht="10.199999999999999">
      <c r="C10313" s="90"/>
    </row>
    <row r="10314" spans="3:3" s="86" customFormat="1" ht="10.199999999999999">
      <c r="C10314" s="90"/>
    </row>
    <row r="10315" spans="3:3" s="86" customFormat="1" ht="10.199999999999999">
      <c r="C10315" s="90"/>
    </row>
    <row r="10316" spans="3:3" s="86" customFormat="1" ht="10.199999999999999">
      <c r="C10316" s="90"/>
    </row>
    <row r="10317" spans="3:3" s="86" customFormat="1" ht="10.199999999999999">
      <c r="C10317" s="90"/>
    </row>
    <row r="10318" spans="3:3" s="86" customFormat="1" ht="10.199999999999999">
      <c r="C10318" s="90"/>
    </row>
    <row r="10319" spans="3:3" s="86" customFormat="1" ht="10.199999999999999">
      <c r="C10319" s="90"/>
    </row>
    <row r="10320" spans="3:3" s="86" customFormat="1" ht="10.199999999999999">
      <c r="C10320" s="90"/>
    </row>
    <row r="10321" spans="3:3" s="86" customFormat="1" ht="10.199999999999999">
      <c r="C10321" s="90"/>
    </row>
    <row r="10322" spans="3:3" s="86" customFormat="1" ht="10.199999999999999">
      <c r="C10322" s="90"/>
    </row>
    <row r="10323" spans="3:3" s="86" customFormat="1" ht="10.199999999999999">
      <c r="C10323" s="90"/>
    </row>
    <row r="10324" spans="3:3" s="86" customFormat="1" ht="10.199999999999999">
      <c r="C10324" s="90"/>
    </row>
    <row r="10325" spans="3:3" s="86" customFormat="1" ht="10.199999999999999">
      <c r="C10325" s="90"/>
    </row>
    <row r="10326" spans="3:3" s="86" customFormat="1" ht="10.199999999999999">
      <c r="C10326" s="90"/>
    </row>
    <row r="10327" spans="3:3" s="86" customFormat="1" ht="10.199999999999999">
      <c r="C10327" s="90"/>
    </row>
    <row r="10328" spans="3:3" s="86" customFormat="1" ht="10.199999999999999">
      <c r="C10328" s="90"/>
    </row>
    <row r="10329" spans="3:3" s="86" customFormat="1" ht="10.199999999999999">
      <c r="C10329" s="90"/>
    </row>
    <row r="10330" spans="3:3" s="86" customFormat="1" ht="10.199999999999999">
      <c r="C10330" s="90"/>
    </row>
    <row r="10331" spans="3:3" s="86" customFormat="1" ht="10.199999999999999">
      <c r="C10331" s="90"/>
    </row>
    <row r="10332" spans="3:3" s="86" customFormat="1" ht="10.199999999999999">
      <c r="C10332" s="90"/>
    </row>
    <row r="10333" spans="3:3" s="86" customFormat="1" ht="10.199999999999999">
      <c r="C10333" s="90"/>
    </row>
    <row r="10334" spans="3:3" s="86" customFormat="1" ht="10.199999999999999">
      <c r="C10334" s="90"/>
    </row>
    <row r="10335" spans="3:3" s="86" customFormat="1" ht="10.199999999999999">
      <c r="C10335" s="90"/>
    </row>
    <row r="10336" spans="3:3" s="86" customFormat="1" ht="10.199999999999999">
      <c r="C10336" s="90"/>
    </row>
    <row r="10337" spans="3:3" s="86" customFormat="1" ht="10.199999999999999">
      <c r="C10337" s="90"/>
    </row>
    <row r="10338" spans="3:3" s="86" customFormat="1" ht="10.199999999999999">
      <c r="C10338" s="90"/>
    </row>
    <row r="10339" spans="3:3" s="86" customFormat="1" ht="10.199999999999999">
      <c r="C10339" s="90"/>
    </row>
    <row r="10340" spans="3:3" s="86" customFormat="1" ht="10.199999999999999">
      <c r="C10340" s="90"/>
    </row>
    <row r="10341" spans="3:3" s="86" customFormat="1" ht="10.199999999999999">
      <c r="C10341" s="90"/>
    </row>
    <row r="10342" spans="3:3" s="86" customFormat="1" ht="10.199999999999999">
      <c r="C10342" s="90"/>
    </row>
    <row r="10343" spans="3:3" s="86" customFormat="1" ht="10.199999999999999">
      <c r="C10343" s="90"/>
    </row>
    <row r="10344" spans="3:3" s="86" customFormat="1" ht="10.199999999999999">
      <c r="C10344" s="90"/>
    </row>
    <row r="10345" spans="3:3" s="86" customFormat="1" ht="10.199999999999999">
      <c r="C10345" s="90"/>
    </row>
    <row r="10346" spans="3:3" s="86" customFormat="1" ht="10.199999999999999">
      <c r="C10346" s="90"/>
    </row>
    <row r="10347" spans="3:3" s="86" customFormat="1" ht="10.199999999999999">
      <c r="C10347" s="90"/>
    </row>
    <row r="10348" spans="3:3" s="86" customFormat="1" ht="10.199999999999999">
      <c r="C10348" s="90"/>
    </row>
    <row r="10349" spans="3:3" s="86" customFormat="1" ht="10.199999999999999">
      <c r="C10349" s="90"/>
    </row>
    <row r="10350" spans="3:3" s="86" customFormat="1" ht="10.199999999999999">
      <c r="C10350" s="90"/>
    </row>
    <row r="10351" spans="3:3" s="86" customFormat="1" ht="10.199999999999999">
      <c r="C10351" s="90"/>
    </row>
    <row r="10352" spans="3:3" s="86" customFormat="1" ht="10.199999999999999">
      <c r="C10352" s="90"/>
    </row>
    <row r="10353" spans="3:3" s="86" customFormat="1" ht="10.199999999999999">
      <c r="C10353" s="90"/>
    </row>
    <row r="10354" spans="3:3" s="86" customFormat="1" ht="10.199999999999999">
      <c r="C10354" s="90"/>
    </row>
    <row r="10355" spans="3:3" s="86" customFormat="1" ht="10.199999999999999">
      <c r="C10355" s="90"/>
    </row>
    <row r="10356" spans="3:3" s="86" customFormat="1" ht="10.199999999999999">
      <c r="C10356" s="90"/>
    </row>
    <row r="10357" spans="3:3" s="86" customFormat="1" ht="10.199999999999999">
      <c r="C10357" s="90"/>
    </row>
    <row r="10358" spans="3:3" s="86" customFormat="1" ht="10.199999999999999">
      <c r="C10358" s="90"/>
    </row>
    <row r="10359" spans="3:3" s="86" customFormat="1" ht="10.199999999999999">
      <c r="C10359" s="90"/>
    </row>
    <row r="10360" spans="3:3" s="86" customFormat="1" ht="10.199999999999999">
      <c r="C10360" s="90"/>
    </row>
    <row r="10361" spans="3:3" s="86" customFormat="1" ht="10.199999999999999">
      <c r="C10361" s="90"/>
    </row>
    <row r="10362" spans="3:3" s="86" customFormat="1" ht="10.199999999999999">
      <c r="C10362" s="90"/>
    </row>
    <row r="10363" spans="3:3" s="86" customFormat="1" ht="10.199999999999999">
      <c r="C10363" s="90"/>
    </row>
    <row r="10364" spans="3:3" s="86" customFormat="1" ht="10.199999999999999">
      <c r="C10364" s="90"/>
    </row>
    <row r="10365" spans="3:3" s="86" customFormat="1" ht="10.199999999999999">
      <c r="C10365" s="90"/>
    </row>
    <row r="10366" spans="3:3" s="86" customFormat="1" ht="10.199999999999999">
      <c r="C10366" s="90"/>
    </row>
    <row r="10367" spans="3:3" s="86" customFormat="1" ht="10.199999999999999">
      <c r="C10367" s="90"/>
    </row>
    <row r="10368" spans="3:3" s="86" customFormat="1" ht="10.199999999999999">
      <c r="C10368" s="90"/>
    </row>
    <row r="10369" spans="3:3" s="86" customFormat="1" ht="10.199999999999999">
      <c r="C10369" s="90"/>
    </row>
    <row r="10370" spans="3:3" s="86" customFormat="1" ht="10.199999999999999">
      <c r="C10370" s="90"/>
    </row>
    <row r="10371" spans="3:3" s="86" customFormat="1" ht="10.199999999999999">
      <c r="C10371" s="90"/>
    </row>
    <row r="10372" spans="3:3" s="86" customFormat="1" ht="10.199999999999999">
      <c r="C10372" s="90"/>
    </row>
    <row r="10373" spans="3:3" s="86" customFormat="1" ht="10.199999999999999">
      <c r="C10373" s="90"/>
    </row>
    <row r="10374" spans="3:3" s="86" customFormat="1" ht="10.199999999999999">
      <c r="C10374" s="90"/>
    </row>
    <row r="10375" spans="3:3" s="86" customFormat="1" ht="10.199999999999999">
      <c r="C10375" s="90"/>
    </row>
    <row r="10376" spans="3:3" s="86" customFormat="1" ht="10.199999999999999">
      <c r="C10376" s="90"/>
    </row>
    <row r="10377" spans="3:3" s="86" customFormat="1" ht="10.199999999999999">
      <c r="C10377" s="90"/>
    </row>
    <row r="10378" spans="3:3" s="86" customFormat="1" ht="10.199999999999999">
      <c r="C10378" s="90"/>
    </row>
    <row r="10379" spans="3:3" s="86" customFormat="1" ht="10.199999999999999">
      <c r="C10379" s="90"/>
    </row>
    <row r="10380" spans="3:3" s="86" customFormat="1" ht="10.199999999999999">
      <c r="C10380" s="90"/>
    </row>
    <row r="10381" spans="3:3" s="86" customFormat="1" ht="10.199999999999999">
      <c r="C10381" s="90"/>
    </row>
    <row r="10382" spans="3:3" s="86" customFormat="1" ht="10.199999999999999">
      <c r="C10382" s="90"/>
    </row>
    <row r="10383" spans="3:3" s="86" customFormat="1" ht="10.199999999999999">
      <c r="C10383" s="90"/>
    </row>
    <row r="10384" spans="3:3" s="86" customFormat="1" ht="10.199999999999999">
      <c r="C10384" s="90"/>
    </row>
    <row r="10385" spans="3:3" s="86" customFormat="1" ht="10.199999999999999">
      <c r="C10385" s="90"/>
    </row>
    <row r="10386" spans="3:3" s="86" customFormat="1" ht="10.199999999999999">
      <c r="C10386" s="90"/>
    </row>
    <row r="10387" spans="3:3" s="86" customFormat="1" ht="10.199999999999999">
      <c r="C10387" s="90"/>
    </row>
    <row r="10388" spans="3:3" s="86" customFormat="1" ht="10.199999999999999">
      <c r="C10388" s="90"/>
    </row>
    <row r="10389" spans="3:3" s="86" customFormat="1" ht="10.199999999999999">
      <c r="C10389" s="90"/>
    </row>
    <row r="10390" spans="3:3" s="86" customFormat="1" ht="10.199999999999999">
      <c r="C10390" s="90"/>
    </row>
    <row r="10391" spans="3:3" s="86" customFormat="1" ht="10.199999999999999">
      <c r="C10391" s="90"/>
    </row>
    <row r="10392" spans="3:3" s="86" customFormat="1" ht="10.199999999999999">
      <c r="C10392" s="90"/>
    </row>
    <row r="10393" spans="3:3" s="86" customFormat="1" ht="10.199999999999999">
      <c r="C10393" s="90"/>
    </row>
    <row r="10394" spans="3:3" s="86" customFormat="1" ht="10.199999999999999">
      <c r="C10394" s="90"/>
    </row>
    <row r="10395" spans="3:3" s="86" customFormat="1" ht="10.199999999999999">
      <c r="C10395" s="90"/>
    </row>
    <row r="10396" spans="3:3" s="86" customFormat="1" ht="10.199999999999999">
      <c r="C10396" s="90"/>
    </row>
    <row r="10397" spans="3:3" s="86" customFormat="1" ht="10.199999999999999">
      <c r="C10397" s="90"/>
    </row>
    <row r="10398" spans="3:3" s="86" customFormat="1" ht="10.199999999999999">
      <c r="C10398" s="90"/>
    </row>
    <row r="10399" spans="3:3" s="86" customFormat="1" ht="10.199999999999999">
      <c r="C10399" s="90"/>
    </row>
    <row r="10400" spans="3:3" s="86" customFormat="1" ht="10.199999999999999">
      <c r="C10400" s="90"/>
    </row>
    <row r="10401" spans="3:3" s="86" customFormat="1" ht="10.199999999999999">
      <c r="C10401" s="90"/>
    </row>
    <row r="10402" spans="3:3" s="86" customFormat="1" ht="10.199999999999999">
      <c r="C10402" s="90"/>
    </row>
    <row r="10403" spans="3:3" s="86" customFormat="1" ht="10.199999999999999">
      <c r="C10403" s="90"/>
    </row>
    <row r="10404" spans="3:3" s="86" customFormat="1" ht="10.199999999999999">
      <c r="C10404" s="90"/>
    </row>
    <row r="10405" spans="3:3" s="86" customFormat="1" ht="10.199999999999999">
      <c r="C10405" s="90"/>
    </row>
    <row r="10406" spans="3:3" s="86" customFormat="1" ht="10.199999999999999">
      <c r="C10406" s="90"/>
    </row>
    <row r="10407" spans="3:3" s="86" customFormat="1" ht="10.199999999999999">
      <c r="C10407" s="90"/>
    </row>
    <row r="10408" spans="3:3" s="86" customFormat="1" ht="10.199999999999999">
      <c r="C10408" s="90"/>
    </row>
    <row r="10409" spans="3:3" s="86" customFormat="1" ht="10.199999999999999">
      <c r="C10409" s="90"/>
    </row>
    <row r="10410" spans="3:3" s="86" customFormat="1" ht="10.199999999999999">
      <c r="C10410" s="90"/>
    </row>
    <row r="10411" spans="3:3" s="86" customFormat="1" ht="10.199999999999999">
      <c r="C10411" s="90"/>
    </row>
    <row r="10412" spans="3:3" s="86" customFormat="1" ht="10.199999999999999">
      <c r="C10412" s="90"/>
    </row>
    <row r="10413" spans="3:3" s="86" customFormat="1" ht="10.199999999999999">
      <c r="C10413" s="90"/>
    </row>
    <row r="10414" spans="3:3" s="86" customFormat="1" ht="10.199999999999999">
      <c r="C10414" s="90"/>
    </row>
    <row r="10415" spans="3:3" s="86" customFormat="1" ht="10.199999999999999">
      <c r="C10415" s="90"/>
    </row>
    <row r="10416" spans="3:3" s="86" customFormat="1" ht="10.199999999999999">
      <c r="C10416" s="90"/>
    </row>
    <row r="10417" spans="3:3" s="86" customFormat="1" ht="10.199999999999999">
      <c r="C10417" s="90"/>
    </row>
    <row r="10418" spans="3:3" s="86" customFormat="1" ht="10.199999999999999">
      <c r="C10418" s="90"/>
    </row>
    <row r="10419" spans="3:3" s="86" customFormat="1" ht="10.199999999999999">
      <c r="C10419" s="90"/>
    </row>
    <row r="10420" spans="3:3" s="86" customFormat="1" ht="10.199999999999999">
      <c r="C10420" s="90"/>
    </row>
    <row r="10421" spans="3:3" s="86" customFormat="1" ht="10.199999999999999">
      <c r="C10421" s="90"/>
    </row>
    <row r="10422" spans="3:3" s="86" customFormat="1" ht="10.199999999999999">
      <c r="C10422" s="90"/>
    </row>
    <row r="10423" spans="3:3" s="86" customFormat="1" ht="10.199999999999999">
      <c r="C10423" s="90"/>
    </row>
    <row r="10424" spans="3:3" s="86" customFormat="1" ht="10.199999999999999">
      <c r="C10424" s="90"/>
    </row>
    <row r="10425" spans="3:3" s="86" customFormat="1" ht="10.199999999999999">
      <c r="C10425" s="90"/>
    </row>
    <row r="10426" spans="3:3" s="86" customFormat="1" ht="10.199999999999999">
      <c r="C10426" s="90"/>
    </row>
    <row r="10427" spans="3:3" s="86" customFormat="1" ht="10.199999999999999">
      <c r="C10427" s="90"/>
    </row>
    <row r="10428" spans="3:3" s="86" customFormat="1" ht="10.199999999999999">
      <c r="C10428" s="90"/>
    </row>
    <row r="10429" spans="3:3" s="86" customFormat="1" ht="10.199999999999999">
      <c r="C10429" s="90"/>
    </row>
    <row r="10430" spans="3:3" s="86" customFormat="1" ht="10.199999999999999">
      <c r="C10430" s="90"/>
    </row>
    <row r="10431" spans="3:3" s="86" customFormat="1" ht="10.199999999999999">
      <c r="C10431" s="90"/>
    </row>
    <row r="10432" spans="3:3" s="86" customFormat="1" ht="10.199999999999999">
      <c r="C10432" s="90"/>
    </row>
    <row r="10433" spans="3:3" s="86" customFormat="1" ht="10.199999999999999">
      <c r="C10433" s="90"/>
    </row>
    <row r="10434" spans="3:3" s="86" customFormat="1" ht="10.199999999999999">
      <c r="C10434" s="90"/>
    </row>
    <row r="10435" spans="3:3" s="86" customFormat="1" ht="10.199999999999999">
      <c r="C10435" s="90"/>
    </row>
    <row r="10436" spans="3:3" s="86" customFormat="1" ht="10.199999999999999">
      <c r="C10436" s="90"/>
    </row>
    <row r="10437" spans="3:3" s="86" customFormat="1" ht="10.199999999999999">
      <c r="C10437" s="90"/>
    </row>
    <row r="10438" spans="3:3" s="86" customFormat="1" ht="10.199999999999999">
      <c r="C10438" s="90"/>
    </row>
    <row r="10439" spans="3:3" s="86" customFormat="1" ht="10.199999999999999">
      <c r="C10439" s="90"/>
    </row>
    <row r="10440" spans="3:3" s="86" customFormat="1" ht="10.199999999999999">
      <c r="C10440" s="90"/>
    </row>
    <row r="10441" spans="3:3" s="86" customFormat="1" ht="10.199999999999999">
      <c r="C10441" s="90"/>
    </row>
    <row r="10442" spans="3:3" s="86" customFormat="1" ht="10.199999999999999">
      <c r="C10442" s="90"/>
    </row>
    <row r="10443" spans="3:3" s="86" customFormat="1" ht="10.199999999999999">
      <c r="C10443" s="90"/>
    </row>
    <row r="10444" spans="3:3" s="86" customFormat="1" ht="10.199999999999999">
      <c r="C10444" s="90"/>
    </row>
    <row r="10445" spans="3:3" s="86" customFormat="1" ht="10.199999999999999">
      <c r="C10445" s="90"/>
    </row>
    <row r="10446" spans="3:3" s="86" customFormat="1" ht="10.199999999999999">
      <c r="C10446" s="90"/>
    </row>
    <row r="10447" spans="3:3" s="86" customFormat="1" ht="10.199999999999999">
      <c r="C10447" s="90"/>
    </row>
    <row r="10448" spans="3:3" s="86" customFormat="1" ht="10.199999999999999">
      <c r="C10448" s="90"/>
    </row>
    <row r="10449" spans="3:3" s="86" customFormat="1" ht="10.199999999999999">
      <c r="C10449" s="90"/>
    </row>
    <row r="10450" spans="3:3" s="86" customFormat="1" ht="10.199999999999999">
      <c r="C10450" s="90"/>
    </row>
    <row r="10451" spans="3:3" s="86" customFormat="1" ht="10.199999999999999">
      <c r="C10451" s="90"/>
    </row>
    <row r="10452" spans="3:3" s="86" customFormat="1" ht="10.199999999999999">
      <c r="C10452" s="90"/>
    </row>
    <row r="10453" spans="3:3" s="86" customFormat="1" ht="10.199999999999999">
      <c r="C10453" s="90"/>
    </row>
    <row r="10454" spans="3:3" s="86" customFormat="1" ht="10.199999999999999">
      <c r="C10454" s="90"/>
    </row>
    <row r="10455" spans="3:3" s="86" customFormat="1" ht="10.199999999999999">
      <c r="C10455" s="90"/>
    </row>
    <row r="10456" spans="3:3" s="86" customFormat="1" ht="10.199999999999999">
      <c r="C10456" s="90"/>
    </row>
    <row r="10457" spans="3:3" s="86" customFormat="1" ht="10.199999999999999">
      <c r="C10457" s="90"/>
    </row>
    <row r="10458" spans="3:3" s="86" customFormat="1" ht="10.199999999999999">
      <c r="C10458" s="90"/>
    </row>
    <row r="10459" spans="3:3" s="86" customFormat="1" ht="10.199999999999999">
      <c r="C10459" s="90"/>
    </row>
    <row r="10460" spans="3:3" s="86" customFormat="1" ht="10.199999999999999">
      <c r="C10460" s="90"/>
    </row>
    <row r="10461" spans="3:3" s="86" customFormat="1" ht="10.199999999999999">
      <c r="C10461" s="90"/>
    </row>
    <row r="10462" spans="3:3" s="86" customFormat="1" ht="10.199999999999999">
      <c r="C10462" s="90"/>
    </row>
    <row r="10463" spans="3:3" s="86" customFormat="1" ht="10.199999999999999">
      <c r="C10463" s="90"/>
    </row>
    <row r="10464" spans="3:3" s="86" customFormat="1" ht="10.199999999999999">
      <c r="C10464" s="90"/>
    </row>
    <row r="10465" spans="3:3" s="86" customFormat="1" ht="10.199999999999999">
      <c r="C10465" s="90"/>
    </row>
    <row r="10466" spans="3:3" s="86" customFormat="1" ht="10.199999999999999">
      <c r="C10466" s="90"/>
    </row>
    <row r="10467" spans="3:3" s="86" customFormat="1" ht="10.199999999999999">
      <c r="C10467" s="90"/>
    </row>
    <row r="10468" spans="3:3" s="86" customFormat="1" ht="10.199999999999999">
      <c r="C10468" s="90"/>
    </row>
    <row r="10469" spans="3:3" s="86" customFormat="1" ht="10.199999999999999">
      <c r="C10469" s="90"/>
    </row>
    <row r="10470" spans="3:3" s="86" customFormat="1" ht="10.199999999999999">
      <c r="C10470" s="90"/>
    </row>
    <row r="10471" spans="3:3" s="86" customFormat="1" ht="10.199999999999999">
      <c r="C10471" s="90"/>
    </row>
    <row r="10472" spans="3:3" s="86" customFormat="1" ht="10.199999999999999">
      <c r="C10472" s="90"/>
    </row>
    <row r="10473" spans="3:3" s="86" customFormat="1" ht="10.199999999999999">
      <c r="C10473" s="90"/>
    </row>
    <row r="10474" spans="3:3" s="86" customFormat="1" ht="10.199999999999999">
      <c r="C10474" s="90"/>
    </row>
    <row r="10475" spans="3:3" s="86" customFormat="1" ht="10.199999999999999">
      <c r="C10475" s="90"/>
    </row>
    <row r="10476" spans="3:3" s="86" customFormat="1" ht="10.199999999999999">
      <c r="C10476" s="90"/>
    </row>
    <row r="10477" spans="3:3" s="86" customFormat="1" ht="10.199999999999999">
      <c r="C10477" s="90"/>
    </row>
    <row r="10478" spans="3:3" s="86" customFormat="1" ht="10.199999999999999">
      <c r="C10478" s="90"/>
    </row>
    <row r="10479" spans="3:3" s="86" customFormat="1" ht="10.199999999999999">
      <c r="C10479" s="90"/>
    </row>
    <row r="10480" spans="3:3" s="86" customFormat="1" ht="10.199999999999999">
      <c r="C10480" s="90"/>
    </row>
    <row r="10481" spans="3:3" s="86" customFormat="1" ht="10.199999999999999">
      <c r="C10481" s="90"/>
    </row>
    <row r="10482" spans="3:3" s="86" customFormat="1" ht="10.199999999999999">
      <c r="C10482" s="90"/>
    </row>
    <row r="10483" spans="3:3" s="86" customFormat="1" ht="10.199999999999999">
      <c r="C10483" s="90"/>
    </row>
    <row r="10484" spans="3:3" s="86" customFormat="1" ht="10.199999999999999">
      <c r="C10484" s="90"/>
    </row>
    <row r="10485" spans="3:3" s="86" customFormat="1" ht="10.199999999999999">
      <c r="C10485" s="90"/>
    </row>
    <row r="10486" spans="3:3" s="86" customFormat="1" ht="10.199999999999999">
      <c r="C10486" s="90"/>
    </row>
    <row r="10487" spans="3:3" s="86" customFormat="1" ht="10.199999999999999">
      <c r="C10487" s="90"/>
    </row>
    <row r="10488" spans="3:3" s="86" customFormat="1" ht="10.199999999999999">
      <c r="C10488" s="90"/>
    </row>
    <row r="10489" spans="3:3" s="86" customFormat="1" ht="10.199999999999999">
      <c r="C10489" s="90"/>
    </row>
    <row r="10490" spans="3:3" s="86" customFormat="1" ht="10.199999999999999">
      <c r="C10490" s="90"/>
    </row>
    <row r="10491" spans="3:3" s="86" customFormat="1" ht="10.199999999999999">
      <c r="C10491" s="90"/>
    </row>
    <row r="10492" spans="3:3" s="86" customFormat="1" ht="10.199999999999999">
      <c r="C10492" s="90"/>
    </row>
    <row r="10493" spans="3:3" s="86" customFormat="1" ht="10.199999999999999">
      <c r="C10493" s="90"/>
    </row>
    <row r="10494" spans="3:3" s="86" customFormat="1" ht="10.199999999999999">
      <c r="C10494" s="90"/>
    </row>
    <row r="10495" spans="3:3" s="86" customFormat="1" ht="10.199999999999999">
      <c r="C10495" s="90"/>
    </row>
    <row r="10496" spans="3:3" s="86" customFormat="1" ht="10.199999999999999">
      <c r="C10496" s="90"/>
    </row>
    <row r="10497" spans="3:3" s="86" customFormat="1" ht="10.199999999999999">
      <c r="C10497" s="90"/>
    </row>
    <row r="10498" spans="3:3" s="86" customFormat="1" ht="10.199999999999999">
      <c r="C10498" s="90"/>
    </row>
    <row r="10499" spans="3:3" s="86" customFormat="1" ht="10.199999999999999">
      <c r="C10499" s="90"/>
    </row>
    <row r="10500" spans="3:3" s="86" customFormat="1" ht="10.199999999999999">
      <c r="C10500" s="90"/>
    </row>
    <row r="10501" spans="3:3" s="86" customFormat="1" ht="10.199999999999999">
      <c r="C10501" s="90"/>
    </row>
    <row r="10502" spans="3:3" s="86" customFormat="1" ht="10.199999999999999">
      <c r="C10502" s="90"/>
    </row>
    <row r="10503" spans="3:3" s="86" customFormat="1" ht="10.199999999999999">
      <c r="C10503" s="90"/>
    </row>
    <row r="10504" spans="3:3" s="86" customFormat="1" ht="10.199999999999999">
      <c r="C10504" s="90"/>
    </row>
    <row r="10505" spans="3:3" s="86" customFormat="1" ht="10.199999999999999">
      <c r="C10505" s="90"/>
    </row>
    <row r="10506" spans="3:3" s="86" customFormat="1" ht="10.199999999999999">
      <c r="C10506" s="90"/>
    </row>
    <row r="10507" spans="3:3" s="86" customFormat="1" ht="10.199999999999999">
      <c r="C10507" s="90"/>
    </row>
    <row r="10508" spans="3:3" s="86" customFormat="1" ht="10.199999999999999">
      <c r="C10508" s="90"/>
    </row>
    <row r="10509" spans="3:3" s="86" customFormat="1" ht="10.199999999999999">
      <c r="C10509" s="90"/>
    </row>
    <row r="10510" spans="3:3" s="86" customFormat="1" ht="10.199999999999999">
      <c r="C10510" s="90"/>
    </row>
    <row r="10511" spans="3:3" s="86" customFormat="1" ht="10.199999999999999">
      <c r="C10511" s="90"/>
    </row>
    <row r="10512" spans="3:3" s="86" customFormat="1" ht="10.199999999999999">
      <c r="C10512" s="90"/>
    </row>
    <row r="10513" spans="3:3" s="86" customFormat="1" ht="10.199999999999999">
      <c r="C10513" s="90"/>
    </row>
    <row r="10514" spans="3:3" s="86" customFormat="1" ht="10.199999999999999">
      <c r="C10514" s="90"/>
    </row>
    <row r="10515" spans="3:3" s="86" customFormat="1" ht="10.199999999999999">
      <c r="C10515" s="90"/>
    </row>
    <row r="10516" spans="3:3" s="86" customFormat="1" ht="10.199999999999999">
      <c r="C10516" s="90"/>
    </row>
    <row r="10517" spans="3:3" s="86" customFormat="1" ht="10.199999999999999">
      <c r="C10517" s="90"/>
    </row>
    <row r="10518" spans="3:3" s="86" customFormat="1" ht="10.199999999999999">
      <c r="C10518" s="90"/>
    </row>
    <row r="10519" spans="3:3" s="86" customFormat="1" ht="10.199999999999999">
      <c r="C10519" s="90"/>
    </row>
    <row r="10520" spans="3:3" s="86" customFormat="1" ht="10.199999999999999">
      <c r="C10520" s="90"/>
    </row>
    <row r="10521" spans="3:3" s="86" customFormat="1" ht="10.199999999999999">
      <c r="C10521" s="90"/>
    </row>
    <row r="10522" spans="3:3" s="86" customFormat="1" ht="10.199999999999999">
      <c r="C10522" s="90"/>
    </row>
    <row r="10523" spans="3:3" s="86" customFormat="1" ht="10.199999999999999">
      <c r="C10523" s="90"/>
    </row>
    <row r="10524" spans="3:3" s="86" customFormat="1" ht="10.199999999999999">
      <c r="C10524" s="90"/>
    </row>
    <row r="10525" spans="3:3" s="86" customFormat="1" ht="10.199999999999999">
      <c r="C10525" s="90"/>
    </row>
    <row r="10526" spans="3:3" s="86" customFormat="1" ht="10.199999999999999">
      <c r="C10526" s="90"/>
    </row>
    <row r="10527" spans="3:3" s="86" customFormat="1" ht="10.199999999999999">
      <c r="C10527" s="90"/>
    </row>
    <row r="10528" spans="3:3" s="86" customFormat="1" ht="10.199999999999999">
      <c r="C10528" s="90"/>
    </row>
    <row r="10529" spans="3:3" s="86" customFormat="1" ht="10.199999999999999">
      <c r="C10529" s="90"/>
    </row>
    <row r="10530" spans="3:3" s="86" customFormat="1" ht="10.199999999999999">
      <c r="C10530" s="90"/>
    </row>
    <row r="10531" spans="3:3" s="86" customFormat="1" ht="10.199999999999999">
      <c r="C10531" s="90"/>
    </row>
    <row r="10532" spans="3:3" s="86" customFormat="1" ht="10.199999999999999">
      <c r="C10532" s="90"/>
    </row>
    <row r="10533" spans="3:3" s="86" customFormat="1" ht="10.199999999999999">
      <c r="C10533" s="90"/>
    </row>
    <row r="10534" spans="3:3" s="86" customFormat="1" ht="10.199999999999999">
      <c r="C10534" s="90"/>
    </row>
    <row r="10535" spans="3:3" s="86" customFormat="1" ht="10.199999999999999">
      <c r="C10535" s="90"/>
    </row>
    <row r="10536" spans="3:3" s="86" customFormat="1" ht="10.199999999999999">
      <c r="C10536" s="90"/>
    </row>
    <row r="10537" spans="3:3" s="86" customFormat="1" ht="10.199999999999999">
      <c r="C10537" s="90"/>
    </row>
    <row r="10538" spans="3:3" s="86" customFormat="1" ht="10.199999999999999">
      <c r="C10538" s="90"/>
    </row>
    <row r="10539" spans="3:3" s="86" customFormat="1" ht="10.199999999999999">
      <c r="C10539" s="90"/>
    </row>
    <row r="10540" spans="3:3" s="86" customFormat="1" ht="10.199999999999999">
      <c r="C10540" s="90"/>
    </row>
    <row r="10541" spans="3:3" s="86" customFormat="1" ht="10.199999999999999">
      <c r="C10541" s="90"/>
    </row>
    <row r="10542" spans="3:3" s="86" customFormat="1" ht="10.199999999999999">
      <c r="C10542" s="90"/>
    </row>
    <row r="10543" spans="3:3" s="86" customFormat="1" ht="10.199999999999999">
      <c r="C10543" s="90"/>
    </row>
    <row r="10544" spans="3:3" s="86" customFormat="1" ht="10.199999999999999">
      <c r="C10544" s="90"/>
    </row>
    <row r="10545" spans="3:3" s="86" customFormat="1" ht="10.199999999999999">
      <c r="C10545" s="90"/>
    </row>
    <row r="10546" spans="3:3" s="86" customFormat="1" ht="10.199999999999999">
      <c r="C10546" s="90"/>
    </row>
    <row r="10547" spans="3:3" s="86" customFormat="1" ht="10.199999999999999">
      <c r="C10547" s="90"/>
    </row>
    <row r="10548" spans="3:3" s="86" customFormat="1" ht="10.199999999999999">
      <c r="C10548" s="90"/>
    </row>
    <row r="10549" spans="3:3" s="86" customFormat="1" ht="10.199999999999999">
      <c r="C10549" s="90"/>
    </row>
    <row r="10550" spans="3:3" s="86" customFormat="1" ht="10.199999999999999">
      <c r="C10550" s="90"/>
    </row>
    <row r="10551" spans="3:3" s="86" customFormat="1" ht="10.199999999999999">
      <c r="C10551" s="90"/>
    </row>
    <row r="10552" spans="3:3" s="86" customFormat="1" ht="10.199999999999999">
      <c r="C10552" s="90"/>
    </row>
    <row r="10553" spans="3:3" s="86" customFormat="1" ht="10.199999999999999">
      <c r="C10553" s="90"/>
    </row>
    <row r="10554" spans="3:3" s="86" customFormat="1" ht="10.199999999999999">
      <c r="C10554" s="90"/>
    </row>
    <row r="10555" spans="3:3" s="86" customFormat="1" ht="10.199999999999999">
      <c r="C10555" s="90"/>
    </row>
    <row r="10556" spans="3:3" s="86" customFormat="1" ht="10.199999999999999">
      <c r="C10556" s="90"/>
    </row>
    <row r="10557" spans="3:3" s="86" customFormat="1" ht="10.199999999999999">
      <c r="C10557" s="90"/>
    </row>
    <row r="10558" spans="3:3" s="86" customFormat="1" ht="10.199999999999999">
      <c r="C10558" s="90"/>
    </row>
    <row r="10559" spans="3:3" s="86" customFormat="1" ht="10.199999999999999">
      <c r="C10559" s="90"/>
    </row>
    <row r="10560" spans="3:3" s="86" customFormat="1" ht="10.199999999999999">
      <c r="C10560" s="90"/>
    </row>
    <row r="10561" spans="3:3" s="86" customFormat="1" ht="10.199999999999999">
      <c r="C10561" s="90"/>
    </row>
    <row r="10562" spans="3:3" s="86" customFormat="1" ht="10.199999999999999">
      <c r="C10562" s="90"/>
    </row>
    <row r="10563" spans="3:3" s="86" customFormat="1" ht="10.199999999999999">
      <c r="C10563" s="90"/>
    </row>
    <row r="10564" spans="3:3" s="86" customFormat="1" ht="10.199999999999999">
      <c r="C10564" s="90"/>
    </row>
    <row r="10565" spans="3:3" s="86" customFormat="1" ht="10.199999999999999">
      <c r="C10565" s="90"/>
    </row>
    <row r="10566" spans="3:3" s="86" customFormat="1" ht="10.199999999999999">
      <c r="C10566" s="90"/>
    </row>
    <row r="10567" spans="3:3" s="86" customFormat="1" ht="10.199999999999999">
      <c r="C10567" s="90"/>
    </row>
    <row r="10568" spans="3:3" s="86" customFormat="1" ht="10.199999999999999">
      <c r="C10568" s="90"/>
    </row>
    <row r="10569" spans="3:3" s="86" customFormat="1" ht="10.199999999999999">
      <c r="C10569" s="90"/>
    </row>
    <row r="10570" spans="3:3" s="86" customFormat="1" ht="10.199999999999999">
      <c r="C10570" s="90"/>
    </row>
    <row r="10571" spans="3:3" s="86" customFormat="1" ht="10.199999999999999">
      <c r="C10571" s="90"/>
    </row>
    <row r="10572" spans="3:3" s="86" customFormat="1" ht="10.199999999999999">
      <c r="C10572" s="90"/>
    </row>
    <row r="10573" spans="3:3" s="86" customFormat="1" ht="10.199999999999999">
      <c r="C10573" s="90"/>
    </row>
    <row r="10574" spans="3:3" s="86" customFormat="1" ht="10.199999999999999">
      <c r="C10574" s="90"/>
    </row>
    <row r="10575" spans="3:3" s="86" customFormat="1" ht="10.199999999999999">
      <c r="C10575" s="90"/>
    </row>
    <row r="10576" spans="3:3" s="86" customFormat="1" ht="10.199999999999999">
      <c r="C10576" s="90"/>
    </row>
    <row r="10577" spans="3:3" s="86" customFormat="1" ht="10.199999999999999">
      <c r="C10577" s="90"/>
    </row>
    <row r="10578" spans="3:3" s="86" customFormat="1" ht="10.199999999999999">
      <c r="C10578" s="90"/>
    </row>
    <row r="10579" spans="3:3" s="86" customFormat="1" ht="10.199999999999999">
      <c r="C10579" s="90"/>
    </row>
    <row r="10580" spans="3:3" s="86" customFormat="1" ht="10.199999999999999">
      <c r="C10580" s="90"/>
    </row>
    <row r="10581" spans="3:3" s="86" customFormat="1" ht="10.199999999999999">
      <c r="C10581" s="90"/>
    </row>
    <row r="10582" spans="3:3" s="86" customFormat="1" ht="10.199999999999999">
      <c r="C10582" s="90"/>
    </row>
    <row r="10583" spans="3:3" s="86" customFormat="1" ht="10.199999999999999">
      <c r="C10583" s="90"/>
    </row>
    <row r="10584" spans="3:3" s="86" customFormat="1" ht="10.199999999999999">
      <c r="C10584" s="90"/>
    </row>
    <row r="10585" spans="3:3" s="86" customFormat="1" ht="10.199999999999999">
      <c r="C10585" s="90"/>
    </row>
    <row r="10586" spans="3:3" s="86" customFormat="1" ht="10.199999999999999">
      <c r="C10586" s="90"/>
    </row>
    <row r="10587" spans="3:3" s="86" customFormat="1" ht="10.199999999999999">
      <c r="C10587" s="90"/>
    </row>
    <row r="10588" spans="3:3" s="86" customFormat="1" ht="10.199999999999999">
      <c r="C10588" s="90"/>
    </row>
    <row r="10589" spans="3:3" s="86" customFormat="1" ht="10.199999999999999">
      <c r="C10589" s="90"/>
    </row>
    <row r="10590" spans="3:3" s="86" customFormat="1" ht="10.199999999999999">
      <c r="C10590" s="90"/>
    </row>
    <row r="10591" spans="3:3" s="86" customFormat="1" ht="10.199999999999999">
      <c r="C10591" s="90"/>
    </row>
    <row r="10592" spans="3:3" s="86" customFormat="1" ht="10.199999999999999">
      <c r="C10592" s="90"/>
    </row>
    <row r="10593" spans="3:3" s="86" customFormat="1" ht="10.199999999999999">
      <c r="C10593" s="90"/>
    </row>
    <row r="10594" spans="3:3" s="86" customFormat="1" ht="10.199999999999999">
      <c r="C10594" s="90"/>
    </row>
    <row r="10595" spans="3:3" s="86" customFormat="1" ht="10.199999999999999">
      <c r="C10595" s="90"/>
    </row>
    <row r="10596" spans="3:3" s="86" customFormat="1" ht="10.199999999999999">
      <c r="C10596" s="90"/>
    </row>
    <row r="10597" spans="3:3" s="86" customFormat="1" ht="10.199999999999999">
      <c r="C10597" s="90"/>
    </row>
    <row r="10598" spans="3:3" s="86" customFormat="1" ht="10.199999999999999">
      <c r="C10598" s="90"/>
    </row>
    <row r="10599" spans="3:3" s="86" customFormat="1" ht="10.199999999999999">
      <c r="C10599" s="90"/>
    </row>
    <row r="10600" spans="3:3" s="86" customFormat="1" ht="10.199999999999999">
      <c r="C10600" s="90"/>
    </row>
    <row r="10601" spans="3:3" s="86" customFormat="1" ht="10.199999999999999">
      <c r="C10601" s="90"/>
    </row>
    <row r="10602" spans="3:3" s="86" customFormat="1" ht="10.199999999999999">
      <c r="C10602" s="90"/>
    </row>
    <row r="10603" spans="3:3" s="86" customFormat="1" ht="10.199999999999999">
      <c r="C10603" s="90"/>
    </row>
    <row r="10604" spans="3:3" s="86" customFormat="1" ht="10.199999999999999">
      <c r="C10604" s="90"/>
    </row>
    <row r="10605" spans="3:3" s="86" customFormat="1" ht="10.199999999999999">
      <c r="C10605" s="90"/>
    </row>
    <row r="10606" spans="3:3" s="86" customFormat="1" ht="10.199999999999999">
      <c r="C10606" s="90"/>
    </row>
    <row r="10607" spans="3:3" s="86" customFormat="1" ht="10.199999999999999">
      <c r="C10607" s="90"/>
    </row>
    <row r="10608" spans="3:3" s="86" customFormat="1" ht="10.199999999999999">
      <c r="C10608" s="90"/>
    </row>
    <row r="10609" spans="3:3" s="86" customFormat="1" ht="10.199999999999999">
      <c r="C10609" s="90"/>
    </row>
    <row r="10610" spans="3:3" s="86" customFormat="1" ht="10.199999999999999">
      <c r="C10610" s="90"/>
    </row>
    <row r="10611" spans="3:3" s="86" customFormat="1" ht="10.199999999999999">
      <c r="C10611" s="90"/>
    </row>
    <row r="10612" spans="3:3" s="86" customFormat="1" ht="10.199999999999999">
      <c r="C10612" s="90"/>
    </row>
    <row r="10613" spans="3:3" s="86" customFormat="1" ht="10.199999999999999">
      <c r="C10613" s="90"/>
    </row>
    <row r="10614" spans="3:3" s="86" customFormat="1" ht="10.199999999999999">
      <c r="C10614" s="90"/>
    </row>
    <row r="10615" spans="3:3" s="86" customFormat="1" ht="10.199999999999999">
      <c r="C10615" s="90"/>
    </row>
    <row r="10616" spans="3:3" s="86" customFormat="1" ht="10.199999999999999">
      <c r="C10616" s="90"/>
    </row>
    <row r="10617" spans="3:3" s="86" customFormat="1" ht="10.199999999999999">
      <c r="C10617" s="90"/>
    </row>
    <row r="10618" spans="3:3" s="86" customFormat="1" ht="10.199999999999999">
      <c r="C10618" s="90"/>
    </row>
    <row r="10619" spans="3:3" s="86" customFormat="1" ht="10.199999999999999">
      <c r="C10619" s="90"/>
    </row>
    <row r="10620" spans="3:3" s="86" customFormat="1" ht="10.199999999999999">
      <c r="C10620" s="90"/>
    </row>
    <row r="10621" spans="3:3" s="86" customFormat="1" ht="10.199999999999999">
      <c r="C10621" s="90"/>
    </row>
    <row r="10622" spans="3:3" s="86" customFormat="1" ht="10.199999999999999">
      <c r="C10622" s="90"/>
    </row>
    <row r="10623" spans="3:3" s="86" customFormat="1" ht="10.199999999999999">
      <c r="C10623" s="90"/>
    </row>
    <row r="10624" spans="3:3" s="86" customFormat="1" ht="10.199999999999999">
      <c r="C10624" s="90"/>
    </row>
    <row r="10625" spans="3:3" s="86" customFormat="1" ht="10.199999999999999">
      <c r="C10625" s="90"/>
    </row>
    <row r="10626" spans="3:3" s="86" customFormat="1" ht="10.199999999999999">
      <c r="C10626" s="90"/>
    </row>
    <row r="10627" spans="3:3" s="86" customFormat="1" ht="10.199999999999999">
      <c r="C10627" s="90"/>
    </row>
    <row r="10628" spans="3:3" s="86" customFormat="1" ht="10.199999999999999">
      <c r="C10628" s="90"/>
    </row>
    <row r="10629" spans="3:3" s="86" customFormat="1" ht="10.199999999999999">
      <c r="C10629" s="90"/>
    </row>
    <row r="10630" spans="3:3" s="86" customFormat="1" ht="10.199999999999999">
      <c r="C10630" s="90"/>
    </row>
    <row r="10631" spans="3:3" s="86" customFormat="1" ht="10.199999999999999">
      <c r="C10631" s="90"/>
    </row>
    <row r="10632" spans="3:3" s="86" customFormat="1" ht="10.199999999999999">
      <c r="C10632" s="90"/>
    </row>
    <row r="10633" spans="3:3" s="86" customFormat="1" ht="10.199999999999999">
      <c r="C10633" s="90"/>
    </row>
    <row r="10634" spans="3:3" s="86" customFormat="1" ht="10.199999999999999">
      <c r="C10634" s="90"/>
    </row>
    <row r="10635" spans="3:3" s="86" customFormat="1" ht="10.199999999999999">
      <c r="C10635" s="90"/>
    </row>
    <row r="10636" spans="3:3" s="86" customFormat="1" ht="10.199999999999999">
      <c r="C10636" s="90"/>
    </row>
    <row r="10637" spans="3:3" s="86" customFormat="1" ht="10.199999999999999">
      <c r="C10637" s="90"/>
    </row>
    <row r="10638" spans="3:3" s="86" customFormat="1" ht="10.199999999999999">
      <c r="C10638" s="90"/>
    </row>
    <row r="10639" spans="3:3" s="86" customFormat="1" ht="10.199999999999999">
      <c r="C10639" s="90"/>
    </row>
    <row r="10640" spans="3:3" s="86" customFormat="1" ht="10.199999999999999">
      <c r="C10640" s="90"/>
    </row>
    <row r="10641" spans="3:3" s="86" customFormat="1" ht="10.199999999999999">
      <c r="C10641" s="90"/>
    </row>
    <row r="10642" spans="3:3" s="86" customFormat="1" ht="10.199999999999999">
      <c r="C10642" s="90"/>
    </row>
    <row r="10643" spans="3:3" s="86" customFormat="1" ht="10.199999999999999">
      <c r="C10643" s="90"/>
    </row>
    <row r="10644" spans="3:3" s="86" customFormat="1" ht="10.199999999999999">
      <c r="C10644" s="90"/>
    </row>
    <row r="10645" spans="3:3" s="86" customFormat="1" ht="10.199999999999999">
      <c r="C10645" s="90"/>
    </row>
    <row r="10646" spans="3:3" s="86" customFormat="1" ht="10.199999999999999">
      <c r="C10646" s="90"/>
    </row>
    <row r="10647" spans="3:3" s="86" customFormat="1" ht="10.199999999999999">
      <c r="C10647" s="90"/>
    </row>
    <row r="10648" spans="3:3" s="86" customFormat="1" ht="10.199999999999999">
      <c r="C10648" s="90"/>
    </row>
    <row r="10649" spans="3:3" s="86" customFormat="1" ht="10.199999999999999">
      <c r="C10649" s="90"/>
    </row>
    <row r="10650" spans="3:3" s="86" customFormat="1" ht="10.199999999999999">
      <c r="C10650" s="90"/>
    </row>
    <row r="10651" spans="3:3" s="86" customFormat="1" ht="10.199999999999999">
      <c r="C10651" s="90"/>
    </row>
    <row r="10652" spans="3:3" s="86" customFormat="1" ht="10.199999999999999">
      <c r="C10652" s="90"/>
    </row>
    <row r="10653" spans="3:3" s="86" customFormat="1" ht="10.199999999999999">
      <c r="C10653" s="90"/>
    </row>
    <row r="10654" spans="3:3" s="86" customFormat="1" ht="10.199999999999999">
      <c r="C10654" s="90"/>
    </row>
    <row r="10655" spans="3:3" s="86" customFormat="1" ht="10.199999999999999">
      <c r="C10655" s="90"/>
    </row>
    <row r="10656" spans="3:3" s="86" customFormat="1" ht="10.199999999999999">
      <c r="C10656" s="90"/>
    </row>
    <row r="10657" spans="3:3" s="86" customFormat="1" ht="10.199999999999999">
      <c r="C10657" s="90"/>
    </row>
    <row r="10658" spans="3:3" s="86" customFormat="1" ht="10.199999999999999">
      <c r="C10658" s="90"/>
    </row>
    <row r="10659" spans="3:3" s="86" customFormat="1" ht="10.199999999999999">
      <c r="C10659" s="90"/>
    </row>
    <row r="10660" spans="3:3" s="86" customFormat="1" ht="10.199999999999999">
      <c r="C10660" s="90"/>
    </row>
    <row r="10661" spans="3:3" s="86" customFormat="1" ht="10.199999999999999">
      <c r="C10661" s="90"/>
    </row>
    <row r="10662" spans="3:3" s="86" customFormat="1" ht="10.199999999999999">
      <c r="C10662" s="90"/>
    </row>
    <row r="10663" spans="3:3" s="86" customFormat="1" ht="10.199999999999999">
      <c r="C10663" s="90"/>
    </row>
    <row r="10664" spans="3:3" s="86" customFormat="1" ht="10.199999999999999">
      <c r="C10664" s="90"/>
    </row>
    <row r="10665" spans="3:3" s="86" customFormat="1" ht="10.199999999999999">
      <c r="C10665" s="90"/>
    </row>
    <row r="10666" spans="3:3" s="86" customFormat="1" ht="10.199999999999999">
      <c r="C10666" s="90"/>
    </row>
    <row r="10667" spans="3:3" s="86" customFormat="1" ht="10.199999999999999">
      <c r="C10667" s="90"/>
    </row>
    <row r="10668" spans="3:3" s="86" customFormat="1" ht="10.199999999999999">
      <c r="C10668" s="90"/>
    </row>
    <row r="10669" spans="3:3" s="86" customFormat="1" ht="10.199999999999999">
      <c r="C10669" s="90"/>
    </row>
    <row r="10670" spans="3:3" s="86" customFormat="1" ht="10.199999999999999">
      <c r="C10670" s="90"/>
    </row>
    <row r="10671" spans="3:3" s="86" customFormat="1" ht="10.199999999999999">
      <c r="C10671" s="90"/>
    </row>
    <row r="10672" spans="3:3" s="86" customFormat="1" ht="10.199999999999999">
      <c r="C10672" s="90"/>
    </row>
    <row r="10673" spans="3:3" s="86" customFormat="1" ht="10.199999999999999">
      <c r="C10673" s="90"/>
    </row>
    <row r="10674" spans="3:3" s="86" customFormat="1" ht="10.199999999999999">
      <c r="C10674" s="90"/>
    </row>
    <row r="10675" spans="3:3" s="86" customFormat="1" ht="10.199999999999999">
      <c r="C10675" s="90"/>
    </row>
    <row r="10676" spans="3:3" s="86" customFormat="1" ht="10.199999999999999">
      <c r="C10676" s="90"/>
    </row>
    <row r="10677" spans="3:3" s="86" customFormat="1" ht="10.199999999999999">
      <c r="C10677" s="90"/>
    </row>
    <row r="10678" spans="3:3" s="86" customFormat="1" ht="10.199999999999999">
      <c r="C10678" s="90"/>
    </row>
    <row r="10679" spans="3:3" s="86" customFormat="1" ht="10.199999999999999">
      <c r="C10679" s="90"/>
    </row>
    <row r="10680" spans="3:3" s="86" customFormat="1" ht="10.199999999999999">
      <c r="C10680" s="90"/>
    </row>
    <row r="10681" spans="3:3" s="86" customFormat="1" ht="10.199999999999999">
      <c r="C10681" s="90"/>
    </row>
    <row r="10682" spans="3:3" s="86" customFormat="1" ht="10.199999999999999">
      <c r="C10682" s="90"/>
    </row>
    <row r="10683" spans="3:3" s="86" customFormat="1" ht="10.199999999999999">
      <c r="C10683" s="90"/>
    </row>
    <row r="10684" spans="3:3" s="86" customFormat="1" ht="10.199999999999999">
      <c r="C10684" s="90"/>
    </row>
    <row r="10685" spans="3:3" s="86" customFormat="1" ht="10.199999999999999">
      <c r="C10685" s="90"/>
    </row>
    <row r="10686" spans="3:3" s="86" customFormat="1" ht="10.199999999999999">
      <c r="C10686" s="90"/>
    </row>
    <row r="10687" spans="3:3" s="86" customFormat="1" ht="10.199999999999999">
      <c r="C10687" s="90"/>
    </row>
    <row r="10688" spans="3:3" s="86" customFormat="1" ht="10.199999999999999">
      <c r="C10688" s="90"/>
    </row>
    <row r="10689" spans="3:3" s="86" customFormat="1" ht="10.199999999999999">
      <c r="C10689" s="90"/>
    </row>
    <row r="10690" spans="3:3" s="86" customFormat="1" ht="10.199999999999999">
      <c r="C10690" s="90"/>
    </row>
    <row r="10691" spans="3:3" s="86" customFormat="1" ht="10.199999999999999">
      <c r="C10691" s="90"/>
    </row>
    <row r="10692" spans="3:3" s="86" customFormat="1" ht="10.199999999999999">
      <c r="C10692" s="90"/>
    </row>
    <row r="10693" spans="3:3" s="86" customFormat="1" ht="10.199999999999999">
      <c r="C10693" s="90"/>
    </row>
    <row r="10694" spans="3:3" s="86" customFormat="1" ht="10.199999999999999">
      <c r="C10694" s="90"/>
    </row>
    <row r="10695" spans="3:3" s="86" customFormat="1" ht="10.199999999999999">
      <c r="C10695" s="90"/>
    </row>
    <row r="10696" spans="3:3" s="86" customFormat="1" ht="10.199999999999999">
      <c r="C10696" s="90"/>
    </row>
    <row r="10697" spans="3:3" s="86" customFormat="1" ht="10.199999999999999">
      <c r="C10697" s="90"/>
    </row>
    <row r="10698" spans="3:3" s="86" customFormat="1" ht="10.199999999999999">
      <c r="C10698" s="90"/>
    </row>
    <row r="10699" spans="3:3" s="86" customFormat="1" ht="10.199999999999999">
      <c r="C10699" s="90"/>
    </row>
    <row r="10700" spans="3:3" s="86" customFormat="1" ht="10.199999999999999">
      <c r="C10700" s="90"/>
    </row>
    <row r="10701" spans="3:3" s="86" customFormat="1" ht="10.199999999999999">
      <c r="C10701" s="90"/>
    </row>
    <row r="10702" spans="3:3" s="86" customFormat="1" ht="10.199999999999999">
      <c r="C10702" s="90"/>
    </row>
    <row r="10703" spans="3:3" s="86" customFormat="1" ht="10.199999999999999">
      <c r="C10703" s="90"/>
    </row>
    <row r="10704" spans="3:3" s="86" customFormat="1" ht="10.199999999999999">
      <c r="C10704" s="90"/>
    </row>
    <row r="10705" spans="3:3" s="86" customFormat="1" ht="10.199999999999999">
      <c r="C10705" s="90"/>
    </row>
    <row r="10706" spans="3:3" s="86" customFormat="1" ht="10.199999999999999">
      <c r="C10706" s="90"/>
    </row>
    <row r="10707" spans="3:3" s="86" customFormat="1" ht="10.199999999999999">
      <c r="C10707" s="90"/>
    </row>
    <row r="10708" spans="3:3" s="86" customFormat="1" ht="10.199999999999999">
      <c r="C10708" s="90"/>
    </row>
    <row r="10709" spans="3:3" s="86" customFormat="1" ht="10.199999999999999">
      <c r="C10709" s="90"/>
    </row>
    <row r="10710" spans="3:3" s="86" customFormat="1" ht="10.199999999999999">
      <c r="C10710" s="90"/>
    </row>
    <row r="10711" spans="3:3" s="86" customFormat="1" ht="10.199999999999999">
      <c r="C10711" s="90"/>
    </row>
    <row r="10712" spans="3:3" s="86" customFormat="1" ht="10.199999999999999">
      <c r="C10712" s="90"/>
    </row>
    <row r="10713" spans="3:3" s="86" customFormat="1" ht="10.199999999999999">
      <c r="C10713" s="90"/>
    </row>
    <row r="10714" spans="3:3" s="86" customFormat="1" ht="10.199999999999999">
      <c r="C10714" s="90"/>
    </row>
    <row r="10715" spans="3:3" s="86" customFormat="1" ht="10.199999999999999">
      <c r="C10715" s="90"/>
    </row>
    <row r="10716" spans="3:3" s="86" customFormat="1" ht="10.199999999999999">
      <c r="C10716" s="90"/>
    </row>
    <row r="10717" spans="3:3" s="86" customFormat="1" ht="10.199999999999999">
      <c r="C10717" s="90"/>
    </row>
    <row r="10718" spans="3:3" s="86" customFormat="1" ht="10.199999999999999">
      <c r="C10718" s="90"/>
    </row>
    <row r="10719" spans="3:3" s="86" customFormat="1" ht="10.199999999999999">
      <c r="C10719" s="90"/>
    </row>
    <row r="10720" spans="3:3" s="86" customFormat="1" ht="10.199999999999999">
      <c r="C10720" s="90"/>
    </row>
    <row r="10721" spans="3:3" s="86" customFormat="1" ht="10.199999999999999">
      <c r="C10721" s="90"/>
    </row>
    <row r="10722" spans="3:3" s="86" customFormat="1" ht="10.199999999999999">
      <c r="C10722" s="90"/>
    </row>
    <row r="10723" spans="3:3" s="86" customFormat="1" ht="10.199999999999999">
      <c r="C10723" s="90"/>
    </row>
    <row r="10724" spans="3:3" s="86" customFormat="1" ht="10.199999999999999">
      <c r="C10724" s="90"/>
    </row>
    <row r="10725" spans="3:3" s="86" customFormat="1" ht="10.199999999999999">
      <c r="C10725" s="90"/>
    </row>
    <row r="10726" spans="3:3" s="86" customFormat="1" ht="10.199999999999999">
      <c r="C10726" s="90"/>
    </row>
    <row r="10727" spans="3:3" s="86" customFormat="1" ht="10.199999999999999">
      <c r="C10727" s="90"/>
    </row>
    <row r="10728" spans="3:3" s="86" customFormat="1" ht="10.199999999999999">
      <c r="C10728" s="90"/>
    </row>
    <row r="10729" spans="3:3" s="86" customFormat="1" ht="10.199999999999999">
      <c r="C10729" s="90"/>
    </row>
    <row r="10730" spans="3:3" s="86" customFormat="1" ht="10.199999999999999">
      <c r="C10730" s="90"/>
    </row>
    <row r="10731" spans="3:3" s="86" customFormat="1" ht="10.199999999999999">
      <c r="C10731" s="90"/>
    </row>
    <row r="10732" spans="3:3" s="86" customFormat="1" ht="10.199999999999999">
      <c r="C10732" s="90"/>
    </row>
    <row r="10733" spans="3:3" s="86" customFormat="1" ht="10.199999999999999">
      <c r="C10733" s="90"/>
    </row>
    <row r="10734" spans="3:3" s="86" customFormat="1" ht="10.199999999999999">
      <c r="C10734" s="90"/>
    </row>
    <row r="10735" spans="3:3" s="86" customFormat="1" ht="10.199999999999999">
      <c r="C10735" s="90"/>
    </row>
    <row r="10736" spans="3:3" s="86" customFormat="1" ht="10.199999999999999">
      <c r="C10736" s="90"/>
    </row>
    <row r="10737" spans="3:3" s="86" customFormat="1" ht="10.199999999999999">
      <c r="C10737" s="90"/>
    </row>
    <row r="10738" spans="3:3" s="86" customFormat="1" ht="10.199999999999999">
      <c r="C10738" s="90"/>
    </row>
    <row r="10739" spans="3:3" s="86" customFormat="1" ht="10.199999999999999">
      <c r="C10739" s="90"/>
    </row>
    <row r="10740" spans="3:3" s="86" customFormat="1" ht="10.199999999999999">
      <c r="C10740" s="90"/>
    </row>
    <row r="10741" spans="3:3" s="86" customFormat="1" ht="10.199999999999999">
      <c r="C10741" s="90"/>
    </row>
    <row r="10742" spans="3:3" s="86" customFormat="1" ht="10.199999999999999">
      <c r="C10742" s="90"/>
    </row>
    <row r="10743" spans="3:3" s="86" customFormat="1" ht="10.199999999999999">
      <c r="C10743" s="90"/>
    </row>
    <row r="10744" spans="3:3" s="86" customFormat="1" ht="10.199999999999999">
      <c r="C10744" s="90"/>
    </row>
    <row r="10745" spans="3:3" s="86" customFormat="1" ht="10.199999999999999">
      <c r="C10745" s="90"/>
    </row>
    <row r="10746" spans="3:3" s="86" customFormat="1" ht="10.199999999999999">
      <c r="C10746" s="90"/>
    </row>
    <row r="10747" spans="3:3" s="86" customFormat="1" ht="10.199999999999999">
      <c r="C10747" s="90"/>
    </row>
    <row r="10748" spans="3:3" s="86" customFormat="1" ht="10.199999999999999">
      <c r="C10748" s="90"/>
    </row>
    <row r="10749" spans="3:3" s="86" customFormat="1" ht="10.199999999999999">
      <c r="C10749" s="90"/>
    </row>
    <row r="10750" spans="3:3" s="86" customFormat="1" ht="10.199999999999999">
      <c r="C10750" s="90"/>
    </row>
    <row r="10751" spans="3:3" s="86" customFormat="1" ht="10.199999999999999">
      <c r="C10751" s="90"/>
    </row>
    <row r="10752" spans="3:3" s="86" customFormat="1" ht="10.199999999999999">
      <c r="C10752" s="90"/>
    </row>
    <row r="10753" spans="3:3" s="86" customFormat="1" ht="10.199999999999999">
      <c r="C10753" s="90"/>
    </row>
    <row r="10754" spans="3:3" s="86" customFormat="1" ht="10.199999999999999">
      <c r="C10754" s="90"/>
    </row>
    <row r="10755" spans="3:3" s="86" customFormat="1" ht="10.199999999999999">
      <c r="C10755" s="90"/>
    </row>
    <row r="10756" spans="3:3" s="86" customFormat="1" ht="10.199999999999999">
      <c r="C10756" s="90"/>
    </row>
    <row r="10757" spans="3:3" s="86" customFormat="1" ht="10.199999999999999">
      <c r="C10757" s="90"/>
    </row>
    <row r="10758" spans="3:3" s="86" customFormat="1" ht="10.199999999999999">
      <c r="C10758" s="90"/>
    </row>
    <row r="10759" spans="3:3" s="86" customFormat="1" ht="10.199999999999999">
      <c r="C10759" s="90"/>
    </row>
    <row r="10760" spans="3:3" s="86" customFormat="1" ht="10.199999999999999">
      <c r="C10760" s="90"/>
    </row>
    <row r="10761" spans="3:3" s="86" customFormat="1" ht="10.199999999999999">
      <c r="C10761" s="90"/>
    </row>
    <row r="10762" spans="3:3" s="86" customFormat="1" ht="10.199999999999999">
      <c r="C10762" s="90"/>
    </row>
    <row r="10763" spans="3:3" s="86" customFormat="1" ht="10.199999999999999">
      <c r="C10763" s="90"/>
    </row>
    <row r="10764" spans="3:3" s="86" customFormat="1" ht="10.199999999999999">
      <c r="C10764" s="90"/>
    </row>
    <row r="10765" spans="3:3" s="86" customFormat="1" ht="10.199999999999999">
      <c r="C10765" s="90"/>
    </row>
    <row r="10766" spans="3:3" s="86" customFormat="1" ht="10.199999999999999">
      <c r="C10766" s="90"/>
    </row>
    <row r="10767" spans="3:3" s="86" customFormat="1" ht="10.199999999999999">
      <c r="C10767" s="90"/>
    </row>
    <row r="10768" spans="3:3" s="86" customFormat="1" ht="10.199999999999999">
      <c r="C10768" s="90"/>
    </row>
    <row r="10769" spans="3:3" s="86" customFormat="1" ht="10.199999999999999">
      <c r="C10769" s="90"/>
    </row>
    <row r="10770" spans="3:3" s="86" customFormat="1" ht="10.199999999999999">
      <c r="C10770" s="90"/>
    </row>
    <row r="10771" spans="3:3" s="86" customFormat="1" ht="10.199999999999999">
      <c r="C10771" s="90"/>
    </row>
    <row r="10772" spans="3:3" s="86" customFormat="1" ht="10.199999999999999">
      <c r="C10772" s="90"/>
    </row>
    <row r="10773" spans="3:3" s="86" customFormat="1" ht="10.199999999999999">
      <c r="C10773" s="90"/>
    </row>
    <row r="10774" spans="3:3" s="86" customFormat="1" ht="10.199999999999999">
      <c r="C10774" s="90"/>
    </row>
    <row r="10775" spans="3:3" s="86" customFormat="1" ht="10.199999999999999">
      <c r="C10775" s="90"/>
    </row>
    <row r="10776" spans="3:3" s="86" customFormat="1" ht="10.199999999999999">
      <c r="C10776" s="90"/>
    </row>
    <row r="10777" spans="3:3" s="86" customFormat="1" ht="10.199999999999999">
      <c r="C10777" s="90"/>
    </row>
    <row r="10778" spans="3:3" s="86" customFormat="1" ht="10.199999999999999">
      <c r="C10778" s="90"/>
    </row>
    <row r="10779" spans="3:3" s="86" customFormat="1" ht="10.199999999999999">
      <c r="C10779" s="90"/>
    </row>
    <row r="10780" spans="3:3" s="86" customFormat="1" ht="10.199999999999999">
      <c r="C10780" s="90"/>
    </row>
    <row r="10781" spans="3:3" s="86" customFormat="1" ht="10.199999999999999">
      <c r="C10781" s="90"/>
    </row>
    <row r="10782" spans="3:3" s="86" customFormat="1" ht="10.199999999999999">
      <c r="C10782" s="90"/>
    </row>
    <row r="10783" spans="3:3" s="86" customFormat="1" ht="10.199999999999999">
      <c r="C10783" s="90"/>
    </row>
    <row r="10784" spans="3:3" s="86" customFormat="1" ht="10.199999999999999">
      <c r="C10784" s="90"/>
    </row>
    <row r="10785" spans="3:3" s="86" customFormat="1" ht="10.199999999999999">
      <c r="C10785" s="90"/>
    </row>
    <row r="10786" spans="3:3" s="86" customFormat="1" ht="10.199999999999999">
      <c r="C10786" s="90"/>
    </row>
    <row r="10787" spans="3:3" s="86" customFormat="1" ht="10.199999999999999">
      <c r="C10787" s="90"/>
    </row>
    <row r="10788" spans="3:3" s="86" customFormat="1" ht="10.199999999999999">
      <c r="C10788" s="90"/>
    </row>
    <row r="10789" spans="3:3" s="86" customFormat="1" ht="10.199999999999999">
      <c r="C10789" s="90"/>
    </row>
    <row r="10790" spans="3:3" s="86" customFormat="1" ht="10.199999999999999">
      <c r="C10790" s="90"/>
    </row>
    <row r="10791" spans="3:3" s="86" customFormat="1" ht="10.199999999999999">
      <c r="C10791" s="90"/>
    </row>
    <row r="10792" spans="3:3" s="86" customFormat="1" ht="10.199999999999999">
      <c r="C10792" s="90"/>
    </row>
    <row r="10793" spans="3:3" s="86" customFormat="1" ht="10.199999999999999">
      <c r="C10793" s="90"/>
    </row>
    <row r="10794" spans="3:3" s="86" customFormat="1" ht="10.199999999999999">
      <c r="C10794" s="90"/>
    </row>
    <row r="10795" spans="3:3" s="86" customFormat="1" ht="10.199999999999999">
      <c r="C10795" s="90"/>
    </row>
    <row r="10796" spans="3:3" s="86" customFormat="1" ht="10.199999999999999">
      <c r="C10796" s="90"/>
    </row>
    <row r="10797" spans="3:3" s="86" customFormat="1" ht="10.199999999999999">
      <c r="C10797" s="90"/>
    </row>
    <row r="10798" spans="3:3" s="86" customFormat="1" ht="10.199999999999999">
      <c r="C10798" s="90"/>
    </row>
    <row r="10799" spans="3:3" s="86" customFormat="1" ht="10.199999999999999">
      <c r="C10799" s="90"/>
    </row>
    <row r="10800" spans="3:3" s="86" customFormat="1" ht="10.199999999999999">
      <c r="C10800" s="90"/>
    </row>
    <row r="10801" spans="3:3" s="86" customFormat="1" ht="10.199999999999999">
      <c r="C10801" s="90"/>
    </row>
    <row r="10802" spans="3:3" s="86" customFormat="1" ht="10.199999999999999">
      <c r="C10802" s="90"/>
    </row>
    <row r="10803" spans="3:3" s="86" customFormat="1" ht="10.199999999999999">
      <c r="C10803" s="90"/>
    </row>
    <row r="10804" spans="3:3" s="86" customFormat="1" ht="10.199999999999999">
      <c r="C10804" s="90"/>
    </row>
    <row r="10805" spans="3:3" s="86" customFormat="1" ht="10.199999999999999">
      <c r="C10805" s="90"/>
    </row>
    <row r="10806" spans="3:3" s="86" customFormat="1" ht="10.199999999999999">
      <c r="C10806" s="90"/>
    </row>
    <row r="10807" spans="3:3" s="86" customFormat="1" ht="10.199999999999999">
      <c r="C10807" s="90"/>
    </row>
    <row r="10808" spans="3:3" s="86" customFormat="1" ht="10.199999999999999">
      <c r="C10808" s="90"/>
    </row>
    <row r="10809" spans="3:3" s="86" customFormat="1" ht="10.199999999999999">
      <c r="C10809" s="90"/>
    </row>
    <row r="10810" spans="3:3" s="86" customFormat="1" ht="10.199999999999999">
      <c r="C10810" s="90"/>
    </row>
    <row r="10811" spans="3:3" s="86" customFormat="1" ht="10.199999999999999">
      <c r="C10811" s="90"/>
    </row>
    <row r="10812" spans="3:3" s="86" customFormat="1" ht="10.199999999999999">
      <c r="C10812" s="90"/>
    </row>
    <row r="10813" spans="3:3" s="86" customFormat="1" ht="10.199999999999999">
      <c r="C10813" s="90"/>
    </row>
    <row r="10814" spans="3:3" s="86" customFormat="1" ht="10.199999999999999">
      <c r="C10814" s="90"/>
    </row>
    <row r="10815" spans="3:3" s="86" customFormat="1" ht="10.199999999999999">
      <c r="C10815" s="90"/>
    </row>
    <row r="10816" spans="3:3" s="86" customFormat="1" ht="10.199999999999999">
      <c r="C10816" s="90"/>
    </row>
    <row r="10817" spans="3:3" s="86" customFormat="1" ht="10.199999999999999">
      <c r="C10817" s="90"/>
    </row>
    <row r="10818" spans="3:3" s="86" customFormat="1" ht="10.199999999999999">
      <c r="C10818" s="90"/>
    </row>
    <row r="10819" spans="3:3" s="86" customFormat="1" ht="10.199999999999999">
      <c r="C10819" s="90"/>
    </row>
    <row r="10820" spans="3:3" s="86" customFormat="1" ht="10.199999999999999">
      <c r="C10820" s="90"/>
    </row>
    <row r="10821" spans="3:3" s="86" customFormat="1" ht="10.199999999999999">
      <c r="C10821" s="90"/>
    </row>
    <row r="10822" spans="3:3" s="86" customFormat="1" ht="10.199999999999999">
      <c r="C10822" s="90"/>
    </row>
    <row r="10823" spans="3:3" s="86" customFormat="1" ht="10.199999999999999">
      <c r="C10823" s="90"/>
    </row>
    <row r="10824" spans="3:3" s="86" customFormat="1" ht="10.199999999999999">
      <c r="C10824" s="90"/>
    </row>
    <row r="10825" spans="3:3" s="86" customFormat="1" ht="10.199999999999999">
      <c r="C10825" s="90"/>
    </row>
    <row r="10826" spans="3:3" s="86" customFormat="1" ht="10.199999999999999">
      <c r="C10826" s="90"/>
    </row>
    <row r="10827" spans="3:3" s="86" customFormat="1" ht="10.199999999999999">
      <c r="C10827" s="90"/>
    </row>
    <row r="10828" spans="3:3" s="86" customFormat="1" ht="10.199999999999999">
      <c r="C10828" s="90"/>
    </row>
    <row r="10829" spans="3:3" s="86" customFormat="1" ht="10.199999999999999">
      <c r="C10829" s="90"/>
    </row>
    <row r="10830" spans="3:3" s="86" customFormat="1" ht="10.199999999999999">
      <c r="C10830" s="90"/>
    </row>
    <row r="10831" spans="3:3" s="86" customFormat="1" ht="10.199999999999999">
      <c r="C10831" s="90"/>
    </row>
    <row r="10832" spans="3:3" s="86" customFormat="1" ht="10.199999999999999">
      <c r="C10832" s="90"/>
    </row>
    <row r="10833" spans="3:3" s="86" customFormat="1" ht="10.199999999999999">
      <c r="C10833" s="90"/>
    </row>
    <row r="10834" spans="3:3" s="86" customFormat="1" ht="10.199999999999999">
      <c r="C10834" s="90"/>
    </row>
    <row r="10835" spans="3:3" s="86" customFormat="1" ht="10.199999999999999">
      <c r="C10835" s="90"/>
    </row>
    <row r="10836" spans="3:3" s="86" customFormat="1" ht="10.199999999999999">
      <c r="C10836" s="90"/>
    </row>
    <row r="10837" spans="3:3" s="86" customFormat="1" ht="10.199999999999999">
      <c r="C10837" s="90"/>
    </row>
    <row r="10838" spans="3:3" s="86" customFormat="1" ht="10.199999999999999">
      <c r="C10838" s="90"/>
    </row>
    <row r="10839" spans="3:3" s="86" customFormat="1" ht="10.199999999999999">
      <c r="C10839" s="90"/>
    </row>
    <row r="10840" spans="3:3" s="86" customFormat="1" ht="10.199999999999999">
      <c r="C10840" s="90"/>
    </row>
    <row r="10841" spans="3:3" s="86" customFormat="1" ht="10.199999999999999">
      <c r="C10841" s="90"/>
    </row>
    <row r="10842" spans="3:3" s="86" customFormat="1" ht="10.199999999999999">
      <c r="C10842" s="90"/>
    </row>
    <row r="10843" spans="3:3" s="86" customFormat="1" ht="10.199999999999999">
      <c r="C10843" s="90"/>
    </row>
    <row r="10844" spans="3:3" s="86" customFormat="1" ht="10.199999999999999">
      <c r="C10844" s="90"/>
    </row>
    <row r="10845" spans="3:3" s="86" customFormat="1" ht="10.199999999999999">
      <c r="C10845" s="90"/>
    </row>
    <row r="10846" spans="3:3" s="86" customFormat="1" ht="10.199999999999999">
      <c r="C10846" s="90"/>
    </row>
    <row r="10847" spans="3:3" s="86" customFormat="1" ht="10.199999999999999">
      <c r="C10847" s="90"/>
    </row>
    <row r="10848" spans="3:3" s="86" customFormat="1" ht="10.199999999999999">
      <c r="C10848" s="90"/>
    </row>
    <row r="10849" spans="3:3" s="86" customFormat="1" ht="10.199999999999999">
      <c r="C10849" s="90"/>
    </row>
    <row r="10850" spans="3:3" s="86" customFormat="1" ht="10.199999999999999">
      <c r="C10850" s="90"/>
    </row>
    <row r="10851" spans="3:3" s="86" customFormat="1" ht="10.199999999999999">
      <c r="C10851" s="90"/>
    </row>
    <row r="10852" spans="3:3" s="86" customFormat="1" ht="10.199999999999999">
      <c r="C10852" s="90"/>
    </row>
    <row r="10853" spans="3:3" s="86" customFormat="1" ht="10.199999999999999">
      <c r="C10853" s="90"/>
    </row>
    <row r="10854" spans="3:3" s="86" customFormat="1" ht="10.199999999999999">
      <c r="C10854" s="90"/>
    </row>
    <row r="10855" spans="3:3" s="86" customFormat="1" ht="10.199999999999999">
      <c r="C10855" s="90"/>
    </row>
    <row r="10856" spans="3:3" s="86" customFormat="1" ht="10.199999999999999">
      <c r="C10856" s="90"/>
    </row>
    <row r="10857" spans="3:3" s="86" customFormat="1" ht="10.199999999999999">
      <c r="C10857" s="90"/>
    </row>
    <row r="10858" spans="3:3" s="86" customFormat="1" ht="10.199999999999999">
      <c r="C10858" s="90"/>
    </row>
    <row r="10859" spans="3:3" s="86" customFormat="1" ht="10.199999999999999">
      <c r="C10859" s="90"/>
    </row>
    <row r="10860" spans="3:3" s="86" customFormat="1" ht="10.199999999999999">
      <c r="C10860" s="90"/>
    </row>
    <row r="10861" spans="3:3" s="86" customFormat="1" ht="10.199999999999999">
      <c r="C10861" s="90"/>
    </row>
    <row r="10862" spans="3:3" s="86" customFormat="1" ht="10.199999999999999">
      <c r="C10862" s="90"/>
    </row>
    <row r="10863" spans="3:3" s="86" customFormat="1" ht="10.199999999999999">
      <c r="C10863" s="90"/>
    </row>
    <row r="10864" spans="3:3" s="86" customFormat="1" ht="10.199999999999999">
      <c r="C10864" s="90"/>
    </row>
    <row r="10865" spans="3:3" s="86" customFormat="1" ht="10.199999999999999">
      <c r="C10865" s="90"/>
    </row>
    <row r="10866" spans="3:3" s="86" customFormat="1" ht="10.199999999999999">
      <c r="C10866" s="90"/>
    </row>
    <row r="10867" spans="3:3" s="86" customFormat="1" ht="10.199999999999999">
      <c r="C10867" s="90"/>
    </row>
    <row r="10868" spans="3:3" s="86" customFormat="1" ht="10.199999999999999">
      <c r="C10868" s="90"/>
    </row>
    <row r="10869" spans="3:3" s="86" customFormat="1" ht="10.199999999999999">
      <c r="C10869" s="90"/>
    </row>
    <row r="10870" spans="3:3" s="86" customFormat="1" ht="10.199999999999999">
      <c r="C10870" s="90"/>
    </row>
    <row r="10871" spans="3:3" s="86" customFormat="1" ht="10.199999999999999">
      <c r="C10871" s="90"/>
    </row>
    <row r="10872" spans="3:3" s="86" customFormat="1" ht="10.199999999999999">
      <c r="C10872" s="90"/>
    </row>
    <row r="10873" spans="3:3" s="86" customFormat="1" ht="10.199999999999999">
      <c r="C10873" s="90"/>
    </row>
    <row r="10874" spans="3:3" s="86" customFormat="1" ht="10.199999999999999">
      <c r="C10874" s="90"/>
    </row>
    <row r="10875" spans="3:3" s="86" customFormat="1" ht="10.199999999999999">
      <c r="C10875" s="90"/>
    </row>
    <row r="10876" spans="3:3" s="86" customFormat="1" ht="10.199999999999999">
      <c r="C10876" s="90"/>
    </row>
    <row r="10877" spans="3:3" s="86" customFormat="1" ht="10.199999999999999">
      <c r="C10877" s="90"/>
    </row>
    <row r="10878" spans="3:3" s="86" customFormat="1" ht="10.199999999999999">
      <c r="C10878" s="90"/>
    </row>
    <row r="10879" spans="3:3" s="86" customFormat="1" ht="10.199999999999999">
      <c r="C10879" s="90"/>
    </row>
    <row r="10880" spans="3:3" s="86" customFormat="1" ht="10.199999999999999">
      <c r="C10880" s="90"/>
    </row>
    <row r="10881" spans="3:3" s="86" customFormat="1" ht="10.199999999999999">
      <c r="C10881" s="90"/>
    </row>
    <row r="10882" spans="3:3" s="86" customFormat="1" ht="10.199999999999999">
      <c r="C10882" s="90"/>
    </row>
    <row r="10883" spans="3:3" s="86" customFormat="1" ht="10.199999999999999">
      <c r="C10883" s="90"/>
    </row>
    <row r="10884" spans="3:3" s="86" customFormat="1" ht="10.199999999999999">
      <c r="C10884" s="90"/>
    </row>
    <row r="10885" spans="3:3" s="86" customFormat="1" ht="10.199999999999999">
      <c r="C10885" s="90"/>
    </row>
    <row r="10886" spans="3:3" s="86" customFormat="1" ht="10.199999999999999">
      <c r="C10886" s="90"/>
    </row>
    <row r="10887" spans="3:3" s="86" customFormat="1" ht="10.199999999999999">
      <c r="C10887" s="90"/>
    </row>
    <row r="10888" spans="3:3" s="86" customFormat="1" ht="10.199999999999999">
      <c r="C10888" s="90"/>
    </row>
    <row r="10889" spans="3:3" s="86" customFormat="1" ht="10.199999999999999">
      <c r="C10889" s="90"/>
    </row>
    <row r="10890" spans="3:3" s="86" customFormat="1" ht="10.199999999999999">
      <c r="C10890" s="90"/>
    </row>
    <row r="10891" spans="3:3" s="86" customFormat="1" ht="10.199999999999999">
      <c r="C10891" s="90"/>
    </row>
    <row r="10892" spans="3:3" s="86" customFormat="1" ht="10.199999999999999">
      <c r="C10892" s="90"/>
    </row>
    <row r="10893" spans="3:3" s="86" customFormat="1" ht="10.199999999999999">
      <c r="C10893" s="90"/>
    </row>
    <row r="10894" spans="3:3" s="86" customFormat="1" ht="10.199999999999999">
      <c r="C10894" s="90"/>
    </row>
    <row r="10895" spans="3:3" s="86" customFormat="1" ht="10.199999999999999">
      <c r="C10895" s="90"/>
    </row>
    <row r="10896" spans="3:3" s="86" customFormat="1" ht="10.199999999999999">
      <c r="C10896" s="90"/>
    </row>
    <row r="10897" spans="3:3" s="86" customFormat="1" ht="10.199999999999999">
      <c r="C10897" s="90"/>
    </row>
    <row r="10898" spans="3:3" s="86" customFormat="1" ht="10.199999999999999">
      <c r="C10898" s="90"/>
    </row>
    <row r="10899" spans="3:3" s="86" customFormat="1" ht="10.199999999999999">
      <c r="C10899" s="90"/>
    </row>
    <row r="10900" spans="3:3" s="86" customFormat="1" ht="10.199999999999999">
      <c r="C10900" s="90"/>
    </row>
    <row r="10901" spans="3:3" s="86" customFormat="1" ht="10.199999999999999">
      <c r="C10901" s="90"/>
    </row>
    <row r="10902" spans="3:3" s="86" customFormat="1" ht="10.199999999999999">
      <c r="C10902" s="90"/>
    </row>
    <row r="10903" spans="3:3" s="86" customFormat="1" ht="10.199999999999999">
      <c r="C10903" s="90"/>
    </row>
    <row r="10904" spans="3:3" s="86" customFormat="1" ht="10.199999999999999">
      <c r="C10904" s="90"/>
    </row>
    <row r="10905" spans="3:3" s="86" customFormat="1" ht="10.199999999999999">
      <c r="C10905" s="90"/>
    </row>
    <row r="10906" spans="3:3" s="86" customFormat="1" ht="10.199999999999999">
      <c r="C10906" s="90"/>
    </row>
    <row r="10907" spans="3:3" s="86" customFormat="1" ht="10.199999999999999">
      <c r="C10907" s="90"/>
    </row>
    <row r="10908" spans="3:3" s="86" customFormat="1" ht="10.199999999999999">
      <c r="C10908" s="90"/>
    </row>
    <row r="10909" spans="3:3" s="86" customFormat="1" ht="10.199999999999999">
      <c r="C10909" s="90"/>
    </row>
    <row r="10910" spans="3:3" s="86" customFormat="1" ht="10.199999999999999">
      <c r="C10910" s="90"/>
    </row>
    <row r="10911" spans="3:3" s="86" customFormat="1" ht="10.199999999999999">
      <c r="C10911" s="90"/>
    </row>
    <row r="10912" spans="3:3" s="86" customFormat="1" ht="10.199999999999999">
      <c r="C10912" s="90"/>
    </row>
    <row r="10913" spans="3:3" s="86" customFormat="1" ht="10.199999999999999">
      <c r="C10913" s="90"/>
    </row>
    <row r="10914" spans="3:3" s="86" customFormat="1" ht="10.199999999999999">
      <c r="C10914" s="90"/>
    </row>
    <row r="10915" spans="3:3" s="86" customFormat="1" ht="10.199999999999999">
      <c r="C10915" s="90"/>
    </row>
    <row r="10916" spans="3:3" s="86" customFormat="1" ht="10.199999999999999">
      <c r="C10916" s="90"/>
    </row>
    <row r="10917" spans="3:3" s="86" customFormat="1" ht="10.199999999999999">
      <c r="C10917" s="90"/>
    </row>
    <row r="10918" spans="3:3" s="86" customFormat="1" ht="10.199999999999999">
      <c r="C10918" s="90"/>
    </row>
    <row r="10919" spans="3:3" s="86" customFormat="1" ht="10.199999999999999">
      <c r="C10919" s="90"/>
    </row>
    <row r="10920" spans="3:3" s="86" customFormat="1" ht="10.199999999999999">
      <c r="C10920" s="90"/>
    </row>
    <row r="10921" spans="3:3" s="86" customFormat="1" ht="10.199999999999999">
      <c r="C10921" s="90"/>
    </row>
    <row r="10922" spans="3:3" s="86" customFormat="1" ht="10.199999999999999">
      <c r="C10922" s="90"/>
    </row>
    <row r="10923" spans="3:3" s="86" customFormat="1" ht="10.199999999999999">
      <c r="C10923" s="90"/>
    </row>
    <row r="10924" spans="3:3" s="86" customFormat="1" ht="10.199999999999999">
      <c r="C10924" s="90"/>
    </row>
    <row r="10925" spans="3:3" s="86" customFormat="1" ht="10.199999999999999">
      <c r="C10925" s="90"/>
    </row>
    <row r="10926" spans="3:3" s="86" customFormat="1" ht="10.199999999999999">
      <c r="C10926" s="90"/>
    </row>
    <row r="10927" spans="3:3" s="86" customFormat="1" ht="10.199999999999999">
      <c r="C10927" s="90"/>
    </row>
    <row r="10928" spans="3:3" s="86" customFormat="1" ht="10.199999999999999">
      <c r="C10928" s="90"/>
    </row>
    <row r="10929" spans="3:3" s="86" customFormat="1" ht="10.199999999999999">
      <c r="C10929" s="90"/>
    </row>
    <row r="10930" spans="3:3" s="86" customFormat="1" ht="10.199999999999999">
      <c r="C10930" s="90"/>
    </row>
    <row r="10931" spans="3:3" s="86" customFormat="1" ht="10.199999999999999">
      <c r="C10931" s="90"/>
    </row>
    <row r="10932" spans="3:3" s="86" customFormat="1" ht="10.199999999999999">
      <c r="C10932" s="90"/>
    </row>
    <row r="10933" spans="3:3" s="86" customFormat="1" ht="10.199999999999999">
      <c r="C10933" s="90"/>
    </row>
    <row r="10934" spans="3:3" s="86" customFormat="1" ht="10.199999999999999">
      <c r="C10934" s="90"/>
    </row>
    <row r="10935" spans="3:3" s="86" customFormat="1" ht="10.199999999999999">
      <c r="C10935" s="90"/>
    </row>
    <row r="10936" spans="3:3" s="86" customFormat="1" ht="10.199999999999999">
      <c r="C10936" s="90"/>
    </row>
    <row r="10937" spans="3:3" s="86" customFormat="1" ht="10.199999999999999">
      <c r="C10937" s="90"/>
    </row>
    <row r="10938" spans="3:3" s="86" customFormat="1" ht="10.199999999999999">
      <c r="C10938" s="90"/>
    </row>
    <row r="10939" spans="3:3" s="86" customFormat="1" ht="10.199999999999999">
      <c r="C10939" s="90"/>
    </row>
    <row r="10940" spans="3:3" s="86" customFormat="1" ht="10.199999999999999">
      <c r="C10940" s="90"/>
    </row>
    <row r="10941" spans="3:3" s="86" customFormat="1" ht="10.199999999999999">
      <c r="C10941" s="90"/>
    </row>
    <row r="10942" spans="3:3" s="86" customFormat="1" ht="10.199999999999999">
      <c r="C10942" s="90"/>
    </row>
    <row r="10943" spans="3:3" s="86" customFormat="1" ht="10.199999999999999">
      <c r="C10943" s="90"/>
    </row>
    <row r="10944" spans="3:3" s="86" customFormat="1" ht="10.199999999999999">
      <c r="C10944" s="90"/>
    </row>
    <row r="10945" spans="3:3" s="86" customFormat="1" ht="10.199999999999999">
      <c r="C10945" s="90"/>
    </row>
    <row r="10946" spans="3:3" s="86" customFormat="1" ht="10.199999999999999">
      <c r="C10946" s="90"/>
    </row>
    <row r="10947" spans="3:3" s="86" customFormat="1" ht="10.199999999999999">
      <c r="C10947" s="90"/>
    </row>
    <row r="10948" spans="3:3" s="86" customFormat="1" ht="10.199999999999999">
      <c r="C10948" s="90"/>
    </row>
    <row r="10949" spans="3:3" s="86" customFormat="1" ht="10.199999999999999">
      <c r="C10949" s="90"/>
    </row>
    <row r="10950" spans="3:3" s="86" customFormat="1" ht="10.199999999999999">
      <c r="C10950" s="90"/>
    </row>
    <row r="10951" spans="3:3" s="86" customFormat="1" ht="10.199999999999999">
      <c r="C10951" s="90"/>
    </row>
    <row r="10952" spans="3:3" s="86" customFormat="1" ht="10.199999999999999">
      <c r="C10952" s="90"/>
    </row>
    <row r="10953" spans="3:3" s="86" customFormat="1" ht="10.199999999999999">
      <c r="C10953" s="90"/>
    </row>
    <row r="10954" spans="3:3" s="86" customFormat="1" ht="10.199999999999999">
      <c r="C10954" s="90"/>
    </row>
    <row r="10955" spans="3:3" s="86" customFormat="1" ht="10.199999999999999">
      <c r="C10955" s="90"/>
    </row>
    <row r="10956" spans="3:3" s="86" customFormat="1" ht="10.199999999999999">
      <c r="C10956" s="90"/>
    </row>
    <row r="10957" spans="3:3" s="86" customFormat="1" ht="10.199999999999999">
      <c r="C10957" s="90"/>
    </row>
    <row r="10958" spans="3:3" s="86" customFormat="1" ht="10.199999999999999">
      <c r="C10958" s="90"/>
    </row>
    <row r="10959" spans="3:3" s="86" customFormat="1" ht="10.199999999999999">
      <c r="C10959" s="90"/>
    </row>
    <row r="10960" spans="3:3" s="86" customFormat="1" ht="10.199999999999999">
      <c r="C10960" s="90"/>
    </row>
    <row r="10961" spans="3:3" s="86" customFormat="1" ht="10.199999999999999">
      <c r="C10961" s="90"/>
    </row>
    <row r="10962" spans="3:3" s="86" customFormat="1" ht="10.199999999999999">
      <c r="C10962" s="90"/>
    </row>
    <row r="10963" spans="3:3" s="86" customFormat="1" ht="10.199999999999999">
      <c r="C10963" s="90"/>
    </row>
    <row r="10964" spans="3:3" s="86" customFormat="1" ht="10.199999999999999">
      <c r="C10964" s="90"/>
    </row>
    <row r="10965" spans="3:3" s="86" customFormat="1" ht="10.199999999999999">
      <c r="C10965" s="90"/>
    </row>
    <row r="10966" spans="3:3" s="86" customFormat="1" ht="10.199999999999999">
      <c r="C10966" s="90"/>
    </row>
    <row r="10967" spans="3:3" s="86" customFormat="1" ht="10.199999999999999">
      <c r="C10967" s="90"/>
    </row>
    <row r="10968" spans="3:3" s="86" customFormat="1" ht="10.199999999999999">
      <c r="C10968" s="90"/>
    </row>
    <row r="10969" spans="3:3" s="86" customFormat="1" ht="10.199999999999999">
      <c r="C10969" s="90"/>
    </row>
    <row r="10970" spans="3:3" s="86" customFormat="1" ht="10.199999999999999">
      <c r="C10970" s="90"/>
    </row>
    <row r="10971" spans="3:3" s="86" customFormat="1" ht="10.199999999999999">
      <c r="C10971" s="90"/>
    </row>
    <row r="10972" spans="3:3" s="86" customFormat="1" ht="10.199999999999999">
      <c r="C10972" s="90"/>
    </row>
    <row r="10973" spans="3:3" s="86" customFormat="1" ht="10.199999999999999">
      <c r="C10973" s="90"/>
    </row>
    <row r="10974" spans="3:3" s="86" customFormat="1" ht="10.199999999999999">
      <c r="C10974" s="90"/>
    </row>
    <row r="10975" spans="3:3" s="86" customFormat="1" ht="10.199999999999999">
      <c r="C10975" s="90"/>
    </row>
    <row r="10976" spans="3:3" s="86" customFormat="1" ht="10.199999999999999">
      <c r="C10976" s="90"/>
    </row>
    <row r="10977" spans="3:3" s="86" customFormat="1" ht="10.199999999999999">
      <c r="C10977" s="90"/>
    </row>
    <row r="10978" spans="3:3" s="86" customFormat="1" ht="10.199999999999999">
      <c r="C10978" s="90"/>
    </row>
    <row r="10979" spans="3:3" s="86" customFormat="1" ht="10.199999999999999">
      <c r="C10979" s="90"/>
    </row>
    <row r="10980" spans="3:3" s="86" customFormat="1" ht="10.199999999999999">
      <c r="C10980" s="90"/>
    </row>
    <row r="10981" spans="3:3" s="86" customFormat="1" ht="10.199999999999999">
      <c r="C10981" s="90"/>
    </row>
    <row r="10982" spans="3:3" s="86" customFormat="1" ht="10.199999999999999">
      <c r="C10982" s="90"/>
    </row>
    <row r="10983" spans="3:3" s="86" customFormat="1" ht="10.199999999999999">
      <c r="C10983" s="90"/>
    </row>
    <row r="10984" spans="3:3" s="86" customFormat="1" ht="10.199999999999999">
      <c r="C10984" s="90"/>
    </row>
    <row r="10985" spans="3:3" s="86" customFormat="1" ht="10.199999999999999">
      <c r="C10985" s="90"/>
    </row>
    <row r="10986" spans="3:3" s="86" customFormat="1" ht="10.199999999999999">
      <c r="C10986" s="90"/>
    </row>
    <row r="10987" spans="3:3" s="86" customFormat="1" ht="10.199999999999999">
      <c r="C10987" s="90"/>
    </row>
    <row r="10988" spans="3:3" s="86" customFormat="1" ht="10.199999999999999">
      <c r="C10988" s="90"/>
    </row>
    <row r="10989" spans="3:3" s="86" customFormat="1" ht="10.199999999999999">
      <c r="C10989" s="90"/>
    </row>
    <row r="10990" spans="3:3" s="86" customFormat="1" ht="10.199999999999999">
      <c r="C10990" s="90"/>
    </row>
    <row r="10991" spans="3:3" s="86" customFormat="1" ht="10.199999999999999">
      <c r="C10991" s="90"/>
    </row>
    <row r="10992" spans="3:3" s="86" customFormat="1" ht="10.199999999999999">
      <c r="C10992" s="90"/>
    </row>
    <row r="10993" spans="3:3" s="86" customFormat="1" ht="10.199999999999999">
      <c r="C10993" s="90"/>
    </row>
    <row r="10994" spans="3:3" s="86" customFormat="1" ht="10.199999999999999">
      <c r="C10994" s="90"/>
    </row>
    <row r="10995" spans="3:3" s="86" customFormat="1" ht="10.199999999999999">
      <c r="C10995" s="90"/>
    </row>
    <row r="10996" spans="3:3" s="86" customFormat="1" ht="10.199999999999999">
      <c r="C10996" s="90"/>
    </row>
    <row r="10997" spans="3:3" s="86" customFormat="1" ht="10.199999999999999">
      <c r="C10997" s="90"/>
    </row>
    <row r="10998" spans="3:3" s="86" customFormat="1" ht="10.199999999999999">
      <c r="C10998" s="90"/>
    </row>
    <row r="10999" spans="3:3" s="86" customFormat="1" ht="10.199999999999999">
      <c r="C10999" s="90"/>
    </row>
    <row r="11000" spans="3:3" s="86" customFormat="1" ht="10.199999999999999">
      <c r="C11000" s="90"/>
    </row>
    <row r="11001" spans="3:3" s="86" customFormat="1" ht="10.199999999999999">
      <c r="C11001" s="90"/>
    </row>
    <row r="11002" spans="3:3" s="86" customFormat="1" ht="10.199999999999999">
      <c r="C11002" s="90"/>
    </row>
    <row r="11003" spans="3:3" s="86" customFormat="1" ht="10.199999999999999">
      <c r="C11003" s="90"/>
    </row>
    <row r="11004" spans="3:3" s="86" customFormat="1" ht="10.199999999999999">
      <c r="C11004" s="90"/>
    </row>
    <row r="11005" spans="3:3" s="86" customFormat="1" ht="10.199999999999999">
      <c r="C11005" s="90"/>
    </row>
    <row r="11006" spans="3:3" s="86" customFormat="1" ht="10.199999999999999">
      <c r="C11006" s="90"/>
    </row>
    <row r="11007" spans="3:3" s="86" customFormat="1" ht="10.199999999999999">
      <c r="C11007" s="90"/>
    </row>
    <row r="11008" spans="3:3" s="86" customFormat="1" ht="10.199999999999999">
      <c r="C11008" s="90"/>
    </row>
    <row r="11009" spans="3:3" s="86" customFormat="1" ht="10.199999999999999">
      <c r="C11009" s="90"/>
    </row>
    <row r="11010" spans="3:3" s="86" customFormat="1" ht="10.199999999999999">
      <c r="C11010" s="90"/>
    </row>
    <row r="11011" spans="3:3" s="86" customFormat="1" ht="10.199999999999999">
      <c r="C11011" s="90"/>
    </row>
    <row r="11012" spans="3:3" s="86" customFormat="1" ht="10.199999999999999">
      <c r="C11012" s="90"/>
    </row>
    <row r="11013" spans="3:3" s="86" customFormat="1" ht="10.199999999999999">
      <c r="C11013" s="90"/>
    </row>
    <row r="11014" spans="3:3" s="86" customFormat="1" ht="10.199999999999999">
      <c r="C11014" s="90"/>
    </row>
    <row r="11015" spans="3:3" s="86" customFormat="1" ht="10.199999999999999">
      <c r="C11015" s="90"/>
    </row>
    <row r="11016" spans="3:3" s="86" customFormat="1" ht="10.199999999999999">
      <c r="C11016" s="90"/>
    </row>
    <row r="11017" spans="3:3" s="86" customFormat="1" ht="10.199999999999999">
      <c r="C11017" s="90"/>
    </row>
    <row r="11018" spans="3:3" s="86" customFormat="1" ht="10.199999999999999">
      <c r="C11018" s="90"/>
    </row>
    <row r="11019" spans="3:3" s="86" customFormat="1" ht="10.199999999999999">
      <c r="C11019" s="90"/>
    </row>
    <row r="11020" spans="3:3" s="86" customFormat="1" ht="10.199999999999999">
      <c r="C11020" s="90"/>
    </row>
    <row r="11021" spans="3:3" s="86" customFormat="1" ht="10.199999999999999">
      <c r="C11021" s="90"/>
    </row>
    <row r="11022" spans="3:3" s="86" customFormat="1" ht="10.199999999999999">
      <c r="C11022" s="90"/>
    </row>
    <row r="11023" spans="3:3" s="86" customFormat="1" ht="10.199999999999999">
      <c r="C11023" s="90"/>
    </row>
    <row r="11024" spans="3:3" s="86" customFormat="1" ht="10.199999999999999">
      <c r="C11024" s="90"/>
    </row>
    <row r="11025" spans="3:3" s="86" customFormat="1" ht="10.199999999999999">
      <c r="C11025" s="90"/>
    </row>
    <row r="11026" spans="3:3" s="86" customFormat="1" ht="10.199999999999999">
      <c r="C11026" s="90"/>
    </row>
    <row r="11027" spans="3:3" s="86" customFormat="1" ht="10.199999999999999">
      <c r="C11027" s="90"/>
    </row>
    <row r="11028" spans="3:3" s="86" customFormat="1" ht="10.199999999999999">
      <c r="C11028" s="90"/>
    </row>
    <row r="11029" spans="3:3" s="86" customFormat="1" ht="10.199999999999999">
      <c r="C11029" s="90"/>
    </row>
    <row r="11030" spans="3:3" s="86" customFormat="1" ht="10.199999999999999">
      <c r="C11030" s="90"/>
    </row>
    <row r="11031" spans="3:3" s="86" customFormat="1" ht="10.199999999999999">
      <c r="C11031" s="90"/>
    </row>
    <row r="11032" spans="3:3" s="86" customFormat="1" ht="10.199999999999999">
      <c r="C11032" s="90"/>
    </row>
    <row r="11033" spans="3:3" s="86" customFormat="1" ht="10.199999999999999">
      <c r="C11033" s="90"/>
    </row>
    <row r="11034" spans="3:3" s="86" customFormat="1" ht="10.199999999999999">
      <c r="C11034" s="90"/>
    </row>
    <row r="11035" spans="3:3" s="86" customFormat="1" ht="10.199999999999999">
      <c r="C11035" s="90"/>
    </row>
    <row r="11036" spans="3:3" s="86" customFormat="1" ht="10.199999999999999">
      <c r="C11036" s="90"/>
    </row>
    <row r="11037" spans="3:3" s="86" customFormat="1" ht="10.199999999999999">
      <c r="C11037" s="90"/>
    </row>
    <row r="11038" spans="3:3" s="86" customFormat="1" ht="10.199999999999999">
      <c r="C11038" s="90"/>
    </row>
    <row r="11039" spans="3:3" s="86" customFormat="1" ht="10.199999999999999">
      <c r="C11039" s="90"/>
    </row>
    <row r="11040" spans="3:3" s="86" customFormat="1" ht="10.199999999999999">
      <c r="C11040" s="90"/>
    </row>
    <row r="11041" spans="3:3" s="86" customFormat="1" ht="10.199999999999999">
      <c r="C11041" s="90"/>
    </row>
    <row r="11042" spans="3:3" s="86" customFormat="1" ht="10.199999999999999">
      <c r="C11042" s="90"/>
    </row>
    <row r="11043" spans="3:3" s="86" customFormat="1" ht="10.199999999999999">
      <c r="C11043" s="90"/>
    </row>
    <row r="11044" spans="3:3" s="86" customFormat="1" ht="10.199999999999999">
      <c r="C11044" s="90"/>
    </row>
    <row r="11045" spans="3:3" s="86" customFormat="1" ht="10.199999999999999">
      <c r="C11045" s="90"/>
    </row>
    <row r="11046" spans="3:3" s="86" customFormat="1" ht="10.199999999999999">
      <c r="C11046" s="90"/>
    </row>
    <row r="11047" spans="3:3" s="86" customFormat="1" ht="10.199999999999999">
      <c r="C11047" s="90"/>
    </row>
    <row r="11048" spans="3:3" s="86" customFormat="1" ht="10.199999999999999">
      <c r="C11048" s="90"/>
    </row>
    <row r="11049" spans="3:3" s="86" customFormat="1" ht="10.199999999999999">
      <c r="C11049" s="90"/>
    </row>
    <row r="11050" spans="3:3" s="86" customFormat="1" ht="10.199999999999999">
      <c r="C11050" s="90"/>
    </row>
    <row r="11051" spans="3:3" s="86" customFormat="1" ht="10.199999999999999">
      <c r="C11051" s="90"/>
    </row>
    <row r="11052" spans="3:3" s="86" customFormat="1" ht="10.199999999999999">
      <c r="C11052" s="90"/>
    </row>
    <row r="11053" spans="3:3" s="86" customFormat="1" ht="10.199999999999999">
      <c r="C11053" s="90"/>
    </row>
    <row r="11054" spans="3:3" s="86" customFormat="1" ht="10.199999999999999">
      <c r="C11054" s="90"/>
    </row>
    <row r="11055" spans="3:3" s="86" customFormat="1" ht="10.199999999999999">
      <c r="C11055" s="90"/>
    </row>
    <row r="11056" spans="3:3" s="86" customFormat="1" ht="10.199999999999999">
      <c r="C11056" s="90"/>
    </row>
    <row r="11057" spans="3:3" s="86" customFormat="1" ht="10.199999999999999">
      <c r="C11057" s="90"/>
    </row>
    <row r="11058" spans="3:3" s="86" customFormat="1" ht="10.199999999999999">
      <c r="C11058" s="90"/>
    </row>
    <row r="11059" spans="3:3" s="86" customFormat="1" ht="10.199999999999999">
      <c r="C11059" s="90"/>
    </row>
    <row r="11060" spans="3:3" s="86" customFormat="1" ht="10.199999999999999">
      <c r="C11060" s="90"/>
    </row>
    <row r="11061" spans="3:3" s="86" customFormat="1" ht="10.199999999999999">
      <c r="C11061" s="90"/>
    </row>
    <row r="11062" spans="3:3" s="86" customFormat="1" ht="10.199999999999999">
      <c r="C11062" s="90"/>
    </row>
    <row r="11063" spans="3:3" s="86" customFormat="1" ht="10.199999999999999">
      <c r="C11063" s="90"/>
    </row>
    <row r="11064" spans="3:3" s="86" customFormat="1" ht="10.199999999999999">
      <c r="C11064" s="90"/>
    </row>
    <row r="11065" spans="3:3" s="86" customFormat="1" ht="10.199999999999999">
      <c r="C11065" s="90"/>
    </row>
    <row r="11066" spans="3:3" s="86" customFormat="1" ht="10.199999999999999">
      <c r="C11066" s="90"/>
    </row>
    <row r="11067" spans="3:3" s="86" customFormat="1" ht="10.199999999999999">
      <c r="C11067" s="90"/>
    </row>
    <row r="11068" spans="3:3" s="86" customFormat="1" ht="10.199999999999999">
      <c r="C11068" s="90"/>
    </row>
    <row r="11069" spans="3:3" s="86" customFormat="1" ht="10.199999999999999">
      <c r="C11069" s="90"/>
    </row>
    <row r="11070" spans="3:3" s="86" customFormat="1" ht="10.199999999999999">
      <c r="C11070" s="90"/>
    </row>
    <row r="11071" spans="3:3" s="86" customFormat="1" ht="10.199999999999999">
      <c r="C11071" s="90"/>
    </row>
    <row r="11072" spans="3:3" s="86" customFormat="1" ht="10.199999999999999">
      <c r="C11072" s="90"/>
    </row>
    <row r="11073" spans="3:3" s="86" customFormat="1" ht="10.199999999999999">
      <c r="C11073" s="90"/>
    </row>
    <row r="11074" spans="3:3" s="86" customFormat="1" ht="10.199999999999999">
      <c r="C11074" s="90"/>
    </row>
    <row r="11075" spans="3:3" s="86" customFormat="1" ht="10.199999999999999">
      <c r="C11075" s="90"/>
    </row>
    <row r="11076" spans="3:3" s="86" customFormat="1" ht="10.199999999999999">
      <c r="C11076" s="90"/>
    </row>
    <row r="11077" spans="3:3" s="86" customFormat="1" ht="10.199999999999999">
      <c r="C11077" s="90"/>
    </row>
    <row r="11078" spans="3:3" s="86" customFormat="1" ht="10.199999999999999">
      <c r="C11078" s="90"/>
    </row>
    <row r="11079" spans="3:3" s="86" customFormat="1" ht="10.199999999999999">
      <c r="C11079" s="90"/>
    </row>
    <row r="11080" spans="3:3" s="86" customFormat="1" ht="10.199999999999999">
      <c r="C11080" s="90"/>
    </row>
    <row r="11081" spans="3:3" s="86" customFormat="1" ht="10.199999999999999">
      <c r="C11081" s="90"/>
    </row>
    <row r="11082" spans="3:3" s="86" customFormat="1" ht="10.199999999999999">
      <c r="C11082" s="90"/>
    </row>
    <row r="11083" spans="3:3" s="86" customFormat="1" ht="10.199999999999999">
      <c r="C11083" s="90"/>
    </row>
    <row r="11084" spans="3:3" s="86" customFormat="1" ht="10.199999999999999">
      <c r="C11084" s="90"/>
    </row>
    <row r="11085" spans="3:3" s="86" customFormat="1" ht="10.199999999999999">
      <c r="C11085" s="90"/>
    </row>
    <row r="11086" spans="3:3" s="86" customFormat="1" ht="10.199999999999999">
      <c r="C11086" s="90"/>
    </row>
    <row r="11087" spans="3:3" s="86" customFormat="1" ht="10.199999999999999">
      <c r="C11087" s="90"/>
    </row>
    <row r="11088" spans="3:3" s="86" customFormat="1" ht="10.199999999999999">
      <c r="C11088" s="90"/>
    </row>
    <row r="11089" spans="3:3" s="86" customFormat="1" ht="10.199999999999999">
      <c r="C11089" s="90"/>
    </row>
    <row r="11090" spans="3:3" s="86" customFormat="1" ht="10.199999999999999">
      <c r="C11090" s="90"/>
    </row>
    <row r="11091" spans="3:3" s="86" customFormat="1" ht="10.199999999999999">
      <c r="C11091" s="90"/>
    </row>
    <row r="11092" spans="3:3" s="86" customFormat="1" ht="10.199999999999999">
      <c r="C11092" s="90"/>
    </row>
    <row r="11093" spans="3:3" s="86" customFormat="1" ht="10.199999999999999">
      <c r="C11093" s="90"/>
    </row>
    <row r="11094" spans="3:3" s="86" customFormat="1" ht="10.199999999999999">
      <c r="C11094" s="90"/>
    </row>
    <row r="11095" spans="3:3" s="86" customFormat="1" ht="10.199999999999999">
      <c r="C11095" s="90"/>
    </row>
    <row r="11096" spans="3:3" s="86" customFormat="1" ht="10.199999999999999">
      <c r="C11096" s="90"/>
    </row>
    <row r="11097" spans="3:3" s="86" customFormat="1" ht="10.199999999999999">
      <c r="C11097" s="90"/>
    </row>
    <row r="11098" spans="3:3" s="86" customFormat="1" ht="10.199999999999999">
      <c r="C11098" s="90"/>
    </row>
    <row r="11099" spans="3:3" s="86" customFormat="1" ht="10.199999999999999">
      <c r="C11099" s="90"/>
    </row>
    <row r="11100" spans="3:3" s="86" customFormat="1" ht="10.199999999999999">
      <c r="C11100" s="90"/>
    </row>
    <row r="11101" spans="3:3" s="86" customFormat="1" ht="10.199999999999999">
      <c r="C11101" s="90"/>
    </row>
    <row r="11102" spans="3:3" s="86" customFormat="1" ht="10.199999999999999">
      <c r="C11102" s="90"/>
    </row>
    <row r="11103" spans="3:3" s="86" customFormat="1" ht="10.199999999999999">
      <c r="C11103" s="90"/>
    </row>
    <row r="11104" spans="3:3" s="86" customFormat="1" ht="10.199999999999999">
      <c r="C11104" s="90"/>
    </row>
    <row r="11105" spans="3:3" s="86" customFormat="1" ht="10.199999999999999">
      <c r="C11105" s="90"/>
    </row>
    <row r="11106" spans="3:3" s="86" customFormat="1" ht="10.199999999999999">
      <c r="C11106" s="90"/>
    </row>
    <row r="11107" spans="3:3" s="86" customFormat="1" ht="10.199999999999999">
      <c r="C11107" s="90"/>
    </row>
    <row r="11108" spans="3:3" s="86" customFormat="1" ht="10.199999999999999">
      <c r="C11108" s="90"/>
    </row>
    <row r="11109" spans="3:3" s="86" customFormat="1" ht="10.199999999999999">
      <c r="C11109" s="90"/>
    </row>
    <row r="11110" spans="3:3" s="86" customFormat="1" ht="10.199999999999999">
      <c r="C11110" s="90"/>
    </row>
    <row r="11111" spans="3:3" s="86" customFormat="1" ht="10.199999999999999">
      <c r="C11111" s="90"/>
    </row>
    <row r="11112" spans="3:3" s="86" customFormat="1" ht="10.199999999999999">
      <c r="C11112" s="90"/>
    </row>
    <row r="11113" spans="3:3" s="86" customFormat="1" ht="10.199999999999999">
      <c r="C11113" s="90"/>
    </row>
    <row r="11114" spans="3:3" s="86" customFormat="1" ht="10.199999999999999">
      <c r="C11114" s="90"/>
    </row>
    <row r="11115" spans="3:3" s="86" customFormat="1" ht="10.199999999999999">
      <c r="C11115" s="90"/>
    </row>
    <row r="11116" spans="3:3" s="86" customFormat="1" ht="10.199999999999999">
      <c r="C11116" s="90"/>
    </row>
    <row r="11117" spans="3:3" s="86" customFormat="1" ht="10.199999999999999">
      <c r="C11117" s="90"/>
    </row>
    <row r="11118" spans="3:3" s="86" customFormat="1" ht="10.199999999999999">
      <c r="C11118" s="90"/>
    </row>
    <row r="11119" spans="3:3" s="86" customFormat="1" ht="10.199999999999999">
      <c r="C11119" s="90"/>
    </row>
    <row r="11120" spans="3:3" s="86" customFormat="1" ht="10.199999999999999">
      <c r="C11120" s="90"/>
    </row>
    <row r="11121" spans="3:3" s="86" customFormat="1" ht="10.199999999999999">
      <c r="C11121" s="90"/>
    </row>
    <row r="11122" spans="3:3" s="86" customFormat="1" ht="10.199999999999999">
      <c r="C11122" s="90"/>
    </row>
    <row r="11123" spans="3:3" s="86" customFormat="1" ht="10.199999999999999">
      <c r="C11123" s="90"/>
    </row>
    <row r="11124" spans="3:3" s="86" customFormat="1" ht="10.199999999999999">
      <c r="C11124" s="90"/>
    </row>
    <row r="11125" spans="3:3" s="86" customFormat="1" ht="10.199999999999999">
      <c r="C11125" s="90"/>
    </row>
    <row r="11126" spans="3:3" s="86" customFormat="1" ht="10.199999999999999">
      <c r="C11126" s="90"/>
    </row>
    <row r="11127" spans="3:3" s="86" customFormat="1" ht="10.199999999999999">
      <c r="C11127" s="90"/>
    </row>
    <row r="11128" spans="3:3" s="86" customFormat="1" ht="10.199999999999999">
      <c r="C11128" s="90"/>
    </row>
    <row r="11129" spans="3:3" s="86" customFormat="1" ht="10.199999999999999">
      <c r="C11129" s="90"/>
    </row>
    <row r="11130" spans="3:3" s="86" customFormat="1" ht="10.199999999999999">
      <c r="C11130" s="90"/>
    </row>
    <row r="11131" spans="3:3" s="86" customFormat="1" ht="10.199999999999999">
      <c r="C11131" s="90"/>
    </row>
    <row r="11132" spans="3:3" s="86" customFormat="1" ht="10.199999999999999">
      <c r="C11132" s="90"/>
    </row>
    <row r="11133" spans="3:3" s="86" customFormat="1" ht="10.199999999999999">
      <c r="C11133" s="90"/>
    </row>
    <row r="11134" spans="3:3" s="86" customFormat="1" ht="10.199999999999999">
      <c r="C11134" s="90"/>
    </row>
    <row r="11135" spans="3:3" s="86" customFormat="1" ht="10.199999999999999">
      <c r="C11135" s="90"/>
    </row>
    <row r="11136" spans="3:3" s="86" customFormat="1" ht="10.199999999999999">
      <c r="C11136" s="90"/>
    </row>
    <row r="11137" spans="3:3" s="86" customFormat="1" ht="10.199999999999999">
      <c r="C11137" s="90"/>
    </row>
    <row r="11138" spans="3:3" s="86" customFormat="1" ht="10.199999999999999">
      <c r="C11138" s="90"/>
    </row>
    <row r="11139" spans="3:3" s="86" customFormat="1" ht="10.199999999999999">
      <c r="C11139" s="90"/>
    </row>
    <row r="11140" spans="3:3" s="86" customFormat="1" ht="10.199999999999999">
      <c r="C11140" s="90"/>
    </row>
    <row r="11141" spans="3:3" s="86" customFormat="1" ht="10.199999999999999">
      <c r="C11141" s="90"/>
    </row>
    <row r="11142" spans="3:3" s="86" customFormat="1" ht="10.199999999999999">
      <c r="C11142" s="90"/>
    </row>
    <row r="11143" spans="3:3" s="86" customFormat="1" ht="10.199999999999999">
      <c r="C11143" s="90"/>
    </row>
    <row r="11144" spans="3:3" s="86" customFormat="1" ht="10.199999999999999">
      <c r="C11144" s="90"/>
    </row>
    <row r="11145" spans="3:3" s="86" customFormat="1" ht="10.199999999999999">
      <c r="C11145" s="90"/>
    </row>
    <row r="11146" spans="3:3" s="86" customFormat="1" ht="10.199999999999999">
      <c r="C11146" s="90"/>
    </row>
    <row r="11147" spans="3:3" s="86" customFormat="1" ht="10.199999999999999">
      <c r="C11147" s="90"/>
    </row>
    <row r="11148" spans="3:3" s="86" customFormat="1" ht="10.199999999999999">
      <c r="C11148" s="90"/>
    </row>
    <row r="11149" spans="3:3" s="86" customFormat="1" ht="10.199999999999999">
      <c r="C11149" s="90"/>
    </row>
    <row r="11150" spans="3:3" s="86" customFormat="1" ht="10.199999999999999">
      <c r="C11150" s="90"/>
    </row>
    <row r="11151" spans="3:3" s="86" customFormat="1" ht="10.199999999999999">
      <c r="C11151" s="90"/>
    </row>
    <row r="11152" spans="3:3" s="86" customFormat="1" ht="10.199999999999999">
      <c r="C11152" s="90"/>
    </row>
    <row r="11153" spans="3:3" s="86" customFormat="1" ht="10.199999999999999">
      <c r="C11153" s="90"/>
    </row>
    <row r="11154" spans="3:3" s="86" customFormat="1" ht="10.199999999999999">
      <c r="C11154" s="90"/>
    </row>
    <row r="11155" spans="3:3" s="86" customFormat="1" ht="10.199999999999999">
      <c r="C11155" s="90"/>
    </row>
    <row r="11156" spans="3:3" s="86" customFormat="1" ht="10.199999999999999">
      <c r="C11156" s="90"/>
    </row>
    <row r="11157" spans="3:3" s="86" customFormat="1" ht="10.199999999999999">
      <c r="C11157" s="90"/>
    </row>
    <row r="11158" spans="3:3" s="86" customFormat="1" ht="10.199999999999999">
      <c r="C11158" s="90"/>
    </row>
    <row r="11159" spans="3:3" s="86" customFormat="1" ht="10.199999999999999">
      <c r="C11159" s="90"/>
    </row>
    <row r="11160" spans="3:3" s="86" customFormat="1" ht="10.199999999999999">
      <c r="C11160" s="90"/>
    </row>
    <row r="11161" spans="3:3" s="86" customFormat="1" ht="10.199999999999999">
      <c r="C11161" s="90"/>
    </row>
    <row r="11162" spans="3:3" s="86" customFormat="1" ht="10.199999999999999">
      <c r="C11162" s="90"/>
    </row>
    <row r="11163" spans="3:3" s="86" customFormat="1" ht="10.199999999999999">
      <c r="C11163" s="90"/>
    </row>
    <row r="11164" spans="3:3" s="86" customFormat="1" ht="10.199999999999999">
      <c r="C11164" s="90"/>
    </row>
    <row r="11165" spans="3:3" s="86" customFormat="1" ht="10.199999999999999">
      <c r="C11165" s="90"/>
    </row>
    <row r="11166" spans="3:3" s="86" customFormat="1" ht="10.199999999999999">
      <c r="C11166" s="90"/>
    </row>
    <row r="11167" spans="3:3" s="86" customFormat="1" ht="10.199999999999999">
      <c r="C11167" s="90"/>
    </row>
    <row r="11168" spans="3:3" s="86" customFormat="1" ht="10.199999999999999">
      <c r="C11168" s="90"/>
    </row>
    <row r="11169" spans="3:3" s="86" customFormat="1" ht="10.199999999999999">
      <c r="C11169" s="90"/>
    </row>
    <row r="11170" spans="3:3" s="86" customFormat="1" ht="10.199999999999999">
      <c r="C11170" s="90"/>
    </row>
    <row r="11171" spans="3:3" s="86" customFormat="1" ht="10.199999999999999">
      <c r="C11171" s="90"/>
    </row>
    <row r="11172" spans="3:3" s="86" customFormat="1" ht="10.199999999999999">
      <c r="C11172" s="90"/>
    </row>
    <row r="11173" spans="3:3" s="86" customFormat="1" ht="10.199999999999999">
      <c r="C11173" s="90"/>
    </row>
    <row r="11174" spans="3:3" s="86" customFormat="1" ht="10.199999999999999">
      <c r="C11174" s="90"/>
    </row>
    <row r="11175" spans="3:3" s="86" customFormat="1" ht="10.199999999999999">
      <c r="C11175" s="90"/>
    </row>
    <row r="11176" spans="3:3" s="86" customFormat="1" ht="10.199999999999999">
      <c r="C11176" s="90"/>
    </row>
    <row r="11177" spans="3:3" s="86" customFormat="1" ht="10.199999999999999">
      <c r="C11177" s="90"/>
    </row>
    <row r="11178" spans="3:3" s="86" customFormat="1" ht="10.199999999999999">
      <c r="C11178" s="90"/>
    </row>
    <row r="11179" spans="3:3" s="86" customFormat="1" ht="10.199999999999999">
      <c r="C11179" s="90"/>
    </row>
    <row r="11180" spans="3:3" s="86" customFormat="1" ht="10.199999999999999">
      <c r="C11180" s="90"/>
    </row>
    <row r="11181" spans="3:3" s="86" customFormat="1" ht="10.199999999999999">
      <c r="C11181" s="90"/>
    </row>
    <row r="11182" spans="3:3" s="86" customFormat="1" ht="10.199999999999999">
      <c r="C11182" s="90"/>
    </row>
    <row r="11183" spans="3:3" s="86" customFormat="1" ht="10.199999999999999">
      <c r="C11183" s="90"/>
    </row>
    <row r="11184" spans="3:3" s="86" customFormat="1" ht="10.199999999999999">
      <c r="C11184" s="90"/>
    </row>
    <row r="11185" spans="3:3" s="86" customFormat="1" ht="10.199999999999999">
      <c r="C11185" s="90"/>
    </row>
    <row r="11186" spans="3:3" s="86" customFormat="1" ht="10.199999999999999">
      <c r="C11186" s="90"/>
    </row>
    <row r="11187" spans="3:3" s="86" customFormat="1" ht="10.199999999999999">
      <c r="C11187" s="90"/>
    </row>
    <row r="11188" spans="3:3" s="86" customFormat="1" ht="10.199999999999999">
      <c r="C11188" s="90"/>
    </row>
    <row r="11189" spans="3:3" s="86" customFormat="1" ht="10.199999999999999">
      <c r="C11189" s="90"/>
    </row>
    <row r="11190" spans="3:3" s="86" customFormat="1" ht="10.199999999999999">
      <c r="C11190" s="90"/>
    </row>
    <row r="11191" spans="3:3" s="86" customFormat="1" ht="10.199999999999999">
      <c r="C11191" s="90"/>
    </row>
    <row r="11192" spans="3:3" s="86" customFormat="1" ht="10.199999999999999">
      <c r="C11192" s="90"/>
    </row>
    <row r="11193" spans="3:3" s="86" customFormat="1" ht="10.199999999999999">
      <c r="C11193" s="90"/>
    </row>
    <row r="11194" spans="3:3" s="86" customFormat="1" ht="10.199999999999999">
      <c r="C11194" s="90"/>
    </row>
    <row r="11195" spans="3:3" s="86" customFormat="1" ht="10.199999999999999">
      <c r="C11195" s="90"/>
    </row>
    <row r="11196" spans="3:3" s="86" customFormat="1" ht="10.199999999999999">
      <c r="C11196" s="90"/>
    </row>
    <row r="11197" spans="3:3" s="86" customFormat="1" ht="10.199999999999999">
      <c r="C11197" s="90"/>
    </row>
    <row r="11198" spans="3:3" s="86" customFormat="1" ht="10.199999999999999">
      <c r="C11198" s="90"/>
    </row>
    <row r="11199" spans="3:3" s="86" customFormat="1" ht="10.199999999999999">
      <c r="C11199" s="90"/>
    </row>
    <row r="11200" spans="3:3" s="86" customFormat="1" ht="10.199999999999999">
      <c r="C11200" s="90"/>
    </row>
    <row r="11201" spans="3:3" s="86" customFormat="1" ht="10.199999999999999">
      <c r="C11201" s="90"/>
    </row>
    <row r="11202" spans="3:3" s="86" customFormat="1" ht="10.199999999999999">
      <c r="C11202" s="90"/>
    </row>
    <row r="11203" spans="3:3" s="86" customFormat="1" ht="10.199999999999999">
      <c r="C11203" s="90"/>
    </row>
    <row r="11204" spans="3:3" s="86" customFormat="1" ht="10.199999999999999">
      <c r="C11204" s="90"/>
    </row>
    <row r="11205" spans="3:3" s="86" customFormat="1" ht="10.199999999999999">
      <c r="C11205" s="90"/>
    </row>
    <row r="11206" spans="3:3" s="86" customFormat="1" ht="10.199999999999999">
      <c r="C11206" s="90"/>
    </row>
    <row r="11207" spans="3:3" s="86" customFormat="1" ht="10.199999999999999">
      <c r="C11207" s="90"/>
    </row>
    <row r="11208" spans="3:3" s="86" customFormat="1" ht="10.199999999999999">
      <c r="C11208" s="90"/>
    </row>
    <row r="11209" spans="3:3" s="86" customFormat="1" ht="10.199999999999999">
      <c r="C11209" s="90"/>
    </row>
    <row r="11210" spans="3:3" s="86" customFormat="1" ht="10.199999999999999">
      <c r="C11210" s="90"/>
    </row>
    <row r="11211" spans="3:3" s="86" customFormat="1" ht="10.199999999999999">
      <c r="C11211" s="90"/>
    </row>
    <row r="11212" spans="3:3" s="86" customFormat="1" ht="10.199999999999999">
      <c r="C11212" s="90"/>
    </row>
    <row r="11213" spans="3:3" s="86" customFormat="1" ht="10.199999999999999">
      <c r="C11213" s="90"/>
    </row>
    <row r="11214" spans="3:3" s="86" customFormat="1" ht="10.199999999999999">
      <c r="C11214" s="90"/>
    </row>
    <row r="11215" spans="3:3" s="86" customFormat="1" ht="10.199999999999999">
      <c r="C11215" s="90"/>
    </row>
    <row r="11216" spans="3:3" s="86" customFormat="1" ht="10.199999999999999">
      <c r="C11216" s="90"/>
    </row>
    <row r="11217" spans="3:3" s="86" customFormat="1" ht="10.199999999999999">
      <c r="C11217" s="90"/>
    </row>
    <row r="11218" spans="3:3" s="86" customFormat="1" ht="10.199999999999999">
      <c r="C11218" s="90"/>
    </row>
    <row r="11219" spans="3:3" s="86" customFormat="1" ht="10.199999999999999">
      <c r="C11219" s="90"/>
    </row>
    <row r="11220" spans="3:3" s="86" customFormat="1" ht="10.199999999999999">
      <c r="C11220" s="90"/>
    </row>
    <row r="11221" spans="3:3" s="86" customFormat="1" ht="10.199999999999999">
      <c r="C11221" s="90"/>
    </row>
    <row r="11222" spans="3:3" s="86" customFormat="1" ht="10.199999999999999">
      <c r="C11222" s="90"/>
    </row>
    <row r="11223" spans="3:3" s="86" customFormat="1" ht="10.199999999999999">
      <c r="C11223" s="90"/>
    </row>
    <row r="11224" spans="3:3" s="86" customFormat="1" ht="10.199999999999999">
      <c r="C11224" s="90"/>
    </row>
    <row r="11225" spans="3:3" s="86" customFormat="1" ht="10.199999999999999">
      <c r="C11225" s="90"/>
    </row>
    <row r="11226" spans="3:3" s="86" customFormat="1" ht="10.199999999999999">
      <c r="C11226" s="90"/>
    </row>
    <row r="11227" spans="3:3" s="86" customFormat="1" ht="10.199999999999999">
      <c r="C11227" s="90"/>
    </row>
    <row r="11228" spans="3:3" s="86" customFormat="1" ht="10.199999999999999">
      <c r="C11228" s="90"/>
    </row>
    <row r="11229" spans="3:3" s="86" customFormat="1" ht="10.199999999999999">
      <c r="C11229" s="90"/>
    </row>
    <row r="11230" spans="3:3" s="86" customFormat="1" ht="10.199999999999999">
      <c r="C11230" s="90"/>
    </row>
    <row r="11231" spans="3:3" s="86" customFormat="1" ht="10.199999999999999">
      <c r="C11231" s="90"/>
    </row>
    <row r="11232" spans="3:3" s="86" customFormat="1" ht="10.199999999999999">
      <c r="C11232" s="90"/>
    </row>
    <row r="11233" spans="3:3" s="86" customFormat="1" ht="10.199999999999999">
      <c r="C11233" s="90"/>
    </row>
    <row r="11234" spans="3:3" s="86" customFormat="1" ht="10.199999999999999">
      <c r="C11234" s="90"/>
    </row>
    <row r="11235" spans="3:3" s="86" customFormat="1" ht="10.199999999999999">
      <c r="C11235" s="90"/>
    </row>
    <row r="11236" spans="3:3" s="86" customFormat="1" ht="10.199999999999999">
      <c r="C11236" s="90"/>
    </row>
    <row r="11237" spans="3:3" s="86" customFormat="1" ht="10.199999999999999">
      <c r="C11237" s="90"/>
    </row>
    <row r="11238" spans="3:3" s="86" customFormat="1" ht="10.199999999999999">
      <c r="C11238" s="90"/>
    </row>
    <row r="11239" spans="3:3" s="86" customFormat="1" ht="10.199999999999999">
      <c r="C11239" s="90"/>
    </row>
    <row r="11240" spans="3:3" s="86" customFormat="1" ht="10.199999999999999">
      <c r="C11240" s="90"/>
    </row>
    <row r="11241" spans="3:3" s="86" customFormat="1" ht="10.199999999999999">
      <c r="C11241" s="90"/>
    </row>
    <row r="11242" spans="3:3" s="86" customFormat="1" ht="10.199999999999999">
      <c r="C11242" s="90"/>
    </row>
    <row r="11243" spans="3:3" s="86" customFormat="1" ht="10.199999999999999">
      <c r="C11243" s="90"/>
    </row>
    <row r="11244" spans="3:3" s="86" customFormat="1" ht="10.199999999999999">
      <c r="C11244" s="90"/>
    </row>
    <row r="11245" spans="3:3" s="86" customFormat="1" ht="10.199999999999999">
      <c r="C11245" s="90"/>
    </row>
    <row r="11246" spans="3:3" s="86" customFormat="1" ht="10.199999999999999">
      <c r="C11246" s="90"/>
    </row>
    <row r="11247" spans="3:3" s="86" customFormat="1" ht="10.199999999999999">
      <c r="C11247" s="90"/>
    </row>
    <row r="11248" spans="3:3" s="86" customFormat="1" ht="10.199999999999999">
      <c r="C11248" s="90"/>
    </row>
    <row r="11249" spans="3:3" s="86" customFormat="1" ht="10.199999999999999">
      <c r="C11249" s="90"/>
    </row>
    <row r="11250" spans="3:3" s="86" customFormat="1" ht="10.199999999999999">
      <c r="C11250" s="90"/>
    </row>
    <row r="11251" spans="3:3" s="86" customFormat="1" ht="10.199999999999999">
      <c r="C11251" s="90"/>
    </row>
    <row r="11252" spans="3:3" s="86" customFormat="1" ht="10.199999999999999">
      <c r="C11252" s="90"/>
    </row>
    <row r="11253" spans="3:3" s="86" customFormat="1" ht="10.199999999999999">
      <c r="C11253" s="90"/>
    </row>
    <row r="11254" spans="3:3" s="86" customFormat="1" ht="10.199999999999999">
      <c r="C11254" s="90"/>
    </row>
    <row r="11255" spans="3:3" s="86" customFormat="1" ht="10.199999999999999">
      <c r="C11255" s="90"/>
    </row>
    <row r="11256" spans="3:3" s="86" customFormat="1" ht="10.199999999999999">
      <c r="C11256" s="90"/>
    </row>
    <row r="11257" spans="3:3" s="86" customFormat="1" ht="10.199999999999999">
      <c r="C11257" s="90"/>
    </row>
    <row r="11258" spans="3:3" s="86" customFormat="1" ht="10.199999999999999">
      <c r="C11258" s="90"/>
    </row>
    <row r="11259" spans="3:3" s="86" customFormat="1" ht="10.199999999999999">
      <c r="C11259" s="90"/>
    </row>
    <row r="11260" spans="3:3" s="86" customFormat="1" ht="10.199999999999999">
      <c r="C11260" s="90"/>
    </row>
    <row r="11261" spans="3:3" s="86" customFormat="1" ht="10.199999999999999">
      <c r="C11261" s="90"/>
    </row>
    <row r="11262" spans="3:3" s="86" customFormat="1" ht="10.199999999999999">
      <c r="C11262" s="90"/>
    </row>
    <row r="11263" spans="3:3" s="86" customFormat="1" ht="10.199999999999999">
      <c r="C11263" s="90"/>
    </row>
    <row r="11264" spans="3:3" s="86" customFormat="1" ht="10.199999999999999">
      <c r="C11264" s="90"/>
    </row>
    <row r="11265" spans="3:3" s="86" customFormat="1" ht="10.199999999999999">
      <c r="C11265" s="90"/>
    </row>
    <row r="11266" spans="3:3" s="86" customFormat="1" ht="10.199999999999999">
      <c r="C11266" s="90"/>
    </row>
    <row r="11267" spans="3:3" s="86" customFormat="1" ht="10.199999999999999">
      <c r="C11267" s="90"/>
    </row>
    <row r="11268" spans="3:3" s="86" customFormat="1" ht="10.199999999999999">
      <c r="C11268" s="90"/>
    </row>
    <row r="11269" spans="3:3" s="86" customFormat="1" ht="10.199999999999999">
      <c r="C11269" s="90"/>
    </row>
    <row r="11270" spans="3:3" s="86" customFormat="1" ht="10.199999999999999">
      <c r="C11270" s="90"/>
    </row>
    <row r="11271" spans="3:3" s="86" customFormat="1" ht="10.199999999999999">
      <c r="C11271" s="90"/>
    </row>
    <row r="11272" spans="3:3" s="86" customFormat="1" ht="10.199999999999999">
      <c r="C11272" s="90"/>
    </row>
    <row r="11273" spans="3:3" s="86" customFormat="1" ht="10.199999999999999">
      <c r="C11273" s="90"/>
    </row>
    <row r="11274" spans="3:3" s="86" customFormat="1" ht="10.199999999999999">
      <c r="C11274" s="90"/>
    </row>
    <row r="11275" spans="3:3" s="86" customFormat="1" ht="10.199999999999999">
      <c r="C11275" s="90"/>
    </row>
    <row r="11276" spans="3:3" s="86" customFormat="1" ht="10.199999999999999">
      <c r="C11276" s="90"/>
    </row>
    <row r="11277" spans="3:3" s="86" customFormat="1" ht="10.199999999999999">
      <c r="C11277" s="90"/>
    </row>
    <row r="11278" spans="3:3" s="86" customFormat="1" ht="10.199999999999999">
      <c r="C11278" s="90"/>
    </row>
    <row r="11279" spans="3:3" s="86" customFormat="1" ht="10.199999999999999">
      <c r="C11279" s="90"/>
    </row>
    <row r="11280" spans="3:3" s="86" customFormat="1" ht="10.199999999999999">
      <c r="C11280" s="90"/>
    </row>
    <row r="11281" spans="3:3" s="86" customFormat="1" ht="10.199999999999999">
      <c r="C11281" s="90"/>
    </row>
    <row r="11282" spans="3:3" s="86" customFormat="1" ht="10.199999999999999">
      <c r="C11282" s="90"/>
    </row>
    <row r="11283" spans="3:3" s="86" customFormat="1" ht="10.199999999999999">
      <c r="C11283" s="90"/>
    </row>
    <row r="11284" spans="3:3" s="86" customFormat="1" ht="10.199999999999999">
      <c r="C11284" s="90"/>
    </row>
    <row r="11285" spans="3:3" s="86" customFormat="1" ht="10.199999999999999">
      <c r="C11285" s="90"/>
    </row>
    <row r="11286" spans="3:3" s="86" customFormat="1" ht="10.199999999999999">
      <c r="C11286" s="90"/>
    </row>
    <row r="11287" spans="3:3" s="86" customFormat="1" ht="10.199999999999999">
      <c r="C11287" s="90"/>
    </row>
    <row r="11288" spans="3:3" s="86" customFormat="1" ht="10.199999999999999">
      <c r="C11288" s="90"/>
    </row>
    <row r="11289" spans="3:3" s="86" customFormat="1" ht="10.199999999999999">
      <c r="C11289" s="90"/>
    </row>
    <row r="11290" spans="3:3" s="86" customFormat="1" ht="10.199999999999999">
      <c r="C11290" s="90"/>
    </row>
    <row r="11291" spans="3:3" s="86" customFormat="1" ht="10.199999999999999">
      <c r="C11291" s="90"/>
    </row>
    <row r="11292" spans="3:3" s="86" customFormat="1" ht="10.199999999999999">
      <c r="C11292" s="90"/>
    </row>
    <row r="11293" spans="3:3" s="86" customFormat="1" ht="10.199999999999999">
      <c r="C11293" s="90"/>
    </row>
    <row r="11294" spans="3:3" s="86" customFormat="1" ht="10.199999999999999">
      <c r="C11294" s="90"/>
    </row>
    <row r="11295" spans="3:3" s="86" customFormat="1" ht="10.199999999999999">
      <c r="C11295" s="90"/>
    </row>
    <row r="11296" spans="3:3" s="86" customFormat="1" ht="10.199999999999999">
      <c r="C11296" s="90"/>
    </row>
    <row r="11297" spans="3:3" s="86" customFormat="1" ht="10.199999999999999">
      <c r="C11297" s="90"/>
    </row>
    <row r="11298" spans="3:3" s="86" customFormat="1" ht="10.199999999999999">
      <c r="C11298" s="90"/>
    </row>
    <row r="11299" spans="3:3" s="86" customFormat="1" ht="10.199999999999999">
      <c r="C11299" s="90"/>
    </row>
    <row r="11300" spans="3:3" s="86" customFormat="1" ht="10.199999999999999">
      <c r="C11300" s="90"/>
    </row>
    <row r="11301" spans="3:3" s="86" customFormat="1" ht="10.199999999999999">
      <c r="C11301" s="90"/>
    </row>
    <row r="11302" spans="3:3" s="86" customFormat="1" ht="10.199999999999999">
      <c r="C11302" s="90"/>
    </row>
    <row r="11303" spans="3:3" s="86" customFormat="1" ht="10.199999999999999">
      <c r="C11303" s="90"/>
    </row>
    <row r="11304" spans="3:3" s="86" customFormat="1" ht="10.199999999999999">
      <c r="C11304" s="90"/>
    </row>
    <row r="11305" spans="3:3" s="86" customFormat="1" ht="10.199999999999999">
      <c r="C11305" s="90"/>
    </row>
    <row r="11306" spans="3:3" s="86" customFormat="1" ht="10.199999999999999">
      <c r="C11306" s="90"/>
    </row>
    <row r="11307" spans="3:3" s="86" customFormat="1" ht="10.199999999999999">
      <c r="C11307" s="90"/>
    </row>
    <row r="11308" spans="3:3" s="86" customFormat="1" ht="10.199999999999999">
      <c r="C11308" s="90"/>
    </row>
    <row r="11309" spans="3:3" s="86" customFormat="1" ht="10.199999999999999">
      <c r="C11309" s="90"/>
    </row>
    <row r="11310" spans="3:3" s="86" customFormat="1" ht="10.199999999999999">
      <c r="C11310" s="90"/>
    </row>
    <row r="11311" spans="3:3" s="86" customFormat="1" ht="10.199999999999999">
      <c r="C11311" s="90"/>
    </row>
    <row r="11312" spans="3:3" s="86" customFormat="1" ht="10.199999999999999">
      <c r="C11312" s="90"/>
    </row>
    <row r="11313" spans="3:3" s="86" customFormat="1" ht="10.199999999999999">
      <c r="C11313" s="90"/>
    </row>
    <row r="11314" spans="3:3" s="86" customFormat="1" ht="10.199999999999999">
      <c r="C11314" s="90"/>
    </row>
    <row r="11315" spans="3:3" s="86" customFormat="1" ht="10.199999999999999">
      <c r="C11315" s="90"/>
    </row>
    <row r="11316" spans="3:3" s="86" customFormat="1" ht="10.199999999999999">
      <c r="C11316" s="90"/>
    </row>
    <row r="11317" spans="3:3" s="86" customFormat="1" ht="10.199999999999999">
      <c r="C11317" s="90"/>
    </row>
    <row r="11318" spans="3:3" s="86" customFormat="1" ht="10.199999999999999">
      <c r="C11318" s="90"/>
    </row>
    <row r="11319" spans="3:3" s="86" customFormat="1" ht="10.199999999999999">
      <c r="C11319" s="90"/>
    </row>
    <row r="11320" spans="3:3" s="86" customFormat="1" ht="10.199999999999999">
      <c r="C11320" s="90"/>
    </row>
    <row r="11321" spans="3:3" s="86" customFormat="1" ht="10.199999999999999">
      <c r="C11321" s="90"/>
    </row>
    <row r="11322" spans="3:3" s="86" customFormat="1" ht="10.199999999999999">
      <c r="C11322" s="90"/>
    </row>
    <row r="11323" spans="3:3" s="86" customFormat="1" ht="10.199999999999999">
      <c r="C11323" s="90"/>
    </row>
    <row r="11324" spans="3:3" s="86" customFormat="1" ht="10.199999999999999">
      <c r="C11324" s="90"/>
    </row>
    <row r="11325" spans="3:3" s="86" customFormat="1" ht="10.199999999999999">
      <c r="C11325" s="90"/>
    </row>
    <row r="11326" spans="3:3" s="86" customFormat="1" ht="10.199999999999999">
      <c r="C11326" s="90"/>
    </row>
    <row r="11327" spans="3:3" s="86" customFormat="1" ht="10.199999999999999">
      <c r="C11327" s="90"/>
    </row>
    <row r="11328" spans="3:3" s="86" customFormat="1" ht="10.199999999999999">
      <c r="C11328" s="90"/>
    </row>
    <row r="11329" spans="3:3" s="86" customFormat="1" ht="10.199999999999999">
      <c r="C11329" s="90"/>
    </row>
    <row r="11330" spans="3:3" s="86" customFormat="1" ht="10.199999999999999">
      <c r="C11330" s="90"/>
    </row>
    <row r="11331" spans="3:3" s="86" customFormat="1" ht="10.199999999999999">
      <c r="C11331" s="90"/>
    </row>
    <row r="11332" spans="3:3" s="86" customFormat="1" ht="10.199999999999999">
      <c r="C11332" s="90"/>
    </row>
    <row r="11333" spans="3:3" s="86" customFormat="1" ht="10.199999999999999">
      <c r="C11333" s="90"/>
    </row>
    <row r="11334" spans="3:3" s="86" customFormat="1" ht="10.199999999999999">
      <c r="C11334" s="90"/>
    </row>
    <row r="11335" spans="3:3" s="86" customFormat="1" ht="10.199999999999999">
      <c r="C11335" s="90"/>
    </row>
    <row r="11336" spans="3:3" s="86" customFormat="1" ht="10.199999999999999">
      <c r="C11336" s="90"/>
    </row>
    <row r="11337" spans="3:3" s="86" customFormat="1" ht="10.199999999999999">
      <c r="C11337" s="90"/>
    </row>
    <row r="11338" spans="3:3" s="86" customFormat="1" ht="10.199999999999999">
      <c r="C11338" s="90"/>
    </row>
    <row r="11339" spans="3:3" s="86" customFormat="1" ht="10.199999999999999">
      <c r="C11339" s="90"/>
    </row>
    <row r="11340" spans="3:3" s="86" customFormat="1" ht="10.199999999999999">
      <c r="C11340" s="90"/>
    </row>
    <row r="11341" spans="3:3" s="86" customFormat="1" ht="10.199999999999999">
      <c r="C11341" s="90"/>
    </row>
    <row r="11342" spans="3:3" s="86" customFormat="1" ht="10.199999999999999">
      <c r="C11342" s="90"/>
    </row>
    <row r="11343" spans="3:3" s="86" customFormat="1" ht="10.199999999999999">
      <c r="C11343" s="90"/>
    </row>
    <row r="11344" spans="3:3" s="86" customFormat="1" ht="10.199999999999999">
      <c r="C11344" s="90"/>
    </row>
    <row r="11345" spans="3:3" s="86" customFormat="1" ht="10.199999999999999">
      <c r="C11345" s="90"/>
    </row>
    <row r="11346" spans="3:3" s="86" customFormat="1" ht="10.199999999999999">
      <c r="C11346" s="90"/>
    </row>
    <row r="11347" spans="3:3" s="86" customFormat="1" ht="10.199999999999999">
      <c r="C11347" s="90"/>
    </row>
    <row r="11348" spans="3:3" s="86" customFormat="1" ht="10.199999999999999">
      <c r="C11348" s="90"/>
    </row>
    <row r="11349" spans="3:3" s="86" customFormat="1" ht="10.199999999999999">
      <c r="C11349" s="90"/>
    </row>
    <row r="11350" spans="3:3" s="86" customFormat="1" ht="10.199999999999999">
      <c r="C11350" s="90"/>
    </row>
    <row r="11351" spans="3:3" s="86" customFormat="1" ht="10.199999999999999">
      <c r="C11351" s="90"/>
    </row>
    <row r="11352" spans="3:3" s="86" customFormat="1" ht="10.199999999999999">
      <c r="C11352" s="90"/>
    </row>
    <row r="11353" spans="3:3" s="86" customFormat="1" ht="10.199999999999999">
      <c r="C11353" s="90"/>
    </row>
    <row r="11354" spans="3:3" s="86" customFormat="1" ht="10.199999999999999">
      <c r="C11354" s="90"/>
    </row>
    <row r="11355" spans="3:3" s="86" customFormat="1" ht="10.199999999999999">
      <c r="C11355" s="90"/>
    </row>
    <row r="11356" spans="3:3" s="86" customFormat="1" ht="10.199999999999999">
      <c r="C11356" s="90"/>
    </row>
    <row r="11357" spans="3:3" s="86" customFormat="1" ht="10.199999999999999">
      <c r="C11357" s="90"/>
    </row>
    <row r="11358" spans="3:3" s="86" customFormat="1" ht="10.199999999999999">
      <c r="C11358" s="90"/>
    </row>
    <row r="11359" spans="3:3" s="86" customFormat="1" ht="10.199999999999999">
      <c r="C11359" s="90"/>
    </row>
    <row r="11360" spans="3:3" s="86" customFormat="1" ht="10.199999999999999">
      <c r="C11360" s="90"/>
    </row>
    <row r="11361" spans="3:3" s="86" customFormat="1" ht="10.199999999999999">
      <c r="C11361" s="90"/>
    </row>
    <row r="11362" spans="3:3" s="86" customFormat="1" ht="10.199999999999999">
      <c r="C11362" s="90"/>
    </row>
    <row r="11363" spans="3:3" s="86" customFormat="1" ht="10.199999999999999">
      <c r="C11363" s="90"/>
    </row>
    <row r="11364" spans="3:3" s="86" customFormat="1" ht="10.199999999999999">
      <c r="C11364" s="90"/>
    </row>
    <row r="11365" spans="3:3" s="86" customFormat="1" ht="10.199999999999999">
      <c r="C11365" s="90"/>
    </row>
    <row r="11366" spans="3:3" s="86" customFormat="1" ht="10.199999999999999">
      <c r="C11366" s="90"/>
    </row>
    <row r="11367" spans="3:3" s="86" customFormat="1" ht="10.199999999999999">
      <c r="C11367" s="90"/>
    </row>
    <row r="11368" spans="3:3" s="86" customFormat="1" ht="10.199999999999999">
      <c r="C11368" s="90"/>
    </row>
    <row r="11369" spans="3:3" s="86" customFormat="1" ht="10.199999999999999">
      <c r="C11369" s="90"/>
    </row>
    <row r="11370" spans="3:3" s="86" customFormat="1" ht="10.199999999999999">
      <c r="C11370" s="90"/>
    </row>
    <row r="11371" spans="3:3" s="86" customFormat="1" ht="10.199999999999999">
      <c r="C11371" s="90"/>
    </row>
    <row r="11372" spans="3:3" s="86" customFormat="1" ht="10.199999999999999">
      <c r="C11372" s="90"/>
    </row>
    <row r="11373" spans="3:3" s="86" customFormat="1" ht="10.199999999999999">
      <c r="C11373" s="90"/>
    </row>
    <row r="11374" spans="3:3" s="86" customFormat="1" ht="10.199999999999999">
      <c r="C11374" s="90"/>
    </row>
    <row r="11375" spans="3:3" s="86" customFormat="1" ht="10.199999999999999">
      <c r="C11375" s="90"/>
    </row>
    <row r="11376" spans="3:3" s="86" customFormat="1" ht="10.199999999999999">
      <c r="C11376" s="90"/>
    </row>
    <row r="11377" spans="3:3" s="86" customFormat="1" ht="10.199999999999999">
      <c r="C11377" s="90"/>
    </row>
    <row r="11378" spans="3:3" s="86" customFormat="1" ht="10.199999999999999">
      <c r="C11378" s="90"/>
    </row>
    <row r="11379" spans="3:3" s="86" customFormat="1" ht="10.199999999999999">
      <c r="C11379" s="90"/>
    </row>
    <row r="11380" spans="3:3" s="86" customFormat="1" ht="10.199999999999999">
      <c r="C11380" s="90"/>
    </row>
    <row r="11381" spans="3:3" s="86" customFormat="1" ht="10.199999999999999">
      <c r="C11381" s="90"/>
    </row>
    <row r="11382" spans="3:3" s="86" customFormat="1" ht="10.199999999999999">
      <c r="C11382" s="90"/>
    </row>
    <row r="11383" spans="3:3" s="86" customFormat="1" ht="10.199999999999999">
      <c r="C11383" s="90"/>
    </row>
    <row r="11384" spans="3:3" s="86" customFormat="1" ht="10.199999999999999">
      <c r="C11384" s="90"/>
    </row>
    <row r="11385" spans="3:3" s="86" customFormat="1" ht="10.199999999999999">
      <c r="C11385" s="90"/>
    </row>
    <row r="11386" spans="3:3" s="86" customFormat="1" ht="10.199999999999999">
      <c r="C11386" s="90"/>
    </row>
    <row r="11387" spans="3:3" s="86" customFormat="1" ht="10.199999999999999">
      <c r="C11387" s="90"/>
    </row>
    <row r="11388" spans="3:3" s="86" customFormat="1" ht="10.199999999999999">
      <c r="C11388" s="90"/>
    </row>
    <row r="11389" spans="3:3" s="86" customFormat="1" ht="10.199999999999999">
      <c r="C11389" s="90"/>
    </row>
    <row r="11390" spans="3:3" s="86" customFormat="1" ht="10.199999999999999">
      <c r="C11390" s="90"/>
    </row>
    <row r="11391" spans="3:3" s="86" customFormat="1" ht="10.199999999999999">
      <c r="C11391" s="90"/>
    </row>
    <row r="11392" spans="3:3" s="86" customFormat="1" ht="10.199999999999999">
      <c r="C11392" s="90"/>
    </row>
    <row r="11393" spans="3:3" s="86" customFormat="1" ht="10.199999999999999">
      <c r="C11393" s="90"/>
    </row>
    <row r="11394" spans="3:3" s="86" customFormat="1" ht="10.199999999999999">
      <c r="C11394" s="90"/>
    </row>
    <row r="11395" spans="3:3" s="86" customFormat="1" ht="10.199999999999999">
      <c r="C11395" s="90"/>
    </row>
    <row r="11396" spans="3:3" s="86" customFormat="1" ht="10.199999999999999">
      <c r="C11396" s="90"/>
    </row>
    <row r="11397" spans="3:3" s="86" customFormat="1" ht="10.199999999999999">
      <c r="C11397" s="90"/>
    </row>
    <row r="11398" spans="3:3" s="86" customFormat="1" ht="10.199999999999999">
      <c r="C11398" s="90"/>
    </row>
    <row r="11399" spans="3:3" s="86" customFormat="1" ht="10.199999999999999">
      <c r="C11399" s="90"/>
    </row>
    <row r="11400" spans="3:3" s="86" customFormat="1" ht="10.199999999999999">
      <c r="C11400" s="90"/>
    </row>
    <row r="11401" spans="3:3" s="86" customFormat="1" ht="10.199999999999999">
      <c r="C11401" s="90"/>
    </row>
    <row r="11402" spans="3:3" s="86" customFormat="1" ht="10.199999999999999">
      <c r="C11402" s="90"/>
    </row>
    <row r="11403" spans="3:3" s="86" customFormat="1" ht="10.199999999999999">
      <c r="C11403" s="90"/>
    </row>
    <row r="11404" spans="3:3" s="86" customFormat="1" ht="10.199999999999999">
      <c r="C11404" s="90"/>
    </row>
    <row r="11405" spans="3:3" s="86" customFormat="1" ht="10.199999999999999">
      <c r="C11405" s="90"/>
    </row>
    <row r="11406" spans="3:3" s="86" customFormat="1" ht="10.199999999999999">
      <c r="C11406" s="90"/>
    </row>
    <row r="11407" spans="3:3" s="86" customFormat="1" ht="10.199999999999999">
      <c r="C11407" s="90"/>
    </row>
    <row r="11408" spans="3:3" s="86" customFormat="1" ht="10.199999999999999">
      <c r="C11408" s="90"/>
    </row>
    <row r="11409" spans="3:3" s="86" customFormat="1" ht="10.199999999999999">
      <c r="C11409" s="90"/>
    </row>
    <row r="11410" spans="3:3" s="86" customFormat="1" ht="10.199999999999999">
      <c r="C11410" s="90"/>
    </row>
    <row r="11411" spans="3:3" s="86" customFormat="1" ht="10.199999999999999">
      <c r="C11411" s="90"/>
    </row>
    <row r="11412" spans="3:3" s="86" customFormat="1" ht="10.199999999999999">
      <c r="C11412" s="90"/>
    </row>
    <row r="11413" spans="3:3" s="86" customFormat="1" ht="10.199999999999999">
      <c r="C11413" s="90"/>
    </row>
    <row r="11414" spans="3:3" s="86" customFormat="1" ht="10.199999999999999">
      <c r="C11414" s="90"/>
    </row>
    <row r="11415" spans="3:3" s="86" customFormat="1" ht="10.199999999999999">
      <c r="C11415" s="90"/>
    </row>
    <row r="11416" spans="3:3" s="86" customFormat="1" ht="10.199999999999999">
      <c r="C11416" s="90"/>
    </row>
    <row r="11417" spans="3:3" s="86" customFormat="1" ht="10.199999999999999">
      <c r="C11417" s="90"/>
    </row>
    <row r="11418" spans="3:3" s="86" customFormat="1" ht="10.199999999999999">
      <c r="C11418" s="90"/>
    </row>
    <row r="11419" spans="3:3" s="86" customFormat="1" ht="10.199999999999999">
      <c r="C11419" s="90"/>
    </row>
    <row r="11420" spans="3:3" s="86" customFormat="1" ht="10.199999999999999">
      <c r="C11420" s="90"/>
    </row>
    <row r="11421" spans="3:3" s="86" customFormat="1" ht="10.199999999999999">
      <c r="C11421" s="90"/>
    </row>
    <row r="11422" spans="3:3" s="86" customFormat="1" ht="10.199999999999999">
      <c r="C11422" s="90"/>
    </row>
    <row r="11423" spans="3:3" s="86" customFormat="1" ht="10.199999999999999">
      <c r="C11423" s="90"/>
    </row>
    <row r="11424" spans="3:3" s="86" customFormat="1" ht="10.199999999999999">
      <c r="C11424" s="90"/>
    </row>
    <row r="11425" spans="3:3" s="86" customFormat="1" ht="10.199999999999999">
      <c r="C11425" s="90"/>
    </row>
    <row r="11426" spans="3:3" s="86" customFormat="1" ht="10.199999999999999">
      <c r="C11426" s="90"/>
    </row>
    <row r="11427" spans="3:3" s="86" customFormat="1" ht="10.199999999999999">
      <c r="C11427" s="90"/>
    </row>
    <row r="11428" spans="3:3" s="86" customFormat="1" ht="10.199999999999999">
      <c r="C11428" s="90"/>
    </row>
    <row r="11429" spans="3:3" s="86" customFormat="1" ht="10.199999999999999">
      <c r="C11429" s="90"/>
    </row>
    <row r="11430" spans="3:3" s="86" customFormat="1" ht="10.199999999999999">
      <c r="C11430" s="90"/>
    </row>
    <row r="11431" spans="3:3" s="86" customFormat="1" ht="10.199999999999999">
      <c r="C11431" s="90"/>
    </row>
    <row r="11432" spans="3:3" s="86" customFormat="1" ht="10.199999999999999">
      <c r="C11432" s="90"/>
    </row>
    <row r="11433" spans="3:3" s="86" customFormat="1" ht="10.199999999999999">
      <c r="C11433" s="90"/>
    </row>
    <row r="11434" spans="3:3" s="86" customFormat="1" ht="10.199999999999999">
      <c r="C11434" s="90"/>
    </row>
    <row r="11435" spans="3:3" s="86" customFormat="1" ht="10.199999999999999">
      <c r="C11435" s="90"/>
    </row>
    <row r="11436" spans="3:3" s="86" customFormat="1" ht="10.199999999999999">
      <c r="C11436" s="90"/>
    </row>
    <row r="11437" spans="3:3" s="86" customFormat="1" ht="10.199999999999999">
      <c r="C11437" s="90"/>
    </row>
    <row r="11438" spans="3:3" s="86" customFormat="1" ht="10.199999999999999">
      <c r="C11438" s="90"/>
    </row>
    <row r="11439" spans="3:3" s="86" customFormat="1" ht="10.199999999999999">
      <c r="C11439" s="90"/>
    </row>
    <row r="11440" spans="3:3" s="86" customFormat="1" ht="10.199999999999999">
      <c r="C11440" s="90"/>
    </row>
    <row r="11441" spans="3:3" s="86" customFormat="1" ht="10.199999999999999">
      <c r="C11441" s="90"/>
    </row>
    <row r="11442" spans="3:3" s="86" customFormat="1" ht="10.199999999999999">
      <c r="C11442" s="90"/>
    </row>
    <row r="11443" spans="3:3" s="86" customFormat="1" ht="10.199999999999999">
      <c r="C11443" s="90"/>
    </row>
    <row r="11444" spans="3:3" s="86" customFormat="1" ht="10.199999999999999">
      <c r="C11444" s="90"/>
    </row>
    <row r="11445" spans="3:3" s="86" customFormat="1" ht="10.199999999999999">
      <c r="C11445" s="90"/>
    </row>
    <row r="11446" spans="3:3" s="86" customFormat="1" ht="10.199999999999999">
      <c r="C11446" s="90"/>
    </row>
    <row r="11447" spans="3:3" s="86" customFormat="1" ht="10.199999999999999">
      <c r="C11447" s="90"/>
    </row>
    <row r="11448" spans="3:3" s="86" customFormat="1" ht="10.199999999999999">
      <c r="C11448" s="90"/>
    </row>
    <row r="11449" spans="3:3" s="86" customFormat="1" ht="10.199999999999999">
      <c r="C11449" s="90"/>
    </row>
    <row r="11450" spans="3:3" s="86" customFormat="1" ht="10.199999999999999">
      <c r="C11450" s="90"/>
    </row>
    <row r="11451" spans="3:3" s="86" customFormat="1" ht="10.199999999999999">
      <c r="C11451" s="90"/>
    </row>
    <row r="11452" spans="3:3" s="86" customFormat="1" ht="10.199999999999999">
      <c r="C11452" s="90"/>
    </row>
    <row r="11453" spans="3:3" s="86" customFormat="1" ht="10.199999999999999">
      <c r="C11453" s="90"/>
    </row>
    <row r="11454" spans="3:3" s="86" customFormat="1" ht="10.199999999999999">
      <c r="C11454" s="90"/>
    </row>
    <row r="11455" spans="3:3" s="86" customFormat="1" ht="10.199999999999999">
      <c r="C11455" s="90"/>
    </row>
    <row r="11456" spans="3:3" s="86" customFormat="1" ht="10.199999999999999">
      <c r="C11456" s="90"/>
    </row>
    <row r="11457" spans="3:3" s="86" customFormat="1" ht="10.199999999999999">
      <c r="C11457" s="90"/>
    </row>
    <row r="11458" spans="3:3" s="86" customFormat="1" ht="10.199999999999999">
      <c r="C11458" s="90"/>
    </row>
    <row r="11459" spans="3:3" s="86" customFormat="1" ht="10.199999999999999">
      <c r="C11459" s="90"/>
    </row>
    <row r="11460" spans="3:3" s="86" customFormat="1" ht="10.199999999999999">
      <c r="C11460" s="90"/>
    </row>
    <row r="11461" spans="3:3" s="86" customFormat="1" ht="10.199999999999999">
      <c r="C11461" s="90"/>
    </row>
    <row r="11462" spans="3:3" s="86" customFormat="1" ht="10.199999999999999">
      <c r="C11462" s="90"/>
    </row>
    <row r="11463" spans="3:3" s="86" customFormat="1" ht="10.199999999999999">
      <c r="C11463" s="90"/>
    </row>
    <row r="11464" spans="3:3" s="86" customFormat="1" ht="10.199999999999999">
      <c r="C11464" s="90"/>
    </row>
    <row r="11465" spans="3:3" s="86" customFormat="1" ht="10.199999999999999">
      <c r="C11465" s="90"/>
    </row>
    <row r="11466" spans="3:3" s="86" customFormat="1" ht="10.199999999999999">
      <c r="C11466" s="90"/>
    </row>
    <row r="11467" spans="3:3" s="86" customFormat="1" ht="10.199999999999999">
      <c r="C11467" s="90"/>
    </row>
    <row r="11468" spans="3:3" s="86" customFormat="1" ht="10.199999999999999">
      <c r="C11468" s="90"/>
    </row>
    <row r="11469" spans="3:3" s="86" customFormat="1" ht="10.199999999999999">
      <c r="C11469" s="90"/>
    </row>
    <row r="11470" spans="3:3" s="86" customFormat="1" ht="10.199999999999999">
      <c r="C11470" s="90"/>
    </row>
    <row r="11471" spans="3:3" s="86" customFormat="1" ht="10.199999999999999">
      <c r="C11471" s="90"/>
    </row>
    <row r="11472" spans="3:3" s="86" customFormat="1" ht="10.199999999999999">
      <c r="C11472" s="90"/>
    </row>
    <row r="11473" spans="3:3" s="86" customFormat="1" ht="10.199999999999999">
      <c r="C11473" s="90"/>
    </row>
    <row r="11474" spans="3:3" s="86" customFormat="1" ht="10.199999999999999">
      <c r="C11474" s="90"/>
    </row>
    <row r="11475" spans="3:3" s="86" customFormat="1" ht="10.199999999999999">
      <c r="C11475" s="90"/>
    </row>
    <row r="11476" spans="3:3" s="86" customFormat="1" ht="10.199999999999999">
      <c r="C11476" s="90"/>
    </row>
    <row r="11477" spans="3:3" s="86" customFormat="1" ht="10.199999999999999">
      <c r="C11477" s="90"/>
    </row>
    <row r="11478" spans="3:3" s="86" customFormat="1" ht="10.199999999999999">
      <c r="C11478" s="90"/>
    </row>
    <row r="11479" spans="3:3" s="86" customFormat="1" ht="10.199999999999999">
      <c r="C11479" s="90"/>
    </row>
    <row r="11480" spans="3:3" s="86" customFormat="1" ht="10.199999999999999">
      <c r="C11480" s="90"/>
    </row>
    <row r="11481" spans="3:3" s="86" customFormat="1" ht="10.199999999999999">
      <c r="C11481" s="90"/>
    </row>
    <row r="11482" spans="3:3" s="86" customFormat="1" ht="10.199999999999999">
      <c r="C11482" s="90"/>
    </row>
    <row r="11483" spans="3:3" s="86" customFormat="1" ht="10.199999999999999">
      <c r="C11483" s="90"/>
    </row>
    <row r="11484" spans="3:3" s="86" customFormat="1" ht="10.199999999999999">
      <c r="C11484" s="90"/>
    </row>
    <row r="11485" spans="3:3" s="86" customFormat="1" ht="10.199999999999999">
      <c r="C11485" s="90"/>
    </row>
    <row r="11486" spans="3:3" s="86" customFormat="1" ht="10.199999999999999">
      <c r="C11486" s="90"/>
    </row>
    <row r="11487" spans="3:3" s="86" customFormat="1" ht="10.199999999999999">
      <c r="C11487" s="90"/>
    </row>
    <row r="11488" spans="3:3" s="86" customFormat="1" ht="10.199999999999999">
      <c r="C11488" s="90"/>
    </row>
    <row r="11489" spans="3:3" s="86" customFormat="1" ht="10.199999999999999">
      <c r="C11489" s="90"/>
    </row>
    <row r="11490" spans="3:3" s="86" customFormat="1" ht="10.199999999999999">
      <c r="C11490" s="90"/>
    </row>
    <row r="11491" spans="3:3" s="86" customFormat="1" ht="10.199999999999999">
      <c r="C11491" s="90"/>
    </row>
    <row r="11492" spans="3:3" s="86" customFormat="1" ht="10.199999999999999">
      <c r="C11492" s="90"/>
    </row>
    <row r="11493" spans="3:3" s="86" customFormat="1" ht="10.199999999999999">
      <c r="C11493" s="90"/>
    </row>
    <row r="11494" spans="3:3" s="86" customFormat="1" ht="10.199999999999999">
      <c r="C11494" s="90"/>
    </row>
    <row r="11495" spans="3:3" s="86" customFormat="1" ht="10.199999999999999">
      <c r="C11495" s="90"/>
    </row>
    <row r="11496" spans="3:3" s="86" customFormat="1" ht="10.199999999999999">
      <c r="C11496" s="90"/>
    </row>
    <row r="11497" spans="3:3" s="86" customFormat="1" ht="10.199999999999999">
      <c r="C11497" s="90"/>
    </row>
    <row r="11498" spans="3:3" s="86" customFormat="1" ht="10.199999999999999">
      <c r="C11498" s="90"/>
    </row>
    <row r="11499" spans="3:3" s="86" customFormat="1" ht="10.199999999999999">
      <c r="C11499" s="90"/>
    </row>
    <row r="11500" spans="3:3" s="86" customFormat="1" ht="10.199999999999999">
      <c r="C11500" s="90"/>
    </row>
    <row r="11501" spans="3:3" s="86" customFormat="1" ht="10.199999999999999">
      <c r="C11501" s="90"/>
    </row>
    <row r="11502" spans="3:3" s="86" customFormat="1" ht="10.199999999999999">
      <c r="C11502" s="90"/>
    </row>
    <row r="11503" spans="3:3" s="86" customFormat="1" ht="10.199999999999999">
      <c r="C11503" s="90"/>
    </row>
    <row r="11504" spans="3:3" s="86" customFormat="1" ht="10.199999999999999">
      <c r="C11504" s="90"/>
    </row>
    <row r="11505" spans="3:3" s="86" customFormat="1" ht="10.199999999999999">
      <c r="C11505" s="90"/>
    </row>
    <row r="11506" spans="3:3" s="86" customFormat="1" ht="10.199999999999999">
      <c r="C11506" s="90"/>
    </row>
    <row r="11507" spans="3:3" s="86" customFormat="1" ht="10.199999999999999">
      <c r="C11507" s="90"/>
    </row>
    <row r="11508" spans="3:3" s="86" customFormat="1" ht="10.199999999999999">
      <c r="C11508" s="90"/>
    </row>
    <row r="11509" spans="3:3" s="86" customFormat="1" ht="10.199999999999999">
      <c r="C11509" s="90"/>
    </row>
    <row r="11510" spans="3:3" s="86" customFormat="1" ht="10.199999999999999">
      <c r="C11510" s="90"/>
    </row>
    <row r="11511" spans="3:3" s="86" customFormat="1" ht="10.199999999999999">
      <c r="C11511" s="90"/>
    </row>
    <row r="11512" spans="3:3" s="86" customFormat="1" ht="10.199999999999999">
      <c r="C11512" s="90"/>
    </row>
    <row r="11513" spans="3:3" s="86" customFormat="1" ht="10.199999999999999">
      <c r="C11513" s="90"/>
    </row>
    <row r="11514" spans="3:3" s="86" customFormat="1" ht="10.199999999999999">
      <c r="C11514" s="90"/>
    </row>
    <row r="11515" spans="3:3" s="86" customFormat="1" ht="10.199999999999999">
      <c r="C11515" s="90"/>
    </row>
    <row r="11516" spans="3:3" s="86" customFormat="1" ht="10.199999999999999">
      <c r="C11516" s="90"/>
    </row>
    <row r="11517" spans="3:3" s="86" customFormat="1" ht="10.199999999999999">
      <c r="C11517" s="90"/>
    </row>
    <row r="11518" spans="3:3" s="86" customFormat="1" ht="10.199999999999999">
      <c r="C11518" s="90"/>
    </row>
    <row r="11519" spans="3:3" s="86" customFormat="1" ht="10.199999999999999">
      <c r="C11519" s="90"/>
    </row>
    <row r="11520" spans="3:3" s="86" customFormat="1" ht="10.199999999999999">
      <c r="C11520" s="90"/>
    </row>
    <row r="11521" spans="3:3" s="86" customFormat="1" ht="10.199999999999999">
      <c r="C11521" s="90"/>
    </row>
    <row r="11522" spans="3:3" s="86" customFormat="1" ht="10.199999999999999">
      <c r="C11522" s="90"/>
    </row>
    <row r="11523" spans="3:3" s="86" customFormat="1" ht="10.199999999999999">
      <c r="C11523" s="90"/>
    </row>
    <row r="11524" spans="3:3" s="86" customFormat="1" ht="10.199999999999999">
      <c r="C11524" s="90"/>
    </row>
    <row r="11525" spans="3:3" s="86" customFormat="1" ht="10.199999999999999">
      <c r="C11525" s="90"/>
    </row>
    <row r="11526" spans="3:3" s="86" customFormat="1" ht="10.199999999999999">
      <c r="C11526" s="90"/>
    </row>
    <row r="11527" spans="3:3" s="86" customFormat="1" ht="10.199999999999999">
      <c r="C11527" s="90"/>
    </row>
    <row r="11528" spans="3:3" s="86" customFormat="1" ht="10.199999999999999">
      <c r="C11528" s="90"/>
    </row>
    <row r="11529" spans="3:3" s="86" customFormat="1" ht="10.199999999999999">
      <c r="C11529" s="90"/>
    </row>
    <row r="11530" spans="3:3" s="86" customFormat="1" ht="10.199999999999999">
      <c r="C11530" s="90"/>
    </row>
    <row r="11531" spans="3:3" s="86" customFormat="1" ht="10.199999999999999">
      <c r="C11531" s="90"/>
    </row>
    <row r="11532" spans="3:3" s="86" customFormat="1" ht="10.199999999999999">
      <c r="C11532" s="90"/>
    </row>
    <row r="11533" spans="3:3" s="86" customFormat="1" ht="10.199999999999999">
      <c r="C11533" s="90"/>
    </row>
    <row r="11534" spans="3:3" s="86" customFormat="1" ht="10.199999999999999">
      <c r="C11534" s="90"/>
    </row>
    <row r="11535" spans="3:3" s="86" customFormat="1" ht="10.199999999999999">
      <c r="C11535" s="90"/>
    </row>
    <row r="11536" spans="3:3" s="86" customFormat="1" ht="10.199999999999999">
      <c r="C11536" s="90"/>
    </row>
    <row r="11537" spans="3:3" s="86" customFormat="1" ht="10.199999999999999">
      <c r="C11537" s="90"/>
    </row>
    <row r="11538" spans="3:3" s="86" customFormat="1" ht="10.199999999999999">
      <c r="C11538" s="90"/>
    </row>
    <row r="11539" spans="3:3" s="86" customFormat="1" ht="10.199999999999999">
      <c r="C11539" s="90"/>
    </row>
    <row r="11540" spans="3:3" s="86" customFormat="1" ht="10.199999999999999">
      <c r="C11540" s="90"/>
    </row>
    <row r="11541" spans="3:3" s="86" customFormat="1" ht="10.199999999999999">
      <c r="C11541" s="90"/>
    </row>
    <row r="11542" spans="3:3" s="86" customFormat="1" ht="10.199999999999999">
      <c r="C11542" s="90"/>
    </row>
    <row r="11543" spans="3:3" s="86" customFormat="1" ht="10.199999999999999">
      <c r="C11543" s="90"/>
    </row>
    <row r="11544" spans="3:3" s="86" customFormat="1" ht="10.199999999999999">
      <c r="C11544" s="90"/>
    </row>
    <row r="11545" spans="3:3" s="86" customFormat="1" ht="10.199999999999999">
      <c r="C11545" s="90"/>
    </row>
    <row r="11546" spans="3:3" s="86" customFormat="1" ht="10.199999999999999">
      <c r="C11546" s="90"/>
    </row>
    <row r="11547" spans="3:3" s="86" customFormat="1" ht="10.199999999999999">
      <c r="C11547" s="90"/>
    </row>
    <row r="11548" spans="3:3" s="86" customFormat="1" ht="10.199999999999999">
      <c r="C11548" s="90"/>
    </row>
    <row r="11549" spans="3:3" s="86" customFormat="1" ht="10.199999999999999">
      <c r="C11549" s="90"/>
    </row>
    <row r="11550" spans="3:3" s="86" customFormat="1" ht="10.199999999999999">
      <c r="C11550" s="90"/>
    </row>
    <row r="11551" spans="3:3" s="86" customFormat="1" ht="10.199999999999999">
      <c r="C11551" s="90"/>
    </row>
    <row r="11552" spans="3:3" s="86" customFormat="1" ht="10.199999999999999">
      <c r="C11552" s="90"/>
    </row>
    <row r="11553" spans="3:3" s="86" customFormat="1" ht="10.199999999999999">
      <c r="C11553" s="90"/>
    </row>
    <row r="11554" spans="3:3" s="86" customFormat="1" ht="10.199999999999999">
      <c r="C11554" s="90"/>
    </row>
    <row r="11555" spans="3:3" s="86" customFormat="1" ht="10.199999999999999">
      <c r="C11555" s="90"/>
    </row>
    <row r="11556" spans="3:3" s="86" customFormat="1" ht="10.199999999999999">
      <c r="C11556" s="90"/>
    </row>
    <row r="11557" spans="3:3" s="86" customFormat="1" ht="10.199999999999999">
      <c r="C11557" s="90"/>
    </row>
    <row r="11558" spans="3:3" s="86" customFormat="1" ht="10.199999999999999">
      <c r="C11558" s="90"/>
    </row>
    <row r="11559" spans="3:3" s="86" customFormat="1" ht="10.199999999999999">
      <c r="C11559" s="90"/>
    </row>
    <row r="11560" spans="3:3" s="86" customFormat="1" ht="10.199999999999999">
      <c r="C11560" s="90"/>
    </row>
    <row r="11561" spans="3:3" s="86" customFormat="1" ht="10.199999999999999">
      <c r="C11561" s="90"/>
    </row>
    <row r="11562" spans="3:3" s="86" customFormat="1" ht="10.199999999999999">
      <c r="C11562" s="90"/>
    </row>
    <row r="11563" spans="3:3" s="86" customFormat="1" ht="10.199999999999999">
      <c r="C11563" s="90"/>
    </row>
    <row r="11564" spans="3:3" s="86" customFormat="1" ht="10.199999999999999">
      <c r="C11564" s="90"/>
    </row>
    <row r="11565" spans="3:3" s="86" customFormat="1" ht="10.199999999999999">
      <c r="C11565" s="90"/>
    </row>
    <row r="11566" spans="3:3" s="86" customFormat="1" ht="10.199999999999999">
      <c r="C11566" s="90"/>
    </row>
    <row r="11567" spans="3:3" s="86" customFormat="1" ht="10.199999999999999">
      <c r="C11567" s="90"/>
    </row>
    <row r="11568" spans="3:3" s="86" customFormat="1" ht="10.199999999999999">
      <c r="C11568" s="90"/>
    </row>
    <row r="11569" spans="3:3" s="86" customFormat="1" ht="10.199999999999999">
      <c r="C11569" s="90"/>
    </row>
    <row r="11570" spans="3:3" s="86" customFormat="1" ht="10.199999999999999">
      <c r="C11570" s="90"/>
    </row>
    <row r="11571" spans="3:3" s="86" customFormat="1" ht="10.199999999999999">
      <c r="C11571" s="90"/>
    </row>
    <row r="11572" spans="3:3" s="86" customFormat="1" ht="10.199999999999999">
      <c r="C11572" s="90"/>
    </row>
    <row r="11573" spans="3:3" s="86" customFormat="1" ht="10.199999999999999">
      <c r="C11573" s="90"/>
    </row>
    <row r="11574" spans="3:3" s="86" customFormat="1" ht="10.199999999999999">
      <c r="C11574" s="90"/>
    </row>
    <row r="11575" spans="3:3" s="86" customFormat="1" ht="10.199999999999999">
      <c r="C11575" s="90"/>
    </row>
    <row r="11576" spans="3:3" s="86" customFormat="1" ht="10.199999999999999">
      <c r="C11576" s="90"/>
    </row>
    <row r="11577" spans="3:3" s="86" customFormat="1" ht="10.199999999999999">
      <c r="C11577" s="90"/>
    </row>
    <row r="11578" spans="3:3" s="86" customFormat="1" ht="10.199999999999999">
      <c r="C11578" s="90"/>
    </row>
    <row r="11579" spans="3:3" s="86" customFormat="1" ht="10.199999999999999">
      <c r="C11579" s="90"/>
    </row>
    <row r="11580" spans="3:3" s="86" customFormat="1" ht="10.199999999999999">
      <c r="C11580" s="90"/>
    </row>
    <row r="11581" spans="3:3" s="86" customFormat="1" ht="10.199999999999999">
      <c r="C11581" s="90"/>
    </row>
    <row r="11582" spans="3:3" s="86" customFormat="1" ht="10.199999999999999">
      <c r="C11582" s="90"/>
    </row>
    <row r="11583" spans="3:3" s="86" customFormat="1" ht="10.199999999999999">
      <c r="C11583" s="90"/>
    </row>
    <row r="11584" spans="3:3" s="86" customFormat="1" ht="10.199999999999999">
      <c r="C11584" s="90"/>
    </row>
    <row r="11585" spans="3:3" s="86" customFormat="1" ht="10.199999999999999">
      <c r="C11585" s="90"/>
    </row>
    <row r="11586" spans="3:3" s="86" customFormat="1" ht="10.199999999999999">
      <c r="C11586" s="90"/>
    </row>
    <row r="11587" spans="3:3" s="86" customFormat="1" ht="10.199999999999999">
      <c r="C11587" s="90"/>
    </row>
    <row r="11588" spans="3:3" s="86" customFormat="1" ht="10.199999999999999">
      <c r="C11588" s="90"/>
    </row>
    <row r="11589" spans="3:3" s="86" customFormat="1" ht="10.199999999999999">
      <c r="C11589" s="90"/>
    </row>
    <row r="11590" spans="3:3" s="86" customFormat="1" ht="10.199999999999999">
      <c r="C11590" s="90"/>
    </row>
    <row r="11591" spans="3:3" s="86" customFormat="1" ht="10.199999999999999">
      <c r="C11591" s="90"/>
    </row>
    <row r="11592" spans="3:3" s="86" customFormat="1" ht="10.199999999999999">
      <c r="C11592" s="90"/>
    </row>
    <row r="11593" spans="3:3" s="86" customFormat="1" ht="10.199999999999999">
      <c r="C11593" s="90"/>
    </row>
    <row r="11594" spans="3:3" s="86" customFormat="1" ht="10.199999999999999">
      <c r="C11594" s="90"/>
    </row>
    <row r="11595" spans="3:3" s="86" customFormat="1" ht="10.199999999999999">
      <c r="C11595" s="90"/>
    </row>
    <row r="11596" spans="3:3" s="86" customFormat="1" ht="10.199999999999999">
      <c r="C11596" s="90"/>
    </row>
    <row r="11597" spans="3:3" s="86" customFormat="1" ht="10.199999999999999">
      <c r="C11597" s="90"/>
    </row>
    <row r="11598" spans="3:3" s="86" customFormat="1" ht="10.199999999999999">
      <c r="C11598" s="90"/>
    </row>
    <row r="11599" spans="3:3" s="86" customFormat="1" ht="10.199999999999999">
      <c r="C11599" s="90"/>
    </row>
    <row r="11600" spans="3:3" s="86" customFormat="1" ht="10.199999999999999">
      <c r="C11600" s="90"/>
    </row>
    <row r="11601" spans="3:3" s="86" customFormat="1" ht="10.199999999999999">
      <c r="C11601" s="90"/>
    </row>
    <row r="11602" spans="3:3" s="86" customFormat="1" ht="10.199999999999999">
      <c r="C11602" s="90"/>
    </row>
    <row r="11603" spans="3:3" s="86" customFormat="1" ht="10.199999999999999">
      <c r="C11603" s="90"/>
    </row>
    <row r="11604" spans="3:3" s="86" customFormat="1" ht="10.199999999999999">
      <c r="C11604" s="90"/>
    </row>
    <row r="11605" spans="3:3" s="86" customFormat="1" ht="10.199999999999999">
      <c r="C11605" s="90"/>
    </row>
    <row r="11606" spans="3:3" s="86" customFormat="1" ht="10.199999999999999">
      <c r="C11606" s="90"/>
    </row>
    <row r="11607" spans="3:3" s="86" customFormat="1" ht="10.199999999999999">
      <c r="C11607" s="90"/>
    </row>
    <row r="11608" spans="3:3" s="86" customFormat="1" ht="10.199999999999999">
      <c r="C11608" s="90"/>
    </row>
    <row r="11609" spans="3:3" s="86" customFormat="1" ht="10.199999999999999">
      <c r="C11609" s="90"/>
    </row>
    <row r="11610" spans="3:3" s="86" customFormat="1" ht="10.199999999999999">
      <c r="C11610" s="90"/>
    </row>
    <row r="11611" spans="3:3" s="86" customFormat="1" ht="10.199999999999999">
      <c r="C11611" s="90"/>
    </row>
    <row r="11612" spans="3:3" s="86" customFormat="1" ht="10.199999999999999">
      <c r="C11612" s="90"/>
    </row>
    <row r="11613" spans="3:3" s="86" customFormat="1" ht="10.199999999999999">
      <c r="C11613" s="90"/>
    </row>
    <row r="11614" spans="3:3" s="86" customFormat="1" ht="10.199999999999999">
      <c r="C11614" s="90"/>
    </row>
    <row r="11615" spans="3:3" s="86" customFormat="1" ht="10.199999999999999">
      <c r="C11615" s="90"/>
    </row>
    <row r="11616" spans="3:3" s="86" customFormat="1" ht="10.199999999999999">
      <c r="C11616" s="90"/>
    </row>
    <row r="11617" spans="3:3" s="86" customFormat="1" ht="10.199999999999999">
      <c r="C11617" s="90"/>
    </row>
    <row r="11618" spans="3:3" s="86" customFormat="1" ht="10.199999999999999">
      <c r="C11618" s="90"/>
    </row>
    <row r="11619" spans="3:3" s="86" customFormat="1" ht="10.199999999999999">
      <c r="C11619" s="90"/>
    </row>
    <row r="11620" spans="3:3" s="86" customFormat="1" ht="10.199999999999999">
      <c r="C11620" s="90"/>
    </row>
    <row r="11621" spans="3:3" s="86" customFormat="1" ht="10.199999999999999">
      <c r="C11621" s="90"/>
    </row>
    <row r="11622" spans="3:3" s="86" customFormat="1" ht="10.199999999999999">
      <c r="C11622" s="90"/>
    </row>
    <row r="11623" spans="3:3" s="86" customFormat="1" ht="10.199999999999999">
      <c r="C11623" s="90"/>
    </row>
    <row r="11624" spans="3:3" s="86" customFormat="1" ht="10.199999999999999">
      <c r="C11624" s="90"/>
    </row>
    <row r="11625" spans="3:3" s="86" customFormat="1" ht="10.199999999999999">
      <c r="C11625" s="90"/>
    </row>
    <row r="11626" spans="3:3" s="86" customFormat="1" ht="10.199999999999999">
      <c r="C11626" s="90"/>
    </row>
    <row r="11627" spans="3:3" s="86" customFormat="1" ht="10.199999999999999">
      <c r="C11627" s="90"/>
    </row>
    <row r="11628" spans="3:3" s="86" customFormat="1" ht="10.199999999999999">
      <c r="C11628" s="90"/>
    </row>
    <row r="11629" spans="3:3" s="86" customFormat="1" ht="10.199999999999999">
      <c r="C11629" s="90"/>
    </row>
    <row r="11630" spans="3:3" s="86" customFormat="1" ht="10.199999999999999">
      <c r="C11630" s="90"/>
    </row>
    <row r="11631" spans="3:3" s="86" customFormat="1" ht="10.199999999999999">
      <c r="C11631" s="90"/>
    </row>
    <row r="11632" spans="3:3" s="86" customFormat="1" ht="10.199999999999999">
      <c r="C11632" s="90"/>
    </row>
    <row r="11633" spans="3:3" s="86" customFormat="1" ht="10.199999999999999">
      <c r="C11633" s="90"/>
    </row>
    <row r="11634" spans="3:3" s="86" customFormat="1" ht="10.199999999999999">
      <c r="C11634" s="90"/>
    </row>
    <row r="11635" spans="3:3" s="86" customFormat="1" ht="10.199999999999999">
      <c r="C11635" s="90"/>
    </row>
    <row r="11636" spans="3:3" s="86" customFormat="1" ht="10.199999999999999">
      <c r="C11636" s="90"/>
    </row>
    <row r="11637" spans="3:3" s="86" customFormat="1" ht="10.199999999999999">
      <c r="C11637" s="90"/>
    </row>
    <row r="11638" spans="3:3" s="86" customFormat="1" ht="10.199999999999999">
      <c r="C11638" s="90"/>
    </row>
    <row r="11639" spans="3:3" s="86" customFormat="1" ht="10.199999999999999">
      <c r="C11639" s="90"/>
    </row>
    <row r="11640" spans="3:3" s="86" customFormat="1" ht="10.199999999999999">
      <c r="C11640" s="90"/>
    </row>
    <row r="11641" spans="3:3" s="86" customFormat="1" ht="10.199999999999999">
      <c r="C11641" s="90"/>
    </row>
    <row r="11642" spans="3:3" s="86" customFormat="1" ht="10.199999999999999">
      <c r="C11642" s="90"/>
    </row>
    <row r="11643" spans="3:3" s="86" customFormat="1" ht="10.199999999999999">
      <c r="C11643" s="90"/>
    </row>
    <row r="11644" spans="3:3" s="86" customFormat="1" ht="10.199999999999999">
      <c r="C11644" s="90"/>
    </row>
    <row r="11645" spans="3:3" s="86" customFormat="1" ht="10.199999999999999">
      <c r="C11645" s="90"/>
    </row>
    <row r="11646" spans="3:3" s="86" customFormat="1" ht="10.199999999999999">
      <c r="C11646" s="90"/>
    </row>
    <row r="11647" spans="3:3" s="86" customFormat="1" ht="10.199999999999999">
      <c r="C11647" s="90"/>
    </row>
    <row r="11648" spans="3:3" s="86" customFormat="1" ht="10.199999999999999">
      <c r="C11648" s="90"/>
    </row>
    <row r="11649" spans="3:3" s="86" customFormat="1" ht="10.199999999999999">
      <c r="C11649" s="90"/>
    </row>
    <row r="11650" spans="3:3" s="86" customFormat="1" ht="10.199999999999999">
      <c r="C11650" s="90"/>
    </row>
    <row r="11651" spans="3:3" s="86" customFormat="1" ht="10.199999999999999">
      <c r="C11651" s="90"/>
    </row>
    <row r="11652" spans="3:3" s="86" customFormat="1" ht="10.199999999999999">
      <c r="C11652" s="90"/>
    </row>
    <row r="11653" spans="3:3" s="86" customFormat="1" ht="10.199999999999999">
      <c r="C11653" s="90"/>
    </row>
    <row r="11654" spans="3:3" s="86" customFormat="1" ht="10.199999999999999">
      <c r="C11654" s="90"/>
    </row>
    <row r="11655" spans="3:3" s="86" customFormat="1" ht="10.199999999999999">
      <c r="C11655" s="90"/>
    </row>
    <row r="11656" spans="3:3" s="86" customFormat="1" ht="10.199999999999999">
      <c r="C11656" s="90"/>
    </row>
    <row r="11657" spans="3:3" s="86" customFormat="1" ht="10.199999999999999">
      <c r="C11657" s="90"/>
    </row>
    <row r="11658" spans="3:3" s="86" customFormat="1" ht="10.199999999999999">
      <c r="C11658" s="90"/>
    </row>
    <row r="11659" spans="3:3" s="86" customFormat="1" ht="10.199999999999999">
      <c r="C11659" s="90"/>
    </row>
    <row r="11660" spans="3:3" s="86" customFormat="1" ht="10.199999999999999">
      <c r="C11660" s="90"/>
    </row>
    <row r="11661" spans="3:3" s="86" customFormat="1" ht="10.199999999999999">
      <c r="C11661" s="90"/>
    </row>
    <row r="11662" spans="3:3" s="86" customFormat="1" ht="10.199999999999999">
      <c r="C11662" s="90"/>
    </row>
    <row r="11663" spans="3:3" s="86" customFormat="1" ht="10.199999999999999">
      <c r="C11663" s="90"/>
    </row>
    <row r="11664" spans="3:3" s="86" customFormat="1" ht="10.199999999999999">
      <c r="C11664" s="90"/>
    </row>
    <row r="11665" spans="3:3" s="86" customFormat="1" ht="10.199999999999999">
      <c r="C11665" s="90"/>
    </row>
    <row r="11666" spans="3:3" s="86" customFormat="1" ht="10.199999999999999">
      <c r="C11666" s="90"/>
    </row>
    <row r="11667" spans="3:3" s="86" customFormat="1" ht="10.199999999999999">
      <c r="C11667" s="90"/>
    </row>
    <row r="11668" spans="3:3" s="86" customFormat="1" ht="10.199999999999999">
      <c r="C11668" s="90"/>
    </row>
    <row r="11669" spans="3:3" s="86" customFormat="1" ht="10.199999999999999">
      <c r="C11669" s="90"/>
    </row>
    <row r="11670" spans="3:3" s="86" customFormat="1" ht="10.199999999999999">
      <c r="C11670" s="90"/>
    </row>
    <row r="11671" spans="3:3" s="86" customFormat="1" ht="10.199999999999999">
      <c r="C11671" s="90"/>
    </row>
    <row r="11672" spans="3:3" s="86" customFormat="1" ht="10.199999999999999">
      <c r="C11672" s="90"/>
    </row>
    <row r="11673" spans="3:3" s="86" customFormat="1" ht="10.199999999999999">
      <c r="C11673" s="90"/>
    </row>
    <row r="11674" spans="3:3" s="86" customFormat="1" ht="10.199999999999999">
      <c r="C11674" s="90"/>
    </row>
    <row r="11675" spans="3:3" s="86" customFormat="1" ht="10.199999999999999">
      <c r="C11675" s="90"/>
    </row>
    <row r="11676" spans="3:3" s="86" customFormat="1" ht="10.199999999999999">
      <c r="C11676" s="90"/>
    </row>
    <row r="11677" spans="3:3" s="86" customFormat="1" ht="10.199999999999999">
      <c r="C11677" s="90"/>
    </row>
    <row r="11678" spans="3:3" s="86" customFormat="1" ht="10.199999999999999">
      <c r="C11678" s="90"/>
    </row>
    <row r="11679" spans="3:3" s="86" customFormat="1" ht="10.199999999999999">
      <c r="C11679" s="90"/>
    </row>
    <row r="11680" spans="3:3" s="86" customFormat="1" ht="10.199999999999999">
      <c r="C11680" s="90"/>
    </row>
    <row r="11681" spans="3:3" s="86" customFormat="1" ht="10.199999999999999">
      <c r="C11681" s="90"/>
    </row>
    <row r="11682" spans="3:3" s="86" customFormat="1" ht="10.199999999999999">
      <c r="C11682" s="90"/>
    </row>
    <row r="11683" spans="3:3" s="86" customFormat="1" ht="10.199999999999999">
      <c r="C11683" s="90"/>
    </row>
    <row r="11684" spans="3:3" s="86" customFormat="1" ht="10.199999999999999">
      <c r="C11684" s="90"/>
    </row>
    <row r="11685" spans="3:3" s="86" customFormat="1" ht="10.199999999999999">
      <c r="C11685" s="90"/>
    </row>
    <row r="11686" spans="3:3" s="86" customFormat="1" ht="10.199999999999999">
      <c r="C11686" s="90"/>
    </row>
    <row r="11687" spans="3:3" s="86" customFormat="1" ht="10.199999999999999">
      <c r="C11687" s="90"/>
    </row>
    <row r="11688" spans="3:3" s="86" customFormat="1" ht="10.199999999999999">
      <c r="C11688" s="90"/>
    </row>
    <row r="11689" spans="3:3" s="86" customFormat="1" ht="10.199999999999999">
      <c r="C11689" s="90"/>
    </row>
    <row r="11690" spans="3:3" s="86" customFormat="1" ht="10.199999999999999">
      <c r="C11690" s="90"/>
    </row>
    <row r="11691" spans="3:3" s="86" customFormat="1" ht="10.199999999999999">
      <c r="C11691" s="90"/>
    </row>
    <row r="11692" spans="3:3" s="86" customFormat="1" ht="10.199999999999999">
      <c r="C11692" s="90"/>
    </row>
    <row r="11693" spans="3:3" s="86" customFormat="1" ht="10.199999999999999">
      <c r="C11693" s="90"/>
    </row>
    <row r="11694" spans="3:3" s="86" customFormat="1" ht="10.199999999999999">
      <c r="C11694" s="90"/>
    </row>
    <row r="11695" spans="3:3" s="86" customFormat="1" ht="10.199999999999999">
      <c r="C11695" s="90"/>
    </row>
    <row r="11696" spans="3:3" s="86" customFormat="1" ht="10.199999999999999">
      <c r="C11696" s="90"/>
    </row>
    <row r="11697" spans="3:3" s="86" customFormat="1" ht="10.199999999999999">
      <c r="C11697" s="90"/>
    </row>
    <row r="11698" spans="3:3" s="86" customFormat="1" ht="10.199999999999999">
      <c r="C11698" s="90"/>
    </row>
    <row r="11699" spans="3:3" s="86" customFormat="1" ht="10.199999999999999">
      <c r="C11699" s="90"/>
    </row>
    <row r="11700" spans="3:3" s="86" customFormat="1" ht="10.199999999999999">
      <c r="C11700" s="90"/>
    </row>
    <row r="11701" spans="3:3" s="86" customFormat="1" ht="10.199999999999999">
      <c r="C11701" s="90"/>
    </row>
    <row r="11702" spans="3:3" s="86" customFormat="1" ht="10.199999999999999">
      <c r="C11702" s="90"/>
    </row>
    <row r="11703" spans="3:3" s="86" customFormat="1" ht="10.199999999999999">
      <c r="C11703" s="90"/>
    </row>
    <row r="11704" spans="3:3" s="86" customFormat="1" ht="10.199999999999999">
      <c r="C11704" s="90"/>
    </row>
    <row r="11705" spans="3:3" s="86" customFormat="1" ht="10.199999999999999">
      <c r="C11705" s="90"/>
    </row>
    <row r="11706" spans="3:3" s="86" customFormat="1" ht="10.199999999999999">
      <c r="C11706" s="90"/>
    </row>
    <row r="11707" spans="3:3" s="86" customFormat="1" ht="10.199999999999999">
      <c r="C11707" s="90"/>
    </row>
    <row r="11708" spans="3:3" s="86" customFormat="1" ht="10.199999999999999">
      <c r="C11708" s="90"/>
    </row>
    <row r="11709" spans="3:3" s="86" customFormat="1" ht="10.199999999999999">
      <c r="C11709" s="90"/>
    </row>
    <row r="11710" spans="3:3" s="86" customFormat="1" ht="10.199999999999999">
      <c r="C11710" s="90"/>
    </row>
    <row r="11711" spans="3:3" s="86" customFormat="1" ht="10.199999999999999">
      <c r="C11711" s="90"/>
    </row>
    <row r="11712" spans="3:3" s="86" customFormat="1" ht="10.199999999999999">
      <c r="C11712" s="90"/>
    </row>
    <row r="11713" spans="3:3" s="86" customFormat="1" ht="10.199999999999999">
      <c r="C11713" s="90"/>
    </row>
    <row r="11714" spans="3:3" s="86" customFormat="1" ht="10.199999999999999">
      <c r="C11714" s="90"/>
    </row>
    <row r="11715" spans="3:3" s="86" customFormat="1" ht="10.199999999999999">
      <c r="C11715" s="90"/>
    </row>
    <row r="11716" spans="3:3" s="86" customFormat="1" ht="10.199999999999999">
      <c r="C11716" s="90"/>
    </row>
    <row r="11717" spans="3:3" s="86" customFormat="1" ht="10.199999999999999">
      <c r="C11717" s="90"/>
    </row>
    <row r="11718" spans="3:3" s="86" customFormat="1" ht="10.199999999999999">
      <c r="C11718" s="90"/>
    </row>
    <row r="11719" spans="3:3" s="86" customFormat="1" ht="10.199999999999999">
      <c r="C11719" s="90"/>
    </row>
    <row r="11720" spans="3:3" s="86" customFormat="1" ht="10.199999999999999">
      <c r="C11720" s="90"/>
    </row>
    <row r="11721" spans="3:3" s="86" customFormat="1" ht="10.199999999999999">
      <c r="C11721" s="90"/>
    </row>
    <row r="11722" spans="3:3" s="86" customFormat="1" ht="10.199999999999999">
      <c r="C11722" s="90"/>
    </row>
    <row r="11723" spans="3:3" s="86" customFormat="1" ht="10.199999999999999">
      <c r="C11723" s="90"/>
    </row>
    <row r="11724" spans="3:3" s="86" customFormat="1" ht="10.199999999999999">
      <c r="C11724" s="90"/>
    </row>
    <row r="11725" spans="3:3" s="86" customFormat="1" ht="10.199999999999999">
      <c r="C11725" s="90"/>
    </row>
    <row r="11726" spans="3:3" s="86" customFormat="1" ht="10.199999999999999">
      <c r="C11726" s="90"/>
    </row>
    <row r="11727" spans="3:3" s="86" customFormat="1" ht="10.199999999999999">
      <c r="C11727" s="90"/>
    </row>
    <row r="11728" spans="3:3" s="86" customFormat="1" ht="10.199999999999999">
      <c r="C11728" s="90"/>
    </row>
    <row r="11729" spans="3:3" s="86" customFormat="1" ht="10.199999999999999">
      <c r="C11729" s="90"/>
    </row>
    <row r="11730" spans="3:3" s="86" customFormat="1" ht="10.199999999999999">
      <c r="C11730" s="90"/>
    </row>
    <row r="11731" spans="3:3" s="86" customFormat="1" ht="10.199999999999999">
      <c r="C11731" s="90"/>
    </row>
    <row r="11732" spans="3:3" s="86" customFormat="1" ht="10.199999999999999">
      <c r="C11732" s="90"/>
    </row>
    <row r="11733" spans="3:3" s="86" customFormat="1" ht="10.199999999999999">
      <c r="C11733" s="90"/>
    </row>
    <row r="11734" spans="3:3" s="86" customFormat="1" ht="10.199999999999999">
      <c r="C11734" s="90"/>
    </row>
    <row r="11735" spans="3:3" s="86" customFormat="1" ht="10.199999999999999">
      <c r="C11735" s="90"/>
    </row>
    <row r="11736" spans="3:3" s="86" customFormat="1" ht="10.199999999999999">
      <c r="C11736" s="90"/>
    </row>
    <row r="11737" spans="3:3" s="86" customFormat="1" ht="10.199999999999999">
      <c r="C11737" s="90"/>
    </row>
    <row r="11738" spans="3:3" s="86" customFormat="1" ht="10.199999999999999">
      <c r="C11738" s="90"/>
    </row>
    <row r="11739" spans="3:3" s="86" customFormat="1" ht="10.199999999999999">
      <c r="C11739" s="90"/>
    </row>
    <row r="11740" spans="3:3" s="86" customFormat="1" ht="10.199999999999999">
      <c r="C11740" s="90"/>
    </row>
    <row r="11741" spans="3:3" s="86" customFormat="1" ht="10.199999999999999">
      <c r="C11741" s="90"/>
    </row>
    <row r="11742" spans="3:3" s="86" customFormat="1" ht="10.199999999999999">
      <c r="C11742" s="90"/>
    </row>
    <row r="11743" spans="3:3" s="86" customFormat="1" ht="10.199999999999999">
      <c r="C11743" s="90"/>
    </row>
    <row r="11744" spans="3:3" s="86" customFormat="1" ht="10.199999999999999">
      <c r="C11744" s="90"/>
    </row>
    <row r="11745" spans="3:3" s="86" customFormat="1" ht="10.199999999999999">
      <c r="C11745" s="90"/>
    </row>
    <row r="11746" spans="3:3" s="86" customFormat="1" ht="10.199999999999999">
      <c r="C11746" s="90"/>
    </row>
    <row r="11747" spans="3:3" s="86" customFormat="1" ht="10.199999999999999">
      <c r="C11747" s="90"/>
    </row>
    <row r="11748" spans="3:3" s="86" customFormat="1" ht="10.199999999999999">
      <c r="C11748" s="90"/>
    </row>
    <row r="11749" spans="3:3" s="86" customFormat="1" ht="10.199999999999999">
      <c r="C11749" s="90"/>
    </row>
    <row r="11750" spans="3:3" s="86" customFormat="1" ht="10.199999999999999">
      <c r="C11750" s="90"/>
    </row>
    <row r="11751" spans="3:3" s="86" customFormat="1" ht="10.199999999999999">
      <c r="C11751" s="90"/>
    </row>
    <row r="11752" spans="3:3" s="86" customFormat="1" ht="10.199999999999999">
      <c r="C11752" s="90"/>
    </row>
    <row r="11753" spans="3:3" s="86" customFormat="1" ht="10.199999999999999">
      <c r="C11753" s="90"/>
    </row>
    <row r="11754" spans="3:3" s="86" customFormat="1" ht="10.199999999999999">
      <c r="C11754" s="90"/>
    </row>
    <row r="11755" spans="3:3" s="86" customFormat="1" ht="10.199999999999999">
      <c r="C11755" s="90"/>
    </row>
    <row r="11756" spans="3:3" s="86" customFormat="1" ht="10.199999999999999">
      <c r="C11756" s="90"/>
    </row>
    <row r="11757" spans="3:3" s="86" customFormat="1" ht="10.199999999999999">
      <c r="C11757" s="90"/>
    </row>
    <row r="11758" spans="3:3" s="86" customFormat="1" ht="10.199999999999999">
      <c r="C11758" s="90"/>
    </row>
    <row r="11759" spans="3:3" s="86" customFormat="1" ht="10.199999999999999">
      <c r="C11759" s="90"/>
    </row>
    <row r="11760" spans="3:3" s="86" customFormat="1" ht="10.199999999999999">
      <c r="C11760" s="90"/>
    </row>
    <row r="11761" spans="3:3" s="86" customFormat="1" ht="10.199999999999999">
      <c r="C11761" s="90"/>
    </row>
    <row r="11762" spans="3:3" s="86" customFormat="1" ht="10.199999999999999">
      <c r="C11762" s="90"/>
    </row>
    <row r="11763" spans="3:3" s="86" customFormat="1" ht="10.199999999999999">
      <c r="C11763" s="90"/>
    </row>
    <row r="11764" spans="3:3" s="86" customFormat="1" ht="10.199999999999999">
      <c r="C11764" s="90"/>
    </row>
    <row r="11765" spans="3:3" s="86" customFormat="1" ht="10.199999999999999">
      <c r="C11765" s="90"/>
    </row>
    <row r="11766" spans="3:3" s="86" customFormat="1" ht="10.199999999999999">
      <c r="C11766" s="90"/>
    </row>
    <row r="11767" spans="3:3" s="86" customFormat="1" ht="10.199999999999999">
      <c r="C11767" s="90"/>
    </row>
    <row r="11768" spans="3:3" s="86" customFormat="1" ht="10.199999999999999">
      <c r="C11768" s="90"/>
    </row>
    <row r="11769" spans="3:3" s="86" customFormat="1" ht="10.199999999999999">
      <c r="C11769" s="90"/>
    </row>
    <row r="11770" spans="3:3" s="86" customFormat="1" ht="10.199999999999999">
      <c r="C11770" s="90"/>
    </row>
    <row r="11771" spans="3:3" s="86" customFormat="1" ht="10.199999999999999">
      <c r="C11771" s="90"/>
    </row>
    <row r="11772" spans="3:3" s="86" customFormat="1" ht="10.199999999999999">
      <c r="C11772" s="90"/>
    </row>
    <row r="11773" spans="3:3" s="86" customFormat="1" ht="10.199999999999999">
      <c r="C11773" s="90"/>
    </row>
    <row r="11774" spans="3:3" s="86" customFormat="1" ht="10.199999999999999">
      <c r="C11774" s="90"/>
    </row>
    <row r="11775" spans="3:3" s="86" customFormat="1" ht="10.199999999999999">
      <c r="C11775" s="90"/>
    </row>
    <row r="11776" spans="3:3" s="86" customFormat="1" ht="10.199999999999999">
      <c r="C11776" s="90"/>
    </row>
    <row r="11777" spans="3:3" s="86" customFormat="1" ht="10.199999999999999">
      <c r="C11777" s="90"/>
    </row>
    <row r="11778" spans="3:3" s="86" customFormat="1" ht="10.199999999999999">
      <c r="C11778" s="90"/>
    </row>
    <row r="11779" spans="3:3" s="86" customFormat="1" ht="10.199999999999999">
      <c r="C11779" s="90"/>
    </row>
    <row r="11780" spans="3:3" s="86" customFormat="1" ht="10.199999999999999">
      <c r="C11780" s="90"/>
    </row>
    <row r="11781" spans="3:3" s="86" customFormat="1" ht="10.199999999999999">
      <c r="C11781" s="90"/>
    </row>
    <row r="11782" spans="3:3" s="86" customFormat="1" ht="10.199999999999999">
      <c r="C11782" s="90"/>
    </row>
    <row r="11783" spans="3:3" s="86" customFormat="1" ht="10.199999999999999">
      <c r="C11783" s="90"/>
    </row>
    <row r="11784" spans="3:3" s="86" customFormat="1" ht="10.199999999999999">
      <c r="C11784" s="90"/>
    </row>
    <row r="11785" spans="3:3" s="86" customFormat="1" ht="10.199999999999999">
      <c r="C11785" s="90"/>
    </row>
    <row r="11786" spans="3:3" s="86" customFormat="1" ht="10.199999999999999">
      <c r="C11786" s="90"/>
    </row>
    <row r="11787" spans="3:3" s="86" customFormat="1" ht="10.199999999999999">
      <c r="C11787" s="90"/>
    </row>
    <row r="11788" spans="3:3" s="86" customFormat="1" ht="10.199999999999999">
      <c r="C11788" s="90"/>
    </row>
    <row r="11789" spans="3:3" s="86" customFormat="1" ht="10.199999999999999">
      <c r="C11789" s="90"/>
    </row>
    <row r="11790" spans="3:3" s="86" customFormat="1" ht="10.199999999999999">
      <c r="C11790" s="90"/>
    </row>
    <row r="11791" spans="3:3" s="86" customFormat="1" ht="10.199999999999999">
      <c r="C11791" s="90"/>
    </row>
    <row r="11792" spans="3:3" s="86" customFormat="1" ht="10.199999999999999">
      <c r="C11792" s="90"/>
    </row>
    <row r="11793" spans="3:3" s="86" customFormat="1" ht="10.199999999999999">
      <c r="C11793" s="90"/>
    </row>
    <row r="11794" spans="3:3" s="86" customFormat="1" ht="10.199999999999999">
      <c r="C11794" s="90"/>
    </row>
    <row r="11795" spans="3:3" s="86" customFormat="1" ht="10.199999999999999">
      <c r="C11795" s="90"/>
    </row>
    <row r="11796" spans="3:3" s="86" customFormat="1" ht="10.199999999999999">
      <c r="C11796" s="90"/>
    </row>
    <row r="11797" spans="3:3" s="86" customFormat="1" ht="10.199999999999999">
      <c r="C11797" s="90"/>
    </row>
    <row r="11798" spans="3:3" s="86" customFormat="1" ht="10.199999999999999">
      <c r="C11798" s="90"/>
    </row>
    <row r="11799" spans="3:3" s="86" customFormat="1" ht="10.199999999999999">
      <c r="C11799" s="90"/>
    </row>
    <row r="11800" spans="3:3" s="86" customFormat="1" ht="10.199999999999999">
      <c r="C11800" s="90"/>
    </row>
    <row r="11801" spans="3:3" s="86" customFormat="1" ht="10.199999999999999">
      <c r="C11801" s="90"/>
    </row>
    <row r="11802" spans="3:3" s="86" customFormat="1" ht="10.199999999999999">
      <c r="C11802" s="90"/>
    </row>
    <row r="11803" spans="3:3" s="86" customFormat="1" ht="10.199999999999999">
      <c r="C11803" s="90"/>
    </row>
    <row r="11804" spans="3:3" s="86" customFormat="1" ht="10.199999999999999">
      <c r="C11804" s="90"/>
    </row>
    <row r="11805" spans="3:3" s="86" customFormat="1" ht="10.199999999999999">
      <c r="C11805" s="90"/>
    </row>
    <row r="11806" spans="3:3" s="86" customFormat="1" ht="10.199999999999999">
      <c r="C11806" s="90"/>
    </row>
    <row r="11807" spans="3:3" s="86" customFormat="1" ht="10.199999999999999">
      <c r="C11807" s="90"/>
    </row>
    <row r="11808" spans="3:3" s="86" customFormat="1" ht="10.199999999999999">
      <c r="C11808" s="90"/>
    </row>
    <row r="11809" spans="3:3" s="86" customFormat="1" ht="10.199999999999999">
      <c r="C11809" s="90"/>
    </row>
    <row r="11810" spans="3:3" s="86" customFormat="1" ht="10.199999999999999">
      <c r="C11810" s="90"/>
    </row>
    <row r="11811" spans="3:3" s="86" customFormat="1" ht="10.199999999999999">
      <c r="C11811" s="90"/>
    </row>
    <row r="11812" spans="3:3" s="86" customFormat="1" ht="10.199999999999999">
      <c r="C11812" s="90"/>
    </row>
    <row r="11813" spans="3:3" s="86" customFormat="1" ht="10.199999999999999">
      <c r="C11813" s="90"/>
    </row>
    <row r="11814" spans="3:3" s="86" customFormat="1" ht="10.199999999999999">
      <c r="C11814" s="90"/>
    </row>
    <row r="11815" spans="3:3" s="86" customFormat="1" ht="10.199999999999999">
      <c r="C11815" s="90"/>
    </row>
    <row r="11816" spans="3:3" s="86" customFormat="1" ht="10.199999999999999">
      <c r="C11816" s="90"/>
    </row>
    <row r="11817" spans="3:3" s="86" customFormat="1" ht="10.199999999999999">
      <c r="C11817" s="90"/>
    </row>
    <row r="11818" spans="3:3" s="86" customFormat="1" ht="10.199999999999999">
      <c r="C11818" s="90"/>
    </row>
    <row r="11819" spans="3:3" s="86" customFormat="1" ht="10.199999999999999">
      <c r="C11819" s="90"/>
    </row>
    <row r="11820" spans="3:3" s="86" customFormat="1" ht="10.199999999999999">
      <c r="C11820" s="90"/>
    </row>
    <row r="11821" spans="3:3" s="86" customFormat="1" ht="10.199999999999999">
      <c r="C11821" s="90"/>
    </row>
    <row r="11822" spans="3:3" s="86" customFormat="1" ht="10.199999999999999">
      <c r="C11822" s="90"/>
    </row>
    <row r="11823" spans="3:3" s="86" customFormat="1" ht="10.199999999999999">
      <c r="C11823" s="90"/>
    </row>
    <row r="11824" spans="3:3" s="86" customFormat="1" ht="10.199999999999999">
      <c r="C11824" s="90"/>
    </row>
    <row r="11825" spans="3:3" s="86" customFormat="1" ht="10.199999999999999">
      <c r="C11825" s="90"/>
    </row>
    <row r="11826" spans="3:3" s="86" customFormat="1" ht="10.199999999999999">
      <c r="C11826" s="90"/>
    </row>
    <row r="11827" spans="3:3" s="86" customFormat="1" ht="10.199999999999999">
      <c r="C11827" s="90"/>
    </row>
    <row r="11828" spans="3:3" s="86" customFormat="1" ht="10.199999999999999">
      <c r="C11828" s="90"/>
    </row>
    <row r="11829" spans="3:3" s="86" customFormat="1" ht="10.199999999999999">
      <c r="C11829" s="90"/>
    </row>
    <row r="11830" spans="3:3" s="86" customFormat="1" ht="10.199999999999999">
      <c r="C11830" s="90"/>
    </row>
    <row r="11831" spans="3:3" s="86" customFormat="1" ht="10.199999999999999">
      <c r="C11831" s="90"/>
    </row>
    <row r="11832" spans="3:3" s="86" customFormat="1" ht="10.199999999999999">
      <c r="C11832" s="90"/>
    </row>
    <row r="11833" spans="3:3" s="86" customFormat="1" ht="10.199999999999999">
      <c r="C11833" s="90"/>
    </row>
    <row r="11834" spans="3:3" s="86" customFormat="1" ht="10.199999999999999">
      <c r="C11834" s="90"/>
    </row>
    <row r="11835" spans="3:3" s="86" customFormat="1" ht="10.199999999999999">
      <c r="C11835" s="90"/>
    </row>
    <row r="11836" spans="3:3" s="86" customFormat="1" ht="10.199999999999999">
      <c r="C11836" s="90"/>
    </row>
    <row r="11837" spans="3:3" s="86" customFormat="1" ht="10.199999999999999">
      <c r="C11837" s="90"/>
    </row>
    <row r="11838" spans="3:3" s="86" customFormat="1" ht="10.199999999999999">
      <c r="C11838" s="90"/>
    </row>
    <row r="11839" spans="3:3" s="86" customFormat="1" ht="10.199999999999999">
      <c r="C11839" s="90"/>
    </row>
    <row r="11840" spans="3:3" s="86" customFormat="1" ht="10.199999999999999">
      <c r="C11840" s="90"/>
    </row>
    <row r="11841" spans="3:3" s="86" customFormat="1" ht="10.199999999999999">
      <c r="C11841" s="90"/>
    </row>
    <row r="11842" spans="3:3" s="86" customFormat="1" ht="10.199999999999999">
      <c r="C11842" s="90"/>
    </row>
    <row r="11843" spans="3:3" s="86" customFormat="1" ht="10.199999999999999">
      <c r="C11843" s="90"/>
    </row>
    <row r="11844" spans="3:3" s="86" customFormat="1" ht="10.199999999999999">
      <c r="C11844" s="90"/>
    </row>
    <row r="11845" spans="3:3" s="86" customFormat="1" ht="10.199999999999999">
      <c r="C11845" s="90"/>
    </row>
    <row r="11846" spans="3:3" s="86" customFormat="1" ht="10.199999999999999">
      <c r="C11846" s="90"/>
    </row>
    <row r="11847" spans="3:3" s="86" customFormat="1" ht="10.199999999999999">
      <c r="C11847" s="90"/>
    </row>
    <row r="11848" spans="3:3" s="86" customFormat="1" ht="10.199999999999999">
      <c r="C11848" s="90"/>
    </row>
    <row r="11849" spans="3:3" s="86" customFormat="1" ht="10.199999999999999">
      <c r="C11849" s="90"/>
    </row>
    <row r="11850" spans="3:3" s="86" customFormat="1" ht="10.199999999999999">
      <c r="C11850" s="90"/>
    </row>
    <row r="11851" spans="3:3" s="86" customFormat="1" ht="10.199999999999999">
      <c r="C11851" s="90"/>
    </row>
    <row r="11852" spans="3:3" s="86" customFormat="1" ht="10.199999999999999">
      <c r="C11852" s="90"/>
    </row>
    <row r="11853" spans="3:3" s="86" customFormat="1" ht="10.199999999999999">
      <c r="C11853" s="90"/>
    </row>
    <row r="11854" spans="3:3" s="86" customFormat="1" ht="10.199999999999999">
      <c r="C11854" s="90"/>
    </row>
    <row r="11855" spans="3:3" s="86" customFormat="1" ht="10.199999999999999">
      <c r="C11855" s="90"/>
    </row>
    <row r="11856" spans="3:3" s="86" customFormat="1" ht="10.199999999999999">
      <c r="C11856" s="90"/>
    </row>
    <row r="11857" spans="3:3" s="86" customFormat="1" ht="10.199999999999999">
      <c r="C11857" s="90"/>
    </row>
    <row r="11858" spans="3:3" s="86" customFormat="1" ht="10.199999999999999">
      <c r="C11858" s="90"/>
    </row>
    <row r="11859" spans="3:3" s="86" customFormat="1" ht="10.199999999999999">
      <c r="C11859" s="90"/>
    </row>
    <row r="11860" spans="3:3" s="86" customFormat="1" ht="10.199999999999999">
      <c r="C11860" s="90"/>
    </row>
    <row r="11861" spans="3:3" s="86" customFormat="1" ht="10.199999999999999">
      <c r="C11861" s="90"/>
    </row>
    <row r="11862" spans="3:3" s="86" customFormat="1" ht="10.199999999999999">
      <c r="C11862" s="90"/>
    </row>
    <row r="11863" spans="3:3" s="86" customFormat="1" ht="10.199999999999999">
      <c r="C11863" s="90"/>
    </row>
    <row r="11864" spans="3:3" s="86" customFormat="1" ht="10.199999999999999">
      <c r="C11864" s="90"/>
    </row>
    <row r="11865" spans="3:3" s="86" customFormat="1" ht="10.199999999999999">
      <c r="C11865" s="90"/>
    </row>
    <row r="11866" spans="3:3" s="86" customFormat="1" ht="10.199999999999999">
      <c r="C11866" s="90"/>
    </row>
    <row r="11867" spans="3:3" s="86" customFormat="1" ht="10.199999999999999">
      <c r="C11867" s="90"/>
    </row>
    <row r="11868" spans="3:3" s="86" customFormat="1" ht="10.199999999999999">
      <c r="C11868" s="90"/>
    </row>
    <row r="11869" spans="3:3" s="86" customFormat="1" ht="10.199999999999999">
      <c r="C11869" s="90"/>
    </row>
    <row r="11870" spans="3:3" s="86" customFormat="1" ht="10.199999999999999">
      <c r="C11870" s="90"/>
    </row>
    <row r="11871" spans="3:3" s="86" customFormat="1" ht="10.199999999999999">
      <c r="C11871" s="90"/>
    </row>
    <row r="11872" spans="3:3" s="86" customFormat="1" ht="10.199999999999999">
      <c r="C11872" s="90"/>
    </row>
    <row r="11873" spans="3:3" s="86" customFormat="1" ht="10.199999999999999">
      <c r="C11873" s="90"/>
    </row>
    <row r="11874" spans="3:3" s="86" customFormat="1" ht="10.199999999999999">
      <c r="C11874" s="90"/>
    </row>
    <row r="11875" spans="3:3" s="86" customFormat="1" ht="10.199999999999999">
      <c r="C11875" s="90"/>
    </row>
    <row r="11876" spans="3:3" s="86" customFormat="1" ht="10.199999999999999">
      <c r="C11876" s="90"/>
    </row>
    <row r="11877" spans="3:3" s="86" customFormat="1" ht="10.199999999999999">
      <c r="C11877" s="90"/>
    </row>
    <row r="11878" spans="3:3" s="86" customFormat="1" ht="10.199999999999999">
      <c r="C11878" s="90"/>
    </row>
    <row r="11879" spans="3:3" s="86" customFormat="1" ht="10.199999999999999">
      <c r="C11879" s="90"/>
    </row>
    <row r="11880" spans="3:3" s="86" customFormat="1" ht="10.199999999999999">
      <c r="C11880" s="90"/>
    </row>
    <row r="11881" spans="3:3" s="86" customFormat="1" ht="10.199999999999999">
      <c r="C11881" s="90"/>
    </row>
    <row r="11882" spans="3:3" s="86" customFormat="1" ht="10.199999999999999">
      <c r="C11882" s="90"/>
    </row>
    <row r="11883" spans="3:3" s="86" customFormat="1" ht="10.199999999999999">
      <c r="C11883" s="90"/>
    </row>
    <row r="11884" spans="3:3" s="86" customFormat="1" ht="10.199999999999999">
      <c r="C11884" s="90"/>
    </row>
    <row r="11885" spans="3:3" s="86" customFormat="1" ht="10.199999999999999">
      <c r="C11885" s="90"/>
    </row>
    <row r="11886" spans="3:3" s="86" customFormat="1" ht="10.199999999999999">
      <c r="C11886" s="90"/>
    </row>
    <row r="11887" spans="3:3" s="86" customFormat="1" ht="10.199999999999999">
      <c r="C11887" s="90"/>
    </row>
    <row r="11888" spans="3:3" s="86" customFormat="1" ht="10.199999999999999">
      <c r="C11888" s="90"/>
    </row>
    <row r="11889" spans="3:3" s="86" customFormat="1" ht="10.199999999999999">
      <c r="C11889" s="90"/>
    </row>
    <row r="11890" spans="3:3" s="86" customFormat="1" ht="10.199999999999999">
      <c r="C11890" s="90"/>
    </row>
    <row r="11891" spans="3:3" s="86" customFormat="1" ht="10.199999999999999">
      <c r="C11891" s="90"/>
    </row>
    <row r="11892" spans="3:3" s="86" customFormat="1" ht="10.199999999999999">
      <c r="C11892" s="90"/>
    </row>
    <row r="11893" spans="3:3" s="86" customFormat="1" ht="10.199999999999999">
      <c r="C11893" s="90"/>
    </row>
    <row r="11894" spans="3:3" s="86" customFormat="1" ht="10.199999999999999">
      <c r="C11894" s="90"/>
    </row>
    <row r="11895" spans="3:3" s="86" customFormat="1" ht="10.199999999999999">
      <c r="C11895" s="90"/>
    </row>
    <row r="11896" spans="3:3" s="86" customFormat="1" ht="10.199999999999999">
      <c r="C11896" s="90"/>
    </row>
    <row r="11897" spans="3:3" s="86" customFormat="1" ht="10.199999999999999">
      <c r="C11897" s="90"/>
    </row>
    <row r="11898" spans="3:3" s="86" customFormat="1" ht="10.199999999999999">
      <c r="C11898" s="90"/>
    </row>
    <row r="11899" spans="3:3" s="86" customFormat="1" ht="10.199999999999999">
      <c r="C11899" s="90"/>
    </row>
    <row r="11900" spans="3:3" s="86" customFormat="1" ht="10.199999999999999">
      <c r="C11900" s="90"/>
    </row>
    <row r="11901" spans="3:3" s="86" customFormat="1" ht="10.199999999999999">
      <c r="C11901" s="90"/>
    </row>
    <row r="11902" spans="3:3" s="86" customFormat="1" ht="10.199999999999999">
      <c r="C11902" s="90"/>
    </row>
    <row r="11903" spans="3:3" s="86" customFormat="1" ht="10.199999999999999">
      <c r="C11903" s="90"/>
    </row>
  </sheetData>
  <sheetProtection algorithmName="SHA-512" hashValue="j2QyJ3WBWhcuhUJWLOmhCzRGoa8oQCSLsOe/7UDrPkAhFybPRhBWYFb+MED/l9MIjE7D3itkQ0RTe63CHEIJgQ==" saltValue="igNNdZ588HeX+lFugLc/mw=="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rintOptions horizontalCentered="1"/>
  <pageMargins left="0" right="0" top="0.59055118110236227" bottom="0.98425196850393704" header="0.19685039370078741" footer="0.51181102362204722"/>
  <pageSetup paperSize="9" orientation="portrait" r:id="rId2"/>
  <headerFooter alignWithMargins="0">
    <oddFooter>&amp;L&amp;7Zpracováno programem &amp;"Arial CE,Tučné"BUILDpower S,  © RTS, a.s.&amp;R&amp;"Arial,Tučné"&amp;7Strana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A8297"/>
  <sheetViews>
    <sheetView workbookViewId="0">
      <pane ySplit="7" topLeftCell="A8" activePane="bottomLeft" state="frozen"/>
      <selection activeCell="A2" sqref="A2:G2"/>
      <selection pane="bottomLeft" activeCell="A2" sqref="A2:G2"/>
    </sheetView>
  </sheetViews>
  <sheetFormatPr defaultColWidth="9.109375" defaultRowHeight="13.2" outlineLevelRow="1"/>
  <cols>
    <col min="1" max="1" width="3.44140625" style="79" customWidth="1"/>
    <col min="2" max="2" width="10.5546875" style="138" customWidth="1"/>
    <col min="3" max="3" width="45.6640625" style="138" customWidth="1"/>
    <col min="4" max="4" width="5.109375" style="79" bestFit="1" customWidth="1"/>
    <col min="5" max="5" width="10.5546875" style="79" customWidth="1"/>
    <col min="6" max="6" width="9.88671875" style="79" customWidth="1"/>
    <col min="7" max="7" width="12.6640625" style="79" customWidth="1"/>
    <col min="8" max="13" width="0" style="79" hidden="1" customWidth="1"/>
    <col min="14" max="14" width="7.5546875" style="79" bestFit="1" customWidth="1"/>
    <col min="15" max="15" width="6.88671875" style="79" bestFit="1" customWidth="1"/>
    <col min="16" max="16" width="7.5546875" style="79" bestFit="1" customWidth="1"/>
    <col min="17" max="17" width="6.88671875" style="79" bestFit="1" customWidth="1"/>
    <col min="18" max="18" width="4.44140625" style="176" bestFit="1" customWidth="1"/>
    <col min="19" max="19" width="7.33203125" style="176" bestFit="1" customWidth="1"/>
    <col min="20" max="20" width="5.44140625" style="176" bestFit="1" customWidth="1"/>
    <col min="21" max="23" width="0" style="79" hidden="1" customWidth="1"/>
    <col min="24" max="28" width="9.109375" style="79"/>
    <col min="29" max="29" width="0" style="79" hidden="1" customWidth="1"/>
    <col min="30" max="30" width="9.109375" style="79"/>
    <col min="31" max="41" width="0" style="79" hidden="1" customWidth="1"/>
    <col min="42" max="52" width="9.109375" style="79"/>
    <col min="53" max="53" width="98.6640625" style="79" customWidth="1"/>
    <col min="54" max="16384" width="9.109375" style="79"/>
  </cols>
  <sheetData>
    <row r="1" spans="1:33" ht="45" customHeight="1">
      <c r="A1" s="310" t="s">
        <v>243</v>
      </c>
      <c r="B1" s="310"/>
      <c r="C1" s="310"/>
      <c r="D1" s="310"/>
      <c r="E1" s="310"/>
      <c r="F1" s="310"/>
      <c r="G1" s="310"/>
      <c r="AG1" s="79" t="s">
        <v>244</v>
      </c>
    </row>
    <row r="2" spans="1:33" s="194" customFormat="1" ht="30" customHeight="1">
      <c r="A2" s="192" t="s">
        <v>7</v>
      </c>
      <c r="B2" s="193" t="s">
        <v>42</v>
      </c>
      <c r="C2" s="311" t="s">
        <v>43</v>
      </c>
      <c r="D2" s="312"/>
      <c r="E2" s="312"/>
      <c r="F2" s="312"/>
      <c r="G2" s="313"/>
      <c r="R2" s="241"/>
      <c r="S2" s="241"/>
      <c r="T2" s="241"/>
      <c r="AG2" s="194" t="s">
        <v>245</v>
      </c>
    </row>
    <row r="3" spans="1:33" s="190" customFormat="1" ht="20.100000000000001" customHeight="1">
      <c r="A3" s="188" t="s">
        <v>8</v>
      </c>
      <c r="B3" s="189" t="s">
        <v>56</v>
      </c>
      <c r="C3" s="314" t="s">
        <v>57</v>
      </c>
      <c r="D3" s="315"/>
      <c r="E3" s="315"/>
      <c r="F3" s="315"/>
      <c r="G3" s="316"/>
      <c r="R3" s="242"/>
      <c r="S3" s="242"/>
      <c r="T3" s="242"/>
      <c r="AC3" s="191" t="s">
        <v>246</v>
      </c>
      <c r="AG3" s="190" t="s">
        <v>247</v>
      </c>
    </row>
    <row r="4" spans="1:33" s="187" customFormat="1" ht="15" customHeight="1">
      <c r="A4" s="185" t="s">
        <v>9</v>
      </c>
      <c r="B4" s="186" t="s">
        <v>58</v>
      </c>
      <c r="C4" s="317" t="s">
        <v>59</v>
      </c>
      <c r="D4" s="318"/>
      <c r="E4" s="318"/>
      <c r="F4" s="318"/>
      <c r="G4" s="319"/>
      <c r="R4" s="243"/>
      <c r="S4" s="243"/>
      <c r="T4" s="243"/>
      <c r="AG4" s="187" t="s">
        <v>248</v>
      </c>
    </row>
    <row r="5" spans="1:33">
      <c r="D5" s="176"/>
    </row>
    <row r="6" spans="1:33" s="183" customFormat="1" ht="28.8">
      <c r="A6" s="179" t="s">
        <v>249</v>
      </c>
      <c r="B6" s="180" t="s">
        <v>250</v>
      </c>
      <c r="C6" s="180" t="s">
        <v>251</v>
      </c>
      <c r="D6" s="179" t="s">
        <v>252</v>
      </c>
      <c r="E6" s="179" t="s">
        <v>253</v>
      </c>
      <c r="F6" s="181" t="s">
        <v>254</v>
      </c>
      <c r="G6" s="179" t="s">
        <v>29</v>
      </c>
      <c r="H6" s="182" t="s">
        <v>30</v>
      </c>
      <c r="I6" s="182" t="s">
        <v>255</v>
      </c>
      <c r="J6" s="182" t="s">
        <v>31</v>
      </c>
      <c r="K6" s="182" t="s">
        <v>256</v>
      </c>
      <c r="L6" s="182" t="s">
        <v>257</v>
      </c>
      <c r="M6" s="182" t="s">
        <v>258</v>
      </c>
      <c r="N6" s="182" t="s">
        <v>259</v>
      </c>
      <c r="O6" s="182" t="s">
        <v>260</v>
      </c>
      <c r="P6" s="182" t="s">
        <v>261</v>
      </c>
      <c r="Q6" s="182" t="s">
        <v>262</v>
      </c>
      <c r="R6" s="182" t="s">
        <v>263</v>
      </c>
      <c r="S6" s="182" t="s">
        <v>264</v>
      </c>
      <c r="T6" s="182" t="s">
        <v>265</v>
      </c>
      <c r="U6" s="182" t="s">
        <v>266</v>
      </c>
      <c r="V6" s="182" t="s">
        <v>267</v>
      </c>
      <c r="W6" s="182" t="s">
        <v>268</v>
      </c>
    </row>
    <row r="7" spans="1:33" hidden="1">
      <c r="D7" s="176"/>
      <c r="E7" s="177"/>
      <c r="F7" s="178"/>
      <c r="G7" s="178"/>
      <c r="H7" s="178"/>
      <c r="I7" s="178"/>
      <c r="J7" s="178"/>
      <c r="K7" s="178"/>
      <c r="L7" s="178"/>
      <c r="M7" s="178"/>
      <c r="N7" s="178"/>
      <c r="O7" s="178"/>
      <c r="P7" s="178"/>
      <c r="Q7" s="178"/>
      <c r="R7" s="244"/>
      <c r="S7" s="244"/>
      <c r="T7" s="244"/>
      <c r="U7" s="178"/>
      <c r="V7" s="178"/>
      <c r="W7" s="178"/>
    </row>
    <row r="8" spans="1:33" s="86" customFormat="1" ht="10.199999999999999">
      <c r="A8" s="218" t="s">
        <v>269</v>
      </c>
      <c r="B8" s="219" t="s">
        <v>241</v>
      </c>
      <c r="C8" s="208" t="s">
        <v>27</v>
      </c>
      <c r="D8" s="195"/>
      <c r="E8" s="220"/>
      <c r="F8" s="221"/>
      <c r="G8" s="221">
        <f>SUMIF(AG9:AG24,"&lt;&gt;NOR",G9:G24)</f>
        <v>0</v>
      </c>
      <c r="H8" s="221"/>
      <c r="I8" s="221">
        <f>SUM(I9:I24)</f>
        <v>0</v>
      </c>
      <c r="J8" s="221"/>
      <c r="K8" s="221">
        <f>SUM(K9:K24)</f>
        <v>0</v>
      </c>
      <c r="L8" s="221"/>
      <c r="M8" s="221">
        <f>SUM(M9:M24)</f>
        <v>0</v>
      </c>
      <c r="N8" s="221"/>
      <c r="O8" s="221">
        <f>SUM(O9:O24)</f>
        <v>0</v>
      </c>
      <c r="P8" s="221"/>
      <c r="Q8" s="221">
        <f>SUM(Q9:Q24)</f>
        <v>0</v>
      </c>
      <c r="R8" s="196"/>
      <c r="S8" s="196"/>
      <c r="T8" s="197"/>
      <c r="U8" s="222"/>
      <c r="V8" s="222">
        <f>SUM(V9:V24)</f>
        <v>0</v>
      </c>
      <c r="W8" s="222"/>
      <c r="AG8" s="86" t="s">
        <v>270</v>
      </c>
    </row>
    <row r="9" spans="1:33" s="86" customFormat="1" ht="10.199999999999999" outlineLevel="1">
      <c r="A9" s="223">
        <v>1</v>
      </c>
      <c r="B9" s="224" t="s">
        <v>271</v>
      </c>
      <c r="C9" s="209" t="s">
        <v>272</v>
      </c>
      <c r="D9" s="198" t="s">
        <v>273</v>
      </c>
      <c r="E9" s="225">
        <v>1</v>
      </c>
      <c r="F9" s="226"/>
      <c r="G9" s="227">
        <f>ROUND(E9*F9,2)</f>
        <v>0</v>
      </c>
      <c r="H9" s="226"/>
      <c r="I9" s="227">
        <f>ROUND(E9*H9,2)</f>
        <v>0</v>
      </c>
      <c r="J9" s="226"/>
      <c r="K9" s="227">
        <f>ROUND(E9*J9,2)</f>
        <v>0</v>
      </c>
      <c r="L9" s="227">
        <v>21</v>
      </c>
      <c r="M9" s="227">
        <f>G9*(1+L9/100)</f>
        <v>0</v>
      </c>
      <c r="N9" s="227">
        <v>0</v>
      </c>
      <c r="O9" s="227">
        <f>ROUND(E9*N9,2)</f>
        <v>0</v>
      </c>
      <c r="P9" s="227">
        <v>0</v>
      </c>
      <c r="Q9" s="227">
        <f>ROUND(E9*P9,2)</f>
        <v>0</v>
      </c>
      <c r="R9" s="199"/>
      <c r="S9" s="199" t="s">
        <v>274</v>
      </c>
      <c r="T9" s="200" t="s">
        <v>275</v>
      </c>
      <c r="U9" s="228">
        <v>0</v>
      </c>
      <c r="V9" s="228">
        <f>ROUND(E9*U9,2)</f>
        <v>0</v>
      </c>
      <c r="W9" s="228"/>
      <c r="AG9" s="86" t="s">
        <v>276</v>
      </c>
    </row>
    <row r="10" spans="1:33" s="86" customFormat="1" ht="10.199999999999999" outlineLevel="1">
      <c r="A10" s="229"/>
      <c r="B10" s="230"/>
      <c r="C10" s="308" t="s">
        <v>277</v>
      </c>
      <c r="D10" s="309"/>
      <c r="E10" s="309"/>
      <c r="F10" s="309"/>
      <c r="G10" s="309"/>
      <c r="H10" s="228"/>
      <c r="I10" s="228"/>
      <c r="J10" s="228"/>
      <c r="K10" s="228"/>
      <c r="L10" s="228"/>
      <c r="M10" s="228"/>
      <c r="N10" s="228"/>
      <c r="O10" s="228"/>
      <c r="P10" s="228"/>
      <c r="Q10" s="228"/>
      <c r="R10" s="201"/>
      <c r="S10" s="201"/>
      <c r="T10" s="201"/>
      <c r="U10" s="228"/>
      <c r="V10" s="228"/>
      <c r="W10" s="228"/>
      <c r="AG10" s="86" t="s">
        <v>278</v>
      </c>
    </row>
    <row r="11" spans="1:33" s="86" customFormat="1" ht="10.199999999999999" outlineLevel="1">
      <c r="A11" s="229"/>
      <c r="B11" s="230"/>
      <c r="C11" s="320"/>
      <c r="D11" s="321"/>
      <c r="E11" s="321"/>
      <c r="F11" s="321"/>
      <c r="G11" s="321"/>
      <c r="H11" s="228"/>
      <c r="I11" s="228"/>
      <c r="J11" s="228"/>
      <c r="K11" s="228"/>
      <c r="L11" s="228"/>
      <c r="M11" s="228"/>
      <c r="N11" s="228"/>
      <c r="O11" s="228"/>
      <c r="P11" s="228"/>
      <c r="Q11" s="228"/>
      <c r="R11" s="201"/>
      <c r="S11" s="201"/>
      <c r="T11" s="201"/>
      <c r="U11" s="228"/>
      <c r="V11" s="228"/>
      <c r="W11" s="228"/>
      <c r="AG11" s="86" t="s">
        <v>279</v>
      </c>
    </row>
    <row r="12" spans="1:33" s="86" customFormat="1" ht="10.199999999999999" outlineLevel="1">
      <c r="A12" s="223">
        <v>2</v>
      </c>
      <c r="B12" s="224" t="s">
        <v>280</v>
      </c>
      <c r="C12" s="209" t="s">
        <v>281</v>
      </c>
      <c r="D12" s="198" t="s">
        <v>273</v>
      </c>
      <c r="E12" s="225">
        <v>1</v>
      </c>
      <c r="F12" s="226"/>
      <c r="G12" s="227">
        <f>ROUND(E12*F12,2)</f>
        <v>0</v>
      </c>
      <c r="H12" s="226"/>
      <c r="I12" s="227">
        <f>ROUND(E12*H12,2)</f>
        <v>0</v>
      </c>
      <c r="J12" s="226"/>
      <c r="K12" s="227">
        <f>ROUND(E12*J12,2)</f>
        <v>0</v>
      </c>
      <c r="L12" s="227">
        <v>21</v>
      </c>
      <c r="M12" s="227">
        <f>G12*(1+L12/100)</f>
        <v>0</v>
      </c>
      <c r="N12" s="227">
        <v>0</v>
      </c>
      <c r="O12" s="227">
        <f>ROUND(E12*N12,2)</f>
        <v>0</v>
      </c>
      <c r="P12" s="227">
        <v>0</v>
      </c>
      <c r="Q12" s="227">
        <f>ROUND(E12*P12,2)</f>
        <v>0</v>
      </c>
      <c r="R12" s="199"/>
      <c r="S12" s="199" t="s">
        <v>274</v>
      </c>
      <c r="T12" s="200" t="s">
        <v>275</v>
      </c>
      <c r="U12" s="228">
        <v>0</v>
      </c>
      <c r="V12" s="228">
        <f>ROUND(E12*U12,2)</f>
        <v>0</v>
      </c>
      <c r="W12" s="228"/>
      <c r="AG12" s="86" t="s">
        <v>276</v>
      </c>
    </row>
    <row r="13" spans="1:33" s="86" customFormat="1" ht="10.199999999999999" outlineLevel="1">
      <c r="A13" s="229"/>
      <c r="B13" s="230"/>
      <c r="C13" s="308" t="s">
        <v>315</v>
      </c>
      <c r="D13" s="309"/>
      <c r="E13" s="309"/>
      <c r="F13" s="309"/>
      <c r="G13" s="309"/>
      <c r="H13" s="228"/>
      <c r="I13" s="228"/>
      <c r="J13" s="228"/>
      <c r="K13" s="228"/>
      <c r="L13" s="228"/>
      <c r="M13" s="228"/>
      <c r="N13" s="228"/>
      <c r="O13" s="228"/>
      <c r="P13" s="228"/>
      <c r="Q13" s="228"/>
      <c r="R13" s="201"/>
      <c r="S13" s="201"/>
      <c r="T13" s="201"/>
      <c r="U13" s="228"/>
      <c r="V13" s="228"/>
      <c r="W13" s="228"/>
      <c r="AG13" s="86" t="s">
        <v>278</v>
      </c>
    </row>
    <row r="14" spans="1:33" s="86" customFormat="1" ht="10.199999999999999" outlineLevel="1">
      <c r="A14" s="229"/>
      <c r="B14" s="230"/>
      <c r="C14" s="322" t="s">
        <v>282</v>
      </c>
      <c r="D14" s="323"/>
      <c r="E14" s="323"/>
      <c r="F14" s="323"/>
      <c r="G14" s="323"/>
      <c r="H14" s="228"/>
      <c r="I14" s="228"/>
      <c r="J14" s="228"/>
      <c r="K14" s="228"/>
      <c r="L14" s="228"/>
      <c r="M14" s="228"/>
      <c r="N14" s="228"/>
      <c r="O14" s="228"/>
      <c r="P14" s="228"/>
      <c r="Q14" s="228"/>
      <c r="R14" s="201"/>
      <c r="S14" s="201"/>
      <c r="T14" s="201"/>
      <c r="U14" s="228"/>
      <c r="V14" s="228"/>
      <c r="W14" s="228"/>
      <c r="AG14" s="86" t="s">
        <v>278</v>
      </c>
    </row>
    <row r="15" spans="1:33" s="86" customFormat="1" ht="10.199999999999999" outlineLevel="1">
      <c r="A15" s="229"/>
      <c r="B15" s="230"/>
      <c r="C15" s="320"/>
      <c r="D15" s="321"/>
      <c r="E15" s="321"/>
      <c r="F15" s="321"/>
      <c r="G15" s="321"/>
      <c r="H15" s="228"/>
      <c r="I15" s="228"/>
      <c r="J15" s="228"/>
      <c r="K15" s="228"/>
      <c r="L15" s="228"/>
      <c r="M15" s="228"/>
      <c r="N15" s="228"/>
      <c r="O15" s="228"/>
      <c r="P15" s="228"/>
      <c r="Q15" s="228"/>
      <c r="R15" s="201"/>
      <c r="S15" s="201"/>
      <c r="T15" s="201"/>
      <c r="U15" s="228"/>
      <c r="V15" s="228"/>
      <c r="W15" s="228"/>
      <c r="AG15" s="86" t="s">
        <v>279</v>
      </c>
    </row>
    <row r="16" spans="1:33" s="86" customFormat="1" ht="10.199999999999999" outlineLevel="1">
      <c r="A16" s="223">
        <v>3</v>
      </c>
      <c r="B16" s="224" t="s">
        <v>283</v>
      </c>
      <c r="C16" s="209" t="s">
        <v>284</v>
      </c>
      <c r="D16" s="198" t="s">
        <v>273</v>
      </c>
      <c r="E16" s="225">
        <v>1</v>
      </c>
      <c r="F16" s="226"/>
      <c r="G16" s="227">
        <f>ROUND(E16*F16,2)</f>
        <v>0</v>
      </c>
      <c r="H16" s="226"/>
      <c r="I16" s="227">
        <f>ROUND(E16*H16,2)</f>
        <v>0</v>
      </c>
      <c r="J16" s="226"/>
      <c r="K16" s="227">
        <f>ROUND(E16*J16,2)</f>
        <v>0</v>
      </c>
      <c r="L16" s="227">
        <v>21</v>
      </c>
      <c r="M16" s="227">
        <f>G16*(1+L16/100)</f>
        <v>0</v>
      </c>
      <c r="N16" s="227">
        <v>0</v>
      </c>
      <c r="O16" s="227">
        <f>ROUND(E16*N16,2)</f>
        <v>0</v>
      </c>
      <c r="P16" s="227">
        <v>0</v>
      </c>
      <c r="Q16" s="227">
        <f>ROUND(E16*P16,2)</f>
        <v>0</v>
      </c>
      <c r="R16" s="199"/>
      <c r="S16" s="199" t="s">
        <v>274</v>
      </c>
      <c r="T16" s="200" t="s">
        <v>275</v>
      </c>
      <c r="U16" s="228">
        <v>0</v>
      </c>
      <c r="V16" s="228">
        <f>ROUND(E16*U16,2)</f>
        <v>0</v>
      </c>
      <c r="W16" s="228"/>
      <c r="AG16" s="86" t="s">
        <v>276</v>
      </c>
    </row>
    <row r="17" spans="1:53" s="86" customFormat="1" ht="10.199999999999999" outlineLevel="1">
      <c r="A17" s="229"/>
      <c r="B17" s="230"/>
      <c r="C17" s="308" t="s">
        <v>285</v>
      </c>
      <c r="D17" s="309"/>
      <c r="E17" s="309"/>
      <c r="F17" s="309"/>
      <c r="G17" s="309"/>
      <c r="H17" s="228"/>
      <c r="I17" s="228"/>
      <c r="J17" s="228"/>
      <c r="K17" s="228"/>
      <c r="L17" s="228"/>
      <c r="M17" s="228"/>
      <c r="N17" s="228"/>
      <c r="O17" s="228"/>
      <c r="P17" s="228"/>
      <c r="Q17" s="228"/>
      <c r="R17" s="201"/>
      <c r="S17" s="201"/>
      <c r="T17" s="201"/>
      <c r="U17" s="228"/>
      <c r="V17" s="228"/>
      <c r="W17" s="228"/>
      <c r="AG17" s="86" t="s">
        <v>278</v>
      </c>
    </row>
    <row r="18" spans="1:53" s="86" customFormat="1" ht="10.199999999999999" outlineLevel="1">
      <c r="A18" s="229"/>
      <c r="B18" s="230"/>
      <c r="C18" s="320"/>
      <c r="D18" s="321"/>
      <c r="E18" s="321"/>
      <c r="F18" s="321"/>
      <c r="G18" s="321"/>
      <c r="H18" s="228"/>
      <c r="I18" s="228"/>
      <c r="J18" s="228"/>
      <c r="K18" s="228"/>
      <c r="L18" s="228"/>
      <c r="M18" s="228"/>
      <c r="N18" s="228"/>
      <c r="O18" s="228"/>
      <c r="P18" s="228"/>
      <c r="Q18" s="228"/>
      <c r="R18" s="201"/>
      <c r="S18" s="201"/>
      <c r="T18" s="201"/>
      <c r="U18" s="228"/>
      <c r="V18" s="228"/>
      <c r="W18" s="228"/>
      <c r="AG18" s="86" t="s">
        <v>279</v>
      </c>
    </row>
    <row r="19" spans="1:53" s="86" customFormat="1" ht="10.199999999999999" outlineLevel="1">
      <c r="A19" s="223">
        <v>4</v>
      </c>
      <c r="B19" s="224" t="s">
        <v>286</v>
      </c>
      <c r="C19" s="209" t="s">
        <v>287</v>
      </c>
      <c r="D19" s="198" t="s">
        <v>273</v>
      </c>
      <c r="E19" s="225">
        <v>1</v>
      </c>
      <c r="F19" s="226"/>
      <c r="G19" s="227">
        <f>ROUND(E19*F19,2)</f>
        <v>0</v>
      </c>
      <c r="H19" s="226"/>
      <c r="I19" s="227">
        <f>ROUND(E19*H19,2)</f>
        <v>0</v>
      </c>
      <c r="J19" s="226"/>
      <c r="K19" s="227">
        <f>ROUND(E19*J19,2)</f>
        <v>0</v>
      </c>
      <c r="L19" s="227">
        <v>21</v>
      </c>
      <c r="M19" s="227">
        <f>G19*(1+L19/100)</f>
        <v>0</v>
      </c>
      <c r="N19" s="227">
        <v>0</v>
      </c>
      <c r="O19" s="227">
        <f>ROUND(E19*N19,2)</f>
        <v>0</v>
      </c>
      <c r="P19" s="227">
        <v>0</v>
      </c>
      <c r="Q19" s="227">
        <f>ROUND(E19*P19,2)</f>
        <v>0</v>
      </c>
      <c r="R19" s="199"/>
      <c r="S19" s="199" t="s">
        <v>274</v>
      </c>
      <c r="T19" s="200" t="s">
        <v>275</v>
      </c>
      <c r="U19" s="228">
        <v>0</v>
      </c>
      <c r="V19" s="228">
        <f>ROUND(E19*U19,2)</f>
        <v>0</v>
      </c>
      <c r="W19" s="228"/>
      <c r="AG19" s="86" t="s">
        <v>288</v>
      </c>
    </row>
    <row r="20" spans="1:53" s="86" customFormat="1" ht="10.199999999999999" outlineLevel="1">
      <c r="A20" s="229"/>
      <c r="B20" s="230"/>
      <c r="C20" s="308" t="s">
        <v>289</v>
      </c>
      <c r="D20" s="309"/>
      <c r="E20" s="309"/>
      <c r="F20" s="309"/>
      <c r="G20" s="309"/>
      <c r="H20" s="228"/>
      <c r="I20" s="228"/>
      <c r="J20" s="228"/>
      <c r="K20" s="228"/>
      <c r="L20" s="228"/>
      <c r="M20" s="228"/>
      <c r="N20" s="228"/>
      <c r="O20" s="228"/>
      <c r="P20" s="228"/>
      <c r="Q20" s="228"/>
      <c r="R20" s="201"/>
      <c r="S20" s="201"/>
      <c r="T20" s="201"/>
      <c r="U20" s="228"/>
      <c r="V20" s="228"/>
      <c r="W20" s="228"/>
      <c r="AG20" s="86" t="s">
        <v>278</v>
      </c>
    </row>
    <row r="21" spans="1:53" s="86" customFormat="1" ht="10.199999999999999" outlineLevel="1">
      <c r="A21" s="229"/>
      <c r="B21" s="230"/>
      <c r="C21" s="320"/>
      <c r="D21" s="321"/>
      <c r="E21" s="321"/>
      <c r="F21" s="321"/>
      <c r="G21" s="321"/>
      <c r="H21" s="228"/>
      <c r="I21" s="228"/>
      <c r="J21" s="228"/>
      <c r="K21" s="228"/>
      <c r="L21" s="228"/>
      <c r="M21" s="228"/>
      <c r="N21" s="228"/>
      <c r="O21" s="228"/>
      <c r="P21" s="228"/>
      <c r="Q21" s="228"/>
      <c r="R21" s="201"/>
      <c r="S21" s="201"/>
      <c r="T21" s="201"/>
      <c r="U21" s="228"/>
      <c r="V21" s="228"/>
      <c r="W21" s="228"/>
      <c r="AG21" s="86" t="s">
        <v>279</v>
      </c>
    </row>
    <row r="22" spans="1:53" s="86" customFormat="1" ht="10.199999999999999" outlineLevel="1">
      <c r="A22" s="223">
        <v>5</v>
      </c>
      <c r="B22" s="224" t="s">
        <v>290</v>
      </c>
      <c r="C22" s="209" t="s">
        <v>291</v>
      </c>
      <c r="D22" s="198" t="s">
        <v>273</v>
      </c>
      <c r="E22" s="225">
        <v>1</v>
      </c>
      <c r="F22" s="226"/>
      <c r="G22" s="227">
        <f>ROUND(E22*F22,2)</f>
        <v>0</v>
      </c>
      <c r="H22" s="226"/>
      <c r="I22" s="227">
        <f>ROUND(E22*H22,2)</f>
        <v>0</v>
      </c>
      <c r="J22" s="226"/>
      <c r="K22" s="227">
        <f>ROUND(E22*J22,2)</f>
        <v>0</v>
      </c>
      <c r="L22" s="227">
        <v>21</v>
      </c>
      <c r="M22" s="227">
        <f>G22*(1+L22/100)</f>
        <v>0</v>
      </c>
      <c r="N22" s="227">
        <v>0</v>
      </c>
      <c r="O22" s="227">
        <f>ROUND(E22*N22,2)</f>
        <v>0</v>
      </c>
      <c r="P22" s="227">
        <v>0</v>
      </c>
      <c r="Q22" s="227">
        <f>ROUND(E22*P22,2)</f>
        <v>0</v>
      </c>
      <c r="R22" s="199"/>
      <c r="S22" s="199" t="s">
        <v>274</v>
      </c>
      <c r="T22" s="200" t="s">
        <v>275</v>
      </c>
      <c r="U22" s="228">
        <v>0</v>
      </c>
      <c r="V22" s="228">
        <f>ROUND(E22*U22,2)</f>
        <v>0</v>
      </c>
      <c r="W22" s="228"/>
      <c r="AG22" s="86" t="s">
        <v>276</v>
      </c>
    </row>
    <row r="23" spans="1:53" s="86" customFormat="1" ht="10.199999999999999" outlineLevel="1">
      <c r="A23" s="229"/>
      <c r="B23" s="230"/>
      <c r="C23" s="308" t="s">
        <v>292</v>
      </c>
      <c r="D23" s="309"/>
      <c r="E23" s="309"/>
      <c r="F23" s="309"/>
      <c r="G23" s="309"/>
      <c r="H23" s="228"/>
      <c r="I23" s="228"/>
      <c r="J23" s="228"/>
      <c r="K23" s="228"/>
      <c r="L23" s="228"/>
      <c r="M23" s="228"/>
      <c r="N23" s="228"/>
      <c r="O23" s="228"/>
      <c r="P23" s="228"/>
      <c r="Q23" s="228"/>
      <c r="R23" s="201"/>
      <c r="S23" s="201"/>
      <c r="T23" s="201"/>
      <c r="U23" s="228"/>
      <c r="V23" s="228"/>
      <c r="W23" s="228"/>
      <c r="AG23" s="86" t="s">
        <v>278</v>
      </c>
    </row>
    <row r="24" spans="1:53" s="86" customFormat="1" ht="10.199999999999999" outlineLevel="1">
      <c r="A24" s="229"/>
      <c r="B24" s="230"/>
      <c r="C24" s="320"/>
      <c r="D24" s="321"/>
      <c r="E24" s="321"/>
      <c r="F24" s="321"/>
      <c r="G24" s="321"/>
      <c r="H24" s="228"/>
      <c r="I24" s="228"/>
      <c r="J24" s="228"/>
      <c r="K24" s="228"/>
      <c r="L24" s="228"/>
      <c r="M24" s="228"/>
      <c r="N24" s="228"/>
      <c r="O24" s="228"/>
      <c r="P24" s="228"/>
      <c r="Q24" s="228"/>
      <c r="R24" s="201"/>
      <c r="S24" s="201"/>
      <c r="T24" s="201"/>
      <c r="U24" s="228"/>
      <c r="V24" s="228"/>
      <c r="W24" s="228"/>
      <c r="AG24" s="86" t="s">
        <v>279</v>
      </c>
    </row>
    <row r="25" spans="1:53" s="86" customFormat="1" ht="10.199999999999999">
      <c r="A25" s="218" t="s">
        <v>269</v>
      </c>
      <c r="B25" s="219" t="s">
        <v>242</v>
      </c>
      <c r="C25" s="208" t="s">
        <v>28</v>
      </c>
      <c r="D25" s="195"/>
      <c r="E25" s="220"/>
      <c r="F25" s="221"/>
      <c r="G25" s="221">
        <f>SUMIF(AG26:AG46,"&lt;&gt;NOR",G26:G46)</f>
        <v>0</v>
      </c>
      <c r="H25" s="221"/>
      <c r="I25" s="221">
        <f>SUM(I26:I46)</f>
        <v>0</v>
      </c>
      <c r="J25" s="221"/>
      <c r="K25" s="221">
        <f>SUM(K26:K46)</f>
        <v>0</v>
      </c>
      <c r="L25" s="221"/>
      <c r="M25" s="221">
        <f>SUM(M26:M46)</f>
        <v>0</v>
      </c>
      <c r="N25" s="221"/>
      <c r="O25" s="221">
        <f>SUM(O26:O46)</f>
        <v>0</v>
      </c>
      <c r="P25" s="221"/>
      <c r="Q25" s="221">
        <f>SUM(Q26:Q46)</f>
        <v>0</v>
      </c>
      <c r="R25" s="196"/>
      <c r="S25" s="196"/>
      <c r="T25" s="197"/>
      <c r="U25" s="222"/>
      <c r="V25" s="222">
        <f>SUM(V26:V46)</f>
        <v>0</v>
      </c>
      <c r="W25" s="222"/>
      <c r="AG25" s="86" t="s">
        <v>270</v>
      </c>
    </row>
    <row r="26" spans="1:53" s="86" customFormat="1" ht="10.199999999999999" outlineLevel="1">
      <c r="A26" s="223">
        <v>6</v>
      </c>
      <c r="B26" s="224" t="s">
        <v>293</v>
      </c>
      <c r="C26" s="209" t="s">
        <v>294</v>
      </c>
      <c r="D26" s="198" t="s">
        <v>273</v>
      </c>
      <c r="E26" s="225">
        <v>1</v>
      </c>
      <c r="F26" s="226"/>
      <c r="G26" s="227">
        <f>ROUND(E26*F26,2)</f>
        <v>0</v>
      </c>
      <c r="H26" s="226"/>
      <c r="I26" s="227">
        <f>ROUND(E26*H26,2)</f>
        <v>0</v>
      </c>
      <c r="J26" s="226"/>
      <c r="K26" s="227">
        <f>ROUND(E26*J26,2)</f>
        <v>0</v>
      </c>
      <c r="L26" s="227">
        <v>21</v>
      </c>
      <c r="M26" s="227">
        <f>G26*(1+L26/100)</f>
        <v>0</v>
      </c>
      <c r="N26" s="227">
        <v>0</v>
      </c>
      <c r="O26" s="227">
        <f>ROUND(E26*N26,2)</f>
        <v>0</v>
      </c>
      <c r="P26" s="227">
        <v>0</v>
      </c>
      <c r="Q26" s="227">
        <f>ROUND(E26*P26,2)</f>
        <v>0</v>
      </c>
      <c r="R26" s="199"/>
      <c r="S26" s="199" t="s">
        <v>274</v>
      </c>
      <c r="T26" s="200" t="s">
        <v>275</v>
      </c>
      <c r="U26" s="228">
        <v>0</v>
      </c>
      <c r="V26" s="228">
        <f>ROUND(E26*U26,2)</f>
        <v>0</v>
      </c>
      <c r="W26" s="228"/>
      <c r="AG26" s="86" t="s">
        <v>276</v>
      </c>
    </row>
    <row r="27" spans="1:53" s="86" customFormat="1" ht="10.199999999999999" outlineLevel="1">
      <c r="A27" s="229"/>
      <c r="B27" s="230"/>
      <c r="C27" s="308" t="s">
        <v>295</v>
      </c>
      <c r="D27" s="309"/>
      <c r="E27" s="309"/>
      <c r="F27" s="309"/>
      <c r="G27" s="309"/>
      <c r="H27" s="228"/>
      <c r="I27" s="228"/>
      <c r="J27" s="228"/>
      <c r="K27" s="228"/>
      <c r="L27" s="228"/>
      <c r="M27" s="228"/>
      <c r="N27" s="228"/>
      <c r="O27" s="228"/>
      <c r="P27" s="228"/>
      <c r="Q27" s="228"/>
      <c r="R27" s="201"/>
      <c r="S27" s="201"/>
      <c r="T27" s="201"/>
      <c r="U27" s="228"/>
      <c r="V27" s="228"/>
      <c r="W27" s="228"/>
      <c r="AG27" s="86" t="s">
        <v>278</v>
      </c>
    </row>
    <row r="28" spans="1:53" s="86" customFormat="1" ht="10.199999999999999" outlineLevel="1">
      <c r="A28" s="229"/>
      <c r="B28" s="230"/>
      <c r="C28" s="320"/>
      <c r="D28" s="321"/>
      <c r="E28" s="321"/>
      <c r="F28" s="321"/>
      <c r="G28" s="321"/>
      <c r="H28" s="228"/>
      <c r="I28" s="228"/>
      <c r="J28" s="228"/>
      <c r="K28" s="228"/>
      <c r="L28" s="228"/>
      <c r="M28" s="228"/>
      <c r="N28" s="228"/>
      <c r="O28" s="228"/>
      <c r="P28" s="228"/>
      <c r="Q28" s="228"/>
      <c r="R28" s="201"/>
      <c r="S28" s="201"/>
      <c r="T28" s="201"/>
      <c r="U28" s="228"/>
      <c r="V28" s="228"/>
      <c r="W28" s="228"/>
      <c r="AG28" s="86" t="s">
        <v>279</v>
      </c>
    </row>
    <row r="29" spans="1:53" s="86" customFormat="1" ht="10.199999999999999" outlineLevel="1">
      <c r="A29" s="223">
        <v>7</v>
      </c>
      <c r="B29" s="224" t="s">
        <v>296</v>
      </c>
      <c r="C29" s="209" t="s">
        <v>297</v>
      </c>
      <c r="D29" s="198" t="s">
        <v>273</v>
      </c>
      <c r="E29" s="225">
        <v>1</v>
      </c>
      <c r="F29" s="226"/>
      <c r="G29" s="227">
        <f>ROUND(E29*F29,2)</f>
        <v>0</v>
      </c>
      <c r="H29" s="226"/>
      <c r="I29" s="227">
        <f>ROUND(E29*H29,2)</f>
        <v>0</v>
      </c>
      <c r="J29" s="226"/>
      <c r="K29" s="227">
        <f>ROUND(E29*J29,2)</f>
        <v>0</v>
      </c>
      <c r="L29" s="227">
        <v>21</v>
      </c>
      <c r="M29" s="227">
        <f>G29*(1+L29/100)</f>
        <v>0</v>
      </c>
      <c r="N29" s="227">
        <v>0</v>
      </c>
      <c r="O29" s="227">
        <f>ROUND(E29*N29,2)</f>
        <v>0</v>
      </c>
      <c r="P29" s="227">
        <v>0</v>
      </c>
      <c r="Q29" s="227">
        <f>ROUND(E29*P29,2)</f>
        <v>0</v>
      </c>
      <c r="R29" s="199"/>
      <c r="S29" s="199" t="s">
        <v>274</v>
      </c>
      <c r="T29" s="200" t="s">
        <v>275</v>
      </c>
      <c r="U29" s="228">
        <v>0</v>
      </c>
      <c r="V29" s="228">
        <f>ROUND(E29*U29,2)</f>
        <v>0</v>
      </c>
      <c r="W29" s="228"/>
      <c r="AG29" s="86" t="s">
        <v>276</v>
      </c>
    </row>
    <row r="30" spans="1:53" s="86" customFormat="1" ht="20.399999999999999" outlineLevel="1">
      <c r="A30" s="229"/>
      <c r="B30" s="230"/>
      <c r="C30" s="308" t="s">
        <v>298</v>
      </c>
      <c r="D30" s="309"/>
      <c r="E30" s="309"/>
      <c r="F30" s="309"/>
      <c r="G30" s="309"/>
      <c r="H30" s="228"/>
      <c r="I30" s="228"/>
      <c r="J30" s="228"/>
      <c r="K30" s="228"/>
      <c r="L30" s="228"/>
      <c r="M30" s="228"/>
      <c r="N30" s="228"/>
      <c r="O30" s="228"/>
      <c r="P30" s="228"/>
      <c r="Q30" s="228"/>
      <c r="R30" s="201"/>
      <c r="S30" s="201"/>
      <c r="T30" s="201"/>
      <c r="U30" s="228"/>
      <c r="V30" s="228"/>
      <c r="W30" s="228"/>
      <c r="AG30" s="86" t="s">
        <v>278</v>
      </c>
      <c r="BA30" s="231" t="str">
        <f>C30</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row>
    <row r="31" spans="1:53" s="86" customFormat="1" ht="10.199999999999999" outlineLevel="1">
      <c r="A31" s="229"/>
      <c r="B31" s="230"/>
      <c r="C31" s="320"/>
      <c r="D31" s="321"/>
      <c r="E31" s="321"/>
      <c r="F31" s="321"/>
      <c r="G31" s="321"/>
      <c r="H31" s="228"/>
      <c r="I31" s="228"/>
      <c r="J31" s="228"/>
      <c r="K31" s="228"/>
      <c r="L31" s="228"/>
      <c r="M31" s="228"/>
      <c r="N31" s="228"/>
      <c r="O31" s="228"/>
      <c r="P31" s="228"/>
      <c r="Q31" s="228"/>
      <c r="R31" s="201"/>
      <c r="S31" s="201"/>
      <c r="T31" s="201"/>
      <c r="U31" s="228"/>
      <c r="V31" s="228"/>
      <c r="W31" s="228"/>
      <c r="AG31" s="86" t="s">
        <v>279</v>
      </c>
    </row>
    <row r="32" spans="1:53" s="86" customFormat="1" ht="10.199999999999999" outlineLevel="1">
      <c r="A32" s="223">
        <v>8</v>
      </c>
      <c r="B32" s="224" t="s">
        <v>299</v>
      </c>
      <c r="C32" s="209" t="s">
        <v>300</v>
      </c>
      <c r="D32" s="198" t="s">
        <v>273</v>
      </c>
      <c r="E32" s="225">
        <v>1</v>
      </c>
      <c r="F32" s="226"/>
      <c r="G32" s="227">
        <f>ROUND(E32*F32,2)</f>
        <v>0</v>
      </c>
      <c r="H32" s="226"/>
      <c r="I32" s="227">
        <f>ROUND(E32*H32,2)</f>
        <v>0</v>
      </c>
      <c r="J32" s="226"/>
      <c r="K32" s="227">
        <f>ROUND(E32*J32,2)</f>
        <v>0</v>
      </c>
      <c r="L32" s="227">
        <v>21</v>
      </c>
      <c r="M32" s="227">
        <f>G32*(1+L32/100)</f>
        <v>0</v>
      </c>
      <c r="N32" s="227">
        <v>0</v>
      </c>
      <c r="O32" s="227">
        <f>ROUND(E32*N32,2)</f>
        <v>0</v>
      </c>
      <c r="P32" s="227">
        <v>0</v>
      </c>
      <c r="Q32" s="227">
        <f>ROUND(E32*P32,2)</f>
        <v>0</v>
      </c>
      <c r="R32" s="199"/>
      <c r="S32" s="199" t="s">
        <v>274</v>
      </c>
      <c r="T32" s="200" t="s">
        <v>275</v>
      </c>
      <c r="U32" s="228">
        <v>0</v>
      </c>
      <c r="V32" s="228">
        <f>ROUND(E32*U32,2)</f>
        <v>0</v>
      </c>
      <c r="W32" s="228"/>
      <c r="AG32" s="86" t="s">
        <v>276</v>
      </c>
    </row>
    <row r="33" spans="1:53" s="86" customFormat="1" ht="20.399999999999999" outlineLevel="1">
      <c r="A33" s="229"/>
      <c r="B33" s="230"/>
      <c r="C33" s="308" t="s">
        <v>301</v>
      </c>
      <c r="D33" s="309"/>
      <c r="E33" s="309"/>
      <c r="F33" s="309"/>
      <c r="G33" s="309"/>
      <c r="H33" s="228"/>
      <c r="I33" s="228"/>
      <c r="J33" s="228"/>
      <c r="K33" s="228"/>
      <c r="L33" s="228"/>
      <c r="M33" s="228"/>
      <c r="N33" s="228"/>
      <c r="O33" s="228"/>
      <c r="P33" s="228"/>
      <c r="Q33" s="228"/>
      <c r="R33" s="201"/>
      <c r="S33" s="201"/>
      <c r="T33" s="201"/>
      <c r="U33" s="228"/>
      <c r="V33" s="228"/>
      <c r="W33" s="228"/>
      <c r="AG33" s="86" t="s">
        <v>278</v>
      </c>
      <c r="BA33" s="231" t="str">
        <f>C33</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row>
    <row r="34" spans="1:53" s="86" customFormat="1" ht="10.199999999999999" outlineLevel="1">
      <c r="A34" s="229"/>
      <c r="B34" s="230"/>
      <c r="C34" s="320"/>
      <c r="D34" s="321"/>
      <c r="E34" s="321"/>
      <c r="F34" s="321"/>
      <c r="G34" s="321"/>
      <c r="H34" s="228"/>
      <c r="I34" s="228"/>
      <c r="J34" s="228"/>
      <c r="K34" s="228"/>
      <c r="L34" s="228"/>
      <c r="M34" s="228"/>
      <c r="N34" s="228"/>
      <c r="O34" s="228"/>
      <c r="P34" s="228"/>
      <c r="Q34" s="228"/>
      <c r="R34" s="201"/>
      <c r="S34" s="201"/>
      <c r="T34" s="201"/>
      <c r="U34" s="228"/>
      <c r="V34" s="228"/>
      <c r="W34" s="228"/>
      <c r="AG34" s="86" t="s">
        <v>279</v>
      </c>
    </row>
    <row r="35" spans="1:53" s="86" customFormat="1" ht="10.199999999999999" outlineLevel="1">
      <c r="A35" s="223">
        <v>9</v>
      </c>
      <c r="B35" s="224" t="s">
        <v>302</v>
      </c>
      <c r="C35" s="209" t="s">
        <v>303</v>
      </c>
      <c r="D35" s="198" t="s">
        <v>273</v>
      </c>
      <c r="E35" s="225">
        <v>1</v>
      </c>
      <c r="F35" s="226"/>
      <c r="G35" s="227">
        <f>ROUND(E35*F35,2)</f>
        <v>0</v>
      </c>
      <c r="H35" s="226"/>
      <c r="I35" s="227">
        <f>ROUND(E35*H35,2)</f>
        <v>0</v>
      </c>
      <c r="J35" s="226"/>
      <c r="K35" s="227">
        <f>ROUND(E35*J35,2)</f>
        <v>0</v>
      </c>
      <c r="L35" s="227">
        <v>21</v>
      </c>
      <c r="M35" s="227">
        <f>G35*(1+L35/100)</f>
        <v>0</v>
      </c>
      <c r="N35" s="227">
        <v>0</v>
      </c>
      <c r="O35" s="227">
        <f>ROUND(E35*N35,2)</f>
        <v>0</v>
      </c>
      <c r="P35" s="227">
        <v>0</v>
      </c>
      <c r="Q35" s="227">
        <f>ROUND(E35*P35,2)</f>
        <v>0</v>
      </c>
      <c r="R35" s="199"/>
      <c r="S35" s="199" t="s">
        <v>274</v>
      </c>
      <c r="T35" s="200" t="s">
        <v>275</v>
      </c>
      <c r="U35" s="228">
        <v>0</v>
      </c>
      <c r="V35" s="228">
        <f>ROUND(E35*U35,2)</f>
        <v>0</v>
      </c>
      <c r="W35" s="228"/>
      <c r="AG35" s="86" t="s">
        <v>276</v>
      </c>
    </row>
    <row r="36" spans="1:53" s="86" customFormat="1" ht="10.199999999999999" outlineLevel="1">
      <c r="A36" s="229"/>
      <c r="B36" s="230"/>
      <c r="C36" s="308" t="s">
        <v>304</v>
      </c>
      <c r="D36" s="309"/>
      <c r="E36" s="309"/>
      <c r="F36" s="309"/>
      <c r="G36" s="309"/>
      <c r="H36" s="228"/>
      <c r="I36" s="228"/>
      <c r="J36" s="228"/>
      <c r="K36" s="228"/>
      <c r="L36" s="228"/>
      <c r="M36" s="228"/>
      <c r="N36" s="228"/>
      <c r="O36" s="228"/>
      <c r="P36" s="228"/>
      <c r="Q36" s="228"/>
      <c r="R36" s="201"/>
      <c r="S36" s="201"/>
      <c r="T36" s="201"/>
      <c r="U36" s="228"/>
      <c r="V36" s="228"/>
      <c r="W36" s="228"/>
      <c r="AG36" s="86" t="s">
        <v>278</v>
      </c>
    </row>
    <row r="37" spans="1:53" s="86" customFormat="1" ht="10.199999999999999" outlineLevel="1">
      <c r="A37" s="229"/>
      <c r="B37" s="230"/>
      <c r="C37" s="320"/>
      <c r="D37" s="321"/>
      <c r="E37" s="321"/>
      <c r="F37" s="321"/>
      <c r="G37" s="321"/>
      <c r="H37" s="228"/>
      <c r="I37" s="228"/>
      <c r="J37" s="228"/>
      <c r="K37" s="228"/>
      <c r="L37" s="228"/>
      <c r="M37" s="228"/>
      <c r="N37" s="228"/>
      <c r="O37" s="228"/>
      <c r="P37" s="228"/>
      <c r="Q37" s="228"/>
      <c r="R37" s="201"/>
      <c r="S37" s="201"/>
      <c r="T37" s="201"/>
      <c r="U37" s="228"/>
      <c r="V37" s="228"/>
      <c r="W37" s="228"/>
      <c r="AG37" s="86" t="s">
        <v>279</v>
      </c>
    </row>
    <row r="38" spans="1:53" s="86" customFormat="1" ht="10.199999999999999" outlineLevel="1">
      <c r="A38" s="223">
        <v>10</v>
      </c>
      <c r="B38" s="224" t="s">
        <v>305</v>
      </c>
      <c r="C38" s="209" t="s">
        <v>306</v>
      </c>
      <c r="D38" s="198" t="s">
        <v>273</v>
      </c>
      <c r="E38" s="225">
        <v>1</v>
      </c>
      <c r="F38" s="226"/>
      <c r="G38" s="227">
        <f>ROUND(E38*F38,2)</f>
        <v>0</v>
      </c>
      <c r="H38" s="226"/>
      <c r="I38" s="227">
        <f>ROUND(E38*H38,2)</f>
        <v>0</v>
      </c>
      <c r="J38" s="226"/>
      <c r="K38" s="227">
        <f>ROUND(E38*J38,2)</f>
        <v>0</v>
      </c>
      <c r="L38" s="227">
        <v>21</v>
      </c>
      <c r="M38" s="227">
        <f>G38*(1+L38/100)</f>
        <v>0</v>
      </c>
      <c r="N38" s="227">
        <v>0</v>
      </c>
      <c r="O38" s="227">
        <f>ROUND(E38*N38,2)</f>
        <v>0</v>
      </c>
      <c r="P38" s="227">
        <v>0</v>
      </c>
      <c r="Q38" s="227">
        <f>ROUND(E38*P38,2)</f>
        <v>0</v>
      </c>
      <c r="R38" s="199"/>
      <c r="S38" s="199" t="s">
        <v>274</v>
      </c>
      <c r="T38" s="200" t="s">
        <v>275</v>
      </c>
      <c r="U38" s="228">
        <v>0</v>
      </c>
      <c r="V38" s="228">
        <f>ROUND(E38*U38,2)</f>
        <v>0</v>
      </c>
      <c r="W38" s="228"/>
      <c r="AG38" s="86" t="s">
        <v>276</v>
      </c>
    </row>
    <row r="39" spans="1:53" s="86" customFormat="1" ht="10.199999999999999" outlineLevel="1">
      <c r="A39" s="229"/>
      <c r="B39" s="230"/>
      <c r="C39" s="308" t="s">
        <v>307</v>
      </c>
      <c r="D39" s="309"/>
      <c r="E39" s="309"/>
      <c r="F39" s="309"/>
      <c r="G39" s="309"/>
      <c r="H39" s="228"/>
      <c r="I39" s="228"/>
      <c r="J39" s="228"/>
      <c r="K39" s="228"/>
      <c r="L39" s="228"/>
      <c r="M39" s="228"/>
      <c r="N39" s="228"/>
      <c r="O39" s="228"/>
      <c r="P39" s="228"/>
      <c r="Q39" s="228"/>
      <c r="R39" s="201"/>
      <c r="S39" s="201"/>
      <c r="T39" s="201"/>
      <c r="U39" s="228"/>
      <c r="V39" s="228"/>
      <c r="W39" s="228"/>
      <c r="AG39" s="86" t="s">
        <v>278</v>
      </c>
    </row>
    <row r="40" spans="1:53" s="86" customFormat="1" ht="10.199999999999999" outlineLevel="1">
      <c r="A40" s="229"/>
      <c r="B40" s="230"/>
      <c r="C40" s="320"/>
      <c r="D40" s="321"/>
      <c r="E40" s="321"/>
      <c r="F40" s="321"/>
      <c r="G40" s="321"/>
      <c r="H40" s="228"/>
      <c r="I40" s="228"/>
      <c r="J40" s="228"/>
      <c r="K40" s="228"/>
      <c r="L40" s="228"/>
      <c r="M40" s="228"/>
      <c r="N40" s="228"/>
      <c r="O40" s="228"/>
      <c r="P40" s="228"/>
      <c r="Q40" s="228"/>
      <c r="R40" s="201"/>
      <c r="S40" s="201"/>
      <c r="T40" s="201"/>
      <c r="U40" s="228"/>
      <c r="V40" s="228"/>
      <c r="W40" s="228"/>
      <c r="AG40" s="86" t="s">
        <v>279</v>
      </c>
    </row>
    <row r="41" spans="1:53" s="86" customFormat="1" ht="10.199999999999999" outlineLevel="1">
      <c r="A41" s="223">
        <v>11</v>
      </c>
      <c r="B41" s="224" t="s">
        <v>308</v>
      </c>
      <c r="C41" s="209" t="s">
        <v>309</v>
      </c>
      <c r="D41" s="198" t="s">
        <v>273</v>
      </c>
      <c r="E41" s="225">
        <v>1</v>
      </c>
      <c r="F41" s="226"/>
      <c r="G41" s="227">
        <f>ROUND(E41*F41,2)</f>
        <v>0</v>
      </c>
      <c r="H41" s="226"/>
      <c r="I41" s="227">
        <f>ROUND(E41*H41,2)</f>
        <v>0</v>
      </c>
      <c r="J41" s="226"/>
      <c r="K41" s="227">
        <f>ROUND(E41*J41,2)</f>
        <v>0</v>
      </c>
      <c r="L41" s="227">
        <v>21</v>
      </c>
      <c r="M41" s="227">
        <f>G41*(1+L41/100)</f>
        <v>0</v>
      </c>
      <c r="N41" s="227">
        <v>0</v>
      </c>
      <c r="O41" s="227">
        <f>ROUND(E41*N41,2)</f>
        <v>0</v>
      </c>
      <c r="P41" s="227">
        <v>0</v>
      </c>
      <c r="Q41" s="227">
        <f>ROUND(E41*P41,2)</f>
        <v>0</v>
      </c>
      <c r="R41" s="199"/>
      <c r="S41" s="199" t="s">
        <v>274</v>
      </c>
      <c r="T41" s="200" t="s">
        <v>275</v>
      </c>
      <c r="U41" s="228">
        <v>0</v>
      </c>
      <c r="V41" s="228">
        <f>ROUND(E41*U41,2)</f>
        <v>0</v>
      </c>
      <c r="W41" s="228"/>
      <c r="AG41" s="86" t="s">
        <v>276</v>
      </c>
    </row>
    <row r="42" spans="1:53" s="86" customFormat="1" ht="10.199999999999999" outlineLevel="1">
      <c r="A42" s="229"/>
      <c r="B42" s="230"/>
      <c r="C42" s="308" t="s">
        <v>310</v>
      </c>
      <c r="D42" s="309"/>
      <c r="E42" s="309"/>
      <c r="F42" s="309"/>
      <c r="G42" s="309"/>
      <c r="H42" s="228"/>
      <c r="I42" s="228"/>
      <c r="J42" s="228"/>
      <c r="K42" s="228"/>
      <c r="L42" s="228"/>
      <c r="M42" s="228"/>
      <c r="N42" s="228"/>
      <c r="O42" s="228"/>
      <c r="P42" s="228"/>
      <c r="Q42" s="228"/>
      <c r="R42" s="201"/>
      <c r="S42" s="201"/>
      <c r="T42" s="201"/>
      <c r="U42" s="228"/>
      <c r="V42" s="228"/>
      <c r="W42" s="228"/>
      <c r="AG42" s="86" t="s">
        <v>278</v>
      </c>
    </row>
    <row r="43" spans="1:53" s="86" customFormat="1" ht="10.199999999999999" outlineLevel="1">
      <c r="A43" s="229"/>
      <c r="B43" s="230"/>
      <c r="C43" s="320"/>
      <c r="D43" s="321"/>
      <c r="E43" s="321"/>
      <c r="F43" s="321"/>
      <c r="G43" s="321"/>
      <c r="H43" s="228"/>
      <c r="I43" s="228"/>
      <c r="J43" s="228"/>
      <c r="K43" s="228"/>
      <c r="L43" s="228"/>
      <c r="M43" s="228"/>
      <c r="N43" s="228"/>
      <c r="O43" s="228"/>
      <c r="P43" s="228"/>
      <c r="Q43" s="228"/>
      <c r="R43" s="201"/>
      <c r="S43" s="201"/>
      <c r="T43" s="201"/>
      <c r="U43" s="228"/>
      <c r="V43" s="228"/>
      <c r="W43" s="228"/>
      <c r="AG43" s="86" t="s">
        <v>279</v>
      </c>
    </row>
    <row r="44" spans="1:53" s="86" customFormat="1" ht="10.199999999999999" outlineLevel="1">
      <c r="A44" s="223">
        <v>12</v>
      </c>
      <c r="B44" s="224" t="s">
        <v>311</v>
      </c>
      <c r="C44" s="209" t="s">
        <v>312</v>
      </c>
      <c r="D44" s="198" t="s">
        <v>273</v>
      </c>
      <c r="E44" s="225">
        <v>1</v>
      </c>
      <c r="F44" s="226"/>
      <c r="G44" s="227">
        <f>ROUND(E44*F44,2)</f>
        <v>0</v>
      </c>
      <c r="H44" s="226"/>
      <c r="I44" s="227">
        <f>ROUND(E44*H44,2)</f>
        <v>0</v>
      </c>
      <c r="J44" s="226"/>
      <c r="K44" s="227">
        <f>ROUND(E44*J44,2)</f>
        <v>0</v>
      </c>
      <c r="L44" s="227">
        <v>21</v>
      </c>
      <c r="M44" s="227">
        <f>G44*(1+L44/100)</f>
        <v>0</v>
      </c>
      <c r="N44" s="227">
        <v>0</v>
      </c>
      <c r="O44" s="227">
        <f>ROUND(E44*N44,2)</f>
        <v>0</v>
      </c>
      <c r="P44" s="227">
        <v>0</v>
      </c>
      <c r="Q44" s="227">
        <f>ROUND(E44*P44,2)</f>
        <v>0</v>
      </c>
      <c r="R44" s="199"/>
      <c r="S44" s="199" t="s">
        <v>274</v>
      </c>
      <c r="T44" s="200" t="s">
        <v>275</v>
      </c>
      <c r="U44" s="228">
        <v>0</v>
      </c>
      <c r="V44" s="228">
        <f>ROUND(E44*U44,2)</f>
        <v>0</v>
      </c>
      <c r="W44" s="228"/>
      <c r="AG44" s="86" t="s">
        <v>276</v>
      </c>
    </row>
    <row r="45" spans="1:53" s="86" customFormat="1" ht="10.199999999999999" outlineLevel="1">
      <c r="A45" s="229"/>
      <c r="B45" s="230"/>
      <c r="C45" s="308" t="s">
        <v>313</v>
      </c>
      <c r="D45" s="309"/>
      <c r="E45" s="309"/>
      <c r="F45" s="309"/>
      <c r="G45" s="309"/>
      <c r="H45" s="228"/>
      <c r="I45" s="228"/>
      <c r="J45" s="228"/>
      <c r="K45" s="228"/>
      <c r="L45" s="228"/>
      <c r="M45" s="228"/>
      <c r="N45" s="228"/>
      <c r="O45" s="228"/>
      <c r="P45" s="228"/>
      <c r="Q45" s="228"/>
      <c r="R45" s="201"/>
      <c r="S45" s="201"/>
      <c r="T45" s="201"/>
      <c r="U45" s="228"/>
      <c r="V45" s="228"/>
      <c r="W45" s="228"/>
      <c r="AG45" s="86" t="s">
        <v>278</v>
      </c>
    </row>
    <row r="46" spans="1:53" s="86" customFormat="1" ht="10.199999999999999" outlineLevel="1">
      <c r="A46" s="229"/>
      <c r="B46" s="230"/>
      <c r="C46" s="320"/>
      <c r="D46" s="321"/>
      <c r="E46" s="321"/>
      <c r="F46" s="321"/>
      <c r="G46" s="321"/>
      <c r="H46" s="228"/>
      <c r="I46" s="228"/>
      <c r="J46" s="228"/>
      <c r="K46" s="228"/>
      <c r="L46" s="228"/>
      <c r="M46" s="228"/>
      <c r="N46" s="228"/>
      <c r="O46" s="228"/>
      <c r="P46" s="228"/>
      <c r="Q46" s="228"/>
      <c r="R46" s="201"/>
      <c r="S46" s="201"/>
      <c r="T46" s="201"/>
      <c r="U46" s="228"/>
      <c r="V46" s="228"/>
      <c r="W46" s="228"/>
      <c r="AG46" s="86" t="s">
        <v>279</v>
      </c>
    </row>
    <row r="47" spans="1:53" s="86" customFormat="1" ht="10.199999999999999">
      <c r="B47" s="87"/>
      <c r="C47" s="210"/>
      <c r="D47" s="89"/>
      <c r="R47" s="89"/>
      <c r="S47" s="89"/>
      <c r="T47" s="89"/>
      <c r="AE47" s="86">
        <v>15</v>
      </c>
      <c r="AF47" s="86">
        <v>21</v>
      </c>
    </row>
    <row r="48" spans="1:53" s="86" customFormat="1" ht="10.199999999999999">
      <c r="A48" s="232"/>
      <c r="B48" s="184" t="s">
        <v>29</v>
      </c>
      <c r="C48" s="211"/>
      <c r="D48" s="202"/>
      <c r="E48" s="233"/>
      <c r="F48" s="233"/>
      <c r="G48" s="234">
        <f>G8+G25</f>
        <v>0</v>
      </c>
      <c r="R48" s="89"/>
      <c r="S48" s="89"/>
      <c r="T48" s="89"/>
      <c r="AE48" s="86">
        <f>SUMIF(L7:L46,AE47,G7:G46)</f>
        <v>0</v>
      </c>
      <c r="AF48" s="86">
        <f>SUMIF(L7:L46,AF47,G7:G46)</f>
        <v>0</v>
      </c>
      <c r="AG48" s="86" t="s">
        <v>314</v>
      </c>
    </row>
    <row r="49" spans="2:33" s="86" customFormat="1" ht="10.199999999999999">
      <c r="B49" s="87"/>
      <c r="C49" s="210"/>
      <c r="D49" s="89"/>
      <c r="R49" s="89"/>
      <c r="S49" s="89"/>
      <c r="T49" s="89"/>
      <c r="AG49" s="86" t="s">
        <v>316</v>
      </c>
    </row>
    <row r="50" spans="2:33" s="86" customFormat="1" ht="10.199999999999999">
      <c r="B50" s="87"/>
      <c r="C50" s="87"/>
      <c r="D50" s="89"/>
      <c r="R50" s="89"/>
      <c r="S50" s="89"/>
      <c r="T50" s="89"/>
    </row>
    <row r="51" spans="2:33" s="86" customFormat="1" ht="10.199999999999999">
      <c r="B51" s="87"/>
      <c r="C51" s="87"/>
      <c r="D51" s="89"/>
      <c r="R51" s="89"/>
      <c r="S51" s="89"/>
      <c r="T51" s="89"/>
    </row>
    <row r="52" spans="2:33" s="86" customFormat="1" ht="10.199999999999999">
      <c r="B52" s="87"/>
      <c r="C52" s="87"/>
      <c r="D52" s="89"/>
      <c r="R52" s="89"/>
      <c r="S52" s="89"/>
      <c r="T52" s="89"/>
    </row>
    <row r="53" spans="2:33" s="86" customFormat="1" ht="10.199999999999999">
      <c r="B53" s="87"/>
      <c r="C53" s="87"/>
      <c r="D53" s="89"/>
      <c r="R53" s="89"/>
      <c r="S53" s="89"/>
      <c r="T53" s="89"/>
    </row>
    <row r="54" spans="2:33" s="86" customFormat="1" ht="10.199999999999999">
      <c r="B54" s="87"/>
      <c r="C54" s="87"/>
      <c r="D54" s="89"/>
      <c r="R54" s="89"/>
      <c r="S54" s="89"/>
      <c r="T54" s="89"/>
    </row>
    <row r="55" spans="2:33" s="86" customFormat="1" ht="10.199999999999999">
      <c r="B55" s="87"/>
      <c r="C55" s="87"/>
      <c r="D55" s="89"/>
      <c r="R55" s="89"/>
      <c r="S55" s="89"/>
      <c r="T55" s="89"/>
    </row>
    <row r="56" spans="2:33" s="86" customFormat="1" ht="10.199999999999999">
      <c r="B56" s="87"/>
      <c r="C56" s="87"/>
      <c r="D56" s="89"/>
      <c r="R56" s="89"/>
      <c r="S56" s="89"/>
      <c r="T56" s="89"/>
    </row>
    <row r="57" spans="2:33" s="86" customFormat="1" ht="10.199999999999999">
      <c r="B57" s="87"/>
      <c r="C57" s="87"/>
      <c r="D57" s="89"/>
      <c r="R57" s="89"/>
      <c r="S57" s="89"/>
      <c r="T57" s="89"/>
    </row>
    <row r="58" spans="2:33" s="86" customFormat="1" ht="10.199999999999999">
      <c r="B58" s="87"/>
      <c r="C58" s="87"/>
      <c r="D58" s="89"/>
      <c r="R58" s="89"/>
      <c r="S58" s="89"/>
      <c r="T58" s="89"/>
    </row>
    <row r="59" spans="2:33" s="86" customFormat="1" ht="10.199999999999999">
      <c r="B59" s="87"/>
      <c r="C59" s="87"/>
      <c r="D59" s="89"/>
      <c r="R59" s="89"/>
      <c r="S59" s="89"/>
      <c r="T59" s="89"/>
    </row>
    <row r="60" spans="2:33" s="86" customFormat="1" ht="10.199999999999999">
      <c r="B60" s="87"/>
      <c r="C60" s="87"/>
      <c r="D60" s="89"/>
      <c r="R60" s="89"/>
      <c r="S60" s="89"/>
      <c r="T60" s="89"/>
    </row>
    <row r="61" spans="2:33" s="86" customFormat="1" ht="10.199999999999999">
      <c r="B61" s="87"/>
      <c r="C61" s="87"/>
      <c r="D61" s="89"/>
      <c r="R61" s="89"/>
      <c r="S61" s="89"/>
      <c r="T61" s="89"/>
    </row>
    <row r="62" spans="2:33" s="86" customFormat="1" ht="10.199999999999999">
      <c r="B62" s="87"/>
      <c r="C62" s="87"/>
      <c r="D62" s="89"/>
      <c r="R62" s="89"/>
      <c r="S62" s="89"/>
      <c r="T62" s="89"/>
    </row>
    <row r="63" spans="2:33" s="86" customFormat="1" ht="10.199999999999999">
      <c r="B63" s="87"/>
      <c r="C63" s="87"/>
      <c r="D63" s="89"/>
      <c r="R63" s="89"/>
      <c r="S63" s="89"/>
      <c r="T63" s="89"/>
    </row>
    <row r="64" spans="2:33" s="86" customFormat="1" ht="10.199999999999999">
      <c r="B64" s="87"/>
      <c r="C64" s="87"/>
      <c r="D64" s="89"/>
      <c r="R64" s="89"/>
      <c r="S64" s="89"/>
      <c r="T64" s="89"/>
    </row>
    <row r="65" spans="2:20" s="86" customFormat="1" ht="10.199999999999999">
      <c r="B65" s="87"/>
      <c r="C65" s="87"/>
      <c r="D65" s="89"/>
      <c r="R65" s="89"/>
      <c r="S65" s="89"/>
      <c r="T65" s="89"/>
    </row>
    <row r="66" spans="2:20" s="86" customFormat="1" ht="10.199999999999999">
      <c r="B66" s="87"/>
      <c r="C66" s="87"/>
      <c r="D66" s="89"/>
      <c r="R66" s="89"/>
      <c r="S66" s="89"/>
      <c r="T66" s="89"/>
    </row>
    <row r="67" spans="2:20" s="86" customFormat="1" ht="10.199999999999999">
      <c r="B67" s="87"/>
      <c r="C67" s="87"/>
      <c r="D67" s="89"/>
      <c r="R67" s="89"/>
      <c r="S67" s="89"/>
      <c r="T67" s="89"/>
    </row>
    <row r="68" spans="2:20" s="86" customFormat="1" ht="10.199999999999999">
      <c r="B68" s="87"/>
      <c r="C68" s="87"/>
      <c r="D68" s="89"/>
      <c r="R68" s="89"/>
      <c r="S68" s="89"/>
      <c r="T68" s="89"/>
    </row>
    <row r="69" spans="2:20" s="86" customFormat="1" ht="10.199999999999999">
      <c r="B69" s="87"/>
      <c r="C69" s="87"/>
      <c r="D69" s="89"/>
      <c r="R69" s="89"/>
      <c r="S69" s="89"/>
      <c r="T69" s="89"/>
    </row>
    <row r="70" spans="2:20" s="86" customFormat="1" ht="10.199999999999999">
      <c r="B70" s="87"/>
      <c r="C70" s="87"/>
      <c r="D70" s="89"/>
      <c r="R70" s="89"/>
      <c r="S70" s="89"/>
      <c r="T70" s="89"/>
    </row>
    <row r="71" spans="2:20" s="86" customFormat="1" ht="10.199999999999999">
      <c r="B71" s="87"/>
      <c r="C71" s="87"/>
      <c r="D71" s="89"/>
      <c r="R71" s="89"/>
      <c r="S71" s="89"/>
      <c r="T71" s="89"/>
    </row>
    <row r="72" spans="2:20" s="86" customFormat="1" ht="10.199999999999999">
      <c r="B72" s="87"/>
      <c r="C72" s="87"/>
      <c r="D72" s="89"/>
      <c r="R72" s="89"/>
      <c r="S72" s="89"/>
      <c r="T72" s="89"/>
    </row>
    <row r="73" spans="2:20" s="86" customFormat="1" ht="10.199999999999999">
      <c r="B73" s="87"/>
      <c r="C73" s="87"/>
      <c r="D73" s="89"/>
      <c r="R73" s="89"/>
      <c r="S73" s="89"/>
      <c r="T73" s="89"/>
    </row>
    <row r="74" spans="2:20" s="86" customFormat="1" ht="10.199999999999999">
      <c r="B74" s="87"/>
      <c r="C74" s="87"/>
      <c r="D74" s="89"/>
      <c r="R74" s="89"/>
      <c r="S74" s="89"/>
      <c r="T74" s="89"/>
    </row>
    <row r="75" spans="2:20" s="86" customFormat="1" ht="10.199999999999999">
      <c r="B75" s="87"/>
      <c r="C75" s="87"/>
      <c r="D75" s="89"/>
      <c r="R75" s="89"/>
      <c r="S75" s="89"/>
      <c r="T75" s="89"/>
    </row>
    <row r="76" spans="2:20" s="86" customFormat="1" ht="10.199999999999999">
      <c r="B76" s="87"/>
      <c r="C76" s="87"/>
      <c r="D76" s="89"/>
      <c r="R76" s="89"/>
      <c r="S76" s="89"/>
      <c r="T76" s="89"/>
    </row>
    <row r="77" spans="2:20" s="86" customFormat="1" ht="10.199999999999999">
      <c r="B77" s="87"/>
      <c r="C77" s="87"/>
      <c r="D77" s="89"/>
      <c r="R77" s="89"/>
      <c r="S77" s="89"/>
      <c r="T77" s="89"/>
    </row>
    <row r="78" spans="2:20" s="86" customFormat="1" ht="10.199999999999999">
      <c r="B78" s="87"/>
      <c r="C78" s="87"/>
      <c r="D78" s="89"/>
      <c r="R78" s="89"/>
      <c r="S78" s="89"/>
      <c r="T78" s="89"/>
    </row>
    <row r="79" spans="2:20" s="86" customFormat="1" ht="10.199999999999999">
      <c r="B79" s="87"/>
      <c r="C79" s="87"/>
      <c r="D79" s="89"/>
      <c r="R79" s="89"/>
      <c r="S79" s="89"/>
      <c r="T79" s="89"/>
    </row>
    <row r="80" spans="2:20" s="86" customFormat="1" ht="10.199999999999999">
      <c r="B80" s="87"/>
      <c r="C80" s="87"/>
      <c r="D80" s="89"/>
      <c r="R80" s="89"/>
      <c r="S80" s="89"/>
      <c r="T80" s="89"/>
    </row>
    <row r="81" spans="2:20" s="86" customFormat="1" ht="10.199999999999999">
      <c r="B81" s="87"/>
      <c r="C81" s="87"/>
      <c r="D81" s="89"/>
      <c r="R81" s="89"/>
      <c r="S81" s="89"/>
      <c r="T81" s="89"/>
    </row>
    <row r="82" spans="2:20" s="86" customFormat="1" ht="10.199999999999999">
      <c r="B82" s="87"/>
      <c r="C82" s="87"/>
      <c r="D82" s="89"/>
      <c r="R82" s="89"/>
      <c r="S82" s="89"/>
      <c r="T82" s="89"/>
    </row>
    <row r="83" spans="2:20" s="86" customFormat="1" ht="10.199999999999999">
      <c r="B83" s="87"/>
      <c r="C83" s="87"/>
      <c r="D83" s="89"/>
      <c r="R83" s="89"/>
      <c r="S83" s="89"/>
      <c r="T83" s="89"/>
    </row>
    <row r="84" spans="2:20" s="86" customFormat="1" ht="10.199999999999999">
      <c r="B84" s="87"/>
      <c r="C84" s="87"/>
      <c r="D84" s="89"/>
      <c r="R84" s="89"/>
      <c r="S84" s="89"/>
      <c r="T84" s="89"/>
    </row>
    <row r="85" spans="2:20" s="86" customFormat="1" ht="10.199999999999999">
      <c r="B85" s="87"/>
      <c r="C85" s="87"/>
      <c r="D85" s="89"/>
      <c r="R85" s="89"/>
      <c r="S85" s="89"/>
      <c r="T85" s="89"/>
    </row>
    <row r="86" spans="2:20" s="86" customFormat="1" ht="10.199999999999999">
      <c r="B86" s="87"/>
      <c r="C86" s="87"/>
      <c r="D86" s="89"/>
      <c r="R86" s="89"/>
      <c r="S86" s="89"/>
      <c r="T86" s="89"/>
    </row>
    <row r="87" spans="2:20" s="86" customFormat="1" ht="10.199999999999999">
      <c r="B87" s="87"/>
      <c r="C87" s="87"/>
      <c r="D87" s="89"/>
      <c r="R87" s="89"/>
      <c r="S87" s="89"/>
      <c r="T87" s="89"/>
    </row>
    <row r="88" spans="2:20" s="86" customFormat="1" ht="10.199999999999999">
      <c r="B88" s="87"/>
      <c r="C88" s="87"/>
      <c r="D88" s="89"/>
      <c r="R88" s="89"/>
      <c r="S88" s="89"/>
      <c r="T88" s="89"/>
    </row>
    <row r="89" spans="2:20" s="86" customFormat="1" ht="10.199999999999999">
      <c r="B89" s="87"/>
      <c r="C89" s="87"/>
      <c r="D89" s="89"/>
      <c r="R89" s="89"/>
      <c r="S89" s="89"/>
      <c r="T89" s="89"/>
    </row>
    <row r="90" spans="2:20" s="86" customFormat="1" ht="10.199999999999999">
      <c r="B90" s="87"/>
      <c r="C90" s="87"/>
      <c r="D90" s="89"/>
      <c r="R90" s="89"/>
      <c r="S90" s="89"/>
      <c r="T90" s="89"/>
    </row>
    <row r="91" spans="2:20" s="86" customFormat="1" ht="10.199999999999999">
      <c r="B91" s="87"/>
      <c r="C91" s="87"/>
      <c r="D91" s="89"/>
      <c r="R91" s="89"/>
      <c r="S91" s="89"/>
      <c r="T91" s="89"/>
    </row>
    <row r="92" spans="2:20" s="86" customFormat="1" ht="10.199999999999999">
      <c r="B92" s="87"/>
      <c r="C92" s="87"/>
      <c r="D92" s="89"/>
      <c r="R92" s="89"/>
      <c r="S92" s="89"/>
      <c r="T92" s="89"/>
    </row>
    <row r="93" spans="2:20" s="86" customFormat="1" ht="10.199999999999999">
      <c r="B93" s="87"/>
      <c r="C93" s="87"/>
      <c r="D93" s="89"/>
      <c r="R93" s="89"/>
      <c r="S93" s="89"/>
      <c r="T93" s="89"/>
    </row>
    <row r="94" spans="2:20" s="86" customFormat="1" ht="10.199999999999999">
      <c r="B94" s="87"/>
      <c r="C94" s="87"/>
      <c r="D94" s="89"/>
      <c r="R94" s="89"/>
      <c r="S94" s="89"/>
      <c r="T94" s="89"/>
    </row>
    <row r="95" spans="2:20" s="86" customFormat="1" ht="10.199999999999999">
      <c r="B95" s="87"/>
      <c r="C95" s="87"/>
      <c r="D95" s="89"/>
      <c r="R95" s="89"/>
      <c r="S95" s="89"/>
      <c r="T95" s="89"/>
    </row>
    <row r="96" spans="2:20" s="86" customFormat="1" ht="10.199999999999999">
      <c r="B96" s="87"/>
      <c r="C96" s="87"/>
      <c r="D96" s="89"/>
      <c r="R96" s="89"/>
      <c r="S96" s="89"/>
      <c r="T96" s="89"/>
    </row>
    <row r="97" spans="2:20" s="86" customFormat="1" ht="10.199999999999999">
      <c r="B97" s="87"/>
      <c r="C97" s="87"/>
      <c r="D97" s="89"/>
      <c r="R97" s="89"/>
      <c r="S97" s="89"/>
      <c r="T97" s="89"/>
    </row>
    <row r="98" spans="2:20" s="86" customFormat="1" ht="10.199999999999999">
      <c r="B98" s="87"/>
      <c r="C98" s="87"/>
      <c r="D98" s="89"/>
      <c r="R98" s="89"/>
      <c r="S98" s="89"/>
      <c r="T98" s="89"/>
    </row>
    <row r="99" spans="2:20" s="86" customFormat="1" ht="10.199999999999999">
      <c r="B99" s="87"/>
      <c r="C99" s="87"/>
      <c r="D99" s="89"/>
      <c r="R99" s="89"/>
      <c r="S99" s="89"/>
      <c r="T99" s="89"/>
    </row>
    <row r="100" spans="2:20" s="86" customFormat="1" ht="10.199999999999999">
      <c r="B100" s="87"/>
      <c r="C100" s="87"/>
      <c r="D100" s="89"/>
      <c r="R100" s="89"/>
      <c r="S100" s="89"/>
      <c r="T100" s="89"/>
    </row>
    <row r="101" spans="2:20" s="86" customFormat="1" ht="10.199999999999999">
      <c r="B101" s="87"/>
      <c r="C101" s="87"/>
      <c r="D101" s="89"/>
      <c r="R101" s="89"/>
      <c r="S101" s="89"/>
      <c r="T101" s="89"/>
    </row>
    <row r="102" spans="2:20" s="86" customFormat="1" ht="10.199999999999999">
      <c r="B102" s="87"/>
      <c r="C102" s="87"/>
      <c r="D102" s="89"/>
      <c r="R102" s="89"/>
      <c r="S102" s="89"/>
      <c r="T102" s="89"/>
    </row>
    <row r="103" spans="2:20" s="86" customFormat="1" ht="10.199999999999999">
      <c r="B103" s="87"/>
      <c r="C103" s="87"/>
      <c r="D103" s="89"/>
      <c r="R103" s="89"/>
      <c r="S103" s="89"/>
      <c r="T103" s="89"/>
    </row>
    <row r="104" spans="2:20" s="86" customFormat="1" ht="10.199999999999999">
      <c r="B104" s="87"/>
      <c r="C104" s="87"/>
      <c r="D104" s="89"/>
      <c r="R104" s="89"/>
      <c r="S104" s="89"/>
      <c r="T104" s="89"/>
    </row>
    <row r="105" spans="2:20" s="86" customFormat="1" ht="10.199999999999999">
      <c r="B105" s="87"/>
      <c r="C105" s="87"/>
      <c r="D105" s="89"/>
      <c r="R105" s="89"/>
      <c r="S105" s="89"/>
      <c r="T105" s="89"/>
    </row>
    <row r="106" spans="2:20" s="86" customFormat="1" ht="10.199999999999999">
      <c r="B106" s="87"/>
      <c r="C106" s="87"/>
      <c r="D106" s="89"/>
      <c r="R106" s="89"/>
      <c r="S106" s="89"/>
      <c r="T106" s="89"/>
    </row>
    <row r="107" spans="2:20" s="86" customFormat="1" ht="10.199999999999999">
      <c r="B107" s="87"/>
      <c r="C107" s="87"/>
      <c r="D107" s="89"/>
      <c r="R107" s="89"/>
      <c r="S107" s="89"/>
      <c r="T107" s="89"/>
    </row>
    <row r="108" spans="2:20" s="86" customFormat="1" ht="10.199999999999999">
      <c r="B108" s="87"/>
      <c r="C108" s="87"/>
      <c r="D108" s="89"/>
      <c r="R108" s="89"/>
      <c r="S108" s="89"/>
      <c r="T108" s="89"/>
    </row>
    <row r="109" spans="2:20" s="86" customFormat="1" ht="10.199999999999999">
      <c r="B109" s="87"/>
      <c r="C109" s="87"/>
      <c r="D109" s="89"/>
      <c r="R109" s="89"/>
      <c r="S109" s="89"/>
      <c r="T109" s="89"/>
    </row>
    <row r="110" spans="2:20" s="86" customFormat="1" ht="10.199999999999999">
      <c r="B110" s="87"/>
      <c r="C110" s="87"/>
      <c r="D110" s="89"/>
      <c r="R110" s="89"/>
      <c r="S110" s="89"/>
      <c r="T110" s="89"/>
    </row>
    <row r="111" spans="2:20" s="86" customFormat="1" ht="10.199999999999999">
      <c r="B111" s="87"/>
      <c r="C111" s="87"/>
      <c r="D111" s="89"/>
      <c r="R111" s="89"/>
      <c r="S111" s="89"/>
      <c r="T111" s="89"/>
    </row>
    <row r="112" spans="2:20" s="86" customFormat="1" ht="10.199999999999999">
      <c r="B112" s="87"/>
      <c r="C112" s="87"/>
      <c r="D112" s="89"/>
      <c r="R112" s="89"/>
      <c r="S112" s="89"/>
      <c r="T112" s="89"/>
    </row>
    <row r="113" spans="2:20" s="86" customFormat="1" ht="10.199999999999999">
      <c r="B113" s="87"/>
      <c r="C113" s="87"/>
      <c r="D113" s="89"/>
      <c r="R113" s="89"/>
      <c r="S113" s="89"/>
      <c r="T113" s="89"/>
    </row>
    <row r="114" spans="2:20" s="86" customFormat="1" ht="10.199999999999999">
      <c r="B114" s="87"/>
      <c r="C114" s="87"/>
      <c r="D114" s="89"/>
      <c r="R114" s="89"/>
      <c r="S114" s="89"/>
      <c r="T114" s="89"/>
    </row>
    <row r="115" spans="2:20" s="86" customFormat="1" ht="10.199999999999999">
      <c r="B115" s="87"/>
      <c r="C115" s="87"/>
      <c r="D115" s="89"/>
      <c r="R115" s="89"/>
      <c r="S115" s="89"/>
      <c r="T115" s="89"/>
    </row>
    <row r="116" spans="2:20" s="86" customFormat="1" ht="10.199999999999999">
      <c r="B116" s="87"/>
      <c r="C116" s="87"/>
      <c r="D116" s="89"/>
      <c r="R116" s="89"/>
      <c r="S116" s="89"/>
      <c r="T116" s="89"/>
    </row>
    <row r="117" spans="2:20" s="86" customFormat="1" ht="10.199999999999999">
      <c r="B117" s="87"/>
      <c r="C117" s="87"/>
      <c r="D117" s="89"/>
      <c r="R117" s="89"/>
      <c r="S117" s="89"/>
      <c r="T117" s="89"/>
    </row>
    <row r="118" spans="2:20" s="86" customFormat="1" ht="10.199999999999999">
      <c r="B118" s="87"/>
      <c r="C118" s="87"/>
      <c r="D118" s="89"/>
      <c r="R118" s="89"/>
      <c r="S118" s="89"/>
      <c r="T118" s="89"/>
    </row>
    <row r="119" spans="2:20" s="86" customFormat="1" ht="10.199999999999999">
      <c r="B119" s="87"/>
      <c r="C119" s="87"/>
      <c r="D119" s="89"/>
      <c r="R119" s="89"/>
      <c r="S119" s="89"/>
      <c r="T119" s="89"/>
    </row>
    <row r="120" spans="2:20" s="86" customFormat="1" ht="10.199999999999999">
      <c r="B120" s="87"/>
      <c r="C120" s="87"/>
      <c r="D120" s="89"/>
      <c r="R120" s="89"/>
      <c r="S120" s="89"/>
      <c r="T120" s="89"/>
    </row>
    <row r="121" spans="2:20" s="86" customFormat="1" ht="10.199999999999999">
      <c r="B121" s="87"/>
      <c r="C121" s="87"/>
      <c r="D121" s="89"/>
      <c r="R121" s="89"/>
      <c r="S121" s="89"/>
      <c r="T121" s="89"/>
    </row>
    <row r="122" spans="2:20" s="86" customFormat="1" ht="10.199999999999999">
      <c r="B122" s="87"/>
      <c r="C122" s="87"/>
      <c r="D122" s="89"/>
      <c r="R122" s="89"/>
      <c r="S122" s="89"/>
      <c r="T122" s="89"/>
    </row>
    <row r="123" spans="2:20" s="86" customFormat="1" ht="10.199999999999999">
      <c r="B123" s="87"/>
      <c r="C123" s="87"/>
      <c r="D123" s="89"/>
      <c r="R123" s="89"/>
      <c r="S123" s="89"/>
      <c r="T123" s="89"/>
    </row>
    <row r="124" spans="2:20" s="86" customFormat="1" ht="10.199999999999999">
      <c r="B124" s="87"/>
      <c r="C124" s="87"/>
      <c r="D124" s="89"/>
      <c r="R124" s="89"/>
      <c r="S124" s="89"/>
      <c r="T124" s="89"/>
    </row>
    <row r="125" spans="2:20" s="86" customFormat="1" ht="10.199999999999999">
      <c r="B125" s="87"/>
      <c r="C125" s="87"/>
      <c r="D125" s="89"/>
      <c r="R125" s="89"/>
      <c r="S125" s="89"/>
      <c r="T125" s="89"/>
    </row>
    <row r="126" spans="2:20" s="86" customFormat="1" ht="10.199999999999999">
      <c r="B126" s="87"/>
      <c r="C126" s="87"/>
      <c r="D126" s="89"/>
      <c r="R126" s="89"/>
      <c r="S126" s="89"/>
      <c r="T126" s="89"/>
    </row>
    <row r="127" spans="2:20" s="86" customFormat="1" ht="10.199999999999999">
      <c r="B127" s="87"/>
      <c r="C127" s="87"/>
      <c r="D127" s="89"/>
      <c r="R127" s="89"/>
      <c r="S127" s="89"/>
      <c r="T127" s="89"/>
    </row>
    <row r="128" spans="2:20" s="86" customFormat="1" ht="10.199999999999999">
      <c r="B128" s="87"/>
      <c r="C128" s="87"/>
      <c r="D128" s="89"/>
      <c r="R128" s="89"/>
      <c r="S128" s="89"/>
      <c r="T128" s="89"/>
    </row>
    <row r="129" spans="2:20" s="86" customFormat="1" ht="10.199999999999999">
      <c r="B129" s="87"/>
      <c r="C129" s="87"/>
      <c r="D129" s="89"/>
      <c r="R129" s="89"/>
      <c r="S129" s="89"/>
      <c r="T129" s="89"/>
    </row>
    <row r="130" spans="2:20" s="86" customFormat="1" ht="10.199999999999999">
      <c r="B130" s="87"/>
      <c r="C130" s="87"/>
      <c r="D130" s="89"/>
      <c r="R130" s="89"/>
      <c r="S130" s="89"/>
      <c r="T130" s="89"/>
    </row>
    <row r="131" spans="2:20" s="86" customFormat="1" ht="10.199999999999999">
      <c r="B131" s="87"/>
      <c r="C131" s="87"/>
      <c r="D131" s="89"/>
      <c r="R131" s="89"/>
      <c r="S131" s="89"/>
      <c r="T131" s="89"/>
    </row>
    <row r="132" spans="2:20" s="86" customFormat="1" ht="10.199999999999999">
      <c r="B132" s="87"/>
      <c r="C132" s="87"/>
      <c r="D132" s="89"/>
      <c r="R132" s="89"/>
      <c r="S132" s="89"/>
      <c r="T132" s="89"/>
    </row>
    <row r="133" spans="2:20" s="86" customFormat="1" ht="10.199999999999999">
      <c r="B133" s="87"/>
      <c r="C133" s="87"/>
      <c r="D133" s="89"/>
      <c r="R133" s="89"/>
      <c r="S133" s="89"/>
      <c r="T133" s="89"/>
    </row>
    <row r="134" spans="2:20" s="86" customFormat="1" ht="10.199999999999999">
      <c r="B134" s="87"/>
      <c r="C134" s="87"/>
      <c r="D134" s="89"/>
      <c r="R134" s="89"/>
      <c r="S134" s="89"/>
      <c r="T134" s="89"/>
    </row>
    <row r="135" spans="2:20" s="86" customFormat="1" ht="10.199999999999999">
      <c r="B135" s="87"/>
      <c r="C135" s="87"/>
      <c r="D135" s="89"/>
      <c r="R135" s="89"/>
      <c r="S135" s="89"/>
      <c r="T135" s="89"/>
    </row>
    <row r="136" spans="2:20" s="86" customFormat="1" ht="10.199999999999999">
      <c r="B136" s="87"/>
      <c r="C136" s="87"/>
      <c r="D136" s="89"/>
      <c r="R136" s="89"/>
      <c r="S136" s="89"/>
      <c r="T136" s="89"/>
    </row>
    <row r="137" spans="2:20" s="86" customFormat="1" ht="10.199999999999999">
      <c r="B137" s="87"/>
      <c r="C137" s="87"/>
      <c r="D137" s="89"/>
      <c r="R137" s="89"/>
      <c r="S137" s="89"/>
      <c r="T137" s="89"/>
    </row>
    <row r="138" spans="2:20" s="86" customFormat="1" ht="10.199999999999999">
      <c r="B138" s="87"/>
      <c r="C138" s="87"/>
      <c r="D138" s="89"/>
      <c r="R138" s="89"/>
      <c r="S138" s="89"/>
      <c r="T138" s="89"/>
    </row>
    <row r="139" spans="2:20" s="86" customFormat="1" ht="10.199999999999999">
      <c r="B139" s="87"/>
      <c r="C139" s="87"/>
      <c r="D139" s="89"/>
      <c r="R139" s="89"/>
      <c r="S139" s="89"/>
      <c r="T139" s="89"/>
    </row>
    <row r="140" spans="2:20" s="86" customFormat="1" ht="10.199999999999999">
      <c r="B140" s="87"/>
      <c r="C140" s="87"/>
      <c r="D140" s="89"/>
      <c r="R140" s="89"/>
      <c r="S140" s="89"/>
      <c r="T140" s="89"/>
    </row>
    <row r="141" spans="2:20" s="86" customFormat="1" ht="10.199999999999999">
      <c r="B141" s="87"/>
      <c r="C141" s="87"/>
      <c r="D141" s="89"/>
      <c r="R141" s="89"/>
      <c r="S141" s="89"/>
      <c r="T141" s="89"/>
    </row>
    <row r="142" spans="2:20" s="86" customFormat="1" ht="10.199999999999999">
      <c r="B142" s="87"/>
      <c r="C142" s="87"/>
      <c r="D142" s="89"/>
      <c r="R142" s="89"/>
      <c r="S142" s="89"/>
      <c r="T142" s="89"/>
    </row>
    <row r="143" spans="2:20" s="86" customFormat="1" ht="10.199999999999999">
      <c r="B143" s="87"/>
      <c r="C143" s="87"/>
      <c r="D143" s="89"/>
      <c r="R143" s="89"/>
      <c r="S143" s="89"/>
      <c r="T143" s="89"/>
    </row>
    <row r="144" spans="2:20" s="86" customFormat="1" ht="10.199999999999999">
      <c r="B144" s="87"/>
      <c r="C144" s="87"/>
      <c r="D144" s="89"/>
      <c r="R144" s="89"/>
      <c r="S144" s="89"/>
      <c r="T144" s="89"/>
    </row>
    <row r="145" spans="2:20" s="86" customFormat="1" ht="10.199999999999999">
      <c r="B145" s="87"/>
      <c r="C145" s="87"/>
      <c r="D145" s="89"/>
      <c r="R145" s="89"/>
      <c r="S145" s="89"/>
      <c r="T145" s="89"/>
    </row>
    <row r="146" spans="2:20" s="86" customFormat="1" ht="10.199999999999999">
      <c r="B146" s="87"/>
      <c r="C146" s="87"/>
      <c r="D146" s="89"/>
      <c r="R146" s="89"/>
      <c r="S146" s="89"/>
      <c r="T146" s="89"/>
    </row>
    <row r="147" spans="2:20" s="86" customFormat="1" ht="10.199999999999999">
      <c r="B147" s="87"/>
      <c r="C147" s="87"/>
      <c r="D147" s="89"/>
      <c r="R147" s="89"/>
      <c r="S147" s="89"/>
      <c r="T147" s="89"/>
    </row>
    <row r="148" spans="2:20" s="86" customFormat="1" ht="10.199999999999999">
      <c r="B148" s="87"/>
      <c r="C148" s="87"/>
      <c r="D148" s="89"/>
      <c r="R148" s="89"/>
      <c r="S148" s="89"/>
      <c r="T148" s="89"/>
    </row>
    <row r="149" spans="2:20" s="86" customFormat="1" ht="10.199999999999999">
      <c r="B149" s="87"/>
      <c r="C149" s="87"/>
      <c r="D149" s="89"/>
      <c r="R149" s="89"/>
      <c r="S149" s="89"/>
      <c r="T149" s="89"/>
    </row>
    <row r="150" spans="2:20" s="86" customFormat="1" ht="10.199999999999999">
      <c r="B150" s="87"/>
      <c r="C150" s="87"/>
      <c r="D150" s="89"/>
      <c r="R150" s="89"/>
      <c r="S150" s="89"/>
      <c r="T150" s="89"/>
    </row>
    <row r="151" spans="2:20" s="86" customFormat="1" ht="10.199999999999999">
      <c r="B151" s="87"/>
      <c r="C151" s="87"/>
      <c r="D151" s="89"/>
      <c r="R151" s="89"/>
      <c r="S151" s="89"/>
      <c r="T151" s="89"/>
    </row>
    <row r="152" spans="2:20" s="86" customFormat="1" ht="10.199999999999999">
      <c r="B152" s="87"/>
      <c r="C152" s="87"/>
      <c r="D152" s="89"/>
      <c r="R152" s="89"/>
      <c r="S152" s="89"/>
      <c r="T152" s="89"/>
    </row>
    <row r="153" spans="2:20" s="86" customFormat="1" ht="10.199999999999999">
      <c r="B153" s="87"/>
      <c r="C153" s="87"/>
      <c r="D153" s="89"/>
      <c r="R153" s="89"/>
      <c r="S153" s="89"/>
      <c r="T153" s="89"/>
    </row>
    <row r="154" spans="2:20" s="86" customFormat="1" ht="10.199999999999999">
      <c r="B154" s="87"/>
      <c r="C154" s="87"/>
      <c r="D154" s="89"/>
      <c r="R154" s="89"/>
      <c r="S154" s="89"/>
      <c r="T154" s="89"/>
    </row>
    <row r="155" spans="2:20" s="86" customFormat="1" ht="10.199999999999999">
      <c r="B155" s="87"/>
      <c r="C155" s="87"/>
      <c r="D155" s="89"/>
      <c r="R155" s="89"/>
      <c r="S155" s="89"/>
      <c r="T155" s="89"/>
    </row>
    <row r="156" spans="2:20" s="86" customFormat="1" ht="10.199999999999999">
      <c r="B156" s="87"/>
      <c r="C156" s="87"/>
      <c r="D156" s="89"/>
      <c r="R156" s="89"/>
      <c r="S156" s="89"/>
      <c r="T156" s="89"/>
    </row>
    <row r="157" spans="2:20" s="86" customFormat="1" ht="10.199999999999999">
      <c r="B157" s="87"/>
      <c r="C157" s="87"/>
      <c r="D157" s="89"/>
      <c r="R157" s="89"/>
      <c r="S157" s="89"/>
      <c r="T157" s="89"/>
    </row>
    <row r="158" spans="2:20" s="86" customFormat="1" ht="10.199999999999999">
      <c r="B158" s="87"/>
      <c r="C158" s="87"/>
      <c r="D158" s="89"/>
      <c r="R158" s="89"/>
      <c r="S158" s="89"/>
      <c r="T158" s="89"/>
    </row>
    <row r="159" spans="2:20" s="86" customFormat="1" ht="10.199999999999999">
      <c r="B159" s="87"/>
      <c r="C159" s="87"/>
      <c r="D159" s="89"/>
      <c r="R159" s="89"/>
      <c r="S159" s="89"/>
      <c r="T159" s="89"/>
    </row>
    <row r="160" spans="2:20" s="86" customFormat="1" ht="10.199999999999999">
      <c r="B160" s="87"/>
      <c r="C160" s="87"/>
      <c r="D160" s="89"/>
      <c r="R160" s="89"/>
      <c r="S160" s="89"/>
      <c r="T160" s="89"/>
    </row>
    <row r="161" spans="2:20" s="86" customFormat="1" ht="10.199999999999999">
      <c r="B161" s="87"/>
      <c r="C161" s="87"/>
      <c r="D161" s="89"/>
      <c r="R161" s="89"/>
      <c r="S161" s="89"/>
      <c r="T161" s="89"/>
    </row>
    <row r="162" spans="2:20" s="86" customFormat="1" ht="10.199999999999999">
      <c r="B162" s="87"/>
      <c r="C162" s="87"/>
      <c r="D162" s="89"/>
      <c r="R162" s="89"/>
      <c r="S162" s="89"/>
      <c r="T162" s="89"/>
    </row>
    <row r="163" spans="2:20" s="86" customFormat="1" ht="10.199999999999999">
      <c r="B163" s="87"/>
      <c r="C163" s="87"/>
      <c r="D163" s="89"/>
      <c r="R163" s="89"/>
      <c r="S163" s="89"/>
      <c r="T163" s="89"/>
    </row>
    <row r="164" spans="2:20" s="86" customFormat="1" ht="10.199999999999999">
      <c r="B164" s="87"/>
      <c r="C164" s="87"/>
      <c r="D164" s="89"/>
      <c r="R164" s="89"/>
      <c r="S164" s="89"/>
      <c r="T164" s="89"/>
    </row>
    <row r="165" spans="2:20" s="86" customFormat="1" ht="10.199999999999999">
      <c r="B165" s="87"/>
      <c r="C165" s="87"/>
      <c r="D165" s="89"/>
      <c r="R165" s="89"/>
      <c r="S165" s="89"/>
      <c r="T165" s="89"/>
    </row>
    <row r="166" spans="2:20" s="86" customFormat="1" ht="10.199999999999999">
      <c r="B166" s="87"/>
      <c r="C166" s="87"/>
      <c r="D166" s="89"/>
      <c r="R166" s="89"/>
      <c r="S166" s="89"/>
      <c r="T166" s="89"/>
    </row>
    <row r="167" spans="2:20" s="86" customFormat="1" ht="10.199999999999999">
      <c r="B167" s="87"/>
      <c r="C167" s="87"/>
      <c r="D167" s="89"/>
      <c r="R167" s="89"/>
      <c r="S167" s="89"/>
      <c r="T167" s="89"/>
    </row>
    <row r="168" spans="2:20" s="86" customFormat="1" ht="10.199999999999999">
      <c r="B168" s="87"/>
      <c r="C168" s="87"/>
      <c r="D168" s="89"/>
      <c r="R168" s="89"/>
      <c r="S168" s="89"/>
      <c r="T168" s="89"/>
    </row>
    <row r="169" spans="2:20" s="86" customFormat="1" ht="10.199999999999999">
      <c r="B169" s="87"/>
      <c r="C169" s="87"/>
      <c r="D169" s="89"/>
      <c r="R169" s="89"/>
      <c r="S169" s="89"/>
      <c r="T169" s="89"/>
    </row>
    <row r="170" spans="2:20" s="86" customFormat="1" ht="10.199999999999999">
      <c r="B170" s="87"/>
      <c r="C170" s="87"/>
      <c r="D170" s="89"/>
      <c r="R170" s="89"/>
      <c r="S170" s="89"/>
      <c r="T170" s="89"/>
    </row>
    <row r="171" spans="2:20" s="86" customFormat="1" ht="10.199999999999999">
      <c r="B171" s="87"/>
      <c r="C171" s="87"/>
      <c r="D171" s="89"/>
      <c r="R171" s="89"/>
      <c r="S171" s="89"/>
      <c r="T171" s="89"/>
    </row>
    <row r="172" spans="2:20" s="86" customFormat="1" ht="10.199999999999999">
      <c r="B172" s="87"/>
      <c r="C172" s="87"/>
      <c r="D172" s="89"/>
      <c r="R172" s="89"/>
      <c r="S172" s="89"/>
      <c r="T172" s="89"/>
    </row>
    <row r="173" spans="2:20" s="86" customFormat="1" ht="10.199999999999999">
      <c r="B173" s="87"/>
      <c r="C173" s="87"/>
      <c r="D173" s="89"/>
      <c r="R173" s="89"/>
      <c r="S173" s="89"/>
      <c r="T173" s="89"/>
    </row>
    <row r="174" spans="2:20" s="86" customFormat="1" ht="10.199999999999999">
      <c r="B174" s="87"/>
      <c r="C174" s="87"/>
      <c r="D174" s="89"/>
      <c r="R174" s="89"/>
      <c r="S174" s="89"/>
      <c r="T174" s="89"/>
    </row>
    <row r="175" spans="2:20" s="86" customFormat="1" ht="10.199999999999999">
      <c r="B175" s="87"/>
      <c r="C175" s="87"/>
      <c r="D175" s="89"/>
      <c r="R175" s="89"/>
      <c r="S175" s="89"/>
      <c r="T175" s="89"/>
    </row>
    <row r="176" spans="2:20" s="86" customFormat="1" ht="10.199999999999999">
      <c r="B176" s="87"/>
      <c r="C176" s="87"/>
      <c r="D176" s="89"/>
      <c r="R176" s="89"/>
      <c r="S176" s="89"/>
      <c r="T176" s="89"/>
    </row>
    <row r="177" spans="2:20" s="86" customFormat="1" ht="10.199999999999999">
      <c r="B177" s="87"/>
      <c r="C177" s="87"/>
      <c r="D177" s="89"/>
      <c r="R177" s="89"/>
      <c r="S177" s="89"/>
      <c r="T177" s="89"/>
    </row>
    <row r="178" spans="2:20" s="86" customFormat="1" ht="10.199999999999999">
      <c r="B178" s="87"/>
      <c r="C178" s="87"/>
      <c r="D178" s="89"/>
      <c r="R178" s="89"/>
      <c r="S178" s="89"/>
      <c r="T178" s="89"/>
    </row>
    <row r="179" spans="2:20" s="86" customFormat="1" ht="10.199999999999999">
      <c r="B179" s="87"/>
      <c r="C179" s="87"/>
      <c r="D179" s="89"/>
      <c r="R179" s="89"/>
      <c r="S179" s="89"/>
      <c r="T179" s="89"/>
    </row>
    <row r="180" spans="2:20" s="86" customFormat="1" ht="10.199999999999999">
      <c r="B180" s="87"/>
      <c r="C180" s="87"/>
      <c r="D180" s="89"/>
      <c r="R180" s="89"/>
      <c r="S180" s="89"/>
      <c r="T180" s="89"/>
    </row>
    <row r="181" spans="2:20" s="86" customFormat="1" ht="10.199999999999999">
      <c r="B181" s="87"/>
      <c r="C181" s="87"/>
      <c r="D181" s="89"/>
      <c r="R181" s="89"/>
      <c r="S181" s="89"/>
      <c r="T181" s="89"/>
    </row>
    <row r="182" spans="2:20" s="86" customFormat="1" ht="10.199999999999999">
      <c r="B182" s="87"/>
      <c r="C182" s="87"/>
      <c r="D182" s="89"/>
      <c r="R182" s="89"/>
      <c r="S182" s="89"/>
      <c r="T182" s="89"/>
    </row>
    <row r="183" spans="2:20" s="86" customFormat="1" ht="10.199999999999999">
      <c r="B183" s="87"/>
      <c r="C183" s="87"/>
      <c r="D183" s="89"/>
      <c r="R183" s="89"/>
      <c r="S183" s="89"/>
      <c r="T183" s="89"/>
    </row>
    <row r="184" spans="2:20" s="86" customFormat="1" ht="10.199999999999999">
      <c r="B184" s="87"/>
      <c r="C184" s="87"/>
      <c r="D184" s="89"/>
      <c r="R184" s="89"/>
      <c r="S184" s="89"/>
      <c r="T184" s="89"/>
    </row>
    <row r="185" spans="2:20" s="86" customFormat="1" ht="10.199999999999999">
      <c r="B185" s="87"/>
      <c r="C185" s="87"/>
      <c r="D185" s="89"/>
      <c r="R185" s="89"/>
      <c r="S185" s="89"/>
      <c r="T185" s="89"/>
    </row>
    <row r="186" spans="2:20" s="86" customFormat="1" ht="10.199999999999999">
      <c r="B186" s="87"/>
      <c r="C186" s="87"/>
      <c r="D186" s="89"/>
      <c r="R186" s="89"/>
      <c r="S186" s="89"/>
      <c r="T186" s="89"/>
    </row>
    <row r="187" spans="2:20" s="86" customFormat="1" ht="10.199999999999999">
      <c r="B187" s="87"/>
      <c r="C187" s="87"/>
      <c r="D187" s="89"/>
      <c r="R187" s="89"/>
      <c r="S187" s="89"/>
      <c r="T187" s="89"/>
    </row>
    <row r="188" spans="2:20" s="86" customFormat="1" ht="10.199999999999999">
      <c r="B188" s="87"/>
      <c r="C188" s="87"/>
      <c r="D188" s="89"/>
      <c r="R188" s="89"/>
      <c r="S188" s="89"/>
      <c r="T188" s="89"/>
    </row>
    <row r="189" spans="2:20" s="86" customFormat="1" ht="10.199999999999999">
      <c r="B189" s="87"/>
      <c r="C189" s="87"/>
      <c r="D189" s="89"/>
      <c r="R189" s="89"/>
      <c r="S189" s="89"/>
      <c r="T189" s="89"/>
    </row>
    <row r="190" spans="2:20" s="86" customFormat="1" ht="10.199999999999999">
      <c r="B190" s="87"/>
      <c r="C190" s="87"/>
      <c r="D190" s="89"/>
      <c r="R190" s="89"/>
      <c r="S190" s="89"/>
      <c r="T190" s="89"/>
    </row>
    <row r="191" spans="2:20" s="86" customFormat="1" ht="10.199999999999999">
      <c r="B191" s="87"/>
      <c r="C191" s="87"/>
      <c r="D191" s="89"/>
      <c r="R191" s="89"/>
      <c r="S191" s="89"/>
      <c r="T191" s="89"/>
    </row>
    <row r="192" spans="2:20" s="86" customFormat="1" ht="10.199999999999999">
      <c r="B192" s="87"/>
      <c r="C192" s="87"/>
      <c r="D192" s="89"/>
      <c r="R192" s="89"/>
      <c r="S192" s="89"/>
      <c r="T192" s="89"/>
    </row>
    <row r="193" spans="2:20" s="86" customFormat="1" ht="10.199999999999999">
      <c r="B193" s="87"/>
      <c r="C193" s="87"/>
      <c r="D193" s="89"/>
      <c r="R193" s="89"/>
      <c r="S193" s="89"/>
      <c r="T193" s="89"/>
    </row>
    <row r="194" spans="2:20" s="86" customFormat="1" ht="10.199999999999999">
      <c r="B194" s="87"/>
      <c r="C194" s="87"/>
      <c r="D194" s="89"/>
      <c r="R194" s="89"/>
      <c r="S194" s="89"/>
      <c r="T194" s="89"/>
    </row>
    <row r="195" spans="2:20" s="86" customFormat="1" ht="10.199999999999999">
      <c r="B195" s="87"/>
      <c r="C195" s="87"/>
      <c r="D195" s="89"/>
      <c r="R195" s="89"/>
      <c r="S195" s="89"/>
      <c r="T195" s="89"/>
    </row>
    <row r="196" spans="2:20" s="86" customFormat="1" ht="10.199999999999999">
      <c r="B196" s="87"/>
      <c r="C196" s="87"/>
      <c r="D196" s="89"/>
      <c r="R196" s="89"/>
      <c r="S196" s="89"/>
      <c r="T196" s="89"/>
    </row>
    <row r="197" spans="2:20" s="86" customFormat="1" ht="10.199999999999999">
      <c r="B197" s="87"/>
      <c r="C197" s="87"/>
      <c r="D197" s="89"/>
      <c r="R197" s="89"/>
      <c r="S197" s="89"/>
      <c r="T197" s="89"/>
    </row>
    <row r="198" spans="2:20" s="86" customFormat="1" ht="10.199999999999999">
      <c r="B198" s="87"/>
      <c r="C198" s="87"/>
      <c r="D198" s="89"/>
      <c r="R198" s="89"/>
      <c r="S198" s="89"/>
      <c r="T198" s="89"/>
    </row>
    <row r="199" spans="2:20" s="86" customFormat="1" ht="10.199999999999999">
      <c r="B199" s="87"/>
      <c r="C199" s="87"/>
      <c r="D199" s="89"/>
      <c r="R199" s="89"/>
      <c r="S199" s="89"/>
      <c r="T199" s="89"/>
    </row>
    <row r="200" spans="2:20" s="86" customFormat="1" ht="10.199999999999999">
      <c r="B200" s="87"/>
      <c r="C200" s="87"/>
      <c r="D200" s="89"/>
      <c r="R200" s="89"/>
      <c r="S200" s="89"/>
      <c r="T200" s="89"/>
    </row>
    <row r="201" spans="2:20" s="86" customFormat="1" ht="10.199999999999999">
      <c r="B201" s="87"/>
      <c r="C201" s="87"/>
      <c r="D201" s="89"/>
      <c r="R201" s="89"/>
      <c r="S201" s="89"/>
      <c r="T201" s="89"/>
    </row>
    <row r="202" spans="2:20" s="86" customFormat="1" ht="10.199999999999999">
      <c r="B202" s="87"/>
      <c r="C202" s="87"/>
      <c r="D202" s="89"/>
      <c r="R202" s="89"/>
      <c r="S202" s="89"/>
      <c r="T202" s="89"/>
    </row>
    <row r="203" spans="2:20" s="86" customFormat="1" ht="10.199999999999999">
      <c r="B203" s="87"/>
      <c r="C203" s="87"/>
      <c r="D203" s="89"/>
      <c r="R203" s="89"/>
      <c r="S203" s="89"/>
      <c r="T203" s="89"/>
    </row>
    <row r="204" spans="2:20" s="86" customFormat="1" ht="10.199999999999999">
      <c r="B204" s="87"/>
      <c r="C204" s="87"/>
      <c r="D204" s="89"/>
      <c r="R204" s="89"/>
      <c r="S204" s="89"/>
      <c r="T204" s="89"/>
    </row>
    <row r="205" spans="2:20" s="86" customFormat="1" ht="10.199999999999999">
      <c r="B205" s="87"/>
      <c r="C205" s="87"/>
      <c r="D205" s="89"/>
      <c r="R205" s="89"/>
      <c r="S205" s="89"/>
      <c r="T205" s="89"/>
    </row>
    <row r="206" spans="2:20" s="86" customFormat="1" ht="10.199999999999999">
      <c r="B206" s="87"/>
      <c r="C206" s="87"/>
      <c r="D206" s="89"/>
      <c r="R206" s="89"/>
      <c r="S206" s="89"/>
      <c r="T206" s="89"/>
    </row>
    <row r="207" spans="2:20" s="86" customFormat="1" ht="10.199999999999999">
      <c r="B207" s="87"/>
      <c r="C207" s="87"/>
      <c r="D207" s="89"/>
      <c r="R207" s="89"/>
      <c r="S207" s="89"/>
      <c r="T207" s="89"/>
    </row>
    <row r="208" spans="2:20" s="86" customFormat="1" ht="10.199999999999999">
      <c r="B208" s="87"/>
      <c r="C208" s="87"/>
      <c r="D208" s="89"/>
      <c r="R208" s="89"/>
      <c r="S208" s="89"/>
      <c r="T208" s="89"/>
    </row>
    <row r="209" spans="2:20" s="86" customFormat="1" ht="10.199999999999999">
      <c r="B209" s="87"/>
      <c r="C209" s="87"/>
      <c r="D209" s="89"/>
      <c r="R209" s="89"/>
      <c r="S209" s="89"/>
      <c r="T209" s="89"/>
    </row>
    <row r="210" spans="2:20" s="86" customFormat="1" ht="10.199999999999999">
      <c r="B210" s="87"/>
      <c r="C210" s="87"/>
      <c r="D210" s="89"/>
      <c r="R210" s="89"/>
      <c r="S210" s="89"/>
      <c r="T210" s="89"/>
    </row>
    <row r="211" spans="2:20" s="86" customFormat="1" ht="10.199999999999999">
      <c r="B211" s="87"/>
      <c r="C211" s="87"/>
      <c r="D211" s="89"/>
      <c r="R211" s="89"/>
      <c r="S211" s="89"/>
      <c r="T211" s="89"/>
    </row>
    <row r="212" spans="2:20" s="86" customFormat="1" ht="10.199999999999999">
      <c r="B212" s="87"/>
      <c r="C212" s="87"/>
      <c r="D212" s="89"/>
      <c r="R212" s="89"/>
      <c r="S212" s="89"/>
      <c r="T212" s="89"/>
    </row>
    <row r="213" spans="2:20" s="86" customFormat="1" ht="10.199999999999999">
      <c r="B213" s="87"/>
      <c r="C213" s="87"/>
      <c r="D213" s="89"/>
      <c r="R213" s="89"/>
      <c r="S213" s="89"/>
      <c r="T213" s="89"/>
    </row>
    <row r="214" spans="2:20" s="86" customFormat="1" ht="10.199999999999999">
      <c r="B214" s="87"/>
      <c r="C214" s="87"/>
      <c r="D214" s="89"/>
      <c r="R214" s="89"/>
      <c r="S214" s="89"/>
      <c r="T214" s="89"/>
    </row>
    <row r="215" spans="2:20" s="86" customFormat="1" ht="10.199999999999999">
      <c r="B215" s="87"/>
      <c r="C215" s="87"/>
      <c r="D215" s="89"/>
      <c r="R215" s="89"/>
      <c r="S215" s="89"/>
      <c r="T215" s="89"/>
    </row>
    <row r="216" spans="2:20" s="86" customFormat="1" ht="10.199999999999999">
      <c r="B216" s="87"/>
      <c r="C216" s="87"/>
      <c r="D216" s="89"/>
      <c r="R216" s="89"/>
      <c r="S216" s="89"/>
      <c r="T216" s="89"/>
    </row>
    <row r="217" spans="2:20" s="86" customFormat="1" ht="10.199999999999999">
      <c r="B217" s="87"/>
      <c r="C217" s="87"/>
      <c r="D217" s="89"/>
      <c r="R217" s="89"/>
      <c r="S217" s="89"/>
      <c r="T217" s="89"/>
    </row>
    <row r="218" spans="2:20" s="86" customFormat="1" ht="10.199999999999999">
      <c r="B218" s="87"/>
      <c r="C218" s="87"/>
      <c r="D218" s="89"/>
      <c r="R218" s="89"/>
      <c r="S218" s="89"/>
      <c r="T218" s="89"/>
    </row>
    <row r="219" spans="2:20" s="86" customFormat="1" ht="10.199999999999999">
      <c r="B219" s="87"/>
      <c r="C219" s="87"/>
      <c r="D219" s="89"/>
      <c r="R219" s="89"/>
      <c r="S219" s="89"/>
      <c r="T219" s="89"/>
    </row>
    <row r="220" spans="2:20" s="86" customFormat="1" ht="10.199999999999999">
      <c r="B220" s="87"/>
      <c r="C220" s="87"/>
      <c r="D220" s="89"/>
      <c r="R220" s="89"/>
      <c r="S220" s="89"/>
      <c r="T220" s="89"/>
    </row>
    <row r="221" spans="2:20" s="86" customFormat="1" ht="10.199999999999999">
      <c r="B221" s="87"/>
      <c r="C221" s="87"/>
      <c r="D221" s="89"/>
      <c r="R221" s="89"/>
      <c r="S221" s="89"/>
      <c r="T221" s="89"/>
    </row>
    <row r="222" spans="2:20" s="86" customFormat="1" ht="10.199999999999999">
      <c r="B222" s="87"/>
      <c r="C222" s="87"/>
      <c r="D222" s="89"/>
      <c r="R222" s="89"/>
      <c r="S222" s="89"/>
      <c r="T222" s="89"/>
    </row>
    <row r="223" spans="2:20" s="86" customFormat="1" ht="10.199999999999999">
      <c r="B223" s="87"/>
      <c r="C223" s="87"/>
      <c r="D223" s="89"/>
      <c r="R223" s="89"/>
      <c r="S223" s="89"/>
      <c r="T223" s="89"/>
    </row>
    <row r="224" spans="2:20" s="86" customFormat="1" ht="10.199999999999999">
      <c r="B224" s="87"/>
      <c r="C224" s="87"/>
      <c r="D224" s="89"/>
      <c r="R224" s="89"/>
      <c r="S224" s="89"/>
      <c r="T224" s="89"/>
    </row>
    <row r="225" spans="2:20" s="86" customFormat="1" ht="10.199999999999999">
      <c r="B225" s="87"/>
      <c r="C225" s="87"/>
      <c r="D225" s="89"/>
      <c r="R225" s="89"/>
      <c r="S225" s="89"/>
      <c r="T225" s="89"/>
    </row>
    <row r="226" spans="2:20" s="86" customFormat="1" ht="10.199999999999999">
      <c r="B226" s="87"/>
      <c r="C226" s="87"/>
      <c r="D226" s="89"/>
      <c r="R226" s="89"/>
      <c r="S226" s="89"/>
      <c r="T226" s="89"/>
    </row>
    <row r="227" spans="2:20" s="86" customFormat="1" ht="10.199999999999999">
      <c r="B227" s="87"/>
      <c r="C227" s="87"/>
      <c r="D227" s="89"/>
      <c r="R227" s="89"/>
      <c r="S227" s="89"/>
      <c r="T227" s="89"/>
    </row>
    <row r="228" spans="2:20" s="86" customFormat="1" ht="10.199999999999999">
      <c r="B228" s="87"/>
      <c r="C228" s="87"/>
      <c r="D228" s="89"/>
      <c r="R228" s="89"/>
      <c r="S228" s="89"/>
      <c r="T228" s="89"/>
    </row>
    <row r="229" spans="2:20" s="86" customFormat="1" ht="10.199999999999999">
      <c r="B229" s="87"/>
      <c r="C229" s="87"/>
      <c r="D229" s="89"/>
      <c r="R229" s="89"/>
      <c r="S229" s="89"/>
      <c r="T229" s="89"/>
    </row>
    <row r="230" spans="2:20" s="86" customFormat="1" ht="10.199999999999999">
      <c r="B230" s="87"/>
      <c r="C230" s="87"/>
      <c r="D230" s="89"/>
      <c r="R230" s="89"/>
      <c r="S230" s="89"/>
      <c r="T230" s="89"/>
    </row>
    <row r="231" spans="2:20" s="86" customFormat="1" ht="10.199999999999999">
      <c r="B231" s="87"/>
      <c r="C231" s="87"/>
      <c r="D231" s="89"/>
      <c r="R231" s="89"/>
      <c r="S231" s="89"/>
      <c r="T231" s="89"/>
    </row>
    <row r="232" spans="2:20" s="86" customFormat="1" ht="10.199999999999999">
      <c r="B232" s="87"/>
      <c r="C232" s="87"/>
      <c r="D232" s="89"/>
      <c r="R232" s="89"/>
      <c r="S232" s="89"/>
      <c r="T232" s="89"/>
    </row>
    <row r="233" spans="2:20" s="86" customFormat="1" ht="10.199999999999999">
      <c r="B233" s="87"/>
      <c r="C233" s="87"/>
      <c r="D233" s="89"/>
      <c r="R233" s="89"/>
      <c r="S233" s="89"/>
      <c r="T233" s="89"/>
    </row>
    <row r="234" spans="2:20" s="86" customFormat="1" ht="10.199999999999999">
      <c r="B234" s="87"/>
      <c r="C234" s="87"/>
      <c r="D234" s="89"/>
      <c r="R234" s="89"/>
      <c r="S234" s="89"/>
      <c r="T234" s="89"/>
    </row>
    <row r="235" spans="2:20" s="86" customFormat="1" ht="10.199999999999999">
      <c r="B235" s="87"/>
      <c r="C235" s="87"/>
      <c r="D235" s="89"/>
      <c r="R235" s="89"/>
      <c r="S235" s="89"/>
      <c r="T235" s="89"/>
    </row>
    <row r="236" spans="2:20" s="86" customFormat="1" ht="10.199999999999999">
      <c r="B236" s="87"/>
      <c r="C236" s="87"/>
      <c r="D236" s="89"/>
      <c r="R236" s="89"/>
      <c r="S236" s="89"/>
      <c r="T236" s="89"/>
    </row>
    <row r="237" spans="2:20" s="86" customFormat="1" ht="10.199999999999999">
      <c r="B237" s="87"/>
      <c r="C237" s="87"/>
      <c r="D237" s="89"/>
      <c r="R237" s="89"/>
      <c r="S237" s="89"/>
      <c r="T237" s="89"/>
    </row>
    <row r="238" spans="2:20" s="86" customFormat="1" ht="10.199999999999999">
      <c r="B238" s="87"/>
      <c r="C238" s="87"/>
      <c r="D238" s="89"/>
      <c r="R238" s="89"/>
      <c r="S238" s="89"/>
      <c r="T238" s="89"/>
    </row>
    <row r="239" spans="2:20" s="86" customFormat="1" ht="10.199999999999999">
      <c r="B239" s="87"/>
      <c r="C239" s="87"/>
      <c r="D239" s="89"/>
      <c r="R239" s="89"/>
      <c r="S239" s="89"/>
      <c r="T239" s="89"/>
    </row>
    <row r="240" spans="2:20" s="86" customFormat="1" ht="10.199999999999999">
      <c r="B240" s="87"/>
      <c r="C240" s="87"/>
      <c r="D240" s="89"/>
      <c r="R240" s="89"/>
      <c r="S240" s="89"/>
      <c r="T240" s="89"/>
    </row>
    <row r="241" spans="2:20" s="86" customFormat="1" ht="10.199999999999999">
      <c r="B241" s="87"/>
      <c r="C241" s="87"/>
      <c r="D241" s="89"/>
      <c r="R241" s="89"/>
      <c r="S241" s="89"/>
      <c r="T241" s="89"/>
    </row>
    <row r="242" spans="2:20" s="86" customFormat="1" ht="10.199999999999999">
      <c r="B242" s="87"/>
      <c r="C242" s="87"/>
      <c r="D242" s="89"/>
      <c r="R242" s="89"/>
      <c r="S242" s="89"/>
      <c r="T242" s="89"/>
    </row>
    <row r="243" spans="2:20" s="86" customFormat="1" ht="10.199999999999999">
      <c r="B243" s="87"/>
      <c r="C243" s="87"/>
      <c r="D243" s="89"/>
      <c r="R243" s="89"/>
      <c r="S243" s="89"/>
      <c r="T243" s="89"/>
    </row>
    <row r="244" spans="2:20" s="86" customFormat="1" ht="10.199999999999999">
      <c r="B244" s="87"/>
      <c r="C244" s="87"/>
      <c r="D244" s="89"/>
      <c r="R244" s="89"/>
      <c r="S244" s="89"/>
      <c r="T244" s="89"/>
    </row>
    <row r="245" spans="2:20" s="86" customFormat="1" ht="10.199999999999999">
      <c r="B245" s="87"/>
      <c r="C245" s="87"/>
      <c r="D245" s="89"/>
      <c r="R245" s="89"/>
      <c r="S245" s="89"/>
      <c r="T245" s="89"/>
    </row>
    <row r="246" spans="2:20" s="86" customFormat="1" ht="10.199999999999999">
      <c r="B246" s="87"/>
      <c r="C246" s="87"/>
      <c r="D246" s="89"/>
      <c r="R246" s="89"/>
      <c r="S246" s="89"/>
      <c r="T246" s="89"/>
    </row>
    <row r="247" spans="2:20" s="86" customFormat="1" ht="10.199999999999999">
      <c r="B247" s="87"/>
      <c r="C247" s="87"/>
      <c r="D247" s="89"/>
      <c r="R247" s="89"/>
      <c r="S247" s="89"/>
      <c r="T247" s="89"/>
    </row>
    <row r="248" spans="2:20" s="86" customFormat="1" ht="10.199999999999999">
      <c r="B248" s="87"/>
      <c r="C248" s="87"/>
      <c r="D248" s="89"/>
      <c r="R248" s="89"/>
      <c r="S248" s="89"/>
      <c r="T248" s="89"/>
    </row>
    <row r="249" spans="2:20" s="86" customFormat="1" ht="10.199999999999999">
      <c r="B249" s="87"/>
      <c r="C249" s="87"/>
      <c r="D249" s="89"/>
      <c r="R249" s="89"/>
      <c r="S249" s="89"/>
      <c r="T249" s="89"/>
    </row>
    <row r="250" spans="2:20" s="86" customFormat="1" ht="10.199999999999999">
      <c r="B250" s="87"/>
      <c r="C250" s="87"/>
      <c r="D250" s="89"/>
      <c r="R250" s="89"/>
      <c r="S250" s="89"/>
      <c r="T250" s="89"/>
    </row>
    <row r="251" spans="2:20" s="86" customFormat="1" ht="10.199999999999999">
      <c r="B251" s="87"/>
      <c r="C251" s="87"/>
      <c r="D251" s="89"/>
      <c r="R251" s="89"/>
      <c r="S251" s="89"/>
      <c r="T251" s="89"/>
    </row>
    <row r="252" spans="2:20" s="86" customFormat="1" ht="10.199999999999999">
      <c r="B252" s="87"/>
      <c r="C252" s="87"/>
      <c r="D252" s="89"/>
      <c r="R252" s="89"/>
      <c r="S252" s="89"/>
      <c r="T252" s="89"/>
    </row>
    <row r="253" spans="2:20" s="86" customFormat="1" ht="10.199999999999999">
      <c r="B253" s="87"/>
      <c r="C253" s="87"/>
      <c r="D253" s="89"/>
      <c r="R253" s="89"/>
      <c r="S253" s="89"/>
      <c r="T253" s="89"/>
    </row>
    <row r="254" spans="2:20" s="86" customFormat="1" ht="10.199999999999999">
      <c r="B254" s="87"/>
      <c r="C254" s="87"/>
      <c r="D254" s="89"/>
      <c r="R254" s="89"/>
      <c r="S254" s="89"/>
      <c r="T254" s="89"/>
    </row>
    <row r="255" spans="2:20" s="86" customFormat="1" ht="10.199999999999999">
      <c r="B255" s="87"/>
      <c r="C255" s="87"/>
      <c r="D255" s="89"/>
      <c r="R255" s="89"/>
      <c r="S255" s="89"/>
      <c r="T255" s="89"/>
    </row>
    <row r="256" spans="2:20" s="86" customFormat="1" ht="10.199999999999999">
      <c r="B256" s="87"/>
      <c r="C256" s="87"/>
      <c r="D256" s="89"/>
      <c r="R256" s="89"/>
      <c r="S256" s="89"/>
      <c r="T256" s="89"/>
    </row>
    <row r="257" spans="2:20" s="86" customFormat="1" ht="10.199999999999999">
      <c r="B257" s="87"/>
      <c r="C257" s="87"/>
      <c r="D257" s="89"/>
      <c r="R257" s="89"/>
      <c r="S257" s="89"/>
      <c r="T257" s="89"/>
    </row>
    <row r="258" spans="2:20" s="86" customFormat="1" ht="10.199999999999999">
      <c r="B258" s="87"/>
      <c r="C258" s="87"/>
      <c r="D258" s="89"/>
      <c r="R258" s="89"/>
      <c r="S258" s="89"/>
      <c r="T258" s="89"/>
    </row>
    <row r="259" spans="2:20" s="86" customFormat="1" ht="10.199999999999999">
      <c r="B259" s="87"/>
      <c r="C259" s="87"/>
      <c r="D259" s="89"/>
      <c r="R259" s="89"/>
      <c r="S259" s="89"/>
      <c r="T259" s="89"/>
    </row>
    <row r="260" spans="2:20" s="86" customFormat="1" ht="10.199999999999999">
      <c r="B260" s="87"/>
      <c r="C260" s="87"/>
      <c r="D260" s="89"/>
      <c r="R260" s="89"/>
      <c r="S260" s="89"/>
      <c r="T260" s="89"/>
    </row>
    <row r="261" spans="2:20" s="86" customFormat="1" ht="10.199999999999999">
      <c r="B261" s="87"/>
      <c r="C261" s="87"/>
      <c r="D261" s="89"/>
      <c r="R261" s="89"/>
      <c r="S261" s="89"/>
      <c r="T261" s="89"/>
    </row>
    <row r="262" spans="2:20" s="86" customFormat="1" ht="10.199999999999999">
      <c r="B262" s="87"/>
      <c r="C262" s="87"/>
      <c r="D262" s="89"/>
      <c r="R262" s="89"/>
      <c r="S262" s="89"/>
      <c r="T262" s="89"/>
    </row>
    <row r="263" spans="2:20" s="86" customFormat="1" ht="10.199999999999999">
      <c r="B263" s="87"/>
      <c r="C263" s="87"/>
      <c r="D263" s="89"/>
      <c r="R263" s="89"/>
      <c r="S263" s="89"/>
      <c r="T263" s="89"/>
    </row>
    <row r="264" spans="2:20" s="86" customFormat="1" ht="10.199999999999999">
      <c r="B264" s="87"/>
      <c r="C264" s="87"/>
      <c r="D264" s="89"/>
      <c r="R264" s="89"/>
      <c r="S264" s="89"/>
      <c r="T264" s="89"/>
    </row>
    <row r="265" spans="2:20" s="86" customFormat="1" ht="10.199999999999999">
      <c r="B265" s="87"/>
      <c r="C265" s="87"/>
      <c r="D265" s="89"/>
      <c r="R265" s="89"/>
      <c r="S265" s="89"/>
      <c r="T265" s="89"/>
    </row>
    <row r="266" spans="2:20" s="86" customFormat="1" ht="10.199999999999999">
      <c r="B266" s="87"/>
      <c r="C266" s="87"/>
      <c r="D266" s="89"/>
      <c r="R266" s="89"/>
      <c r="S266" s="89"/>
      <c r="T266" s="89"/>
    </row>
    <row r="267" spans="2:20" s="86" customFormat="1" ht="10.199999999999999">
      <c r="B267" s="87"/>
      <c r="C267" s="87"/>
      <c r="D267" s="89"/>
      <c r="R267" s="89"/>
      <c r="S267" s="89"/>
      <c r="T267" s="89"/>
    </row>
    <row r="268" spans="2:20" s="86" customFormat="1" ht="10.199999999999999">
      <c r="B268" s="87"/>
      <c r="C268" s="87"/>
      <c r="D268" s="89"/>
      <c r="R268" s="89"/>
      <c r="S268" s="89"/>
      <c r="T268" s="89"/>
    </row>
    <row r="269" spans="2:20" s="86" customFormat="1" ht="10.199999999999999">
      <c r="B269" s="87"/>
      <c r="C269" s="87"/>
      <c r="D269" s="89"/>
      <c r="R269" s="89"/>
      <c r="S269" s="89"/>
      <c r="T269" s="89"/>
    </row>
    <row r="270" spans="2:20" s="86" customFormat="1" ht="10.199999999999999">
      <c r="B270" s="87"/>
      <c r="C270" s="87"/>
      <c r="D270" s="89"/>
      <c r="R270" s="89"/>
      <c r="S270" s="89"/>
      <c r="T270" s="89"/>
    </row>
    <row r="271" spans="2:20" s="86" customFormat="1" ht="10.199999999999999">
      <c r="B271" s="87"/>
      <c r="C271" s="87"/>
      <c r="D271" s="89"/>
      <c r="R271" s="89"/>
      <c r="S271" s="89"/>
      <c r="T271" s="89"/>
    </row>
    <row r="272" spans="2:20" s="86" customFormat="1" ht="10.199999999999999">
      <c r="B272" s="87"/>
      <c r="C272" s="87"/>
      <c r="D272" s="89"/>
      <c r="R272" s="89"/>
      <c r="S272" s="89"/>
      <c r="T272" s="89"/>
    </row>
    <row r="273" spans="2:20" s="86" customFormat="1" ht="10.199999999999999">
      <c r="B273" s="87"/>
      <c r="C273" s="87"/>
      <c r="D273" s="89"/>
      <c r="R273" s="89"/>
      <c r="S273" s="89"/>
      <c r="T273" s="89"/>
    </row>
    <row r="274" spans="2:20" s="86" customFormat="1" ht="10.199999999999999">
      <c r="B274" s="87"/>
      <c r="C274" s="87"/>
      <c r="D274" s="89"/>
      <c r="R274" s="89"/>
      <c r="S274" s="89"/>
      <c r="T274" s="89"/>
    </row>
    <row r="275" spans="2:20" s="86" customFormat="1" ht="10.199999999999999">
      <c r="B275" s="87"/>
      <c r="C275" s="87"/>
      <c r="D275" s="89"/>
      <c r="R275" s="89"/>
      <c r="S275" s="89"/>
      <c r="T275" s="89"/>
    </row>
    <row r="276" spans="2:20" s="86" customFormat="1" ht="10.199999999999999">
      <c r="B276" s="87"/>
      <c r="C276" s="87"/>
      <c r="D276" s="89"/>
      <c r="R276" s="89"/>
      <c r="S276" s="89"/>
      <c r="T276" s="89"/>
    </row>
    <row r="277" spans="2:20" s="86" customFormat="1" ht="10.199999999999999">
      <c r="B277" s="87"/>
      <c r="C277" s="87"/>
      <c r="D277" s="89"/>
      <c r="R277" s="89"/>
      <c r="S277" s="89"/>
      <c r="T277" s="89"/>
    </row>
    <row r="278" spans="2:20" s="86" customFormat="1" ht="10.199999999999999">
      <c r="B278" s="87"/>
      <c r="C278" s="87"/>
      <c r="D278" s="89"/>
      <c r="R278" s="89"/>
      <c r="S278" s="89"/>
      <c r="T278" s="89"/>
    </row>
    <row r="279" spans="2:20" s="86" customFormat="1" ht="10.199999999999999">
      <c r="B279" s="87"/>
      <c r="C279" s="87"/>
      <c r="D279" s="89"/>
      <c r="R279" s="89"/>
      <c r="S279" s="89"/>
      <c r="T279" s="89"/>
    </row>
    <row r="280" spans="2:20" s="86" customFormat="1" ht="10.199999999999999">
      <c r="B280" s="87"/>
      <c r="C280" s="87"/>
      <c r="D280" s="89"/>
      <c r="R280" s="89"/>
      <c r="S280" s="89"/>
      <c r="T280" s="89"/>
    </row>
    <row r="281" spans="2:20" s="86" customFormat="1" ht="10.199999999999999">
      <c r="B281" s="87"/>
      <c r="C281" s="87"/>
      <c r="D281" s="89"/>
      <c r="R281" s="89"/>
      <c r="S281" s="89"/>
      <c r="T281" s="89"/>
    </row>
    <row r="282" spans="2:20" s="86" customFormat="1" ht="10.199999999999999">
      <c r="B282" s="87"/>
      <c r="C282" s="87"/>
      <c r="D282" s="89"/>
      <c r="R282" s="89"/>
      <c r="S282" s="89"/>
      <c r="T282" s="89"/>
    </row>
    <row r="283" spans="2:20" s="86" customFormat="1" ht="10.199999999999999">
      <c r="B283" s="87"/>
      <c r="C283" s="87"/>
      <c r="D283" s="89"/>
      <c r="R283" s="89"/>
      <c r="S283" s="89"/>
      <c r="T283" s="89"/>
    </row>
    <row r="284" spans="2:20" s="86" customFormat="1" ht="10.199999999999999">
      <c r="B284" s="87"/>
      <c r="C284" s="87"/>
      <c r="D284" s="89"/>
      <c r="R284" s="89"/>
      <c r="S284" s="89"/>
      <c r="T284" s="89"/>
    </row>
    <row r="285" spans="2:20" s="86" customFormat="1" ht="10.199999999999999">
      <c r="B285" s="87"/>
      <c r="C285" s="87"/>
      <c r="D285" s="89"/>
      <c r="R285" s="89"/>
      <c r="S285" s="89"/>
      <c r="T285" s="89"/>
    </row>
    <row r="286" spans="2:20" s="86" customFormat="1" ht="10.199999999999999">
      <c r="B286" s="87"/>
      <c r="C286" s="87"/>
      <c r="D286" s="89"/>
      <c r="R286" s="89"/>
      <c r="S286" s="89"/>
      <c r="T286" s="89"/>
    </row>
    <row r="287" spans="2:20" s="86" customFormat="1" ht="10.199999999999999">
      <c r="B287" s="87"/>
      <c r="C287" s="87"/>
      <c r="D287" s="89"/>
      <c r="R287" s="89"/>
      <c r="S287" s="89"/>
      <c r="T287" s="89"/>
    </row>
    <row r="288" spans="2:20" s="86" customFormat="1" ht="10.199999999999999">
      <c r="B288" s="87"/>
      <c r="C288" s="87"/>
      <c r="D288" s="89"/>
      <c r="R288" s="89"/>
      <c r="S288" s="89"/>
      <c r="T288" s="89"/>
    </row>
    <row r="289" spans="2:20" s="86" customFormat="1" ht="10.199999999999999">
      <c r="B289" s="87"/>
      <c r="C289" s="87"/>
      <c r="D289" s="89"/>
      <c r="R289" s="89"/>
      <c r="S289" s="89"/>
      <c r="T289" s="89"/>
    </row>
    <row r="290" spans="2:20" s="86" customFormat="1" ht="10.199999999999999">
      <c r="B290" s="87"/>
      <c r="C290" s="87"/>
      <c r="D290" s="89"/>
      <c r="R290" s="89"/>
      <c r="S290" s="89"/>
      <c r="T290" s="89"/>
    </row>
    <row r="291" spans="2:20" s="86" customFormat="1" ht="10.199999999999999">
      <c r="B291" s="87"/>
      <c r="C291" s="87"/>
      <c r="D291" s="89"/>
      <c r="R291" s="89"/>
      <c r="S291" s="89"/>
      <c r="T291" s="89"/>
    </row>
    <row r="292" spans="2:20" s="86" customFormat="1" ht="10.199999999999999">
      <c r="B292" s="87"/>
      <c r="C292" s="87"/>
      <c r="D292" s="89"/>
      <c r="R292" s="89"/>
      <c r="S292" s="89"/>
      <c r="T292" s="89"/>
    </row>
    <row r="293" spans="2:20" s="86" customFormat="1" ht="10.199999999999999">
      <c r="B293" s="87"/>
      <c r="C293" s="87"/>
      <c r="D293" s="89"/>
      <c r="R293" s="89"/>
      <c r="S293" s="89"/>
      <c r="T293" s="89"/>
    </row>
    <row r="294" spans="2:20" s="86" customFormat="1" ht="10.199999999999999">
      <c r="B294" s="87"/>
      <c r="C294" s="87"/>
      <c r="D294" s="89"/>
      <c r="R294" s="89"/>
      <c r="S294" s="89"/>
      <c r="T294" s="89"/>
    </row>
    <row r="295" spans="2:20" s="86" customFormat="1" ht="10.199999999999999">
      <c r="B295" s="87"/>
      <c r="C295" s="87"/>
      <c r="D295" s="89"/>
      <c r="R295" s="89"/>
      <c r="S295" s="89"/>
      <c r="T295" s="89"/>
    </row>
    <row r="296" spans="2:20" s="86" customFormat="1" ht="10.199999999999999">
      <c r="B296" s="87"/>
      <c r="C296" s="87"/>
      <c r="D296" s="89"/>
      <c r="R296" s="89"/>
      <c r="S296" s="89"/>
      <c r="T296" s="89"/>
    </row>
    <row r="297" spans="2:20" s="86" customFormat="1" ht="10.199999999999999">
      <c r="B297" s="87"/>
      <c r="C297" s="87"/>
      <c r="D297" s="89"/>
      <c r="R297" s="89"/>
      <c r="S297" s="89"/>
      <c r="T297" s="89"/>
    </row>
    <row r="298" spans="2:20" s="86" customFormat="1" ht="10.199999999999999">
      <c r="B298" s="87"/>
      <c r="C298" s="87"/>
      <c r="D298" s="89"/>
      <c r="R298" s="89"/>
      <c r="S298" s="89"/>
      <c r="T298" s="89"/>
    </row>
    <row r="299" spans="2:20" s="86" customFormat="1" ht="10.199999999999999">
      <c r="B299" s="87"/>
      <c r="C299" s="87"/>
      <c r="D299" s="89"/>
      <c r="R299" s="89"/>
      <c r="S299" s="89"/>
      <c r="T299" s="89"/>
    </row>
    <row r="300" spans="2:20" s="86" customFormat="1" ht="10.199999999999999">
      <c r="B300" s="87"/>
      <c r="C300" s="87"/>
      <c r="D300" s="89"/>
      <c r="R300" s="89"/>
      <c r="S300" s="89"/>
      <c r="T300" s="89"/>
    </row>
    <row r="301" spans="2:20" s="86" customFormat="1" ht="10.199999999999999">
      <c r="B301" s="87"/>
      <c r="C301" s="87"/>
      <c r="D301" s="89"/>
      <c r="R301" s="89"/>
      <c r="S301" s="89"/>
      <c r="T301" s="89"/>
    </row>
    <row r="302" spans="2:20" s="86" customFormat="1" ht="10.199999999999999">
      <c r="B302" s="87"/>
      <c r="C302" s="87"/>
      <c r="D302" s="89"/>
      <c r="R302" s="89"/>
      <c r="S302" s="89"/>
      <c r="T302" s="89"/>
    </row>
    <row r="303" spans="2:20" s="86" customFormat="1" ht="10.199999999999999">
      <c r="B303" s="87"/>
      <c r="C303" s="87"/>
      <c r="D303" s="89"/>
      <c r="R303" s="89"/>
      <c r="S303" s="89"/>
      <c r="T303" s="89"/>
    </row>
    <row r="304" spans="2:20" s="86" customFormat="1" ht="10.199999999999999">
      <c r="B304" s="87"/>
      <c r="C304" s="87"/>
      <c r="D304" s="89"/>
      <c r="R304" s="89"/>
      <c r="S304" s="89"/>
      <c r="T304" s="89"/>
    </row>
    <row r="305" spans="2:20" s="86" customFormat="1" ht="10.199999999999999">
      <c r="B305" s="87"/>
      <c r="C305" s="87"/>
      <c r="D305" s="89"/>
      <c r="R305" s="89"/>
      <c r="S305" s="89"/>
      <c r="T305" s="89"/>
    </row>
    <row r="306" spans="2:20" s="86" customFormat="1" ht="10.199999999999999">
      <c r="B306" s="87"/>
      <c r="C306" s="87"/>
      <c r="D306" s="89"/>
      <c r="R306" s="89"/>
      <c r="S306" s="89"/>
      <c r="T306" s="89"/>
    </row>
    <row r="307" spans="2:20" s="86" customFormat="1" ht="10.199999999999999">
      <c r="B307" s="87"/>
      <c r="C307" s="87"/>
      <c r="D307" s="89"/>
      <c r="R307" s="89"/>
      <c r="S307" s="89"/>
      <c r="T307" s="89"/>
    </row>
    <row r="308" spans="2:20" s="86" customFormat="1" ht="10.199999999999999">
      <c r="B308" s="87"/>
      <c r="C308" s="87"/>
      <c r="D308" s="89"/>
      <c r="R308" s="89"/>
      <c r="S308" s="89"/>
      <c r="T308" s="89"/>
    </row>
    <row r="309" spans="2:20" s="86" customFormat="1" ht="10.199999999999999">
      <c r="B309" s="87"/>
      <c r="C309" s="87"/>
      <c r="D309" s="89"/>
      <c r="R309" s="89"/>
      <c r="S309" s="89"/>
      <c r="T309" s="89"/>
    </row>
    <row r="310" spans="2:20" s="86" customFormat="1" ht="10.199999999999999">
      <c r="B310" s="87"/>
      <c r="C310" s="87"/>
      <c r="D310" s="89"/>
      <c r="R310" s="89"/>
      <c r="S310" s="89"/>
      <c r="T310" s="89"/>
    </row>
    <row r="311" spans="2:20" s="86" customFormat="1" ht="10.199999999999999">
      <c r="B311" s="87"/>
      <c r="C311" s="87"/>
      <c r="D311" s="89"/>
      <c r="R311" s="89"/>
      <c r="S311" s="89"/>
      <c r="T311" s="89"/>
    </row>
    <row r="312" spans="2:20" s="86" customFormat="1" ht="10.199999999999999">
      <c r="B312" s="87"/>
      <c r="C312" s="87"/>
      <c r="D312" s="89"/>
      <c r="R312" s="89"/>
      <c r="S312" s="89"/>
      <c r="T312" s="89"/>
    </row>
    <row r="313" spans="2:20" s="86" customFormat="1" ht="10.199999999999999">
      <c r="B313" s="87"/>
      <c r="C313" s="87"/>
      <c r="D313" s="89"/>
      <c r="R313" s="89"/>
      <c r="S313" s="89"/>
      <c r="T313" s="89"/>
    </row>
    <row r="314" spans="2:20" s="86" customFormat="1" ht="10.199999999999999">
      <c r="B314" s="87"/>
      <c r="C314" s="87"/>
      <c r="D314" s="89"/>
      <c r="R314" s="89"/>
      <c r="S314" s="89"/>
      <c r="T314" s="89"/>
    </row>
    <row r="315" spans="2:20" s="86" customFormat="1" ht="10.199999999999999">
      <c r="B315" s="87"/>
      <c r="C315" s="87"/>
      <c r="D315" s="89"/>
      <c r="R315" s="89"/>
      <c r="S315" s="89"/>
      <c r="T315" s="89"/>
    </row>
    <row r="316" spans="2:20" s="86" customFormat="1" ht="10.199999999999999">
      <c r="B316" s="87"/>
      <c r="C316" s="87"/>
      <c r="D316" s="89"/>
      <c r="R316" s="89"/>
      <c r="S316" s="89"/>
      <c r="T316" s="89"/>
    </row>
    <row r="317" spans="2:20" s="86" customFormat="1" ht="10.199999999999999">
      <c r="B317" s="87"/>
      <c r="C317" s="87"/>
      <c r="D317" s="89"/>
      <c r="R317" s="89"/>
      <c r="S317" s="89"/>
      <c r="T317" s="89"/>
    </row>
    <row r="318" spans="2:20" s="86" customFormat="1" ht="10.199999999999999">
      <c r="B318" s="87"/>
      <c r="C318" s="87"/>
      <c r="D318" s="89"/>
      <c r="R318" s="89"/>
      <c r="S318" s="89"/>
      <c r="T318" s="89"/>
    </row>
    <row r="319" spans="2:20" s="86" customFormat="1" ht="10.199999999999999">
      <c r="B319" s="87"/>
      <c r="C319" s="87"/>
      <c r="D319" s="89"/>
      <c r="R319" s="89"/>
      <c r="S319" s="89"/>
      <c r="T319" s="89"/>
    </row>
    <row r="320" spans="2:20" s="86" customFormat="1" ht="10.199999999999999">
      <c r="B320" s="87"/>
      <c r="C320" s="87"/>
      <c r="D320" s="89"/>
      <c r="R320" s="89"/>
      <c r="S320" s="89"/>
      <c r="T320" s="89"/>
    </row>
    <row r="321" spans="2:20" s="86" customFormat="1" ht="10.199999999999999">
      <c r="B321" s="87"/>
      <c r="C321" s="87"/>
      <c r="D321" s="89"/>
      <c r="R321" s="89"/>
      <c r="S321" s="89"/>
      <c r="T321" s="89"/>
    </row>
    <row r="322" spans="2:20" s="86" customFormat="1" ht="10.199999999999999">
      <c r="B322" s="87"/>
      <c r="C322" s="87"/>
      <c r="D322" s="89"/>
      <c r="R322" s="89"/>
      <c r="S322" s="89"/>
      <c r="T322" s="89"/>
    </row>
    <row r="323" spans="2:20" s="86" customFormat="1" ht="10.199999999999999">
      <c r="B323" s="87"/>
      <c r="C323" s="87"/>
      <c r="D323" s="89"/>
      <c r="R323" s="89"/>
      <c r="S323" s="89"/>
      <c r="T323" s="89"/>
    </row>
    <row r="324" spans="2:20" s="86" customFormat="1" ht="10.199999999999999">
      <c r="B324" s="87"/>
      <c r="C324" s="87"/>
      <c r="D324" s="89"/>
      <c r="R324" s="89"/>
      <c r="S324" s="89"/>
      <c r="T324" s="89"/>
    </row>
    <row r="325" spans="2:20" s="86" customFormat="1" ht="10.199999999999999">
      <c r="B325" s="87"/>
      <c r="C325" s="87"/>
      <c r="D325" s="89"/>
      <c r="R325" s="89"/>
      <c r="S325" s="89"/>
      <c r="T325" s="89"/>
    </row>
    <row r="326" spans="2:20" s="86" customFormat="1" ht="10.199999999999999">
      <c r="B326" s="87"/>
      <c r="C326" s="87"/>
      <c r="D326" s="89"/>
      <c r="R326" s="89"/>
      <c r="S326" s="89"/>
      <c r="T326" s="89"/>
    </row>
    <row r="327" spans="2:20" s="86" customFormat="1" ht="10.199999999999999">
      <c r="B327" s="87"/>
      <c r="C327" s="87"/>
      <c r="D327" s="89"/>
      <c r="R327" s="89"/>
      <c r="S327" s="89"/>
      <c r="T327" s="89"/>
    </row>
    <row r="328" spans="2:20" s="86" customFormat="1" ht="10.199999999999999">
      <c r="B328" s="87"/>
      <c r="C328" s="87"/>
      <c r="D328" s="89"/>
      <c r="R328" s="89"/>
      <c r="S328" s="89"/>
      <c r="T328" s="89"/>
    </row>
    <row r="329" spans="2:20" s="86" customFormat="1" ht="10.199999999999999">
      <c r="B329" s="87"/>
      <c r="C329" s="87"/>
      <c r="D329" s="89"/>
      <c r="R329" s="89"/>
      <c r="S329" s="89"/>
      <c r="T329" s="89"/>
    </row>
    <row r="330" spans="2:20" s="86" customFormat="1" ht="10.199999999999999">
      <c r="B330" s="87"/>
      <c r="C330" s="87"/>
      <c r="D330" s="89"/>
      <c r="R330" s="89"/>
      <c r="S330" s="89"/>
      <c r="T330" s="89"/>
    </row>
    <row r="331" spans="2:20" s="86" customFormat="1" ht="10.199999999999999">
      <c r="B331" s="87"/>
      <c r="C331" s="87"/>
      <c r="D331" s="89"/>
      <c r="R331" s="89"/>
      <c r="S331" s="89"/>
      <c r="T331" s="89"/>
    </row>
    <row r="332" spans="2:20" s="86" customFormat="1" ht="10.199999999999999">
      <c r="B332" s="87"/>
      <c r="C332" s="87"/>
      <c r="D332" s="89"/>
      <c r="R332" s="89"/>
      <c r="S332" s="89"/>
      <c r="T332" s="89"/>
    </row>
    <row r="333" spans="2:20" s="86" customFormat="1" ht="10.199999999999999">
      <c r="B333" s="87"/>
      <c r="C333" s="87"/>
      <c r="D333" s="89"/>
      <c r="R333" s="89"/>
      <c r="S333" s="89"/>
      <c r="T333" s="89"/>
    </row>
    <row r="334" spans="2:20" s="86" customFormat="1" ht="10.199999999999999">
      <c r="B334" s="87"/>
      <c r="C334" s="87"/>
      <c r="D334" s="89"/>
      <c r="R334" s="89"/>
      <c r="S334" s="89"/>
      <c r="T334" s="89"/>
    </row>
    <row r="335" spans="2:20" s="86" customFormat="1" ht="10.199999999999999">
      <c r="B335" s="87"/>
      <c r="C335" s="87"/>
      <c r="D335" s="89"/>
      <c r="R335" s="89"/>
      <c r="S335" s="89"/>
      <c r="T335" s="89"/>
    </row>
    <row r="336" spans="2:20" s="86" customFormat="1" ht="10.199999999999999">
      <c r="B336" s="87"/>
      <c r="C336" s="87"/>
      <c r="D336" s="89"/>
      <c r="R336" s="89"/>
      <c r="S336" s="89"/>
      <c r="T336" s="89"/>
    </row>
    <row r="337" spans="2:20" s="86" customFormat="1" ht="10.199999999999999">
      <c r="B337" s="87"/>
      <c r="C337" s="87"/>
      <c r="D337" s="89"/>
      <c r="R337" s="89"/>
      <c r="S337" s="89"/>
      <c r="T337" s="89"/>
    </row>
    <row r="338" spans="2:20" s="86" customFormat="1" ht="10.199999999999999">
      <c r="B338" s="87"/>
      <c r="C338" s="87"/>
      <c r="D338" s="89"/>
      <c r="R338" s="89"/>
      <c r="S338" s="89"/>
      <c r="T338" s="89"/>
    </row>
    <row r="339" spans="2:20" s="86" customFormat="1" ht="10.199999999999999">
      <c r="B339" s="87"/>
      <c r="C339" s="87"/>
      <c r="D339" s="89"/>
      <c r="R339" s="89"/>
      <c r="S339" s="89"/>
      <c r="T339" s="89"/>
    </row>
    <row r="340" spans="2:20" s="86" customFormat="1" ht="10.199999999999999">
      <c r="B340" s="87"/>
      <c r="C340" s="87"/>
      <c r="D340" s="89"/>
      <c r="R340" s="89"/>
      <c r="S340" s="89"/>
      <c r="T340" s="89"/>
    </row>
    <row r="341" spans="2:20" s="86" customFormat="1" ht="10.199999999999999">
      <c r="B341" s="87"/>
      <c r="C341" s="87"/>
      <c r="D341" s="89"/>
      <c r="R341" s="89"/>
      <c r="S341" s="89"/>
      <c r="T341" s="89"/>
    </row>
    <row r="342" spans="2:20" s="86" customFormat="1" ht="10.199999999999999">
      <c r="B342" s="87"/>
      <c r="C342" s="87"/>
      <c r="D342" s="89"/>
      <c r="R342" s="89"/>
      <c r="S342" s="89"/>
      <c r="T342" s="89"/>
    </row>
    <row r="343" spans="2:20" s="86" customFormat="1" ht="10.199999999999999">
      <c r="B343" s="87"/>
      <c r="C343" s="87"/>
      <c r="D343" s="89"/>
      <c r="R343" s="89"/>
      <c r="S343" s="89"/>
      <c r="T343" s="89"/>
    </row>
    <row r="344" spans="2:20" s="86" customFormat="1" ht="10.199999999999999">
      <c r="B344" s="87"/>
      <c r="C344" s="87"/>
      <c r="D344" s="89"/>
      <c r="R344" s="89"/>
      <c r="S344" s="89"/>
      <c r="T344" s="89"/>
    </row>
    <row r="345" spans="2:20" s="86" customFormat="1" ht="10.199999999999999">
      <c r="B345" s="87"/>
      <c r="C345" s="87"/>
      <c r="D345" s="89"/>
      <c r="R345" s="89"/>
      <c r="S345" s="89"/>
      <c r="T345" s="89"/>
    </row>
    <row r="346" spans="2:20" s="86" customFormat="1" ht="10.199999999999999">
      <c r="B346" s="87"/>
      <c r="C346" s="87"/>
      <c r="D346" s="89"/>
      <c r="R346" s="89"/>
      <c r="S346" s="89"/>
      <c r="T346" s="89"/>
    </row>
    <row r="347" spans="2:20" s="86" customFormat="1" ht="10.199999999999999">
      <c r="B347" s="87"/>
      <c r="C347" s="87"/>
      <c r="D347" s="89"/>
      <c r="R347" s="89"/>
      <c r="S347" s="89"/>
      <c r="T347" s="89"/>
    </row>
    <row r="348" spans="2:20" s="86" customFormat="1" ht="10.199999999999999">
      <c r="B348" s="87"/>
      <c r="C348" s="87"/>
      <c r="D348" s="89"/>
      <c r="R348" s="89"/>
      <c r="S348" s="89"/>
      <c r="T348" s="89"/>
    </row>
    <row r="349" spans="2:20" s="86" customFormat="1" ht="10.199999999999999">
      <c r="B349" s="87"/>
      <c r="C349" s="87"/>
      <c r="D349" s="89"/>
      <c r="R349" s="89"/>
      <c r="S349" s="89"/>
      <c r="T349" s="89"/>
    </row>
    <row r="350" spans="2:20" s="86" customFormat="1" ht="10.199999999999999">
      <c r="B350" s="87"/>
      <c r="C350" s="87"/>
      <c r="D350" s="89"/>
      <c r="R350" s="89"/>
      <c r="S350" s="89"/>
      <c r="T350" s="89"/>
    </row>
    <row r="351" spans="2:20" s="86" customFormat="1" ht="10.199999999999999">
      <c r="B351" s="87"/>
      <c r="C351" s="87"/>
      <c r="D351" s="89"/>
      <c r="R351" s="89"/>
      <c r="S351" s="89"/>
      <c r="T351" s="89"/>
    </row>
    <row r="352" spans="2:20" s="86" customFormat="1" ht="10.199999999999999">
      <c r="B352" s="87"/>
      <c r="C352" s="87"/>
      <c r="D352" s="89"/>
      <c r="R352" s="89"/>
      <c r="S352" s="89"/>
      <c r="T352" s="89"/>
    </row>
    <row r="353" spans="2:20" s="86" customFormat="1" ht="10.199999999999999">
      <c r="B353" s="87"/>
      <c r="C353" s="87"/>
      <c r="D353" s="89"/>
      <c r="R353" s="89"/>
      <c r="S353" s="89"/>
      <c r="T353" s="89"/>
    </row>
    <row r="354" spans="2:20" s="86" customFormat="1" ht="10.199999999999999">
      <c r="B354" s="87"/>
      <c r="C354" s="87"/>
      <c r="D354" s="89"/>
      <c r="R354" s="89"/>
      <c r="S354" s="89"/>
      <c r="T354" s="89"/>
    </row>
    <row r="355" spans="2:20" s="86" customFormat="1" ht="10.199999999999999">
      <c r="B355" s="87"/>
      <c r="C355" s="87"/>
      <c r="D355" s="89"/>
      <c r="R355" s="89"/>
      <c r="S355" s="89"/>
      <c r="T355" s="89"/>
    </row>
    <row r="356" spans="2:20" s="86" customFormat="1" ht="10.199999999999999">
      <c r="B356" s="87"/>
      <c r="C356" s="87"/>
      <c r="D356" s="89"/>
      <c r="R356" s="89"/>
      <c r="S356" s="89"/>
      <c r="T356" s="89"/>
    </row>
    <row r="357" spans="2:20" s="86" customFormat="1" ht="10.199999999999999">
      <c r="B357" s="87"/>
      <c r="C357" s="87"/>
      <c r="D357" s="89"/>
      <c r="R357" s="89"/>
      <c r="S357" s="89"/>
      <c r="T357" s="89"/>
    </row>
    <row r="358" spans="2:20" s="86" customFormat="1" ht="10.199999999999999">
      <c r="B358" s="87"/>
      <c r="C358" s="87"/>
      <c r="D358" s="89"/>
      <c r="R358" s="89"/>
      <c r="S358" s="89"/>
      <c r="T358" s="89"/>
    </row>
    <row r="359" spans="2:20" s="86" customFormat="1" ht="10.199999999999999">
      <c r="B359" s="87"/>
      <c r="C359" s="87"/>
      <c r="D359" s="89"/>
      <c r="R359" s="89"/>
      <c r="S359" s="89"/>
      <c r="T359" s="89"/>
    </row>
    <row r="360" spans="2:20" s="86" customFormat="1" ht="10.199999999999999">
      <c r="B360" s="87"/>
      <c r="C360" s="87"/>
      <c r="D360" s="89"/>
      <c r="R360" s="89"/>
      <c r="S360" s="89"/>
      <c r="T360" s="89"/>
    </row>
    <row r="361" spans="2:20" s="86" customFormat="1" ht="10.199999999999999">
      <c r="B361" s="87"/>
      <c r="C361" s="87"/>
      <c r="D361" s="89"/>
      <c r="R361" s="89"/>
      <c r="S361" s="89"/>
      <c r="T361" s="89"/>
    </row>
    <row r="362" spans="2:20" s="86" customFormat="1" ht="10.199999999999999">
      <c r="B362" s="87"/>
      <c r="C362" s="87"/>
      <c r="D362" s="89"/>
      <c r="R362" s="89"/>
      <c r="S362" s="89"/>
      <c r="T362" s="89"/>
    </row>
    <row r="363" spans="2:20" s="86" customFormat="1" ht="10.199999999999999">
      <c r="B363" s="87"/>
      <c r="C363" s="87"/>
      <c r="D363" s="89"/>
      <c r="R363" s="89"/>
      <c r="S363" s="89"/>
      <c r="T363" s="89"/>
    </row>
    <row r="364" spans="2:20" s="86" customFormat="1" ht="10.199999999999999">
      <c r="B364" s="87"/>
      <c r="C364" s="87"/>
      <c r="D364" s="89"/>
      <c r="R364" s="89"/>
      <c r="S364" s="89"/>
      <c r="T364" s="89"/>
    </row>
    <row r="365" spans="2:20" s="86" customFormat="1" ht="10.199999999999999">
      <c r="B365" s="87"/>
      <c r="C365" s="87"/>
      <c r="D365" s="89"/>
      <c r="R365" s="89"/>
      <c r="S365" s="89"/>
      <c r="T365" s="89"/>
    </row>
    <row r="366" spans="2:20" s="86" customFormat="1" ht="10.199999999999999">
      <c r="B366" s="87"/>
      <c r="C366" s="87"/>
      <c r="D366" s="89"/>
      <c r="R366" s="89"/>
      <c r="S366" s="89"/>
      <c r="T366" s="89"/>
    </row>
    <row r="367" spans="2:20" s="86" customFormat="1" ht="10.199999999999999">
      <c r="B367" s="87"/>
      <c r="C367" s="87"/>
      <c r="D367" s="89"/>
      <c r="R367" s="89"/>
      <c r="S367" s="89"/>
      <c r="T367" s="89"/>
    </row>
    <row r="368" spans="2:20" s="86" customFormat="1" ht="10.199999999999999">
      <c r="B368" s="87"/>
      <c r="C368" s="87"/>
      <c r="D368" s="89"/>
      <c r="R368" s="89"/>
      <c r="S368" s="89"/>
      <c r="T368" s="89"/>
    </row>
    <row r="369" spans="2:20" s="86" customFormat="1" ht="10.199999999999999">
      <c r="B369" s="87"/>
      <c r="C369" s="87"/>
      <c r="D369" s="89"/>
      <c r="R369" s="89"/>
      <c r="S369" s="89"/>
      <c r="T369" s="89"/>
    </row>
    <row r="370" spans="2:20" s="86" customFormat="1" ht="10.199999999999999">
      <c r="B370" s="87"/>
      <c r="C370" s="87"/>
      <c r="D370" s="89"/>
      <c r="R370" s="89"/>
      <c r="S370" s="89"/>
      <c r="T370" s="89"/>
    </row>
    <row r="371" spans="2:20" s="86" customFormat="1" ht="10.199999999999999">
      <c r="B371" s="87"/>
      <c r="C371" s="87"/>
      <c r="D371" s="89"/>
      <c r="R371" s="89"/>
      <c r="S371" s="89"/>
      <c r="T371" s="89"/>
    </row>
    <row r="372" spans="2:20" s="86" customFormat="1" ht="10.199999999999999">
      <c r="B372" s="87"/>
      <c r="C372" s="87"/>
      <c r="D372" s="89"/>
      <c r="R372" s="89"/>
      <c r="S372" s="89"/>
      <c r="T372" s="89"/>
    </row>
    <row r="373" spans="2:20" s="86" customFormat="1" ht="10.199999999999999">
      <c r="B373" s="87"/>
      <c r="C373" s="87"/>
      <c r="D373" s="89"/>
      <c r="R373" s="89"/>
      <c r="S373" s="89"/>
      <c r="T373" s="89"/>
    </row>
    <row r="374" spans="2:20" s="86" customFormat="1" ht="10.199999999999999">
      <c r="B374" s="87"/>
      <c r="C374" s="87"/>
      <c r="D374" s="89"/>
      <c r="R374" s="89"/>
      <c r="S374" s="89"/>
      <c r="T374" s="89"/>
    </row>
    <row r="375" spans="2:20" s="86" customFormat="1" ht="10.199999999999999">
      <c r="B375" s="87"/>
      <c r="C375" s="87"/>
      <c r="D375" s="89"/>
      <c r="R375" s="89"/>
      <c r="S375" s="89"/>
      <c r="T375" s="89"/>
    </row>
    <row r="376" spans="2:20" s="86" customFormat="1" ht="10.199999999999999">
      <c r="B376" s="87"/>
      <c r="C376" s="87"/>
      <c r="D376" s="89"/>
      <c r="R376" s="89"/>
      <c r="S376" s="89"/>
      <c r="T376" s="89"/>
    </row>
    <row r="377" spans="2:20" s="86" customFormat="1" ht="10.199999999999999">
      <c r="B377" s="87"/>
      <c r="C377" s="87"/>
      <c r="D377" s="89"/>
      <c r="R377" s="89"/>
      <c r="S377" s="89"/>
      <c r="T377" s="89"/>
    </row>
    <row r="378" spans="2:20" s="86" customFormat="1" ht="10.199999999999999">
      <c r="B378" s="87"/>
      <c r="C378" s="87"/>
      <c r="D378" s="89"/>
      <c r="R378" s="89"/>
      <c r="S378" s="89"/>
      <c r="T378" s="89"/>
    </row>
    <row r="379" spans="2:20" s="86" customFormat="1" ht="10.199999999999999">
      <c r="B379" s="87"/>
      <c r="C379" s="87"/>
      <c r="D379" s="89"/>
      <c r="R379" s="89"/>
      <c r="S379" s="89"/>
      <c r="T379" s="89"/>
    </row>
    <row r="380" spans="2:20" s="86" customFormat="1" ht="10.199999999999999">
      <c r="B380" s="87"/>
      <c r="C380" s="87"/>
      <c r="D380" s="89"/>
      <c r="R380" s="89"/>
      <c r="S380" s="89"/>
      <c r="T380" s="89"/>
    </row>
    <row r="381" spans="2:20" s="86" customFormat="1" ht="10.199999999999999">
      <c r="B381" s="87"/>
      <c r="C381" s="87"/>
      <c r="D381" s="89"/>
      <c r="R381" s="89"/>
      <c r="S381" s="89"/>
      <c r="T381" s="89"/>
    </row>
    <row r="382" spans="2:20" s="86" customFormat="1" ht="10.199999999999999">
      <c r="B382" s="87"/>
      <c r="C382" s="87"/>
      <c r="D382" s="89"/>
      <c r="R382" s="89"/>
      <c r="S382" s="89"/>
      <c r="T382" s="89"/>
    </row>
    <row r="383" spans="2:20" s="86" customFormat="1" ht="10.199999999999999">
      <c r="B383" s="87"/>
      <c r="C383" s="87"/>
      <c r="D383" s="89"/>
      <c r="R383" s="89"/>
      <c r="S383" s="89"/>
      <c r="T383" s="89"/>
    </row>
    <row r="384" spans="2:20" s="86" customFormat="1" ht="10.199999999999999">
      <c r="B384" s="87"/>
      <c r="C384" s="87"/>
      <c r="D384" s="89"/>
      <c r="R384" s="89"/>
      <c r="S384" s="89"/>
      <c r="T384" s="89"/>
    </row>
    <row r="385" spans="2:20" s="86" customFormat="1" ht="10.199999999999999">
      <c r="B385" s="87"/>
      <c r="C385" s="87"/>
      <c r="D385" s="89"/>
      <c r="R385" s="89"/>
      <c r="S385" s="89"/>
      <c r="T385" s="89"/>
    </row>
    <row r="386" spans="2:20" s="86" customFormat="1" ht="10.199999999999999">
      <c r="B386" s="87"/>
      <c r="C386" s="87"/>
      <c r="D386" s="89"/>
      <c r="R386" s="89"/>
      <c r="S386" s="89"/>
      <c r="T386" s="89"/>
    </row>
    <row r="387" spans="2:20" s="86" customFormat="1" ht="10.199999999999999">
      <c r="B387" s="87"/>
      <c r="C387" s="87"/>
      <c r="D387" s="89"/>
      <c r="R387" s="89"/>
      <c r="S387" s="89"/>
      <c r="T387" s="89"/>
    </row>
    <row r="388" spans="2:20" s="86" customFormat="1" ht="10.199999999999999">
      <c r="B388" s="87"/>
      <c r="C388" s="87"/>
      <c r="D388" s="89"/>
      <c r="R388" s="89"/>
      <c r="S388" s="89"/>
      <c r="T388" s="89"/>
    </row>
    <row r="389" spans="2:20" s="86" customFormat="1" ht="10.199999999999999">
      <c r="B389" s="87"/>
      <c r="C389" s="87"/>
      <c r="D389" s="89"/>
      <c r="R389" s="89"/>
      <c r="S389" s="89"/>
      <c r="T389" s="89"/>
    </row>
    <row r="390" spans="2:20" s="86" customFormat="1" ht="10.199999999999999">
      <c r="B390" s="87"/>
      <c r="C390" s="87"/>
      <c r="D390" s="89"/>
      <c r="R390" s="89"/>
      <c r="S390" s="89"/>
      <c r="T390" s="89"/>
    </row>
    <row r="391" spans="2:20" s="86" customFormat="1" ht="10.199999999999999">
      <c r="B391" s="87"/>
      <c r="C391" s="87"/>
      <c r="D391" s="89"/>
      <c r="R391" s="89"/>
      <c r="S391" s="89"/>
      <c r="T391" s="89"/>
    </row>
    <row r="392" spans="2:20" s="86" customFormat="1" ht="10.199999999999999">
      <c r="B392" s="87"/>
      <c r="C392" s="87"/>
      <c r="D392" s="89"/>
      <c r="R392" s="89"/>
      <c r="S392" s="89"/>
      <c r="T392" s="89"/>
    </row>
    <row r="393" spans="2:20" s="86" customFormat="1" ht="10.199999999999999">
      <c r="B393" s="87"/>
      <c r="C393" s="87"/>
      <c r="D393" s="89"/>
      <c r="R393" s="89"/>
      <c r="S393" s="89"/>
      <c r="T393" s="89"/>
    </row>
    <row r="394" spans="2:20" s="86" customFormat="1" ht="10.199999999999999">
      <c r="B394" s="87"/>
      <c r="C394" s="87"/>
      <c r="D394" s="89"/>
      <c r="R394" s="89"/>
      <c r="S394" s="89"/>
      <c r="T394" s="89"/>
    </row>
    <row r="395" spans="2:20" s="86" customFormat="1" ht="10.199999999999999">
      <c r="B395" s="87"/>
      <c r="C395" s="87"/>
      <c r="D395" s="89"/>
      <c r="R395" s="89"/>
      <c r="S395" s="89"/>
      <c r="T395" s="89"/>
    </row>
    <row r="396" spans="2:20" s="86" customFormat="1" ht="10.199999999999999">
      <c r="B396" s="87"/>
      <c r="C396" s="87"/>
      <c r="D396" s="89"/>
      <c r="R396" s="89"/>
      <c r="S396" s="89"/>
      <c r="T396" s="89"/>
    </row>
    <row r="397" spans="2:20" s="86" customFormat="1" ht="10.199999999999999">
      <c r="B397" s="87"/>
      <c r="C397" s="87"/>
      <c r="D397" s="89"/>
      <c r="R397" s="89"/>
      <c r="S397" s="89"/>
      <c r="T397" s="89"/>
    </row>
    <row r="398" spans="2:20" s="86" customFormat="1" ht="10.199999999999999">
      <c r="B398" s="87"/>
      <c r="C398" s="87"/>
      <c r="D398" s="89"/>
      <c r="R398" s="89"/>
      <c r="S398" s="89"/>
      <c r="T398" s="89"/>
    </row>
    <row r="399" spans="2:20" s="86" customFormat="1" ht="10.199999999999999">
      <c r="B399" s="87"/>
      <c r="C399" s="87"/>
      <c r="D399" s="89"/>
      <c r="R399" s="89"/>
      <c r="S399" s="89"/>
      <c r="T399" s="89"/>
    </row>
    <row r="400" spans="2:20" s="86" customFormat="1" ht="10.199999999999999">
      <c r="B400" s="87"/>
      <c r="C400" s="87"/>
      <c r="D400" s="89"/>
      <c r="R400" s="89"/>
      <c r="S400" s="89"/>
      <c r="T400" s="89"/>
    </row>
    <row r="401" spans="2:20" s="86" customFormat="1" ht="10.199999999999999">
      <c r="B401" s="87"/>
      <c r="C401" s="87"/>
      <c r="D401" s="89"/>
      <c r="R401" s="89"/>
      <c r="S401" s="89"/>
      <c r="T401" s="89"/>
    </row>
    <row r="402" spans="2:20" s="86" customFormat="1" ht="10.199999999999999">
      <c r="B402" s="87"/>
      <c r="C402" s="87"/>
      <c r="D402" s="89"/>
      <c r="R402" s="89"/>
      <c r="S402" s="89"/>
      <c r="T402" s="89"/>
    </row>
    <row r="403" spans="2:20" s="86" customFormat="1" ht="10.199999999999999">
      <c r="B403" s="87"/>
      <c r="C403" s="87"/>
      <c r="D403" s="89"/>
      <c r="R403" s="89"/>
      <c r="S403" s="89"/>
      <c r="T403" s="89"/>
    </row>
    <row r="404" spans="2:20" s="86" customFormat="1" ht="10.199999999999999">
      <c r="B404" s="87"/>
      <c r="C404" s="87"/>
      <c r="D404" s="89"/>
      <c r="R404" s="89"/>
      <c r="S404" s="89"/>
      <c r="T404" s="89"/>
    </row>
    <row r="405" spans="2:20" s="86" customFormat="1" ht="10.199999999999999">
      <c r="B405" s="87"/>
      <c r="C405" s="87"/>
      <c r="D405" s="89"/>
      <c r="R405" s="89"/>
      <c r="S405" s="89"/>
      <c r="T405" s="89"/>
    </row>
    <row r="406" spans="2:20" s="86" customFormat="1" ht="10.199999999999999">
      <c r="B406" s="87"/>
      <c r="C406" s="87"/>
      <c r="D406" s="89"/>
      <c r="R406" s="89"/>
      <c r="S406" s="89"/>
      <c r="T406" s="89"/>
    </row>
    <row r="407" spans="2:20" s="86" customFormat="1" ht="10.199999999999999">
      <c r="B407" s="87"/>
      <c r="C407" s="87"/>
      <c r="D407" s="89"/>
      <c r="R407" s="89"/>
      <c r="S407" s="89"/>
      <c r="T407" s="89"/>
    </row>
    <row r="408" spans="2:20" s="86" customFormat="1" ht="10.199999999999999">
      <c r="B408" s="87"/>
      <c r="C408" s="87"/>
      <c r="D408" s="89"/>
      <c r="R408" s="89"/>
      <c r="S408" s="89"/>
      <c r="T408" s="89"/>
    </row>
    <row r="409" spans="2:20" s="86" customFormat="1" ht="10.199999999999999">
      <c r="B409" s="87"/>
      <c r="C409" s="87"/>
      <c r="D409" s="89"/>
      <c r="R409" s="89"/>
      <c r="S409" s="89"/>
      <c r="T409" s="89"/>
    </row>
    <row r="410" spans="2:20" s="86" customFormat="1" ht="10.199999999999999">
      <c r="B410" s="87"/>
      <c r="C410" s="87"/>
      <c r="D410" s="89"/>
      <c r="R410" s="89"/>
      <c r="S410" s="89"/>
      <c r="T410" s="89"/>
    </row>
    <row r="411" spans="2:20" s="86" customFormat="1" ht="10.199999999999999">
      <c r="B411" s="87"/>
      <c r="C411" s="87"/>
      <c r="D411" s="89"/>
      <c r="R411" s="89"/>
      <c r="S411" s="89"/>
      <c r="T411" s="89"/>
    </row>
    <row r="412" spans="2:20" s="86" customFormat="1" ht="10.199999999999999">
      <c r="B412" s="87"/>
      <c r="C412" s="87"/>
      <c r="D412" s="89"/>
      <c r="R412" s="89"/>
      <c r="S412" s="89"/>
      <c r="T412" s="89"/>
    </row>
    <row r="413" spans="2:20" s="86" customFormat="1" ht="10.199999999999999">
      <c r="B413" s="87"/>
      <c r="C413" s="87"/>
      <c r="D413" s="89"/>
      <c r="R413" s="89"/>
      <c r="S413" s="89"/>
      <c r="T413" s="89"/>
    </row>
    <row r="414" spans="2:20" s="86" customFormat="1" ht="10.199999999999999">
      <c r="B414" s="87"/>
      <c r="C414" s="87"/>
      <c r="D414" s="89"/>
      <c r="R414" s="89"/>
      <c r="S414" s="89"/>
      <c r="T414" s="89"/>
    </row>
    <row r="415" spans="2:20" s="86" customFormat="1" ht="10.199999999999999">
      <c r="B415" s="87"/>
      <c r="C415" s="87"/>
      <c r="D415" s="89"/>
      <c r="R415" s="89"/>
      <c r="S415" s="89"/>
      <c r="T415" s="89"/>
    </row>
    <row r="416" spans="2:20" s="86" customFormat="1" ht="10.199999999999999">
      <c r="B416" s="87"/>
      <c r="C416" s="87"/>
      <c r="D416" s="89"/>
      <c r="R416" s="89"/>
      <c r="S416" s="89"/>
      <c r="T416" s="89"/>
    </row>
    <row r="417" spans="2:20" s="86" customFormat="1" ht="10.199999999999999">
      <c r="B417" s="87"/>
      <c r="C417" s="87"/>
      <c r="D417" s="89"/>
      <c r="R417" s="89"/>
      <c r="S417" s="89"/>
      <c r="T417" s="89"/>
    </row>
    <row r="418" spans="2:20" s="86" customFormat="1" ht="10.199999999999999">
      <c r="B418" s="87"/>
      <c r="C418" s="87"/>
      <c r="D418" s="89"/>
      <c r="R418" s="89"/>
      <c r="S418" s="89"/>
      <c r="T418" s="89"/>
    </row>
    <row r="419" spans="2:20" s="86" customFormat="1" ht="10.199999999999999">
      <c r="B419" s="87"/>
      <c r="C419" s="87"/>
      <c r="D419" s="89"/>
      <c r="R419" s="89"/>
      <c r="S419" s="89"/>
      <c r="T419" s="89"/>
    </row>
    <row r="420" spans="2:20" s="86" customFormat="1" ht="10.199999999999999">
      <c r="B420" s="87"/>
      <c r="C420" s="87"/>
      <c r="D420" s="89"/>
      <c r="R420" s="89"/>
      <c r="S420" s="89"/>
      <c r="T420" s="89"/>
    </row>
    <row r="421" spans="2:20" s="86" customFormat="1" ht="10.199999999999999">
      <c r="B421" s="87"/>
      <c r="C421" s="87"/>
      <c r="D421" s="89"/>
      <c r="R421" s="89"/>
      <c r="S421" s="89"/>
      <c r="T421" s="89"/>
    </row>
    <row r="422" spans="2:20" s="86" customFormat="1" ht="10.199999999999999">
      <c r="B422" s="87"/>
      <c r="C422" s="87"/>
      <c r="D422" s="89"/>
      <c r="R422" s="89"/>
      <c r="S422" s="89"/>
      <c r="T422" s="89"/>
    </row>
    <row r="423" spans="2:20" s="86" customFormat="1" ht="10.199999999999999">
      <c r="B423" s="87"/>
      <c r="C423" s="87"/>
      <c r="D423" s="89"/>
      <c r="R423" s="89"/>
      <c r="S423" s="89"/>
      <c r="T423" s="89"/>
    </row>
    <row r="424" spans="2:20" s="86" customFormat="1" ht="10.199999999999999">
      <c r="B424" s="87"/>
      <c r="C424" s="87"/>
      <c r="D424" s="89"/>
      <c r="R424" s="89"/>
      <c r="S424" s="89"/>
      <c r="T424" s="89"/>
    </row>
    <row r="425" spans="2:20" s="86" customFormat="1" ht="10.199999999999999">
      <c r="B425" s="87"/>
      <c r="C425" s="87"/>
      <c r="D425" s="89"/>
      <c r="R425" s="89"/>
      <c r="S425" s="89"/>
      <c r="T425" s="89"/>
    </row>
    <row r="426" spans="2:20" s="86" customFormat="1" ht="10.199999999999999">
      <c r="B426" s="87"/>
      <c r="C426" s="87"/>
      <c r="D426" s="89"/>
      <c r="R426" s="89"/>
      <c r="S426" s="89"/>
      <c r="T426" s="89"/>
    </row>
    <row r="427" spans="2:20" s="86" customFormat="1" ht="10.199999999999999">
      <c r="B427" s="87"/>
      <c r="C427" s="87"/>
      <c r="D427" s="89"/>
      <c r="R427" s="89"/>
      <c r="S427" s="89"/>
      <c r="T427" s="89"/>
    </row>
    <row r="428" spans="2:20" s="86" customFormat="1" ht="10.199999999999999">
      <c r="B428" s="87"/>
      <c r="C428" s="87"/>
      <c r="D428" s="89"/>
      <c r="R428" s="89"/>
      <c r="S428" s="89"/>
      <c r="T428" s="89"/>
    </row>
    <row r="429" spans="2:20" s="86" customFormat="1" ht="10.199999999999999">
      <c r="B429" s="87"/>
      <c r="C429" s="87"/>
      <c r="D429" s="89"/>
      <c r="R429" s="89"/>
      <c r="S429" s="89"/>
      <c r="T429" s="89"/>
    </row>
    <row r="430" spans="2:20" s="86" customFormat="1" ht="10.199999999999999">
      <c r="B430" s="87"/>
      <c r="C430" s="87"/>
      <c r="D430" s="89"/>
      <c r="R430" s="89"/>
      <c r="S430" s="89"/>
      <c r="T430" s="89"/>
    </row>
    <row r="431" spans="2:20" s="86" customFormat="1" ht="10.199999999999999">
      <c r="B431" s="87"/>
      <c r="C431" s="87"/>
      <c r="D431" s="89"/>
      <c r="R431" s="89"/>
      <c r="S431" s="89"/>
      <c r="T431" s="89"/>
    </row>
    <row r="432" spans="2:20" s="86" customFormat="1" ht="10.199999999999999">
      <c r="B432" s="87"/>
      <c r="C432" s="87"/>
      <c r="D432" s="89"/>
      <c r="R432" s="89"/>
      <c r="S432" s="89"/>
      <c r="T432" s="89"/>
    </row>
    <row r="433" spans="2:20" s="86" customFormat="1" ht="10.199999999999999">
      <c r="B433" s="87"/>
      <c r="C433" s="87"/>
      <c r="D433" s="89"/>
      <c r="R433" s="89"/>
      <c r="S433" s="89"/>
      <c r="T433" s="89"/>
    </row>
    <row r="434" spans="2:20" s="86" customFormat="1" ht="10.199999999999999">
      <c r="B434" s="87"/>
      <c r="C434" s="87"/>
      <c r="D434" s="89"/>
      <c r="R434" s="89"/>
      <c r="S434" s="89"/>
      <c r="T434" s="89"/>
    </row>
    <row r="435" spans="2:20" s="86" customFormat="1" ht="10.199999999999999">
      <c r="B435" s="87"/>
      <c r="C435" s="87"/>
      <c r="D435" s="89"/>
      <c r="R435" s="89"/>
      <c r="S435" s="89"/>
      <c r="T435" s="89"/>
    </row>
    <row r="436" spans="2:20" s="86" customFormat="1" ht="10.199999999999999">
      <c r="B436" s="87"/>
      <c r="C436" s="87"/>
      <c r="D436" s="89"/>
      <c r="R436" s="89"/>
      <c r="S436" s="89"/>
      <c r="T436" s="89"/>
    </row>
    <row r="437" spans="2:20" s="86" customFormat="1" ht="10.199999999999999">
      <c r="B437" s="87"/>
      <c r="C437" s="87"/>
      <c r="D437" s="89"/>
      <c r="R437" s="89"/>
      <c r="S437" s="89"/>
      <c r="T437" s="89"/>
    </row>
    <row r="438" spans="2:20" s="86" customFormat="1" ht="10.199999999999999">
      <c r="B438" s="87"/>
      <c r="C438" s="87"/>
      <c r="D438" s="89"/>
      <c r="R438" s="89"/>
      <c r="S438" s="89"/>
      <c r="T438" s="89"/>
    </row>
    <row r="439" spans="2:20" s="86" customFormat="1" ht="10.199999999999999">
      <c r="B439" s="87"/>
      <c r="C439" s="87"/>
      <c r="D439" s="89"/>
      <c r="R439" s="89"/>
      <c r="S439" s="89"/>
      <c r="T439" s="89"/>
    </row>
    <row r="440" spans="2:20" s="86" customFormat="1" ht="10.199999999999999">
      <c r="B440" s="87"/>
      <c r="C440" s="87"/>
      <c r="D440" s="89"/>
      <c r="R440" s="89"/>
      <c r="S440" s="89"/>
      <c r="T440" s="89"/>
    </row>
    <row r="441" spans="2:20" s="86" customFormat="1" ht="10.199999999999999">
      <c r="B441" s="87"/>
      <c r="C441" s="87"/>
      <c r="D441" s="89"/>
      <c r="R441" s="89"/>
      <c r="S441" s="89"/>
      <c r="T441" s="89"/>
    </row>
    <row r="442" spans="2:20" s="86" customFormat="1" ht="10.199999999999999">
      <c r="B442" s="87"/>
      <c r="C442" s="87"/>
      <c r="D442" s="89"/>
      <c r="R442" s="89"/>
      <c r="S442" s="89"/>
      <c r="T442" s="89"/>
    </row>
    <row r="443" spans="2:20" s="86" customFormat="1" ht="10.199999999999999">
      <c r="B443" s="87"/>
      <c r="C443" s="87"/>
      <c r="D443" s="89"/>
      <c r="R443" s="89"/>
      <c r="S443" s="89"/>
      <c r="T443" s="89"/>
    </row>
    <row r="444" spans="2:20" s="86" customFormat="1" ht="10.199999999999999">
      <c r="B444" s="87"/>
      <c r="C444" s="87"/>
      <c r="D444" s="89"/>
      <c r="R444" s="89"/>
      <c r="S444" s="89"/>
      <c r="T444" s="89"/>
    </row>
    <row r="445" spans="2:20" s="86" customFormat="1" ht="10.199999999999999">
      <c r="B445" s="87"/>
      <c r="C445" s="87"/>
      <c r="D445" s="89"/>
      <c r="R445" s="89"/>
      <c r="S445" s="89"/>
      <c r="T445" s="89"/>
    </row>
    <row r="446" spans="2:20" s="86" customFormat="1" ht="10.199999999999999">
      <c r="B446" s="87"/>
      <c r="C446" s="87"/>
      <c r="D446" s="89"/>
      <c r="R446" s="89"/>
      <c r="S446" s="89"/>
      <c r="T446" s="89"/>
    </row>
    <row r="447" spans="2:20" s="86" customFormat="1" ht="10.199999999999999">
      <c r="B447" s="87"/>
      <c r="C447" s="87"/>
      <c r="D447" s="89"/>
      <c r="R447" s="89"/>
      <c r="S447" s="89"/>
      <c r="T447" s="89"/>
    </row>
    <row r="448" spans="2:20" s="86" customFormat="1" ht="10.199999999999999">
      <c r="B448" s="87"/>
      <c r="C448" s="87"/>
      <c r="D448" s="89"/>
      <c r="R448" s="89"/>
      <c r="S448" s="89"/>
      <c r="T448" s="89"/>
    </row>
    <row r="449" spans="2:20" s="86" customFormat="1" ht="10.199999999999999">
      <c r="B449" s="87"/>
      <c r="C449" s="87"/>
      <c r="D449" s="89"/>
      <c r="R449" s="89"/>
      <c r="S449" s="89"/>
      <c r="T449" s="89"/>
    </row>
    <row r="450" spans="2:20" s="86" customFormat="1" ht="10.199999999999999">
      <c r="B450" s="87"/>
      <c r="C450" s="87"/>
      <c r="D450" s="89"/>
      <c r="R450" s="89"/>
      <c r="S450" s="89"/>
      <c r="T450" s="89"/>
    </row>
    <row r="451" spans="2:20" s="86" customFormat="1" ht="10.199999999999999">
      <c r="B451" s="87"/>
      <c r="C451" s="87"/>
      <c r="D451" s="89"/>
      <c r="R451" s="89"/>
      <c r="S451" s="89"/>
      <c r="T451" s="89"/>
    </row>
    <row r="452" spans="2:20" s="86" customFormat="1" ht="10.199999999999999">
      <c r="B452" s="87"/>
      <c r="C452" s="87"/>
      <c r="D452" s="89"/>
      <c r="R452" s="89"/>
      <c r="S452" s="89"/>
      <c r="T452" s="89"/>
    </row>
    <row r="453" spans="2:20" s="86" customFormat="1" ht="10.199999999999999">
      <c r="B453" s="87"/>
      <c r="C453" s="87"/>
      <c r="D453" s="89"/>
      <c r="R453" s="89"/>
      <c r="S453" s="89"/>
      <c r="T453" s="89"/>
    </row>
    <row r="454" spans="2:20" s="86" customFormat="1" ht="10.199999999999999">
      <c r="B454" s="87"/>
      <c r="C454" s="87"/>
      <c r="D454" s="89"/>
      <c r="R454" s="89"/>
      <c r="S454" s="89"/>
      <c r="T454" s="89"/>
    </row>
    <row r="455" spans="2:20" s="86" customFormat="1" ht="10.199999999999999">
      <c r="B455" s="87"/>
      <c r="C455" s="87"/>
      <c r="D455" s="89"/>
      <c r="R455" s="89"/>
      <c r="S455" s="89"/>
      <c r="T455" s="89"/>
    </row>
    <row r="456" spans="2:20" s="86" customFormat="1" ht="10.199999999999999">
      <c r="B456" s="87"/>
      <c r="C456" s="87"/>
      <c r="D456" s="89"/>
      <c r="R456" s="89"/>
      <c r="S456" s="89"/>
      <c r="T456" s="89"/>
    </row>
    <row r="457" spans="2:20" s="86" customFormat="1" ht="10.199999999999999">
      <c r="B457" s="87"/>
      <c r="C457" s="87"/>
      <c r="D457" s="89"/>
      <c r="R457" s="89"/>
      <c r="S457" s="89"/>
      <c r="T457" s="89"/>
    </row>
    <row r="458" spans="2:20" s="86" customFormat="1" ht="10.199999999999999">
      <c r="B458" s="87"/>
      <c r="C458" s="87"/>
      <c r="D458" s="89"/>
      <c r="R458" s="89"/>
      <c r="S458" s="89"/>
      <c r="T458" s="89"/>
    </row>
    <row r="459" spans="2:20" s="86" customFormat="1" ht="10.199999999999999">
      <c r="B459" s="87"/>
      <c r="C459" s="87"/>
      <c r="D459" s="89"/>
      <c r="R459" s="89"/>
      <c r="S459" s="89"/>
      <c r="T459" s="89"/>
    </row>
    <row r="460" spans="2:20" s="86" customFormat="1" ht="10.199999999999999">
      <c r="B460" s="87"/>
      <c r="C460" s="87"/>
      <c r="D460" s="89"/>
      <c r="R460" s="89"/>
      <c r="S460" s="89"/>
      <c r="T460" s="89"/>
    </row>
    <row r="461" spans="2:20" s="86" customFormat="1" ht="10.199999999999999">
      <c r="B461" s="87"/>
      <c r="C461" s="87"/>
      <c r="D461" s="89"/>
      <c r="R461" s="89"/>
      <c r="S461" s="89"/>
      <c r="T461" s="89"/>
    </row>
    <row r="462" spans="2:20" s="86" customFormat="1" ht="10.199999999999999">
      <c r="B462" s="87"/>
      <c r="C462" s="87"/>
      <c r="D462" s="89"/>
      <c r="R462" s="89"/>
      <c r="S462" s="89"/>
      <c r="T462" s="89"/>
    </row>
    <row r="463" spans="2:20" s="86" customFormat="1" ht="10.199999999999999">
      <c r="B463" s="87"/>
      <c r="C463" s="87"/>
      <c r="D463" s="89"/>
      <c r="R463" s="89"/>
      <c r="S463" s="89"/>
      <c r="T463" s="89"/>
    </row>
    <row r="464" spans="2:20" s="86" customFormat="1" ht="10.199999999999999">
      <c r="B464" s="87"/>
      <c r="C464" s="87"/>
      <c r="D464" s="89"/>
      <c r="R464" s="89"/>
      <c r="S464" s="89"/>
      <c r="T464" s="89"/>
    </row>
    <row r="465" spans="2:20" s="86" customFormat="1" ht="10.199999999999999">
      <c r="B465" s="87"/>
      <c r="C465" s="87"/>
      <c r="D465" s="89"/>
      <c r="R465" s="89"/>
      <c r="S465" s="89"/>
      <c r="T465" s="89"/>
    </row>
    <row r="466" spans="2:20" s="86" customFormat="1" ht="10.199999999999999">
      <c r="B466" s="87"/>
      <c r="C466" s="87"/>
      <c r="D466" s="89"/>
      <c r="R466" s="89"/>
      <c r="S466" s="89"/>
      <c r="T466" s="89"/>
    </row>
    <row r="467" spans="2:20" s="86" customFormat="1" ht="10.199999999999999">
      <c r="B467" s="87"/>
      <c r="C467" s="87"/>
      <c r="D467" s="89"/>
      <c r="R467" s="89"/>
      <c r="S467" s="89"/>
      <c r="T467" s="89"/>
    </row>
    <row r="468" spans="2:20" s="86" customFormat="1" ht="10.199999999999999">
      <c r="B468" s="87"/>
      <c r="C468" s="87"/>
      <c r="D468" s="89"/>
      <c r="R468" s="89"/>
      <c r="S468" s="89"/>
      <c r="T468" s="89"/>
    </row>
    <row r="469" spans="2:20" s="86" customFormat="1" ht="10.199999999999999">
      <c r="B469" s="87"/>
      <c r="C469" s="87"/>
      <c r="D469" s="89"/>
      <c r="R469" s="89"/>
      <c r="S469" s="89"/>
      <c r="T469" s="89"/>
    </row>
    <row r="470" spans="2:20" s="86" customFormat="1" ht="10.199999999999999">
      <c r="B470" s="87"/>
      <c r="C470" s="87"/>
      <c r="D470" s="89"/>
      <c r="R470" s="89"/>
      <c r="S470" s="89"/>
      <c r="T470" s="89"/>
    </row>
    <row r="471" spans="2:20" s="86" customFormat="1" ht="10.199999999999999">
      <c r="B471" s="87"/>
      <c r="C471" s="87"/>
      <c r="D471" s="89"/>
      <c r="R471" s="89"/>
      <c r="S471" s="89"/>
      <c r="T471" s="89"/>
    </row>
    <row r="472" spans="2:20" s="86" customFormat="1" ht="10.199999999999999">
      <c r="B472" s="87"/>
      <c r="C472" s="87"/>
      <c r="D472" s="89"/>
      <c r="R472" s="89"/>
      <c r="S472" s="89"/>
      <c r="T472" s="89"/>
    </row>
    <row r="473" spans="2:20" s="86" customFormat="1" ht="10.199999999999999">
      <c r="B473" s="87"/>
      <c r="C473" s="87"/>
      <c r="D473" s="89"/>
      <c r="R473" s="89"/>
      <c r="S473" s="89"/>
      <c r="T473" s="89"/>
    </row>
    <row r="474" spans="2:20" s="86" customFormat="1" ht="10.199999999999999">
      <c r="B474" s="87"/>
      <c r="C474" s="87"/>
      <c r="D474" s="89"/>
      <c r="R474" s="89"/>
      <c r="S474" s="89"/>
      <c r="T474" s="89"/>
    </row>
    <row r="475" spans="2:20" s="86" customFormat="1" ht="10.199999999999999">
      <c r="B475" s="87"/>
      <c r="C475" s="87"/>
      <c r="D475" s="89"/>
      <c r="R475" s="89"/>
      <c r="S475" s="89"/>
      <c r="T475" s="89"/>
    </row>
    <row r="476" spans="2:20" s="86" customFormat="1" ht="10.199999999999999">
      <c r="B476" s="87"/>
      <c r="C476" s="87"/>
      <c r="D476" s="89"/>
      <c r="R476" s="89"/>
      <c r="S476" s="89"/>
      <c r="T476" s="89"/>
    </row>
    <row r="477" spans="2:20" s="86" customFormat="1" ht="10.199999999999999">
      <c r="B477" s="87"/>
      <c r="C477" s="87"/>
      <c r="D477" s="89"/>
      <c r="R477" s="89"/>
      <c r="S477" s="89"/>
      <c r="T477" s="89"/>
    </row>
    <row r="478" spans="2:20" s="86" customFormat="1" ht="10.199999999999999">
      <c r="B478" s="87"/>
      <c r="C478" s="87"/>
      <c r="D478" s="89"/>
      <c r="R478" s="89"/>
      <c r="S478" s="89"/>
      <c r="T478" s="89"/>
    </row>
    <row r="479" spans="2:20" s="86" customFormat="1" ht="10.199999999999999">
      <c r="B479" s="87"/>
      <c r="C479" s="87"/>
      <c r="D479" s="89"/>
      <c r="R479" s="89"/>
      <c r="S479" s="89"/>
      <c r="T479" s="89"/>
    </row>
    <row r="480" spans="2:20" s="86" customFormat="1" ht="10.199999999999999">
      <c r="B480" s="87"/>
      <c r="C480" s="87"/>
      <c r="D480" s="89"/>
      <c r="R480" s="89"/>
      <c r="S480" s="89"/>
      <c r="T480" s="89"/>
    </row>
    <row r="481" spans="2:20" s="86" customFormat="1" ht="10.199999999999999">
      <c r="B481" s="87"/>
      <c r="C481" s="87"/>
      <c r="D481" s="89"/>
      <c r="R481" s="89"/>
      <c r="S481" s="89"/>
      <c r="T481" s="89"/>
    </row>
    <row r="482" spans="2:20" s="86" customFormat="1" ht="10.199999999999999">
      <c r="B482" s="87"/>
      <c r="C482" s="87"/>
      <c r="D482" s="89"/>
      <c r="R482" s="89"/>
      <c r="S482" s="89"/>
      <c r="T482" s="89"/>
    </row>
    <row r="483" spans="2:20" s="86" customFormat="1" ht="10.199999999999999">
      <c r="B483" s="87"/>
      <c r="C483" s="87"/>
      <c r="D483" s="89"/>
      <c r="R483" s="89"/>
      <c r="S483" s="89"/>
      <c r="T483" s="89"/>
    </row>
    <row r="484" spans="2:20" s="86" customFormat="1" ht="10.199999999999999">
      <c r="B484" s="87"/>
      <c r="C484" s="87"/>
      <c r="D484" s="89"/>
      <c r="R484" s="89"/>
      <c r="S484" s="89"/>
      <c r="T484" s="89"/>
    </row>
    <row r="485" spans="2:20" s="86" customFormat="1" ht="10.199999999999999">
      <c r="B485" s="87"/>
      <c r="C485" s="87"/>
      <c r="D485" s="89"/>
      <c r="R485" s="89"/>
      <c r="S485" s="89"/>
      <c r="T485" s="89"/>
    </row>
    <row r="486" spans="2:20" s="86" customFormat="1" ht="10.199999999999999">
      <c r="B486" s="87"/>
      <c r="C486" s="87"/>
      <c r="D486" s="89"/>
      <c r="R486" s="89"/>
      <c r="S486" s="89"/>
      <c r="T486" s="89"/>
    </row>
    <row r="487" spans="2:20" s="86" customFormat="1" ht="10.199999999999999">
      <c r="B487" s="87"/>
      <c r="C487" s="87"/>
      <c r="D487" s="89"/>
      <c r="R487" s="89"/>
      <c r="S487" s="89"/>
      <c r="T487" s="89"/>
    </row>
    <row r="488" spans="2:20" s="86" customFormat="1" ht="10.199999999999999">
      <c r="B488" s="87"/>
      <c r="C488" s="87"/>
      <c r="D488" s="89"/>
      <c r="R488" s="89"/>
      <c r="S488" s="89"/>
      <c r="T488" s="89"/>
    </row>
    <row r="489" spans="2:20" s="86" customFormat="1" ht="10.199999999999999">
      <c r="B489" s="87"/>
      <c r="C489" s="87"/>
      <c r="D489" s="89"/>
      <c r="R489" s="89"/>
      <c r="S489" s="89"/>
      <c r="T489" s="89"/>
    </row>
    <row r="490" spans="2:20" s="86" customFormat="1" ht="10.199999999999999">
      <c r="B490" s="87"/>
      <c r="C490" s="87"/>
      <c r="D490" s="89"/>
      <c r="R490" s="89"/>
      <c r="S490" s="89"/>
      <c r="T490" s="89"/>
    </row>
    <row r="491" spans="2:20" s="86" customFormat="1" ht="10.199999999999999">
      <c r="B491" s="87"/>
      <c r="C491" s="87"/>
      <c r="D491" s="89"/>
      <c r="R491" s="89"/>
      <c r="S491" s="89"/>
      <c r="T491" s="89"/>
    </row>
    <row r="492" spans="2:20" s="86" customFormat="1" ht="10.199999999999999">
      <c r="B492" s="87"/>
      <c r="C492" s="87"/>
      <c r="D492" s="89"/>
      <c r="R492" s="89"/>
      <c r="S492" s="89"/>
      <c r="T492" s="89"/>
    </row>
    <row r="493" spans="2:20" s="86" customFormat="1" ht="10.199999999999999">
      <c r="B493" s="87"/>
      <c r="C493" s="87"/>
      <c r="D493" s="89"/>
      <c r="R493" s="89"/>
      <c r="S493" s="89"/>
      <c r="T493" s="89"/>
    </row>
    <row r="494" spans="2:20" s="86" customFormat="1" ht="10.199999999999999">
      <c r="B494" s="87"/>
      <c r="C494" s="87"/>
      <c r="D494" s="89"/>
      <c r="R494" s="89"/>
      <c r="S494" s="89"/>
      <c r="T494" s="89"/>
    </row>
    <row r="495" spans="2:20" s="86" customFormat="1" ht="10.199999999999999">
      <c r="B495" s="87"/>
      <c r="C495" s="87"/>
      <c r="D495" s="89"/>
      <c r="R495" s="89"/>
      <c r="S495" s="89"/>
      <c r="T495" s="89"/>
    </row>
    <row r="496" spans="2:20" s="86" customFormat="1" ht="10.199999999999999">
      <c r="B496" s="87"/>
      <c r="C496" s="87"/>
      <c r="D496" s="89"/>
      <c r="R496" s="89"/>
      <c r="S496" s="89"/>
      <c r="T496" s="89"/>
    </row>
    <row r="497" spans="2:20" s="86" customFormat="1" ht="10.199999999999999">
      <c r="B497" s="87"/>
      <c r="C497" s="87"/>
      <c r="D497" s="89"/>
      <c r="R497" s="89"/>
      <c r="S497" s="89"/>
      <c r="T497" s="89"/>
    </row>
    <row r="498" spans="2:20" s="86" customFormat="1" ht="10.199999999999999">
      <c r="B498" s="87"/>
      <c r="C498" s="87"/>
      <c r="D498" s="89"/>
      <c r="R498" s="89"/>
      <c r="S498" s="89"/>
      <c r="T498" s="89"/>
    </row>
    <row r="499" spans="2:20" s="86" customFormat="1" ht="10.199999999999999">
      <c r="B499" s="87"/>
      <c r="C499" s="87"/>
      <c r="D499" s="89"/>
      <c r="R499" s="89"/>
      <c r="S499" s="89"/>
      <c r="T499" s="89"/>
    </row>
    <row r="500" spans="2:20" s="86" customFormat="1" ht="10.199999999999999">
      <c r="B500" s="87"/>
      <c r="C500" s="87"/>
      <c r="D500" s="89"/>
      <c r="R500" s="89"/>
      <c r="S500" s="89"/>
      <c r="T500" s="89"/>
    </row>
    <row r="501" spans="2:20" s="86" customFormat="1" ht="10.199999999999999">
      <c r="B501" s="87"/>
      <c r="C501" s="87"/>
      <c r="D501" s="89"/>
      <c r="R501" s="89"/>
      <c r="S501" s="89"/>
      <c r="T501" s="89"/>
    </row>
    <row r="502" spans="2:20" s="86" customFormat="1" ht="10.199999999999999">
      <c r="B502" s="87"/>
      <c r="C502" s="87"/>
      <c r="D502" s="89"/>
      <c r="R502" s="89"/>
      <c r="S502" s="89"/>
      <c r="T502" s="89"/>
    </row>
    <row r="503" spans="2:20" s="86" customFormat="1" ht="10.199999999999999">
      <c r="B503" s="87"/>
      <c r="C503" s="87"/>
      <c r="D503" s="89"/>
      <c r="R503" s="89"/>
      <c r="S503" s="89"/>
      <c r="T503" s="89"/>
    </row>
    <row r="504" spans="2:20" s="86" customFormat="1" ht="10.199999999999999">
      <c r="B504" s="87"/>
      <c r="C504" s="87"/>
      <c r="D504" s="89"/>
      <c r="R504" s="89"/>
      <c r="S504" s="89"/>
      <c r="T504" s="89"/>
    </row>
    <row r="505" spans="2:20" s="86" customFormat="1" ht="10.199999999999999">
      <c r="B505" s="87"/>
      <c r="C505" s="87"/>
      <c r="D505" s="89"/>
      <c r="R505" s="89"/>
      <c r="S505" s="89"/>
      <c r="T505" s="89"/>
    </row>
    <row r="506" spans="2:20" s="86" customFormat="1" ht="10.199999999999999">
      <c r="B506" s="87"/>
      <c r="C506" s="87"/>
      <c r="D506" s="89"/>
      <c r="R506" s="89"/>
      <c r="S506" s="89"/>
      <c r="T506" s="89"/>
    </row>
    <row r="507" spans="2:20" s="86" customFormat="1" ht="10.199999999999999">
      <c r="B507" s="87"/>
      <c r="C507" s="87"/>
      <c r="D507" s="89"/>
      <c r="R507" s="89"/>
      <c r="S507" s="89"/>
      <c r="T507" s="89"/>
    </row>
    <row r="508" spans="2:20" s="86" customFormat="1" ht="10.199999999999999">
      <c r="B508" s="87"/>
      <c r="C508" s="87"/>
      <c r="D508" s="89"/>
      <c r="R508" s="89"/>
      <c r="S508" s="89"/>
      <c r="T508" s="89"/>
    </row>
    <row r="509" spans="2:20" s="86" customFormat="1" ht="10.199999999999999">
      <c r="B509" s="87"/>
      <c r="C509" s="87"/>
      <c r="D509" s="89"/>
      <c r="R509" s="89"/>
      <c r="S509" s="89"/>
      <c r="T509" s="89"/>
    </row>
    <row r="510" spans="2:20" s="86" customFormat="1" ht="10.199999999999999">
      <c r="B510" s="87"/>
      <c r="C510" s="87"/>
      <c r="D510" s="89"/>
      <c r="R510" s="89"/>
      <c r="S510" s="89"/>
      <c r="T510" s="89"/>
    </row>
    <row r="511" spans="2:20" s="86" customFormat="1" ht="10.199999999999999">
      <c r="B511" s="87"/>
      <c r="C511" s="87"/>
      <c r="D511" s="89"/>
      <c r="R511" s="89"/>
      <c r="S511" s="89"/>
      <c r="T511" s="89"/>
    </row>
    <row r="512" spans="2:20" s="86" customFormat="1" ht="10.199999999999999">
      <c r="B512" s="87"/>
      <c r="C512" s="87"/>
      <c r="D512" s="89"/>
      <c r="R512" s="89"/>
      <c r="S512" s="89"/>
      <c r="T512" s="89"/>
    </row>
    <row r="513" spans="2:20" s="86" customFormat="1" ht="10.199999999999999">
      <c r="B513" s="87"/>
      <c r="C513" s="87"/>
      <c r="D513" s="89"/>
      <c r="R513" s="89"/>
      <c r="S513" s="89"/>
      <c r="T513" s="89"/>
    </row>
    <row r="514" spans="2:20" s="86" customFormat="1" ht="10.199999999999999">
      <c r="B514" s="87"/>
      <c r="C514" s="87"/>
      <c r="D514" s="89"/>
      <c r="R514" s="89"/>
      <c r="S514" s="89"/>
      <c r="T514" s="89"/>
    </row>
    <row r="515" spans="2:20" s="86" customFormat="1" ht="10.199999999999999">
      <c r="B515" s="87"/>
      <c r="C515" s="87"/>
      <c r="D515" s="89"/>
      <c r="R515" s="89"/>
      <c r="S515" s="89"/>
      <c r="T515" s="89"/>
    </row>
    <row r="516" spans="2:20" s="86" customFormat="1" ht="10.199999999999999">
      <c r="B516" s="87"/>
      <c r="C516" s="87"/>
      <c r="D516" s="89"/>
      <c r="R516" s="89"/>
      <c r="S516" s="89"/>
      <c r="T516" s="89"/>
    </row>
    <row r="517" spans="2:20" s="86" customFormat="1" ht="10.199999999999999">
      <c r="B517" s="87"/>
      <c r="C517" s="87"/>
      <c r="D517" s="89"/>
      <c r="R517" s="89"/>
      <c r="S517" s="89"/>
      <c r="T517" s="89"/>
    </row>
    <row r="518" spans="2:20" s="86" customFormat="1" ht="10.199999999999999">
      <c r="B518" s="87"/>
      <c r="C518" s="87"/>
      <c r="D518" s="89"/>
      <c r="R518" s="89"/>
      <c r="S518" s="89"/>
      <c r="T518" s="89"/>
    </row>
    <row r="519" spans="2:20" s="86" customFormat="1" ht="10.199999999999999">
      <c r="B519" s="87"/>
      <c r="C519" s="87"/>
      <c r="D519" s="89"/>
      <c r="R519" s="89"/>
      <c r="S519" s="89"/>
      <c r="T519" s="89"/>
    </row>
    <row r="520" spans="2:20" s="86" customFormat="1" ht="10.199999999999999">
      <c r="B520" s="87"/>
      <c r="C520" s="87"/>
      <c r="D520" s="89"/>
      <c r="R520" s="89"/>
      <c r="S520" s="89"/>
      <c r="T520" s="89"/>
    </row>
    <row r="521" spans="2:20" s="86" customFormat="1" ht="10.199999999999999">
      <c r="B521" s="87"/>
      <c r="C521" s="87"/>
      <c r="D521" s="89"/>
      <c r="R521" s="89"/>
      <c r="S521" s="89"/>
      <c r="T521" s="89"/>
    </row>
    <row r="522" spans="2:20" s="86" customFormat="1" ht="10.199999999999999">
      <c r="B522" s="87"/>
      <c r="C522" s="87"/>
      <c r="D522" s="89"/>
      <c r="R522" s="89"/>
      <c r="S522" s="89"/>
      <c r="T522" s="89"/>
    </row>
    <row r="523" spans="2:20" s="86" customFormat="1" ht="10.199999999999999">
      <c r="B523" s="87"/>
      <c r="C523" s="87"/>
      <c r="D523" s="89"/>
      <c r="R523" s="89"/>
      <c r="S523" s="89"/>
      <c r="T523" s="89"/>
    </row>
    <row r="524" spans="2:20" s="86" customFormat="1" ht="10.199999999999999">
      <c r="B524" s="87"/>
      <c r="C524" s="87"/>
      <c r="D524" s="89"/>
      <c r="R524" s="89"/>
      <c r="S524" s="89"/>
      <c r="T524" s="89"/>
    </row>
    <row r="525" spans="2:20" s="86" customFormat="1" ht="10.199999999999999">
      <c r="B525" s="87"/>
      <c r="C525" s="87"/>
      <c r="D525" s="89"/>
      <c r="R525" s="89"/>
      <c r="S525" s="89"/>
      <c r="T525" s="89"/>
    </row>
    <row r="526" spans="2:20" s="86" customFormat="1" ht="10.199999999999999">
      <c r="B526" s="87"/>
      <c r="C526" s="87"/>
      <c r="D526" s="89"/>
      <c r="R526" s="89"/>
      <c r="S526" s="89"/>
      <c r="T526" s="89"/>
    </row>
    <row r="527" spans="2:20" s="86" customFormat="1" ht="10.199999999999999">
      <c r="B527" s="87"/>
      <c r="C527" s="87"/>
      <c r="D527" s="89"/>
      <c r="R527" s="89"/>
      <c r="S527" s="89"/>
      <c r="T527" s="89"/>
    </row>
    <row r="528" spans="2:20" s="86" customFormat="1" ht="10.199999999999999">
      <c r="B528" s="87"/>
      <c r="C528" s="87"/>
      <c r="D528" s="89"/>
      <c r="R528" s="89"/>
      <c r="S528" s="89"/>
      <c r="T528" s="89"/>
    </row>
    <row r="529" spans="2:20" s="86" customFormat="1" ht="10.199999999999999">
      <c r="B529" s="87"/>
      <c r="C529" s="87"/>
      <c r="D529" s="89"/>
      <c r="R529" s="89"/>
      <c r="S529" s="89"/>
      <c r="T529" s="89"/>
    </row>
    <row r="530" spans="2:20" s="86" customFormat="1" ht="10.199999999999999">
      <c r="B530" s="87"/>
      <c r="C530" s="87"/>
      <c r="D530" s="89"/>
      <c r="R530" s="89"/>
      <c r="S530" s="89"/>
      <c r="T530" s="89"/>
    </row>
    <row r="531" spans="2:20" s="86" customFormat="1" ht="10.199999999999999">
      <c r="B531" s="87"/>
      <c r="C531" s="87"/>
      <c r="D531" s="89"/>
      <c r="R531" s="89"/>
      <c r="S531" s="89"/>
      <c r="T531" s="89"/>
    </row>
    <row r="532" spans="2:20" s="86" customFormat="1" ht="10.199999999999999">
      <c r="B532" s="87"/>
      <c r="C532" s="87"/>
      <c r="D532" s="89"/>
      <c r="R532" s="89"/>
      <c r="S532" s="89"/>
      <c r="T532" s="89"/>
    </row>
    <row r="533" spans="2:20" s="86" customFormat="1" ht="10.199999999999999">
      <c r="B533" s="87"/>
      <c r="C533" s="87"/>
      <c r="D533" s="89"/>
      <c r="R533" s="89"/>
      <c r="S533" s="89"/>
      <c r="T533" s="89"/>
    </row>
    <row r="534" spans="2:20" s="86" customFormat="1" ht="10.199999999999999">
      <c r="B534" s="87"/>
      <c r="C534" s="87"/>
      <c r="D534" s="89"/>
      <c r="R534" s="89"/>
      <c r="S534" s="89"/>
      <c r="T534" s="89"/>
    </row>
    <row r="535" spans="2:20" s="86" customFormat="1" ht="10.199999999999999">
      <c r="B535" s="87"/>
      <c r="C535" s="87"/>
      <c r="D535" s="89"/>
      <c r="R535" s="89"/>
      <c r="S535" s="89"/>
      <c r="T535" s="89"/>
    </row>
    <row r="536" spans="2:20" s="86" customFormat="1" ht="10.199999999999999">
      <c r="B536" s="87"/>
      <c r="C536" s="87"/>
      <c r="D536" s="89"/>
      <c r="R536" s="89"/>
      <c r="S536" s="89"/>
      <c r="T536" s="89"/>
    </row>
    <row r="537" spans="2:20" s="86" customFormat="1" ht="10.199999999999999">
      <c r="B537" s="87"/>
      <c r="C537" s="87"/>
      <c r="D537" s="89"/>
      <c r="R537" s="89"/>
      <c r="S537" s="89"/>
      <c r="T537" s="89"/>
    </row>
    <row r="538" spans="2:20" s="86" customFormat="1" ht="10.199999999999999">
      <c r="B538" s="87"/>
      <c r="C538" s="87"/>
      <c r="D538" s="89"/>
      <c r="R538" s="89"/>
      <c r="S538" s="89"/>
      <c r="T538" s="89"/>
    </row>
    <row r="539" spans="2:20" s="86" customFormat="1" ht="10.199999999999999">
      <c r="B539" s="87"/>
      <c r="C539" s="87"/>
      <c r="D539" s="89"/>
      <c r="R539" s="89"/>
      <c r="S539" s="89"/>
      <c r="T539" s="89"/>
    </row>
    <row r="540" spans="2:20" s="86" customFormat="1" ht="10.199999999999999">
      <c r="B540" s="87"/>
      <c r="C540" s="87"/>
      <c r="D540" s="89"/>
      <c r="R540" s="89"/>
      <c r="S540" s="89"/>
      <c r="T540" s="89"/>
    </row>
    <row r="541" spans="2:20" s="86" customFormat="1" ht="10.199999999999999">
      <c r="B541" s="87"/>
      <c r="C541" s="87"/>
      <c r="D541" s="89"/>
      <c r="R541" s="89"/>
      <c r="S541" s="89"/>
      <c r="T541" s="89"/>
    </row>
    <row r="542" spans="2:20" s="86" customFormat="1" ht="10.199999999999999">
      <c r="B542" s="87"/>
      <c r="C542" s="87"/>
      <c r="D542" s="89"/>
      <c r="R542" s="89"/>
      <c r="S542" s="89"/>
      <c r="T542" s="89"/>
    </row>
    <row r="543" spans="2:20" s="86" customFormat="1" ht="10.199999999999999">
      <c r="B543" s="87"/>
      <c r="C543" s="87"/>
      <c r="D543" s="89"/>
      <c r="R543" s="89"/>
      <c r="S543" s="89"/>
      <c r="T543" s="89"/>
    </row>
    <row r="544" spans="2:20" s="86" customFormat="1" ht="10.199999999999999">
      <c r="B544" s="87"/>
      <c r="C544" s="87"/>
      <c r="D544" s="89"/>
      <c r="R544" s="89"/>
      <c r="S544" s="89"/>
      <c r="T544" s="89"/>
    </row>
    <row r="545" spans="2:20" s="86" customFormat="1" ht="10.199999999999999">
      <c r="B545" s="87"/>
      <c r="C545" s="87"/>
      <c r="D545" s="89"/>
      <c r="R545" s="89"/>
      <c r="S545" s="89"/>
      <c r="T545" s="89"/>
    </row>
    <row r="546" spans="2:20" s="86" customFormat="1" ht="10.199999999999999">
      <c r="B546" s="87"/>
      <c r="C546" s="87"/>
      <c r="D546" s="89"/>
      <c r="R546" s="89"/>
      <c r="S546" s="89"/>
      <c r="T546" s="89"/>
    </row>
    <row r="547" spans="2:20" s="86" customFormat="1" ht="10.199999999999999">
      <c r="B547" s="87"/>
      <c r="C547" s="87"/>
      <c r="D547" s="89"/>
      <c r="R547" s="89"/>
      <c r="S547" s="89"/>
      <c r="T547" s="89"/>
    </row>
    <row r="548" spans="2:20" s="86" customFormat="1" ht="10.199999999999999">
      <c r="B548" s="87"/>
      <c r="C548" s="87"/>
      <c r="D548" s="89"/>
      <c r="R548" s="89"/>
      <c r="S548" s="89"/>
      <c r="T548" s="89"/>
    </row>
    <row r="549" spans="2:20" s="86" customFormat="1" ht="10.199999999999999">
      <c r="B549" s="87"/>
      <c r="C549" s="87"/>
      <c r="D549" s="89"/>
      <c r="R549" s="89"/>
      <c r="S549" s="89"/>
      <c r="T549" s="89"/>
    </row>
    <row r="550" spans="2:20" s="86" customFormat="1" ht="10.199999999999999">
      <c r="B550" s="87"/>
      <c r="C550" s="87"/>
      <c r="D550" s="89"/>
      <c r="R550" s="89"/>
      <c r="S550" s="89"/>
      <c r="T550" s="89"/>
    </row>
    <row r="551" spans="2:20" s="86" customFormat="1" ht="10.199999999999999">
      <c r="B551" s="87"/>
      <c r="C551" s="87"/>
      <c r="D551" s="89"/>
      <c r="R551" s="89"/>
      <c r="S551" s="89"/>
      <c r="T551" s="89"/>
    </row>
    <row r="552" spans="2:20" s="86" customFormat="1" ht="10.199999999999999">
      <c r="B552" s="87"/>
      <c r="C552" s="87"/>
      <c r="D552" s="89"/>
      <c r="R552" s="89"/>
      <c r="S552" s="89"/>
      <c r="T552" s="89"/>
    </row>
    <row r="553" spans="2:20" s="86" customFormat="1" ht="10.199999999999999">
      <c r="B553" s="87"/>
      <c r="C553" s="87"/>
      <c r="D553" s="89"/>
      <c r="R553" s="89"/>
      <c r="S553" s="89"/>
      <c r="T553" s="89"/>
    </row>
    <row r="554" spans="2:20" s="86" customFormat="1" ht="10.199999999999999">
      <c r="B554" s="87"/>
      <c r="C554" s="87"/>
      <c r="D554" s="89"/>
      <c r="R554" s="89"/>
      <c r="S554" s="89"/>
      <c r="T554" s="89"/>
    </row>
    <row r="555" spans="2:20" s="86" customFormat="1" ht="10.199999999999999">
      <c r="B555" s="87"/>
      <c r="C555" s="87"/>
      <c r="D555" s="89"/>
      <c r="R555" s="89"/>
      <c r="S555" s="89"/>
      <c r="T555" s="89"/>
    </row>
    <row r="556" spans="2:20" s="86" customFormat="1" ht="10.199999999999999">
      <c r="B556" s="87"/>
      <c r="C556" s="87"/>
      <c r="D556" s="89"/>
      <c r="R556" s="89"/>
      <c r="S556" s="89"/>
      <c r="T556" s="89"/>
    </row>
    <row r="557" spans="2:20" s="86" customFormat="1" ht="10.199999999999999">
      <c r="B557" s="87"/>
      <c r="C557" s="87"/>
      <c r="D557" s="89"/>
      <c r="R557" s="89"/>
      <c r="S557" s="89"/>
      <c r="T557" s="89"/>
    </row>
    <row r="558" spans="2:20" s="86" customFormat="1" ht="10.199999999999999">
      <c r="B558" s="87"/>
      <c r="C558" s="87"/>
      <c r="D558" s="89"/>
      <c r="R558" s="89"/>
      <c r="S558" s="89"/>
      <c r="T558" s="89"/>
    </row>
    <row r="559" spans="2:20" s="86" customFormat="1" ht="10.199999999999999">
      <c r="B559" s="87"/>
      <c r="C559" s="87"/>
      <c r="D559" s="89"/>
      <c r="R559" s="89"/>
      <c r="S559" s="89"/>
      <c r="T559" s="89"/>
    </row>
    <row r="560" spans="2:20" s="86" customFormat="1" ht="10.199999999999999">
      <c r="B560" s="87"/>
      <c r="C560" s="87"/>
      <c r="D560" s="89"/>
      <c r="R560" s="89"/>
      <c r="S560" s="89"/>
      <c r="T560" s="89"/>
    </row>
    <row r="561" spans="2:20" s="86" customFormat="1" ht="10.199999999999999">
      <c r="B561" s="87"/>
      <c r="C561" s="87"/>
      <c r="D561" s="89"/>
      <c r="R561" s="89"/>
      <c r="S561" s="89"/>
      <c r="T561" s="89"/>
    </row>
    <row r="562" spans="2:20" s="86" customFormat="1" ht="10.199999999999999">
      <c r="B562" s="87"/>
      <c r="C562" s="87"/>
      <c r="D562" s="89"/>
      <c r="R562" s="89"/>
      <c r="S562" s="89"/>
      <c r="T562" s="89"/>
    </row>
    <row r="563" spans="2:20" s="86" customFormat="1" ht="10.199999999999999">
      <c r="B563" s="87"/>
      <c r="C563" s="87"/>
      <c r="D563" s="89"/>
      <c r="R563" s="89"/>
      <c r="S563" s="89"/>
      <c r="T563" s="89"/>
    </row>
    <row r="564" spans="2:20" s="86" customFormat="1" ht="10.199999999999999">
      <c r="B564" s="87"/>
      <c r="C564" s="87"/>
      <c r="D564" s="89"/>
      <c r="R564" s="89"/>
      <c r="S564" s="89"/>
      <c r="T564" s="89"/>
    </row>
    <row r="565" spans="2:20" s="86" customFormat="1" ht="10.199999999999999">
      <c r="B565" s="87"/>
      <c r="C565" s="87"/>
      <c r="D565" s="89"/>
      <c r="R565" s="89"/>
      <c r="S565" s="89"/>
      <c r="T565" s="89"/>
    </row>
    <row r="566" spans="2:20" s="86" customFormat="1" ht="10.199999999999999">
      <c r="B566" s="87"/>
      <c r="C566" s="87"/>
      <c r="D566" s="89"/>
      <c r="R566" s="89"/>
      <c r="S566" s="89"/>
      <c r="T566" s="89"/>
    </row>
    <row r="567" spans="2:20" s="86" customFormat="1" ht="10.199999999999999">
      <c r="B567" s="87"/>
      <c r="C567" s="87"/>
      <c r="D567" s="89"/>
      <c r="R567" s="89"/>
      <c r="S567" s="89"/>
      <c r="T567" s="89"/>
    </row>
    <row r="568" spans="2:20" s="86" customFormat="1" ht="10.199999999999999">
      <c r="B568" s="87"/>
      <c r="C568" s="87"/>
      <c r="D568" s="89"/>
      <c r="R568" s="89"/>
      <c r="S568" s="89"/>
      <c r="T568" s="89"/>
    </row>
    <row r="569" spans="2:20" s="86" customFormat="1" ht="10.199999999999999">
      <c r="B569" s="87"/>
      <c r="C569" s="87"/>
      <c r="D569" s="89"/>
      <c r="R569" s="89"/>
      <c r="S569" s="89"/>
      <c r="T569" s="89"/>
    </row>
    <row r="570" spans="2:20" s="86" customFormat="1" ht="10.199999999999999">
      <c r="B570" s="87"/>
      <c r="C570" s="87"/>
      <c r="D570" s="89"/>
      <c r="R570" s="89"/>
      <c r="S570" s="89"/>
      <c r="T570" s="89"/>
    </row>
    <row r="571" spans="2:20" s="86" customFormat="1" ht="10.199999999999999">
      <c r="B571" s="87"/>
      <c r="C571" s="87"/>
      <c r="D571" s="89"/>
      <c r="R571" s="89"/>
      <c r="S571" s="89"/>
      <c r="T571" s="89"/>
    </row>
    <row r="572" spans="2:20" s="86" customFormat="1" ht="10.199999999999999">
      <c r="B572" s="87"/>
      <c r="C572" s="87"/>
      <c r="D572" s="89"/>
      <c r="R572" s="89"/>
      <c r="S572" s="89"/>
      <c r="T572" s="89"/>
    </row>
    <row r="573" spans="2:20" s="86" customFormat="1" ht="10.199999999999999">
      <c r="B573" s="87"/>
      <c r="C573" s="87"/>
      <c r="D573" s="89"/>
      <c r="R573" s="89"/>
      <c r="S573" s="89"/>
      <c r="T573" s="89"/>
    </row>
    <row r="574" spans="2:20" s="86" customFormat="1" ht="10.199999999999999">
      <c r="B574" s="87"/>
      <c r="C574" s="87"/>
      <c r="D574" s="89"/>
      <c r="R574" s="89"/>
      <c r="S574" s="89"/>
      <c r="T574" s="89"/>
    </row>
    <row r="575" spans="2:20" s="86" customFormat="1" ht="10.199999999999999">
      <c r="B575" s="87"/>
      <c r="C575" s="87"/>
      <c r="D575" s="89"/>
      <c r="R575" s="89"/>
      <c r="S575" s="89"/>
      <c r="T575" s="89"/>
    </row>
    <row r="576" spans="2:20" s="86" customFormat="1" ht="10.199999999999999">
      <c r="B576" s="87"/>
      <c r="C576" s="87"/>
      <c r="D576" s="89"/>
      <c r="R576" s="89"/>
      <c r="S576" s="89"/>
      <c r="T576" s="89"/>
    </row>
    <row r="577" spans="2:20" s="86" customFormat="1" ht="10.199999999999999">
      <c r="B577" s="87"/>
      <c r="C577" s="87"/>
      <c r="D577" s="89"/>
      <c r="R577" s="89"/>
      <c r="S577" s="89"/>
      <c r="T577" s="89"/>
    </row>
    <row r="578" spans="2:20" s="86" customFormat="1" ht="10.199999999999999">
      <c r="B578" s="87"/>
      <c r="C578" s="87"/>
      <c r="D578" s="89"/>
      <c r="R578" s="89"/>
      <c r="S578" s="89"/>
      <c r="T578" s="89"/>
    </row>
    <row r="579" spans="2:20" s="86" customFormat="1" ht="10.199999999999999">
      <c r="B579" s="87"/>
      <c r="C579" s="87"/>
      <c r="D579" s="89"/>
      <c r="R579" s="89"/>
      <c r="S579" s="89"/>
      <c r="T579" s="89"/>
    </row>
    <row r="580" spans="2:20" s="86" customFormat="1" ht="10.199999999999999">
      <c r="B580" s="87"/>
      <c r="C580" s="87"/>
      <c r="D580" s="89"/>
      <c r="R580" s="89"/>
      <c r="S580" s="89"/>
      <c r="T580" s="89"/>
    </row>
    <row r="581" spans="2:20" s="86" customFormat="1" ht="10.199999999999999">
      <c r="B581" s="87"/>
      <c r="C581" s="87"/>
      <c r="D581" s="89"/>
      <c r="R581" s="89"/>
      <c r="S581" s="89"/>
      <c r="T581" s="89"/>
    </row>
    <row r="582" spans="2:20" s="86" customFormat="1" ht="10.199999999999999">
      <c r="B582" s="87"/>
      <c r="C582" s="87"/>
      <c r="D582" s="89"/>
      <c r="R582" s="89"/>
      <c r="S582" s="89"/>
      <c r="T582" s="89"/>
    </row>
    <row r="583" spans="2:20" s="86" customFormat="1" ht="10.199999999999999">
      <c r="B583" s="87"/>
      <c r="C583" s="87"/>
      <c r="D583" s="89"/>
      <c r="R583" s="89"/>
      <c r="S583" s="89"/>
      <c r="T583" s="89"/>
    </row>
    <row r="584" spans="2:20" s="86" customFormat="1" ht="10.199999999999999">
      <c r="B584" s="87"/>
      <c r="C584" s="87"/>
      <c r="D584" s="89"/>
      <c r="R584" s="89"/>
      <c r="S584" s="89"/>
      <c r="T584" s="89"/>
    </row>
    <row r="585" spans="2:20" s="86" customFormat="1" ht="10.199999999999999">
      <c r="B585" s="87"/>
      <c r="C585" s="87"/>
      <c r="D585" s="89"/>
      <c r="R585" s="89"/>
      <c r="S585" s="89"/>
      <c r="T585" s="89"/>
    </row>
    <row r="586" spans="2:20" s="86" customFormat="1" ht="10.199999999999999">
      <c r="B586" s="87"/>
      <c r="C586" s="87"/>
      <c r="D586" s="89"/>
      <c r="R586" s="89"/>
      <c r="S586" s="89"/>
      <c r="T586" s="89"/>
    </row>
    <row r="587" spans="2:20" s="86" customFormat="1" ht="10.199999999999999">
      <c r="B587" s="87"/>
      <c r="C587" s="87"/>
      <c r="D587" s="89"/>
      <c r="R587" s="89"/>
      <c r="S587" s="89"/>
      <c r="T587" s="89"/>
    </row>
    <row r="588" spans="2:20" s="86" customFormat="1" ht="10.199999999999999">
      <c r="B588" s="87"/>
      <c r="C588" s="87"/>
      <c r="D588" s="89"/>
      <c r="R588" s="89"/>
      <c r="S588" s="89"/>
      <c r="T588" s="89"/>
    </row>
    <row r="589" spans="2:20" s="86" customFormat="1" ht="10.199999999999999">
      <c r="B589" s="87"/>
      <c r="C589" s="87"/>
      <c r="D589" s="89"/>
      <c r="R589" s="89"/>
      <c r="S589" s="89"/>
      <c r="T589" s="89"/>
    </row>
    <row r="590" spans="2:20" s="86" customFormat="1" ht="10.199999999999999">
      <c r="B590" s="87"/>
      <c r="C590" s="87"/>
      <c r="D590" s="89"/>
      <c r="R590" s="89"/>
      <c r="S590" s="89"/>
      <c r="T590" s="89"/>
    </row>
    <row r="591" spans="2:20" s="86" customFormat="1" ht="10.199999999999999">
      <c r="B591" s="87"/>
      <c r="C591" s="87"/>
      <c r="D591" s="89"/>
      <c r="R591" s="89"/>
      <c r="S591" s="89"/>
      <c r="T591" s="89"/>
    </row>
    <row r="592" spans="2:20" s="86" customFormat="1" ht="10.199999999999999">
      <c r="B592" s="87"/>
      <c r="C592" s="87"/>
      <c r="D592" s="89"/>
      <c r="R592" s="89"/>
      <c r="S592" s="89"/>
      <c r="T592" s="89"/>
    </row>
    <row r="593" spans="2:20" s="86" customFormat="1" ht="10.199999999999999">
      <c r="B593" s="87"/>
      <c r="C593" s="87"/>
      <c r="D593" s="89"/>
      <c r="R593" s="89"/>
      <c r="S593" s="89"/>
      <c r="T593" s="89"/>
    </row>
    <row r="594" spans="2:20" s="86" customFormat="1" ht="10.199999999999999">
      <c r="B594" s="87"/>
      <c r="C594" s="87"/>
      <c r="D594" s="89"/>
      <c r="R594" s="89"/>
      <c r="S594" s="89"/>
      <c r="T594" s="89"/>
    </row>
    <row r="595" spans="2:20" s="86" customFormat="1" ht="10.199999999999999">
      <c r="B595" s="87"/>
      <c r="C595" s="87"/>
      <c r="D595" s="89"/>
      <c r="R595" s="89"/>
      <c r="S595" s="89"/>
      <c r="T595" s="89"/>
    </row>
    <row r="596" spans="2:20" s="86" customFormat="1" ht="10.199999999999999">
      <c r="B596" s="87"/>
      <c r="C596" s="87"/>
      <c r="D596" s="89"/>
      <c r="R596" s="89"/>
      <c r="S596" s="89"/>
      <c r="T596" s="89"/>
    </row>
    <row r="597" spans="2:20" s="86" customFormat="1" ht="10.199999999999999">
      <c r="B597" s="87"/>
      <c r="C597" s="87"/>
      <c r="D597" s="89"/>
      <c r="R597" s="89"/>
      <c r="S597" s="89"/>
      <c r="T597" s="89"/>
    </row>
    <row r="598" spans="2:20" s="86" customFormat="1" ht="10.199999999999999">
      <c r="B598" s="87"/>
      <c r="C598" s="87"/>
      <c r="D598" s="89"/>
      <c r="R598" s="89"/>
      <c r="S598" s="89"/>
      <c r="T598" s="89"/>
    </row>
    <row r="599" spans="2:20" s="86" customFormat="1" ht="10.199999999999999">
      <c r="B599" s="87"/>
      <c r="C599" s="87"/>
      <c r="D599" s="89"/>
      <c r="R599" s="89"/>
      <c r="S599" s="89"/>
      <c r="T599" s="89"/>
    </row>
    <row r="600" spans="2:20" s="86" customFormat="1" ht="10.199999999999999">
      <c r="B600" s="87"/>
      <c r="C600" s="87"/>
      <c r="D600" s="89"/>
      <c r="R600" s="89"/>
      <c r="S600" s="89"/>
      <c r="T600" s="89"/>
    </row>
    <row r="601" spans="2:20" s="86" customFormat="1" ht="10.199999999999999">
      <c r="B601" s="87"/>
      <c r="C601" s="87"/>
      <c r="D601" s="89"/>
      <c r="R601" s="89"/>
      <c r="S601" s="89"/>
      <c r="T601" s="89"/>
    </row>
    <row r="602" spans="2:20" s="86" customFormat="1" ht="10.199999999999999">
      <c r="B602" s="87"/>
      <c r="C602" s="87"/>
      <c r="D602" s="89"/>
      <c r="R602" s="89"/>
      <c r="S602" s="89"/>
      <c r="T602" s="89"/>
    </row>
    <row r="603" spans="2:20" s="86" customFormat="1" ht="10.199999999999999">
      <c r="B603" s="87"/>
      <c r="C603" s="87"/>
      <c r="D603" s="89"/>
      <c r="R603" s="89"/>
      <c r="S603" s="89"/>
      <c r="T603" s="89"/>
    </row>
    <row r="604" spans="2:20" s="86" customFormat="1" ht="10.199999999999999">
      <c r="B604" s="87"/>
      <c r="C604" s="87"/>
      <c r="D604" s="89"/>
      <c r="R604" s="89"/>
      <c r="S604" s="89"/>
      <c r="T604" s="89"/>
    </row>
    <row r="605" spans="2:20" s="86" customFormat="1" ht="10.199999999999999">
      <c r="B605" s="87"/>
      <c r="C605" s="87"/>
      <c r="D605" s="89"/>
      <c r="R605" s="89"/>
      <c r="S605" s="89"/>
      <c r="T605" s="89"/>
    </row>
    <row r="606" spans="2:20" s="86" customFormat="1" ht="10.199999999999999">
      <c r="B606" s="87"/>
      <c r="C606" s="87"/>
      <c r="D606" s="89"/>
      <c r="R606" s="89"/>
      <c r="S606" s="89"/>
      <c r="T606" s="89"/>
    </row>
    <row r="607" spans="2:20" s="86" customFormat="1" ht="10.199999999999999">
      <c r="B607" s="87"/>
      <c r="C607" s="87"/>
      <c r="D607" s="89"/>
      <c r="R607" s="89"/>
      <c r="S607" s="89"/>
      <c r="T607" s="89"/>
    </row>
    <row r="608" spans="2:20" s="86" customFormat="1" ht="10.199999999999999">
      <c r="B608" s="87"/>
      <c r="C608" s="87"/>
      <c r="D608" s="89"/>
      <c r="R608" s="89"/>
      <c r="S608" s="89"/>
      <c r="T608" s="89"/>
    </row>
    <row r="609" spans="2:20" s="86" customFormat="1" ht="10.199999999999999">
      <c r="B609" s="87"/>
      <c r="C609" s="87"/>
      <c r="D609" s="89"/>
      <c r="R609" s="89"/>
      <c r="S609" s="89"/>
      <c r="T609" s="89"/>
    </row>
    <row r="610" spans="2:20" s="86" customFormat="1" ht="10.199999999999999">
      <c r="B610" s="87"/>
      <c r="C610" s="87"/>
      <c r="D610" s="89"/>
      <c r="R610" s="89"/>
      <c r="S610" s="89"/>
      <c r="T610" s="89"/>
    </row>
    <row r="611" spans="2:20" s="86" customFormat="1" ht="10.199999999999999">
      <c r="B611" s="87"/>
      <c r="C611" s="87"/>
      <c r="D611" s="89"/>
      <c r="R611" s="89"/>
      <c r="S611" s="89"/>
      <c r="T611" s="89"/>
    </row>
    <row r="612" spans="2:20" s="86" customFormat="1" ht="10.199999999999999">
      <c r="B612" s="87"/>
      <c r="C612" s="87"/>
      <c r="D612" s="89"/>
      <c r="R612" s="89"/>
      <c r="S612" s="89"/>
      <c r="T612" s="89"/>
    </row>
    <row r="613" spans="2:20" s="86" customFormat="1" ht="10.199999999999999">
      <c r="B613" s="87"/>
      <c r="C613" s="87"/>
      <c r="D613" s="89"/>
      <c r="R613" s="89"/>
      <c r="S613" s="89"/>
      <c r="T613" s="89"/>
    </row>
    <row r="614" spans="2:20" s="86" customFormat="1" ht="10.199999999999999">
      <c r="B614" s="87"/>
      <c r="C614" s="87"/>
      <c r="D614" s="89"/>
      <c r="R614" s="89"/>
      <c r="S614" s="89"/>
      <c r="T614" s="89"/>
    </row>
    <row r="615" spans="2:20" s="86" customFormat="1" ht="10.199999999999999">
      <c r="B615" s="87"/>
      <c r="C615" s="87"/>
      <c r="D615" s="89"/>
      <c r="R615" s="89"/>
      <c r="S615" s="89"/>
      <c r="T615" s="89"/>
    </row>
    <row r="616" spans="2:20" s="86" customFormat="1" ht="10.199999999999999">
      <c r="B616" s="87"/>
      <c r="C616" s="87"/>
      <c r="D616" s="89"/>
      <c r="R616" s="89"/>
      <c r="S616" s="89"/>
      <c r="T616" s="89"/>
    </row>
    <row r="617" spans="2:20" s="86" customFormat="1" ht="10.199999999999999">
      <c r="B617" s="87"/>
      <c r="C617" s="87"/>
      <c r="D617" s="89"/>
      <c r="R617" s="89"/>
      <c r="S617" s="89"/>
      <c r="T617" s="89"/>
    </row>
    <row r="618" spans="2:20" s="86" customFormat="1" ht="10.199999999999999">
      <c r="B618" s="87"/>
      <c r="C618" s="87"/>
      <c r="D618" s="89"/>
      <c r="R618" s="89"/>
      <c r="S618" s="89"/>
      <c r="T618" s="89"/>
    </row>
    <row r="619" spans="2:20" s="86" customFormat="1" ht="10.199999999999999">
      <c r="B619" s="87"/>
      <c r="C619" s="87"/>
      <c r="D619" s="89"/>
      <c r="R619" s="89"/>
      <c r="S619" s="89"/>
      <c r="T619" s="89"/>
    </row>
    <row r="620" spans="2:20" s="86" customFormat="1" ht="10.199999999999999">
      <c r="B620" s="87"/>
      <c r="C620" s="87"/>
      <c r="D620" s="89"/>
      <c r="R620" s="89"/>
      <c r="S620" s="89"/>
      <c r="T620" s="89"/>
    </row>
    <row r="621" spans="2:20" s="86" customFormat="1" ht="10.199999999999999">
      <c r="B621" s="87"/>
      <c r="C621" s="87"/>
      <c r="D621" s="89"/>
      <c r="R621" s="89"/>
      <c r="S621" s="89"/>
      <c r="T621" s="89"/>
    </row>
    <row r="622" spans="2:20" s="86" customFormat="1" ht="10.199999999999999">
      <c r="B622" s="87"/>
      <c r="C622" s="87"/>
      <c r="D622" s="89"/>
      <c r="R622" s="89"/>
      <c r="S622" s="89"/>
      <c r="T622" s="89"/>
    </row>
    <row r="623" spans="2:20" s="86" customFormat="1" ht="10.199999999999999">
      <c r="B623" s="87"/>
      <c r="C623" s="87"/>
      <c r="D623" s="89"/>
      <c r="R623" s="89"/>
      <c r="S623" s="89"/>
      <c r="T623" s="89"/>
    </row>
    <row r="624" spans="2:20" s="86" customFormat="1" ht="10.199999999999999">
      <c r="B624" s="87"/>
      <c r="C624" s="87"/>
      <c r="D624" s="89"/>
      <c r="R624" s="89"/>
      <c r="S624" s="89"/>
      <c r="T624" s="89"/>
    </row>
    <row r="625" spans="2:20" s="86" customFormat="1" ht="10.199999999999999">
      <c r="B625" s="87"/>
      <c r="C625" s="87"/>
      <c r="D625" s="89"/>
      <c r="R625" s="89"/>
      <c r="S625" s="89"/>
      <c r="T625" s="89"/>
    </row>
    <row r="626" spans="2:20" s="86" customFormat="1" ht="10.199999999999999">
      <c r="B626" s="87"/>
      <c r="C626" s="87"/>
      <c r="D626" s="89"/>
      <c r="R626" s="89"/>
      <c r="S626" s="89"/>
      <c r="T626" s="89"/>
    </row>
    <row r="627" spans="2:20" s="86" customFormat="1" ht="10.199999999999999">
      <c r="B627" s="87"/>
      <c r="C627" s="87"/>
      <c r="D627" s="89"/>
      <c r="R627" s="89"/>
      <c r="S627" s="89"/>
      <c r="T627" s="89"/>
    </row>
    <row r="628" spans="2:20" s="86" customFormat="1" ht="10.199999999999999">
      <c r="B628" s="87"/>
      <c r="C628" s="87"/>
      <c r="D628" s="89"/>
      <c r="R628" s="89"/>
      <c r="S628" s="89"/>
      <c r="T628" s="89"/>
    </row>
    <row r="629" spans="2:20" s="86" customFormat="1" ht="10.199999999999999">
      <c r="B629" s="87"/>
      <c r="C629" s="87"/>
      <c r="D629" s="89"/>
      <c r="R629" s="89"/>
      <c r="S629" s="89"/>
      <c r="T629" s="89"/>
    </row>
    <row r="630" spans="2:20" s="86" customFormat="1" ht="10.199999999999999">
      <c r="B630" s="87"/>
      <c r="C630" s="87"/>
      <c r="D630" s="89"/>
      <c r="R630" s="89"/>
      <c r="S630" s="89"/>
      <c r="T630" s="89"/>
    </row>
    <row r="631" spans="2:20" s="86" customFormat="1" ht="10.199999999999999">
      <c r="B631" s="87"/>
      <c r="C631" s="87"/>
      <c r="D631" s="89"/>
      <c r="R631" s="89"/>
      <c r="S631" s="89"/>
      <c r="T631" s="89"/>
    </row>
    <row r="632" spans="2:20" s="86" customFormat="1" ht="10.199999999999999">
      <c r="B632" s="87"/>
      <c r="C632" s="87"/>
      <c r="D632" s="89"/>
      <c r="R632" s="89"/>
      <c r="S632" s="89"/>
      <c r="T632" s="89"/>
    </row>
    <row r="633" spans="2:20" s="86" customFormat="1" ht="10.199999999999999">
      <c r="B633" s="87"/>
      <c r="C633" s="87"/>
      <c r="D633" s="89"/>
      <c r="R633" s="89"/>
      <c r="S633" s="89"/>
      <c r="T633" s="89"/>
    </row>
    <row r="634" spans="2:20" s="86" customFormat="1" ht="10.199999999999999">
      <c r="B634" s="87"/>
      <c r="C634" s="87"/>
      <c r="D634" s="89"/>
      <c r="R634" s="89"/>
      <c r="S634" s="89"/>
      <c r="T634" s="89"/>
    </row>
    <row r="635" spans="2:20" s="86" customFormat="1" ht="10.199999999999999">
      <c r="B635" s="87"/>
      <c r="C635" s="87"/>
      <c r="D635" s="89"/>
      <c r="R635" s="89"/>
      <c r="S635" s="89"/>
      <c r="T635" s="89"/>
    </row>
    <row r="636" spans="2:20" s="86" customFormat="1" ht="10.199999999999999">
      <c r="B636" s="87"/>
      <c r="C636" s="87"/>
      <c r="D636" s="89"/>
      <c r="R636" s="89"/>
      <c r="S636" s="89"/>
      <c r="T636" s="89"/>
    </row>
    <row r="637" spans="2:20" s="86" customFormat="1" ht="10.199999999999999">
      <c r="B637" s="87"/>
      <c r="C637" s="87"/>
      <c r="D637" s="89"/>
      <c r="R637" s="89"/>
      <c r="S637" s="89"/>
      <c r="T637" s="89"/>
    </row>
    <row r="638" spans="2:20" s="86" customFormat="1" ht="10.199999999999999">
      <c r="B638" s="87"/>
      <c r="C638" s="87"/>
      <c r="D638" s="89"/>
      <c r="R638" s="89"/>
      <c r="S638" s="89"/>
      <c r="T638" s="89"/>
    </row>
    <row r="639" spans="2:20" s="86" customFormat="1" ht="10.199999999999999">
      <c r="B639" s="87"/>
      <c r="C639" s="87"/>
      <c r="D639" s="89"/>
      <c r="R639" s="89"/>
      <c r="S639" s="89"/>
      <c r="T639" s="89"/>
    </row>
    <row r="640" spans="2:20" s="86" customFormat="1" ht="10.199999999999999">
      <c r="B640" s="87"/>
      <c r="C640" s="87"/>
      <c r="D640" s="89"/>
      <c r="R640" s="89"/>
      <c r="S640" s="89"/>
      <c r="T640" s="89"/>
    </row>
    <row r="641" spans="2:20" s="86" customFormat="1" ht="10.199999999999999">
      <c r="B641" s="87"/>
      <c r="C641" s="87"/>
      <c r="D641" s="89"/>
      <c r="R641" s="89"/>
      <c r="S641" s="89"/>
      <c r="T641" s="89"/>
    </row>
    <row r="642" spans="2:20" s="86" customFormat="1" ht="10.199999999999999">
      <c r="B642" s="87"/>
      <c r="C642" s="87"/>
      <c r="D642" s="89"/>
      <c r="R642" s="89"/>
      <c r="S642" s="89"/>
      <c r="T642" s="89"/>
    </row>
    <row r="643" spans="2:20" s="86" customFormat="1" ht="10.199999999999999">
      <c r="B643" s="87"/>
      <c r="C643" s="87"/>
      <c r="D643" s="89"/>
      <c r="R643" s="89"/>
      <c r="S643" s="89"/>
      <c r="T643" s="89"/>
    </row>
    <row r="644" spans="2:20" s="86" customFormat="1" ht="10.199999999999999">
      <c r="B644" s="87"/>
      <c r="C644" s="87"/>
      <c r="D644" s="89"/>
      <c r="R644" s="89"/>
      <c r="S644" s="89"/>
      <c r="T644" s="89"/>
    </row>
    <row r="645" spans="2:20" s="86" customFormat="1" ht="10.199999999999999">
      <c r="B645" s="87"/>
      <c r="C645" s="87"/>
      <c r="D645" s="89"/>
      <c r="R645" s="89"/>
      <c r="S645" s="89"/>
      <c r="T645" s="89"/>
    </row>
    <row r="646" spans="2:20" s="86" customFormat="1" ht="10.199999999999999">
      <c r="B646" s="87"/>
      <c r="C646" s="87"/>
      <c r="D646" s="89"/>
      <c r="R646" s="89"/>
      <c r="S646" s="89"/>
      <c r="T646" s="89"/>
    </row>
    <row r="647" spans="2:20" s="86" customFormat="1" ht="10.199999999999999">
      <c r="B647" s="87"/>
      <c r="C647" s="87"/>
      <c r="D647" s="89"/>
      <c r="R647" s="89"/>
      <c r="S647" s="89"/>
      <c r="T647" s="89"/>
    </row>
    <row r="648" spans="2:20" s="86" customFormat="1" ht="10.199999999999999">
      <c r="B648" s="87"/>
      <c r="C648" s="87"/>
      <c r="D648" s="89"/>
      <c r="R648" s="89"/>
      <c r="S648" s="89"/>
      <c r="T648" s="89"/>
    </row>
    <row r="649" spans="2:20" s="86" customFormat="1" ht="10.199999999999999">
      <c r="B649" s="87"/>
      <c r="C649" s="87"/>
      <c r="D649" s="89"/>
      <c r="R649" s="89"/>
      <c r="S649" s="89"/>
      <c r="T649" s="89"/>
    </row>
    <row r="650" spans="2:20" s="86" customFormat="1" ht="10.199999999999999">
      <c r="B650" s="87"/>
      <c r="C650" s="87"/>
      <c r="D650" s="89"/>
      <c r="R650" s="89"/>
      <c r="S650" s="89"/>
      <c r="T650" s="89"/>
    </row>
    <row r="651" spans="2:20" s="86" customFormat="1" ht="10.199999999999999">
      <c r="B651" s="87"/>
      <c r="C651" s="87"/>
      <c r="D651" s="89"/>
      <c r="R651" s="89"/>
      <c r="S651" s="89"/>
      <c r="T651" s="89"/>
    </row>
    <row r="652" spans="2:20" s="86" customFormat="1" ht="10.199999999999999">
      <c r="B652" s="87"/>
      <c r="C652" s="87"/>
      <c r="D652" s="89"/>
      <c r="R652" s="89"/>
      <c r="S652" s="89"/>
      <c r="T652" s="89"/>
    </row>
    <row r="653" spans="2:20" s="86" customFormat="1" ht="10.199999999999999">
      <c r="B653" s="87"/>
      <c r="C653" s="87"/>
      <c r="D653" s="89"/>
      <c r="R653" s="89"/>
      <c r="S653" s="89"/>
      <c r="T653" s="89"/>
    </row>
    <row r="654" spans="2:20" s="86" customFormat="1" ht="10.199999999999999">
      <c r="B654" s="87"/>
      <c r="C654" s="87"/>
      <c r="D654" s="89"/>
      <c r="R654" s="89"/>
      <c r="S654" s="89"/>
      <c r="T654" s="89"/>
    </row>
    <row r="655" spans="2:20" s="86" customFormat="1" ht="10.199999999999999">
      <c r="B655" s="87"/>
      <c r="C655" s="87"/>
      <c r="D655" s="89"/>
      <c r="R655" s="89"/>
      <c r="S655" s="89"/>
      <c r="T655" s="89"/>
    </row>
    <row r="656" spans="2:20" s="86" customFormat="1" ht="10.199999999999999">
      <c r="B656" s="87"/>
      <c r="C656" s="87"/>
      <c r="D656" s="89"/>
      <c r="R656" s="89"/>
      <c r="S656" s="89"/>
      <c r="T656" s="89"/>
    </row>
    <row r="657" spans="2:20" s="86" customFormat="1" ht="10.199999999999999">
      <c r="B657" s="87"/>
      <c r="C657" s="87"/>
      <c r="D657" s="89"/>
      <c r="R657" s="89"/>
      <c r="S657" s="89"/>
      <c r="T657" s="89"/>
    </row>
    <row r="658" spans="2:20" s="86" customFormat="1" ht="10.199999999999999">
      <c r="B658" s="87"/>
      <c r="C658" s="87"/>
      <c r="D658" s="89"/>
      <c r="R658" s="89"/>
      <c r="S658" s="89"/>
      <c r="T658" s="89"/>
    </row>
    <row r="659" spans="2:20" s="86" customFormat="1" ht="10.199999999999999">
      <c r="B659" s="87"/>
      <c r="C659" s="87"/>
      <c r="D659" s="89"/>
      <c r="R659" s="89"/>
      <c r="S659" s="89"/>
      <c r="T659" s="89"/>
    </row>
    <row r="660" spans="2:20" s="86" customFormat="1" ht="10.199999999999999">
      <c r="B660" s="87"/>
      <c r="C660" s="87"/>
      <c r="D660" s="89"/>
      <c r="R660" s="89"/>
      <c r="S660" s="89"/>
      <c r="T660" s="89"/>
    </row>
    <row r="661" spans="2:20" s="86" customFormat="1" ht="10.199999999999999">
      <c r="B661" s="87"/>
      <c r="C661" s="87"/>
      <c r="D661" s="89"/>
      <c r="R661" s="89"/>
      <c r="S661" s="89"/>
      <c r="T661" s="89"/>
    </row>
    <row r="662" spans="2:20" s="86" customFormat="1" ht="10.199999999999999">
      <c r="B662" s="87"/>
      <c r="C662" s="87"/>
      <c r="D662" s="89"/>
      <c r="R662" s="89"/>
      <c r="S662" s="89"/>
      <c r="T662" s="89"/>
    </row>
    <row r="663" spans="2:20" s="86" customFormat="1" ht="10.199999999999999">
      <c r="B663" s="87"/>
      <c r="C663" s="87"/>
      <c r="D663" s="89"/>
      <c r="R663" s="89"/>
      <c r="S663" s="89"/>
      <c r="T663" s="89"/>
    </row>
    <row r="664" spans="2:20" s="86" customFormat="1" ht="10.199999999999999">
      <c r="B664" s="87"/>
      <c r="C664" s="87"/>
      <c r="D664" s="89"/>
      <c r="R664" s="89"/>
      <c r="S664" s="89"/>
      <c r="T664" s="89"/>
    </row>
    <row r="665" spans="2:20" s="86" customFormat="1" ht="10.199999999999999">
      <c r="B665" s="87"/>
      <c r="C665" s="87"/>
      <c r="D665" s="89"/>
      <c r="R665" s="89"/>
      <c r="S665" s="89"/>
      <c r="T665" s="89"/>
    </row>
    <row r="666" spans="2:20" s="86" customFormat="1" ht="10.199999999999999">
      <c r="B666" s="87"/>
      <c r="C666" s="87"/>
      <c r="D666" s="89"/>
      <c r="R666" s="89"/>
      <c r="S666" s="89"/>
      <c r="T666" s="89"/>
    </row>
    <row r="667" spans="2:20" s="86" customFormat="1" ht="10.199999999999999">
      <c r="B667" s="87"/>
      <c r="C667" s="87"/>
      <c r="D667" s="89"/>
      <c r="R667" s="89"/>
      <c r="S667" s="89"/>
      <c r="T667" s="89"/>
    </row>
    <row r="668" spans="2:20" s="86" customFormat="1" ht="10.199999999999999">
      <c r="B668" s="87"/>
      <c r="C668" s="87"/>
      <c r="D668" s="89"/>
      <c r="R668" s="89"/>
      <c r="S668" s="89"/>
      <c r="T668" s="89"/>
    </row>
    <row r="669" spans="2:20" s="86" customFormat="1" ht="10.199999999999999">
      <c r="B669" s="87"/>
      <c r="C669" s="87"/>
      <c r="D669" s="89"/>
      <c r="R669" s="89"/>
      <c r="S669" s="89"/>
      <c r="T669" s="89"/>
    </row>
    <row r="670" spans="2:20" s="86" customFormat="1" ht="10.199999999999999">
      <c r="B670" s="87"/>
      <c r="C670" s="87"/>
      <c r="D670" s="89"/>
      <c r="R670" s="89"/>
      <c r="S670" s="89"/>
      <c r="T670" s="89"/>
    </row>
    <row r="671" spans="2:20" s="86" customFormat="1" ht="10.199999999999999">
      <c r="B671" s="87"/>
      <c r="C671" s="87"/>
      <c r="D671" s="89"/>
      <c r="R671" s="89"/>
      <c r="S671" s="89"/>
      <c r="T671" s="89"/>
    </row>
    <row r="672" spans="2:20" s="86" customFormat="1" ht="10.199999999999999">
      <c r="B672" s="87"/>
      <c r="C672" s="87"/>
      <c r="D672" s="89"/>
      <c r="R672" s="89"/>
      <c r="S672" s="89"/>
      <c r="T672" s="89"/>
    </row>
    <row r="673" spans="2:20" s="86" customFormat="1" ht="10.199999999999999">
      <c r="B673" s="87"/>
      <c r="C673" s="87"/>
      <c r="D673" s="89"/>
      <c r="R673" s="89"/>
      <c r="S673" s="89"/>
      <c r="T673" s="89"/>
    </row>
    <row r="674" spans="2:20" s="86" customFormat="1" ht="10.199999999999999">
      <c r="B674" s="87"/>
      <c r="C674" s="87"/>
      <c r="D674" s="89"/>
      <c r="R674" s="89"/>
      <c r="S674" s="89"/>
      <c r="T674" s="89"/>
    </row>
    <row r="675" spans="2:20" s="86" customFormat="1" ht="10.199999999999999">
      <c r="B675" s="87"/>
      <c r="C675" s="87"/>
      <c r="D675" s="89"/>
      <c r="R675" s="89"/>
      <c r="S675" s="89"/>
      <c r="T675" s="89"/>
    </row>
    <row r="676" spans="2:20" s="86" customFormat="1" ht="10.199999999999999">
      <c r="B676" s="87"/>
      <c r="C676" s="87"/>
      <c r="D676" s="89"/>
      <c r="R676" s="89"/>
      <c r="S676" s="89"/>
      <c r="T676" s="89"/>
    </row>
    <row r="677" spans="2:20" s="86" customFormat="1" ht="10.199999999999999">
      <c r="B677" s="87"/>
      <c r="C677" s="87"/>
      <c r="D677" s="89"/>
      <c r="R677" s="89"/>
      <c r="S677" s="89"/>
      <c r="T677" s="89"/>
    </row>
    <row r="678" spans="2:20" s="86" customFormat="1" ht="10.199999999999999">
      <c r="B678" s="87"/>
      <c r="C678" s="87"/>
      <c r="D678" s="89"/>
      <c r="R678" s="89"/>
      <c r="S678" s="89"/>
      <c r="T678" s="89"/>
    </row>
    <row r="679" spans="2:20" s="86" customFormat="1" ht="10.199999999999999">
      <c r="B679" s="87"/>
      <c r="C679" s="87"/>
      <c r="D679" s="89"/>
      <c r="R679" s="89"/>
      <c r="S679" s="89"/>
      <c r="T679" s="89"/>
    </row>
    <row r="680" spans="2:20" s="86" customFormat="1" ht="10.199999999999999">
      <c r="B680" s="87"/>
      <c r="C680" s="87"/>
      <c r="D680" s="89"/>
      <c r="R680" s="89"/>
      <c r="S680" s="89"/>
      <c r="T680" s="89"/>
    </row>
    <row r="681" spans="2:20" s="86" customFormat="1" ht="10.199999999999999">
      <c r="B681" s="87"/>
      <c r="C681" s="87"/>
      <c r="D681" s="89"/>
      <c r="R681" s="89"/>
      <c r="S681" s="89"/>
      <c r="T681" s="89"/>
    </row>
    <row r="682" spans="2:20" s="86" customFormat="1" ht="10.199999999999999">
      <c r="B682" s="87"/>
      <c r="C682" s="87"/>
      <c r="D682" s="89"/>
      <c r="R682" s="89"/>
      <c r="S682" s="89"/>
      <c r="T682" s="89"/>
    </row>
    <row r="683" spans="2:20" s="86" customFormat="1" ht="10.199999999999999">
      <c r="B683" s="87"/>
      <c r="C683" s="87"/>
      <c r="D683" s="89"/>
      <c r="R683" s="89"/>
      <c r="S683" s="89"/>
      <c r="T683" s="89"/>
    </row>
    <row r="684" spans="2:20" s="86" customFormat="1" ht="10.199999999999999">
      <c r="B684" s="87"/>
      <c r="C684" s="87"/>
      <c r="D684" s="89"/>
      <c r="R684" s="89"/>
      <c r="S684" s="89"/>
      <c r="T684" s="89"/>
    </row>
    <row r="685" spans="2:20" s="86" customFormat="1" ht="10.199999999999999">
      <c r="B685" s="87"/>
      <c r="C685" s="87"/>
      <c r="D685" s="89"/>
      <c r="R685" s="89"/>
      <c r="S685" s="89"/>
      <c r="T685" s="89"/>
    </row>
    <row r="686" spans="2:20" s="86" customFormat="1" ht="10.199999999999999">
      <c r="B686" s="87"/>
      <c r="C686" s="87"/>
      <c r="D686" s="89"/>
      <c r="R686" s="89"/>
      <c r="S686" s="89"/>
      <c r="T686" s="89"/>
    </row>
    <row r="687" spans="2:20" s="86" customFormat="1" ht="10.199999999999999">
      <c r="B687" s="87"/>
      <c r="C687" s="87"/>
      <c r="D687" s="89"/>
      <c r="R687" s="89"/>
      <c r="S687" s="89"/>
      <c r="T687" s="89"/>
    </row>
    <row r="688" spans="2:20" s="86" customFormat="1" ht="10.199999999999999">
      <c r="B688" s="87"/>
      <c r="C688" s="87"/>
      <c r="D688" s="89"/>
      <c r="R688" s="89"/>
      <c r="S688" s="89"/>
      <c r="T688" s="89"/>
    </row>
    <row r="689" spans="2:20" s="86" customFormat="1" ht="10.199999999999999">
      <c r="B689" s="87"/>
      <c r="C689" s="87"/>
      <c r="D689" s="89"/>
      <c r="R689" s="89"/>
      <c r="S689" s="89"/>
      <c r="T689" s="89"/>
    </row>
    <row r="690" spans="2:20" s="86" customFormat="1" ht="10.199999999999999">
      <c r="B690" s="87"/>
      <c r="C690" s="87"/>
      <c r="D690" s="89"/>
      <c r="R690" s="89"/>
      <c r="S690" s="89"/>
      <c r="T690" s="89"/>
    </row>
    <row r="691" spans="2:20" s="86" customFormat="1" ht="10.199999999999999">
      <c r="B691" s="87"/>
      <c r="C691" s="87"/>
      <c r="D691" s="89"/>
      <c r="R691" s="89"/>
      <c r="S691" s="89"/>
      <c r="T691" s="89"/>
    </row>
    <row r="692" spans="2:20" s="86" customFormat="1" ht="10.199999999999999">
      <c r="B692" s="87"/>
      <c r="C692" s="87"/>
      <c r="D692" s="89"/>
      <c r="R692" s="89"/>
      <c r="S692" s="89"/>
      <c r="T692" s="89"/>
    </row>
    <row r="693" spans="2:20" s="86" customFormat="1" ht="10.199999999999999">
      <c r="B693" s="87"/>
      <c r="C693" s="87"/>
      <c r="D693" s="89"/>
      <c r="R693" s="89"/>
      <c r="S693" s="89"/>
      <c r="T693" s="89"/>
    </row>
    <row r="694" spans="2:20" s="86" customFormat="1" ht="10.199999999999999">
      <c r="B694" s="87"/>
      <c r="C694" s="87"/>
      <c r="D694" s="89"/>
      <c r="R694" s="89"/>
      <c r="S694" s="89"/>
      <c r="T694" s="89"/>
    </row>
    <row r="695" spans="2:20" s="86" customFormat="1" ht="10.199999999999999">
      <c r="B695" s="87"/>
      <c r="C695" s="87"/>
      <c r="D695" s="89"/>
      <c r="R695" s="89"/>
      <c r="S695" s="89"/>
      <c r="T695" s="89"/>
    </row>
    <row r="696" spans="2:20" s="86" customFormat="1" ht="10.199999999999999">
      <c r="B696" s="87"/>
      <c r="C696" s="87"/>
      <c r="D696" s="89"/>
      <c r="R696" s="89"/>
      <c r="S696" s="89"/>
      <c r="T696" s="89"/>
    </row>
    <row r="697" spans="2:20" s="86" customFormat="1" ht="10.199999999999999">
      <c r="B697" s="87"/>
      <c r="C697" s="87"/>
      <c r="D697" s="89"/>
      <c r="R697" s="89"/>
      <c r="S697" s="89"/>
      <c r="T697" s="89"/>
    </row>
    <row r="698" spans="2:20" s="86" customFormat="1" ht="10.199999999999999">
      <c r="B698" s="87"/>
      <c r="C698" s="87"/>
      <c r="D698" s="89"/>
      <c r="R698" s="89"/>
      <c r="S698" s="89"/>
      <c r="T698" s="89"/>
    </row>
    <row r="699" spans="2:20" s="86" customFormat="1" ht="10.199999999999999">
      <c r="B699" s="87"/>
      <c r="C699" s="87"/>
      <c r="D699" s="89"/>
      <c r="R699" s="89"/>
      <c r="S699" s="89"/>
      <c r="T699" s="89"/>
    </row>
    <row r="700" spans="2:20" s="86" customFormat="1" ht="10.199999999999999">
      <c r="B700" s="87"/>
      <c r="C700" s="87"/>
      <c r="D700" s="89"/>
      <c r="R700" s="89"/>
      <c r="S700" s="89"/>
      <c r="T700" s="89"/>
    </row>
    <row r="701" spans="2:20" s="86" customFormat="1" ht="10.199999999999999">
      <c r="B701" s="87"/>
      <c r="C701" s="87"/>
      <c r="D701" s="89"/>
      <c r="R701" s="89"/>
      <c r="S701" s="89"/>
      <c r="T701" s="89"/>
    </row>
    <row r="702" spans="2:20" s="86" customFormat="1" ht="10.199999999999999">
      <c r="B702" s="87"/>
      <c r="C702" s="87"/>
      <c r="D702" s="89"/>
      <c r="R702" s="89"/>
      <c r="S702" s="89"/>
      <c r="T702" s="89"/>
    </row>
    <row r="703" spans="2:20" s="86" customFormat="1" ht="10.199999999999999">
      <c r="B703" s="87"/>
      <c r="C703" s="87"/>
      <c r="D703" s="89"/>
      <c r="R703" s="89"/>
      <c r="S703" s="89"/>
      <c r="T703" s="89"/>
    </row>
    <row r="704" spans="2:20" s="86" customFormat="1" ht="10.199999999999999">
      <c r="B704" s="87"/>
      <c r="C704" s="87"/>
      <c r="D704" s="89"/>
      <c r="R704" s="89"/>
      <c r="S704" s="89"/>
      <c r="T704" s="89"/>
    </row>
    <row r="705" spans="2:20" s="86" customFormat="1" ht="10.199999999999999">
      <c r="B705" s="87"/>
      <c r="C705" s="87"/>
      <c r="D705" s="89"/>
      <c r="R705" s="89"/>
      <c r="S705" s="89"/>
      <c r="T705" s="89"/>
    </row>
    <row r="706" spans="2:20" s="86" customFormat="1" ht="10.199999999999999">
      <c r="B706" s="87"/>
      <c r="C706" s="87"/>
      <c r="D706" s="89"/>
      <c r="R706" s="89"/>
      <c r="S706" s="89"/>
      <c r="T706" s="89"/>
    </row>
    <row r="707" spans="2:20" s="86" customFormat="1" ht="10.199999999999999">
      <c r="B707" s="87"/>
      <c r="C707" s="87"/>
      <c r="D707" s="89"/>
      <c r="R707" s="89"/>
      <c r="S707" s="89"/>
      <c r="T707" s="89"/>
    </row>
    <row r="708" spans="2:20" s="86" customFormat="1" ht="10.199999999999999">
      <c r="B708" s="87"/>
      <c r="C708" s="87"/>
      <c r="D708" s="89"/>
      <c r="R708" s="89"/>
      <c r="S708" s="89"/>
      <c r="T708" s="89"/>
    </row>
    <row r="709" spans="2:20" s="86" customFormat="1" ht="10.199999999999999">
      <c r="B709" s="87"/>
      <c r="C709" s="87"/>
      <c r="D709" s="89"/>
      <c r="R709" s="89"/>
      <c r="S709" s="89"/>
      <c r="T709" s="89"/>
    </row>
    <row r="710" spans="2:20" s="86" customFormat="1" ht="10.199999999999999">
      <c r="B710" s="87"/>
      <c r="C710" s="87"/>
      <c r="D710" s="89"/>
      <c r="R710" s="89"/>
      <c r="S710" s="89"/>
      <c r="T710" s="89"/>
    </row>
    <row r="711" spans="2:20" s="86" customFormat="1" ht="10.199999999999999">
      <c r="B711" s="87"/>
      <c r="C711" s="87"/>
      <c r="D711" s="89"/>
      <c r="R711" s="89"/>
      <c r="S711" s="89"/>
      <c r="T711" s="89"/>
    </row>
    <row r="712" spans="2:20" s="86" customFormat="1" ht="10.199999999999999">
      <c r="B712" s="87"/>
      <c r="C712" s="87"/>
      <c r="D712" s="89"/>
      <c r="R712" s="89"/>
      <c r="S712" s="89"/>
      <c r="T712" s="89"/>
    </row>
    <row r="713" spans="2:20" s="86" customFormat="1" ht="10.199999999999999">
      <c r="B713" s="87"/>
      <c r="C713" s="87"/>
      <c r="D713" s="89"/>
      <c r="R713" s="89"/>
      <c r="S713" s="89"/>
      <c r="T713" s="89"/>
    </row>
    <row r="714" spans="2:20" s="86" customFormat="1" ht="10.199999999999999">
      <c r="B714" s="87"/>
      <c r="C714" s="87"/>
      <c r="D714" s="89"/>
      <c r="R714" s="89"/>
      <c r="S714" s="89"/>
      <c r="T714" s="89"/>
    </row>
    <row r="715" spans="2:20" s="86" customFormat="1" ht="10.199999999999999">
      <c r="B715" s="87"/>
      <c r="C715" s="87"/>
      <c r="D715" s="89"/>
      <c r="R715" s="89"/>
      <c r="S715" s="89"/>
      <c r="T715" s="89"/>
    </row>
    <row r="716" spans="2:20" s="86" customFormat="1" ht="10.199999999999999">
      <c r="B716" s="87"/>
      <c r="C716" s="87"/>
      <c r="D716" s="89"/>
      <c r="R716" s="89"/>
      <c r="S716" s="89"/>
      <c r="T716" s="89"/>
    </row>
    <row r="717" spans="2:20" s="86" customFormat="1" ht="10.199999999999999">
      <c r="B717" s="87"/>
      <c r="C717" s="87"/>
      <c r="D717" s="89"/>
      <c r="R717" s="89"/>
      <c r="S717" s="89"/>
      <c r="T717" s="89"/>
    </row>
    <row r="718" spans="2:20" s="86" customFormat="1" ht="10.199999999999999">
      <c r="B718" s="87"/>
      <c r="C718" s="87"/>
      <c r="D718" s="89"/>
      <c r="R718" s="89"/>
      <c r="S718" s="89"/>
      <c r="T718" s="89"/>
    </row>
    <row r="719" spans="2:20" s="86" customFormat="1" ht="10.199999999999999">
      <c r="B719" s="87"/>
      <c r="C719" s="87"/>
      <c r="D719" s="89"/>
      <c r="R719" s="89"/>
      <c r="S719" s="89"/>
      <c r="T719" s="89"/>
    </row>
    <row r="720" spans="2:20" s="86" customFormat="1" ht="10.199999999999999">
      <c r="B720" s="87"/>
      <c r="C720" s="87"/>
      <c r="D720" s="89"/>
      <c r="R720" s="89"/>
      <c r="S720" s="89"/>
      <c r="T720" s="89"/>
    </row>
    <row r="721" spans="2:20" s="86" customFormat="1" ht="10.199999999999999">
      <c r="B721" s="87"/>
      <c r="C721" s="87"/>
      <c r="D721" s="89"/>
      <c r="R721" s="89"/>
      <c r="S721" s="89"/>
      <c r="T721" s="89"/>
    </row>
    <row r="722" spans="2:20" s="86" customFormat="1" ht="10.199999999999999">
      <c r="B722" s="87"/>
      <c r="C722" s="87"/>
      <c r="D722" s="89"/>
      <c r="R722" s="89"/>
      <c r="S722" s="89"/>
      <c r="T722" s="89"/>
    </row>
    <row r="723" spans="2:20" s="86" customFormat="1" ht="10.199999999999999">
      <c r="B723" s="87"/>
      <c r="C723" s="87"/>
      <c r="D723" s="89"/>
      <c r="R723" s="89"/>
      <c r="S723" s="89"/>
      <c r="T723" s="89"/>
    </row>
    <row r="724" spans="2:20" s="86" customFormat="1" ht="10.199999999999999">
      <c r="B724" s="87"/>
      <c r="C724" s="87"/>
      <c r="D724" s="89"/>
      <c r="R724" s="89"/>
      <c r="S724" s="89"/>
      <c r="T724" s="89"/>
    </row>
    <row r="725" spans="2:20" s="86" customFormat="1" ht="10.199999999999999">
      <c r="B725" s="87"/>
      <c r="C725" s="87"/>
      <c r="D725" s="89"/>
      <c r="R725" s="89"/>
      <c r="S725" s="89"/>
      <c r="T725" s="89"/>
    </row>
    <row r="726" spans="2:20" s="86" customFormat="1" ht="10.199999999999999">
      <c r="B726" s="87"/>
      <c r="C726" s="87"/>
      <c r="D726" s="89"/>
      <c r="R726" s="89"/>
      <c r="S726" s="89"/>
      <c r="T726" s="89"/>
    </row>
    <row r="727" spans="2:20" s="86" customFormat="1" ht="10.199999999999999">
      <c r="B727" s="87"/>
      <c r="C727" s="87"/>
      <c r="D727" s="89"/>
      <c r="R727" s="89"/>
      <c r="S727" s="89"/>
      <c r="T727" s="89"/>
    </row>
    <row r="728" spans="2:20" s="86" customFormat="1" ht="10.199999999999999">
      <c r="B728" s="87"/>
      <c r="C728" s="87"/>
      <c r="D728" s="89"/>
      <c r="R728" s="89"/>
      <c r="S728" s="89"/>
      <c r="T728" s="89"/>
    </row>
    <row r="729" spans="2:20" s="86" customFormat="1" ht="10.199999999999999">
      <c r="B729" s="87"/>
      <c r="C729" s="87"/>
      <c r="D729" s="89"/>
      <c r="R729" s="89"/>
      <c r="S729" s="89"/>
      <c r="T729" s="89"/>
    </row>
    <row r="730" spans="2:20" s="86" customFormat="1" ht="10.199999999999999">
      <c r="B730" s="87"/>
      <c r="C730" s="87"/>
      <c r="D730" s="89"/>
      <c r="R730" s="89"/>
      <c r="S730" s="89"/>
      <c r="T730" s="89"/>
    </row>
    <row r="731" spans="2:20" s="86" customFormat="1" ht="10.199999999999999">
      <c r="B731" s="87"/>
      <c r="C731" s="87"/>
      <c r="D731" s="89"/>
      <c r="R731" s="89"/>
      <c r="S731" s="89"/>
      <c r="T731" s="89"/>
    </row>
    <row r="732" spans="2:20" s="86" customFormat="1" ht="10.199999999999999">
      <c r="B732" s="87"/>
      <c r="C732" s="87"/>
      <c r="D732" s="89"/>
      <c r="R732" s="89"/>
      <c r="S732" s="89"/>
      <c r="T732" s="89"/>
    </row>
    <row r="733" spans="2:20" s="86" customFormat="1" ht="10.199999999999999">
      <c r="B733" s="87"/>
      <c r="C733" s="87"/>
      <c r="D733" s="89"/>
      <c r="R733" s="89"/>
      <c r="S733" s="89"/>
      <c r="T733" s="89"/>
    </row>
    <row r="734" spans="2:20" s="86" customFormat="1" ht="10.199999999999999">
      <c r="B734" s="87"/>
      <c r="C734" s="87"/>
      <c r="D734" s="89"/>
      <c r="R734" s="89"/>
      <c r="S734" s="89"/>
      <c r="T734" s="89"/>
    </row>
    <row r="735" spans="2:20" s="86" customFormat="1" ht="10.199999999999999">
      <c r="B735" s="87"/>
      <c r="C735" s="87"/>
      <c r="D735" s="89"/>
      <c r="R735" s="89"/>
      <c r="S735" s="89"/>
      <c r="T735" s="89"/>
    </row>
    <row r="736" spans="2:20" s="86" customFormat="1" ht="10.199999999999999">
      <c r="B736" s="87"/>
      <c r="C736" s="87"/>
      <c r="D736" s="89"/>
      <c r="R736" s="89"/>
      <c r="S736" s="89"/>
      <c r="T736" s="89"/>
    </row>
    <row r="737" spans="2:20" s="86" customFormat="1" ht="10.199999999999999">
      <c r="B737" s="87"/>
      <c r="C737" s="87"/>
      <c r="D737" s="89"/>
      <c r="R737" s="89"/>
      <c r="S737" s="89"/>
      <c r="T737" s="89"/>
    </row>
    <row r="738" spans="2:20" s="86" customFormat="1" ht="10.199999999999999">
      <c r="B738" s="87"/>
      <c r="C738" s="87"/>
      <c r="D738" s="89"/>
      <c r="R738" s="89"/>
      <c r="S738" s="89"/>
      <c r="T738" s="89"/>
    </row>
    <row r="739" spans="2:20" s="86" customFormat="1" ht="10.199999999999999">
      <c r="B739" s="87"/>
      <c r="C739" s="87"/>
      <c r="D739" s="89"/>
      <c r="R739" s="89"/>
      <c r="S739" s="89"/>
      <c r="T739" s="89"/>
    </row>
    <row r="740" spans="2:20" s="86" customFormat="1" ht="10.199999999999999">
      <c r="B740" s="87"/>
      <c r="C740" s="87"/>
      <c r="D740" s="89"/>
      <c r="R740" s="89"/>
      <c r="S740" s="89"/>
      <c r="T740" s="89"/>
    </row>
    <row r="741" spans="2:20" s="86" customFormat="1" ht="10.199999999999999">
      <c r="B741" s="87"/>
      <c r="C741" s="87"/>
      <c r="D741" s="89"/>
      <c r="R741" s="89"/>
      <c r="S741" s="89"/>
      <c r="T741" s="89"/>
    </row>
    <row r="742" spans="2:20" s="86" customFormat="1" ht="10.199999999999999">
      <c r="B742" s="87"/>
      <c r="C742" s="87"/>
      <c r="D742" s="89"/>
      <c r="R742" s="89"/>
      <c r="S742" s="89"/>
      <c r="T742" s="89"/>
    </row>
    <row r="743" spans="2:20" s="86" customFormat="1" ht="10.199999999999999">
      <c r="B743" s="87"/>
      <c r="C743" s="87"/>
      <c r="D743" s="89"/>
      <c r="R743" s="89"/>
      <c r="S743" s="89"/>
      <c r="T743" s="89"/>
    </row>
    <row r="744" spans="2:20" s="86" customFormat="1" ht="10.199999999999999">
      <c r="B744" s="87"/>
      <c r="C744" s="87"/>
      <c r="D744" s="89"/>
      <c r="R744" s="89"/>
      <c r="S744" s="89"/>
      <c r="T744" s="89"/>
    </row>
    <row r="745" spans="2:20" s="86" customFormat="1" ht="10.199999999999999">
      <c r="B745" s="87"/>
      <c r="C745" s="87"/>
      <c r="D745" s="89"/>
      <c r="R745" s="89"/>
      <c r="S745" s="89"/>
      <c r="T745" s="89"/>
    </row>
    <row r="746" spans="2:20" s="86" customFormat="1" ht="10.199999999999999">
      <c r="B746" s="87"/>
      <c r="C746" s="87"/>
      <c r="D746" s="89"/>
      <c r="R746" s="89"/>
      <c r="S746" s="89"/>
      <c r="T746" s="89"/>
    </row>
    <row r="747" spans="2:20" s="86" customFormat="1" ht="10.199999999999999">
      <c r="B747" s="87"/>
      <c r="C747" s="87"/>
      <c r="D747" s="89"/>
      <c r="R747" s="89"/>
      <c r="S747" s="89"/>
      <c r="T747" s="89"/>
    </row>
    <row r="748" spans="2:20" s="86" customFormat="1" ht="10.199999999999999">
      <c r="B748" s="87"/>
      <c r="C748" s="87"/>
      <c r="D748" s="89"/>
      <c r="R748" s="89"/>
      <c r="S748" s="89"/>
      <c r="T748" s="89"/>
    </row>
    <row r="749" spans="2:20" s="86" customFormat="1" ht="10.199999999999999">
      <c r="B749" s="87"/>
      <c r="C749" s="87"/>
      <c r="D749" s="89"/>
      <c r="R749" s="89"/>
      <c r="S749" s="89"/>
      <c r="T749" s="89"/>
    </row>
    <row r="750" spans="2:20" s="86" customFormat="1" ht="10.199999999999999">
      <c r="B750" s="87"/>
      <c r="C750" s="87"/>
      <c r="D750" s="89"/>
      <c r="R750" s="89"/>
      <c r="S750" s="89"/>
      <c r="T750" s="89"/>
    </row>
    <row r="751" spans="2:20" s="86" customFormat="1" ht="10.199999999999999">
      <c r="B751" s="87"/>
      <c r="C751" s="87"/>
      <c r="D751" s="89"/>
      <c r="R751" s="89"/>
      <c r="S751" s="89"/>
      <c r="T751" s="89"/>
    </row>
    <row r="752" spans="2:20" s="86" customFormat="1" ht="10.199999999999999">
      <c r="B752" s="87"/>
      <c r="C752" s="87"/>
      <c r="D752" s="89"/>
      <c r="R752" s="89"/>
      <c r="S752" s="89"/>
      <c r="T752" s="89"/>
    </row>
    <row r="753" spans="2:20" s="86" customFormat="1" ht="10.199999999999999">
      <c r="B753" s="87"/>
      <c r="C753" s="87"/>
      <c r="D753" s="89"/>
      <c r="R753" s="89"/>
      <c r="S753" s="89"/>
      <c r="T753" s="89"/>
    </row>
    <row r="754" spans="2:20" s="86" customFormat="1" ht="10.199999999999999">
      <c r="B754" s="87"/>
      <c r="C754" s="87"/>
      <c r="D754" s="89"/>
      <c r="R754" s="89"/>
      <c r="S754" s="89"/>
      <c r="T754" s="89"/>
    </row>
    <row r="755" spans="2:20" s="86" customFormat="1" ht="10.199999999999999">
      <c r="B755" s="87"/>
      <c r="C755" s="87"/>
      <c r="D755" s="89"/>
      <c r="R755" s="89"/>
      <c r="S755" s="89"/>
      <c r="T755" s="89"/>
    </row>
    <row r="756" spans="2:20" s="86" customFormat="1" ht="10.199999999999999">
      <c r="B756" s="87"/>
      <c r="C756" s="87"/>
      <c r="D756" s="89"/>
      <c r="R756" s="89"/>
      <c r="S756" s="89"/>
      <c r="T756" s="89"/>
    </row>
    <row r="757" spans="2:20" s="86" customFormat="1" ht="10.199999999999999">
      <c r="B757" s="87"/>
      <c r="C757" s="87"/>
      <c r="D757" s="89"/>
      <c r="R757" s="89"/>
      <c r="S757" s="89"/>
      <c r="T757" s="89"/>
    </row>
    <row r="758" spans="2:20" s="86" customFormat="1" ht="10.199999999999999">
      <c r="B758" s="87"/>
      <c r="C758" s="87"/>
      <c r="D758" s="89"/>
      <c r="R758" s="89"/>
      <c r="S758" s="89"/>
      <c r="T758" s="89"/>
    </row>
    <row r="759" spans="2:20" s="86" customFormat="1" ht="10.199999999999999">
      <c r="B759" s="87"/>
      <c r="C759" s="87"/>
      <c r="D759" s="89"/>
      <c r="R759" s="89"/>
      <c r="S759" s="89"/>
      <c r="T759" s="89"/>
    </row>
    <row r="760" spans="2:20" s="86" customFormat="1" ht="10.199999999999999">
      <c r="B760" s="87"/>
      <c r="C760" s="87"/>
      <c r="D760" s="89"/>
      <c r="R760" s="89"/>
      <c r="S760" s="89"/>
      <c r="T760" s="89"/>
    </row>
    <row r="761" spans="2:20" s="86" customFormat="1" ht="10.199999999999999">
      <c r="B761" s="87"/>
      <c r="C761" s="87"/>
      <c r="D761" s="89"/>
      <c r="R761" s="89"/>
      <c r="S761" s="89"/>
      <c r="T761" s="89"/>
    </row>
    <row r="762" spans="2:20" s="86" customFormat="1" ht="10.199999999999999">
      <c r="B762" s="87"/>
      <c r="C762" s="87"/>
      <c r="D762" s="89"/>
      <c r="R762" s="89"/>
      <c r="S762" s="89"/>
      <c r="T762" s="89"/>
    </row>
    <row r="763" spans="2:20" s="86" customFormat="1" ht="10.199999999999999">
      <c r="B763" s="87"/>
      <c r="C763" s="87"/>
      <c r="D763" s="89"/>
      <c r="R763" s="89"/>
      <c r="S763" s="89"/>
      <c r="T763" s="89"/>
    </row>
    <row r="764" spans="2:20" s="86" customFormat="1" ht="10.199999999999999">
      <c r="B764" s="87"/>
      <c r="C764" s="87"/>
      <c r="D764" s="89"/>
      <c r="R764" s="89"/>
      <c r="S764" s="89"/>
      <c r="T764" s="89"/>
    </row>
    <row r="765" spans="2:20" s="86" customFormat="1" ht="10.199999999999999">
      <c r="B765" s="87"/>
      <c r="C765" s="87"/>
      <c r="D765" s="89"/>
      <c r="R765" s="89"/>
      <c r="S765" s="89"/>
      <c r="T765" s="89"/>
    </row>
    <row r="766" spans="2:20" s="86" customFormat="1" ht="10.199999999999999">
      <c r="B766" s="87"/>
      <c r="C766" s="87"/>
      <c r="D766" s="89"/>
      <c r="R766" s="89"/>
      <c r="S766" s="89"/>
      <c r="T766" s="89"/>
    </row>
    <row r="767" spans="2:20" s="86" customFormat="1" ht="10.199999999999999">
      <c r="B767" s="87"/>
      <c r="C767" s="87"/>
      <c r="D767" s="89"/>
      <c r="R767" s="89"/>
      <c r="S767" s="89"/>
      <c r="T767" s="89"/>
    </row>
    <row r="768" spans="2:20" s="86" customFormat="1" ht="10.199999999999999">
      <c r="B768" s="87"/>
      <c r="C768" s="87"/>
      <c r="D768" s="89"/>
      <c r="R768" s="89"/>
      <c r="S768" s="89"/>
      <c r="T768" s="89"/>
    </row>
    <row r="769" spans="2:20" s="86" customFormat="1" ht="10.199999999999999">
      <c r="B769" s="87"/>
      <c r="C769" s="87"/>
      <c r="D769" s="89"/>
      <c r="R769" s="89"/>
      <c r="S769" s="89"/>
      <c r="T769" s="89"/>
    </row>
    <row r="770" spans="2:20" s="86" customFormat="1" ht="10.199999999999999">
      <c r="B770" s="87"/>
      <c r="C770" s="87"/>
      <c r="D770" s="89"/>
      <c r="R770" s="89"/>
      <c r="S770" s="89"/>
      <c r="T770" s="89"/>
    </row>
    <row r="771" spans="2:20" s="86" customFormat="1" ht="10.199999999999999">
      <c r="B771" s="87"/>
      <c r="C771" s="87"/>
      <c r="D771" s="89"/>
      <c r="R771" s="89"/>
      <c r="S771" s="89"/>
      <c r="T771" s="89"/>
    </row>
    <row r="772" spans="2:20" s="86" customFormat="1" ht="10.199999999999999">
      <c r="B772" s="87"/>
      <c r="C772" s="87"/>
      <c r="D772" s="89"/>
      <c r="R772" s="89"/>
      <c r="S772" s="89"/>
      <c r="T772" s="89"/>
    </row>
    <row r="773" spans="2:20" s="86" customFormat="1" ht="10.199999999999999">
      <c r="B773" s="87"/>
      <c r="C773" s="87"/>
      <c r="D773" s="89"/>
      <c r="R773" s="89"/>
      <c r="S773" s="89"/>
      <c r="T773" s="89"/>
    </row>
    <row r="774" spans="2:20" s="86" customFormat="1" ht="10.199999999999999">
      <c r="B774" s="87"/>
      <c r="C774" s="87"/>
      <c r="D774" s="89"/>
      <c r="R774" s="89"/>
      <c r="S774" s="89"/>
      <c r="T774" s="89"/>
    </row>
    <row r="775" spans="2:20" s="86" customFormat="1" ht="10.199999999999999">
      <c r="B775" s="87"/>
      <c r="C775" s="87"/>
      <c r="D775" s="89"/>
      <c r="R775" s="89"/>
      <c r="S775" s="89"/>
      <c r="T775" s="89"/>
    </row>
    <row r="776" spans="2:20" s="86" customFormat="1" ht="10.199999999999999">
      <c r="B776" s="87"/>
      <c r="C776" s="87"/>
      <c r="D776" s="89"/>
      <c r="R776" s="89"/>
      <c r="S776" s="89"/>
      <c r="T776" s="89"/>
    </row>
    <row r="777" spans="2:20" s="86" customFormat="1" ht="10.199999999999999">
      <c r="B777" s="87"/>
      <c r="C777" s="87"/>
      <c r="D777" s="89"/>
      <c r="R777" s="89"/>
      <c r="S777" s="89"/>
      <c r="T777" s="89"/>
    </row>
    <row r="778" spans="2:20" s="86" customFormat="1" ht="10.199999999999999">
      <c r="B778" s="87"/>
      <c r="C778" s="87"/>
      <c r="D778" s="89"/>
      <c r="R778" s="89"/>
      <c r="S778" s="89"/>
      <c r="T778" s="89"/>
    </row>
    <row r="779" spans="2:20" s="86" customFormat="1" ht="10.199999999999999">
      <c r="B779" s="87"/>
      <c r="C779" s="87"/>
      <c r="D779" s="89"/>
      <c r="R779" s="89"/>
      <c r="S779" s="89"/>
      <c r="T779" s="89"/>
    </row>
    <row r="780" spans="2:20" s="86" customFormat="1" ht="10.199999999999999">
      <c r="B780" s="87"/>
      <c r="C780" s="87"/>
      <c r="D780" s="89"/>
      <c r="R780" s="89"/>
      <c r="S780" s="89"/>
      <c r="T780" s="89"/>
    </row>
    <row r="781" spans="2:20" s="86" customFormat="1" ht="10.199999999999999">
      <c r="B781" s="87"/>
      <c r="C781" s="87"/>
      <c r="D781" s="89"/>
      <c r="R781" s="89"/>
      <c r="S781" s="89"/>
      <c r="T781" s="89"/>
    </row>
    <row r="782" spans="2:20" s="86" customFormat="1" ht="10.199999999999999">
      <c r="B782" s="87"/>
      <c r="C782" s="87"/>
      <c r="D782" s="89"/>
      <c r="R782" s="89"/>
      <c r="S782" s="89"/>
      <c r="T782" s="89"/>
    </row>
    <row r="783" spans="2:20" s="86" customFormat="1" ht="10.199999999999999">
      <c r="B783" s="87"/>
      <c r="C783" s="87"/>
      <c r="D783" s="89"/>
      <c r="R783" s="89"/>
      <c r="S783" s="89"/>
      <c r="T783" s="89"/>
    </row>
    <row r="784" spans="2:20" s="86" customFormat="1" ht="10.199999999999999">
      <c r="B784" s="87"/>
      <c r="C784" s="87"/>
      <c r="D784" s="89"/>
      <c r="R784" s="89"/>
      <c r="S784" s="89"/>
      <c r="T784" s="89"/>
    </row>
    <row r="785" spans="2:20" s="86" customFormat="1" ht="10.199999999999999">
      <c r="B785" s="87"/>
      <c r="C785" s="87"/>
      <c r="D785" s="89"/>
      <c r="R785" s="89"/>
      <c r="S785" s="89"/>
      <c r="T785" s="89"/>
    </row>
    <row r="786" spans="2:20" s="86" customFormat="1" ht="10.199999999999999">
      <c r="B786" s="87"/>
      <c r="C786" s="87"/>
      <c r="D786" s="89"/>
      <c r="R786" s="89"/>
      <c r="S786" s="89"/>
      <c r="T786" s="89"/>
    </row>
    <row r="787" spans="2:20" s="86" customFormat="1" ht="10.199999999999999">
      <c r="B787" s="87"/>
      <c r="C787" s="87"/>
      <c r="D787" s="89"/>
      <c r="R787" s="89"/>
      <c r="S787" s="89"/>
      <c r="T787" s="89"/>
    </row>
    <row r="788" spans="2:20" s="86" customFormat="1" ht="10.199999999999999">
      <c r="B788" s="87"/>
      <c r="C788" s="87"/>
      <c r="D788" s="89"/>
      <c r="R788" s="89"/>
      <c r="S788" s="89"/>
      <c r="T788" s="89"/>
    </row>
    <row r="789" spans="2:20" s="86" customFormat="1" ht="10.199999999999999">
      <c r="B789" s="87"/>
      <c r="C789" s="87"/>
      <c r="D789" s="89"/>
      <c r="R789" s="89"/>
      <c r="S789" s="89"/>
      <c r="T789" s="89"/>
    </row>
    <row r="790" spans="2:20" s="86" customFormat="1" ht="10.199999999999999">
      <c r="B790" s="87"/>
      <c r="C790" s="87"/>
      <c r="D790" s="89"/>
      <c r="R790" s="89"/>
      <c r="S790" s="89"/>
      <c r="T790" s="89"/>
    </row>
    <row r="791" spans="2:20" s="86" customFormat="1" ht="10.199999999999999">
      <c r="B791" s="87"/>
      <c r="C791" s="87"/>
      <c r="D791" s="89"/>
      <c r="R791" s="89"/>
      <c r="S791" s="89"/>
      <c r="T791" s="89"/>
    </row>
    <row r="792" spans="2:20" s="86" customFormat="1" ht="10.199999999999999">
      <c r="B792" s="87"/>
      <c r="C792" s="87"/>
      <c r="D792" s="89"/>
      <c r="R792" s="89"/>
      <c r="S792" s="89"/>
      <c r="T792" s="89"/>
    </row>
    <row r="793" spans="2:20" s="86" customFormat="1" ht="10.199999999999999">
      <c r="B793" s="87"/>
      <c r="C793" s="87"/>
      <c r="D793" s="89"/>
      <c r="R793" s="89"/>
      <c r="S793" s="89"/>
      <c r="T793" s="89"/>
    </row>
    <row r="794" spans="2:20" s="86" customFormat="1" ht="10.199999999999999">
      <c r="B794" s="87"/>
      <c r="C794" s="87"/>
      <c r="D794" s="89"/>
      <c r="R794" s="89"/>
      <c r="S794" s="89"/>
      <c r="T794" s="89"/>
    </row>
    <row r="795" spans="2:20" s="86" customFormat="1" ht="10.199999999999999">
      <c r="B795" s="87"/>
      <c r="C795" s="87"/>
      <c r="D795" s="89"/>
      <c r="R795" s="89"/>
      <c r="S795" s="89"/>
      <c r="T795" s="89"/>
    </row>
    <row r="796" spans="2:20" s="86" customFormat="1" ht="10.199999999999999">
      <c r="B796" s="87"/>
      <c r="C796" s="87"/>
      <c r="D796" s="89"/>
      <c r="R796" s="89"/>
      <c r="S796" s="89"/>
      <c r="T796" s="89"/>
    </row>
    <row r="797" spans="2:20" s="86" customFormat="1" ht="10.199999999999999">
      <c r="B797" s="87"/>
      <c r="C797" s="87"/>
      <c r="D797" s="89"/>
      <c r="R797" s="89"/>
      <c r="S797" s="89"/>
      <c r="T797" s="89"/>
    </row>
    <row r="798" spans="2:20" s="86" customFormat="1" ht="10.199999999999999">
      <c r="B798" s="87"/>
      <c r="C798" s="87"/>
      <c r="D798" s="89"/>
      <c r="R798" s="89"/>
      <c r="S798" s="89"/>
      <c r="T798" s="89"/>
    </row>
    <row r="799" spans="2:20" s="86" customFormat="1" ht="10.199999999999999">
      <c r="B799" s="87"/>
      <c r="C799" s="87"/>
      <c r="D799" s="89"/>
      <c r="R799" s="89"/>
      <c r="S799" s="89"/>
      <c r="T799" s="89"/>
    </row>
    <row r="800" spans="2:20" s="86" customFormat="1" ht="10.199999999999999">
      <c r="B800" s="87"/>
      <c r="C800" s="87"/>
      <c r="D800" s="89"/>
      <c r="R800" s="89"/>
      <c r="S800" s="89"/>
      <c r="T800" s="89"/>
    </row>
    <row r="801" spans="2:20" s="86" customFormat="1" ht="10.199999999999999">
      <c r="B801" s="87"/>
      <c r="C801" s="87"/>
      <c r="D801" s="89"/>
      <c r="R801" s="89"/>
      <c r="S801" s="89"/>
      <c r="T801" s="89"/>
    </row>
    <row r="802" spans="2:20" s="86" customFormat="1" ht="10.199999999999999">
      <c r="B802" s="87"/>
      <c r="C802" s="87"/>
      <c r="D802" s="89"/>
      <c r="R802" s="89"/>
      <c r="S802" s="89"/>
      <c r="T802" s="89"/>
    </row>
    <row r="803" spans="2:20" s="86" customFormat="1" ht="10.199999999999999">
      <c r="B803" s="87"/>
      <c r="C803" s="87"/>
      <c r="D803" s="89"/>
      <c r="R803" s="89"/>
      <c r="S803" s="89"/>
      <c r="T803" s="89"/>
    </row>
    <row r="804" spans="2:20" s="86" customFormat="1" ht="10.199999999999999">
      <c r="B804" s="87"/>
      <c r="C804" s="87"/>
      <c r="D804" s="89"/>
      <c r="R804" s="89"/>
      <c r="S804" s="89"/>
      <c r="T804" s="89"/>
    </row>
    <row r="805" spans="2:20" s="86" customFormat="1" ht="10.199999999999999">
      <c r="B805" s="87"/>
      <c r="C805" s="87"/>
      <c r="D805" s="89"/>
      <c r="R805" s="89"/>
      <c r="S805" s="89"/>
      <c r="T805" s="89"/>
    </row>
    <row r="806" spans="2:20" s="86" customFormat="1" ht="10.199999999999999">
      <c r="B806" s="87"/>
      <c r="C806" s="87"/>
      <c r="D806" s="89"/>
      <c r="R806" s="89"/>
      <c r="S806" s="89"/>
      <c r="T806" s="89"/>
    </row>
    <row r="807" spans="2:20" s="86" customFormat="1" ht="10.199999999999999">
      <c r="B807" s="87"/>
      <c r="C807" s="87"/>
      <c r="D807" s="89"/>
      <c r="R807" s="89"/>
      <c r="S807" s="89"/>
      <c r="T807" s="89"/>
    </row>
    <row r="808" spans="2:20" s="86" customFormat="1" ht="10.199999999999999">
      <c r="B808" s="87"/>
      <c r="C808" s="87"/>
      <c r="D808" s="89"/>
      <c r="R808" s="89"/>
      <c r="S808" s="89"/>
      <c r="T808" s="89"/>
    </row>
    <row r="809" spans="2:20" s="86" customFormat="1" ht="10.199999999999999">
      <c r="B809" s="87"/>
      <c r="C809" s="87"/>
      <c r="D809" s="89"/>
      <c r="R809" s="89"/>
      <c r="S809" s="89"/>
      <c r="T809" s="89"/>
    </row>
    <row r="810" spans="2:20" s="86" customFormat="1" ht="10.199999999999999">
      <c r="B810" s="87"/>
      <c r="C810" s="87"/>
      <c r="D810" s="89"/>
      <c r="R810" s="89"/>
      <c r="S810" s="89"/>
      <c r="T810" s="89"/>
    </row>
    <row r="811" spans="2:20" s="86" customFormat="1" ht="10.199999999999999">
      <c r="B811" s="87"/>
      <c r="C811" s="87"/>
      <c r="D811" s="89"/>
      <c r="R811" s="89"/>
      <c r="S811" s="89"/>
      <c r="T811" s="89"/>
    </row>
    <row r="812" spans="2:20" s="86" customFormat="1" ht="10.199999999999999">
      <c r="B812" s="87"/>
      <c r="C812" s="87"/>
      <c r="D812" s="89"/>
      <c r="R812" s="89"/>
      <c r="S812" s="89"/>
      <c r="T812" s="89"/>
    </row>
    <row r="813" spans="2:20" s="86" customFormat="1" ht="10.199999999999999">
      <c r="B813" s="87"/>
      <c r="C813" s="87"/>
      <c r="D813" s="89"/>
      <c r="R813" s="89"/>
      <c r="S813" s="89"/>
      <c r="T813" s="89"/>
    </row>
    <row r="814" spans="2:20" s="86" customFormat="1" ht="10.199999999999999">
      <c r="B814" s="87"/>
      <c r="C814" s="87"/>
      <c r="D814" s="89"/>
      <c r="R814" s="89"/>
      <c r="S814" s="89"/>
      <c r="T814" s="89"/>
    </row>
    <row r="815" spans="2:20" s="86" customFormat="1" ht="10.199999999999999">
      <c r="B815" s="87"/>
      <c r="C815" s="87"/>
      <c r="D815" s="89"/>
      <c r="R815" s="89"/>
      <c r="S815" s="89"/>
      <c r="T815" s="89"/>
    </row>
    <row r="816" spans="2:20" s="86" customFormat="1" ht="10.199999999999999">
      <c r="B816" s="87"/>
      <c r="C816" s="87"/>
      <c r="D816" s="89"/>
      <c r="R816" s="89"/>
      <c r="S816" s="89"/>
      <c r="T816" s="89"/>
    </row>
    <row r="817" spans="2:20" s="86" customFormat="1" ht="10.199999999999999">
      <c r="B817" s="87"/>
      <c r="C817" s="87"/>
      <c r="D817" s="89"/>
      <c r="R817" s="89"/>
      <c r="S817" s="89"/>
      <c r="T817" s="89"/>
    </row>
    <row r="818" spans="2:20" s="86" customFormat="1" ht="10.199999999999999">
      <c r="B818" s="87"/>
      <c r="C818" s="87"/>
      <c r="D818" s="89"/>
      <c r="R818" s="89"/>
      <c r="S818" s="89"/>
      <c r="T818" s="89"/>
    </row>
    <row r="819" spans="2:20" s="86" customFormat="1" ht="10.199999999999999">
      <c r="B819" s="87"/>
      <c r="C819" s="87"/>
      <c r="D819" s="89"/>
      <c r="R819" s="89"/>
      <c r="S819" s="89"/>
      <c r="T819" s="89"/>
    </row>
    <row r="820" spans="2:20" s="86" customFormat="1" ht="10.199999999999999">
      <c r="B820" s="87"/>
      <c r="C820" s="87"/>
      <c r="D820" s="89"/>
      <c r="R820" s="89"/>
      <c r="S820" s="89"/>
      <c r="T820" s="89"/>
    </row>
    <row r="821" spans="2:20" s="86" customFormat="1" ht="10.199999999999999">
      <c r="B821" s="87"/>
      <c r="C821" s="87"/>
      <c r="D821" s="89"/>
      <c r="R821" s="89"/>
      <c r="S821" s="89"/>
      <c r="T821" s="89"/>
    </row>
    <row r="822" spans="2:20" s="86" customFormat="1" ht="10.199999999999999">
      <c r="B822" s="87"/>
      <c r="C822" s="87"/>
      <c r="D822" s="89"/>
      <c r="R822" s="89"/>
      <c r="S822" s="89"/>
      <c r="T822" s="89"/>
    </row>
    <row r="823" spans="2:20" s="86" customFormat="1" ht="10.199999999999999">
      <c r="B823" s="87"/>
      <c r="C823" s="87"/>
      <c r="D823" s="89"/>
      <c r="R823" s="89"/>
      <c r="S823" s="89"/>
      <c r="T823" s="89"/>
    </row>
    <row r="824" spans="2:20" s="86" customFormat="1" ht="10.199999999999999">
      <c r="B824" s="87"/>
      <c r="C824" s="87"/>
      <c r="D824" s="89"/>
      <c r="R824" s="89"/>
      <c r="S824" s="89"/>
      <c r="T824" s="89"/>
    </row>
    <row r="825" spans="2:20" s="86" customFormat="1" ht="10.199999999999999">
      <c r="B825" s="87"/>
      <c r="C825" s="87"/>
      <c r="D825" s="89"/>
      <c r="R825" s="89"/>
      <c r="S825" s="89"/>
      <c r="T825" s="89"/>
    </row>
    <row r="826" spans="2:20" s="86" customFormat="1" ht="10.199999999999999">
      <c r="B826" s="87"/>
      <c r="C826" s="87"/>
      <c r="D826" s="89"/>
      <c r="R826" s="89"/>
      <c r="S826" s="89"/>
      <c r="T826" s="89"/>
    </row>
    <row r="827" spans="2:20" s="86" customFormat="1" ht="10.199999999999999">
      <c r="B827" s="87"/>
      <c r="C827" s="87"/>
      <c r="D827" s="89"/>
      <c r="R827" s="89"/>
      <c r="S827" s="89"/>
      <c r="T827" s="89"/>
    </row>
    <row r="828" spans="2:20" s="86" customFormat="1" ht="10.199999999999999">
      <c r="B828" s="87"/>
      <c r="C828" s="87"/>
      <c r="D828" s="89"/>
      <c r="R828" s="89"/>
      <c r="S828" s="89"/>
      <c r="T828" s="89"/>
    </row>
    <row r="829" spans="2:20" s="86" customFormat="1" ht="10.199999999999999">
      <c r="B829" s="87"/>
      <c r="C829" s="87"/>
      <c r="D829" s="89"/>
      <c r="R829" s="89"/>
      <c r="S829" s="89"/>
      <c r="T829" s="89"/>
    </row>
    <row r="830" spans="2:20" s="86" customFormat="1" ht="10.199999999999999">
      <c r="B830" s="87"/>
      <c r="C830" s="87"/>
      <c r="D830" s="89"/>
      <c r="R830" s="89"/>
      <c r="S830" s="89"/>
      <c r="T830" s="89"/>
    </row>
    <row r="831" spans="2:20" s="86" customFormat="1" ht="10.199999999999999">
      <c r="B831" s="87"/>
      <c r="C831" s="87"/>
      <c r="D831" s="89"/>
      <c r="R831" s="89"/>
      <c r="S831" s="89"/>
      <c r="T831" s="89"/>
    </row>
    <row r="832" spans="2:20" s="86" customFormat="1" ht="10.199999999999999">
      <c r="B832" s="87"/>
      <c r="C832" s="87"/>
      <c r="D832" s="89"/>
      <c r="R832" s="89"/>
      <c r="S832" s="89"/>
      <c r="T832" s="89"/>
    </row>
    <row r="833" spans="2:20" s="86" customFormat="1" ht="10.199999999999999">
      <c r="B833" s="87"/>
      <c r="C833" s="87"/>
      <c r="D833" s="89"/>
      <c r="R833" s="89"/>
      <c r="S833" s="89"/>
      <c r="T833" s="89"/>
    </row>
    <row r="834" spans="2:20" s="86" customFormat="1" ht="10.199999999999999">
      <c r="B834" s="87"/>
      <c r="C834" s="87"/>
      <c r="D834" s="89"/>
      <c r="R834" s="89"/>
      <c r="S834" s="89"/>
      <c r="T834" s="89"/>
    </row>
    <row r="835" spans="2:20" s="86" customFormat="1" ht="10.199999999999999">
      <c r="B835" s="87"/>
      <c r="C835" s="87"/>
      <c r="D835" s="89"/>
      <c r="R835" s="89"/>
      <c r="S835" s="89"/>
      <c r="T835" s="89"/>
    </row>
    <row r="836" spans="2:20" s="86" customFormat="1" ht="10.199999999999999">
      <c r="B836" s="87"/>
      <c r="C836" s="87"/>
      <c r="D836" s="89"/>
      <c r="R836" s="89"/>
      <c r="S836" s="89"/>
      <c r="T836" s="89"/>
    </row>
    <row r="837" spans="2:20" s="86" customFormat="1" ht="10.199999999999999">
      <c r="B837" s="87"/>
      <c r="C837" s="87"/>
      <c r="D837" s="89"/>
      <c r="R837" s="89"/>
      <c r="S837" s="89"/>
      <c r="T837" s="89"/>
    </row>
    <row r="838" spans="2:20" s="86" customFormat="1" ht="10.199999999999999">
      <c r="B838" s="87"/>
      <c r="C838" s="87"/>
      <c r="D838" s="89"/>
      <c r="R838" s="89"/>
      <c r="S838" s="89"/>
      <c r="T838" s="89"/>
    </row>
    <row r="839" spans="2:20" s="86" customFormat="1" ht="10.199999999999999">
      <c r="B839" s="87"/>
      <c r="C839" s="87"/>
      <c r="D839" s="89"/>
      <c r="R839" s="89"/>
      <c r="S839" s="89"/>
      <c r="T839" s="89"/>
    </row>
    <row r="840" spans="2:20" s="86" customFormat="1" ht="10.199999999999999">
      <c r="B840" s="87"/>
      <c r="C840" s="87"/>
      <c r="D840" s="89"/>
      <c r="R840" s="89"/>
      <c r="S840" s="89"/>
      <c r="T840" s="89"/>
    </row>
    <row r="841" spans="2:20" s="86" customFormat="1" ht="10.199999999999999">
      <c r="B841" s="87"/>
      <c r="C841" s="87"/>
      <c r="D841" s="89"/>
      <c r="R841" s="89"/>
      <c r="S841" s="89"/>
      <c r="T841" s="89"/>
    </row>
    <row r="842" spans="2:20" s="86" customFormat="1" ht="10.199999999999999">
      <c r="B842" s="87"/>
      <c r="C842" s="87"/>
      <c r="D842" s="89"/>
      <c r="R842" s="89"/>
      <c r="S842" s="89"/>
      <c r="T842" s="89"/>
    </row>
    <row r="843" spans="2:20" s="86" customFormat="1" ht="10.199999999999999">
      <c r="B843" s="87"/>
      <c r="C843" s="87"/>
      <c r="D843" s="89"/>
      <c r="R843" s="89"/>
      <c r="S843" s="89"/>
      <c r="T843" s="89"/>
    </row>
    <row r="844" spans="2:20" s="86" customFormat="1" ht="10.199999999999999">
      <c r="B844" s="87"/>
      <c r="C844" s="87"/>
      <c r="D844" s="89"/>
      <c r="R844" s="89"/>
      <c r="S844" s="89"/>
      <c r="T844" s="89"/>
    </row>
    <row r="845" spans="2:20" s="86" customFormat="1" ht="10.199999999999999">
      <c r="B845" s="87"/>
      <c r="C845" s="87"/>
      <c r="D845" s="89"/>
      <c r="R845" s="89"/>
      <c r="S845" s="89"/>
      <c r="T845" s="89"/>
    </row>
    <row r="846" spans="2:20" s="86" customFormat="1" ht="10.199999999999999">
      <c r="B846" s="87"/>
      <c r="C846" s="87"/>
      <c r="D846" s="89"/>
      <c r="R846" s="89"/>
      <c r="S846" s="89"/>
      <c r="T846" s="89"/>
    </row>
    <row r="847" spans="2:20" s="86" customFormat="1" ht="10.199999999999999">
      <c r="B847" s="87"/>
      <c r="C847" s="87"/>
      <c r="D847" s="89"/>
      <c r="R847" s="89"/>
      <c r="S847" s="89"/>
      <c r="T847" s="89"/>
    </row>
    <row r="848" spans="2:20" s="86" customFormat="1" ht="10.199999999999999">
      <c r="B848" s="87"/>
      <c r="C848" s="87"/>
      <c r="D848" s="89"/>
      <c r="R848" s="89"/>
      <c r="S848" s="89"/>
      <c r="T848" s="89"/>
    </row>
    <row r="849" spans="2:20" s="86" customFormat="1" ht="10.199999999999999">
      <c r="B849" s="87"/>
      <c r="C849" s="87"/>
      <c r="D849" s="89"/>
      <c r="R849" s="89"/>
      <c r="S849" s="89"/>
      <c r="T849" s="89"/>
    </row>
    <row r="850" spans="2:20" s="86" customFormat="1" ht="10.199999999999999">
      <c r="B850" s="87"/>
      <c r="C850" s="87"/>
      <c r="D850" s="89"/>
      <c r="R850" s="89"/>
      <c r="S850" s="89"/>
      <c r="T850" s="89"/>
    </row>
    <row r="851" spans="2:20" s="86" customFormat="1" ht="10.199999999999999">
      <c r="B851" s="87"/>
      <c r="C851" s="87"/>
      <c r="D851" s="89"/>
      <c r="R851" s="89"/>
      <c r="S851" s="89"/>
      <c r="T851" s="89"/>
    </row>
    <row r="852" spans="2:20" s="86" customFormat="1" ht="10.199999999999999">
      <c r="B852" s="87"/>
      <c r="C852" s="87"/>
      <c r="D852" s="89"/>
      <c r="R852" s="89"/>
      <c r="S852" s="89"/>
      <c r="T852" s="89"/>
    </row>
    <row r="853" spans="2:20" s="86" customFormat="1" ht="10.199999999999999">
      <c r="B853" s="87"/>
      <c r="C853" s="87"/>
      <c r="D853" s="89"/>
      <c r="R853" s="89"/>
      <c r="S853" s="89"/>
      <c r="T853" s="89"/>
    </row>
    <row r="854" spans="2:20" s="86" customFormat="1" ht="10.199999999999999">
      <c r="B854" s="87"/>
      <c r="C854" s="87"/>
      <c r="D854" s="89"/>
      <c r="R854" s="89"/>
      <c r="S854" s="89"/>
      <c r="T854" s="89"/>
    </row>
    <row r="855" spans="2:20" s="86" customFormat="1" ht="10.199999999999999">
      <c r="B855" s="87"/>
      <c r="C855" s="87"/>
      <c r="D855" s="89"/>
      <c r="R855" s="89"/>
      <c r="S855" s="89"/>
      <c r="T855" s="89"/>
    </row>
    <row r="856" spans="2:20" s="86" customFormat="1" ht="10.199999999999999">
      <c r="B856" s="87"/>
      <c r="C856" s="87"/>
      <c r="D856" s="89"/>
      <c r="R856" s="89"/>
      <c r="S856" s="89"/>
      <c r="T856" s="89"/>
    </row>
    <row r="857" spans="2:20" s="86" customFormat="1" ht="10.199999999999999">
      <c r="B857" s="87"/>
      <c r="C857" s="87"/>
      <c r="D857" s="89"/>
      <c r="R857" s="89"/>
      <c r="S857" s="89"/>
      <c r="T857" s="89"/>
    </row>
    <row r="858" spans="2:20" s="86" customFormat="1" ht="10.199999999999999">
      <c r="B858" s="87"/>
      <c r="C858" s="87"/>
      <c r="D858" s="89"/>
      <c r="R858" s="89"/>
      <c r="S858" s="89"/>
      <c r="T858" s="89"/>
    </row>
    <row r="859" spans="2:20" s="86" customFormat="1" ht="10.199999999999999">
      <c r="B859" s="87"/>
      <c r="C859" s="87"/>
      <c r="D859" s="89"/>
      <c r="R859" s="89"/>
      <c r="S859" s="89"/>
      <c r="T859" s="89"/>
    </row>
    <row r="860" spans="2:20" s="86" customFormat="1" ht="10.199999999999999">
      <c r="B860" s="87"/>
      <c r="C860" s="87"/>
      <c r="D860" s="89"/>
      <c r="R860" s="89"/>
      <c r="S860" s="89"/>
      <c r="T860" s="89"/>
    </row>
    <row r="861" spans="2:20" s="86" customFormat="1" ht="10.199999999999999">
      <c r="B861" s="87"/>
      <c r="C861" s="87"/>
      <c r="D861" s="89"/>
      <c r="R861" s="89"/>
      <c r="S861" s="89"/>
      <c r="T861" s="89"/>
    </row>
    <row r="862" spans="2:20" s="86" customFormat="1" ht="10.199999999999999">
      <c r="B862" s="87"/>
      <c r="C862" s="87"/>
      <c r="D862" s="89"/>
      <c r="R862" s="89"/>
      <c r="S862" s="89"/>
      <c r="T862" s="89"/>
    </row>
    <row r="863" spans="2:20" s="86" customFormat="1" ht="10.199999999999999">
      <c r="B863" s="87"/>
      <c r="C863" s="87"/>
      <c r="D863" s="89"/>
      <c r="R863" s="89"/>
      <c r="S863" s="89"/>
      <c r="T863" s="89"/>
    </row>
    <row r="864" spans="2:20" s="86" customFormat="1" ht="10.199999999999999">
      <c r="B864" s="87"/>
      <c r="C864" s="87"/>
      <c r="D864" s="89"/>
      <c r="R864" s="89"/>
      <c r="S864" s="89"/>
      <c r="T864" s="89"/>
    </row>
    <row r="865" spans="2:20" s="86" customFormat="1" ht="10.199999999999999">
      <c r="B865" s="87"/>
      <c r="C865" s="87"/>
      <c r="D865" s="89"/>
      <c r="R865" s="89"/>
      <c r="S865" s="89"/>
      <c r="T865" s="89"/>
    </row>
    <row r="866" spans="2:20" s="86" customFormat="1" ht="10.199999999999999">
      <c r="B866" s="87"/>
      <c r="C866" s="87"/>
      <c r="D866" s="89"/>
      <c r="R866" s="89"/>
      <c r="S866" s="89"/>
      <c r="T866" s="89"/>
    </row>
    <row r="867" spans="2:20" s="86" customFormat="1" ht="10.199999999999999">
      <c r="B867" s="87"/>
      <c r="C867" s="87"/>
      <c r="D867" s="89"/>
      <c r="R867" s="89"/>
      <c r="S867" s="89"/>
      <c r="T867" s="89"/>
    </row>
    <row r="868" spans="2:20" s="86" customFormat="1" ht="10.199999999999999">
      <c r="B868" s="87"/>
      <c r="C868" s="87"/>
      <c r="D868" s="89"/>
      <c r="R868" s="89"/>
      <c r="S868" s="89"/>
      <c r="T868" s="89"/>
    </row>
    <row r="869" spans="2:20" s="86" customFormat="1" ht="10.199999999999999">
      <c r="B869" s="87"/>
      <c r="C869" s="87"/>
      <c r="D869" s="89"/>
      <c r="R869" s="89"/>
      <c r="S869" s="89"/>
      <c r="T869" s="89"/>
    </row>
    <row r="870" spans="2:20" s="86" customFormat="1" ht="10.199999999999999">
      <c r="B870" s="87"/>
      <c r="C870" s="87"/>
      <c r="D870" s="89"/>
      <c r="R870" s="89"/>
      <c r="S870" s="89"/>
      <c r="T870" s="89"/>
    </row>
    <row r="871" spans="2:20" s="86" customFormat="1" ht="10.199999999999999">
      <c r="B871" s="87"/>
      <c r="C871" s="87"/>
      <c r="D871" s="89"/>
      <c r="R871" s="89"/>
      <c r="S871" s="89"/>
      <c r="T871" s="89"/>
    </row>
    <row r="872" spans="2:20" s="86" customFormat="1" ht="10.199999999999999">
      <c r="B872" s="87"/>
      <c r="C872" s="87"/>
      <c r="D872" s="89"/>
      <c r="R872" s="89"/>
      <c r="S872" s="89"/>
      <c r="T872" s="89"/>
    </row>
    <row r="873" spans="2:20" s="86" customFormat="1" ht="10.199999999999999">
      <c r="B873" s="87"/>
      <c r="C873" s="87"/>
      <c r="D873" s="89"/>
      <c r="R873" s="89"/>
      <c r="S873" s="89"/>
      <c r="T873" s="89"/>
    </row>
    <row r="874" spans="2:20" s="86" customFormat="1" ht="10.199999999999999">
      <c r="B874" s="87"/>
      <c r="C874" s="87"/>
      <c r="D874" s="89"/>
      <c r="R874" s="89"/>
      <c r="S874" s="89"/>
      <c r="T874" s="89"/>
    </row>
    <row r="875" spans="2:20" s="86" customFormat="1" ht="10.199999999999999">
      <c r="B875" s="87"/>
      <c r="C875" s="87"/>
      <c r="D875" s="89"/>
      <c r="R875" s="89"/>
      <c r="S875" s="89"/>
      <c r="T875" s="89"/>
    </row>
    <row r="876" spans="2:20" s="86" customFormat="1" ht="10.199999999999999">
      <c r="B876" s="87"/>
      <c r="C876" s="87"/>
      <c r="D876" s="89"/>
      <c r="R876" s="89"/>
      <c r="S876" s="89"/>
      <c r="T876" s="89"/>
    </row>
    <row r="877" spans="2:20" s="86" customFormat="1" ht="10.199999999999999">
      <c r="B877" s="87"/>
      <c r="C877" s="87"/>
      <c r="D877" s="89"/>
      <c r="R877" s="89"/>
      <c r="S877" s="89"/>
      <c r="T877" s="89"/>
    </row>
    <row r="878" spans="2:20" s="86" customFormat="1" ht="10.199999999999999">
      <c r="B878" s="87"/>
      <c r="C878" s="87"/>
      <c r="D878" s="89"/>
      <c r="R878" s="89"/>
      <c r="S878" s="89"/>
      <c r="T878" s="89"/>
    </row>
    <row r="879" spans="2:20" s="86" customFormat="1" ht="10.199999999999999">
      <c r="B879" s="87"/>
      <c r="C879" s="87"/>
      <c r="D879" s="89"/>
      <c r="R879" s="89"/>
      <c r="S879" s="89"/>
      <c r="T879" s="89"/>
    </row>
    <row r="880" spans="2:20" s="86" customFormat="1" ht="10.199999999999999">
      <c r="B880" s="87"/>
      <c r="C880" s="87"/>
      <c r="D880" s="89"/>
      <c r="R880" s="89"/>
      <c r="S880" s="89"/>
      <c r="T880" s="89"/>
    </row>
    <row r="881" spans="2:20" s="86" customFormat="1" ht="10.199999999999999">
      <c r="B881" s="87"/>
      <c r="C881" s="87"/>
      <c r="D881" s="89"/>
      <c r="R881" s="89"/>
      <c r="S881" s="89"/>
      <c r="T881" s="89"/>
    </row>
    <row r="882" spans="2:20" s="86" customFormat="1" ht="10.199999999999999">
      <c r="B882" s="87"/>
      <c r="C882" s="87"/>
      <c r="D882" s="89"/>
      <c r="R882" s="89"/>
      <c r="S882" s="89"/>
      <c r="T882" s="89"/>
    </row>
    <row r="883" spans="2:20" s="86" customFormat="1" ht="10.199999999999999">
      <c r="B883" s="87"/>
      <c r="C883" s="87"/>
      <c r="D883" s="89"/>
      <c r="R883" s="89"/>
      <c r="S883" s="89"/>
      <c r="T883" s="89"/>
    </row>
    <row r="884" spans="2:20" s="86" customFormat="1" ht="10.199999999999999">
      <c r="B884" s="87"/>
      <c r="C884" s="87"/>
      <c r="D884" s="89"/>
      <c r="R884" s="89"/>
      <c r="S884" s="89"/>
      <c r="T884" s="89"/>
    </row>
    <row r="885" spans="2:20" s="86" customFormat="1" ht="10.199999999999999">
      <c r="B885" s="87"/>
      <c r="C885" s="87"/>
      <c r="D885" s="89"/>
      <c r="R885" s="89"/>
      <c r="S885" s="89"/>
      <c r="T885" s="89"/>
    </row>
    <row r="886" spans="2:20" s="86" customFormat="1" ht="10.199999999999999">
      <c r="B886" s="87"/>
      <c r="C886" s="87"/>
      <c r="D886" s="89"/>
      <c r="R886" s="89"/>
      <c r="S886" s="89"/>
      <c r="T886" s="89"/>
    </row>
    <row r="887" spans="2:20" s="86" customFormat="1" ht="10.199999999999999">
      <c r="B887" s="87"/>
      <c r="C887" s="87"/>
      <c r="D887" s="89"/>
      <c r="R887" s="89"/>
      <c r="S887" s="89"/>
      <c r="T887" s="89"/>
    </row>
    <row r="888" spans="2:20" s="86" customFormat="1" ht="10.199999999999999">
      <c r="B888" s="87"/>
      <c r="C888" s="87"/>
      <c r="D888" s="89"/>
      <c r="R888" s="89"/>
      <c r="S888" s="89"/>
      <c r="T888" s="89"/>
    </row>
    <row r="889" spans="2:20" s="86" customFormat="1" ht="10.199999999999999">
      <c r="B889" s="87"/>
      <c r="C889" s="87"/>
      <c r="D889" s="89"/>
      <c r="R889" s="89"/>
      <c r="S889" s="89"/>
      <c r="T889" s="89"/>
    </row>
    <row r="890" spans="2:20" s="86" customFormat="1" ht="10.199999999999999">
      <c r="B890" s="87"/>
      <c r="C890" s="87"/>
      <c r="D890" s="89"/>
      <c r="R890" s="89"/>
      <c r="S890" s="89"/>
      <c r="T890" s="89"/>
    </row>
    <row r="891" spans="2:20" s="86" customFormat="1" ht="10.199999999999999">
      <c r="B891" s="87"/>
      <c r="C891" s="87"/>
      <c r="D891" s="89"/>
      <c r="R891" s="89"/>
      <c r="S891" s="89"/>
      <c r="T891" s="89"/>
    </row>
    <row r="892" spans="2:20" s="86" customFormat="1" ht="10.199999999999999">
      <c r="B892" s="87"/>
      <c r="C892" s="87"/>
      <c r="D892" s="89"/>
      <c r="R892" s="89"/>
      <c r="S892" s="89"/>
      <c r="T892" s="89"/>
    </row>
    <row r="893" spans="2:20" s="86" customFormat="1" ht="10.199999999999999">
      <c r="B893" s="87"/>
      <c r="C893" s="87"/>
      <c r="D893" s="89"/>
      <c r="R893" s="89"/>
      <c r="S893" s="89"/>
      <c r="T893" s="89"/>
    </row>
    <row r="894" spans="2:20" s="86" customFormat="1" ht="10.199999999999999">
      <c r="B894" s="87"/>
      <c r="C894" s="87"/>
      <c r="D894" s="89"/>
      <c r="R894" s="89"/>
      <c r="S894" s="89"/>
      <c r="T894" s="89"/>
    </row>
    <row r="895" spans="2:20" s="86" customFormat="1" ht="10.199999999999999">
      <c r="B895" s="87"/>
      <c r="C895" s="87"/>
      <c r="D895" s="89"/>
      <c r="R895" s="89"/>
      <c r="S895" s="89"/>
      <c r="T895" s="89"/>
    </row>
    <row r="896" spans="2:20" s="86" customFormat="1" ht="10.199999999999999">
      <c r="B896" s="87"/>
      <c r="C896" s="87"/>
      <c r="D896" s="89"/>
      <c r="R896" s="89"/>
      <c r="S896" s="89"/>
      <c r="T896" s="89"/>
    </row>
    <row r="897" spans="2:20" s="86" customFormat="1" ht="10.199999999999999">
      <c r="B897" s="87"/>
      <c r="C897" s="87"/>
      <c r="D897" s="89"/>
      <c r="R897" s="89"/>
      <c r="S897" s="89"/>
      <c r="T897" s="89"/>
    </row>
    <row r="898" spans="2:20" s="86" customFormat="1" ht="10.199999999999999">
      <c r="B898" s="87"/>
      <c r="C898" s="87"/>
      <c r="D898" s="89"/>
      <c r="R898" s="89"/>
      <c r="S898" s="89"/>
      <c r="T898" s="89"/>
    </row>
    <row r="899" spans="2:20" s="86" customFormat="1" ht="10.199999999999999">
      <c r="B899" s="87"/>
      <c r="C899" s="87"/>
      <c r="D899" s="89"/>
      <c r="R899" s="89"/>
      <c r="S899" s="89"/>
      <c r="T899" s="89"/>
    </row>
    <row r="900" spans="2:20" s="86" customFormat="1" ht="10.199999999999999">
      <c r="B900" s="87"/>
      <c r="C900" s="87"/>
      <c r="D900" s="89"/>
      <c r="R900" s="89"/>
      <c r="S900" s="89"/>
      <c r="T900" s="89"/>
    </row>
    <row r="901" spans="2:20" s="86" customFormat="1" ht="10.199999999999999">
      <c r="B901" s="87"/>
      <c r="C901" s="87"/>
      <c r="D901" s="89"/>
      <c r="R901" s="89"/>
      <c r="S901" s="89"/>
      <c r="T901" s="89"/>
    </row>
    <row r="902" spans="2:20" s="86" customFormat="1" ht="10.199999999999999">
      <c r="B902" s="87"/>
      <c r="C902" s="87"/>
      <c r="D902" s="89"/>
      <c r="R902" s="89"/>
      <c r="S902" s="89"/>
      <c r="T902" s="89"/>
    </row>
    <row r="903" spans="2:20" s="86" customFormat="1" ht="10.199999999999999">
      <c r="B903" s="87"/>
      <c r="C903" s="87"/>
      <c r="D903" s="89"/>
      <c r="R903" s="89"/>
      <c r="S903" s="89"/>
      <c r="T903" s="89"/>
    </row>
    <row r="904" spans="2:20" s="86" customFormat="1" ht="10.199999999999999">
      <c r="B904" s="87"/>
      <c r="C904" s="87"/>
      <c r="D904" s="89"/>
      <c r="R904" s="89"/>
      <c r="S904" s="89"/>
      <c r="T904" s="89"/>
    </row>
    <row r="905" spans="2:20" s="86" customFormat="1" ht="10.199999999999999">
      <c r="B905" s="87"/>
      <c r="C905" s="87"/>
      <c r="D905" s="89"/>
      <c r="R905" s="89"/>
      <c r="S905" s="89"/>
      <c r="T905" s="89"/>
    </row>
    <row r="906" spans="2:20" s="86" customFormat="1" ht="10.199999999999999">
      <c r="B906" s="87"/>
      <c r="C906" s="87"/>
      <c r="D906" s="89"/>
      <c r="R906" s="89"/>
      <c r="S906" s="89"/>
      <c r="T906" s="89"/>
    </row>
    <row r="907" spans="2:20" s="86" customFormat="1" ht="10.199999999999999">
      <c r="B907" s="87"/>
      <c r="C907" s="87"/>
      <c r="D907" s="89"/>
      <c r="R907" s="89"/>
      <c r="S907" s="89"/>
      <c r="T907" s="89"/>
    </row>
    <row r="908" spans="2:20" s="86" customFormat="1" ht="10.199999999999999">
      <c r="B908" s="87"/>
      <c r="C908" s="87"/>
      <c r="D908" s="89"/>
      <c r="R908" s="89"/>
      <c r="S908" s="89"/>
      <c r="T908" s="89"/>
    </row>
    <row r="909" spans="2:20" s="86" customFormat="1" ht="10.199999999999999">
      <c r="B909" s="87"/>
      <c r="C909" s="87"/>
      <c r="D909" s="89"/>
      <c r="R909" s="89"/>
      <c r="S909" s="89"/>
      <c r="T909" s="89"/>
    </row>
    <row r="910" spans="2:20" s="86" customFormat="1" ht="10.199999999999999">
      <c r="B910" s="87"/>
      <c r="C910" s="87"/>
      <c r="D910" s="89"/>
      <c r="R910" s="89"/>
      <c r="S910" s="89"/>
      <c r="T910" s="89"/>
    </row>
    <row r="911" spans="2:20" s="86" customFormat="1" ht="10.199999999999999">
      <c r="B911" s="87"/>
      <c r="C911" s="87"/>
      <c r="D911" s="89"/>
      <c r="R911" s="89"/>
      <c r="S911" s="89"/>
      <c r="T911" s="89"/>
    </row>
    <row r="912" spans="2:20" s="86" customFormat="1" ht="10.199999999999999">
      <c r="B912" s="87"/>
      <c r="C912" s="87"/>
      <c r="D912" s="89"/>
      <c r="R912" s="89"/>
      <c r="S912" s="89"/>
      <c r="T912" s="89"/>
    </row>
    <row r="913" spans="2:20" s="86" customFormat="1" ht="10.199999999999999">
      <c r="B913" s="87"/>
      <c r="C913" s="87"/>
      <c r="D913" s="89"/>
      <c r="R913" s="89"/>
      <c r="S913" s="89"/>
      <c r="T913" s="89"/>
    </row>
    <row r="914" spans="2:20" s="86" customFormat="1" ht="10.199999999999999">
      <c r="B914" s="87"/>
      <c r="C914" s="87"/>
      <c r="D914" s="89"/>
      <c r="R914" s="89"/>
      <c r="S914" s="89"/>
      <c r="T914" s="89"/>
    </row>
    <row r="915" spans="2:20" s="86" customFormat="1" ht="10.199999999999999">
      <c r="B915" s="87"/>
      <c r="C915" s="87"/>
      <c r="D915" s="89"/>
      <c r="R915" s="89"/>
      <c r="S915" s="89"/>
      <c r="T915" s="89"/>
    </row>
    <row r="916" spans="2:20" s="86" customFormat="1" ht="10.199999999999999">
      <c r="B916" s="87"/>
      <c r="C916" s="87"/>
      <c r="D916" s="89"/>
      <c r="R916" s="89"/>
      <c r="S916" s="89"/>
      <c r="T916" s="89"/>
    </row>
    <row r="917" spans="2:20" s="86" customFormat="1" ht="10.199999999999999">
      <c r="B917" s="87"/>
      <c r="C917" s="87"/>
      <c r="D917" s="89"/>
      <c r="R917" s="89"/>
      <c r="S917" s="89"/>
      <c r="T917" s="89"/>
    </row>
    <row r="918" spans="2:20" s="86" customFormat="1" ht="10.199999999999999">
      <c r="B918" s="87"/>
      <c r="C918" s="87"/>
      <c r="D918" s="89"/>
      <c r="R918" s="89"/>
      <c r="S918" s="89"/>
      <c r="T918" s="89"/>
    </row>
    <row r="919" spans="2:20" s="86" customFormat="1" ht="10.199999999999999">
      <c r="B919" s="87"/>
      <c r="C919" s="87"/>
      <c r="D919" s="89"/>
      <c r="R919" s="89"/>
      <c r="S919" s="89"/>
      <c r="T919" s="89"/>
    </row>
    <row r="920" spans="2:20" s="86" customFormat="1" ht="10.199999999999999">
      <c r="B920" s="87"/>
      <c r="C920" s="87"/>
      <c r="D920" s="89"/>
      <c r="R920" s="89"/>
      <c r="S920" s="89"/>
      <c r="T920" s="89"/>
    </row>
    <row r="921" spans="2:20" s="86" customFormat="1" ht="10.199999999999999">
      <c r="B921" s="87"/>
      <c r="C921" s="87"/>
      <c r="D921" s="89"/>
      <c r="R921" s="89"/>
      <c r="S921" s="89"/>
      <c r="T921" s="89"/>
    </row>
    <row r="922" spans="2:20" s="86" customFormat="1" ht="10.199999999999999">
      <c r="B922" s="87"/>
      <c r="C922" s="87"/>
      <c r="D922" s="89"/>
      <c r="R922" s="89"/>
      <c r="S922" s="89"/>
      <c r="T922" s="89"/>
    </row>
    <row r="923" spans="2:20" s="86" customFormat="1" ht="10.199999999999999">
      <c r="B923" s="87"/>
      <c r="C923" s="87"/>
      <c r="D923" s="89"/>
      <c r="R923" s="89"/>
      <c r="S923" s="89"/>
      <c r="T923" s="89"/>
    </row>
    <row r="924" spans="2:20" s="86" customFormat="1" ht="10.199999999999999">
      <c r="B924" s="87"/>
      <c r="C924" s="87"/>
      <c r="D924" s="89"/>
      <c r="R924" s="89"/>
      <c r="S924" s="89"/>
      <c r="T924" s="89"/>
    </row>
    <row r="925" spans="2:20" s="86" customFormat="1" ht="10.199999999999999">
      <c r="B925" s="87"/>
      <c r="C925" s="87"/>
      <c r="D925" s="89"/>
      <c r="R925" s="89"/>
      <c r="S925" s="89"/>
      <c r="T925" s="89"/>
    </row>
    <row r="926" spans="2:20" s="86" customFormat="1" ht="10.199999999999999">
      <c r="B926" s="87"/>
      <c r="C926" s="87"/>
      <c r="D926" s="89"/>
      <c r="R926" s="89"/>
      <c r="S926" s="89"/>
      <c r="T926" s="89"/>
    </row>
    <row r="927" spans="2:20" s="86" customFormat="1" ht="10.199999999999999">
      <c r="B927" s="87"/>
      <c r="C927" s="87"/>
      <c r="D927" s="89"/>
      <c r="R927" s="89"/>
      <c r="S927" s="89"/>
      <c r="T927" s="89"/>
    </row>
    <row r="928" spans="2:20" s="86" customFormat="1" ht="10.199999999999999">
      <c r="B928" s="87"/>
      <c r="C928" s="87"/>
      <c r="D928" s="89"/>
      <c r="R928" s="89"/>
      <c r="S928" s="89"/>
      <c r="T928" s="89"/>
    </row>
    <row r="929" spans="2:20" s="86" customFormat="1" ht="10.199999999999999">
      <c r="B929" s="87"/>
      <c r="C929" s="87"/>
      <c r="D929" s="89"/>
      <c r="R929" s="89"/>
      <c r="S929" s="89"/>
      <c r="T929" s="89"/>
    </row>
    <row r="930" spans="2:20" s="86" customFormat="1" ht="10.199999999999999">
      <c r="B930" s="87"/>
      <c r="C930" s="87"/>
      <c r="D930" s="89"/>
      <c r="R930" s="89"/>
      <c r="S930" s="89"/>
      <c r="T930" s="89"/>
    </row>
    <row r="931" spans="2:20" s="86" customFormat="1" ht="10.199999999999999">
      <c r="B931" s="87"/>
      <c r="C931" s="87"/>
      <c r="D931" s="89"/>
      <c r="R931" s="89"/>
      <c r="S931" s="89"/>
      <c r="T931" s="89"/>
    </row>
    <row r="932" spans="2:20" s="86" customFormat="1" ht="10.199999999999999">
      <c r="B932" s="87"/>
      <c r="C932" s="87"/>
      <c r="D932" s="89"/>
      <c r="R932" s="89"/>
      <c r="S932" s="89"/>
      <c r="T932" s="89"/>
    </row>
    <row r="933" spans="2:20" s="86" customFormat="1" ht="10.199999999999999">
      <c r="B933" s="87"/>
      <c r="C933" s="87"/>
      <c r="D933" s="89"/>
      <c r="R933" s="89"/>
      <c r="S933" s="89"/>
      <c r="T933" s="89"/>
    </row>
    <row r="934" spans="2:20" s="86" customFormat="1" ht="10.199999999999999">
      <c r="B934" s="87"/>
      <c r="C934" s="87"/>
      <c r="D934" s="89"/>
      <c r="R934" s="89"/>
      <c r="S934" s="89"/>
      <c r="T934" s="89"/>
    </row>
    <row r="935" spans="2:20" s="86" customFormat="1" ht="10.199999999999999">
      <c r="B935" s="87"/>
      <c r="C935" s="87"/>
      <c r="D935" s="89"/>
      <c r="R935" s="89"/>
      <c r="S935" s="89"/>
      <c r="T935" s="89"/>
    </row>
    <row r="936" spans="2:20" s="86" customFormat="1" ht="10.199999999999999">
      <c r="B936" s="87"/>
      <c r="C936" s="87"/>
      <c r="D936" s="89"/>
      <c r="R936" s="89"/>
      <c r="S936" s="89"/>
      <c r="T936" s="89"/>
    </row>
    <row r="937" spans="2:20" s="86" customFormat="1" ht="10.199999999999999">
      <c r="B937" s="87"/>
      <c r="C937" s="87"/>
      <c r="D937" s="89"/>
      <c r="R937" s="89"/>
      <c r="S937" s="89"/>
      <c r="T937" s="89"/>
    </row>
    <row r="938" spans="2:20" s="86" customFormat="1" ht="10.199999999999999">
      <c r="B938" s="87"/>
      <c r="C938" s="87"/>
      <c r="D938" s="89"/>
      <c r="R938" s="89"/>
      <c r="S938" s="89"/>
      <c r="T938" s="89"/>
    </row>
    <row r="939" spans="2:20" s="86" customFormat="1" ht="10.199999999999999">
      <c r="B939" s="87"/>
      <c r="C939" s="87"/>
      <c r="D939" s="89"/>
      <c r="R939" s="89"/>
      <c r="S939" s="89"/>
      <c r="T939" s="89"/>
    </row>
    <row r="940" spans="2:20" s="86" customFormat="1" ht="10.199999999999999">
      <c r="B940" s="87"/>
      <c r="C940" s="87"/>
      <c r="D940" s="89"/>
      <c r="R940" s="89"/>
      <c r="S940" s="89"/>
      <c r="T940" s="89"/>
    </row>
    <row r="941" spans="2:20" s="86" customFormat="1" ht="10.199999999999999">
      <c r="B941" s="87"/>
      <c r="C941" s="87"/>
      <c r="D941" s="89"/>
      <c r="R941" s="89"/>
      <c r="S941" s="89"/>
      <c r="T941" s="89"/>
    </row>
    <row r="942" spans="2:20" s="86" customFormat="1" ht="10.199999999999999">
      <c r="B942" s="87"/>
      <c r="C942" s="87"/>
      <c r="D942" s="89"/>
      <c r="R942" s="89"/>
      <c r="S942" s="89"/>
      <c r="T942" s="89"/>
    </row>
    <row r="943" spans="2:20" s="86" customFormat="1" ht="10.199999999999999">
      <c r="B943" s="87"/>
      <c r="C943" s="87"/>
      <c r="D943" s="89"/>
      <c r="R943" s="89"/>
      <c r="S943" s="89"/>
      <c r="T943" s="89"/>
    </row>
    <row r="944" spans="2:20" s="86" customFormat="1" ht="10.199999999999999">
      <c r="B944" s="87"/>
      <c r="C944" s="87"/>
      <c r="D944" s="89"/>
      <c r="R944" s="89"/>
      <c r="S944" s="89"/>
      <c r="T944" s="89"/>
    </row>
    <row r="945" spans="2:20" s="86" customFormat="1" ht="10.199999999999999">
      <c r="B945" s="87"/>
      <c r="C945" s="87"/>
      <c r="D945" s="89"/>
      <c r="R945" s="89"/>
      <c r="S945" s="89"/>
      <c r="T945" s="89"/>
    </row>
    <row r="946" spans="2:20" s="86" customFormat="1" ht="10.199999999999999">
      <c r="B946" s="87"/>
      <c r="C946" s="87"/>
      <c r="D946" s="89"/>
      <c r="R946" s="89"/>
      <c r="S946" s="89"/>
      <c r="T946" s="89"/>
    </row>
    <row r="947" spans="2:20" s="86" customFormat="1" ht="10.199999999999999">
      <c r="B947" s="87"/>
      <c r="C947" s="87"/>
      <c r="D947" s="89"/>
      <c r="R947" s="89"/>
      <c r="S947" s="89"/>
      <c r="T947" s="89"/>
    </row>
    <row r="948" spans="2:20" s="86" customFormat="1" ht="10.199999999999999">
      <c r="B948" s="87"/>
      <c r="C948" s="87"/>
      <c r="D948" s="89"/>
      <c r="R948" s="89"/>
      <c r="S948" s="89"/>
      <c r="T948" s="89"/>
    </row>
    <row r="949" spans="2:20" s="86" customFormat="1" ht="10.199999999999999">
      <c r="B949" s="87"/>
      <c r="C949" s="87"/>
      <c r="D949" s="89"/>
      <c r="R949" s="89"/>
      <c r="S949" s="89"/>
      <c r="T949" s="89"/>
    </row>
    <row r="950" spans="2:20" s="86" customFormat="1" ht="10.199999999999999">
      <c r="B950" s="87"/>
      <c r="C950" s="87"/>
      <c r="D950" s="89"/>
      <c r="R950" s="89"/>
      <c r="S950" s="89"/>
      <c r="T950" s="89"/>
    </row>
    <row r="951" spans="2:20" s="86" customFormat="1" ht="10.199999999999999">
      <c r="B951" s="87"/>
      <c r="C951" s="87"/>
      <c r="D951" s="89"/>
      <c r="R951" s="89"/>
      <c r="S951" s="89"/>
      <c r="T951" s="89"/>
    </row>
    <row r="952" spans="2:20" s="86" customFormat="1" ht="10.199999999999999">
      <c r="B952" s="87"/>
      <c r="C952" s="87"/>
      <c r="D952" s="89"/>
      <c r="R952" s="89"/>
      <c r="S952" s="89"/>
      <c r="T952" s="89"/>
    </row>
    <row r="953" spans="2:20" s="86" customFormat="1" ht="10.199999999999999">
      <c r="B953" s="87"/>
      <c r="C953" s="87"/>
      <c r="D953" s="89"/>
      <c r="R953" s="89"/>
      <c r="S953" s="89"/>
      <c r="T953" s="89"/>
    </row>
    <row r="954" spans="2:20" s="86" customFormat="1" ht="10.199999999999999">
      <c r="B954" s="87"/>
      <c r="C954" s="87"/>
      <c r="D954" s="89"/>
      <c r="R954" s="89"/>
      <c r="S954" s="89"/>
      <c r="T954" s="89"/>
    </row>
    <row r="955" spans="2:20" s="86" customFormat="1" ht="10.199999999999999">
      <c r="B955" s="87"/>
      <c r="C955" s="87"/>
      <c r="D955" s="89"/>
      <c r="R955" s="89"/>
      <c r="S955" s="89"/>
      <c r="T955" s="89"/>
    </row>
    <row r="956" spans="2:20" s="86" customFormat="1" ht="10.199999999999999">
      <c r="B956" s="87"/>
      <c r="C956" s="87"/>
      <c r="D956" s="89"/>
      <c r="R956" s="89"/>
      <c r="S956" s="89"/>
      <c r="T956" s="89"/>
    </row>
    <row r="957" spans="2:20" s="86" customFormat="1" ht="10.199999999999999">
      <c r="B957" s="87"/>
      <c r="C957" s="87"/>
      <c r="D957" s="89"/>
      <c r="R957" s="89"/>
      <c r="S957" s="89"/>
      <c r="T957" s="89"/>
    </row>
    <row r="958" spans="2:20" s="86" customFormat="1" ht="10.199999999999999">
      <c r="B958" s="87"/>
      <c r="C958" s="87"/>
      <c r="D958" s="89"/>
      <c r="R958" s="89"/>
      <c r="S958" s="89"/>
      <c r="T958" s="89"/>
    </row>
    <row r="959" spans="2:20" s="86" customFormat="1" ht="10.199999999999999">
      <c r="B959" s="87"/>
      <c r="C959" s="87"/>
      <c r="D959" s="89"/>
      <c r="R959" s="89"/>
      <c r="S959" s="89"/>
      <c r="T959" s="89"/>
    </row>
    <row r="960" spans="2:20" s="86" customFormat="1" ht="10.199999999999999">
      <c r="B960" s="87"/>
      <c r="C960" s="87"/>
      <c r="D960" s="89"/>
      <c r="R960" s="89"/>
      <c r="S960" s="89"/>
      <c r="T960" s="89"/>
    </row>
    <row r="961" spans="2:20" s="86" customFormat="1" ht="10.199999999999999">
      <c r="B961" s="87"/>
      <c r="C961" s="87"/>
      <c r="D961" s="89"/>
      <c r="R961" s="89"/>
      <c r="S961" s="89"/>
      <c r="T961" s="89"/>
    </row>
    <row r="962" spans="2:20" s="86" customFormat="1" ht="10.199999999999999">
      <c r="B962" s="87"/>
      <c r="C962" s="87"/>
      <c r="D962" s="89"/>
      <c r="R962" s="89"/>
      <c r="S962" s="89"/>
      <c r="T962" s="89"/>
    </row>
    <row r="963" spans="2:20" s="86" customFormat="1" ht="10.199999999999999">
      <c r="B963" s="87"/>
      <c r="C963" s="87"/>
      <c r="D963" s="89"/>
      <c r="R963" s="89"/>
      <c r="S963" s="89"/>
      <c r="T963" s="89"/>
    </row>
    <row r="964" spans="2:20" s="86" customFormat="1" ht="10.199999999999999">
      <c r="B964" s="87"/>
      <c r="C964" s="87"/>
      <c r="D964" s="89"/>
      <c r="R964" s="89"/>
      <c r="S964" s="89"/>
      <c r="T964" s="89"/>
    </row>
    <row r="965" spans="2:20" s="86" customFormat="1" ht="10.199999999999999">
      <c r="B965" s="87"/>
      <c r="C965" s="87"/>
      <c r="D965" s="89"/>
      <c r="R965" s="89"/>
      <c r="S965" s="89"/>
      <c r="T965" s="89"/>
    </row>
    <row r="966" spans="2:20" s="86" customFormat="1" ht="10.199999999999999">
      <c r="B966" s="87"/>
      <c r="C966" s="87"/>
      <c r="D966" s="89"/>
      <c r="R966" s="89"/>
      <c r="S966" s="89"/>
      <c r="T966" s="89"/>
    </row>
    <row r="967" spans="2:20" s="86" customFormat="1" ht="10.199999999999999">
      <c r="B967" s="87"/>
      <c r="C967" s="87"/>
      <c r="D967" s="89"/>
      <c r="R967" s="89"/>
      <c r="S967" s="89"/>
      <c r="T967" s="89"/>
    </row>
    <row r="968" spans="2:20" s="86" customFormat="1" ht="10.199999999999999">
      <c r="B968" s="87"/>
      <c r="C968" s="87"/>
      <c r="D968" s="89"/>
      <c r="R968" s="89"/>
      <c r="S968" s="89"/>
      <c r="T968" s="89"/>
    </row>
    <row r="969" spans="2:20" s="86" customFormat="1" ht="10.199999999999999">
      <c r="B969" s="87"/>
      <c r="C969" s="87"/>
      <c r="D969" s="89"/>
      <c r="R969" s="89"/>
      <c r="S969" s="89"/>
      <c r="T969" s="89"/>
    </row>
    <row r="970" spans="2:20" s="86" customFormat="1" ht="10.199999999999999">
      <c r="B970" s="87"/>
      <c r="C970" s="87"/>
      <c r="D970" s="89"/>
      <c r="R970" s="89"/>
      <c r="S970" s="89"/>
      <c r="T970" s="89"/>
    </row>
    <row r="971" spans="2:20" s="86" customFormat="1" ht="10.199999999999999">
      <c r="B971" s="87"/>
      <c r="C971" s="87"/>
      <c r="D971" s="89"/>
      <c r="R971" s="89"/>
      <c r="S971" s="89"/>
      <c r="T971" s="89"/>
    </row>
    <row r="972" spans="2:20" s="86" customFormat="1" ht="10.199999999999999">
      <c r="B972" s="87"/>
      <c r="C972" s="87"/>
      <c r="D972" s="89"/>
      <c r="R972" s="89"/>
      <c r="S972" s="89"/>
      <c r="T972" s="89"/>
    </row>
    <row r="973" spans="2:20" s="86" customFormat="1" ht="10.199999999999999">
      <c r="B973" s="87"/>
      <c r="C973" s="87"/>
      <c r="D973" s="89"/>
      <c r="R973" s="89"/>
      <c r="S973" s="89"/>
      <c r="T973" s="89"/>
    </row>
    <row r="974" spans="2:20" s="86" customFormat="1" ht="10.199999999999999">
      <c r="B974" s="87"/>
      <c r="C974" s="87"/>
      <c r="D974" s="89"/>
      <c r="R974" s="89"/>
      <c r="S974" s="89"/>
      <c r="T974" s="89"/>
    </row>
    <row r="975" spans="2:20" s="86" customFormat="1" ht="10.199999999999999">
      <c r="B975" s="87"/>
      <c r="C975" s="87"/>
      <c r="D975" s="89"/>
      <c r="R975" s="89"/>
      <c r="S975" s="89"/>
      <c r="T975" s="89"/>
    </row>
    <row r="976" spans="2:20" s="86" customFormat="1" ht="10.199999999999999">
      <c r="B976" s="87"/>
      <c r="C976" s="87"/>
      <c r="D976" s="89"/>
      <c r="R976" s="89"/>
      <c r="S976" s="89"/>
      <c r="T976" s="89"/>
    </row>
    <row r="977" spans="2:20" s="86" customFormat="1" ht="10.199999999999999">
      <c r="B977" s="87"/>
      <c r="C977" s="87"/>
      <c r="D977" s="89"/>
      <c r="R977" s="89"/>
      <c r="S977" s="89"/>
      <c r="T977" s="89"/>
    </row>
    <row r="978" spans="2:20" s="86" customFormat="1" ht="10.199999999999999">
      <c r="B978" s="87"/>
      <c r="C978" s="87"/>
      <c r="D978" s="89"/>
      <c r="R978" s="89"/>
      <c r="S978" s="89"/>
      <c r="T978" s="89"/>
    </row>
    <row r="979" spans="2:20" s="86" customFormat="1" ht="10.199999999999999">
      <c r="B979" s="87"/>
      <c r="C979" s="87"/>
      <c r="D979" s="89"/>
      <c r="R979" s="89"/>
      <c r="S979" s="89"/>
      <c r="T979" s="89"/>
    </row>
    <row r="980" spans="2:20" s="86" customFormat="1" ht="10.199999999999999">
      <c r="B980" s="87"/>
      <c r="C980" s="87"/>
      <c r="D980" s="89"/>
      <c r="R980" s="89"/>
      <c r="S980" s="89"/>
      <c r="T980" s="89"/>
    </row>
    <row r="981" spans="2:20" s="86" customFormat="1" ht="10.199999999999999">
      <c r="B981" s="87"/>
      <c r="C981" s="87"/>
      <c r="D981" s="89"/>
      <c r="R981" s="89"/>
      <c r="S981" s="89"/>
      <c r="T981" s="89"/>
    </row>
    <row r="982" spans="2:20" s="86" customFormat="1" ht="10.199999999999999">
      <c r="B982" s="87"/>
      <c r="C982" s="87"/>
      <c r="D982" s="89"/>
      <c r="R982" s="89"/>
      <c r="S982" s="89"/>
      <c r="T982" s="89"/>
    </row>
    <row r="983" spans="2:20" s="86" customFormat="1" ht="10.199999999999999">
      <c r="B983" s="87"/>
      <c r="C983" s="87"/>
      <c r="D983" s="89"/>
      <c r="R983" s="89"/>
      <c r="S983" s="89"/>
      <c r="T983" s="89"/>
    </row>
    <row r="984" spans="2:20" s="86" customFormat="1" ht="10.199999999999999">
      <c r="B984" s="87"/>
      <c r="C984" s="87"/>
      <c r="D984" s="89"/>
      <c r="R984" s="89"/>
      <c r="S984" s="89"/>
      <c r="T984" s="89"/>
    </row>
    <row r="985" spans="2:20" s="86" customFormat="1" ht="10.199999999999999">
      <c r="B985" s="87"/>
      <c r="C985" s="87"/>
      <c r="D985" s="89"/>
      <c r="R985" s="89"/>
      <c r="S985" s="89"/>
      <c r="T985" s="89"/>
    </row>
    <row r="986" spans="2:20" s="86" customFormat="1" ht="10.199999999999999">
      <c r="B986" s="87"/>
      <c r="C986" s="87"/>
      <c r="D986" s="89"/>
      <c r="R986" s="89"/>
      <c r="S986" s="89"/>
      <c r="T986" s="89"/>
    </row>
    <row r="987" spans="2:20" s="86" customFormat="1" ht="10.199999999999999">
      <c r="B987" s="87"/>
      <c r="C987" s="87"/>
      <c r="D987" s="89"/>
      <c r="R987" s="89"/>
      <c r="S987" s="89"/>
      <c r="T987" s="89"/>
    </row>
    <row r="988" spans="2:20" s="86" customFormat="1" ht="10.199999999999999">
      <c r="B988" s="87"/>
      <c r="C988" s="87"/>
      <c r="D988" s="89"/>
      <c r="R988" s="89"/>
      <c r="S988" s="89"/>
      <c r="T988" s="89"/>
    </row>
    <row r="989" spans="2:20" s="86" customFormat="1" ht="10.199999999999999">
      <c r="B989" s="87"/>
      <c r="C989" s="87"/>
      <c r="D989" s="89"/>
      <c r="R989" s="89"/>
      <c r="S989" s="89"/>
      <c r="T989" s="89"/>
    </row>
    <row r="990" spans="2:20" s="86" customFormat="1" ht="10.199999999999999">
      <c r="B990" s="87"/>
      <c r="C990" s="87"/>
      <c r="D990" s="89"/>
      <c r="R990" s="89"/>
      <c r="S990" s="89"/>
      <c r="T990" s="89"/>
    </row>
    <row r="991" spans="2:20" s="86" customFormat="1" ht="10.199999999999999">
      <c r="B991" s="87"/>
      <c r="C991" s="87"/>
      <c r="D991" s="89"/>
      <c r="R991" s="89"/>
      <c r="S991" s="89"/>
      <c r="T991" s="89"/>
    </row>
    <row r="992" spans="2:20" s="86" customFormat="1" ht="10.199999999999999">
      <c r="B992" s="87"/>
      <c r="C992" s="87"/>
      <c r="D992" s="89"/>
      <c r="R992" s="89"/>
      <c r="S992" s="89"/>
      <c r="T992" s="89"/>
    </row>
    <row r="993" spans="2:20" s="86" customFormat="1" ht="10.199999999999999">
      <c r="B993" s="87"/>
      <c r="C993" s="87"/>
      <c r="D993" s="89"/>
      <c r="R993" s="89"/>
      <c r="S993" s="89"/>
      <c r="T993" s="89"/>
    </row>
    <row r="994" spans="2:20" s="86" customFormat="1" ht="10.199999999999999">
      <c r="B994" s="87"/>
      <c r="C994" s="87"/>
      <c r="D994" s="89"/>
      <c r="R994" s="89"/>
      <c r="S994" s="89"/>
      <c r="T994" s="89"/>
    </row>
    <row r="995" spans="2:20" s="86" customFormat="1" ht="10.199999999999999">
      <c r="B995" s="87"/>
      <c r="C995" s="87"/>
      <c r="D995" s="89"/>
      <c r="R995" s="89"/>
      <c r="S995" s="89"/>
      <c r="T995" s="89"/>
    </row>
    <row r="996" spans="2:20" s="86" customFormat="1" ht="10.199999999999999">
      <c r="B996" s="87"/>
      <c r="C996" s="87"/>
      <c r="D996" s="89"/>
      <c r="R996" s="89"/>
      <c r="S996" s="89"/>
      <c r="T996" s="89"/>
    </row>
    <row r="997" spans="2:20" s="86" customFormat="1" ht="10.199999999999999">
      <c r="B997" s="87"/>
      <c r="C997" s="87"/>
      <c r="D997" s="89"/>
      <c r="R997" s="89"/>
      <c r="S997" s="89"/>
      <c r="T997" s="89"/>
    </row>
    <row r="998" spans="2:20" s="86" customFormat="1" ht="10.199999999999999">
      <c r="B998" s="87"/>
      <c r="C998" s="87"/>
      <c r="D998" s="89"/>
      <c r="R998" s="89"/>
      <c r="S998" s="89"/>
      <c r="T998" s="89"/>
    </row>
    <row r="999" spans="2:20" s="86" customFormat="1" ht="10.199999999999999">
      <c r="B999" s="87"/>
      <c r="C999" s="87"/>
      <c r="D999" s="89"/>
      <c r="R999" s="89"/>
      <c r="S999" s="89"/>
      <c r="T999" s="89"/>
    </row>
    <row r="1000" spans="2:20" s="86" customFormat="1" ht="10.199999999999999">
      <c r="B1000" s="87"/>
      <c r="C1000" s="87"/>
      <c r="D1000" s="89"/>
      <c r="R1000" s="89"/>
      <c r="S1000" s="89"/>
      <c r="T1000" s="89"/>
    </row>
    <row r="1001" spans="2:20" s="86" customFormat="1" ht="10.199999999999999">
      <c r="B1001" s="87"/>
      <c r="C1001" s="87"/>
      <c r="D1001" s="89"/>
      <c r="R1001" s="89"/>
      <c r="S1001" s="89"/>
      <c r="T1001" s="89"/>
    </row>
    <row r="1002" spans="2:20" s="86" customFormat="1" ht="10.199999999999999">
      <c r="B1002" s="87"/>
      <c r="C1002" s="87"/>
      <c r="D1002" s="89"/>
      <c r="R1002" s="89"/>
      <c r="S1002" s="89"/>
      <c r="T1002" s="89"/>
    </row>
    <row r="1003" spans="2:20" s="86" customFormat="1" ht="10.199999999999999">
      <c r="B1003" s="87"/>
      <c r="C1003" s="87"/>
      <c r="D1003" s="89"/>
      <c r="R1003" s="89"/>
      <c r="S1003" s="89"/>
      <c r="T1003" s="89"/>
    </row>
    <row r="1004" spans="2:20" s="86" customFormat="1" ht="10.199999999999999">
      <c r="B1004" s="87"/>
      <c r="C1004" s="87"/>
      <c r="D1004" s="89"/>
      <c r="R1004" s="89"/>
      <c r="S1004" s="89"/>
      <c r="T1004" s="89"/>
    </row>
    <row r="1005" spans="2:20" s="86" customFormat="1" ht="10.199999999999999">
      <c r="B1005" s="87"/>
      <c r="C1005" s="87"/>
      <c r="D1005" s="89"/>
      <c r="R1005" s="89"/>
      <c r="S1005" s="89"/>
      <c r="T1005" s="89"/>
    </row>
    <row r="1006" spans="2:20" s="86" customFormat="1" ht="10.199999999999999">
      <c r="B1006" s="87"/>
      <c r="C1006" s="87"/>
      <c r="D1006" s="89"/>
      <c r="R1006" s="89"/>
      <c r="S1006" s="89"/>
      <c r="T1006" s="89"/>
    </row>
    <row r="1007" spans="2:20" s="86" customFormat="1" ht="10.199999999999999">
      <c r="B1007" s="87"/>
      <c r="C1007" s="87"/>
      <c r="D1007" s="89"/>
      <c r="R1007" s="89"/>
      <c r="S1007" s="89"/>
      <c r="T1007" s="89"/>
    </row>
    <row r="1008" spans="2:20" s="86" customFormat="1" ht="10.199999999999999">
      <c r="B1008" s="87"/>
      <c r="C1008" s="87"/>
      <c r="D1008" s="89"/>
      <c r="R1008" s="89"/>
      <c r="S1008" s="89"/>
      <c r="T1008" s="89"/>
    </row>
    <row r="1009" spans="2:20" s="86" customFormat="1" ht="10.199999999999999">
      <c r="B1009" s="87"/>
      <c r="C1009" s="87"/>
      <c r="D1009" s="89"/>
      <c r="R1009" s="89"/>
      <c r="S1009" s="89"/>
      <c r="T1009" s="89"/>
    </row>
    <row r="1010" spans="2:20" s="86" customFormat="1" ht="10.199999999999999">
      <c r="B1010" s="87"/>
      <c r="C1010" s="87"/>
      <c r="D1010" s="89"/>
      <c r="R1010" s="89"/>
      <c r="S1010" s="89"/>
      <c r="T1010" s="89"/>
    </row>
    <row r="1011" spans="2:20" s="86" customFormat="1" ht="10.199999999999999">
      <c r="B1011" s="87"/>
      <c r="C1011" s="87"/>
      <c r="D1011" s="89"/>
      <c r="R1011" s="89"/>
      <c r="S1011" s="89"/>
      <c r="T1011" s="89"/>
    </row>
    <row r="1012" spans="2:20" s="86" customFormat="1" ht="10.199999999999999">
      <c r="B1012" s="87"/>
      <c r="C1012" s="87"/>
      <c r="D1012" s="89"/>
      <c r="R1012" s="89"/>
      <c r="S1012" s="89"/>
      <c r="T1012" s="89"/>
    </row>
    <row r="1013" spans="2:20" s="86" customFormat="1" ht="10.199999999999999">
      <c r="B1013" s="87"/>
      <c r="C1013" s="87"/>
      <c r="D1013" s="89"/>
      <c r="R1013" s="89"/>
      <c r="S1013" s="89"/>
      <c r="T1013" s="89"/>
    </row>
    <row r="1014" spans="2:20" s="86" customFormat="1" ht="10.199999999999999">
      <c r="B1014" s="87"/>
      <c r="C1014" s="87"/>
      <c r="D1014" s="89"/>
      <c r="R1014" s="89"/>
      <c r="S1014" s="89"/>
      <c r="T1014" s="89"/>
    </row>
    <row r="1015" spans="2:20" s="86" customFormat="1" ht="10.199999999999999">
      <c r="B1015" s="87"/>
      <c r="C1015" s="87"/>
      <c r="D1015" s="89"/>
      <c r="R1015" s="89"/>
      <c r="S1015" s="89"/>
      <c r="T1015" s="89"/>
    </row>
    <row r="1016" spans="2:20" s="86" customFormat="1" ht="10.199999999999999">
      <c r="B1016" s="87"/>
      <c r="C1016" s="87"/>
      <c r="D1016" s="89"/>
      <c r="R1016" s="89"/>
      <c r="S1016" s="89"/>
      <c r="T1016" s="89"/>
    </row>
    <row r="1017" spans="2:20" s="86" customFormat="1" ht="10.199999999999999">
      <c r="B1017" s="87"/>
      <c r="C1017" s="87"/>
      <c r="D1017" s="89"/>
      <c r="R1017" s="89"/>
      <c r="S1017" s="89"/>
      <c r="T1017" s="89"/>
    </row>
    <row r="1018" spans="2:20" s="86" customFormat="1" ht="10.199999999999999">
      <c r="B1018" s="87"/>
      <c r="C1018" s="87"/>
      <c r="D1018" s="89"/>
      <c r="R1018" s="89"/>
      <c r="S1018" s="89"/>
      <c r="T1018" s="89"/>
    </row>
    <row r="1019" spans="2:20" s="86" customFormat="1" ht="10.199999999999999">
      <c r="B1019" s="87"/>
      <c r="C1019" s="87"/>
      <c r="D1019" s="89"/>
      <c r="R1019" s="89"/>
      <c r="S1019" s="89"/>
      <c r="T1019" s="89"/>
    </row>
    <row r="1020" spans="2:20" s="86" customFormat="1" ht="10.199999999999999">
      <c r="B1020" s="87"/>
      <c r="C1020" s="87"/>
      <c r="D1020" s="89"/>
      <c r="R1020" s="89"/>
      <c r="S1020" s="89"/>
      <c r="T1020" s="89"/>
    </row>
    <row r="1021" spans="2:20" s="86" customFormat="1" ht="10.199999999999999">
      <c r="B1021" s="87"/>
      <c r="C1021" s="87"/>
      <c r="D1021" s="89"/>
      <c r="R1021" s="89"/>
      <c r="S1021" s="89"/>
      <c r="T1021" s="89"/>
    </row>
    <row r="1022" spans="2:20" s="86" customFormat="1" ht="10.199999999999999">
      <c r="B1022" s="87"/>
      <c r="C1022" s="87"/>
      <c r="D1022" s="89"/>
      <c r="R1022" s="89"/>
      <c r="S1022" s="89"/>
      <c r="T1022" s="89"/>
    </row>
    <row r="1023" spans="2:20" s="86" customFormat="1" ht="10.199999999999999">
      <c r="B1023" s="87"/>
      <c r="C1023" s="87"/>
      <c r="D1023" s="89"/>
      <c r="R1023" s="89"/>
      <c r="S1023" s="89"/>
      <c r="T1023" s="89"/>
    </row>
    <row r="1024" spans="2:20" s="86" customFormat="1" ht="10.199999999999999">
      <c r="B1024" s="87"/>
      <c r="C1024" s="87"/>
      <c r="D1024" s="89"/>
      <c r="R1024" s="89"/>
      <c r="S1024" s="89"/>
      <c r="T1024" s="89"/>
    </row>
    <row r="1025" spans="2:20" s="86" customFormat="1" ht="10.199999999999999">
      <c r="B1025" s="87"/>
      <c r="C1025" s="87"/>
      <c r="D1025" s="89"/>
      <c r="R1025" s="89"/>
      <c r="S1025" s="89"/>
      <c r="T1025" s="89"/>
    </row>
    <row r="1026" spans="2:20" s="86" customFormat="1" ht="10.199999999999999">
      <c r="B1026" s="87"/>
      <c r="C1026" s="87"/>
      <c r="D1026" s="89"/>
      <c r="R1026" s="89"/>
      <c r="S1026" s="89"/>
      <c r="T1026" s="89"/>
    </row>
    <row r="1027" spans="2:20" s="86" customFormat="1" ht="10.199999999999999">
      <c r="B1027" s="87"/>
      <c r="C1027" s="87"/>
      <c r="D1027" s="89"/>
      <c r="R1027" s="89"/>
      <c r="S1027" s="89"/>
      <c r="T1027" s="89"/>
    </row>
    <row r="1028" spans="2:20" s="86" customFormat="1" ht="10.199999999999999">
      <c r="B1028" s="87"/>
      <c r="C1028" s="87"/>
      <c r="D1028" s="89"/>
      <c r="R1028" s="89"/>
      <c r="S1028" s="89"/>
      <c r="T1028" s="89"/>
    </row>
    <row r="1029" spans="2:20" s="86" customFormat="1" ht="10.199999999999999">
      <c r="B1029" s="87"/>
      <c r="C1029" s="87"/>
      <c r="D1029" s="89"/>
      <c r="R1029" s="89"/>
      <c r="S1029" s="89"/>
      <c r="T1029" s="89"/>
    </row>
    <row r="1030" spans="2:20" s="86" customFormat="1" ht="10.199999999999999">
      <c r="B1030" s="87"/>
      <c r="C1030" s="87"/>
      <c r="D1030" s="89"/>
      <c r="R1030" s="89"/>
      <c r="S1030" s="89"/>
      <c r="T1030" s="89"/>
    </row>
    <row r="1031" spans="2:20" s="86" customFormat="1" ht="10.199999999999999">
      <c r="B1031" s="87"/>
      <c r="C1031" s="87"/>
      <c r="D1031" s="89"/>
      <c r="R1031" s="89"/>
      <c r="S1031" s="89"/>
      <c r="T1031" s="89"/>
    </row>
    <row r="1032" spans="2:20" s="86" customFormat="1" ht="10.199999999999999">
      <c r="B1032" s="87"/>
      <c r="C1032" s="87"/>
      <c r="D1032" s="89"/>
      <c r="R1032" s="89"/>
      <c r="S1032" s="89"/>
      <c r="T1032" s="89"/>
    </row>
    <row r="1033" spans="2:20" s="86" customFormat="1" ht="10.199999999999999">
      <c r="B1033" s="87"/>
      <c r="C1033" s="87"/>
      <c r="D1033" s="89"/>
      <c r="R1033" s="89"/>
      <c r="S1033" s="89"/>
      <c r="T1033" s="89"/>
    </row>
    <row r="1034" spans="2:20" s="86" customFormat="1" ht="10.199999999999999">
      <c r="B1034" s="87"/>
      <c r="C1034" s="87"/>
      <c r="D1034" s="89"/>
      <c r="R1034" s="89"/>
      <c r="S1034" s="89"/>
      <c r="T1034" s="89"/>
    </row>
    <row r="1035" spans="2:20" s="86" customFormat="1" ht="10.199999999999999">
      <c r="B1035" s="87"/>
      <c r="C1035" s="87"/>
      <c r="D1035" s="89"/>
      <c r="R1035" s="89"/>
      <c r="S1035" s="89"/>
      <c r="T1035" s="89"/>
    </row>
    <row r="1036" spans="2:20" s="86" customFormat="1" ht="10.199999999999999">
      <c r="B1036" s="87"/>
      <c r="C1036" s="87"/>
      <c r="D1036" s="89"/>
      <c r="R1036" s="89"/>
      <c r="S1036" s="89"/>
      <c r="T1036" s="89"/>
    </row>
    <row r="1037" spans="2:20" s="86" customFormat="1" ht="10.199999999999999">
      <c r="B1037" s="87"/>
      <c r="C1037" s="87"/>
      <c r="D1037" s="89"/>
      <c r="R1037" s="89"/>
      <c r="S1037" s="89"/>
      <c r="T1037" s="89"/>
    </row>
    <row r="1038" spans="2:20" s="86" customFormat="1" ht="10.199999999999999">
      <c r="B1038" s="87"/>
      <c r="C1038" s="87"/>
      <c r="D1038" s="89"/>
      <c r="R1038" s="89"/>
      <c r="S1038" s="89"/>
      <c r="T1038" s="89"/>
    </row>
    <row r="1039" spans="2:20" s="86" customFormat="1" ht="10.199999999999999">
      <c r="B1039" s="87"/>
      <c r="C1039" s="87"/>
      <c r="D1039" s="89"/>
      <c r="R1039" s="89"/>
      <c r="S1039" s="89"/>
      <c r="T1039" s="89"/>
    </row>
    <row r="1040" spans="2:20" s="86" customFormat="1" ht="10.199999999999999">
      <c r="B1040" s="87"/>
      <c r="C1040" s="87"/>
      <c r="D1040" s="89"/>
      <c r="R1040" s="89"/>
      <c r="S1040" s="89"/>
      <c r="T1040" s="89"/>
    </row>
    <row r="1041" spans="2:20" s="86" customFormat="1" ht="10.199999999999999">
      <c r="B1041" s="87"/>
      <c r="C1041" s="87"/>
      <c r="D1041" s="89"/>
      <c r="R1041" s="89"/>
      <c r="S1041" s="89"/>
      <c r="T1041" s="89"/>
    </row>
    <row r="1042" spans="2:20" s="86" customFormat="1" ht="10.199999999999999">
      <c r="B1042" s="87"/>
      <c r="C1042" s="87"/>
      <c r="D1042" s="89"/>
      <c r="R1042" s="89"/>
      <c r="S1042" s="89"/>
      <c r="T1042" s="89"/>
    </row>
    <row r="1043" spans="2:20" s="86" customFormat="1" ht="10.199999999999999">
      <c r="B1043" s="87"/>
      <c r="C1043" s="87"/>
      <c r="D1043" s="89"/>
      <c r="R1043" s="89"/>
      <c r="S1043" s="89"/>
      <c r="T1043" s="89"/>
    </row>
    <row r="1044" spans="2:20" s="86" customFormat="1" ht="10.199999999999999">
      <c r="B1044" s="87"/>
      <c r="C1044" s="87"/>
      <c r="D1044" s="89"/>
      <c r="R1044" s="89"/>
      <c r="S1044" s="89"/>
      <c r="T1044" s="89"/>
    </row>
    <row r="1045" spans="2:20" s="86" customFormat="1" ht="10.199999999999999">
      <c r="B1045" s="87"/>
      <c r="C1045" s="87"/>
      <c r="D1045" s="89"/>
      <c r="R1045" s="89"/>
      <c r="S1045" s="89"/>
      <c r="T1045" s="89"/>
    </row>
    <row r="1046" spans="2:20" s="86" customFormat="1" ht="10.199999999999999">
      <c r="B1046" s="87"/>
      <c r="C1046" s="87"/>
      <c r="D1046" s="89"/>
      <c r="R1046" s="89"/>
      <c r="S1046" s="89"/>
      <c r="T1046" s="89"/>
    </row>
    <row r="1047" spans="2:20" s="86" customFormat="1" ht="10.199999999999999">
      <c r="B1047" s="87"/>
      <c r="C1047" s="87"/>
      <c r="D1047" s="89"/>
      <c r="R1047" s="89"/>
      <c r="S1047" s="89"/>
      <c r="T1047" s="89"/>
    </row>
    <row r="1048" spans="2:20" s="86" customFormat="1" ht="10.199999999999999">
      <c r="B1048" s="87"/>
      <c r="C1048" s="87"/>
      <c r="D1048" s="89"/>
      <c r="R1048" s="89"/>
      <c r="S1048" s="89"/>
      <c r="T1048" s="89"/>
    </row>
    <row r="1049" spans="2:20" s="86" customFormat="1" ht="10.199999999999999">
      <c r="B1049" s="87"/>
      <c r="C1049" s="87"/>
      <c r="D1049" s="89"/>
      <c r="R1049" s="89"/>
      <c r="S1049" s="89"/>
      <c r="T1049" s="89"/>
    </row>
    <row r="1050" spans="2:20" s="86" customFormat="1" ht="10.199999999999999">
      <c r="B1050" s="87"/>
      <c r="C1050" s="87"/>
      <c r="D1050" s="89"/>
      <c r="R1050" s="89"/>
      <c r="S1050" s="89"/>
      <c r="T1050" s="89"/>
    </row>
    <row r="1051" spans="2:20" s="86" customFormat="1" ht="10.199999999999999">
      <c r="B1051" s="87"/>
      <c r="C1051" s="87"/>
      <c r="D1051" s="89"/>
      <c r="R1051" s="89"/>
      <c r="S1051" s="89"/>
      <c r="T1051" s="89"/>
    </row>
    <row r="1052" spans="2:20" s="86" customFormat="1" ht="10.199999999999999">
      <c r="B1052" s="87"/>
      <c r="C1052" s="87"/>
      <c r="D1052" s="89"/>
      <c r="R1052" s="89"/>
      <c r="S1052" s="89"/>
      <c r="T1052" s="89"/>
    </row>
    <row r="1053" spans="2:20" s="86" customFormat="1" ht="10.199999999999999">
      <c r="B1053" s="87"/>
      <c r="C1053" s="87"/>
      <c r="D1053" s="89"/>
      <c r="R1053" s="89"/>
      <c r="S1053" s="89"/>
      <c r="T1053" s="89"/>
    </row>
    <row r="1054" spans="2:20" s="86" customFormat="1" ht="10.199999999999999">
      <c r="B1054" s="87"/>
      <c r="C1054" s="87"/>
      <c r="D1054" s="89"/>
      <c r="R1054" s="89"/>
      <c r="S1054" s="89"/>
      <c r="T1054" s="89"/>
    </row>
    <row r="1055" spans="2:20" s="86" customFormat="1" ht="10.199999999999999">
      <c r="B1055" s="87"/>
      <c r="C1055" s="87"/>
      <c r="D1055" s="89"/>
      <c r="R1055" s="89"/>
      <c r="S1055" s="89"/>
      <c r="T1055" s="89"/>
    </row>
    <row r="1056" spans="2:20" s="86" customFormat="1" ht="10.199999999999999">
      <c r="B1056" s="87"/>
      <c r="C1056" s="87"/>
      <c r="D1056" s="89"/>
      <c r="R1056" s="89"/>
      <c r="S1056" s="89"/>
      <c r="T1056" s="89"/>
    </row>
    <row r="1057" spans="2:20" s="86" customFormat="1" ht="10.199999999999999">
      <c r="B1057" s="87"/>
      <c r="C1057" s="87"/>
      <c r="D1057" s="89"/>
      <c r="R1057" s="89"/>
      <c r="S1057" s="89"/>
      <c r="T1057" s="89"/>
    </row>
    <row r="1058" spans="2:20" s="86" customFormat="1" ht="10.199999999999999">
      <c r="B1058" s="87"/>
      <c r="C1058" s="87"/>
      <c r="D1058" s="89"/>
      <c r="R1058" s="89"/>
      <c r="S1058" s="89"/>
      <c r="T1058" s="89"/>
    </row>
    <row r="1059" spans="2:20" s="86" customFormat="1" ht="10.199999999999999">
      <c r="B1059" s="87"/>
      <c r="C1059" s="87"/>
      <c r="D1059" s="89"/>
      <c r="R1059" s="89"/>
      <c r="S1059" s="89"/>
      <c r="T1059" s="89"/>
    </row>
    <row r="1060" spans="2:20" s="86" customFormat="1" ht="10.199999999999999">
      <c r="B1060" s="87"/>
      <c r="C1060" s="87"/>
      <c r="D1060" s="89"/>
      <c r="R1060" s="89"/>
      <c r="S1060" s="89"/>
      <c r="T1060" s="89"/>
    </row>
    <row r="1061" spans="2:20" s="86" customFormat="1" ht="10.199999999999999">
      <c r="B1061" s="87"/>
      <c r="C1061" s="87"/>
      <c r="D1061" s="89"/>
      <c r="R1061" s="89"/>
      <c r="S1061" s="89"/>
      <c r="T1061" s="89"/>
    </row>
    <row r="1062" spans="2:20" s="86" customFormat="1" ht="10.199999999999999">
      <c r="B1062" s="87"/>
      <c r="C1062" s="87"/>
      <c r="D1062" s="89"/>
      <c r="R1062" s="89"/>
      <c r="S1062" s="89"/>
      <c r="T1062" s="89"/>
    </row>
    <row r="1063" spans="2:20" s="86" customFormat="1" ht="10.199999999999999">
      <c r="B1063" s="87"/>
      <c r="C1063" s="87"/>
      <c r="D1063" s="89"/>
      <c r="R1063" s="89"/>
      <c r="S1063" s="89"/>
      <c r="T1063" s="89"/>
    </row>
    <row r="1064" spans="2:20" s="86" customFormat="1" ht="10.199999999999999">
      <c r="B1064" s="87"/>
      <c r="C1064" s="87"/>
      <c r="D1064" s="89"/>
      <c r="R1064" s="89"/>
      <c r="S1064" s="89"/>
      <c r="T1064" s="89"/>
    </row>
    <row r="1065" spans="2:20" s="86" customFormat="1" ht="10.199999999999999">
      <c r="B1065" s="87"/>
      <c r="C1065" s="87"/>
      <c r="D1065" s="89"/>
      <c r="R1065" s="89"/>
      <c r="S1065" s="89"/>
      <c r="T1065" s="89"/>
    </row>
    <row r="1066" spans="2:20" s="86" customFormat="1" ht="10.199999999999999">
      <c r="B1066" s="87"/>
      <c r="C1066" s="87"/>
      <c r="D1066" s="89"/>
      <c r="R1066" s="89"/>
      <c r="S1066" s="89"/>
      <c r="T1066" s="89"/>
    </row>
    <row r="1067" spans="2:20" s="86" customFormat="1" ht="10.199999999999999">
      <c r="B1067" s="87"/>
      <c r="C1067" s="87"/>
      <c r="D1067" s="89"/>
      <c r="R1067" s="89"/>
      <c r="S1067" s="89"/>
      <c r="T1067" s="89"/>
    </row>
    <row r="1068" spans="2:20" s="86" customFormat="1" ht="10.199999999999999">
      <c r="B1068" s="87"/>
      <c r="C1068" s="87"/>
      <c r="D1068" s="89"/>
      <c r="R1068" s="89"/>
      <c r="S1068" s="89"/>
      <c r="T1068" s="89"/>
    </row>
    <row r="1069" spans="2:20" s="86" customFormat="1" ht="10.199999999999999">
      <c r="B1069" s="87"/>
      <c r="C1069" s="87"/>
      <c r="D1069" s="89"/>
      <c r="R1069" s="89"/>
      <c r="S1069" s="89"/>
      <c r="T1069" s="89"/>
    </row>
    <row r="1070" spans="2:20" s="86" customFormat="1" ht="10.199999999999999">
      <c r="B1070" s="87"/>
      <c r="C1070" s="87"/>
      <c r="D1070" s="89"/>
      <c r="R1070" s="89"/>
      <c r="S1070" s="89"/>
      <c r="T1070" s="89"/>
    </row>
    <row r="1071" spans="2:20" s="86" customFormat="1" ht="10.199999999999999">
      <c r="B1071" s="87"/>
      <c r="C1071" s="87"/>
      <c r="D1071" s="89"/>
      <c r="R1071" s="89"/>
      <c r="S1071" s="89"/>
      <c r="T1071" s="89"/>
    </row>
    <row r="1072" spans="2:20" s="86" customFormat="1" ht="10.199999999999999">
      <c r="B1072" s="87"/>
      <c r="C1072" s="87"/>
      <c r="D1072" s="89"/>
      <c r="R1072" s="89"/>
      <c r="S1072" s="89"/>
      <c r="T1072" s="89"/>
    </row>
    <row r="1073" spans="2:20" s="86" customFormat="1" ht="10.199999999999999">
      <c r="B1073" s="87"/>
      <c r="C1073" s="87"/>
      <c r="D1073" s="89"/>
      <c r="R1073" s="89"/>
      <c r="S1073" s="89"/>
      <c r="T1073" s="89"/>
    </row>
    <row r="1074" spans="2:20" s="86" customFormat="1" ht="10.199999999999999">
      <c r="B1074" s="87"/>
      <c r="C1074" s="87"/>
      <c r="D1074" s="89"/>
      <c r="R1074" s="89"/>
      <c r="S1074" s="89"/>
      <c r="T1074" s="89"/>
    </row>
    <row r="1075" spans="2:20" s="86" customFormat="1" ht="10.199999999999999">
      <c r="B1075" s="87"/>
      <c r="C1075" s="87"/>
      <c r="D1075" s="89"/>
      <c r="R1075" s="89"/>
      <c r="S1075" s="89"/>
      <c r="T1075" s="89"/>
    </row>
    <row r="1076" spans="2:20" s="86" customFormat="1" ht="10.199999999999999">
      <c r="B1076" s="87"/>
      <c r="C1076" s="87"/>
      <c r="D1076" s="89"/>
      <c r="R1076" s="89"/>
      <c r="S1076" s="89"/>
      <c r="T1076" s="89"/>
    </row>
    <row r="1077" spans="2:20" s="86" customFormat="1" ht="10.199999999999999">
      <c r="B1077" s="87"/>
      <c r="C1077" s="87"/>
      <c r="D1077" s="89"/>
      <c r="R1077" s="89"/>
      <c r="S1077" s="89"/>
      <c r="T1077" s="89"/>
    </row>
    <row r="1078" spans="2:20" s="86" customFormat="1" ht="10.199999999999999">
      <c r="B1078" s="87"/>
      <c r="C1078" s="87"/>
      <c r="D1078" s="89"/>
      <c r="R1078" s="89"/>
      <c r="S1078" s="89"/>
      <c r="T1078" s="89"/>
    </row>
    <row r="1079" spans="2:20" s="86" customFormat="1" ht="10.199999999999999">
      <c r="B1079" s="87"/>
      <c r="C1079" s="87"/>
      <c r="D1079" s="89"/>
      <c r="R1079" s="89"/>
      <c r="S1079" s="89"/>
      <c r="T1079" s="89"/>
    </row>
    <row r="1080" spans="2:20" s="86" customFormat="1" ht="10.199999999999999">
      <c r="B1080" s="87"/>
      <c r="C1080" s="87"/>
      <c r="D1080" s="89"/>
      <c r="R1080" s="89"/>
      <c r="S1080" s="89"/>
      <c r="T1080" s="89"/>
    </row>
    <row r="1081" spans="2:20" s="86" customFormat="1" ht="10.199999999999999">
      <c r="B1081" s="87"/>
      <c r="C1081" s="87"/>
      <c r="D1081" s="89"/>
      <c r="R1081" s="89"/>
      <c r="S1081" s="89"/>
      <c r="T1081" s="89"/>
    </row>
    <row r="1082" spans="2:20" s="86" customFormat="1" ht="10.199999999999999">
      <c r="B1082" s="87"/>
      <c r="C1082" s="87"/>
      <c r="D1082" s="89"/>
      <c r="R1082" s="89"/>
      <c r="S1082" s="89"/>
      <c r="T1082" s="89"/>
    </row>
    <row r="1083" spans="2:20" s="86" customFormat="1" ht="10.199999999999999">
      <c r="B1083" s="87"/>
      <c r="C1083" s="87"/>
      <c r="D1083" s="89"/>
      <c r="R1083" s="89"/>
      <c r="S1083" s="89"/>
      <c r="T1083" s="89"/>
    </row>
    <row r="1084" spans="2:20" s="86" customFormat="1" ht="10.199999999999999">
      <c r="B1084" s="87"/>
      <c r="C1084" s="87"/>
      <c r="D1084" s="89"/>
      <c r="R1084" s="89"/>
      <c r="S1084" s="89"/>
      <c r="T1084" s="89"/>
    </row>
    <row r="1085" spans="2:20" s="86" customFormat="1" ht="10.199999999999999">
      <c r="B1085" s="87"/>
      <c r="C1085" s="87"/>
      <c r="D1085" s="89"/>
      <c r="R1085" s="89"/>
      <c r="S1085" s="89"/>
      <c r="T1085" s="89"/>
    </row>
    <row r="1086" spans="2:20" s="86" customFormat="1" ht="10.199999999999999">
      <c r="B1086" s="87"/>
      <c r="C1086" s="87"/>
      <c r="D1086" s="89"/>
      <c r="R1086" s="89"/>
      <c r="S1086" s="89"/>
      <c r="T1086" s="89"/>
    </row>
    <row r="1087" spans="2:20" s="86" customFormat="1" ht="10.199999999999999">
      <c r="B1087" s="87"/>
      <c r="C1087" s="87"/>
      <c r="D1087" s="89"/>
      <c r="R1087" s="89"/>
      <c r="S1087" s="89"/>
      <c r="T1087" s="89"/>
    </row>
    <row r="1088" spans="2:20" s="86" customFormat="1" ht="10.199999999999999">
      <c r="B1088" s="87"/>
      <c r="C1088" s="87"/>
      <c r="D1088" s="89"/>
      <c r="R1088" s="89"/>
      <c r="S1088" s="89"/>
      <c r="T1088" s="89"/>
    </row>
    <row r="1089" spans="2:20" s="86" customFormat="1" ht="10.199999999999999">
      <c r="B1089" s="87"/>
      <c r="C1089" s="87"/>
      <c r="D1089" s="89"/>
      <c r="R1089" s="89"/>
      <c r="S1089" s="89"/>
      <c r="T1089" s="89"/>
    </row>
    <row r="1090" spans="2:20" s="86" customFormat="1" ht="10.199999999999999">
      <c r="B1090" s="87"/>
      <c r="C1090" s="87"/>
      <c r="D1090" s="89"/>
      <c r="R1090" s="89"/>
      <c r="S1090" s="89"/>
      <c r="T1090" s="89"/>
    </row>
    <row r="1091" spans="2:20" s="86" customFormat="1" ht="10.199999999999999">
      <c r="B1091" s="87"/>
      <c r="C1091" s="87"/>
      <c r="D1091" s="89"/>
      <c r="R1091" s="89"/>
      <c r="S1091" s="89"/>
      <c r="T1091" s="89"/>
    </row>
    <row r="1092" spans="2:20" s="86" customFormat="1" ht="10.199999999999999">
      <c r="B1092" s="87"/>
      <c r="C1092" s="87"/>
      <c r="D1092" s="89"/>
      <c r="R1092" s="89"/>
      <c r="S1092" s="89"/>
      <c r="T1092" s="89"/>
    </row>
    <row r="1093" spans="2:20" s="86" customFormat="1" ht="10.199999999999999">
      <c r="B1093" s="87"/>
      <c r="C1093" s="87"/>
      <c r="D1093" s="89"/>
      <c r="R1093" s="89"/>
      <c r="S1093" s="89"/>
      <c r="T1093" s="89"/>
    </row>
    <row r="1094" spans="2:20" s="86" customFormat="1" ht="10.199999999999999">
      <c r="B1094" s="87"/>
      <c r="C1094" s="87"/>
      <c r="D1094" s="89"/>
      <c r="R1094" s="89"/>
      <c r="S1094" s="89"/>
      <c r="T1094" s="89"/>
    </row>
    <row r="1095" spans="2:20" s="86" customFormat="1" ht="10.199999999999999">
      <c r="B1095" s="87"/>
      <c r="C1095" s="87"/>
      <c r="D1095" s="89"/>
      <c r="R1095" s="89"/>
      <c r="S1095" s="89"/>
      <c r="T1095" s="89"/>
    </row>
    <row r="1096" spans="2:20" s="86" customFormat="1" ht="10.199999999999999">
      <c r="B1096" s="87"/>
      <c r="C1096" s="87"/>
      <c r="D1096" s="89"/>
      <c r="R1096" s="89"/>
      <c r="S1096" s="89"/>
      <c r="T1096" s="89"/>
    </row>
    <row r="1097" spans="2:20" s="86" customFormat="1" ht="10.199999999999999">
      <c r="B1097" s="87"/>
      <c r="C1097" s="87"/>
      <c r="D1097" s="89"/>
      <c r="R1097" s="89"/>
      <c r="S1097" s="89"/>
      <c r="T1097" s="89"/>
    </row>
    <row r="1098" spans="2:20" s="86" customFormat="1" ht="10.199999999999999">
      <c r="B1098" s="87"/>
      <c r="C1098" s="87"/>
      <c r="D1098" s="89"/>
      <c r="R1098" s="89"/>
      <c r="S1098" s="89"/>
      <c r="T1098" s="89"/>
    </row>
    <row r="1099" spans="2:20" s="86" customFormat="1" ht="10.199999999999999">
      <c r="B1099" s="87"/>
      <c r="C1099" s="87"/>
      <c r="D1099" s="89"/>
      <c r="R1099" s="89"/>
      <c r="S1099" s="89"/>
      <c r="T1099" s="89"/>
    </row>
    <row r="1100" spans="2:20" s="86" customFormat="1" ht="10.199999999999999">
      <c r="B1100" s="87"/>
      <c r="C1100" s="87"/>
      <c r="D1100" s="89"/>
      <c r="R1100" s="89"/>
      <c r="S1100" s="89"/>
      <c r="T1100" s="89"/>
    </row>
    <row r="1101" spans="2:20" s="86" customFormat="1" ht="10.199999999999999">
      <c r="B1101" s="87"/>
      <c r="C1101" s="87"/>
      <c r="D1101" s="89"/>
      <c r="R1101" s="89"/>
      <c r="S1101" s="89"/>
      <c r="T1101" s="89"/>
    </row>
    <row r="1102" spans="2:20" s="86" customFormat="1" ht="10.199999999999999">
      <c r="B1102" s="87"/>
      <c r="C1102" s="87"/>
      <c r="D1102" s="89"/>
      <c r="R1102" s="89"/>
      <c r="S1102" s="89"/>
      <c r="T1102" s="89"/>
    </row>
    <row r="1103" spans="2:20" s="86" customFormat="1" ht="10.199999999999999">
      <c r="B1103" s="87"/>
      <c r="C1103" s="87"/>
      <c r="D1103" s="89"/>
      <c r="R1103" s="89"/>
      <c r="S1103" s="89"/>
      <c r="T1103" s="89"/>
    </row>
    <row r="1104" spans="2:20" s="86" customFormat="1" ht="10.199999999999999">
      <c r="B1104" s="87"/>
      <c r="C1104" s="87"/>
      <c r="D1104" s="89"/>
      <c r="R1104" s="89"/>
      <c r="S1104" s="89"/>
      <c r="T1104" s="89"/>
    </row>
    <row r="1105" spans="2:20" s="86" customFormat="1" ht="10.199999999999999">
      <c r="B1105" s="87"/>
      <c r="C1105" s="87"/>
      <c r="D1105" s="89"/>
      <c r="R1105" s="89"/>
      <c r="S1105" s="89"/>
      <c r="T1105" s="89"/>
    </row>
    <row r="1106" spans="2:20" s="86" customFormat="1" ht="10.199999999999999">
      <c r="B1106" s="87"/>
      <c r="C1106" s="87"/>
      <c r="D1106" s="89"/>
      <c r="R1106" s="89"/>
      <c r="S1106" s="89"/>
      <c r="T1106" s="89"/>
    </row>
    <row r="1107" spans="2:20" s="86" customFormat="1" ht="10.199999999999999">
      <c r="B1107" s="87"/>
      <c r="C1107" s="87"/>
      <c r="D1107" s="89"/>
      <c r="R1107" s="89"/>
      <c r="S1107" s="89"/>
      <c r="T1107" s="89"/>
    </row>
    <row r="1108" spans="2:20" s="86" customFormat="1" ht="10.199999999999999">
      <c r="B1108" s="87"/>
      <c r="C1108" s="87"/>
      <c r="D1108" s="89"/>
      <c r="R1108" s="89"/>
      <c r="S1108" s="89"/>
      <c r="T1108" s="89"/>
    </row>
    <row r="1109" spans="2:20" s="86" customFormat="1" ht="10.199999999999999">
      <c r="B1109" s="87"/>
      <c r="C1109" s="87"/>
      <c r="D1109" s="89"/>
      <c r="R1109" s="89"/>
      <c r="S1109" s="89"/>
      <c r="T1109" s="89"/>
    </row>
    <row r="1110" spans="2:20" s="86" customFormat="1" ht="10.199999999999999">
      <c r="B1110" s="87"/>
      <c r="C1110" s="87"/>
      <c r="D1110" s="89"/>
      <c r="R1110" s="89"/>
      <c r="S1110" s="89"/>
      <c r="T1110" s="89"/>
    </row>
    <row r="1111" spans="2:20" s="86" customFormat="1" ht="10.199999999999999">
      <c r="B1111" s="87"/>
      <c r="C1111" s="87"/>
      <c r="D1111" s="89"/>
      <c r="R1111" s="89"/>
      <c r="S1111" s="89"/>
      <c r="T1111" s="89"/>
    </row>
    <row r="1112" spans="2:20" s="86" customFormat="1" ht="10.199999999999999">
      <c r="B1112" s="87"/>
      <c r="C1112" s="87"/>
      <c r="D1112" s="89"/>
      <c r="R1112" s="89"/>
      <c r="S1112" s="89"/>
      <c r="T1112" s="89"/>
    </row>
    <row r="1113" spans="2:20" s="86" customFormat="1" ht="10.199999999999999">
      <c r="B1113" s="87"/>
      <c r="C1113" s="87"/>
      <c r="D1113" s="89"/>
      <c r="R1113" s="89"/>
      <c r="S1113" s="89"/>
      <c r="T1113" s="89"/>
    </row>
    <row r="1114" spans="2:20" s="86" customFormat="1" ht="10.199999999999999">
      <c r="B1114" s="87"/>
      <c r="C1114" s="87"/>
      <c r="D1114" s="89"/>
      <c r="R1114" s="89"/>
      <c r="S1114" s="89"/>
      <c r="T1114" s="89"/>
    </row>
    <row r="1115" spans="2:20" s="86" customFormat="1" ht="10.199999999999999">
      <c r="B1115" s="87"/>
      <c r="C1115" s="87"/>
      <c r="D1115" s="89"/>
      <c r="R1115" s="89"/>
      <c r="S1115" s="89"/>
      <c r="T1115" s="89"/>
    </row>
    <row r="1116" spans="2:20" s="86" customFormat="1" ht="10.199999999999999">
      <c r="B1116" s="87"/>
      <c r="C1116" s="87"/>
      <c r="D1116" s="89"/>
      <c r="R1116" s="89"/>
      <c r="S1116" s="89"/>
      <c r="T1116" s="89"/>
    </row>
    <row r="1117" spans="2:20" s="86" customFormat="1" ht="10.199999999999999">
      <c r="B1117" s="87"/>
      <c r="C1117" s="87"/>
      <c r="D1117" s="89"/>
      <c r="R1117" s="89"/>
      <c r="S1117" s="89"/>
      <c r="T1117" s="89"/>
    </row>
    <row r="1118" spans="2:20" s="86" customFormat="1" ht="10.199999999999999">
      <c r="B1118" s="87"/>
      <c r="C1118" s="87"/>
      <c r="D1118" s="89"/>
      <c r="R1118" s="89"/>
      <c r="S1118" s="89"/>
      <c r="T1118" s="89"/>
    </row>
    <row r="1119" spans="2:20" s="86" customFormat="1" ht="10.199999999999999">
      <c r="B1119" s="87"/>
      <c r="C1119" s="87"/>
      <c r="D1119" s="89"/>
      <c r="R1119" s="89"/>
      <c r="S1119" s="89"/>
      <c r="T1119" s="89"/>
    </row>
    <row r="1120" spans="2:20" s="86" customFormat="1" ht="10.199999999999999">
      <c r="B1120" s="87"/>
      <c r="C1120" s="87"/>
      <c r="D1120" s="89"/>
      <c r="R1120" s="89"/>
      <c r="S1120" s="89"/>
      <c r="T1120" s="89"/>
    </row>
    <row r="1121" spans="2:20" s="86" customFormat="1" ht="10.199999999999999">
      <c r="B1121" s="87"/>
      <c r="C1121" s="87"/>
      <c r="D1121" s="89"/>
      <c r="R1121" s="89"/>
      <c r="S1121" s="89"/>
      <c r="T1121" s="89"/>
    </row>
    <row r="1122" spans="2:20" s="86" customFormat="1" ht="10.199999999999999">
      <c r="B1122" s="87"/>
      <c r="C1122" s="87"/>
      <c r="D1122" s="89"/>
      <c r="R1122" s="89"/>
      <c r="S1122" s="89"/>
      <c r="T1122" s="89"/>
    </row>
    <row r="1123" spans="2:20" s="86" customFormat="1" ht="10.199999999999999">
      <c r="B1123" s="87"/>
      <c r="C1123" s="87"/>
      <c r="D1123" s="89"/>
      <c r="R1123" s="89"/>
      <c r="S1123" s="89"/>
      <c r="T1123" s="89"/>
    </row>
    <row r="1124" spans="2:20" s="86" customFormat="1" ht="10.199999999999999">
      <c r="B1124" s="87"/>
      <c r="C1124" s="87"/>
      <c r="D1124" s="89"/>
      <c r="R1124" s="89"/>
      <c r="S1124" s="89"/>
      <c r="T1124" s="89"/>
    </row>
    <row r="1125" spans="2:20" s="86" customFormat="1" ht="10.199999999999999">
      <c r="B1125" s="87"/>
      <c r="C1125" s="87"/>
      <c r="D1125" s="89"/>
      <c r="R1125" s="89"/>
      <c r="S1125" s="89"/>
      <c r="T1125" s="89"/>
    </row>
    <row r="1126" spans="2:20" s="86" customFormat="1" ht="10.199999999999999">
      <c r="B1126" s="87"/>
      <c r="C1126" s="87"/>
      <c r="D1126" s="89"/>
      <c r="R1126" s="89"/>
      <c r="S1126" s="89"/>
      <c r="T1126" s="89"/>
    </row>
    <row r="1127" spans="2:20" s="86" customFormat="1" ht="10.199999999999999">
      <c r="B1127" s="87"/>
      <c r="C1127" s="87"/>
      <c r="D1127" s="89"/>
      <c r="R1127" s="89"/>
      <c r="S1127" s="89"/>
      <c r="T1127" s="89"/>
    </row>
    <row r="1128" spans="2:20" s="86" customFormat="1" ht="10.199999999999999">
      <c r="B1128" s="87"/>
      <c r="C1128" s="87"/>
      <c r="D1128" s="89"/>
      <c r="R1128" s="89"/>
      <c r="S1128" s="89"/>
      <c r="T1128" s="89"/>
    </row>
    <row r="1129" spans="2:20" s="86" customFormat="1" ht="10.199999999999999">
      <c r="B1129" s="87"/>
      <c r="C1129" s="87"/>
      <c r="D1129" s="89"/>
      <c r="R1129" s="89"/>
      <c r="S1129" s="89"/>
      <c r="T1129" s="89"/>
    </row>
    <row r="1130" spans="2:20" s="86" customFormat="1" ht="10.199999999999999">
      <c r="B1130" s="87"/>
      <c r="C1130" s="87"/>
      <c r="D1130" s="89"/>
      <c r="R1130" s="89"/>
      <c r="S1130" s="89"/>
      <c r="T1130" s="89"/>
    </row>
    <row r="1131" spans="2:20" s="86" customFormat="1" ht="10.199999999999999">
      <c r="B1131" s="87"/>
      <c r="C1131" s="87"/>
      <c r="D1131" s="89"/>
      <c r="R1131" s="89"/>
      <c r="S1131" s="89"/>
      <c r="T1131" s="89"/>
    </row>
    <row r="1132" spans="2:20" s="86" customFormat="1" ht="10.199999999999999">
      <c r="B1132" s="87"/>
      <c r="C1132" s="87"/>
      <c r="D1132" s="89"/>
      <c r="R1132" s="89"/>
      <c r="S1132" s="89"/>
      <c r="T1132" s="89"/>
    </row>
    <row r="1133" spans="2:20" s="86" customFormat="1" ht="10.199999999999999">
      <c r="B1133" s="87"/>
      <c r="C1133" s="87"/>
      <c r="D1133" s="89"/>
      <c r="R1133" s="89"/>
      <c r="S1133" s="89"/>
      <c r="T1133" s="89"/>
    </row>
    <row r="1134" spans="2:20" s="86" customFormat="1" ht="10.199999999999999">
      <c r="B1134" s="87"/>
      <c r="C1134" s="87"/>
      <c r="D1134" s="89"/>
      <c r="R1134" s="89"/>
      <c r="S1134" s="89"/>
      <c r="T1134" s="89"/>
    </row>
    <row r="1135" spans="2:20" s="86" customFormat="1" ht="10.199999999999999">
      <c r="B1135" s="87"/>
      <c r="C1135" s="87"/>
      <c r="D1135" s="89"/>
      <c r="R1135" s="89"/>
      <c r="S1135" s="89"/>
      <c r="T1135" s="89"/>
    </row>
    <row r="1136" spans="2:20" s="86" customFormat="1" ht="10.199999999999999">
      <c r="B1136" s="87"/>
      <c r="C1136" s="87"/>
      <c r="D1136" s="89"/>
      <c r="R1136" s="89"/>
      <c r="S1136" s="89"/>
      <c r="T1136" s="89"/>
    </row>
    <row r="1137" spans="2:20" s="86" customFormat="1" ht="10.199999999999999">
      <c r="B1137" s="87"/>
      <c r="C1137" s="87"/>
      <c r="D1137" s="89"/>
      <c r="R1137" s="89"/>
      <c r="S1137" s="89"/>
      <c r="T1137" s="89"/>
    </row>
    <row r="1138" spans="2:20" s="86" customFormat="1" ht="10.199999999999999">
      <c r="B1138" s="87"/>
      <c r="C1138" s="87"/>
      <c r="D1138" s="89"/>
      <c r="R1138" s="89"/>
      <c r="S1138" s="89"/>
      <c r="T1138" s="89"/>
    </row>
    <row r="1139" spans="2:20" s="86" customFormat="1" ht="10.199999999999999">
      <c r="B1139" s="87"/>
      <c r="C1139" s="87"/>
      <c r="D1139" s="89"/>
      <c r="R1139" s="89"/>
      <c r="S1139" s="89"/>
      <c r="T1139" s="89"/>
    </row>
    <row r="1140" spans="2:20" s="86" customFormat="1" ht="10.199999999999999">
      <c r="B1140" s="87"/>
      <c r="C1140" s="87"/>
      <c r="D1140" s="89"/>
      <c r="R1140" s="89"/>
      <c r="S1140" s="89"/>
      <c r="T1140" s="89"/>
    </row>
    <row r="1141" spans="2:20" s="86" customFormat="1" ht="10.199999999999999">
      <c r="B1141" s="87"/>
      <c r="C1141" s="87"/>
      <c r="D1141" s="89"/>
      <c r="R1141" s="89"/>
      <c r="S1141" s="89"/>
      <c r="T1141" s="89"/>
    </row>
    <row r="1142" spans="2:20" s="86" customFormat="1" ht="10.199999999999999">
      <c r="B1142" s="87"/>
      <c r="C1142" s="87"/>
      <c r="D1142" s="89"/>
      <c r="R1142" s="89"/>
      <c r="S1142" s="89"/>
      <c r="T1142" s="89"/>
    </row>
    <row r="1143" spans="2:20" s="86" customFormat="1" ht="10.199999999999999">
      <c r="B1143" s="87"/>
      <c r="C1143" s="87"/>
      <c r="D1143" s="89"/>
      <c r="R1143" s="89"/>
      <c r="S1143" s="89"/>
      <c r="T1143" s="89"/>
    </row>
    <row r="1144" spans="2:20" s="86" customFormat="1" ht="10.199999999999999">
      <c r="B1144" s="87"/>
      <c r="C1144" s="87"/>
      <c r="D1144" s="89"/>
      <c r="R1144" s="89"/>
      <c r="S1144" s="89"/>
      <c r="T1144" s="89"/>
    </row>
    <row r="1145" spans="2:20" s="86" customFormat="1" ht="10.199999999999999">
      <c r="B1145" s="87"/>
      <c r="C1145" s="87"/>
      <c r="D1145" s="89"/>
      <c r="R1145" s="89"/>
      <c r="S1145" s="89"/>
      <c r="T1145" s="89"/>
    </row>
    <row r="1146" spans="2:20" s="86" customFormat="1" ht="10.199999999999999">
      <c r="B1146" s="87"/>
      <c r="C1146" s="87"/>
      <c r="D1146" s="89"/>
      <c r="R1146" s="89"/>
      <c r="S1146" s="89"/>
      <c r="T1146" s="89"/>
    </row>
    <row r="1147" spans="2:20" s="86" customFormat="1" ht="10.199999999999999">
      <c r="B1147" s="87"/>
      <c r="C1147" s="87"/>
      <c r="D1147" s="89"/>
      <c r="R1147" s="89"/>
      <c r="S1147" s="89"/>
      <c r="T1147" s="89"/>
    </row>
    <row r="1148" spans="2:20" s="86" customFormat="1" ht="10.199999999999999">
      <c r="B1148" s="87"/>
      <c r="C1148" s="87"/>
      <c r="D1148" s="89"/>
      <c r="R1148" s="89"/>
      <c r="S1148" s="89"/>
      <c r="T1148" s="89"/>
    </row>
    <row r="1149" spans="2:20" s="86" customFormat="1" ht="10.199999999999999">
      <c r="B1149" s="87"/>
      <c r="C1149" s="87"/>
      <c r="D1149" s="89"/>
      <c r="R1149" s="89"/>
      <c r="S1149" s="89"/>
      <c r="T1149" s="89"/>
    </row>
    <row r="1150" spans="2:20" s="86" customFormat="1" ht="10.199999999999999">
      <c r="B1150" s="87"/>
      <c r="C1150" s="87"/>
      <c r="D1150" s="89"/>
      <c r="R1150" s="89"/>
      <c r="S1150" s="89"/>
      <c r="T1150" s="89"/>
    </row>
    <row r="1151" spans="2:20" s="86" customFormat="1" ht="10.199999999999999">
      <c r="B1151" s="87"/>
      <c r="C1151" s="87"/>
      <c r="D1151" s="89"/>
      <c r="R1151" s="89"/>
      <c r="S1151" s="89"/>
      <c r="T1151" s="89"/>
    </row>
    <row r="1152" spans="2:20" s="86" customFormat="1" ht="10.199999999999999">
      <c r="B1152" s="87"/>
      <c r="C1152" s="87"/>
      <c r="D1152" s="89"/>
      <c r="R1152" s="89"/>
      <c r="S1152" s="89"/>
      <c r="T1152" s="89"/>
    </row>
    <row r="1153" spans="2:20" s="86" customFormat="1" ht="10.199999999999999">
      <c r="B1153" s="87"/>
      <c r="C1153" s="87"/>
      <c r="D1153" s="89"/>
      <c r="R1153" s="89"/>
      <c r="S1153" s="89"/>
      <c r="T1153" s="89"/>
    </row>
    <row r="1154" spans="2:20" s="86" customFormat="1" ht="10.199999999999999">
      <c r="B1154" s="87"/>
      <c r="C1154" s="87"/>
      <c r="D1154" s="89"/>
      <c r="R1154" s="89"/>
      <c r="S1154" s="89"/>
      <c r="T1154" s="89"/>
    </row>
    <row r="1155" spans="2:20" s="86" customFormat="1" ht="10.199999999999999">
      <c r="B1155" s="87"/>
      <c r="C1155" s="87"/>
      <c r="D1155" s="89"/>
      <c r="R1155" s="89"/>
      <c r="S1155" s="89"/>
      <c r="T1155" s="89"/>
    </row>
    <row r="1156" spans="2:20" s="86" customFormat="1" ht="10.199999999999999">
      <c r="B1156" s="87"/>
      <c r="C1156" s="87"/>
      <c r="D1156" s="89"/>
      <c r="R1156" s="89"/>
      <c r="S1156" s="89"/>
      <c r="T1156" s="89"/>
    </row>
    <row r="1157" spans="2:20" s="86" customFormat="1" ht="10.199999999999999">
      <c r="B1157" s="87"/>
      <c r="C1157" s="87"/>
      <c r="D1157" s="89"/>
      <c r="R1157" s="89"/>
      <c r="S1157" s="89"/>
      <c r="T1157" s="89"/>
    </row>
    <row r="1158" spans="2:20" s="86" customFormat="1" ht="10.199999999999999">
      <c r="B1158" s="87"/>
      <c r="C1158" s="87"/>
      <c r="D1158" s="89"/>
      <c r="R1158" s="89"/>
      <c r="S1158" s="89"/>
      <c r="T1158" s="89"/>
    </row>
    <row r="1159" spans="2:20" s="86" customFormat="1" ht="10.199999999999999">
      <c r="B1159" s="87"/>
      <c r="C1159" s="87"/>
      <c r="D1159" s="89"/>
      <c r="R1159" s="89"/>
      <c r="S1159" s="89"/>
      <c r="T1159" s="89"/>
    </row>
    <row r="1160" spans="2:20" s="86" customFormat="1" ht="10.199999999999999">
      <c r="B1160" s="87"/>
      <c r="C1160" s="87"/>
      <c r="D1160" s="89"/>
      <c r="R1160" s="89"/>
      <c r="S1160" s="89"/>
      <c r="T1160" s="89"/>
    </row>
    <row r="1161" spans="2:20" s="86" customFormat="1" ht="10.199999999999999">
      <c r="B1161" s="87"/>
      <c r="C1161" s="87"/>
      <c r="D1161" s="89"/>
      <c r="R1161" s="89"/>
      <c r="S1161" s="89"/>
      <c r="T1161" s="89"/>
    </row>
    <row r="1162" spans="2:20" s="86" customFormat="1" ht="10.199999999999999">
      <c r="B1162" s="87"/>
      <c r="C1162" s="87"/>
      <c r="D1162" s="89"/>
      <c r="R1162" s="89"/>
      <c r="S1162" s="89"/>
      <c r="T1162" s="89"/>
    </row>
    <row r="1163" spans="2:20" s="86" customFormat="1" ht="10.199999999999999">
      <c r="B1163" s="87"/>
      <c r="C1163" s="87"/>
      <c r="D1163" s="89"/>
      <c r="R1163" s="89"/>
      <c r="S1163" s="89"/>
      <c r="T1163" s="89"/>
    </row>
    <row r="1164" spans="2:20" s="86" customFormat="1" ht="10.199999999999999">
      <c r="B1164" s="87"/>
      <c r="C1164" s="87"/>
      <c r="D1164" s="89"/>
      <c r="R1164" s="89"/>
      <c r="S1164" s="89"/>
      <c r="T1164" s="89"/>
    </row>
    <row r="1165" spans="2:20" s="86" customFormat="1" ht="10.199999999999999">
      <c r="B1165" s="87"/>
      <c r="C1165" s="87"/>
      <c r="D1165" s="89"/>
      <c r="R1165" s="89"/>
      <c r="S1165" s="89"/>
      <c r="T1165" s="89"/>
    </row>
    <row r="1166" spans="2:20" s="86" customFormat="1" ht="10.199999999999999">
      <c r="B1166" s="87"/>
      <c r="C1166" s="87"/>
      <c r="D1166" s="89"/>
      <c r="R1166" s="89"/>
      <c r="S1166" s="89"/>
      <c r="T1166" s="89"/>
    </row>
    <row r="1167" spans="2:20" s="86" customFormat="1" ht="10.199999999999999">
      <c r="B1167" s="87"/>
      <c r="C1167" s="87"/>
      <c r="D1167" s="89"/>
      <c r="R1167" s="89"/>
      <c r="S1167" s="89"/>
      <c r="T1167" s="89"/>
    </row>
    <row r="1168" spans="2:20" s="86" customFormat="1" ht="10.199999999999999">
      <c r="B1168" s="87"/>
      <c r="C1168" s="87"/>
      <c r="D1168" s="89"/>
      <c r="R1168" s="89"/>
      <c r="S1168" s="89"/>
      <c r="T1168" s="89"/>
    </row>
    <row r="1169" spans="2:20" s="86" customFormat="1" ht="10.199999999999999">
      <c r="B1169" s="87"/>
      <c r="C1169" s="87"/>
      <c r="D1169" s="89"/>
      <c r="R1169" s="89"/>
      <c r="S1169" s="89"/>
      <c r="T1169" s="89"/>
    </row>
    <row r="1170" spans="2:20" s="86" customFormat="1" ht="10.199999999999999">
      <c r="B1170" s="87"/>
      <c r="C1170" s="87"/>
      <c r="D1170" s="89"/>
      <c r="R1170" s="89"/>
      <c r="S1170" s="89"/>
      <c r="T1170" s="89"/>
    </row>
    <row r="1171" spans="2:20" s="86" customFormat="1" ht="10.199999999999999">
      <c r="B1171" s="87"/>
      <c r="C1171" s="87"/>
      <c r="D1171" s="89"/>
      <c r="R1171" s="89"/>
      <c r="S1171" s="89"/>
      <c r="T1171" s="89"/>
    </row>
    <row r="1172" spans="2:20" s="86" customFormat="1" ht="10.199999999999999">
      <c r="B1172" s="87"/>
      <c r="C1172" s="87"/>
      <c r="D1172" s="89"/>
      <c r="R1172" s="89"/>
      <c r="S1172" s="89"/>
      <c r="T1172" s="89"/>
    </row>
    <row r="1173" spans="2:20" s="86" customFormat="1" ht="10.199999999999999">
      <c r="B1173" s="87"/>
      <c r="C1173" s="87"/>
      <c r="D1173" s="89"/>
      <c r="R1173" s="89"/>
      <c r="S1173" s="89"/>
      <c r="T1173" s="89"/>
    </row>
    <row r="1174" spans="2:20" s="86" customFormat="1" ht="10.199999999999999">
      <c r="B1174" s="87"/>
      <c r="C1174" s="87"/>
      <c r="D1174" s="89"/>
      <c r="R1174" s="89"/>
      <c r="S1174" s="89"/>
      <c r="T1174" s="89"/>
    </row>
    <row r="1175" spans="2:20" s="86" customFormat="1" ht="10.199999999999999">
      <c r="B1175" s="87"/>
      <c r="C1175" s="87"/>
      <c r="D1175" s="89"/>
      <c r="R1175" s="89"/>
      <c r="S1175" s="89"/>
      <c r="T1175" s="89"/>
    </row>
    <row r="1176" spans="2:20" s="86" customFormat="1" ht="10.199999999999999">
      <c r="B1176" s="87"/>
      <c r="C1176" s="87"/>
      <c r="D1176" s="89"/>
      <c r="R1176" s="89"/>
      <c r="S1176" s="89"/>
      <c r="T1176" s="89"/>
    </row>
    <row r="1177" spans="2:20" s="86" customFormat="1" ht="10.199999999999999">
      <c r="B1177" s="87"/>
      <c r="C1177" s="87"/>
      <c r="D1177" s="89"/>
      <c r="R1177" s="89"/>
      <c r="S1177" s="89"/>
      <c r="T1177" s="89"/>
    </row>
    <row r="1178" spans="2:20" s="86" customFormat="1" ht="10.199999999999999">
      <c r="B1178" s="87"/>
      <c r="C1178" s="87"/>
      <c r="D1178" s="89"/>
      <c r="R1178" s="89"/>
      <c r="S1178" s="89"/>
      <c r="T1178" s="89"/>
    </row>
    <row r="1179" spans="2:20" s="86" customFormat="1" ht="10.199999999999999">
      <c r="B1179" s="87"/>
      <c r="C1179" s="87"/>
      <c r="D1179" s="89"/>
      <c r="R1179" s="89"/>
      <c r="S1179" s="89"/>
      <c r="T1179" s="89"/>
    </row>
    <row r="1180" spans="2:20" s="86" customFormat="1" ht="10.199999999999999">
      <c r="B1180" s="87"/>
      <c r="C1180" s="87"/>
      <c r="D1180" s="89"/>
      <c r="R1180" s="89"/>
      <c r="S1180" s="89"/>
      <c r="T1180" s="89"/>
    </row>
    <row r="1181" spans="2:20" s="86" customFormat="1" ht="10.199999999999999">
      <c r="B1181" s="87"/>
      <c r="C1181" s="87"/>
      <c r="D1181" s="89"/>
      <c r="R1181" s="89"/>
      <c r="S1181" s="89"/>
      <c r="T1181" s="89"/>
    </row>
    <row r="1182" spans="2:20" s="86" customFormat="1" ht="10.199999999999999">
      <c r="B1182" s="87"/>
      <c r="C1182" s="87"/>
      <c r="D1182" s="89"/>
      <c r="R1182" s="89"/>
      <c r="S1182" s="89"/>
      <c r="T1182" s="89"/>
    </row>
    <row r="1183" spans="2:20" s="86" customFormat="1" ht="10.199999999999999">
      <c r="B1183" s="87"/>
      <c r="C1183" s="87"/>
      <c r="D1183" s="89"/>
      <c r="R1183" s="89"/>
      <c r="S1183" s="89"/>
      <c r="T1183" s="89"/>
    </row>
    <row r="1184" spans="2:20" s="86" customFormat="1" ht="10.199999999999999">
      <c r="B1184" s="87"/>
      <c r="C1184" s="87"/>
      <c r="D1184" s="89"/>
      <c r="R1184" s="89"/>
      <c r="S1184" s="89"/>
      <c r="T1184" s="89"/>
    </row>
    <row r="1185" spans="2:20" s="86" customFormat="1" ht="10.199999999999999">
      <c r="B1185" s="87"/>
      <c r="C1185" s="87"/>
      <c r="D1185" s="89"/>
      <c r="R1185" s="89"/>
      <c r="S1185" s="89"/>
      <c r="T1185" s="89"/>
    </row>
    <row r="1186" spans="2:20" s="86" customFormat="1" ht="10.199999999999999">
      <c r="B1186" s="87"/>
      <c r="C1186" s="87"/>
      <c r="D1186" s="89"/>
      <c r="R1186" s="89"/>
      <c r="S1186" s="89"/>
      <c r="T1186" s="89"/>
    </row>
    <row r="1187" spans="2:20" s="86" customFormat="1" ht="10.199999999999999">
      <c r="B1187" s="87"/>
      <c r="C1187" s="87"/>
      <c r="D1187" s="89"/>
      <c r="R1187" s="89"/>
      <c r="S1187" s="89"/>
      <c r="T1187" s="89"/>
    </row>
    <row r="1188" spans="2:20" s="86" customFormat="1" ht="10.199999999999999">
      <c r="B1188" s="87"/>
      <c r="C1188" s="87"/>
      <c r="D1188" s="89"/>
      <c r="R1188" s="89"/>
      <c r="S1188" s="89"/>
      <c r="T1188" s="89"/>
    </row>
    <row r="1189" spans="2:20" s="86" customFormat="1" ht="10.199999999999999">
      <c r="B1189" s="87"/>
      <c r="C1189" s="87"/>
      <c r="D1189" s="89"/>
      <c r="R1189" s="89"/>
      <c r="S1189" s="89"/>
      <c r="T1189" s="89"/>
    </row>
    <row r="1190" spans="2:20" s="86" customFormat="1" ht="10.199999999999999">
      <c r="B1190" s="87"/>
      <c r="C1190" s="87"/>
      <c r="D1190" s="89"/>
      <c r="R1190" s="89"/>
      <c r="S1190" s="89"/>
      <c r="T1190" s="89"/>
    </row>
    <row r="1191" spans="2:20" s="86" customFormat="1" ht="10.199999999999999">
      <c r="B1191" s="87"/>
      <c r="C1191" s="87"/>
      <c r="D1191" s="89"/>
      <c r="R1191" s="89"/>
      <c r="S1191" s="89"/>
      <c r="T1191" s="89"/>
    </row>
    <row r="1192" spans="2:20" s="86" customFormat="1" ht="10.199999999999999">
      <c r="B1192" s="87"/>
      <c r="C1192" s="87"/>
      <c r="D1192" s="89"/>
      <c r="R1192" s="89"/>
      <c r="S1192" s="89"/>
      <c r="T1192" s="89"/>
    </row>
    <row r="1193" spans="2:20" s="86" customFormat="1" ht="10.199999999999999">
      <c r="B1193" s="87"/>
      <c r="C1193" s="87"/>
      <c r="D1193" s="89"/>
      <c r="R1193" s="89"/>
      <c r="S1193" s="89"/>
      <c r="T1193" s="89"/>
    </row>
    <row r="1194" spans="2:20" s="86" customFormat="1" ht="10.199999999999999">
      <c r="B1194" s="87"/>
      <c r="C1194" s="87"/>
      <c r="D1194" s="89"/>
      <c r="R1194" s="89"/>
      <c r="S1194" s="89"/>
      <c r="T1194" s="89"/>
    </row>
    <row r="1195" spans="2:20" s="86" customFormat="1" ht="10.199999999999999">
      <c r="B1195" s="87"/>
      <c r="C1195" s="87"/>
      <c r="D1195" s="89"/>
      <c r="R1195" s="89"/>
      <c r="S1195" s="89"/>
      <c r="T1195" s="89"/>
    </row>
    <row r="1196" spans="2:20" s="86" customFormat="1" ht="10.199999999999999">
      <c r="B1196" s="87"/>
      <c r="C1196" s="87"/>
      <c r="D1196" s="89"/>
      <c r="R1196" s="89"/>
      <c r="S1196" s="89"/>
      <c r="T1196" s="89"/>
    </row>
    <row r="1197" spans="2:20" s="86" customFormat="1" ht="10.199999999999999">
      <c r="B1197" s="87"/>
      <c r="C1197" s="87"/>
      <c r="D1197" s="89"/>
      <c r="R1197" s="89"/>
      <c r="S1197" s="89"/>
      <c r="T1197" s="89"/>
    </row>
    <row r="1198" spans="2:20" s="86" customFormat="1" ht="10.199999999999999">
      <c r="B1198" s="87"/>
      <c r="C1198" s="87"/>
      <c r="D1198" s="89"/>
      <c r="R1198" s="89"/>
      <c r="S1198" s="89"/>
      <c r="T1198" s="89"/>
    </row>
    <row r="1199" spans="2:20" s="86" customFormat="1" ht="10.199999999999999">
      <c r="B1199" s="87"/>
      <c r="C1199" s="87"/>
      <c r="D1199" s="89"/>
      <c r="R1199" s="89"/>
      <c r="S1199" s="89"/>
      <c r="T1199" s="89"/>
    </row>
    <row r="1200" spans="2:20" s="86" customFormat="1" ht="10.199999999999999">
      <c r="B1200" s="87"/>
      <c r="C1200" s="87"/>
      <c r="D1200" s="89"/>
      <c r="R1200" s="89"/>
      <c r="S1200" s="89"/>
      <c r="T1200" s="89"/>
    </row>
    <row r="1201" spans="2:20" s="86" customFormat="1" ht="10.199999999999999">
      <c r="B1201" s="87"/>
      <c r="C1201" s="87"/>
      <c r="D1201" s="89"/>
      <c r="R1201" s="89"/>
      <c r="S1201" s="89"/>
      <c r="T1201" s="89"/>
    </row>
    <row r="1202" spans="2:20" s="86" customFormat="1" ht="10.199999999999999">
      <c r="B1202" s="87"/>
      <c r="C1202" s="87"/>
      <c r="D1202" s="89"/>
      <c r="R1202" s="89"/>
      <c r="S1202" s="89"/>
      <c r="T1202" s="89"/>
    </row>
    <row r="1203" spans="2:20" s="86" customFormat="1" ht="10.199999999999999">
      <c r="B1203" s="87"/>
      <c r="C1203" s="87"/>
      <c r="D1203" s="89"/>
      <c r="R1203" s="89"/>
      <c r="S1203" s="89"/>
      <c r="T1203" s="89"/>
    </row>
    <row r="1204" spans="2:20" s="86" customFormat="1" ht="10.199999999999999">
      <c r="B1204" s="87"/>
      <c r="C1204" s="87"/>
      <c r="D1204" s="89"/>
      <c r="R1204" s="89"/>
      <c r="S1204" s="89"/>
      <c r="T1204" s="89"/>
    </row>
    <row r="1205" spans="2:20" s="86" customFormat="1" ht="10.199999999999999">
      <c r="B1205" s="87"/>
      <c r="C1205" s="87"/>
      <c r="D1205" s="89"/>
      <c r="R1205" s="89"/>
      <c r="S1205" s="89"/>
      <c r="T1205" s="89"/>
    </row>
    <row r="1206" spans="2:20" s="86" customFormat="1" ht="10.199999999999999">
      <c r="B1206" s="87"/>
      <c r="C1206" s="87"/>
      <c r="D1206" s="89"/>
      <c r="R1206" s="89"/>
      <c r="S1206" s="89"/>
      <c r="T1206" s="89"/>
    </row>
    <row r="1207" spans="2:20" s="86" customFormat="1" ht="10.199999999999999">
      <c r="B1207" s="87"/>
      <c r="C1207" s="87"/>
      <c r="D1207" s="89"/>
      <c r="R1207" s="89"/>
      <c r="S1207" s="89"/>
      <c r="T1207" s="89"/>
    </row>
    <row r="1208" spans="2:20" s="86" customFormat="1" ht="10.199999999999999">
      <c r="B1208" s="87"/>
      <c r="C1208" s="87"/>
      <c r="D1208" s="89"/>
      <c r="R1208" s="89"/>
      <c r="S1208" s="89"/>
      <c r="T1208" s="89"/>
    </row>
    <row r="1209" spans="2:20" s="86" customFormat="1" ht="10.199999999999999">
      <c r="B1209" s="87"/>
      <c r="C1209" s="87"/>
      <c r="D1209" s="89"/>
      <c r="R1209" s="89"/>
      <c r="S1209" s="89"/>
      <c r="T1209" s="89"/>
    </row>
    <row r="1210" spans="2:20" s="86" customFormat="1" ht="10.199999999999999">
      <c r="B1210" s="87"/>
      <c r="C1210" s="87"/>
      <c r="D1210" s="89"/>
      <c r="R1210" s="89"/>
      <c r="S1210" s="89"/>
      <c r="T1210" s="89"/>
    </row>
    <row r="1211" spans="2:20" s="86" customFormat="1" ht="10.199999999999999">
      <c r="B1211" s="87"/>
      <c r="C1211" s="87"/>
      <c r="D1211" s="89"/>
      <c r="R1211" s="89"/>
      <c r="S1211" s="89"/>
      <c r="T1211" s="89"/>
    </row>
    <row r="1212" spans="2:20" s="86" customFormat="1" ht="10.199999999999999">
      <c r="B1212" s="87"/>
      <c r="C1212" s="87"/>
      <c r="D1212" s="89"/>
      <c r="R1212" s="89"/>
      <c r="S1212" s="89"/>
      <c r="T1212" s="89"/>
    </row>
    <row r="1213" spans="2:20" s="86" customFormat="1" ht="10.199999999999999">
      <c r="B1213" s="87"/>
      <c r="C1213" s="87"/>
      <c r="D1213" s="89"/>
      <c r="R1213" s="89"/>
      <c r="S1213" s="89"/>
      <c r="T1213" s="89"/>
    </row>
    <row r="1214" spans="2:20" s="86" customFormat="1" ht="10.199999999999999">
      <c r="B1214" s="87"/>
      <c r="C1214" s="87"/>
      <c r="D1214" s="89"/>
      <c r="R1214" s="89"/>
      <c r="S1214" s="89"/>
      <c r="T1214" s="89"/>
    </row>
    <row r="1215" spans="2:20" s="86" customFormat="1" ht="10.199999999999999">
      <c r="B1215" s="87"/>
      <c r="C1215" s="87"/>
      <c r="D1215" s="89"/>
      <c r="R1215" s="89"/>
      <c r="S1215" s="89"/>
      <c r="T1215" s="89"/>
    </row>
    <row r="1216" spans="2:20" s="86" customFormat="1" ht="10.199999999999999">
      <c r="B1216" s="87"/>
      <c r="C1216" s="87"/>
      <c r="D1216" s="89"/>
      <c r="R1216" s="89"/>
      <c r="S1216" s="89"/>
      <c r="T1216" s="89"/>
    </row>
    <row r="1217" spans="2:20" s="86" customFormat="1" ht="10.199999999999999">
      <c r="B1217" s="87"/>
      <c r="C1217" s="87"/>
      <c r="D1217" s="89"/>
      <c r="R1217" s="89"/>
      <c r="S1217" s="89"/>
      <c r="T1217" s="89"/>
    </row>
    <row r="1218" spans="2:20" s="86" customFormat="1" ht="10.199999999999999">
      <c r="B1218" s="87"/>
      <c r="C1218" s="87"/>
      <c r="D1218" s="89"/>
      <c r="R1218" s="89"/>
      <c r="S1218" s="89"/>
      <c r="T1218" s="89"/>
    </row>
    <row r="1219" spans="2:20" s="86" customFormat="1" ht="10.199999999999999">
      <c r="B1219" s="87"/>
      <c r="C1219" s="87"/>
      <c r="D1219" s="89"/>
      <c r="R1219" s="89"/>
      <c r="S1219" s="89"/>
      <c r="T1219" s="89"/>
    </row>
    <row r="1220" spans="2:20" s="86" customFormat="1" ht="10.199999999999999">
      <c r="B1220" s="87"/>
      <c r="C1220" s="87"/>
      <c r="D1220" s="89"/>
      <c r="R1220" s="89"/>
      <c r="S1220" s="89"/>
      <c r="T1220" s="89"/>
    </row>
    <row r="1221" spans="2:20" s="86" customFormat="1" ht="10.199999999999999">
      <c r="B1221" s="87"/>
      <c r="C1221" s="87"/>
      <c r="D1221" s="89"/>
      <c r="R1221" s="89"/>
      <c r="S1221" s="89"/>
      <c r="T1221" s="89"/>
    </row>
    <row r="1222" spans="2:20" s="86" customFormat="1" ht="10.199999999999999">
      <c r="B1222" s="87"/>
      <c r="C1222" s="87"/>
      <c r="D1222" s="89"/>
      <c r="R1222" s="89"/>
      <c r="S1222" s="89"/>
      <c r="T1222" s="89"/>
    </row>
    <row r="1223" spans="2:20" s="86" customFormat="1" ht="10.199999999999999">
      <c r="B1223" s="87"/>
      <c r="C1223" s="87"/>
      <c r="D1223" s="89"/>
      <c r="R1223" s="89"/>
      <c r="S1223" s="89"/>
      <c r="T1223" s="89"/>
    </row>
    <row r="1224" spans="2:20" s="86" customFormat="1" ht="10.199999999999999">
      <c r="B1224" s="87"/>
      <c r="C1224" s="87"/>
      <c r="D1224" s="89"/>
      <c r="R1224" s="89"/>
      <c r="S1224" s="89"/>
      <c r="T1224" s="89"/>
    </row>
    <row r="1225" spans="2:20" s="86" customFormat="1" ht="10.199999999999999">
      <c r="B1225" s="87"/>
      <c r="C1225" s="87"/>
      <c r="D1225" s="89"/>
      <c r="R1225" s="89"/>
      <c r="S1225" s="89"/>
      <c r="T1225" s="89"/>
    </row>
    <row r="1226" spans="2:20" s="86" customFormat="1" ht="10.199999999999999">
      <c r="B1226" s="87"/>
      <c r="C1226" s="87"/>
      <c r="D1226" s="89"/>
      <c r="R1226" s="89"/>
      <c r="S1226" s="89"/>
      <c r="T1226" s="89"/>
    </row>
    <row r="1227" spans="2:20" s="86" customFormat="1" ht="10.199999999999999">
      <c r="B1227" s="87"/>
      <c r="C1227" s="87"/>
      <c r="D1227" s="89"/>
      <c r="R1227" s="89"/>
      <c r="S1227" s="89"/>
      <c r="T1227" s="89"/>
    </row>
    <row r="1228" spans="2:20" s="86" customFormat="1" ht="10.199999999999999">
      <c r="B1228" s="87"/>
      <c r="C1228" s="87"/>
      <c r="D1228" s="89"/>
      <c r="R1228" s="89"/>
      <c r="S1228" s="89"/>
      <c r="T1228" s="89"/>
    </row>
    <row r="1229" spans="2:20" s="86" customFormat="1" ht="10.199999999999999">
      <c r="B1229" s="87"/>
      <c r="C1229" s="87"/>
      <c r="D1229" s="89"/>
      <c r="R1229" s="89"/>
      <c r="S1229" s="89"/>
      <c r="T1229" s="89"/>
    </row>
    <row r="1230" spans="2:20" s="86" customFormat="1" ht="10.199999999999999">
      <c r="B1230" s="87"/>
      <c r="C1230" s="87"/>
      <c r="D1230" s="89"/>
      <c r="R1230" s="89"/>
      <c r="S1230" s="89"/>
      <c r="T1230" s="89"/>
    </row>
    <row r="1231" spans="2:20" s="86" customFormat="1" ht="10.199999999999999">
      <c r="B1231" s="87"/>
      <c r="C1231" s="87"/>
      <c r="D1231" s="89"/>
      <c r="R1231" s="89"/>
      <c r="S1231" s="89"/>
      <c r="T1231" s="89"/>
    </row>
    <row r="1232" spans="2:20" s="86" customFormat="1" ht="10.199999999999999">
      <c r="B1232" s="87"/>
      <c r="C1232" s="87"/>
      <c r="D1232" s="89"/>
      <c r="R1232" s="89"/>
      <c r="S1232" s="89"/>
      <c r="T1232" s="89"/>
    </row>
    <row r="1233" spans="2:20" s="86" customFormat="1" ht="10.199999999999999">
      <c r="B1233" s="87"/>
      <c r="C1233" s="87"/>
      <c r="D1233" s="89"/>
      <c r="R1233" s="89"/>
      <c r="S1233" s="89"/>
      <c r="T1233" s="89"/>
    </row>
    <row r="1234" spans="2:20" s="86" customFormat="1" ht="10.199999999999999">
      <c r="B1234" s="87"/>
      <c r="C1234" s="87"/>
      <c r="D1234" s="89"/>
      <c r="R1234" s="89"/>
      <c r="S1234" s="89"/>
      <c r="T1234" s="89"/>
    </row>
    <row r="1235" spans="2:20" s="86" customFormat="1" ht="10.199999999999999">
      <c r="B1235" s="87"/>
      <c r="C1235" s="87"/>
      <c r="D1235" s="89"/>
      <c r="R1235" s="89"/>
      <c r="S1235" s="89"/>
      <c r="T1235" s="89"/>
    </row>
    <row r="1236" spans="2:20" s="86" customFormat="1" ht="10.199999999999999">
      <c r="B1236" s="87"/>
      <c r="C1236" s="87"/>
      <c r="D1236" s="89"/>
      <c r="R1236" s="89"/>
      <c r="S1236" s="89"/>
      <c r="T1236" s="89"/>
    </row>
    <row r="1237" spans="2:20" s="86" customFormat="1" ht="10.199999999999999">
      <c r="B1237" s="87"/>
      <c r="C1237" s="87"/>
      <c r="D1237" s="89"/>
      <c r="R1237" s="89"/>
      <c r="S1237" s="89"/>
      <c r="T1237" s="89"/>
    </row>
    <row r="1238" spans="2:20" s="86" customFormat="1" ht="10.199999999999999">
      <c r="B1238" s="87"/>
      <c r="C1238" s="87"/>
      <c r="D1238" s="89"/>
      <c r="R1238" s="89"/>
      <c r="S1238" s="89"/>
      <c r="T1238" s="89"/>
    </row>
    <row r="1239" spans="2:20" s="86" customFormat="1" ht="10.199999999999999">
      <c r="B1239" s="87"/>
      <c r="C1239" s="87"/>
      <c r="D1239" s="89"/>
      <c r="R1239" s="89"/>
      <c r="S1239" s="89"/>
      <c r="T1239" s="89"/>
    </row>
    <row r="1240" spans="2:20" s="86" customFormat="1" ht="10.199999999999999">
      <c r="B1240" s="87"/>
      <c r="C1240" s="87"/>
      <c r="D1240" s="89"/>
      <c r="R1240" s="89"/>
      <c r="S1240" s="89"/>
      <c r="T1240" s="89"/>
    </row>
    <row r="1241" spans="2:20" s="86" customFormat="1" ht="10.199999999999999">
      <c r="B1241" s="87"/>
      <c r="C1241" s="87"/>
      <c r="D1241" s="89"/>
      <c r="R1241" s="89"/>
      <c r="S1241" s="89"/>
      <c r="T1241" s="89"/>
    </row>
    <row r="1242" spans="2:20" s="86" customFormat="1" ht="10.199999999999999">
      <c r="B1242" s="87"/>
      <c r="C1242" s="87"/>
      <c r="D1242" s="89"/>
      <c r="R1242" s="89"/>
      <c r="S1242" s="89"/>
      <c r="T1242" s="89"/>
    </row>
    <row r="1243" spans="2:20" s="86" customFormat="1" ht="10.199999999999999">
      <c r="B1243" s="87"/>
      <c r="C1243" s="87"/>
      <c r="D1243" s="89"/>
      <c r="R1243" s="89"/>
      <c r="S1243" s="89"/>
      <c r="T1243" s="89"/>
    </row>
    <row r="1244" spans="2:20" s="86" customFormat="1" ht="10.199999999999999">
      <c r="B1244" s="87"/>
      <c r="C1244" s="87"/>
      <c r="D1244" s="89"/>
      <c r="R1244" s="89"/>
      <c r="S1244" s="89"/>
      <c r="T1244" s="89"/>
    </row>
    <row r="1245" spans="2:20" s="86" customFormat="1" ht="10.199999999999999">
      <c r="B1245" s="87"/>
      <c r="C1245" s="87"/>
      <c r="D1245" s="89"/>
      <c r="R1245" s="89"/>
      <c r="S1245" s="89"/>
      <c r="T1245" s="89"/>
    </row>
    <row r="1246" spans="2:20" s="86" customFormat="1" ht="10.199999999999999">
      <c r="B1246" s="87"/>
      <c r="C1246" s="87"/>
      <c r="D1246" s="89"/>
      <c r="R1246" s="89"/>
      <c r="S1246" s="89"/>
      <c r="T1246" s="89"/>
    </row>
    <row r="1247" spans="2:20" s="86" customFormat="1" ht="10.199999999999999">
      <c r="B1247" s="87"/>
      <c r="C1247" s="87"/>
      <c r="D1247" s="89"/>
      <c r="R1247" s="89"/>
      <c r="S1247" s="89"/>
      <c r="T1247" s="89"/>
    </row>
    <row r="1248" spans="2:20" s="86" customFormat="1" ht="10.199999999999999">
      <c r="B1248" s="87"/>
      <c r="C1248" s="87"/>
      <c r="D1248" s="89"/>
      <c r="R1248" s="89"/>
      <c r="S1248" s="89"/>
      <c r="T1248" s="89"/>
    </row>
    <row r="1249" spans="2:20" s="86" customFormat="1" ht="10.199999999999999">
      <c r="B1249" s="87"/>
      <c r="C1249" s="87"/>
      <c r="D1249" s="89"/>
      <c r="R1249" s="89"/>
      <c r="S1249" s="89"/>
      <c r="T1249" s="89"/>
    </row>
    <row r="1250" spans="2:20" s="86" customFormat="1" ht="10.199999999999999">
      <c r="B1250" s="87"/>
      <c r="C1250" s="87"/>
      <c r="D1250" s="89"/>
      <c r="R1250" s="89"/>
      <c r="S1250" s="89"/>
      <c r="T1250" s="89"/>
    </row>
    <row r="1251" spans="2:20" s="86" customFormat="1" ht="10.199999999999999">
      <c r="B1251" s="87"/>
      <c r="C1251" s="87"/>
      <c r="D1251" s="89"/>
      <c r="R1251" s="89"/>
      <c r="S1251" s="89"/>
      <c r="T1251" s="89"/>
    </row>
    <row r="1252" spans="2:20" s="86" customFormat="1" ht="10.199999999999999">
      <c r="B1252" s="87"/>
      <c r="C1252" s="87"/>
      <c r="D1252" s="89"/>
      <c r="R1252" s="89"/>
      <c r="S1252" s="89"/>
      <c r="T1252" s="89"/>
    </row>
    <row r="1253" spans="2:20" s="86" customFormat="1" ht="10.199999999999999">
      <c r="B1253" s="87"/>
      <c r="C1253" s="87"/>
      <c r="D1253" s="89"/>
      <c r="R1253" s="89"/>
      <c r="S1253" s="89"/>
      <c r="T1253" s="89"/>
    </row>
    <row r="1254" spans="2:20" s="86" customFormat="1" ht="10.199999999999999">
      <c r="B1254" s="87"/>
      <c r="C1254" s="87"/>
      <c r="D1254" s="89"/>
      <c r="R1254" s="89"/>
      <c r="S1254" s="89"/>
      <c r="T1254" s="89"/>
    </row>
    <row r="1255" spans="2:20" s="86" customFormat="1" ht="10.199999999999999">
      <c r="B1255" s="87"/>
      <c r="C1255" s="87"/>
      <c r="D1255" s="89"/>
      <c r="R1255" s="89"/>
      <c r="S1255" s="89"/>
      <c r="T1255" s="89"/>
    </row>
    <row r="1256" spans="2:20" s="86" customFormat="1" ht="10.199999999999999">
      <c r="B1256" s="87"/>
      <c r="C1256" s="87"/>
      <c r="D1256" s="89"/>
      <c r="R1256" s="89"/>
      <c r="S1256" s="89"/>
      <c r="T1256" s="89"/>
    </row>
    <row r="1257" spans="2:20" s="86" customFormat="1" ht="10.199999999999999">
      <c r="B1257" s="87"/>
      <c r="C1257" s="87"/>
      <c r="D1257" s="89"/>
      <c r="R1257" s="89"/>
      <c r="S1257" s="89"/>
      <c r="T1257" s="89"/>
    </row>
    <row r="1258" spans="2:20" s="86" customFormat="1" ht="10.199999999999999">
      <c r="B1258" s="87"/>
      <c r="C1258" s="87"/>
      <c r="D1258" s="89"/>
      <c r="R1258" s="89"/>
      <c r="S1258" s="89"/>
      <c r="T1258" s="89"/>
    </row>
    <row r="1259" spans="2:20" s="86" customFormat="1" ht="10.199999999999999">
      <c r="B1259" s="87"/>
      <c r="C1259" s="87"/>
      <c r="D1259" s="89"/>
      <c r="R1259" s="89"/>
      <c r="S1259" s="89"/>
      <c r="T1259" s="89"/>
    </row>
    <row r="1260" spans="2:20" s="86" customFormat="1" ht="10.199999999999999">
      <c r="B1260" s="87"/>
      <c r="C1260" s="87"/>
      <c r="D1260" s="89"/>
      <c r="R1260" s="89"/>
      <c r="S1260" s="89"/>
      <c r="T1260" s="89"/>
    </row>
    <row r="1261" spans="2:20" s="86" customFormat="1" ht="10.199999999999999">
      <c r="B1261" s="87"/>
      <c r="C1261" s="87"/>
      <c r="D1261" s="89"/>
      <c r="R1261" s="89"/>
      <c r="S1261" s="89"/>
      <c r="T1261" s="89"/>
    </row>
    <row r="1262" spans="2:20" s="86" customFormat="1" ht="10.199999999999999">
      <c r="B1262" s="87"/>
      <c r="C1262" s="87"/>
      <c r="D1262" s="89"/>
      <c r="R1262" s="89"/>
      <c r="S1262" s="89"/>
      <c r="T1262" s="89"/>
    </row>
    <row r="1263" spans="2:20" s="86" customFormat="1" ht="10.199999999999999">
      <c r="B1263" s="87"/>
      <c r="C1263" s="87"/>
      <c r="D1263" s="89"/>
      <c r="R1263" s="89"/>
      <c r="S1263" s="89"/>
      <c r="T1263" s="89"/>
    </row>
    <row r="1264" spans="2:20" s="86" customFormat="1" ht="10.199999999999999">
      <c r="B1264" s="87"/>
      <c r="C1264" s="87"/>
      <c r="D1264" s="89"/>
      <c r="R1264" s="89"/>
      <c r="S1264" s="89"/>
      <c r="T1264" s="89"/>
    </row>
    <row r="1265" spans="2:20" s="86" customFormat="1" ht="10.199999999999999">
      <c r="B1265" s="87"/>
      <c r="C1265" s="87"/>
      <c r="D1265" s="89"/>
      <c r="R1265" s="89"/>
      <c r="S1265" s="89"/>
      <c r="T1265" s="89"/>
    </row>
    <row r="1266" spans="2:20" s="86" customFormat="1" ht="10.199999999999999">
      <c r="B1266" s="87"/>
      <c r="C1266" s="87"/>
      <c r="D1266" s="89"/>
      <c r="R1266" s="89"/>
      <c r="S1266" s="89"/>
      <c r="T1266" s="89"/>
    </row>
    <row r="1267" spans="2:20" s="86" customFormat="1" ht="10.199999999999999">
      <c r="B1267" s="87"/>
      <c r="C1267" s="87"/>
      <c r="D1267" s="89"/>
      <c r="R1267" s="89"/>
      <c r="S1267" s="89"/>
      <c r="T1267" s="89"/>
    </row>
    <row r="1268" spans="2:20" s="86" customFormat="1" ht="10.199999999999999">
      <c r="B1268" s="87"/>
      <c r="C1268" s="87"/>
      <c r="D1268" s="89"/>
      <c r="R1268" s="89"/>
      <c r="S1268" s="89"/>
      <c r="T1268" s="89"/>
    </row>
    <row r="1269" spans="2:20" s="86" customFormat="1" ht="10.199999999999999">
      <c r="B1269" s="87"/>
      <c r="C1269" s="87"/>
      <c r="D1269" s="89"/>
      <c r="R1269" s="89"/>
      <c r="S1269" s="89"/>
      <c r="T1269" s="89"/>
    </row>
    <row r="1270" spans="2:20" s="86" customFormat="1" ht="10.199999999999999">
      <c r="B1270" s="87"/>
      <c r="C1270" s="87"/>
      <c r="D1270" s="89"/>
      <c r="R1270" s="89"/>
      <c r="S1270" s="89"/>
      <c r="T1270" s="89"/>
    </row>
    <row r="1271" spans="2:20" s="86" customFormat="1" ht="10.199999999999999">
      <c r="B1271" s="87"/>
      <c r="C1271" s="87"/>
      <c r="D1271" s="89"/>
      <c r="R1271" s="89"/>
      <c r="S1271" s="89"/>
      <c r="T1271" s="89"/>
    </row>
    <row r="1272" spans="2:20" s="86" customFormat="1" ht="10.199999999999999">
      <c r="B1272" s="87"/>
      <c r="C1272" s="87"/>
      <c r="D1272" s="89"/>
      <c r="R1272" s="89"/>
      <c r="S1272" s="89"/>
      <c r="T1272" s="89"/>
    </row>
    <row r="1273" spans="2:20" s="86" customFormat="1" ht="10.199999999999999">
      <c r="B1273" s="87"/>
      <c r="C1273" s="87"/>
      <c r="D1273" s="89"/>
      <c r="R1273" s="89"/>
      <c r="S1273" s="89"/>
      <c r="T1273" s="89"/>
    </row>
    <row r="1274" spans="2:20" s="86" customFormat="1" ht="10.199999999999999">
      <c r="B1274" s="87"/>
      <c r="C1274" s="87"/>
      <c r="D1274" s="89"/>
      <c r="R1274" s="89"/>
      <c r="S1274" s="89"/>
      <c r="T1274" s="89"/>
    </row>
    <row r="1275" spans="2:20" s="86" customFormat="1" ht="10.199999999999999">
      <c r="B1275" s="87"/>
      <c r="C1275" s="87"/>
      <c r="D1275" s="89"/>
      <c r="R1275" s="89"/>
      <c r="S1275" s="89"/>
      <c r="T1275" s="89"/>
    </row>
    <row r="1276" spans="2:20" s="86" customFormat="1" ht="10.199999999999999">
      <c r="B1276" s="87"/>
      <c r="C1276" s="87"/>
      <c r="D1276" s="89"/>
      <c r="R1276" s="89"/>
      <c r="S1276" s="89"/>
      <c r="T1276" s="89"/>
    </row>
    <row r="1277" spans="2:20" s="86" customFormat="1" ht="10.199999999999999">
      <c r="B1277" s="87"/>
      <c r="C1277" s="87"/>
      <c r="D1277" s="89"/>
      <c r="R1277" s="89"/>
      <c r="S1277" s="89"/>
      <c r="T1277" s="89"/>
    </row>
    <row r="1278" spans="2:20" s="86" customFormat="1" ht="10.199999999999999">
      <c r="B1278" s="87"/>
      <c r="C1278" s="87"/>
      <c r="D1278" s="89"/>
      <c r="R1278" s="89"/>
      <c r="S1278" s="89"/>
      <c r="T1278" s="89"/>
    </row>
    <row r="1279" spans="2:20" s="86" customFormat="1" ht="10.199999999999999">
      <c r="B1279" s="87"/>
      <c r="C1279" s="87"/>
      <c r="D1279" s="89"/>
      <c r="R1279" s="89"/>
      <c r="S1279" s="89"/>
      <c r="T1279" s="89"/>
    </row>
    <row r="1280" spans="2:20" s="86" customFormat="1" ht="10.199999999999999">
      <c r="B1280" s="87"/>
      <c r="C1280" s="87"/>
      <c r="D1280" s="89"/>
      <c r="R1280" s="89"/>
      <c r="S1280" s="89"/>
      <c r="T1280" s="89"/>
    </row>
    <row r="1281" spans="2:20" s="86" customFormat="1" ht="10.199999999999999">
      <c r="B1281" s="87"/>
      <c r="C1281" s="87"/>
      <c r="D1281" s="89"/>
      <c r="R1281" s="89"/>
      <c r="S1281" s="89"/>
      <c r="T1281" s="89"/>
    </row>
    <row r="1282" spans="2:20" s="86" customFormat="1" ht="10.199999999999999">
      <c r="B1282" s="87"/>
      <c r="C1282" s="87"/>
      <c r="D1282" s="89"/>
      <c r="R1282" s="89"/>
      <c r="S1282" s="89"/>
      <c r="T1282" s="89"/>
    </row>
    <row r="1283" spans="2:20" s="86" customFormat="1" ht="10.199999999999999">
      <c r="B1283" s="87"/>
      <c r="C1283" s="87"/>
      <c r="D1283" s="89"/>
      <c r="R1283" s="89"/>
      <c r="S1283" s="89"/>
      <c r="T1283" s="89"/>
    </row>
    <row r="1284" spans="2:20" s="86" customFormat="1" ht="10.199999999999999">
      <c r="B1284" s="87"/>
      <c r="C1284" s="87"/>
      <c r="D1284" s="89"/>
      <c r="R1284" s="89"/>
      <c r="S1284" s="89"/>
      <c r="T1284" s="89"/>
    </row>
    <row r="1285" spans="2:20" s="86" customFormat="1" ht="10.199999999999999">
      <c r="B1285" s="87"/>
      <c r="C1285" s="87"/>
      <c r="D1285" s="89"/>
      <c r="R1285" s="89"/>
      <c r="S1285" s="89"/>
      <c r="T1285" s="89"/>
    </row>
    <row r="1286" spans="2:20" s="86" customFormat="1" ht="10.199999999999999">
      <c r="B1286" s="87"/>
      <c r="C1286" s="87"/>
      <c r="D1286" s="89"/>
      <c r="R1286" s="89"/>
      <c r="S1286" s="89"/>
      <c r="T1286" s="89"/>
    </row>
    <row r="1287" spans="2:20" s="86" customFormat="1" ht="10.199999999999999">
      <c r="B1287" s="87"/>
      <c r="C1287" s="87"/>
      <c r="D1287" s="89"/>
      <c r="R1287" s="89"/>
      <c r="S1287" s="89"/>
      <c r="T1287" s="89"/>
    </row>
    <row r="1288" spans="2:20" s="86" customFormat="1" ht="10.199999999999999">
      <c r="B1288" s="87"/>
      <c r="C1288" s="87"/>
      <c r="D1288" s="89"/>
      <c r="R1288" s="89"/>
      <c r="S1288" s="89"/>
      <c r="T1288" s="89"/>
    </row>
    <row r="1289" spans="2:20" s="86" customFormat="1" ht="10.199999999999999">
      <c r="B1289" s="87"/>
      <c r="C1289" s="87"/>
      <c r="D1289" s="89"/>
      <c r="R1289" s="89"/>
      <c r="S1289" s="89"/>
      <c r="T1289" s="89"/>
    </row>
    <row r="1290" spans="2:20" s="86" customFormat="1" ht="10.199999999999999">
      <c r="B1290" s="87"/>
      <c r="C1290" s="87"/>
      <c r="D1290" s="89"/>
      <c r="R1290" s="89"/>
      <c r="S1290" s="89"/>
      <c r="T1290" s="89"/>
    </row>
    <row r="1291" spans="2:20" s="86" customFormat="1" ht="10.199999999999999">
      <c r="B1291" s="87"/>
      <c r="C1291" s="87"/>
      <c r="D1291" s="89"/>
      <c r="R1291" s="89"/>
      <c r="S1291" s="89"/>
      <c r="T1291" s="89"/>
    </row>
    <row r="1292" spans="2:20" s="86" customFormat="1" ht="10.199999999999999">
      <c r="B1292" s="87"/>
      <c r="C1292" s="87"/>
      <c r="D1292" s="89"/>
      <c r="R1292" s="89"/>
      <c r="S1292" s="89"/>
      <c r="T1292" s="89"/>
    </row>
    <row r="1293" spans="2:20" s="86" customFormat="1" ht="10.199999999999999">
      <c r="B1293" s="87"/>
      <c r="C1293" s="87"/>
      <c r="D1293" s="89"/>
      <c r="R1293" s="89"/>
      <c r="S1293" s="89"/>
      <c r="T1293" s="89"/>
    </row>
    <row r="1294" spans="2:20" s="86" customFormat="1" ht="10.199999999999999">
      <c r="B1294" s="87"/>
      <c r="C1294" s="87"/>
      <c r="D1294" s="89"/>
      <c r="R1294" s="89"/>
      <c r="S1294" s="89"/>
      <c r="T1294" s="89"/>
    </row>
    <row r="1295" spans="2:20" s="86" customFormat="1" ht="10.199999999999999">
      <c r="B1295" s="87"/>
      <c r="C1295" s="87"/>
      <c r="D1295" s="89"/>
      <c r="R1295" s="89"/>
      <c r="S1295" s="89"/>
      <c r="T1295" s="89"/>
    </row>
    <row r="1296" spans="2:20" s="86" customFormat="1" ht="10.199999999999999">
      <c r="B1296" s="87"/>
      <c r="C1296" s="87"/>
      <c r="D1296" s="89"/>
      <c r="R1296" s="89"/>
      <c r="S1296" s="89"/>
      <c r="T1296" s="89"/>
    </row>
    <row r="1297" spans="2:20" s="86" customFormat="1" ht="10.199999999999999">
      <c r="B1297" s="87"/>
      <c r="C1297" s="87"/>
      <c r="D1297" s="89"/>
      <c r="R1297" s="89"/>
      <c r="S1297" s="89"/>
      <c r="T1297" s="89"/>
    </row>
    <row r="1298" spans="2:20" s="86" customFormat="1" ht="10.199999999999999">
      <c r="B1298" s="87"/>
      <c r="C1298" s="87"/>
      <c r="D1298" s="89"/>
      <c r="R1298" s="89"/>
      <c r="S1298" s="89"/>
      <c r="T1298" s="89"/>
    </row>
    <row r="1299" spans="2:20" s="86" customFormat="1" ht="10.199999999999999">
      <c r="B1299" s="87"/>
      <c r="C1299" s="87"/>
      <c r="D1299" s="89"/>
      <c r="R1299" s="89"/>
      <c r="S1299" s="89"/>
      <c r="T1299" s="89"/>
    </row>
    <row r="1300" spans="2:20" s="86" customFormat="1" ht="10.199999999999999">
      <c r="B1300" s="87"/>
      <c r="C1300" s="87"/>
      <c r="D1300" s="89"/>
      <c r="R1300" s="89"/>
      <c r="S1300" s="89"/>
      <c r="T1300" s="89"/>
    </row>
    <row r="1301" spans="2:20" s="86" customFormat="1" ht="10.199999999999999">
      <c r="B1301" s="87"/>
      <c r="C1301" s="87"/>
      <c r="D1301" s="89"/>
      <c r="R1301" s="89"/>
      <c r="S1301" s="89"/>
      <c r="T1301" s="89"/>
    </row>
    <row r="1302" spans="2:20" s="86" customFormat="1" ht="10.199999999999999">
      <c r="B1302" s="87"/>
      <c r="C1302" s="87"/>
      <c r="D1302" s="89"/>
      <c r="R1302" s="89"/>
      <c r="S1302" s="89"/>
      <c r="T1302" s="89"/>
    </row>
    <row r="1303" spans="2:20" s="86" customFormat="1" ht="10.199999999999999">
      <c r="B1303" s="87"/>
      <c r="C1303" s="87"/>
      <c r="D1303" s="89"/>
      <c r="R1303" s="89"/>
      <c r="S1303" s="89"/>
      <c r="T1303" s="89"/>
    </row>
    <row r="1304" spans="2:20" s="86" customFormat="1" ht="10.199999999999999">
      <c r="B1304" s="87"/>
      <c r="C1304" s="87"/>
      <c r="D1304" s="89"/>
      <c r="R1304" s="89"/>
      <c r="S1304" s="89"/>
      <c r="T1304" s="89"/>
    </row>
    <row r="1305" spans="2:20" s="86" customFormat="1" ht="10.199999999999999">
      <c r="B1305" s="87"/>
      <c r="C1305" s="87"/>
      <c r="D1305" s="89"/>
      <c r="R1305" s="89"/>
      <c r="S1305" s="89"/>
      <c r="T1305" s="89"/>
    </row>
    <row r="1306" spans="2:20" s="86" customFormat="1" ht="10.199999999999999">
      <c r="B1306" s="87"/>
      <c r="C1306" s="87"/>
      <c r="D1306" s="89"/>
      <c r="R1306" s="89"/>
      <c r="S1306" s="89"/>
      <c r="T1306" s="89"/>
    </row>
    <row r="1307" spans="2:20" s="86" customFormat="1" ht="10.199999999999999">
      <c r="B1307" s="87"/>
      <c r="C1307" s="87"/>
      <c r="D1307" s="89"/>
      <c r="R1307" s="89"/>
      <c r="S1307" s="89"/>
      <c r="T1307" s="89"/>
    </row>
    <row r="1308" spans="2:20" s="86" customFormat="1" ht="10.199999999999999">
      <c r="B1308" s="87"/>
      <c r="C1308" s="87"/>
      <c r="D1308" s="89"/>
      <c r="R1308" s="89"/>
      <c r="S1308" s="89"/>
      <c r="T1308" s="89"/>
    </row>
    <row r="1309" spans="2:20" s="86" customFormat="1" ht="10.199999999999999">
      <c r="B1309" s="87"/>
      <c r="C1309" s="87"/>
      <c r="D1309" s="89"/>
      <c r="R1309" s="89"/>
      <c r="S1309" s="89"/>
      <c r="T1309" s="89"/>
    </row>
    <row r="1310" spans="2:20" s="86" customFormat="1" ht="10.199999999999999">
      <c r="B1310" s="87"/>
      <c r="C1310" s="87"/>
      <c r="D1310" s="89"/>
      <c r="R1310" s="89"/>
      <c r="S1310" s="89"/>
      <c r="T1310" s="89"/>
    </row>
    <row r="1311" spans="2:20" s="86" customFormat="1" ht="10.199999999999999">
      <c r="B1311" s="87"/>
      <c r="C1311" s="87"/>
      <c r="D1311" s="89"/>
      <c r="R1311" s="89"/>
      <c r="S1311" s="89"/>
      <c r="T1311" s="89"/>
    </row>
    <row r="1312" spans="2:20" s="86" customFormat="1" ht="10.199999999999999">
      <c r="B1312" s="87"/>
      <c r="C1312" s="87"/>
      <c r="D1312" s="89"/>
      <c r="R1312" s="89"/>
      <c r="S1312" s="89"/>
      <c r="T1312" s="89"/>
    </row>
    <row r="1313" spans="2:20" s="86" customFormat="1" ht="10.199999999999999">
      <c r="B1313" s="87"/>
      <c r="C1313" s="87"/>
      <c r="D1313" s="89"/>
      <c r="R1313" s="89"/>
      <c r="S1313" s="89"/>
      <c r="T1313" s="89"/>
    </row>
    <row r="1314" spans="2:20" s="86" customFormat="1" ht="10.199999999999999">
      <c r="B1314" s="87"/>
      <c r="C1314" s="87"/>
      <c r="D1314" s="89"/>
      <c r="R1314" s="89"/>
      <c r="S1314" s="89"/>
      <c r="T1314" s="89"/>
    </row>
    <row r="1315" spans="2:20" s="86" customFormat="1" ht="10.199999999999999">
      <c r="B1315" s="87"/>
      <c r="C1315" s="87"/>
      <c r="D1315" s="89"/>
      <c r="R1315" s="89"/>
      <c r="S1315" s="89"/>
      <c r="T1315" s="89"/>
    </row>
    <row r="1316" spans="2:20" s="86" customFormat="1" ht="10.199999999999999">
      <c r="B1316" s="87"/>
      <c r="C1316" s="87"/>
      <c r="D1316" s="89"/>
      <c r="R1316" s="89"/>
      <c r="S1316" s="89"/>
      <c r="T1316" s="89"/>
    </row>
    <row r="1317" spans="2:20" s="86" customFormat="1" ht="10.199999999999999">
      <c r="B1317" s="87"/>
      <c r="C1317" s="87"/>
      <c r="D1317" s="89"/>
      <c r="R1317" s="89"/>
      <c r="S1317" s="89"/>
      <c r="T1317" s="89"/>
    </row>
    <row r="1318" spans="2:20" s="86" customFormat="1" ht="10.199999999999999">
      <c r="B1318" s="87"/>
      <c r="C1318" s="87"/>
      <c r="D1318" s="89"/>
      <c r="R1318" s="89"/>
      <c r="S1318" s="89"/>
      <c r="T1318" s="89"/>
    </row>
    <row r="1319" spans="2:20" s="86" customFormat="1" ht="10.199999999999999">
      <c r="B1319" s="87"/>
      <c r="C1319" s="87"/>
      <c r="D1319" s="89"/>
      <c r="R1319" s="89"/>
      <c r="S1319" s="89"/>
      <c r="T1319" s="89"/>
    </row>
    <row r="1320" spans="2:20" s="86" customFormat="1" ht="10.199999999999999">
      <c r="B1320" s="87"/>
      <c r="C1320" s="87"/>
      <c r="D1320" s="89"/>
      <c r="R1320" s="89"/>
      <c r="S1320" s="89"/>
      <c r="T1320" s="89"/>
    </row>
    <row r="1321" spans="2:20" s="86" customFormat="1" ht="10.199999999999999">
      <c r="B1321" s="87"/>
      <c r="C1321" s="87"/>
      <c r="D1321" s="89"/>
      <c r="R1321" s="89"/>
      <c r="S1321" s="89"/>
      <c r="T1321" s="89"/>
    </row>
    <row r="1322" spans="2:20" s="86" customFormat="1" ht="10.199999999999999">
      <c r="B1322" s="87"/>
      <c r="C1322" s="87"/>
      <c r="D1322" s="89"/>
      <c r="R1322" s="89"/>
      <c r="S1322" s="89"/>
      <c r="T1322" s="89"/>
    </row>
    <row r="1323" spans="2:20" s="86" customFormat="1" ht="10.199999999999999">
      <c r="B1323" s="87"/>
      <c r="C1323" s="87"/>
      <c r="D1323" s="89"/>
      <c r="R1323" s="89"/>
      <c r="S1323" s="89"/>
      <c r="T1323" s="89"/>
    </row>
    <row r="1324" spans="2:20" s="86" customFormat="1" ht="10.199999999999999">
      <c r="B1324" s="87"/>
      <c r="C1324" s="87"/>
      <c r="D1324" s="89"/>
      <c r="R1324" s="89"/>
      <c r="S1324" s="89"/>
      <c r="T1324" s="89"/>
    </row>
    <row r="1325" spans="2:20" s="86" customFormat="1" ht="10.199999999999999">
      <c r="B1325" s="87"/>
      <c r="C1325" s="87"/>
      <c r="D1325" s="89"/>
      <c r="R1325" s="89"/>
      <c r="S1325" s="89"/>
      <c r="T1325" s="89"/>
    </row>
    <row r="1326" spans="2:20" s="86" customFormat="1" ht="10.199999999999999">
      <c r="B1326" s="87"/>
      <c r="C1326" s="87"/>
      <c r="D1326" s="89"/>
      <c r="R1326" s="89"/>
      <c r="S1326" s="89"/>
      <c r="T1326" s="89"/>
    </row>
    <row r="1327" spans="2:20" s="86" customFormat="1" ht="10.199999999999999">
      <c r="B1327" s="87"/>
      <c r="C1327" s="87"/>
      <c r="D1327" s="89"/>
      <c r="R1327" s="89"/>
      <c r="S1327" s="89"/>
      <c r="T1327" s="89"/>
    </row>
    <row r="1328" spans="2:20" s="86" customFormat="1" ht="10.199999999999999">
      <c r="B1328" s="87"/>
      <c r="C1328" s="87"/>
      <c r="D1328" s="89"/>
      <c r="R1328" s="89"/>
      <c r="S1328" s="89"/>
      <c r="T1328" s="89"/>
    </row>
    <row r="1329" spans="2:20" s="86" customFormat="1" ht="10.199999999999999">
      <c r="B1329" s="87"/>
      <c r="C1329" s="87"/>
      <c r="D1329" s="89"/>
      <c r="R1329" s="89"/>
      <c r="S1329" s="89"/>
      <c r="T1329" s="89"/>
    </row>
    <row r="1330" spans="2:20" s="86" customFormat="1" ht="10.199999999999999">
      <c r="B1330" s="87"/>
      <c r="C1330" s="87"/>
      <c r="D1330" s="89"/>
      <c r="R1330" s="89"/>
      <c r="S1330" s="89"/>
      <c r="T1330" s="89"/>
    </row>
    <row r="1331" spans="2:20" s="86" customFormat="1" ht="10.199999999999999">
      <c r="B1331" s="87"/>
      <c r="C1331" s="87"/>
      <c r="D1331" s="89"/>
      <c r="R1331" s="89"/>
      <c r="S1331" s="89"/>
      <c r="T1331" s="89"/>
    </row>
    <row r="1332" spans="2:20" s="86" customFormat="1" ht="10.199999999999999">
      <c r="B1332" s="87"/>
      <c r="C1332" s="87"/>
      <c r="D1332" s="89"/>
      <c r="R1332" s="89"/>
      <c r="S1332" s="89"/>
      <c r="T1332" s="89"/>
    </row>
    <row r="1333" spans="2:20" s="86" customFormat="1" ht="10.199999999999999">
      <c r="B1333" s="87"/>
      <c r="C1333" s="87"/>
      <c r="D1333" s="89"/>
      <c r="R1333" s="89"/>
      <c r="S1333" s="89"/>
      <c r="T1333" s="89"/>
    </row>
    <row r="1334" spans="2:20" s="86" customFormat="1" ht="10.199999999999999">
      <c r="B1334" s="87"/>
      <c r="C1334" s="87"/>
      <c r="D1334" s="89"/>
      <c r="R1334" s="89"/>
      <c r="S1334" s="89"/>
      <c r="T1334" s="89"/>
    </row>
    <row r="1335" spans="2:20" s="86" customFormat="1" ht="10.199999999999999">
      <c r="B1335" s="87"/>
      <c r="C1335" s="87"/>
      <c r="D1335" s="89"/>
      <c r="R1335" s="89"/>
      <c r="S1335" s="89"/>
      <c r="T1335" s="89"/>
    </row>
    <row r="1336" spans="2:20" s="86" customFormat="1" ht="10.199999999999999">
      <c r="B1336" s="87"/>
      <c r="C1336" s="87"/>
      <c r="D1336" s="89"/>
      <c r="R1336" s="89"/>
      <c r="S1336" s="89"/>
      <c r="T1336" s="89"/>
    </row>
    <row r="1337" spans="2:20" s="86" customFormat="1" ht="10.199999999999999">
      <c r="B1337" s="87"/>
      <c r="C1337" s="87"/>
      <c r="D1337" s="89"/>
      <c r="R1337" s="89"/>
      <c r="S1337" s="89"/>
      <c r="T1337" s="89"/>
    </row>
    <row r="1338" spans="2:20" s="86" customFormat="1" ht="10.199999999999999">
      <c r="B1338" s="87"/>
      <c r="C1338" s="87"/>
      <c r="D1338" s="89"/>
      <c r="R1338" s="89"/>
      <c r="S1338" s="89"/>
      <c r="T1338" s="89"/>
    </row>
    <row r="1339" spans="2:20" s="86" customFormat="1" ht="10.199999999999999">
      <c r="B1339" s="87"/>
      <c r="C1339" s="87"/>
      <c r="D1339" s="89"/>
      <c r="R1339" s="89"/>
      <c r="S1339" s="89"/>
      <c r="T1339" s="89"/>
    </row>
    <row r="1340" spans="2:20" s="86" customFormat="1" ht="10.199999999999999">
      <c r="B1340" s="87"/>
      <c r="C1340" s="87"/>
      <c r="D1340" s="89"/>
      <c r="R1340" s="89"/>
      <c r="S1340" s="89"/>
      <c r="T1340" s="89"/>
    </row>
    <row r="1341" spans="2:20" s="86" customFormat="1" ht="10.199999999999999">
      <c r="B1341" s="87"/>
      <c r="C1341" s="87"/>
      <c r="D1341" s="89"/>
      <c r="R1341" s="89"/>
      <c r="S1341" s="89"/>
      <c r="T1341" s="89"/>
    </row>
    <row r="1342" spans="2:20" s="86" customFormat="1" ht="10.199999999999999">
      <c r="B1342" s="87"/>
      <c r="C1342" s="87"/>
      <c r="D1342" s="89"/>
      <c r="R1342" s="89"/>
      <c r="S1342" s="89"/>
      <c r="T1342" s="89"/>
    </row>
    <row r="1343" spans="2:20" s="86" customFormat="1" ht="10.199999999999999">
      <c r="B1343" s="87"/>
      <c r="C1343" s="87"/>
      <c r="D1343" s="89"/>
      <c r="R1343" s="89"/>
      <c r="S1343" s="89"/>
      <c r="T1343" s="89"/>
    </row>
    <row r="1344" spans="2:20" s="86" customFormat="1" ht="10.199999999999999">
      <c r="B1344" s="87"/>
      <c r="C1344" s="87"/>
      <c r="D1344" s="89"/>
      <c r="R1344" s="89"/>
      <c r="S1344" s="89"/>
      <c r="T1344" s="89"/>
    </row>
    <row r="1345" spans="2:20" s="86" customFormat="1" ht="10.199999999999999">
      <c r="B1345" s="87"/>
      <c r="C1345" s="87"/>
      <c r="D1345" s="89"/>
      <c r="R1345" s="89"/>
      <c r="S1345" s="89"/>
      <c r="T1345" s="89"/>
    </row>
    <row r="1346" spans="2:20" s="86" customFormat="1" ht="10.199999999999999">
      <c r="B1346" s="87"/>
      <c r="C1346" s="87"/>
      <c r="D1346" s="89"/>
      <c r="R1346" s="89"/>
      <c r="S1346" s="89"/>
      <c r="T1346" s="89"/>
    </row>
    <row r="1347" spans="2:20" s="86" customFormat="1" ht="10.199999999999999">
      <c r="B1347" s="87"/>
      <c r="C1347" s="87"/>
      <c r="D1347" s="89"/>
      <c r="R1347" s="89"/>
      <c r="S1347" s="89"/>
      <c r="T1347" s="89"/>
    </row>
    <row r="1348" spans="2:20" s="86" customFormat="1" ht="10.199999999999999">
      <c r="B1348" s="87"/>
      <c r="C1348" s="87"/>
      <c r="D1348" s="89"/>
      <c r="R1348" s="89"/>
      <c r="S1348" s="89"/>
      <c r="T1348" s="89"/>
    </row>
    <row r="1349" spans="2:20" s="86" customFormat="1" ht="10.199999999999999">
      <c r="B1349" s="87"/>
      <c r="C1349" s="87"/>
      <c r="D1349" s="89"/>
      <c r="R1349" s="89"/>
      <c r="S1349" s="89"/>
      <c r="T1349" s="89"/>
    </row>
    <row r="1350" spans="2:20" s="86" customFormat="1" ht="10.199999999999999">
      <c r="B1350" s="87"/>
      <c r="C1350" s="87"/>
      <c r="D1350" s="89"/>
      <c r="R1350" s="89"/>
      <c r="S1350" s="89"/>
      <c r="T1350" s="89"/>
    </row>
    <row r="1351" spans="2:20" s="86" customFormat="1" ht="10.199999999999999">
      <c r="B1351" s="87"/>
      <c r="C1351" s="87"/>
      <c r="D1351" s="89"/>
      <c r="R1351" s="89"/>
      <c r="S1351" s="89"/>
      <c r="T1351" s="89"/>
    </row>
    <row r="1352" spans="2:20" s="86" customFormat="1" ht="10.199999999999999">
      <c r="B1352" s="87"/>
      <c r="C1352" s="87"/>
      <c r="D1352" s="89"/>
      <c r="R1352" s="89"/>
      <c r="S1352" s="89"/>
      <c r="T1352" s="89"/>
    </row>
    <row r="1353" spans="2:20" s="86" customFormat="1" ht="10.199999999999999">
      <c r="B1353" s="87"/>
      <c r="C1353" s="87"/>
      <c r="D1353" s="89"/>
      <c r="R1353" s="89"/>
      <c r="S1353" s="89"/>
      <c r="T1353" s="89"/>
    </row>
    <row r="1354" spans="2:20" s="86" customFormat="1" ht="10.199999999999999">
      <c r="B1354" s="87"/>
      <c r="C1354" s="87"/>
      <c r="D1354" s="89"/>
      <c r="R1354" s="89"/>
      <c r="S1354" s="89"/>
      <c r="T1354" s="89"/>
    </row>
    <row r="1355" spans="2:20" s="86" customFormat="1" ht="10.199999999999999">
      <c r="B1355" s="87"/>
      <c r="C1355" s="87"/>
      <c r="D1355" s="89"/>
      <c r="R1355" s="89"/>
      <c r="S1355" s="89"/>
      <c r="T1355" s="89"/>
    </row>
    <row r="1356" spans="2:20" s="86" customFormat="1" ht="10.199999999999999">
      <c r="B1356" s="87"/>
      <c r="C1356" s="87"/>
      <c r="D1356" s="89"/>
      <c r="R1356" s="89"/>
      <c r="S1356" s="89"/>
      <c r="T1356" s="89"/>
    </row>
    <row r="1357" spans="2:20" s="86" customFormat="1" ht="10.199999999999999">
      <c r="B1357" s="87"/>
      <c r="C1357" s="87"/>
      <c r="D1357" s="89"/>
      <c r="R1357" s="89"/>
      <c r="S1357" s="89"/>
      <c r="T1357" s="89"/>
    </row>
    <row r="1358" spans="2:20" s="86" customFormat="1" ht="10.199999999999999">
      <c r="B1358" s="87"/>
      <c r="C1358" s="87"/>
      <c r="D1358" s="89"/>
      <c r="R1358" s="89"/>
      <c r="S1358" s="89"/>
      <c r="T1358" s="89"/>
    </row>
    <row r="1359" spans="2:20" s="86" customFormat="1" ht="10.199999999999999">
      <c r="B1359" s="87"/>
      <c r="C1359" s="87"/>
      <c r="D1359" s="89"/>
      <c r="R1359" s="89"/>
      <c r="S1359" s="89"/>
      <c r="T1359" s="89"/>
    </row>
    <row r="1360" spans="2:20" s="86" customFormat="1" ht="10.199999999999999">
      <c r="B1360" s="87"/>
      <c r="C1360" s="87"/>
      <c r="D1360" s="89"/>
      <c r="R1360" s="89"/>
      <c r="S1360" s="89"/>
      <c r="T1360" s="89"/>
    </row>
    <row r="1361" spans="2:20" s="86" customFormat="1" ht="10.199999999999999">
      <c r="B1361" s="87"/>
      <c r="C1361" s="87"/>
      <c r="D1361" s="89"/>
      <c r="R1361" s="89"/>
      <c r="S1361" s="89"/>
      <c r="T1361" s="89"/>
    </row>
    <row r="1362" spans="2:20" s="86" customFormat="1" ht="10.199999999999999">
      <c r="B1362" s="87"/>
      <c r="C1362" s="87"/>
      <c r="D1362" s="89"/>
      <c r="R1362" s="89"/>
      <c r="S1362" s="89"/>
      <c r="T1362" s="89"/>
    </row>
    <row r="1363" spans="2:20" s="86" customFormat="1" ht="10.199999999999999">
      <c r="B1363" s="87"/>
      <c r="C1363" s="87"/>
      <c r="D1363" s="89"/>
      <c r="R1363" s="89"/>
      <c r="S1363" s="89"/>
      <c r="T1363" s="89"/>
    </row>
    <row r="1364" spans="2:20" s="86" customFormat="1" ht="10.199999999999999">
      <c r="B1364" s="87"/>
      <c r="C1364" s="87"/>
      <c r="D1364" s="89"/>
      <c r="R1364" s="89"/>
      <c r="S1364" s="89"/>
      <c r="T1364" s="89"/>
    </row>
    <row r="1365" spans="2:20" s="86" customFormat="1" ht="10.199999999999999">
      <c r="B1365" s="87"/>
      <c r="C1365" s="87"/>
      <c r="D1365" s="89"/>
      <c r="R1365" s="89"/>
      <c r="S1365" s="89"/>
      <c r="T1365" s="89"/>
    </row>
    <row r="1366" spans="2:20" s="86" customFormat="1" ht="10.199999999999999">
      <c r="B1366" s="87"/>
      <c r="C1366" s="87"/>
      <c r="D1366" s="89"/>
      <c r="R1366" s="89"/>
      <c r="S1366" s="89"/>
      <c r="T1366" s="89"/>
    </row>
    <row r="1367" spans="2:20" s="86" customFormat="1" ht="10.199999999999999">
      <c r="B1367" s="87"/>
      <c r="C1367" s="87"/>
      <c r="D1367" s="89"/>
      <c r="R1367" s="89"/>
      <c r="S1367" s="89"/>
      <c r="T1367" s="89"/>
    </row>
    <row r="1368" spans="2:20" s="86" customFormat="1" ht="10.199999999999999">
      <c r="B1368" s="87"/>
      <c r="C1368" s="87"/>
      <c r="D1368" s="89"/>
      <c r="R1368" s="89"/>
      <c r="S1368" s="89"/>
      <c r="T1368" s="89"/>
    </row>
    <row r="1369" spans="2:20" s="86" customFormat="1" ht="10.199999999999999">
      <c r="B1369" s="87"/>
      <c r="C1369" s="87"/>
      <c r="D1369" s="89"/>
      <c r="R1369" s="89"/>
      <c r="S1369" s="89"/>
      <c r="T1369" s="89"/>
    </row>
    <row r="1370" spans="2:20" s="86" customFormat="1" ht="10.199999999999999">
      <c r="B1370" s="87"/>
      <c r="C1370" s="87"/>
      <c r="D1370" s="89"/>
      <c r="R1370" s="89"/>
      <c r="S1370" s="89"/>
      <c r="T1370" s="89"/>
    </row>
    <row r="1371" spans="2:20" s="86" customFormat="1" ht="10.199999999999999">
      <c r="B1371" s="87"/>
      <c r="C1371" s="87"/>
      <c r="D1371" s="89"/>
      <c r="R1371" s="89"/>
      <c r="S1371" s="89"/>
      <c r="T1371" s="89"/>
    </row>
    <row r="1372" spans="2:20" s="86" customFormat="1" ht="10.199999999999999">
      <c r="B1372" s="87"/>
      <c r="C1372" s="87"/>
      <c r="D1372" s="89"/>
      <c r="R1372" s="89"/>
      <c r="S1372" s="89"/>
      <c r="T1372" s="89"/>
    </row>
    <row r="1373" spans="2:20" s="86" customFormat="1" ht="10.199999999999999">
      <c r="B1373" s="87"/>
      <c r="C1373" s="87"/>
      <c r="D1373" s="89"/>
      <c r="R1373" s="89"/>
      <c r="S1373" s="89"/>
      <c r="T1373" s="89"/>
    </row>
    <row r="1374" spans="2:20" s="86" customFormat="1" ht="10.199999999999999">
      <c r="B1374" s="87"/>
      <c r="C1374" s="87"/>
      <c r="D1374" s="89"/>
      <c r="R1374" s="89"/>
      <c r="S1374" s="89"/>
      <c r="T1374" s="89"/>
    </row>
    <row r="1375" spans="2:20" s="86" customFormat="1" ht="10.199999999999999">
      <c r="B1375" s="87"/>
      <c r="C1375" s="87"/>
      <c r="D1375" s="89"/>
      <c r="R1375" s="89"/>
      <c r="S1375" s="89"/>
      <c r="T1375" s="89"/>
    </row>
    <row r="1376" spans="2:20" s="86" customFormat="1" ht="10.199999999999999">
      <c r="B1376" s="87"/>
      <c r="C1376" s="87"/>
      <c r="D1376" s="89"/>
      <c r="R1376" s="89"/>
      <c r="S1376" s="89"/>
      <c r="T1376" s="89"/>
    </row>
    <row r="1377" spans="2:20" s="86" customFormat="1" ht="10.199999999999999">
      <c r="B1377" s="87"/>
      <c r="C1377" s="87"/>
      <c r="D1377" s="89"/>
      <c r="R1377" s="89"/>
      <c r="S1377" s="89"/>
      <c r="T1377" s="89"/>
    </row>
    <row r="1378" spans="2:20" s="86" customFormat="1" ht="10.199999999999999">
      <c r="B1378" s="87"/>
      <c r="C1378" s="87"/>
      <c r="D1378" s="89"/>
      <c r="R1378" s="89"/>
      <c r="S1378" s="89"/>
      <c r="T1378" s="89"/>
    </row>
    <row r="1379" spans="2:20" s="86" customFormat="1" ht="10.199999999999999">
      <c r="B1379" s="87"/>
      <c r="C1379" s="87"/>
      <c r="D1379" s="89"/>
      <c r="R1379" s="89"/>
      <c r="S1379" s="89"/>
      <c r="T1379" s="89"/>
    </row>
    <row r="1380" spans="2:20" s="86" customFormat="1" ht="10.199999999999999">
      <c r="B1380" s="87"/>
      <c r="C1380" s="87"/>
      <c r="D1380" s="89"/>
      <c r="R1380" s="89"/>
      <c r="S1380" s="89"/>
      <c r="T1380" s="89"/>
    </row>
    <row r="1381" spans="2:20" s="86" customFormat="1" ht="10.199999999999999">
      <c r="B1381" s="87"/>
      <c r="C1381" s="87"/>
      <c r="D1381" s="89"/>
      <c r="R1381" s="89"/>
      <c r="S1381" s="89"/>
      <c r="T1381" s="89"/>
    </row>
    <row r="1382" spans="2:20" s="86" customFormat="1" ht="10.199999999999999">
      <c r="B1382" s="87"/>
      <c r="C1382" s="87"/>
      <c r="D1382" s="89"/>
      <c r="R1382" s="89"/>
      <c r="S1382" s="89"/>
      <c r="T1382" s="89"/>
    </row>
    <row r="1383" spans="2:20" s="86" customFormat="1" ht="10.199999999999999">
      <c r="B1383" s="87"/>
      <c r="C1383" s="87"/>
      <c r="D1383" s="89"/>
      <c r="R1383" s="89"/>
      <c r="S1383" s="89"/>
      <c r="T1383" s="89"/>
    </row>
    <row r="1384" spans="2:20" s="86" customFormat="1" ht="10.199999999999999">
      <c r="B1384" s="87"/>
      <c r="C1384" s="87"/>
      <c r="D1384" s="89"/>
      <c r="R1384" s="89"/>
      <c r="S1384" s="89"/>
      <c r="T1384" s="89"/>
    </row>
    <row r="1385" spans="2:20" s="86" customFormat="1" ht="10.199999999999999">
      <c r="B1385" s="87"/>
      <c r="C1385" s="87"/>
      <c r="D1385" s="89"/>
      <c r="R1385" s="89"/>
      <c r="S1385" s="89"/>
      <c r="T1385" s="89"/>
    </row>
    <row r="1386" spans="2:20" s="86" customFormat="1" ht="10.199999999999999">
      <c r="B1386" s="87"/>
      <c r="C1386" s="87"/>
      <c r="D1386" s="89"/>
      <c r="R1386" s="89"/>
      <c r="S1386" s="89"/>
      <c r="T1386" s="89"/>
    </row>
    <row r="1387" spans="2:20" s="86" customFormat="1" ht="10.199999999999999">
      <c r="B1387" s="87"/>
      <c r="C1387" s="87"/>
      <c r="D1387" s="89"/>
      <c r="R1387" s="89"/>
      <c r="S1387" s="89"/>
      <c r="T1387" s="89"/>
    </row>
    <row r="1388" spans="2:20" s="86" customFormat="1" ht="10.199999999999999">
      <c r="B1388" s="87"/>
      <c r="C1388" s="87"/>
      <c r="D1388" s="89"/>
      <c r="R1388" s="89"/>
      <c r="S1388" s="89"/>
      <c r="T1388" s="89"/>
    </row>
    <row r="1389" spans="2:20" s="86" customFormat="1" ht="10.199999999999999">
      <c r="B1389" s="87"/>
      <c r="C1389" s="87"/>
      <c r="D1389" s="89"/>
      <c r="R1389" s="89"/>
      <c r="S1389" s="89"/>
      <c r="T1389" s="89"/>
    </row>
    <row r="1390" spans="2:20" s="86" customFormat="1" ht="10.199999999999999">
      <c r="B1390" s="87"/>
      <c r="C1390" s="87"/>
      <c r="D1390" s="89"/>
      <c r="R1390" s="89"/>
      <c r="S1390" s="89"/>
      <c r="T1390" s="89"/>
    </row>
    <row r="1391" spans="2:20" s="86" customFormat="1" ht="10.199999999999999">
      <c r="B1391" s="87"/>
      <c r="C1391" s="87"/>
      <c r="D1391" s="89"/>
      <c r="R1391" s="89"/>
      <c r="S1391" s="89"/>
      <c r="T1391" s="89"/>
    </row>
    <row r="1392" spans="2:20" s="86" customFormat="1" ht="10.199999999999999">
      <c r="B1392" s="87"/>
      <c r="C1392" s="87"/>
      <c r="D1392" s="89"/>
      <c r="R1392" s="89"/>
      <c r="S1392" s="89"/>
      <c r="T1392" s="89"/>
    </row>
    <row r="1393" spans="2:20" s="86" customFormat="1" ht="10.199999999999999">
      <c r="B1393" s="87"/>
      <c r="C1393" s="87"/>
      <c r="D1393" s="89"/>
      <c r="R1393" s="89"/>
      <c r="S1393" s="89"/>
      <c r="T1393" s="89"/>
    </row>
    <row r="1394" spans="2:20" s="86" customFormat="1" ht="10.199999999999999">
      <c r="B1394" s="87"/>
      <c r="C1394" s="87"/>
      <c r="D1394" s="89"/>
      <c r="R1394" s="89"/>
      <c r="S1394" s="89"/>
      <c r="T1394" s="89"/>
    </row>
    <row r="1395" spans="2:20" s="86" customFormat="1" ht="10.199999999999999">
      <c r="B1395" s="87"/>
      <c r="C1395" s="87"/>
      <c r="D1395" s="89"/>
      <c r="R1395" s="89"/>
      <c r="S1395" s="89"/>
      <c r="T1395" s="89"/>
    </row>
    <row r="1396" spans="2:20" s="86" customFormat="1" ht="10.199999999999999">
      <c r="B1396" s="87"/>
      <c r="C1396" s="87"/>
      <c r="D1396" s="89"/>
      <c r="R1396" s="89"/>
      <c r="S1396" s="89"/>
      <c r="T1396" s="89"/>
    </row>
    <row r="1397" spans="2:20" s="86" customFormat="1" ht="10.199999999999999">
      <c r="B1397" s="87"/>
      <c r="C1397" s="87"/>
      <c r="D1397" s="89"/>
      <c r="R1397" s="89"/>
      <c r="S1397" s="89"/>
      <c r="T1397" s="89"/>
    </row>
    <row r="1398" spans="2:20" s="86" customFormat="1" ht="10.199999999999999">
      <c r="B1398" s="87"/>
      <c r="C1398" s="87"/>
      <c r="D1398" s="89"/>
      <c r="R1398" s="89"/>
      <c r="S1398" s="89"/>
      <c r="T1398" s="89"/>
    </row>
    <row r="1399" spans="2:20" s="86" customFormat="1" ht="10.199999999999999">
      <c r="B1399" s="87"/>
      <c r="C1399" s="87"/>
      <c r="D1399" s="89"/>
      <c r="R1399" s="89"/>
      <c r="S1399" s="89"/>
      <c r="T1399" s="89"/>
    </row>
    <row r="1400" spans="2:20" s="86" customFormat="1" ht="10.199999999999999">
      <c r="B1400" s="87"/>
      <c r="C1400" s="87"/>
      <c r="D1400" s="89"/>
      <c r="R1400" s="89"/>
      <c r="S1400" s="89"/>
      <c r="T1400" s="89"/>
    </row>
    <row r="1401" spans="2:20" s="86" customFormat="1" ht="10.199999999999999">
      <c r="B1401" s="87"/>
      <c r="C1401" s="87"/>
      <c r="D1401" s="89"/>
      <c r="R1401" s="89"/>
      <c r="S1401" s="89"/>
      <c r="T1401" s="89"/>
    </row>
    <row r="1402" spans="2:20" s="86" customFormat="1" ht="10.199999999999999">
      <c r="B1402" s="87"/>
      <c r="C1402" s="87"/>
      <c r="D1402" s="89"/>
      <c r="R1402" s="89"/>
      <c r="S1402" s="89"/>
      <c r="T1402" s="89"/>
    </row>
    <row r="1403" spans="2:20" s="86" customFormat="1" ht="10.199999999999999">
      <c r="B1403" s="87"/>
      <c r="C1403" s="87"/>
      <c r="D1403" s="89"/>
      <c r="R1403" s="89"/>
      <c r="S1403" s="89"/>
      <c r="T1403" s="89"/>
    </row>
    <row r="1404" spans="2:20" s="86" customFormat="1" ht="10.199999999999999">
      <c r="B1404" s="87"/>
      <c r="C1404" s="87"/>
      <c r="D1404" s="89"/>
      <c r="R1404" s="89"/>
      <c r="S1404" s="89"/>
      <c r="T1404" s="89"/>
    </row>
    <row r="1405" spans="2:20" s="86" customFormat="1" ht="10.199999999999999">
      <c r="B1405" s="87"/>
      <c r="C1405" s="87"/>
      <c r="D1405" s="89"/>
      <c r="R1405" s="89"/>
      <c r="S1405" s="89"/>
      <c r="T1405" s="89"/>
    </row>
    <row r="1406" spans="2:20" s="86" customFormat="1" ht="10.199999999999999">
      <c r="B1406" s="87"/>
      <c r="C1406" s="87"/>
      <c r="D1406" s="89"/>
      <c r="R1406" s="89"/>
      <c r="S1406" s="89"/>
      <c r="T1406" s="89"/>
    </row>
    <row r="1407" spans="2:20" s="86" customFormat="1" ht="10.199999999999999">
      <c r="B1407" s="87"/>
      <c r="C1407" s="87"/>
      <c r="D1407" s="89"/>
      <c r="R1407" s="89"/>
      <c r="S1407" s="89"/>
      <c r="T1407" s="89"/>
    </row>
    <row r="1408" spans="2:20" s="86" customFormat="1" ht="10.199999999999999">
      <c r="B1408" s="87"/>
      <c r="C1408" s="87"/>
      <c r="D1408" s="89"/>
      <c r="R1408" s="89"/>
      <c r="S1408" s="89"/>
      <c r="T1408" s="89"/>
    </row>
    <row r="1409" spans="2:20" s="86" customFormat="1" ht="10.199999999999999">
      <c r="B1409" s="87"/>
      <c r="C1409" s="87"/>
      <c r="D1409" s="89"/>
      <c r="R1409" s="89"/>
      <c r="S1409" s="89"/>
      <c r="T1409" s="89"/>
    </row>
    <row r="1410" spans="2:20" s="86" customFormat="1" ht="10.199999999999999">
      <c r="B1410" s="87"/>
      <c r="C1410" s="87"/>
      <c r="D1410" s="89"/>
      <c r="R1410" s="89"/>
      <c r="S1410" s="89"/>
      <c r="T1410" s="89"/>
    </row>
    <row r="1411" spans="2:20" s="86" customFormat="1" ht="10.199999999999999">
      <c r="B1411" s="87"/>
      <c r="C1411" s="87"/>
      <c r="D1411" s="89"/>
      <c r="R1411" s="89"/>
      <c r="S1411" s="89"/>
      <c r="T1411" s="89"/>
    </row>
    <row r="1412" spans="2:20" s="86" customFormat="1" ht="10.199999999999999">
      <c r="B1412" s="87"/>
      <c r="C1412" s="87"/>
      <c r="D1412" s="89"/>
      <c r="R1412" s="89"/>
      <c r="S1412" s="89"/>
      <c r="T1412" s="89"/>
    </row>
    <row r="1413" spans="2:20" s="86" customFormat="1" ht="10.199999999999999">
      <c r="B1413" s="87"/>
      <c r="C1413" s="87"/>
      <c r="D1413" s="89"/>
      <c r="R1413" s="89"/>
      <c r="S1413" s="89"/>
      <c r="T1413" s="89"/>
    </row>
    <row r="1414" spans="2:20" s="86" customFormat="1" ht="10.199999999999999">
      <c r="B1414" s="87"/>
      <c r="C1414" s="87"/>
      <c r="D1414" s="89"/>
      <c r="R1414" s="89"/>
      <c r="S1414" s="89"/>
      <c r="T1414" s="89"/>
    </row>
    <row r="1415" spans="2:20" s="86" customFormat="1" ht="10.199999999999999">
      <c r="B1415" s="87"/>
      <c r="C1415" s="87"/>
      <c r="D1415" s="89"/>
      <c r="R1415" s="89"/>
      <c r="S1415" s="89"/>
      <c r="T1415" s="89"/>
    </row>
    <row r="1416" spans="2:20" s="86" customFormat="1" ht="10.199999999999999">
      <c r="B1416" s="87"/>
      <c r="C1416" s="87"/>
      <c r="D1416" s="89"/>
      <c r="R1416" s="89"/>
      <c r="S1416" s="89"/>
      <c r="T1416" s="89"/>
    </row>
    <row r="1417" spans="2:20" s="86" customFormat="1" ht="10.199999999999999">
      <c r="B1417" s="87"/>
      <c r="C1417" s="87"/>
      <c r="D1417" s="89"/>
      <c r="R1417" s="89"/>
      <c r="S1417" s="89"/>
      <c r="T1417" s="89"/>
    </row>
    <row r="1418" spans="2:20" s="86" customFormat="1" ht="10.199999999999999">
      <c r="B1418" s="87"/>
      <c r="C1418" s="87"/>
      <c r="D1418" s="89"/>
      <c r="R1418" s="89"/>
      <c r="S1418" s="89"/>
      <c r="T1418" s="89"/>
    </row>
    <row r="1419" spans="2:20" s="86" customFormat="1" ht="10.199999999999999">
      <c r="B1419" s="87"/>
      <c r="C1419" s="87"/>
      <c r="D1419" s="89"/>
      <c r="R1419" s="89"/>
      <c r="S1419" s="89"/>
      <c r="T1419" s="89"/>
    </row>
    <row r="1420" spans="2:20" s="86" customFormat="1" ht="10.199999999999999">
      <c r="B1420" s="87"/>
      <c r="C1420" s="87"/>
      <c r="D1420" s="89"/>
      <c r="R1420" s="89"/>
      <c r="S1420" s="89"/>
      <c r="T1420" s="89"/>
    </row>
    <row r="1421" spans="2:20" s="86" customFormat="1" ht="10.199999999999999">
      <c r="B1421" s="87"/>
      <c r="C1421" s="87"/>
      <c r="D1421" s="89"/>
      <c r="R1421" s="89"/>
      <c r="S1421" s="89"/>
      <c r="T1421" s="89"/>
    </row>
    <row r="1422" spans="2:20" s="86" customFormat="1" ht="10.199999999999999">
      <c r="B1422" s="87"/>
      <c r="C1422" s="87"/>
      <c r="D1422" s="89"/>
      <c r="R1422" s="89"/>
      <c r="S1422" s="89"/>
      <c r="T1422" s="89"/>
    </row>
    <row r="1423" spans="2:20" s="86" customFormat="1" ht="10.199999999999999">
      <c r="B1423" s="87"/>
      <c r="C1423" s="87"/>
      <c r="D1423" s="89"/>
      <c r="R1423" s="89"/>
      <c r="S1423" s="89"/>
      <c r="T1423" s="89"/>
    </row>
    <row r="1424" spans="2:20" s="86" customFormat="1" ht="10.199999999999999">
      <c r="B1424" s="87"/>
      <c r="C1424" s="87"/>
      <c r="D1424" s="89"/>
      <c r="R1424" s="89"/>
      <c r="S1424" s="89"/>
      <c r="T1424" s="89"/>
    </row>
    <row r="1425" spans="2:20" s="86" customFormat="1" ht="10.199999999999999">
      <c r="B1425" s="87"/>
      <c r="C1425" s="87"/>
      <c r="D1425" s="89"/>
      <c r="R1425" s="89"/>
      <c r="S1425" s="89"/>
      <c r="T1425" s="89"/>
    </row>
    <row r="1426" spans="2:20" s="86" customFormat="1" ht="10.199999999999999">
      <c r="B1426" s="87"/>
      <c r="C1426" s="87"/>
      <c r="D1426" s="89"/>
      <c r="R1426" s="89"/>
      <c r="S1426" s="89"/>
      <c r="T1426" s="89"/>
    </row>
    <row r="1427" spans="2:20" s="86" customFormat="1" ht="10.199999999999999">
      <c r="B1427" s="87"/>
      <c r="C1427" s="87"/>
      <c r="D1427" s="89"/>
      <c r="R1427" s="89"/>
      <c r="S1427" s="89"/>
      <c r="T1427" s="89"/>
    </row>
    <row r="1428" spans="2:20" s="86" customFormat="1" ht="10.199999999999999">
      <c r="B1428" s="87"/>
      <c r="C1428" s="87"/>
      <c r="D1428" s="89"/>
      <c r="R1428" s="89"/>
      <c r="S1428" s="89"/>
      <c r="T1428" s="89"/>
    </row>
    <row r="1429" spans="2:20" s="86" customFormat="1" ht="10.199999999999999">
      <c r="B1429" s="87"/>
      <c r="C1429" s="87"/>
      <c r="D1429" s="89"/>
      <c r="R1429" s="89"/>
      <c r="S1429" s="89"/>
      <c r="T1429" s="89"/>
    </row>
    <row r="1430" spans="2:20" s="86" customFormat="1" ht="10.199999999999999">
      <c r="B1430" s="87"/>
      <c r="C1430" s="87"/>
      <c r="D1430" s="89"/>
      <c r="R1430" s="89"/>
      <c r="S1430" s="89"/>
      <c r="T1430" s="89"/>
    </row>
    <row r="1431" spans="2:20" s="86" customFormat="1" ht="10.199999999999999">
      <c r="B1431" s="87"/>
      <c r="C1431" s="87"/>
      <c r="D1431" s="89"/>
      <c r="R1431" s="89"/>
      <c r="S1431" s="89"/>
      <c r="T1431" s="89"/>
    </row>
    <row r="1432" spans="2:20" s="86" customFormat="1" ht="10.199999999999999">
      <c r="B1432" s="87"/>
      <c r="C1432" s="87"/>
      <c r="D1432" s="89"/>
      <c r="R1432" s="89"/>
      <c r="S1432" s="89"/>
      <c r="T1432" s="89"/>
    </row>
    <row r="1433" spans="2:20" s="86" customFormat="1" ht="10.199999999999999">
      <c r="B1433" s="87"/>
      <c r="C1433" s="87"/>
      <c r="D1433" s="89"/>
      <c r="R1433" s="89"/>
      <c r="S1433" s="89"/>
      <c r="T1433" s="89"/>
    </row>
    <row r="1434" spans="2:20" s="86" customFormat="1" ht="10.199999999999999">
      <c r="B1434" s="87"/>
      <c r="C1434" s="87"/>
      <c r="D1434" s="89"/>
      <c r="R1434" s="89"/>
      <c r="S1434" s="89"/>
      <c r="T1434" s="89"/>
    </row>
    <row r="1435" spans="2:20" s="86" customFormat="1" ht="10.199999999999999">
      <c r="B1435" s="87"/>
      <c r="C1435" s="87"/>
      <c r="D1435" s="89"/>
      <c r="R1435" s="89"/>
      <c r="S1435" s="89"/>
      <c r="T1435" s="89"/>
    </row>
    <row r="1436" spans="2:20" s="86" customFormat="1" ht="10.199999999999999">
      <c r="B1436" s="87"/>
      <c r="C1436" s="87"/>
      <c r="D1436" s="89"/>
      <c r="R1436" s="89"/>
      <c r="S1436" s="89"/>
      <c r="T1436" s="89"/>
    </row>
    <row r="1437" spans="2:20" s="86" customFormat="1" ht="10.199999999999999">
      <c r="B1437" s="87"/>
      <c r="C1437" s="87"/>
      <c r="D1437" s="89"/>
      <c r="R1437" s="89"/>
      <c r="S1437" s="89"/>
      <c r="T1437" s="89"/>
    </row>
    <row r="1438" spans="2:20" s="86" customFormat="1" ht="10.199999999999999">
      <c r="B1438" s="87"/>
      <c r="C1438" s="87"/>
      <c r="D1438" s="89"/>
      <c r="R1438" s="89"/>
      <c r="S1438" s="89"/>
      <c r="T1438" s="89"/>
    </row>
    <row r="1439" spans="2:20" s="86" customFormat="1" ht="10.199999999999999">
      <c r="B1439" s="87"/>
      <c r="C1439" s="87"/>
      <c r="D1439" s="89"/>
      <c r="R1439" s="89"/>
      <c r="S1439" s="89"/>
      <c r="T1439" s="89"/>
    </row>
    <row r="1440" spans="2:20" s="86" customFormat="1" ht="10.199999999999999">
      <c r="B1440" s="87"/>
      <c r="C1440" s="87"/>
      <c r="D1440" s="89"/>
      <c r="R1440" s="89"/>
      <c r="S1440" s="89"/>
      <c r="T1440" s="89"/>
    </row>
    <row r="1441" spans="2:20" s="86" customFormat="1" ht="10.199999999999999">
      <c r="B1441" s="87"/>
      <c r="C1441" s="87"/>
      <c r="D1441" s="89"/>
      <c r="R1441" s="89"/>
      <c r="S1441" s="89"/>
      <c r="T1441" s="89"/>
    </row>
    <row r="1442" spans="2:20" s="86" customFormat="1" ht="10.199999999999999">
      <c r="B1442" s="87"/>
      <c r="C1442" s="87"/>
      <c r="D1442" s="89"/>
      <c r="R1442" s="89"/>
      <c r="S1442" s="89"/>
      <c r="T1442" s="89"/>
    </row>
    <row r="1443" spans="2:20" s="86" customFormat="1" ht="10.199999999999999">
      <c r="B1443" s="87"/>
      <c r="C1443" s="87"/>
      <c r="D1443" s="89"/>
      <c r="R1443" s="89"/>
      <c r="S1443" s="89"/>
      <c r="T1443" s="89"/>
    </row>
    <row r="1444" spans="2:20" s="86" customFormat="1" ht="10.199999999999999">
      <c r="B1444" s="87"/>
      <c r="C1444" s="87"/>
      <c r="D1444" s="89"/>
      <c r="R1444" s="89"/>
      <c r="S1444" s="89"/>
      <c r="T1444" s="89"/>
    </row>
    <row r="1445" spans="2:20" s="86" customFormat="1" ht="10.199999999999999">
      <c r="B1445" s="87"/>
      <c r="C1445" s="87"/>
      <c r="D1445" s="89"/>
      <c r="R1445" s="89"/>
      <c r="S1445" s="89"/>
      <c r="T1445" s="89"/>
    </row>
    <row r="1446" spans="2:20" s="86" customFormat="1" ht="10.199999999999999">
      <c r="B1446" s="87"/>
      <c r="C1446" s="87"/>
      <c r="D1446" s="89"/>
      <c r="R1446" s="89"/>
      <c r="S1446" s="89"/>
      <c r="T1446" s="89"/>
    </row>
    <row r="1447" spans="2:20" s="86" customFormat="1" ht="10.199999999999999">
      <c r="B1447" s="87"/>
      <c r="C1447" s="87"/>
      <c r="D1447" s="89"/>
      <c r="R1447" s="89"/>
      <c r="S1447" s="89"/>
      <c r="T1447" s="89"/>
    </row>
    <row r="1448" spans="2:20" s="86" customFormat="1" ht="10.199999999999999">
      <c r="B1448" s="87"/>
      <c r="C1448" s="87"/>
      <c r="D1448" s="89"/>
      <c r="R1448" s="89"/>
      <c r="S1448" s="89"/>
      <c r="T1448" s="89"/>
    </row>
    <row r="1449" spans="2:20" s="86" customFormat="1" ht="10.199999999999999">
      <c r="B1449" s="87"/>
      <c r="C1449" s="87"/>
      <c r="D1449" s="89"/>
      <c r="R1449" s="89"/>
      <c r="S1449" s="89"/>
      <c r="T1449" s="89"/>
    </row>
    <row r="1450" spans="2:20" s="86" customFormat="1" ht="10.199999999999999">
      <c r="B1450" s="87"/>
      <c r="C1450" s="87"/>
      <c r="D1450" s="89"/>
      <c r="R1450" s="89"/>
      <c r="S1450" s="89"/>
      <c r="T1450" s="89"/>
    </row>
    <row r="1451" spans="2:20" s="86" customFormat="1" ht="10.199999999999999">
      <c r="B1451" s="87"/>
      <c r="C1451" s="87"/>
      <c r="D1451" s="89"/>
      <c r="R1451" s="89"/>
      <c r="S1451" s="89"/>
      <c r="T1451" s="89"/>
    </row>
    <row r="1452" spans="2:20" s="86" customFormat="1" ht="10.199999999999999">
      <c r="B1452" s="87"/>
      <c r="C1452" s="87"/>
      <c r="D1452" s="89"/>
      <c r="R1452" s="89"/>
      <c r="S1452" s="89"/>
      <c r="T1452" s="89"/>
    </row>
    <row r="1453" spans="2:20" s="86" customFormat="1" ht="10.199999999999999">
      <c r="B1453" s="87"/>
      <c r="C1453" s="87"/>
      <c r="D1453" s="89"/>
      <c r="R1453" s="89"/>
      <c r="S1453" s="89"/>
      <c r="T1453" s="89"/>
    </row>
    <row r="1454" spans="2:20" s="86" customFormat="1" ht="10.199999999999999">
      <c r="B1454" s="87"/>
      <c r="C1454" s="87"/>
      <c r="D1454" s="89"/>
      <c r="R1454" s="89"/>
      <c r="S1454" s="89"/>
      <c r="T1454" s="89"/>
    </row>
    <row r="1455" spans="2:20" s="86" customFormat="1" ht="10.199999999999999">
      <c r="B1455" s="87"/>
      <c r="C1455" s="87"/>
      <c r="D1455" s="89"/>
      <c r="R1455" s="89"/>
      <c r="S1455" s="89"/>
      <c r="T1455" s="89"/>
    </row>
    <row r="1456" spans="2:20" s="86" customFormat="1" ht="10.199999999999999">
      <c r="B1456" s="87"/>
      <c r="C1456" s="87"/>
      <c r="D1456" s="89"/>
      <c r="R1456" s="89"/>
      <c r="S1456" s="89"/>
      <c r="T1456" s="89"/>
    </row>
    <row r="1457" spans="2:20" s="86" customFormat="1" ht="10.199999999999999">
      <c r="B1457" s="87"/>
      <c r="C1457" s="87"/>
      <c r="D1457" s="89"/>
      <c r="R1457" s="89"/>
      <c r="S1457" s="89"/>
      <c r="T1457" s="89"/>
    </row>
    <row r="1458" spans="2:20" s="86" customFormat="1" ht="10.199999999999999">
      <c r="B1458" s="87"/>
      <c r="C1458" s="87"/>
      <c r="D1458" s="89"/>
      <c r="R1458" s="89"/>
      <c r="S1458" s="89"/>
      <c r="T1458" s="89"/>
    </row>
    <row r="1459" spans="2:20" s="86" customFormat="1" ht="10.199999999999999">
      <c r="B1459" s="87"/>
      <c r="C1459" s="87"/>
      <c r="D1459" s="89"/>
      <c r="R1459" s="89"/>
      <c r="S1459" s="89"/>
      <c r="T1459" s="89"/>
    </row>
    <row r="1460" spans="2:20" s="86" customFormat="1" ht="10.199999999999999">
      <c r="B1460" s="87"/>
      <c r="C1460" s="87"/>
      <c r="D1460" s="89"/>
      <c r="R1460" s="89"/>
      <c r="S1460" s="89"/>
      <c r="T1460" s="89"/>
    </row>
    <row r="1461" spans="2:20" s="86" customFormat="1" ht="10.199999999999999">
      <c r="B1461" s="87"/>
      <c r="C1461" s="87"/>
      <c r="D1461" s="89"/>
      <c r="R1461" s="89"/>
      <c r="S1461" s="89"/>
      <c r="T1461" s="89"/>
    </row>
    <row r="1462" spans="2:20" s="86" customFormat="1" ht="10.199999999999999">
      <c r="B1462" s="87"/>
      <c r="C1462" s="87"/>
      <c r="D1462" s="89"/>
      <c r="R1462" s="89"/>
      <c r="S1462" s="89"/>
      <c r="T1462" s="89"/>
    </row>
    <row r="1463" spans="2:20" s="86" customFormat="1" ht="10.199999999999999">
      <c r="B1463" s="87"/>
      <c r="C1463" s="87"/>
      <c r="D1463" s="89"/>
      <c r="R1463" s="89"/>
      <c r="S1463" s="89"/>
      <c r="T1463" s="89"/>
    </row>
    <row r="1464" spans="2:20" s="86" customFormat="1" ht="10.199999999999999">
      <c r="B1464" s="87"/>
      <c r="C1464" s="87"/>
      <c r="D1464" s="89"/>
      <c r="R1464" s="89"/>
      <c r="S1464" s="89"/>
      <c r="T1464" s="89"/>
    </row>
    <row r="1465" spans="2:20" s="86" customFormat="1" ht="10.199999999999999">
      <c r="B1465" s="87"/>
      <c r="C1465" s="87"/>
      <c r="D1465" s="89"/>
      <c r="R1465" s="89"/>
      <c r="S1465" s="89"/>
      <c r="T1465" s="89"/>
    </row>
    <row r="1466" spans="2:20" s="86" customFormat="1" ht="10.199999999999999">
      <c r="B1466" s="87"/>
      <c r="C1466" s="87"/>
      <c r="D1466" s="89"/>
      <c r="R1466" s="89"/>
      <c r="S1466" s="89"/>
      <c r="T1466" s="89"/>
    </row>
    <row r="1467" spans="2:20" s="86" customFormat="1" ht="10.199999999999999">
      <c r="B1467" s="87"/>
      <c r="C1467" s="87"/>
      <c r="D1467" s="89"/>
      <c r="R1467" s="89"/>
      <c r="S1467" s="89"/>
      <c r="T1467" s="89"/>
    </row>
    <row r="1468" spans="2:20" s="86" customFormat="1" ht="10.199999999999999">
      <c r="B1468" s="87"/>
      <c r="C1468" s="87"/>
      <c r="D1468" s="89"/>
      <c r="R1468" s="89"/>
      <c r="S1468" s="89"/>
      <c r="T1468" s="89"/>
    </row>
    <row r="1469" spans="2:20" s="86" customFormat="1" ht="10.199999999999999">
      <c r="B1469" s="87"/>
      <c r="C1469" s="87"/>
      <c r="D1469" s="89"/>
      <c r="R1469" s="89"/>
      <c r="S1469" s="89"/>
      <c r="T1469" s="89"/>
    </row>
    <row r="1470" spans="2:20" s="86" customFormat="1" ht="10.199999999999999">
      <c r="B1470" s="87"/>
      <c r="C1470" s="87"/>
      <c r="D1470" s="89"/>
      <c r="R1470" s="89"/>
      <c r="S1470" s="89"/>
      <c r="T1470" s="89"/>
    </row>
    <row r="1471" spans="2:20" s="86" customFormat="1" ht="10.199999999999999">
      <c r="B1471" s="87"/>
      <c r="C1471" s="87"/>
      <c r="D1471" s="89"/>
      <c r="R1471" s="89"/>
      <c r="S1471" s="89"/>
      <c r="T1471" s="89"/>
    </row>
    <row r="1472" spans="2:20" s="86" customFormat="1" ht="10.199999999999999">
      <c r="B1472" s="87"/>
      <c r="C1472" s="87"/>
      <c r="D1472" s="89"/>
      <c r="R1472" s="89"/>
      <c r="S1472" s="89"/>
      <c r="T1472" s="89"/>
    </row>
    <row r="1473" spans="2:20" s="86" customFormat="1" ht="10.199999999999999">
      <c r="B1473" s="87"/>
      <c r="C1473" s="87"/>
      <c r="D1473" s="89"/>
      <c r="R1473" s="89"/>
      <c r="S1473" s="89"/>
      <c r="T1473" s="89"/>
    </row>
    <row r="1474" spans="2:20" s="86" customFormat="1" ht="10.199999999999999">
      <c r="B1474" s="87"/>
      <c r="C1474" s="87"/>
      <c r="D1474" s="89"/>
      <c r="R1474" s="89"/>
      <c r="S1474" s="89"/>
      <c r="T1474" s="89"/>
    </row>
    <row r="1475" spans="2:20" s="86" customFormat="1" ht="10.199999999999999">
      <c r="B1475" s="87"/>
      <c r="C1475" s="87"/>
      <c r="D1475" s="89"/>
      <c r="R1475" s="89"/>
      <c r="S1475" s="89"/>
      <c r="T1475" s="89"/>
    </row>
    <row r="1476" spans="2:20" s="86" customFormat="1" ht="10.199999999999999">
      <c r="B1476" s="87"/>
      <c r="C1476" s="87"/>
      <c r="D1476" s="89"/>
      <c r="R1476" s="89"/>
      <c r="S1476" s="89"/>
      <c r="T1476" s="89"/>
    </row>
    <row r="1477" spans="2:20" s="86" customFormat="1" ht="10.199999999999999">
      <c r="B1477" s="87"/>
      <c r="C1477" s="87"/>
      <c r="D1477" s="89"/>
      <c r="R1477" s="89"/>
      <c r="S1477" s="89"/>
      <c r="T1477" s="89"/>
    </row>
    <row r="1478" spans="2:20" s="86" customFormat="1" ht="10.199999999999999">
      <c r="B1478" s="87"/>
      <c r="C1478" s="87"/>
      <c r="D1478" s="89"/>
      <c r="R1478" s="89"/>
      <c r="S1478" s="89"/>
      <c r="T1478" s="89"/>
    </row>
    <row r="1479" spans="2:20" s="86" customFormat="1" ht="10.199999999999999">
      <c r="B1479" s="87"/>
      <c r="C1479" s="87"/>
      <c r="D1479" s="89"/>
      <c r="R1479" s="89"/>
      <c r="S1479" s="89"/>
      <c r="T1479" s="89"/>
    </row>
    <row r="1480" spans="2:20" s="86" customFormat="1" ht="10.199999999999999">
      <c r="B1480" s="87"/>
      <c r="C1480" s="87"/>
      <c r="D1480" s="89"/>
      <c r="R1480" s="89"/>
      <c r="S1480" s="89"/>
      <c r="T1480" s="89"/>
    </row>
    <row r="1481" spans="2:20" s="86" customFormat="1" ht="10.199999999999999">
      <c r="B1481" s="87"/>
      <c r="C1481" s="87"/>
      <c r="D1481" s="89"/>
      <c r="R1481" s="89"/>
      <c r="S1481" s="89"/>
      <c r="T1481" s="89"/>
    </row>
    <row r="1482" spans="2:20" s="86" customFormat="1" ht="10.199999999999999">
      <c r="B1482" s="87"/>
      <c r="C1482" s="87"/>
      <c r="D1482" s="89"/>
      <c r="R1482" s="89"/>
      <c r="S1482" s="89"/>
      <c r="T1482" s="89"/>
    </row>
    <row r="1483" spans="2:20" s="86" customFormat="1" ht="10.199999999999999">
      <c r="B1483" s="87"/>
      <c r="C1483" s="87"/>
      <c r="D1483" s="89"/>
      <c r="R1483" s="89"/>
      <c r="S1483" s="89"/>
      <c r="T1483" s="89"/>
    </row>
    <row r="1484" spans="2:20" s="86" customFormat="1" ht="10.199999999999999">
      <c r="B1484" s="87"/>
      <c r="C1484" s="87"/>
      <c r="D1484" s="89"/>
      <c r="R1484" s="89"/>
      <c r="S1484" s="89"/>
      <c r="T1484" s="89"/>
    </row>
    <row r="1485" spans="2:20" s="86" customFormat="1" ht="10.199999999999999">
      <c r="B1485" s="87"/>
      <c r="C1485" s="87"/>
      <c r="D1485" s="89"/>
      <c r="R1485" s="89"/>
      <c r="S1485" s="89"/>
      <c r="T1485" s="89"/>
    </row>
    <row r="1486" spans="2:20" s="86" customFormat="1" ht="10.199999999999999">
      <c r="B1486" s="87"/>
      <c r="C1486" s="87"/>
      <c r="D1486" s="89"/>
      <c r="R1486" s="89"/>
      <c r="S1486" s="89"/>
      <c r="T1486" s="89"/>
    </row>
    <row r="1487" spans="2:20" s="86" customFormat="1" ht="10.199999999999999">
      <c r="B1487" s="87"/>
      <c r="C1487" s="87"/>
      <c r="D1487" s="89"/>
      <c r="R1487" s="89"/>
      <c r="S1487" s="89"/>
      <c r="T1487" s="89"/>
    </row>
    <row r="1488" spans="2:20" s="86" customFormat="1" ht="10.199999999999999">
      <c r="B1488" s="87"/>
      <c r="C1488" s="87"/>
      <c r="D1488" s="89"/>
      <c r="R1488" s="89"/>
      <c r="S1488" s="89"/>
      <c r="T1488" s="89"/>
    </row>
    <row r="1489" spans="2:20" s="86" customFormat="1" ht="10.199999999999999">
      <c r="B1489" s="87"/>
      <c r="C1489" s="87"/>
      <c r="D1489" s="89"/>
      <c r="R1489" s="89"/>
      <c r="S1489" s="89"/>
      <c r="T1489" s="89"/>
    </row>
    <row r="1490" spans="2:20" s="86" customFormat="1" ht="10.199999999999999">
      <c r="B1490" s="87"/>
      <c r="C1490" s="87"/>
      <c r="D1490" s="89"/>
      <c r="R1490" s="89"/>
      <c r="S1490" s="89"/>
      <c r="T1490" s="89"/>
    </row>
    <row r="1491" spans="2:20" s="86" customFormat="1" ht="10.199999999999999">
      <c r="B1491" s="87"/>
      <c r="C1491" s="87"/>
      <c r="D1491" s="89"/>
      <c r="R1491" s="89"/>
      <c r="S1491" s="89"/>
      <c r="T1491" s="89"/>
    </row>
    <row r="1492" spans="2:20" s="86" customFormat="1" ht="10.199999999999999">
      <c r="B1492" s="87"/>
      <c r="C1492" s="87"/>
      <c r="D1492" s="89"/>
      <c r="R1492" s="89"/>
      <c r="S1492" s="89"/>
      <c r="T1492" s="89"/>
    </row>
    <row r="1493" spans="2:20" s="86" customFormat="1" ht="10.199999999999999">
      <c r="B1493" s="87"/>
      <c r="C1493" s="87"/>
      <c r="D1493" s="89"/>
      <c r="R1493" s="89"/>
      <c r="S1493" s="89"/>
      <c r="T1493" s="89"/>
    </row>
    <row r="1494" spans="2:20" s="86" customFormat="1" ht="10.199999999999999">
      <c r="B1494" s="87"/>
      <c r="C1494" s="87"/>
      <c r="D1494" s="89"/>
      <c r="R1494" s="89"/>
      <c r="S1494" s="89"/>
      <c r="T1494" s="89"/>
    </row>
    <row r="1495" spans="2:20" s="86" customFormat="1" ht="10.199999999999999">
      <c r="B1495" s="87"/>
      <c r="C1495" s="87"/>
      <c r="D1495" s="89"/>
      <c r="R1495" s="89"/>
      <c r="S1495" s="89"/>
      <c r="T1495" s="89"/>
    </row>
    <row r="1496" spans="2:20" s="86" customFormat="1" ht="10.199999999999999">
      <c r="B1496" s="87"/>
      <c r="C1496" s="87"/>
      <c r="D1496" s="89"/>
      <c r="R1496" s="89"/>
      <c r="S1496" s="89"/>
      <c r="T1496" s="89"/>
    </row>
    <row r="1497" spans="2:20" s="86" customFormat="1" ht="10.199999999999999">
      <c r="B1497" s="87"/>
      <c r="C1497" s="87"/>
      <c r="D1497" s="89"/>
      <c r="R1497" s="89"/>
      <c r="S1497" s="89"/>
      <c r="T1497" s="89"/>
    </row>
    <row r="1498" spans="2:20" s="86" customFormat="1" ht="10.199999999999999">
      <c r="B1498" s="87"/>
      <c r="C1498" s="87"/>
      <c r="D1498" s="89"/>
      <c r="R1498" s="89"/>
      <c r="S1498" s="89"/>
      <c r="T1498" s="89"/>
    </row>
    <row r="1499" spans="2:20" s="86" customFormat="1" ht="10.199999999999999">
      <c r="B1499" s="87"/>
      <c r="C1499" s="87"/>
      <c r="D1499" s="89"/>
      <c r="R1499" s="89"/>
      <c r="S1499" s="89"/>
      <c r="T1499" s="89"/>
    </row>
    <row r="1500" spans="2:20" s="86" customFormat="1" ht="10.199999999999999">
      <c r="B1500" s="87"/>
      <c r="C1500" s="87"/>
      <c r="D1500" s="89"/>
      <c r="R1500" s="89"/>
      <c r="S1500" s="89"/>
      <c r="T1500" s="89"/>
    </row>
    <row r="1501" spans="2:20" s="86" customFormat="1" ht="10.199999999999999">
      <c r="B1501" s="87"/>
      <c r="C1501" s="87"/>
      <c r="D1501" s="89"/>
      <c r="R1501" s="89"/>
      <c r="S1501" s="89"/>
      <c r="T1501" s="89"/>
    </row>
    <row r="1502" spans="2:20" s="86" customFormat="1" ht="10.199999999999999">
      <c r="B1502" s="87"/>
      <c r="C1502" s="87"/>
      <c r="D1502" s="89"/>
      <c r="R1502" s="89"/>
      <c r="S1502" s="89"/>
      <c r="T1502" s="89"/>
    </row>
    <row r="1503" spans="2:20" s="86" customFormat="1" ht="10.199999999999999">
      <c r="B1503" s="87"/>
      <c r="C1503" s="87"/>
      <c r="D1503" s="89"/>
      <c r="R1503" s="89"/>
      <c r="S1503" s="89"/>
      <c r="T1503" s="89"/>
    </row>
    <row r="1504" spans="2:20" s="86" customFormat="1" ht="10.199999999999999">
      <c r="B1504" s="87"/>
      <c r="C1504" s="87"/>
      <c r="D1504" s="89"/>
      <c r="R1504" s="89"/>
      <c r="S1504" s="89"/>
      <c r="T1504" s="89"/>
    </row>
    <row r="1505" spans="2:20" s="86" customFormat="1" ht="10.199999999999999">
      <c r="B1505" s="87"/>
      <c r="C1505" s="87"/>
      <c r="D1505" s="89"/>
      <c r="R1505" s="89"/>
      <c r="S1505" s="89"/>
      <c r="T1505" s="89"/>
    </row>
    <row r="1506" spans="2:20" s="86" customFormat="1" ht="10.199999999999999">
      <c r="B1506" s="87"/>
      <c r="C1506" s="87"/>
      <c r="D1506" s="89"/>
      <c r="R1506" s="89"/>
      <c r="S1506" s="89"/>
      <c r="T1506" s="89"/>
    </row>
    <row r="1507" spans="2:20" s="86" customFormat="1" ht="10.199999999999999">
      <c r="B1507" s="87"/>
      <c r="C1507" s="87"/>
      <c r="D1507" s="89"/>
      <c r="R1507" s="89"/>
      <c r="S1507" s="89"/>
      <c r="T1507" s="89"/>
    </row>
    <row r="1508" spans="2:20" s="86" customFormat="1" ht="10.199999999999999">
      <c r="B1508" s="87"/>
      <c r="C1508" s="87"/>
      <c r="D1508" s="89"/>
      <c r="R1508" s="89"/>
      <c r="S1508" s="89"/>
      <c r="T1508" s="89"/>
    </row>
    <row r="1509" spans="2:20" s="86" customFormat="1" ht="10.199999999999999">
      <c r="B1509" s="87"/>
      <c r="C1509" s="87"/>
      <c r="D1509" s="89"/>
      <c r="R1509" s="89"/>
      <c r="S1509" s="89"/>
      <c r="T1509" s="89"/>
    </row>
    <row r="1510" spans="2:20" s="86" customFormat="1" ht="10.199999999999999">
      <c r="B1510" s="87"/>
      <c r="C1510" s="87"/>
      <c r="D1510" s="89"/>
      <c r="R1510" s="89"/>
      <c r="S1510" s="89"/>
      <c r="T1510" s="89"/>
    </row>
    <row r="1511" spans="2:20" s="86" customFormat="1" ht="10.199999999999999">
      <c r="B1511" s="87"/>
      <c r="C1511" s="87"/>
      <c r="D1511" s="89"/>
      <c r="R1511" s="89"/>
      <c r="S1511" s="89"/>
      <c r="T1511" s="89"/>
    </row>
    <row r="1512" spans="2:20" s="86" customFormat="1" ht="10.199999999999999">
      <c r="B1512" s="87"/>
      <c r="C1512" s="87"/>
      <c r="D1512" s="89"/>
      <c r="R1512" s="89"/>
      <c r="S1512" s="89"/>
      <c r="T1512" s="89"/>
    </row>
    <row r="1513" spans="2:20" s="86" customFormat="1" ht="10.199999999999999">
      <c r="B1513" s="87"/>
      <c r="C1513" s="87"/>
      <c r="D1513" s="89"/>
      <c r="R1513" s="89"/>
      <c r="S1513" s="89"/>
      <c r="T1513" s="89"/>
    </row>
    <row r="1514" spans="2:20" s="86" customFormat="1" ht="10.199999999999999">
      <c r="B1514" s="87"/>
      <c r="C1514" s="87"/>
      <c r="D1514" s="89"/>
      <c r="R1514" s="89"/>
      <c r="S1514" s="89"/>
      <c r="T1514" s="89"/>
    </row>
    <row r="1515" spans="2:20" s="86" customFormat="1" ht="10.199999999999999">
      <c r="B1515" s="87"/>
      <c r="C1515" s="87"/>
      <c r="D1515" s="89"/>
      <c r="R1515" s="89"/>
      <c r="S1515" s="89"/>
      <c r="T1515" s="89"/>
    </row>
    <row r="1516" spans="2:20" s="86" customFormat="1" ht="10.199999999999999">
      <c r="B1516" s="87"/>
      <c r="C1516" s="87"/>
      <c r="D1516" s="89"/>
      <c r="R1516" s="89"/>
      <c r="S1516" s="89"/>
      <c r="T1516" s="89"/>
    </row>
    <row r="1517" spans="2:20" s="86" customFormat="1" ht="10.199999999999999">
      <c r="B1517" s="87"/>
      <c r="C1517" s="87"/>
      <c r="D1517" s="89"/>
      <c r="R1517" s="89"/>
      <c r="S1517" s="89"/>
      <c r="T1517" s="89"/>
    </row>
    <row r="1518" spans="2:20" s="86" customFormat="1" ht="10.199999999999999">
      <c r="B1518" s="87"/>
      <c r="C1518" s="87"/>
      <c r="D1518" s="89"/>
      <c r="R1518" s="89"/>
      <c r="S1518" s="89"/>
      <c r="T1518" s="89"/>
    </row>
    <row r="1519" spans="2:20" s="86" customFormat="1" ht="10.199999999999999">
      <c r="B1519" s="87"/>
      <c r="C1519" s="87"/>
      <c r="D1519" s="89"/>
      <c r="R1519" s="89"/>
      <c r="S1519" s="89"/>
      <c r="T1519" s="89"/>
    </row>
    <row r="1520" spans="2:20" s="86" customFormat="1" ht="10.199999999999999">
      <c r="B1520" s="87"/>
      <c r="C1520" s="87"/>
      <c r="D1520" s="89"/>
      <c r="R1520" s="89"/>
      <c r="S1520" s="89"/>
      <c r="T1520" s="89"/>
    </row>
    <row r="1521" spans="2:20" s="86" customFormat="1" ht="10.199999999999999">
      <c r="B1521" s="87"/>
      <c r="C1521" s="87"/>
      <c r="D1521" s="89"/>
      <c r="R1521" s="89"/>
      <c r="S1521" s="89"/>
      <c r="T1521" s="89"/>
    </row>
    <row r="1522" spans="2:20" s="86" customFormat="1" ht="10.199999999999999">
      <c r="B1522" s="87"/>
      <c r="C1522" s="87"/>
      <c r="D1522" s="89"/>
      <c r="R1522" s="89"/>
      <c r="S1522" s="89"/>
      <c r="T1522" s="89"/>
    </row>
    <row r="1523" spans="2:20" s="86" customFormat="1" ht="10.199999999999999">
      <c r="B1523" s="87"/>
      <c r="C1523" s="87"/>
      <c r="D1523" s="89"/>
      <c r="R1523" s="89"/>
      <c r="S1523" s="89"/>
      <c r="T1523" s="89"/>
    </row>
    <row r="1524" spans="2:20" s="86" customFormat="1" ht="10.199999999999999">
      <c r="B1524" s="87"/>
      <c r="C1524" s="87"/>
      <c r="D1524" s="89"/>
      <c r="R1524" s="89"/>
      <c r="S1524" s="89"/>
      <c r="T1524" s="89"/>
    </row>
    <row r="1525" spans="2:20" s="86" customFormat="1" ht="10.199999999999999">
      <c r="B1525" s="87"/>
      <c r="C1525" s="87"/>
      <c r="D1525" s="89"/>
      <c r="R1525" s="89"/>
      <c r="S1525" s="89"/>
      <c r="T1525" s="89"/>
    </row>
    <row r="1526" spans="2:20" s="86" customFormat="1" ht="10.199999999999999">
      <c r="B1526" s="87"/>
      <c r="C1526" s="87"/>
      <c r="D1526" s="89"/>
      <c r="R1526" s="89"/>
      <c r="S1526" s="89"/>
      <c r="T1526" s="89"/>
    </row>
    <row r="1527" spans="2:20" s="86" customFormat="1" ht="10.199999999999999">
      <c r="B1527" s="87"/>
      <c r="C1527" s="87"/>
      <c r="D1527" s="89"/>
      <c r="R1527" s="89"/>
      <c r="S1527" s="89"/>
      <c r="T1527" s="89"/>
    </row>
    <row r="1528" spans="2:20" s="86" customFormat="1" ht="10.199999999999999">
      <c r="B1528" s="87"/>
      <c r="C1528" s="87"/>
      <c r="D1528" s="89"/>
      <c r="R1528" s="89"/>
      <c r="S1528" s="89"/>
      <c r="T1528" s="89"/>
    </row>
    <row r="1529" spans="2:20" s="86" customFormat="1" ht="10.199999999999999">
      <c r="B1529" s="87"/>
      <c r="C1529" s="87"/>
      <c r="D1529" s="89"/>
      <c r="R1529" s="89"/>
      <c r="S1529" s="89"/>
      <c r="T1529" s="89"/>
    </row>
    <row r="1530" spans="2:20" s="86" customFormat="1" ht="10.199999999999999">
      <c r="B1530" s="87"/>
      <c r="C1530" s="87"/>
      <c r="D1530" s="89"/>
      <c r="R1530" s="89"/>
      <c r="S1530" s="89"/>
      <c r="T1530" s="89"/>
    </row>
    <row r="1531" spans="2:20" s="86" customFormat="1" ht="10.199999999999999">
      <c r="B1531" s="87"/>
      <c r="C1531" s="87"/>
      <c r="D1531" s="89"/>
      <c r="R1531" s="89"/>
      <c r="S1531" s="89"/>
      <c r="T1531" s="89"/>
    </row>
    <row r="1532" spans="2:20" s="86" customFormat="1" ht="10.199999999999999">
      <c r="B1532" s="87"/>
      <c r="C1532" s="87"/>
      <c r="D1532" s="89"/>
      <c r="R1532" s="89"/>
      <c r="S1532" s="89"/>
      <c r="T1532" s="89"/>
    </row>
    <row r="1533" spans="2:20" s="86" customFormat="1" ht="10.199999999999999">
      <c r="B1533" s="87"/>
      <c r="C1533" s="87"/>
      <c r="D1533" s="89"/>
      <c r="R1533" s="89"/>
      <c r="S1533" s="89"/>
      <c r="T1533" s="89"/>
    </row>
    <row r="1534" spans="2:20" s="86" customFormat="1" ht="10.199999999999999">
      <c r="B1534" s="87"/>
      <c r="C1534" s="87"/>
      <c r="D1534" s="89"/>
      <c r="R1534" s="89"/>
      <c r="S1534" s="89"/>
      <c r="T1534" s="89"/>
    </row>
    <row r="1535" spans="2:20" s="86" customFormat="1" ht="10.199999999999999">
      <c r="B1535" s="87"/>
      <c r="C1535" s="87"/>
      <c r="D1535" s="89"/>
      <c r="R1535" s="89"/>
      <c r="S1535" s="89"/>
      <c r="T1535" s="89"/>
    </row>
    <row r="1536" spans="2:20" s="86" customFormat="1" ht="10.199999999999999">
      <c r="B1536" s="87"/>
      <c r="C1536" s="87"/>
      <c r="D1536" s="89"/>
      <c r="R1536" s="89"/>
      <c r="S1536" s="89"/>
      <c r="T1536" s="89"/>
    </row>
    <row r="1537" spans="2:20" s="86" customFormat="1" ht="10.199999999999999">
      <c r="B1537" s="87"/>
      <c r="C1537" s="87"/>
      <c r="D1537" s="89"/>
      <c r="R1537" s="89"/>
      <c r="S1537" s="89"/>
      <c r="T1537" s="89"/>
    </row>
    <row r="1538" spans="2:20" s="86" customFormat="1" ht="10.199999999999999">
      <c r="B1538" s="87"/>
      <c r="C1538" s="87"/>
      <c r="D1538" s="89"/>
      <c r="R1538" s="89"/>
      <c r="S1538" s="89"/>
      <c r="T1538" s="89"/>
    </row>
    <row r="1539" spans="2:20" s="86" customFormat="1" ht="10.199999999999999">
      <c r="B1539" s="87"/>
      <c r="C1539" s="87"/>
      <c r="D1539" s="89"/>
      <c r="R1539" s="89"/>
      <c r="S1539" s="89"/>
      <c r="T1539" s="89"/>
    </row>
    <row r="1540" spans="2:20" s="86" customFormat="1" ht="10.199999999999999">
      <c r="B1540" s="87"/>
      <c r="C1540" s="87"/>
      <c r="D1540" s="89"/>
      <c r="R1540" s="89"/>
      <c r="S1540" s="89"/>
      <c r="T1540" s="89"/>
    </row>
    <row r="1541" spans="2:20" s="86" customFormat="1" ht="10.199999999999999">
      <c r="B1541" s="87"/>
      <c r="C1541" s="87"/>
      <c r="D1541" s="89"/>
      <c r="R1541" s="89"/>
      <c r="S1541" s="89"/>
      <c r="T1541" s="89"/>
    </row>
    <row r="1542" spans="2:20" s="86" customFormat="1" ht="10.199999999999999">
      <c r="B1542" s="87"/>
      <c r="C1542" s="87"/>
      <c r="D1542" s="89"/>
      <c r="R1542" s="89"/>
      <c r="S1542" s="89"/>
      <c r="T1542" s="89"/>
    </row>
    <row r="1543" spans="2:20" s="86" customFormat="1" ht="10.199999999999999">
      <c r="B1543" s="87"/>
      <c r="C1543" s="87"/>
      <c r="D1543" s="89"/>
      <c r="R1543" s="89"/>
      <c r="S1543" s="89"/>
      <c r="T1543" s="89"/>
    </row>
    <row r="1544" spans="2:20" s="86" customFormat="1" ht="10.199999999999999">
      <c r="B1544" s="87"/>
      <c r="C1544" s="87"/>
      <c r="D1544" s="89"/>
      <c r="R1544" s="89"/>
      <c r="S1544" s="89"/>
      <c r="T1544" s="89"/>
    </row>
    <row r="1545" spans="2:20" s="86" customFormat="1" ht="10.199999999999999">
      <c r="B1545" s="87"/>
      <c r="C1545" s="87"/>
      <c r="D1545" s="89"/>
      <c r="R1545" s="89"/>
      <c r="S1545" s="89"/>
      <c r="T1545" s="89"/>
    </row>
    <row r="1546" spans="2:20" s="86" customFormat="1" ht="10.199999999999999">
      <c r="B1546" s="87"/>
      <c r="C1546" s="87"/>
      <c r="D1546" s="89"/>
      <c r="R1546" s="89"/>
      <c r="S1546" s="89"/>
      <c r="T1546" s="89"/>
    </row>
    <row r="1547" spans="2:20" s="86" customFormat="1" ht="10.199999999999999">
      <c r="B1547" s="87"/>
      <c r="C1547" s="87"/>
      <c r="D1547" s="89"/>
      <c r="R1547" s="89"/>
      <c r="S1547" s="89"/>
      <c r="T1547" s="89"/>
    </row>
    <row r="1548" spans="2:20" s="86" customFormat="1" ht="10.199999999999999">
      <c r="B1548" s="87"/>
      <c r="C1548" s="87"/>
      <c r="D1548" s="89"/>
      <c r="R1548" s="89"/>
      <c r="S1548" s="89"/>
      <c r="T1548" s="89"/>
    </row>
    <row r="1549" spans="2:20" s="86" customFormat="1" ht="10.199999999999999">
      <c r="B1549" s="87"/>
      <c r="C1549" s="87"/>
      <c r="D1549" s="89"/>
      <c r="R1549" s="89"/>
      <c r="S1549" s="89"/>
      <c r="T1549" s="89"/>
    </row>
    <row r="1550" spans="2:20" s="86" customFormat="1" ht="10.199999999999999">
      <c r="B1550" s="87"/>
      <c r="C1550" s="87"/>
      <c r="D1550" s="89"/>
      <c r="R1550" s="89"/>
      <c r="S1550" s="89"/>
      <c r="T1550" s="89"/>
    </row>
    <row r="1551" spans="2:20" s="86" customFormat="1" ht="10.199999999999999">
      <c r="B1551" s="87"/>
      <c r="C1551" s="87"/>
      <c r="D1551" s="89"/>
      <c r="R1551" s="89"/>
      <c r="S1551" s="89"/>
      <c r="T1551" s="89"/>
    </row>
    <row r="1552" spans="2:20" s="86" customFormat="1" ht="10.199999999999999">
      <c r="B1552" s="87"/>
      <c r="C1552" s="87"/>
      <c r="D1552" s="89"/>
      <c r="R1552" s="89"/>
      <c r="S1552" s="89"/>
      <c r="T1552" s="89"/>
    </row>
    <row r="1553" spans="2:20" s="86" customFormat="1" ht="10.199999999999999">
      <c r="B1553" s="87"/>
      <c r="C1553" s="87"/>
      <c r="D1553" s="89"/>
      <c r="R1553" s="89"/>
      <c r="S1553" s="89"/>
      <c r="T1553" s="89"/>
    </row>
    <row r="1554" spans="2:20" s="86" customFormat="1" ht="10.199999999999999">
      <c r="B1554" s="87"/>
      <c r="C1554" s="87"/>
      <c r="D1554" s="89"/>
      <c r="R1554" s="89"/>
      <c r="S1554" s="89"/>
      <c r="T1554" s="89"/>
    </row>
    <row r="1555" spans="2:20" s="86" customFormat="1" ht="10.199999999999999">
      <c r="B1555" s="87"/>
      <c r="C1555" s="87"/>
      <c r="D1555" s="89"/>
      <c r="R1555" s="89"/>
      <c r="S1555" s="89"/>
      <c r="T1555" s="89"/>
    </row>
    <row r="1556" spans="2:20" s="86" customFormat="1" ht="10.199999999999999">
      <c r="B1556" s="87"/>
      <c r="C1556" s="87"/>
      <c r="D1556" s="89"/>
      <c r="R1556" s="89"/>
      <c r="S1556" s="89"/>
      <c r="T1556" s="89"/>
    </row>
    <row r="1557" spans="2:20" s="86" customFormat="1" ht="10.199999999999999">
      <c r="B1557" s="87"/>
      <c r="C1557" s="87"/>
      <c r="D1557" s="89"/>
      <c r="R1557" s="89"/>
      <c r="S1557" s="89"/>
      <c r="T1557" s="89"/>
    </row>
    <row r="1558" spans="2:20" s="86" customFormat="1" ht="10.199999999999999">
      <c r="B1558" s="87"/>
      <c r="C1558" s="87"/>
      <c r="D1558" s="89"/>
      <c r="R1558" s="89"/>
      <c r="S1558" s="89"/>
      <c r="T1558" s="89"/>
    </row>
    <row r="1559" spans="2:20" s="86" customFormat="1" ht="10.199999999999999">
      <c r="B1559" s="87"/>
      <c r="C1559" s="87"/>
      <c r="D1559" s="89"/>
      <c r="R1559" s="89"/>
      <c r="S1559" s="89"/>
      <c r="T1559" s="89"/>
    </row>
    <row r="1560" spans="2:20" s="86" customFormat="1" ht="10.199999999999999">
      <c r="B1560" s="87"/>
      <c r="C1560" s="87"/>
      <c r="D1560" s="89"/>
      <c r="R1560" s="89"/>
      <c r="S1560" s="89"/>
      <c r="T1560" s="89"/>
    </row>
    <row r="1561" spans="2:20" s="86" customFormat="1" ht="10.199999999999999">
      <c r="B1561" s="87"/>
      <c r="C1561" s="87"/>
      <c r="D1561" s="89"/>
      <c r="R1561" s="89"/>
      <c r="S1561" s="89"/>
      <c r="T1561" s="89"/>
    </row>
    <row r="1562" spans="2:20" s="86" customFormat="1" ht="10.199999999999999">
      <c r="B1562" s="87"/>
      <c r="C1562" s="87"/>
      <c r="D1562" s="89"/>
      <c r="R1562" s="89"/>
      <c r="S1562" s="89"/>
      <c r="T1562" s="89"/>
    </row>
    <row r="1563" spans="2:20" s="86" customFormat="1" ht="10.199999999999999">
      <c r="B1563" s="87"/>
      <c r="C1563" s="87"/>
      <c r="D1563" s="89"/>
      <c r="R1563" s="89"/>
      <c r="S1563" s="89"/>
      <c r="T1563" s="89"/>
    </row>
    <row r="1564" spans="2:20" s="86" customFormat="1" ht="10.199999999999999">
      <c r="B1564" s="87"/>
      <c r="C1564" s="87"/>
      <c r="D1564" s="89"/>
      <c r="R1564" s="89"/>
      <c r="S1564" s="89"/>
      <c r="T1564" s="89"/>
    </row>
    <row r="1565" spans="2:20" s="86" customFormat="1" ht="10.199999999999999">
      <c r="B1565" s="87"/>
      <c r="C1565" s="87"/>
      <c r="D1565" s="89"/>
      <c r="R1565" s="89"/>
      <c r="S1565" s="89"/>
      <c r="T1565" s="89"/>
    </row>
    <row r="1566" spans="2:20" s="86" customFormat="1" ht="10.199999999999999">
      <c r="B1566" s="87"/>
      <c r="C1566" s="87"/>
      <c r="D1566" s="89"/>
      <c r="R1566" s="89"/>
      <c r="S1566" s="89"/>
      <c r="T1566" s="89"/>
    </row>
    <row r="1567" spans="2:20" s="86" customFormat="1" ht="10.199999999999999">
      <c r="B1567" s="87"/>
      <c r="C1567" s="87"/>
      <c r="D1567" s="89"/>
      <c r="R1567" s="89"/>
      <c r="S1567" s="89"/>
      <c r="T1567" s="89"/>
    </row>
    <row r="1568" spans="2:20" s="86" customFormat="1" ht="10.199999999999999">
      <c r="B1568" s="87"/>
      <c r="C1568" s="87"/>
      <c r="D1568" s="89"/>
      <c r="R1568" s="89"/>
      <c r="S1568" s="89"/>
      <c r="T1568" s="89"/>
    </row>
    <row r="1569" spans="2:20" s="86" customFormat="1" ht="10.199999999999999">
      <c r="B1569" s="87"/>
      <c r="C1569" s="87"/>
      <c r="D1569" s="89"/>
      <c r="R1569" s="89"/>
      <c r="S1569" s="89"/>
      <c r="T1569" s="89"/>
    </row>
    <row r="1570" spans="2:20" s="86" customFormat="1" ht="10.199999999999999">
      <c r="B1570" s="87"/>
      <c r="C1570" s="87"/>
      <c r="D1570" s="89"/>
      <c r="R1570" s="89"/>
      <c r="S1570" s="89"/>
      <c r="T1570" s="89"/>
    </row>
    <row r="1571" spans="2:20" s="86" customFormat="1" ht="10.199999999999999">
      <c r="B1571" s="87"/>
      <c r="C1571" s="87"/>
      <c r="D1571" s="89"/>
      <c r="R1571" s="89"/>
      <c r="S1571" s="89"/>
      <c r="T1571" s="89"/>
    </row>
    <row r="1572" spans="2:20" s="86" customFormat="1" ht="10.199999999999999">
      <c r="B1572" s="87"/>
      <c r="C1572" s="87"/>
      <c r="D1572" s="89"/>
      <c r="R1572" s="89"/>
      <c r="S1572" s="89"/>
      <c r="T1572" s="89"/>
    </row>
    <row r="1573" spans="2:20" s="86" customFormat="1" ht="10.199999999999999">
      <c r="B1573" s="87"/>
      <c r="C1573" s="87"/>
      <c r="D1573" s="89"/>
      <c r="R1573" s="89"/>
      <c r="S1573" s="89"/>
      <c r="T1573" s="89"/>
    </row>
    <row r="1574" spans="2:20" s="86" customFormat="1" ht="10.199999999999999">
      <c r="B1574" s="87"/>
      <c r="C1574" s="87"/>
      <c r="D1574" s="89"/>
      <c r="R1574" s="89"/>
      <c r="S1574" s="89"/>
      <c r="T1574" s="89"/>
    </row>
    <row r="1575" spans="2:20" s="86" customFormat="1" ht="10.199999999999999">
      <c r="B1575" s="87"/>
      <c r="C1575" s="87"/>
      <c r="D1575" s="89"/>
      <c r="R1575" s="89"/>
      <c r="S1575" s="89"/>
      <c r="T1575" s="89"/>
    </row>
    <row r="1576" spans="2:20" s="86" customFormat="1" ht="10.199999999999999">
      <c r="B1576" s="87"/>
      <c r="C1576" s="87"/>
      <c r="D1576" s="89"/>
      <c r="R1576" s="89"/>
      <c r="S1576" s="89"/>
      <c r="T1576" s="89"/>
    </row>
    <row r="1577" spans="2:20" s="86" customFormat="1" ht="10.199999999999999">
      <c r="B1577" s="87"/>
      <c r="C1577" s="87"/>
      <c r="D1577" s="89"/>
      <c r="R1577" s="89"/>
      <c r="S1577" s="89"/>
      <c r="T1577" s="89"/>
    </row>
    <row r="1578" spans="2:20" s="86" customFormat="1" ht="10.199999999999999">
      <c r="B1578" s="87"/>
      <c r="C1578" s="87"/>
      <c r="D1578" s="89"/>
      <c r="R1578" s="89"/>
      <c r="S1578" s="89"/>
      <c r="T1578" s="89"/>
    </row>
    <row r="1579" spans="2:20" s="86" customFormat="1" ht="10.199999999999999">
      <c r="B1579" s="87"/>
      <c r="C1579" s="87"/>
      <c r="D1579" s="89"/>
      <c r="R1579" s="89"/>
      <c r="S1579" s="89"/>
      <c r="T1579" s="89"/>
    </row>
    <row r="1580" spans="2:20" s="86" customFormat="1" ht="10.199999999999999">
      <c r="B1580" s="87"/>
      <c r="C1580" s="87"/>
      <c r="D1580" s="89"/>
      <c r="R1580" s="89"/>
      <c r="S1580" s="89"/>
      <c r="T1580" s="89"/>
    </row>
    <row r="1581" spans="2:20" s="86" customFormat="1" ht="10.199999999999999">
      <c r="B1581" s="87"/>
      <c r="C1581" s="87"/>
      <c r="D1581" s="89"/>
      <c r="R1581" s="89"/>
      <c r="S1581" s="89"/>
      <c r="T1581" s="89"/>
    </row>
    <row r="1582" spans="2:20" s="86" customFormat="1" ht="10.199999999999999">
      <c r="B1582" s="87"/>
      <c r="C1582" s="87"/>
      <c r="D1582" s="89"/>
      <c r="R1582" s="89"/>
      <c r="S1582" s="89"/>
      <c r="T1582" s="89"/>
    </row>
    <row r="1583" spans="2:20" s="86" customFormat="1" ht="10.199999999999999">
      <c r="B1583" s="87"/>
      <c r="C1583" s="87"/>
      <c r="D1583" s="89"/>
      <c r="R1583" s="89"/>
      <c r="S1583" s="89"/>
      <c r="T1583" s="89"/>
    </row>
    <row r="1584" spans="2:20" s="86" customFormat="1" ht="10.199999999999999">
      <c r="B1584" s="87"/>
      <c r="C1584" s="87"/>
      <c r="D1584" s="89"/>
      <c r="R1584" s="89"/>
      <c r="S1584" s="89"/>
      <c r="T1584" s="89"/>
    </row>
    <row r="1585" spans="2:20" s="86" customFormat="1" ht="10.199999999999999">
      <c r="B1585" s="87"/>
      <c r="C1585" s="87"/>
      <c r="D1585" s="89"/>
      <c r="R1585" s="89"/>
      <c r="S1585" s="89"/>
      <c r="T1585" s="89"/>
    </row>
    <row r="1586" spans="2:20" s="86" customFormat="1" ht="10.199999999999999">
      <c r="B1586" s="87"/>
      <c r="C1586" s="87"/>
      <c r="D1586" s="89"/>
      <c r="R1586" s="89"/>
      <c r="S1586" s="89"/>
      <c r="T1586" s="89"/>
    </row>
    <row r="1587" spans="2:20" s="86" customFormat="1" ht="10.199999999999999">
      <c r="B1587" s="87"/>
      <c r="C1587" s="87"/>
      <c r="D1587" s="89"/>
      <c r="R1587" s="89"/>
      <c r="S1587" s="89"/>
      <c r="T1587" s="89"/>
    </row>
    <row r="1588" spans="2:20" s="86" customFormat="1" ht="10.199999999999999">
      <c r="B1588" s="87"/>
      <c r="C1588" s="87"/>
      <c r="D1588" s="89"/>
      <c r="R1588" s="89"/>
      <c r="S1588" s="89"/>
      <c r="T1588" s="89"/>
    </row>
    <row r="1589" spans="2:20" s="86" customFormat="1" ht="10.199999999999999">
      <c r="B1589" s="87"/>
      <c r="C1589" s="87"/>
      <c r="D1589" s="89"/>
      <c r="R1589" s="89"/>
      <c r="S1589" s="89"/>
      <c r="T1589" s="89"/>
    </row>
    <row r="1590" spans="2:20" s="86" customFormat="1" ht="10.199999999999999">
      <c r="B1590" s="87"/>
      <c r="C1590" s="87"/>
      <c r="D1590" s="89"/>
      <c r="R1590" s="89"/>
      <c r="S1590" s="89"/>
      <c r="T1590" s="89"/>
    </row>
    <row r="1591" spans="2:20" s="86" customFormat="1" ht="10.199999999999999">
      <c r="B1591" s="87"/>
      <c r="C1591" s="87"/>
      <c r="D1591" s="89"/>
      <c r="R1591" s="89"/>
      <c r="S1591" s="89"/>
      <c r="T1591" s="89"/>
    </row>
    <row r="1592" spans="2:20" s="86" customFormat="1" ht="10.199999999999999">
      <c r="B1592" s="87"/>
      <c r="C1592" s="87"/>
      <c r="D1592" s="89"/>
      <c r="R1592" s="89"/>
      <c r="S1592" s="89"/>
      <c r="T1592" s="89"/>
    </row>
    <row r="1593" spans="2:20" s="86" customFormat="1" ht="10.199999999999999">
      <c r="B1593" s="87"/>
      <c r="C1593" s="87"/>
      <c r="D1593" s="89"/>
      <c r="R1593" s="89"/>
      <c r="S1593" s="89"/>
      <c r="T1593" s="89"/>
    </row>
    <row r="1594" spans="2:20" s="86" customFormat="1" ht="10.199999999999999">
      <c r="B1594" s="87"/>
      <c r="C1594" s="87"/>
      <c r="D1594" s="89"/>
      <c r="R1594" s="89"/>
      <c r="S1594" s="89"/>
      <c r="T1594" s="89"/>
    </row>
    <row r="1595" spans="2:20" s="86" customFormat="1" ht="10.199999999999999">
      <c r="B1595" s="87"/>
      <c r="C1595" s="87"/>
      <c r="D1595" s="89"/>
      <c r="R1595" s="89"/>
      <c r="S1595" s="89"/>
      <c r="T1595" s="89"/>
    </row>
    <row r="1596" spans="2:20" s="86" customFormat="1" ht="10.199999999999999">
      <c r="B1596" s="87"/>
      <c r="C1596" s="87"/>
      <c r="D1596" s="89"/>
      <c r="R1596" s="89"/>
      <c r="S1596" s="89"/>
      <c r="T1596" s="89"/>
    </row>
    <row r="1597" spans="2:20" s="86" customFormat="1" ht="10.199999999999999">
      <c r="B1597" s="87"/>
      <c r="C1597" s="87"/>
      <c r="D1597" s="89"/>
      <c r="R1597" s="89"/>
      <c r="S1597" s="89"/>
      <c r="T1597" s="89"/>
    </row>
    <row r="1598" spans="2:20" s="86" customFormat="1" ht="10.199999999999999">
      <c r="B1598" s="87"/>
      <c r="C1598" s="87"/>
      <c r="D1598" s="89"/>
      <c r="R1598" s="89"/>
      <c r="S1598" s="89"/>
      <c r="T1598" s="89"/>
    </row>
    <row r="1599" spans="2:20" s="86" customFormat="1" ht="10.199999999999999">
      <c r="B1599" s="87"/>
      <c r="C1599" s="87"/>
      <c r="D1599" s="89"/>
      <c r="R1599" s="89"/>
      <c r="S1599" s="89"/>
      <c r="T1599" s="89"/>
    </row>
    <row r="1600" spans="2:20" s="86" customFormat="1" ht="10.199999999999999">
      <c r="B1600" s="87"/>
      <c r="C1600" s="87"/>
      <c r="D1600" s="89"/>
      <c r="R1600" s="89"/>
      <c r="S1600" s="89"/>
      <c r="T1600" s="89"/>
    </row>
    <row r="1601" spans="2:20" s="86" customFormat="1" ht="10.199999999999999">
      <c r="B1601" s="87"/>
      <c r="C1601" s="87"/>
      <c r="D1601" s="89"/>
      <c r="R1601" s="89"/>
      <c r="S1601" s="89"/>
      <c r="T1601" s="89"/>
    </row>
    <row r="1602" spans="2:20" s="86" customFormat="1" ht="10.199999999999999">
      <c r="B1602" s="87"/>
      <c r="C1602" s="87"/>
      <c r="D1602" s="89"/>
      <c r="R1602" s="89"/>
      <c r="S1602" s="89"/>
      <c r="T1602" s="89"/>
    </row>
    <row r="1603" spans="2:20" s="86" customFormat="1" ht="10.199999999999999">
      <c r="B1603" s="87"/>
      <c r="C1603" s="87"/>
      <c r="D1603" s="89"/>
      <c r="R1603" s="89"/>
      <c r="S1603" s="89"/>
      <c r="T1603" s="89"/>
    </row>
    <row r="1604" spans="2:20" s="86" customFormat="1" ht="10.199999999999999">
      <c r="B1604" s="87"/>
      <c r="C1604" s="87"/>
      <c r="D1604" s="89"/>
      <c r="R1604" s="89"/>
      <c r="S1604" s="89"/>
      <c r="T1604" s="89"/>
    </row>
    <row r="1605" spans="2:20" s="86" customFormat="1" ht="10.199999999999999">
      <c r="B1605" s="87"/>
      <c r="C1605" s="87"/>
      <c r="D1605" s="89"/>
      <c r="R1605" s="89"/>
      <c r="S1605" s="89"/>
      <c r="T1605" s="89"/>
    </row>
    <row r="1606" spans="2:20" s="86" customFormat="1" ht="10.199999999999999">
      <c r="B1606" s="87"/>
      <c r="C1606" s="87"/>
      <c r="D1606" s="89"/>
      <c r="R1606" s="89"/>
      <c r="S1606" s="89"/>
      <c r="T1606" s="89"/>
    </row>
    <row r="1607" spans="2:20" s="86" customFormat="1" ht="10.199999999999999">
      <c r="B1607" s="87"/>
      <c r="C1607" s="87"/>
      <c r="D1607" s="89"/>
      <c r="R1607" s="89"/>
      <c r="S1607" s="89"/>
      <c r="T1607" s="89"/>
    </row>
    <row r="1608" spans="2:20" s="86" customFormat="1" ht="10.199999999999999">
      <c r="B1608" s="87"/>
      <c r="C1608" s="87"/>
      <c r="D1608" s="89"/>
      <c r="R1608" s="89"/>
      <c r="S1608" s="89"/>
      <c r="T1608" s="89"/>
    </row>
    <row r="1609" spans="2:20" s="86" customFormat="1" ht="10.199999999999999">
      <c r="B1609" s="87"/>
      <c r="C1609" s="87"/>
      <c r="D1609" s="89"/>
      <c r="R1609" s="89"/>
      <c r="S1609" s="89"/>
      <c r="T1609" s="89"/>
    </row>
    <row r="1610" spans="2:20" s="86" customFormat="1" ht="10.199999999999999">
      <c r="B1610" s="87"/>
      <c r="C1610" s="87"/>
      <c r="D1610" s="89"/>
      <c r="R1610" s="89"/>
      <c r="S1610" s="89"/>
      <c r="T1610" s="89"/>
    </row>
    <row r="1611" spans="2:20" s="86" customFormat="1" ht="10.199999999999999">
      <c r="B1611" s="87"/>
      <c r="C1611" s="87"/>
      <c r="D1611" s="89"/>
      <c r="R1611" s="89"/>
      <c r="S1611" s="89"/>
      <c r="T1611" s="89"/>
    </row>
    <row r="1612" spans="2:20" s="86" customFormat="1" ht="10.199999999999999">
      <c r="B1612" s="87"/>
      <c r="C1612" s="87"/>
      <c r="D1612" s="89"/>
      <c r="R1612" s="89"/>
      <c r="S1612" s="89"/>
      <c r="T1612" s="89"/>
    </row>
    <row r="1613" spans="2:20" s="86" customFormat="1" ht="10.199999999999999">
      <c r="B1613" s="87"/>
      <c r="C1613" s="87"/>
      <c r="D1613" s="89"/>
      <c r="R1613" s="89"/>
      <c r="S1613" s="89"/>
      <c r="T1613" s="89"/>
    </row>
    <row r="1614" spans="2:20" s="86" customFormat="1" ht="10.199999999999999">
      <c r="B1614" s="87"/>
      <c r="C1614" s="87"/>
      <c r="D1614" s="89"/>
      <c r="R1614" s="89"/>
      <c r="S1614" s="89"/>
      <c r="T1614" s="89"/>
    </row>
    <row r="1615" spans="2:20" s="86" customFormat="1" ht="10.199999999999999">
      <c r="B1615" s="87"/>
      <c r="C1615" s="87"/>
      <c r="D1615" s="89"/>
      <c r="R1615" s="89"/>
      <c r="S1615" s="89"/>
      <c r="T1615" s="89"/>
    </row>
    <row r="1616" spans="2:20" s="86" customFormat="1" ht="10.199999999999999">
      <c r="B1616" s="87"/>
      <c r="C1616" s="87"/>
      <c r="D1616" s="89"/>
      <c r="R1616" s="89"/>
      <c r="S1616" s="89"/>
      <c r="T1616" s="89"/>
    </row>
    <row r="1617" spans="2:20" s="86" customFormat="1" ht="10.199999999999999">
      <c r="B1617" s="87"/>
      <c r="C1617" s="87"/>
      <c r="D1617" s="89"/>
      <c r="R1617" s="89"/>
      <c r="S1617" s="89"/>
      <c r="T1617" s="89"/>
    </row>
    <row r="1618" spans="2:20" s="86" customFormat="1" ht="10.199999999999999">
      <c r="B1618" s="87"/>
      <c r="C1618" s="87"/>
      <c r="D1618" s="89"/>
      <c r="R1618" s="89"/>
      <c r="S1618" s="89"/>
      <c r="T1618" s="89"/>
    </row>
    <row r="1619" spans="2:20" s="86" customFormat="1" ht="10.199999999999999">
      <c r="B1619" s="87"/>
      <c r="C1619" s="87"/>
      <c r="D1619" s="89"/>
      <c r="R1619" s="89"/>
      <c r="S1619" s="89"/>
      <c r="T1619" s="89"/>
    </row>
    <row r="1620" spans="2:20" s="86" customFormat="1" ht="10.199999999999999">
      <c r="B1620" s="87"/>
      <c r="C1620" s="87"/>
      <c r="D1620" s="89"/>
      <c r="R1620" s="89"/>
      <c r="S1620" s="89"/>
      <c r="T1620" s="89"/>
    </row>
    <row r="1621" spans="2:20" s="86" customFormat="1" ht="10.199999999999999">
      <c r="B1621" s="87"/>
      <c r="C1621" s="87"/>
      <c r="D1621" s="89"/>
      <c r="R1621" s="89"/>
      <c r="S1621" s="89"/>
      <c r="T1621" s="89"/>
    </row>
    <row r="1622" spans="2:20" s="86" customFormat="1" ht="10.199999999999999">
      <c r="B1622" s="87"/>
      <c r="C1622" s="87"/>
      <c r="D1622" s="89"/>
      <c r="R1622" s="89"/>
      <c r="S1622" s="89"/>
      <c r="T1622" s="89"/>
    </row>
    <row r="1623" spans="2:20" s="86" customFormat="1" ht="10.199999999999999">
      <c r="B1623" s="87"/>
      <c r="C1623" s="87"/>
      <c r="D1623" s="89"/>
      <c r="R1623" s="89"/>
      <c r="S1623" s="89"/>
      <c r="T1623" s="89"/>
    </row>
    <row r="1624" spans="2:20" s="86" customFormat="1" ht="10.199999999999999">
      <c r="B1624" s="87"/>
      <c r="C1624" s="87"/>
      <c r="D1624" s="89"/>
      <c r="R1624" s="89"/>
      <c r="S1624" s="89"/>
      <c r="T1624" s="89"/>
    </row>
    <row r="1625" spans="2:20" s="86" customFormat="1" ht="10.199999999999999">
      <c r="B1625" s="87"/>
      <c r="C1625" s="87"/>
      <c r="D1625" s="89"/>
      <c r="R1625" s="89"/>
      <c r="S1625" s="89"/>
      <c r="T1625" s="89"/>
    </row>
    <row r="1626" spans="2:20" s="86" customFormat="1" ht="10.199999999999999">
      <c r="B1626" s="87"/>
      <c r="C1626" s="87"/>
      <c r="D1626" s="89"/>
      <c r="R1626" s="89"/>
      <c r="S1626" s="89"/>
      <c r="T1626" s="89"/>
    </row>
    <row r="1627" spans="2:20" s="86" customFormat="1" ht="10.199999999999999">
      <c r="B1627" s="87"/>
      <c r="C1627" s="87"/>
      <c r="D1627" s="89"/>
      <c r="R1627" s="89"/>
      <c r="S1627" s="89"/>
      <c r="T1627" s="89"/>
    </row>
    <row r="1628" spans="2:20" s="86" customFormat="1" ht="10.199999999999999">
      <c r="B1628" s="87"/>
      <c r="C1628" s="87"/>
      <c r="D1628" s="89"/>
      <c r="R1628" s="89"/>
      <c r="S1628" s="89"/>
      <c r="T1628" s="89"/>
    </row>
    <row r="1629" spans="2:20" s="86" customFormat="1" ht="10.199999999999999">
      <c r="B1629" s="87"/>
      <c r="C1629" s="87"/>
      <c r="D1629" s="89"/>
      <c r="R1629" s="89"/>
      <c r="S1629" s="89"/>
      <c r="T1629" s="89"/>
    </row>
    <row r="1630" spans="2:20" s="86" customFormat="1" ht="10.199999999999999">
      <c r="B1630" s="87"/>
      <c r="C1630" s="87"/>
      <c r="D1630" s="89"/>
      <c r="R1630" s="89"/>
      <c r="S1630" s="89"/>
      <c r="T1630" s="89"/>
    </row>
    <row r="1631" spans="2:20" s="86" customFormat="1" ht="10.199999999999999">
      <c r="B1631" s="87"/>
      <c r="C1631" s="87"/>
      <c r="D1631" s="89"/>
      <c r="R1631" s="89"/>
      <c r="S1631" s="89"/>
      <c r="T1631" s="89"/>
    </row>
    <row r="1632" spans="2:20" s="86" customFormat="1" ht="10.199999999999999">
      <c r="B1632" s="87"/>
      <c r="C1632" s="87"/>
      <c r="D1632" s="89"/>
      <c r="R1632" s="89"/>
      <c r="S1632" s="89"/>
      <c r="T1632" s="89"/>
    </row>
    <row r="1633" spans="2:20" s="86" customFormat="1" ht="10.199999999999999">
      <c r="B1633" s="87"/>
      <c r="C1633" s="87"/>
      <c r="D1633" s="89"/>
      <c r="R1633" s="89"/>
      <c r="S1633" s="89"/>
      <c r="T1633" s="89"/>
    </row>
    <row r="1634" spans="2:20" s="86" customFormat="1" ht="10.199999999999999">
      <c r="B1634" s="87"/>
      <c r="C1634" s="87"/>
      <c r="D1634" s="89"/>
      <c r="R1634" s="89"/>
      <c r="S1634" s="89"/>
      <c r="T1634" s="89"/>
    </row>
    <row r="1635" spans="2:20" s="86" customFormat="1" ht="10.199999999999999">
      <c r="B1635" s="87"/>
      <c r="C1635" s="87"/>
      <c r="D1635" s="89"/>
      <c r="R1635" s="89"/>
      <c r="S1635" s="89"/>
      <c r="T1635" s="89"/>
    </row>
    <row r="1636" spans="2:20" s="86" customFormat="1" ht="10.199999999999999">
      <c r="B1636" s="87"/>
      <c r="C1636" s="87"/>
      <c r="D1636" s="89"/>
      <c r="R1636" s="89"/>
      <c r="S1636" s="89"/>
      <c r="T1636" s="89"/>
    </row>
    <row r="1637" spans="2:20" s="86" customFormat="1" ht="10.199999999999999">
      <c r="B1637" s="87"/>
      <c r="C1637" s="87"/>
      <c r="D1637" s="89"/>
      <c r="R1637" s="89"/>
      <c r="S1637" s="89"/>
      <c r="T1637" s="89"/>
    </row>
    <row r="1638" spans="2:20" s="86" customFormat="1" ht="10.199999999999999">
      <c r="B1638" s="87"/>
      <c r="C1638" s="87"/>
      <c r="D1638" s="89"/>
      <c r="R1638" s="89"/>
      <c r="S1638" s="89"/>
      <c r="T1638" s="89"/>
    </row>
    <row r="1639" spans="2:20" s="86" customFormat="1" ht="10.199999999999999">
      <c r="B1639" s="87"/>
      <c r="C1639" s="87"/>
      <c r="D1639" s="89"/>
      <c r="R1639" s="89"/>
      <c r="S1639" s="89"/>
      <c r="T1639" s="89"/>
    </row>
    <row r="1640" spans="2:20" s="86" customFormat="1" ht="10.199999999999999">
      <c r="B1640" s="87"/>
      <c r="C1640" s="87"/>
      <c r="D1640" s="89"/>
      <c r="R1640" s="89"/>
      <c r="S1640" s="89"/>
      <c r="T1640" s="89"/>
    </row>
    <row r="1641" spans="2:20" s="86" customFormat="1" ht="10.199999999999999">
      <c r="B1641" s="87"/>
      <c r="C1641" s="87"/>
      <c r="D1641" s="89"/>
      <c r="R1641" s="89"/>
      <c r="S1641" s="89"/>
      <c r="T1641" s="89"/>
    </row>
    <row r="1642" spans="2:20" s="86" customFormat="1" ht="10.199999999999999">
      <c r="B1642" s="87"/>
      <c r="C1642" s="87"/>
      <c r="D1642" s="89"/>
      <c r="R1642" s="89"/>
      <c r="S1642" s="89"/>
      <c r="T1642" s="89"/>
    </row>
    <row r="1643" spans="2:20" s="86" customFormat="1" ht="10.199999999999999">
      <c r="B1643" s="87"/>
      <c r="C1643" s="87"/>
      <c r="D1643" s="89"/>
      <c r="R1643" s="89"/>
      <c r="S1643" s="89"/>
      <c r="T1643" s="89"/>
    </row>
    <row r="1644" spans="2:20" s="86" customFormat="1" ht="10.199999999999999">
      <c r="B1644" s="87"/>
      <c r="C1644" s="87"/>
      <c r="D1644" s="89"/>
      <c r="R1644" s="89"/>
      <c r="S1644" s="89"/>
      <c r="T1644" s="89"/>
    </row>
    <row r="1645" spans="2:20" s="86" customFormat="1" ht="10.199999999999999">
      <c r="B1645" s="87"/>
      <c r="C1645" s="87"/>
      <c r="D1645" s="89"/>
      <c r="R1645" s="89"/>
      <c r="S1645" s="89"/>
      <c r="T1645" s="89"/>
    </row>
    <row r="1646" spans="2:20" s="86" customFormat="1" ht="10.199999999999999">
      <c r="B1646" s="87"/>
      <c r="C1646" s="87"/>
      <c r="D1646" s="89"/>
      <c r="R1646" s="89"/>
      <c r="S1646" s="89"/>
      <c r="T1646" s="89"/>
    </row>
    <row r="1647" spans="2:20" s="86" customFormat="1" ht="10.199999999999999">
      <c r="B1647" s="87"/>
      <c r="C1647" s="87"/>
      <c r="D1647" s="89"/>
      <c r="R1647" s="89"/>
      <c r="S1647" s="89"/>
      <c r="T1647" s="89"/>
    </row>
    <row r="1648" spans="2:20" s="86" customFormat="1" ht="10.199999999999999">
      <c r="B1648" s="87"/>
      <c r="C1648" s="87"/>
      <c r="D1648" s="89"/>
      <c r="R1648" s="89"/>
      <c r="S1648" s="89"/>
      <c r="T1648" s="89"/>
    </row>
    <row r="1649" spans="2:20" s="86" customFormat="1" ht="10.199999999999999">
      <c r="B1649" s="87"/>
      <c r="C1649" s="87"/>
      <c r="D1649" s="89"/>
      <c r="R1649" s="89"/>
      <c r="S1649" s="89"/>
      <c r="T1649" s="89"/>
    </row>
    <row r="1650" spans="2:20" s="86" customFormat="1" ht="10.199999999999999">
      <c r="B1650" s="87"/>
      <c r="C1650" s="87"/>
      <c r="D1650" s="89"/>
      <c r="R1650" s="89"/>
      <c r="S1650" s="89"/>
      <c r="T1650" s="89"/>
    </row>
    <row r="1651" spans="2:20" s="86" customFormat="1" ht="10.199999999999999">
      <c r="B1651" s="87"/>
      <c r="C1651" s="87"/>
      <c r="D1651" s="89"/>
      <c r="R1651" s="89"/>
      <c r="S1651" s="89"/>
      <c r="T1651" s="89"/>
    </row>
    <row r="1652" spans="2:20" s="86" customFormat="1" ht="10.199999999999999">
      <c r="B1652" s="87"/>
      <c r="C1652" s="87"/>
      <c r="D1652" s="89"/>
      <c r="R1652" s="89"/>
      <c r="S1652" s="89"/>
      <c r="T1652" s="89"/>
    </row>
    <row r="1653" spans="2:20" s="86" customFormat="1" ht="10.199999999999999">
      <c r="B1653" s="87"/>
      <c r="C1653" s="87"/>
      <c r="D1653" s="89"/>
      <c r="R1653" s="89"/>
      <c r="S1653" s="89"/>
      <c r="T1653" s="89"/>
    </row>
    <row r="1654" spans="2:20" s="86" customFormat="1" ht="10.199999999999999">
      <c r="B1654" s="87"/>
      <c r="C1654" s="87"/>
      <c r="D1654" s="89"/>
      <c r="R1654" s="89"/>
      <c r="S1654" s="89"/>
      <c r="T1654" s="89"/>
    </row>
    <row r="1655" spans="2:20" s="86" customFormat="1" ht="10.199999999999999">
      <c r="B1655" s="87"/>
      <c r="C1655" s="87"/>
      <c r="D1655" s="89"/>
      <c r="R1655" s="89"/>
      <c r="S1655" s="89"/>
      <c r="T1655" s="89"/>
    </row>
    <row r="1656" spans="2:20" s="86" customFormat="1" ht="10.199999999999999">
      <c r="B1656" s="87"/>
      <c r="C1656" s="87"/>
      <c r="D1656" s="89"/>
      <c r="R1656" s="89"/>
      <c r="S1656" s="89"/>
      <c r="T1656" s="89"/>
    </row>
    <row r="1657" spans="2:20" s="86" customFormat="1" ht="10.199999999999999">
      <c r="B1657" s="87"/>
      <c r="C1657" s="87"/>
      <c r="D1657" s="89"/>
      <c r="R1657" s="89"/>
      <c r="S1657" s="89"/>
      <c r="T1657" s="89"/>
    </row>
    <row r="1658" spans="2:20" s="86" customFormat="1" ht="10.199999999999999">
      <c r="B1658" s="87"/>
      <c r="C1658" s="87"/>
      <c r="D1658" s="89"/>
      <c r="R1658" s="89"/>
      <c r="S1658" s="89"/>
      <c r="T1658" s="89"/>
    </row>
    <row r="1659" spans="2:20" s="86" customFormat="1" ht="10.199999999999999">
      <c r="B1659" s="87"/>
      <c r="C1659" s="87"/>
      <c r="D1659" s="89"/>
      <c r="R1659" s="89"/>
      <c r="S1659" s="89"/>
      <c r="T1659" s="89"/>
    </row>
    <row r="1660" spans="2:20" s="86" customFormat="1" ht="10.199999999999999">
      <c r="B1660" s="87"/>
      <c r="C1660" s="87"/>
      <c r="D1660" s="89"/>
      <c r="R1660" s="89"/>
      <c r="S1660" s="89"/>
      <c r="T1660" s="89"/>
    </row>
    <row r="1661" spans="2:20" s="86" customFormat="1" ht="10.199999999999999">
      <c r="B1661" s="87"/>
      <c r="C1661" s="87"/>
      <c r="D1661" s="89"/>
      <c r="R1661" s="89"/>
      <c r="S1661" s="89"/>
      <c r="T1661" s="89"/>
    </row>
    <row r="1662" spans="2:20" s="86" customFormat="1" ht="10.199999999999999">
      <c r="B1662" s="87"/>
      <c r="C1662" s="87"/>
      <c r="D1662" s="89"/>
      <c r="R1662" s="89"/>
      <c r="S1662" s="89"/>
      <c r="T1662" s="89"/>
    </row>
    <row r="1663" spans="2:20" s="86" customFormat="1" ht="10.199999999999999">
      <c r="B1663" s="87"/>
      <c r="C1663" s="87"/>
      <c r="D1663" s="89"/>
      <c r="R1663" s="89"/>
      <c r="S1663" s="89"/>
      <c r="T1663" s="89"/>
    </row>
    <row r="1664" spans="2:20" s="86" customFormat="1" ht="10.199999999999999">
      <c r="B1664" s="87"/>
      <c r="C1664" s="87"/>
      <c r="D1664" s="89"/>
      <c r="R1664" s="89"/>
      <c r="S1664" s="89"/>
      <c r="T1664" s="89"/>
    </row>
    <row r="1665" spans="2:20" s="86" customFormat="1" ht="10.199999999999999">
      <c r="B1665" s="87"/>
      <c r="C1665" s="87"/>
      <c r="D1665" s="89"/>
      <c r="R1665" s="89"/>
      <c r="S1665" s="89"/>
      <c r="T1665" s="89"/>
    </row>
    <row r="1666" spans="2:20" s="86" customFormat="1" ht="10.199999999999999">
      <c r="B1666" s="87"/>
      <c r="C1666" s="87"/>
      <c r="D1666" s="89"/>
      <c r="R1666" s="89"/>
      <c r="S1666" s="89"/>
      <c r="T1666" s="89"/>
    </row>
    <row r="1667" spans="2:20" s="86" customFormat="1" ht="10.199999999999999">
      <c r="B1667" s="87"/>
      <c r="C1667" s="87"/>
      <c r="D1667" s="89"/>
      <c r="R1667" s="89"/>
      <c r="S1667" s="89"/>
      <c r="T1667" s="89"/>
    </row>
    <row r="1668" spans="2:20" s="86" customFormat="1" ht="10.199999999999999">
      <c r="B1668" s="87"/>
      <c r="C1668" s="87"/>
      <c r="D1668" s="89"/>
      <c r="R1668" s="89"/>
      <c r="S1668" s="89"/>
      <c r="T1668" s="89"/>
    </row>
    <row r="1669" spans="2:20" s="86" customFormat="1" ht="10.199999999999999">
      <c r="B1669" s="87"/>
      <c r="C1669" s="87"/>
      <c r="D1669" s="89"/>
      <c r="R1669" s="89"/>
      <c r="S1669" s="89"/>
      <c r="T1669" s="89"/>
    </row>
    <row r="1670" spans="2:20" s="86" customFormat="1" ht="10.199999999999999">
      <c r="B1670" s="87"/>
      <c r="C1670" s="87"/>
      <c r="D1670" s="89"/>
      <c r="R1670" s="89"/>
      <c r="S1670" s="89"/>
      <c r="T1670" s="89"/>
    </row>
    <row r="1671" spans="2:20" s="86" customFormat="1" ht="10.199999999999999">
      <c r="B1671" s="87"/>
      <c r="C1671" s="87"/>
      <c r="D1671" s="89"/>
      <c r="R1671" s="89"/>
      <c r="S1671" s="89"/>
      <c r="T1671" s="89"/>
    </row>
    <row r="1672" spans="2:20" s="86" customFormat="1" ht="10.199999999999999">
      <c r="B1672" s="87"/>
      <c r="C1672" s="87"/>
      <c r="D1672" s="89"/>
      <c r="R1672" s="89"/>
      <c r="S1672" s="89"/>
      <c r="T1672" s="89"/>
    </row>
    <row r="1673" spans="2:20" s="86" customFormat="1" ht="10.199999999999999">
      <c r="B1673" s="87"/>
      <c r="C1673" s="87"/>
      <c r="D1673" s="89"/>
      <c r="R1673" s="89"/>
      <c r="S1673" s="89"/>
      <c r="T1673" s="89"/>
    </row>
    <row r="1674" spans="2:20" s="86" customFormat="1" ht="10.199999999999999">
      <c r="B1674" s="87"/>
      <c r="C1674" s="87"/>
      <c r="D1674" s="89"/>
      <c r="R1674" s="89"/>
      <c r="S1674" s="89"/>
      <c r="T1674" s="89"/>
    </row>
    <row r="1675" spans="2:20" s="86" customFormat="1" ht="10.199999999999999">
      <c r="B1675" s="87"/>
      <c r="C1675" s="87"/>
      <c r="D1675" s="89"/>
      <c r="R1675" s="89"/>
      <c r="S1675" s="89"/>
      <c r="T1675" s="89"/>
    </row>
    <row r="1676" spans="2:20" s="86" customFormat="1" ht="10.199999999999999">
      <c r="B1676" s="87"/>
      <c r="C1676" s="87"/>
      <c r="D1676" s="89"/>
      <c r="R1676" s="89"/>
      <c r="S1676" s="89"/>
      <c r="T1676" s="89"/>
    </row>
    <row r="1677" spans="2:20" s="86" customFormat="1" ht="10.199999999999999">
      <c r="B1677" s="87"/>
      <c r="C1677" s="87"/>
      <c r="D1677" s="89"/>
      <c r="R1677" s="89"/>
      <c r="S1677" s="89"/>
      <c r="T1677" s="89"/>
    </row>
    <row r="1678" spans="2:20" s="86" customFormat="1" ht="10.199999999999999">
      <c r="B1678" s="87"/>
      <c r="C1678" s="87"/>
      <c r="D1678" s="89"/>
      <c r="R1678" s="89"/>
      <c r="S1678" s="89"/>
      <c r="T1678" s="89"/>
    </row>
    <row r="1679" spans="2:20" s="86" customFormat="1" ht="10.199999999999999">
      <c r="B1679" s="87"/>
      <c r="C1679" s="87"/>
      <c r="D1679" s="89"/>
      <c r="R1679" s="89"/>
      <c r="S1679" s="89"/>
      <c r="T1679" s="89"/>
    </row>
    <row r="1680" spans="2:20" s="86" customFormat="1" ht="10.199999999999999">
      <c r="B1680" s="87"/>
      <c r="C1680" s="87"/>
      <c r="D1680" s="89"/>
      <c r="R1680" s="89"/>
      <c r="S1680" s="89"/>
      <c r="T1680" s="89"/>
    </row>
    <row r="1681" spans="2:20" s="86" customFormat="1" ht="10.199999999999999">
      <c r="B1681" s="87"/>
      <c r="C1681" s="87"/>
      <c r="D1681" s="89"/>
      <c r="R1681" s="89"/>
      <c r="S1681" s="89"/>
      <c r="T1681" s="89"/>
    </row>
    <row r="1682" spans="2:20" s="86" customFormat="1" ht="10.199999999999999">
      <c r="B1682" s="87"/>
      <c r="C1682" s="87"/>
      <c r="D1682" s="89"/>
      <c r="R1682" s="89"/>
      <c r="S1682" s="89"/>
      <c r="T1682" s="89"/>
    </row>
    <row r="1683" spans="2:20" s="86" customFormat="1" ht="10.199999999999999">
      <c r="B1683" s="87"/>
      <c r="C1683" s="87"/>
      <c r="D1683" s="89"/>
      <c r="R1683" s="89"/>
      <c r="S1683" s="89"/>
      <c r="T1683" s="89"/>
    </row>
    <row r="1684" spans="2:20" s="86" customFormat="1" ht="10.199999999999999">
      <c r="B1684" s="87"/>
      <c r="C1684" s="87"/>
      <c r="D1684" s="89"/>
      <c r="R1684" s="89"/>
      <c r="S1684" s="89"/>
      <c r="T1684" s="89"/>
    </row>
    <row r="1685" spans="2:20" s="86" customFormat="1" ht="10.199999999999999">
      <c r="B1685" s="87"/>
      <c r="C1685" s="87"/>
      <c r="D1685" s="89"/>
      <c r="R1685" s="89"/>
      <c r="S1685" s="89"/>
      <c r="T1685" s="89"/>
    </row>
    <row r="1686" spans="2:20" s="86" customFormat="1" ht="10.199999999999999">
      <c r="B1686" s="87"/>
      <c r="C1686" s="87"/>
      <c r="D1686" s="89"/>
      <c r="R1686" s="89"/>
      <c r="S1686" s="89"/>
      <c r="T1686" s="89"/>
    </row>
    <row r="1687" spans="2:20" s="86" customFormat="1" ht="10.199999999999999">
      <c r="B1687" s="87"/>
      <c r="C1687" s="87"/>
      <c r="D1687" s="89"/>
      <c r="R1687" s="89"/>
      <c r="S1687" s="89"/>
      <c r="T1687" s="89"/>
    </row>
    <row r="1688" spans="2:20" s="86" customFormat="1" ht="10.199999999999999">
      <c r="B1688" s="87"/>
      <c r="C1688" s="87"/>
      <c r="D1688" s="89"/>
      <c r="R1688" s="89"/>
      <c r="S1688" s="89"/>
      <c r="T1688" s="89"/>
    </row>
    <row r="1689" spans="2:20" s="86" customFormat="1" ht="10.199999999999999">
      <c r="B1689" s="87"/>
      <c r="C1689" s="87"/>
      <c r="D1689" s="89"/>
      <c r="R1689" s="89"/>
      <c r="S1689" s="89"/>
      <c r="T1689" s="89"/>
    </row>
    <row r="1690" spans="2:20" s="86" customFormat="1" ht="10.199999999999999">
      <c r="B1690" s="87"/>
      <c r="C1690" s="87"/>
      <c r="D1690" s="89"/>
      <c r="R1690" s="89"/>
      <c r="S1690" s="89"/>
      <c r="T1690" s="89"/>
    </row>
    <row r="1691" spans="2:20" s="86" customFormat="1" ht="10.199999999999999">
      <c r="B1691" s="87"/>
      <c r="C1691" s="87"/>
      <c r="D1691" s="89"/>
      <c r="R1691" s="89"/>
      <c r="S1691" s="89"/>
      <c r="T1691" s="89"/>
    </row>
    <row r="1692" spans="2:20" s="86" customFormat="1" ht="10.199999999999999">
      <c r="B1692" s="87"/>
      <c r="C1692" s="87"/>
      <c r="D1692" s="89"/>
      <c r="R1692" s="89"/>
      <c r="S1692" s="89"/>
      <c r="T1692" s="89"/>
    </row>
    <row r="1693" spans="2:20" s="86" customFormat="1" ht="10.199999999999999">
      <c r="B1693" s="87"/>
      <c r="C1693" s="87"/>
      <c r="D1693" s="89"/>
      <c r="R1693" s="89"/>
      <c r="S1693" s="89"/>
      <c r="T1693" s="89"/>
    </row>
    <row r="1694" spans="2:20" s="86" customFormat="1" ht="10.199999999999999">
      <c r="B1694" s="87"/>
      <c r="C1694" s="87"/>
      <c r="D1694" s="89"/>
      <c r="R1694" s="89"/>
      <c r="S1694" s="89"/>
      <c r="T1694" s="89"/>
    </row>
    <row r="1695" spans="2:20" s="86" customFormat="1" ht="10.199999999999999">
      <c r="B1695" s="87"/>
      <c r="C1695" s="87"/>
      <c r="D1695" s="89"/>
      <c r="R1695" s="89"/>
      <c r="S1695" s="89"/>
      <c r="T1695" s="89"/>
    </row>
    <row r="1696" spans="2:20" s="86" customFormat="1" ht="10.199999999999999">
      <c r="B1696" s="87"/>
      <c r="C1696" s="87"/>
      <c r="D1696" s="89"/>
      <c r="R1696" s="89"/>
      <c r="S1696" s="89"/>
      <c r="T1696" s="89"/>
    </row>
    <row r="1697" spans="2:20" s="86" customFormat="1" ht="10.199999999999999">
      <c r="B1697" s="87"/>
      <c r="C1697" s="87"/>
      <c r="D1697" s="89"/>
      <c r="R1697" s="89"/>
      <c r="S1697" s="89"/>
      <c r="T1697" s="89"/>
    </row>
    <row r="1698" spans="2:20" s="86" customFormat="1" ht="10.199999999999999">
      <c r="B1698" s="87"/>
      <c r="C1698" s="87"/>
      <c r="D1698" s="89"/>
      <c r="R1698" s="89"/>
      <c r="S1698" s="89"/>
      <c r="T1698" s="89"/>
    </row>
    <row r="1699" spans="2:20" s="86" customFormat="1" ht="10.199999999999999">
      <c r="B1699" s="87"/>
      <c r="C1699" s="87"/>
      <c r="D1699" s="89"/>
      <c r="R1699" s="89"/>
      <c r="S1699" s="89"/>
      <c r="T1699" s="89"/>
    </row>
    <row r="1700" spans="2:20" s="86" customFormat="1" ht="10.199999999999999">
      <c r="B1700" s="87"/>
      <c r="C1700" s="87"/>
      <c r="D1700" s="89"/>
      <c r="R1700" s="89"/>
      <c r="S1700" s="89"/>
      <c r="T1700" s="89"/>
    </row>
    <row r="1701" spans="2:20" s="86" customFormat="1" ht="10.199999999999999">
      <c r="B1701" s="87"/>
      <c r="C1701" s="87"/>
      <c r="D1701" s="89"/>
      <c r="R1701" s="89"/>
      <c r="S1701" s="89"/>
      <c r="T1701" s="89"/>
    </row>
    <row r="1702" spans="2:20" s="86" customFormat="1" ht="10.199999999999999">
      <c r="B1702" s="87"/>
      <c r="C1702" s="87"/>
      <c r="D1702" s="89"/>
      <c r="R1702" s="89"/>
      <c r="S1702" s="89"/>
      <c r="T1702" s="89"/>
    </row>
    <row r="1703" spans="2:20" s="86" customFormat="1" ht="10.199999999999999">
      <c r="B1703" s="87"/>
      <c r="C1703" s="87"/>
      <c r="D1703" s="89"/>
      <c r="R1703" s="89"/>
      <c r="S1703" s="89"/>
      <c r="T1703" s="89"/>
    </row>
    <row r="1704" spans="2:20" s="86" customFormat="1" ht="10.199999999999999">
      <c r="B1704" s="87"/>
      <c r="C1704" s="87"/>
      <c r="D1704" s="89"/>
      <c r="R1704" s="89"/>
      <c r="S1704" s="89"/>
      <c r="T1704" s="89"/>
    </row>
    <row r="1705" spans="2:20" s="86" customFormat="1" ht="10.199999999999999">
      <c r="B1705" s="87"/>
      <c r="C1705" s="87"/>
      <c r="D1705" s="89"/>
      <c r="R1705" s="89"/>
      <c r="S1705" s="89"/>
      <c r="T1705" s="89"/>
    </row>
    <row r="1706" spans="2:20" s="86" customFormat="1" ht="10.199999999999999">
      <c r="B1706" s="87"/>
      <c r="C1706" s="87"/>
      <c r="D1706" s="89"/>
      <c r="R1706" s="89"/>
      <c r="S1706" s="89"/>
      <c r="T1706" s="89"/>
    </row>
    <row r="1707" spans="2:20" s="86" customFormat="1" ht="10.199999999999999">
      <c r="B1707" s="87"/>
      <c r="C1707" s="87"/>
      <c r="D1707" s="89"/>
      <c r="R1707" s="89"/>
      <c r="S1707" s="89"/>
      <c r="T1707" s="89"/>
    </row>
    <row r="1708" spans="2:20" s="86" customFormat="1" ht="10.199999999999999">
      <c r="B1708" s="87"/>
      <c r="C1708" s="87"/>
      <c r="D1708" s="89"/>
      <c r="R1708" s="89"/>
      <c r="S1708" s="89"/>
      <c r="T1708" s="89"/>
    </row>
    <row r="1709" spans="2:20" s="86" customFormat="1" ht="10.199999999999999">
      <c r="B1709" s="87"/>
      <c r="C1709" s="87"/>
      <c r="D1709" s="89"/>
      <c r="R1709" s="89"/>
      <c r="S1709" s="89"/>
      <c r="T1709" s="89"/>
    </row>
    <row r="1710" spans="2:20" s="86" customFormat="1" ht="10.199999999999999">
      <c r="B1710" s="87"/>
      <c r="C1710" s="87"/>
      <c r="D1710" s="89"/>
      <c r="R1710" s="89"/>
      <c r="S1710" s="89"/>
      <c r="T1710" s="89"/>
    </row>
    <row r="1711" spans="2:20" s="86" customFormat="1" ht="10.199999999999999">
      <c r="B1711" s="87"/>
      <c r="C1711" s="87"/>
      <c r="D1711" s="89"/>
      <c r="R1711" s="89"/>
      <c r="S1711" s="89"/>
      <c r="T1711" s="89"/>
    </row>
    <row r="1712" spans="2:20" s="86" customFormat="1" ht="10.199999999999999">
      <c r="B1712" s="87"/>
      <c r="C1712" s="87"/>
      <c r="D1712" s="89"/>
      <c r="R1712" s="89"/>
      <c r="S1712" s="89"/>
      <c r="T1712" s="89"/>
    </row>
    <row r="1713" spans="2:20" s="86" customFormat="1" ht="10.199999999999999">
      <c r="B1713" s="87"/>
      <c r="C1713" s="87"/>
      <c r="D1713" s="89"/>
      <c r="R1713" s="89"/>
      <c r="S1713" s="89"/>
      <c r="T1713" s="89"/>
    </row>
    <row r="1714" spans="2:20" s="86" customFormat="1" ht="10.199999999999999">
      <c r="B1714" s="87"/>
      <c r="C1714" s="87"/>
      <c r="D1714" s="89"/>
      <c r="R1714" s="89"/>
      <c r="S1714" s="89"/>
      <c r="T1714" s="89"/>
    </row>
    <row r="1715" spans="2:20" s="86" customFormat="1" ht="10.199999999999999">
      <c r="B1715" s="87"/>
      <c r="C1715" s="87"/>
      <c r="D1715" s="89"/>
      <c r="R1715" s="89"/>
      <c r="S1715" s="89"/>
      <c r="T1715" s="89"/>
    </row>
    <row r="1716" spans="2:20" s="86" customFormat="1" ht="10.199999999999999">
      <c r="B1716" s="87"/>
      <c r="C1716" s="87"/>
      <c r="D1716" s="89"/>
      <c r="R1716" s="89"/>
      <c r="S1716" s="89"/>
      <c r="T1716" s="89"/>
    </row>
    <row r="1717" spans="2:20" s="86" customFormat="1" ht="10.199999999999999">
      <c r="B1717" s="87"/>
      <c r="C1717" s="87"/>
      <c r="D1717" s="89"/>
      <c r="R1717" s="89"/>
      <c r="S1717" s="89"/>
      <c r="T1717" s="89"/>
    </row>
    <row r="1718" spans="2:20" s="86" customFormat="1" ht="10.199999999999999">
      <c r="B1718" s="87"/>
      <c r="C1718" s="87"/>
      <c r="D1718" s="89"/>
      <c r="R1718" s="89"/>
      <c r="S1718" s="89"/>
      <c r="T1718" s="89"/>
    </row>
    <row r="1719" spans="2:20" s="86" customFormat="1" ht="10.199999999999999">
      <c r="B1719" s="87"/>
      <c r="C1719" s="87"/>
      <c r="D1719" s="89"/>
      <c r="R1719" s="89"/>
      <c r="S1719" s="89"/>
      <c r="T1719" s="89"/>
    </row>
    <row r="1720" spans="2:20" s="86" customFormat="1" ht="10.199999999999999">
      <c r="B1720" s="87"/>
      <c r="C1720" s="87"/>
      <c r="D1720" s="89"/>
      <c r="R1720" s="89"/>
      <c r="S1720" s="89"/>
      <c r="T1720" s="89"/>
    </row>
    <row r="1721" spans="2:20" s="86" customFormat="1" ht="10.199999999999999">
      <c r="B1721" s="87"/>
      <c r="C1721" s="87"/>
      <c r="D1721" s="89"/>
      <c r="R1721" s="89"/>
      <c r="S1721" s="89"/>
      <c r="T1721" s="89"/>
    </row>
    <row r="1722" spans="2:20" s="86" customFormat="1" ht="10.199999999999999">
      <c r="B1722" s="87"/>
      <c r="C1722" s="87"/>
      <c r="D1722" s="89"/>
      <c r="R1722" s="89"/>
      <c r="S1722" s="89"/>
      <c r="T1722" s="89"/>
    </row>
    <row r="1723" spans="2:20" s="86" customFormat="1" ht="10.199999999999999">
      <c r="B1723" s="87"/>
      <c r="C1723" s="87"/>
      <c r="D1723" s="89"/>
      <c r="R1723" s="89"/>
      <c r="S1723" s="89"/>
      <c r="T1723" s="89"/>
    </row>
    <row r="1724" spans="2:20" s="86" customFormat="1" ht="10.199999999999999">
      <c r="B1724" s="87"/>
      <c r="C1724" s="87"/>
      <c r="D1724" s="89"/>
      <c r="R1724" s="89"/>
      <c r="S1724" s="89"/>
      <c r="T1724" s="89"/>
    </row>
    <row r="1725" spans="2:20" s="86" customFormat="1" ht="10.199999999999999">
      <c r="B1725" s="87"/>
      <c r="C1725" s="87"/>
      <c r="D1725" s="89"/>
      <c r="R1725" s="89"/>
      <c r="S1725" s="89"/>
      <c r="T1725" s="89"/>
    </row>
    <row r="1726" spans="2:20" s="86" customFormat="1" ht="10.199999999999999">
      <c r="B1726" s="87"/>
      <c r="C1726" s="87"/>
      <c r="D1726" s="89"/>
      <c r="R1726" s="89"/>
      <c r="S1726" s="89"/>
      <c r="T1726" s="89"/>
    </row>
    <row r="1727" spans="2:20" s="86" customFormat="1" ht="10.199999999999999">
      <c r="B1727" s="87"/>
      <c r="C1727" s="87"/>
      <c r="D1727" s="89"/>
      <c r="R1727" s="89"/>
      <c r="S1727" s="89"/>
      <c r="T1727" s="89"/>
    </row>
    <row r="1728" spans="2:20" s="86" customFormat="1" ht="10.199999999999999">
      <c r="B1728" s="87"/>
      <c r="C1728" s="87"/>
      <c r="D1728" s="89"/>
      <c r="R1728" s="89"/>
      <c r="S1728" s="89"/>
      <c r="T1728" s="89"/>
    </row>
    <row r="1729" spans="2:20" s="86" customFormat="1" ht="10.199999999999999">
      <c r="B1729" s="87"/>
      <c r="C1729" s="87"/>
      <c r="D1729" s="89"/>
      <c r="R1729" s="89"/>
      <c r="S1729" s="89"/>
      <c r="T1729" s="89"/>
    </row>
    <row r="1730" spans="2:20" s="86" customFormat="1" ht="10.199999999999999">
      <c r="B1730" s="87"/>
      <c r="C1730" s="87"/>
      <c r="D1730" s="89"/>
      <c r="R1730" s="89"/>
      <c r="S1730" s="89"/>
      <c r="T1730" s="89"/>
    </row>
    <row r="1731" spans="2:20" s="86" customFormat="1" ht="10.199999999999999">
      <c r="B1731" s="87"/>
      <c r="C1731" s="87"/>
      <c r="D1731" s="89"/>
      <c r="R1731" s="89"/>
      <c r="S1731" s="89"/>
      <c r="T1731" s="89"/>
    </row>
    <row r="1732" spans="2:20" s="86" customFormat="1" ht="10.199999999999999">
      <c r="B1732" s="87"/>
      <c r="C1732" s="87"/>
      <c r="D1732" s="89"/>
      <c r="R1732" s="89"/>
      <c r="S1732" s="89"/>
      <c r="T1732" s="89"/>
    </row>
    <row r="1733" spans="2:20" s="86" customFormat="1" ht="10.199999999999999">
      <c r="B1733" s="87"/>
      <c r="C1733" s="87"/>
      <c r="D1733" s="89"/>
      <c r="R1733" s="89"/>
      <c r="S1733" s="89"/>
      <c r="T1733" s="89"/>
    </row>
    <row r="1734" spans="2:20" s="86" customFormat="1" ht="10.199999999999999">
      <c r="B1734" s="87"/>
      <c r="C1734" s="87"/>
      <c r="D1734" s="89"/>
      <c r="R1734" s="89"/>
      <c r="S1734" s="89"/>
      <c r="T1734" s="89"/>
    </row>
    <row r="1735" spans="2:20" s="86" customFormat="1" ht="10.199999999999999">
      <c r="B1735" s="87"/>
      <c r="C1735" s="87"/>
      <c r="D1735" s="89"/>
      <c r="R1735" s="89"/>
      <c r="S1735" s="89"/>
      <c r="T1735" s="89"/>
    </row>
    <row r="1736" spans="2:20" s="86" customFormat="1" ht="10.199999999999999">
      <c r="B1736" s="87"/>
      <c r="C1736" s="87"/>
      <c r="D1736" s="89"/>
      <c r="R1736" s="89"/>
      <c r="S1736" s="89"/>
      <c r="T1736" s="89"/>
    </row>
    <row r="1737" spans="2:20" s="86" customFormat="1" ht="10.199999999999999">
      <c r="B1737" s="87"/>
      <c r="C1737" s="87"/>
      <c r="D1737" s="89"/>
      <c r="R1737" s="89"/>
      <c r="S1737" s="89"/>
      <c r="T1737" s="89"/>
    </row>
    <row r="1738" spans="2:20" s="86" customFormat="1" ht="10.199999999999999">
      <c r="B1738" s="87"/>
      <c r="C1738" s="87"/>
      <c r="D1738" s="89"/>
      <c r="R1738" s="89"/>
      <c r="S1738" s="89"/>
      <c r="T1738" s="89"/>
    </row>
    <row r="1739" spans="2:20" s="86" customFormat="1" ht="10.199999999999999">
      <c r="B1739" s="87"/>
      <c r="C1739" s="87"/>
      <c r="D1739" s="89"/>
      <c r="R1739" s="89"/>
      <c r="S1739" s="89"/>
      <c r="T1739" s="89"/>
    </row>
    <row r="1740" spans="2:20" s="86" customFormat="1" ht="10.199999999999999">
      <c r="B1740" s="87"/>
      <c r="C1740" s="87"/>
      <c r="D1740" s="89"/>
      <c r="R1740" s="89"/>
      <c r="S1740" s="89"/>
      <c r="T1740" s="89"/>
    </row>
    <row r="1741" spans="2:20" s="86" customFormat="1" ht="10.199999999999999">
      <c r="B1741" s="87"/>
      <c r="C1741" s="87"/>
      <c r="D1741" s="89"/>
      <c r="R1741" s="89"/>
      <c r="S1741" s="89"/>
      <c r="T1741" s="89"/>
    </row>
    <row r="1742" spans="2:20" s="86" customFormat="1" ht="10.199999999999999">
      <c r="B1742" s="87"/>
      <c r="C1742" s="87"/>
      <c r="D1742" s="89"/>
      <c r="R1742" s="89"/>
      <c r="S1742" s="89"/>
      <c r="T1742" s="89"/>
    </row>
    <row r="1743" spans="2:20" s="86" customFormat="1" ht="10.199999999999999">
      <c r="B1743" s="87"/>
      <c r="C1743" s="87"/>
      <c r="D1743" s="89"/>
      <c r="R1743" s="89"/>
      <c r="S1743" s="89"/>
      <c r="T1743" s="89"/>
    </row>
    <row r="1744" spans="2:20" s="86" customFormat="1" ht="10.199999999999999">
      <c r="B1744" s="87"/>
      <c r="C1744" s="87"/>
      <c r="D1744" s="89"/>
      <c r="R1744" s="89"/>
      <c r="S1744" s="89"/>
      <c r="T1744" s="89"/>
    </row>
    <row r="1745" spans="2:20" s="86" customFormat="1" ht="10.199999999999999">
      <c r="B1745" s="87"/>
      <c r="C1745" s="87"/>
      <c r="D1745" s="89"/>
      <c r="R1745" s="89"/>
      <c r="S1745" s="89"/>
      <c r="T1745" s="89"/>
    </row>
    <row r="1746" spans="2:20" s="86" customFormat="1" ht="10.199999999999999">
      <c r="B1746" s="87"/>
      <c r="C1746" s="87"/>
      <c r="D1746" s="89"/>
      <c r="R1746" s="89"/>
      <c r="S1746" s="89"/>
      <c r="T1746" s="89"/>
    </row>
    <row r="1747" spans="2:20" s="86" customFormat="1" ht="10.199999999999999">
      <c r="B1747" s="87"/>
      <c r="C1747" s="87"/>
      <c r="D1747" s="89"/>
      <c r="R1747" s="89"/>
      <c r="S1747" s="89"/>
      <c r="T1747" s="89"/>
    </row>
    <row r="1748" spans="2:20" s="86" customFormat="1" ht="10.199999999999999">
      <c r="B1748" s="87"/>
      <c r="C1748" s="87"/>
      <c r="D1748" s="89"/>
      <c r="R1748" s="89"/>
      <c r="S1748" s="89"/>
      <c r="T1748" s="89"/>
    </row>
    <row r="1749" spans="2:20" s="86" customFormat="1" ht="10.199999999999999">
      <c r="B1749" s="87"/>
      <c r="C1749" s="87"/>
      <c r="D1749" s="89"/>
      <c r="R1749" s="89"/>
      <c r="S1749" s="89"/>
      <c r="T1749" s="89"/>
    </row>
    <row r="1750" spans="2:20" s="86" customFormat="1" ht="10.199999999999999">
      <c r="B1750" s="87"/>
      <c r="C1750" s="87"/>
      <c r="D1750" s="89"/>
      <c r="R1750" s="89"/>
      <c r="S1750" s="89"/>
      <c r="T1750" s="89"/>
    </row>
    <row r="1751" spans="2:20" s="86" customFormat="1" ht="10.199999999999999">
      <c r="B1751" s="87"/>
      <c r="C1751" s="87"/>
      <c r="D1751" s="89"/>
      <c r="R1751" s="89"/>
      <c r="S1751" s="89"/>
      <c r="T1751" s="89"/>
    </row>
    <row r="1752" spans="2:20" s="86" customFormat="1" ht="10.199999999999999">
      <c r="B1752" s="87"/>
      <c r="C1752" s="87"/>
      <c r="D1752" s="89"/>
      <c r="R1752" s="89"/>
      <c r="S1752" s="89"/>
      <c r="T1752" s="89"/>
    </row>
    <row r="1753" spans="2:20" s="86" customFormat="1" ht="10.199999999999999">
      <c r="B1753" s="87"/>
      <c r="C1753" s="87"/>
      <c r="D1753" s="89"/>
      <c r="R1753" s="89"/>
      <c r="S1753" s="89"/>
      <c r="T1753" s="89"/>
    </row>
    <row r="1754" spans="2:20" s="86" customFormat="1" ht="10.199999999999999">
      <c r="B1754" s="87"/>
      <c r="C1754" s="87"/>
      <c r="D1754" s="89"/>
      <c r="R1754" s="89"/>
      <c r="S1754" s="89"/>
      <c r="T1754" s="89"/>
    </row>
    <row r="1755" spans="2:20" s="86" customFormat="1" ht="10.199999999999999">
      <c r="B1755" s="87"/>
      <c r="C1755" s="87"/>
      <c r="D1755" s="89"/>
      <c r="R1755" s="89"/>
      <c r="S1755" s="89"/>
      <c r="T1755" s="89"/>
    </row>
    <row r="1756" spans="2:20" s="86" customFormat="1" ht="10.199999999999999">
      <c r="B1756" s="87"/>
      <c r="C1756" s="87"/>
      <c r="D1756" s="89"/>
      <c r="R1756" s="89"/>
      <c r="S1756" s="89"/>
      <c r="T1756" s="89"/>
    </row>
    <row r="1757" spans="2:20" s="86" customFormat="1" ht="10.199999999999999">
      <c r="B1757" s="87"/>
      <c r="C1757" s="87"/>
      <c r="D1757" s="89"/>
      <c r="R1757" s="89"/>
      <c r="S1757" s="89"/>
      <c r="T1757" s="89"/>
    </row>
    <row r="1758" spans="2:20" s="86" customFormat="1" ht="10.199999999999999">
      <c r="B1758" s="87"/>
      <c r="C1758" s="87"/>
      <c r="D1758" s="89"/>
      <c r="R1758" s="89"/>
      <c r="S1758" s="89"/>
      <c r="T1758" s="89"/>
    </row>
    <row r="1759" spans="2:20" s="86" customFormat="1" ht="10.199999999999999">
      <c r="B1759" s="87"/>
      <c r="C1759" s="87"/>
      <c r="D1759" s="89"/>
      <c r="R1759" s="89"/>
      <c r="S1759" s="89"/>
      <c r="T1759" s="89"/>
    </row>
    <row r="1760" spans="2:20" s="86" customFormat="1" ht="10.199999999999999">
      <c r="B1760" s="87"/>
      <c r="C1760" s="87"/>
      <c r="D1760" s="89"/>
      <c r="R1760" s="89"/>
      <c r="S1760" s="89"/>
      <c r="T1760" s="89"/>
    </row>
    <row r="1761" spans="2:20" s="86" customFormat="1" ht="10.199999999999999">
      <c r="B1761" s="87"/>
      <c r="C1761" s="87"/>
      <c r="D1761" s="89"/>
      <c r="R1761" s="89"/>
      <c r="S1761" s="89"/>
      <c r="T1761" s="89"/>
    </row>
    <row r="1762" spans="2:20" s="86" customFormat="1" ht="10.199999999999999">
      <c r="B1762" s="87"/>
      <c r="C1762" s="87"/>
      <c r="D1762" s="89"/>
      <c r="R1762" s="89"/>
      <c r="S1762" s="89"/>
      <c r="T1762" s="89"/>
    </row>
    <row r="1763" spans="2:20" s="86" customFormat="1" ht="10.199999999999999">
      <c r="B1763" s="87"/>
      <c r="C1763" s="87"/>
      <c r="D1763" s="89"/>
      <c r="R1763" s="89"/>
      <c r="S1763" s="89"/>
      <c r="T1763" s="89"/>
    </row>
    <row r="1764" spans="2:20" s="86" customFormat="1" ht="10.199999999999999">
      <c r="B1764" s="87"/>
      <c r="C1764" s="87"/>
      <c r="D1764" s="89"/>
      <c r="R1764" s="89"/>
      <c r="S1764" s="89"/>
      <c r="T1764" s="89"/>
    </row>
    <row r="1765" spans="2:20" s="86" customFormat="1" ht="10.199999999999999">
      <c r="B1765" s="87"/>
      <c r="C1765" s="87"/>
      <c r="D1765" s="89"/>
      <c r="R1765" s="89"/>
      <c r="S1765" s="89"/>
      <c r="T1765" s="89"/>
    </row>
    <row r="1766" spans="2:20" s="86" customFormat="1" ht="10.199999999999999">
      <c r="B1766" s="87"/>
      <c r="C1766" s="87"/>
      <c r="D1766" s="89"/>
      <c r="R1766" s="89"/>
      <c r="S1766" s="89"/>
      <c r="T1766" s="89"/>
    </row>
    <row r="1767" spans="2:20" s="86" customFormat="1" ht="10.199999999999999">
      <c r="B1767" s="87"/>
      <c r="C1767" s="87"/>
      <c r="D1767" s="89"/>
      <c r="R1767" s="89"/>
      <c r="S1767" s="89"/>
      <c r="T1767" s="89"/>
    </row>
    <row r="1768" spans="2:20" s="86" customFormat="1" ht="10.199999999999999">
      <c r="B1768" s="87"/>
      <c r="C1768" s="87"/>
      <c r="D1768" s="89"/>
      <c r="R1768" s="89"/>
      <c r="S1768" s="89"/>
      <c r="T1768" s="89"/>
    </row>
    <row r="1769" spans="2:20" s="86" customFormat="1" ht="10.199999999999999">
      <c r="B1769" s="87"/>
      <c r="C1769" s="87"/>
      <c r="D1769" s="89"/>
      <c r="R1769" s="89"/>
      <c r="S1769" s="89"/>
      <c r="T1769" s="89"/>
    </row>
    <row r="1770" spans="2:20" s="86" customFormat="1" ht="10.199999999999999">
      <c r="B1770" s="87"/>
      <c r="C1770" s="87"/>
      <c r="D1770" s="89"/>
      <c r="R1770" s="89"/>
      <c r="S1770" s="89"/>
      <c r="T1770" s="89"/>
    </row>
    <row r="1771" spans="2:20" s="86" customFormat="1" ht="10.199999999999999">
      <c r="B1771" s="87"/>
      <c r="C1771" s="87"/>
      <c r="D1771" s="89"/>
      <c r="R1771" s="89"/>
      <c r="S1771" s="89"/>
      <c r="T1771" s="89"/>
    </row>
    <row r="1772" spans="2:20" s="86" customFormat="1" ht="10.199999999999999">
      <c r="B1772" s="87"/>
      <c r="C1772" s="87"/>
      <c r="D1772" s="89"/>
      <c r="R1772" s="89"/>
      <c r="S1772" s="89"/>
      <c r="T1772" s="89"/>
    </row>
    <row r="1773" spans="2:20" s="86" customFormat="1" ht="10.199999999999999">
      <c r="B1773" s="87"/>
      <c r="C1773" s="87"/>
      <c r="D1773" s="89"/>
      <c r="R1773" s="89"/>
      <c r="S1773" s="89"/>
      <c r="T1773" s="89"/>
    </row>
    <row r="1774" spans="2:20" s="86" customFormat="1" ht="10.199999999999999">
      <c r="B1774" s="87"/>
      <c r="C1774" s="87"/>
      <c r="D1774" s="89"/>
      <c r="R1774" s="89"/>
      <c r="S1774" s="89"/>
      <c r="T1774" s="89"/>
    </row>
    <row r="1775" spans="2:20" s="86" customFormat="1" ht="10.199999999999999">
      <c r="B1775" s="87"/>
      <c r="C1775" s="87"/>
      <c r="D1775" s="89"/>
      <c r="R1775" s="89"/>
      <c r="S1775" s="89"/>
      <c r="T1775" s="89"/>
    </row>
    <row r="1776" spans="2:20" s="86" customFormat="1" ht="10.199999999999999">
      <c r="B1776" s="87"/>
      <c r="C1776" s="87"/>
      <c r="D1776" s="89"/>
      <c r="R1776" s="89"/>
      <c r="S1776" s="89"/>
      <c r="T1776" s="89"/>
    </row>
    <row r="1777" spans="2:20" s="86" customFormat="1" ht="10.199999999999999">
      <c r="B1777" s="87"/>
      <c r="C1777" s="87"/>
      <c r="D1777" s="89"/>
      <c r="R1777" s="89"/>
      <c r="S1777" s="89"/>
      <c r="T1777" s="89"/>
    </row>
    <row r="1778" spans="2:20" s="86" customFormat="1" ht="10.199999999999999">
      <c r="B1778" s="87"/>
      <c r="C1778" s="87"/>
      <c r="D1778" s="89"/>
      <c r="R1778" s="89"/>
      <c r="S1778" s="89"/>
      <c r="T1778" s="89"/>
    </row>
    <row r="1779" spans="2:20" s="86" customFormat="1" ht="10.199999999999999">
      <c r="B1779" s="87"/>
      <c r="C1779" s="87"/>
      <c r="D1779" s="89"/>
      <c r="R1779" s="89"/>
      <c r="S1779" s="89"/>
      <c r="T1779" s="89"/>
    </row>
    <row r="1780" spans="2:20" s="86" customFormat="1" ht="10.199999999999999">
      <c r="B1780" s="87"/>
      <c r="C1780" s="87"/>
      <c r="D1780" s="89"/>
      <c r="R1780" s="89"/>
      <c r="S1780" s="89"/>
      <c r="T1780" s="89"/>
    </row>
    <row r="1781" spans="2:20" s="86" customFormat="1" ht="10.199999999999999">
      <c r="B1781" s="87"/>
      <c r="C1781" s="87"/>
      <c r="D1781" s="89"/>
      <c r="R1781" s="89"/>
      <c r="S1781" s="89"/>
      <c r="T1781" s="89"/>
    </row>
    <row r="1782" spans="2:20" s="86" customFormat="1" ht="10.199999999999999">
      <c r="B1782" s="87"/>
      <c r="C1782" s="87"/>
      <c r="D1782" s="89"/>
      <c r="R1782" s="89"/>
      <c r="S1782" s="89"/>
      <c r="T1782" s="89"/>
    </row>
    <row r="1783" spans="2:20" s="86" customFormat="1" ht="10.199999999999999">
      <c r="B1783" s="87"/>
      <c r="C1783" s="87"/>
      <c r="D1783" s="89"/>
      <c r="R1783" s="89"/>
      <c r="S1783" s="89"/>
      <c r="T1783" s="89"/>
    </row>
    <row r="1784" spans="2:20" s="86" customFormat="1" ht="10.199999999999999">
      <c r="B1784" s="87"/>
      <c r="C1784" s="87"/>
      <c r="D1784" s="89"/>
      <c r="R1784" s="89"/>
      <c r="S1784" s="89"/>
      <c r="T1784" s="89"/>
    </row>
    <row r="1785" spans="2:20" s="86" customFormat="1" ht="10.199999999999999">
      <c r="B1785" s="87"/>
      <c r="C1785" s="87"/>
      <c r="D1785" s="89"/>
      <c r="R1785" s="89"/>
      <c r="S1785" s="89"/>
      <c r="T1785" s="89"/>
    </row>
    <row r="1786" spans="2:20" s="86" customFormat="1" ht="10.199999999999999">
      <c r="B1786" s="87"/>
      <c r="C1786" s="87"/>
      <c r="D1786" s="89"/>
      <c r="R1786" s="89"/>
      <c r="S1786" s="89"/>
      <c r="T1786" s="89"/>
    </row>
    <row r="1787" spans="2:20" s="86" customFormat="1" ht="10.199999999999999">
      <c r="B1787" s="87"/>
      <c r="C1787" s="87"/>
      <c r="D1787" s="89"/>
      <c r="R1787" s="89"/>
      <c r="S1787" s="89"/>
      <c r="T1787" s="89"/>
    </row>
    <row r="1788" spans="2:20" s="86" customFormat="1" ht="10.199999999999999">
      <c r="B1788" s="87"/>
      <c r="C1788" s="87"/>
      <c r="D1788" s="89"/>
      <c r="R1788" s="89"/>
      <c r="S1788" s="89"/>
      <c r="T1788" s="89"/>
    </row>
    <row r="1789" spans="2:20" s="86" customFormat="1" ht="10.199999999999999">
      <c r="B1789" s="87"/>
      <c r="C1789" s="87"/>
      <c r="D1789" s="89"/>
      <c r="R1789" s="89"/>
      <c r="S1789" s="89"/>
      <c r="T1789" s="89"/>
    </row>
    <row r="1790" spans="2:20" s="86" customFormat="1" ht="10.199999999999999">
      <c r="B1790" s="87"/>
      <c r="C1790" s="87"/>
      <c r="D1790" s="89"/>
      <c r="R1790" s="89"/>
      <c r="S1790" s="89"/>
      <c r="T1790" s="89"/>
    </row>
    <row r="1791" spans="2:20" s="86" customFormat="1" ht="10.199999999999999">
      <c r="B1791" s="87"/>
      <c r="C1791" s="87"/>
      <c r="D1791" s="89"/>
      <c r="R1791" s="89"/>
      <c r="S1791" s="89"/>
      <c r="T1791" s="89"/>
    </row>
    <row r="1792" spans="2:20" s="86" customFormat="1" ht="10.199999999999999">
      <c r="B1792" s="87"/>
      <c r="C1792" s="87"/>
      <c r="D1792" s="89"/>
      <c r="R1792" s="89"/>
      <c r="S1792" s="89"/>
      <c r="T1792" s="89"/>
    </row>
    <row r="1793" spans="2:20" s="86" customFormat="1" ht="10.199999999999999">
      <c r="B1793" s="87"/>
      <c r="C1793" s="87"/>
      <c r="D1793" s="89"/>
      <c r="R1793" s="89"/>
      <c r="S1793" s="89"/>
      <c r="T1793" s="89"/>
    </row>
    <row r="1794" spans="2:20" s="86" customFormat="1" ht="10.199999999999999">
      <c r="B1794" s="87"/>
      <c r="C1794" s="87"/>
      <c r="D1794" s="89"/>
      <c r="R1794" s="89"/>
      <c r="S1794" s="89"/>
      <c r="T1794" s="89"/>
    </row>
    <row r="1795" spans="2:20" s="86" customFormat="1" ht="10.199999999999999">
      <c r="B1795" s="87"/>
      <c r="C1795" s="87"/>
      <c r="D1795" s="89"/>
      <c r="R1795" s="89"/>
      <c r="S1795" s="89"/>
      <c r="T1795" s="89"/>
    </row>
    <row r="1796" spans="2:20" s="86" customFormat="1" ht="10.199999999999999">
      <c r="B1796" s="87"/>
      <c r="C1796" s="87"/>
      <c r="D1796" s="89"/>
      <c r="R1796" s="89"/>
      <c r="S1796" s="89"/>
      <c r="T1796" s="89"/>
    </row>
    <row r="1797" spans="2:20" s="86" customFormat="1" ht="10.199999999999999">
      <c r="B1797" s="87"/>
      <c r="C1797" s="87"/>
      <c r="D1797" s="89"/>
      <c r="R1797" s="89"/>
      <c r="S1797" s="89"/>
      <c r="T1797" s="89"/>
    </row>
    <row r="1798" spans="2:20" s="86" customFormat="1" ht="10.199999999999999">
      <c r="B1798" s="87"/>
      <c r="C1798" s="87"/>
      <c r="D1798" s="89"/>
      <c r="R1798" s="89"/>
      <c r="S1798" s="89"/>
      <c r="T1798" s="89"/>
    </row>
    <row r="1799" spans="2:20" s="86" customFormat="1" ht="10.199999999999999">
      <c r="B1799" s="87"/>
      <c r="C1799" s="87"/>
      <c r="D1799" s="89"/>
      <c r="R1799" s="89"/>
      <c r="S1799" s="89"/>
      <c r="T1799" s="89"/>
    </row>
    <row r="1800" spans="2:20" s="86" customFormat="1" ht="10.199999999999999">
      <c r="B1800" s="87"/>
      <c r="C1800" s="87"/>
      <c r="D1800" s="89"/>
      <c r="R1800" s="89"/>
      <c r="S1800" s="89"/>
      <c r="T1800" s="89"/>
    </row>
    <row r="1801" spans="2:20" s="86" customFormat="1" ht="10.199999999999999">
      <c r="B1801" s="87"/>
      <c r="C1801" s="87"/>
      <c r="D1801" s="89"/>
      <c r="R1801" s="89"/>
      <c r="S1801" s="89"/>
      <c r="T1801" s="89"/>
    </row>
    <row r="1802" spans="2:20" s="86" customFormat="1" ht="10.199999999999999">
      <c r="B1802" s="87"/>
      <c r="C1802" s="87"/>
      <c r="D1802" s="89"/>
      <c r="R1802" s="89"/>
      <c r="S1802" s="89"/>
      <c r="T1802" s="89"/>
    </row>
    <row r="1803" spans="2:20" s="86" customFormat="1" ht="10.199999999999999">
      <c r="B1803" s="87"/>
      <c r="C1803" s="87"/>
      <c r="D1803" s="89"/>
      <c r="R1803" s="89"/>
      <c r="S1803" s="89"/>
      <c r="T1803" s="89"/>
    </row>
    <row r="1804" spans="2:20" s="86" customFormat="1" ht="10.199999999999999">
      <c r="B1804" s="87"/>
      <c r="C1804" s="87"/>
      <c r="D1804" s="89"/>
      <c r="R1804" s="89"/>
      <c r="S1804" s="89"/>
      <c r="T1804" s="89"/>
    </row>
    <row r="1805" spans="2:20" s="86" customFormat="1" ht="10.199999999999999">
      <c r="B1805" s="87"/>
      <c r="C1805" s="87"/>
      <c r="D1805" s="89"/>
      <c r="R1805" s="89"/>
      <c r="S1805" s="89"/>
      <c r="T1805" s="89"/>
    </row>
    <row r="1806" spans="2:20" s="86" customFormat="1" ht="10.199999999999999">
      <c r="B1806" s="87"/>
      <c r="C1806" s="87"/>
      <c r="D1806" s="89"/>
      <c r="R1806" s="89"/>
      <c r="S1806" s="89"/>
      <c r="T1806" s="89"/>
    </row>
    <row r="1807" spans="2:20" s="86" customFormat="1" ht="10.199999999999999">
      <c r="B1807" s="87"/>
      <c r="C1807" s="87"/>
      <c r="D1807" s="89"/>
      <c r="R1807" s="89"/>
      <c r="S1807" s="89"/>
      <c r="T1807" s="89"/>
    </row>
    <row r="1808" spans="2:20" s="86" customFormat="1" ht="10.199999999999999">
      <c r="B1808" s="87"/>
      <c r="C1808" s="87"/>
      <c r="D1808" s="89"/>
      <c r="R1808" s="89"/>
      <c r="S1808" s="89"/>
      <c r="T1808" s="89"/>
    </row>
    <row r="1809" spans="2:20" s="86" customFormat="1" ht="10.199999999999999">
      <c r="B1809" s="87"/>
      <c r="C1809" s="87"/>
      <c r="D1809" s="89"/>
      <c r="R1809" s="89"/>
      <c r="S1809" s="89"/>
      <c r="T1809" s="89"/>
    </row>
    <row r="1810" spans="2:20" s="86" customFormat="1" ht="10.199999999999999">
      <c r="B1810" s="87"/>
      <c r="C1810" s="87"/>
      <c r="D1810" s="89"/>
      <c r="R1810" s="89"/>
      <c r="S1810" s="89"/>
      <c r="T1810" s="89"/>
    </row>
    <row r="1811" spans="2:20" s="86" customFormat="1" ht="10.199999999999999">
      <c r="B1811" s="87"/>
      <c r="C1811" s="87"/>
      <c r="D1811" s="89"/>
      <c r="R1811" s="89"/>
      <c r="S1811" s="89"/>
      <c r="T1811" s="89"/>
    </row>
    <row r="1812" spans="2:20" s="86" customFormat="1" ht="10.199999999999999">
      <c r="B1812" s="87"/>
      <c r="C1812" s="87"/>
      <c r="D1812" s="89"/>
      <c r="R1812" s="89"/>
      <c r="S1812" s="89"/>
      <c r="T1812" s="89"/>
    </row>
    <row r="1813" spans="2:20" s="86" customFormat="1" ht="10.199999999999999">
      <c r="B1813" s="87"/>
      <c r="C1813" s="87"/>
      <c r="D1813" s="89"/>
      <c r="R1813" s="89"/>
      <c r="S1813" s="89"/>
      <c r="T1813" s="89"/>
    </row>
    <row r="1814" spans="2:20" s="86" customFormat="1" ht="10.199999999999999">
      <c r="B1814" s="87"/>
      <c r="C1814" s="87"/>
      <c r="D1814" s="89"/>
      <c r="R1814" s="89"/>
      <c r="S1814" s="89"/>
      <c r="T1814" s="89"/>
    </row>
    <row r="1815" spans="2:20" s="86" customFormat="1" ht="10.199999999999999">
      <c r="B1815" s="87"/>
      <c r="C1815" s="87"/>
      <c r="D1815" s="89"/>
      <c r="R1815" s="89"/>
      <c r="S1815" s="89"/>
      <c r="T1815" s="89"/>
    </row>
    <row r="1816" spans="2:20" s="86" customFormat="1" ht="10.199999999999999">
      <c r="B1816" s="87"/>
      <c r="C1816" s="87"/>
      <c r="D1816" s="89"/>
      <c r="R1816" s="89"/>
      <c r="S1816" s="89"/>
      <c r="T1816" s="89"/>
    </row>
    <row r="1817" spans="2:20" s="86" customFormat="1" ht="10.199999999999999">
      <c r="B1817" s="87"/>
      <c r="C1817" s="87"/>
      <c r="D1817" s="89"/>
      <c r="R1817" s="89"/>
      <c r="S1817" s="89"/>
      <c r="T1817" s="89"/>
    </row>
    <row r="1818" spans="2:20" s="86" customFormat="1" ht="10.199999999999999">
      <c r="B1818" s="87"/>
      <c r="C1818" s="87"/>
      <c r="D1818" s="89"/>
      <c r="R1818" s="89"/>
      <c r="S1818" s="89"/>
      <c r="T1818" s="89"/>
    </row>
    <row r="1819" spans="2:20" s="86" customFormat="1" ht="10.199999999999999">
      <c r="B1819" s="87"/>
      <c r="C1819" s="87"/>
      <c r="D1819" s="89"/>
      <c r="R1819" s="89"/>
      <c r="S1819" s="89"/>
      <c r="T1819" s="89"/>
    </row>
    <row r="1820" spans="2:20" s="86" customFormat="1" ht="10.199999999999999">
      <c r="B1820" s="87"/>
      <c r="C1820" s="87"/>
      <c r="D1820" s="89"/>
      <c r="R1820" s="89"/>
      <c r="S1820" s="89"/>
      <c r="T1820" s="89"/>
    </row>
    <row r="1821" spans="2:20" s="86" customFormat="1" ht="10.199999999999999">
      <c r="B1821" s="87"/>
      <c r="C1821" s="87"/>
      <c r="D1821" s="89"/>
      <c r="R1821" s="89"/>
      <c r="S1821" s="89"/>
      <c r="T1821" s="89"/>
    </row>
    <row r="1822" spans="2:20" s="86" customFormat="1" ht="10.199999999999999">
      <c r="B1822" s="87"/>
      <c r="C1822" s="87"/>
      <c r="D1822" s="89"/>
      <c r="R1822" s="89"/>
      <c r="S1822" s="89"/>
      <c r="T1822" s="89"/>
    </row>
    <row r="1823" spans="2:20" s="86" customFormat="1" ht="10.199999999999999">
      <c r="B1823" s="87"/>
      <c r="C1823" s="87"/>
      <c r="D1823" s="89"/>
      <c r="R1823" s="89"/>
      <c r="S1823" s="89"/>
      <c r="T1823" s="89"/>
    </row>
    <row r="1824" spans="2:20" s="86" customFormat="1" ht="10.199999999999999">
      <c r="B1824" s="87"/>
      <c r="C1824" s="87"/>
      <c r="D1824" s="89"/>
      <c r="R1824" s="89"/>
      <c r="S1824" s="89"/>
      <c r="T1824" s="89"/>
    </row>
    <row r="1825" spans="2:20" s="86" customFormat="1" ht="10.199999999999999">
      <c r="B1825" s="87"/>
      <c r="C1825" s="87"/>
      <c r="D1825" s="89"/>
      <c r="R1825" s="89"/>
      <c r="S1825" s="89"/>
      <c r="T1825" s="89"/>
    </row>
    <row r="1826" spans="2:20" s="86" customFormat="1" ht="10.199999999999999">
      <c r="B1826" s="87"/>
      <c r="C1826" s="87"/>
      <c r="D1826" s="89"/>
      <c r="R1826" s="89"/>
      <c r="S1826" s="89"/>
      <c r="T1826" s="89"/>
    </row>
    <row r="1827" spans="2:20" s="86" customFormat="1" ht="10.199999999999999">
      <c r="B1827" s="87"/>
      <c r="C1827" s="87"/>
      <c r="D1827" s="89"/>
      <c r="R1827" s="89"/>
      <c r="S1827" s="89"/>
      <c r="T1827" s="89"/>
    </row>
    <row r="1828" spans="2:20" s="86" customFormat="1" ht="10.199999999999999">
      <c r="B1828" s="87"/>
      <c r="C1828" s="87"/>
      <c r="D1828" s="89"/>
      <c r="R1828" s="89"/>
      <c r="S1828" s="89"/>
      <c r="T1828" s="89"/>
    </row>
    <row r="1829" spans="2:20" s="86" customFormat="1" ht="10.199999999999999">
      <c r="B1829" s="87"/>
      <c r="C1829" s="87"/>
      <c r="D1829" s="89"/>
      <c r="R1829" s="89"/>
      <c r="S1829" s="89"/>
      <c r="T1829" s="89"/>
    </row>
    <row r="1830" spans="2:20" s="86" customFormat="1" ht="10.199999999999999">
      <c r="B1830" s="87"/>
      <c r="C1830" s="87"/>
      <c r="D1830" s="89"/>
      <c r="R1830" s="89"/>
      <c r="S1830" s="89"/>
      <c r="T1830" s="89"/>
    </row>
    <row r="1831" spans="2:20" s="86" customFormat="1" ht="10.199999999999999">
      <c r="B1831" s="87"/>
      <c r="C1831" s="87"/>
      <c r="D1831" s="89"/>
      <c r="R1831" s="89"/>
      <c r="S1831" s="89"/>
      <c r="T1831" s="89"/>
    </row>
    <row r="1832" spans="2:20" s="86" customFormat="1" ht="10.199999999999999">
      <c r="B1832" s="87"/>
      <c r="C1832" s="87"/>
      <c r="D1832" s="89"/>
      <c r="R1832" s="89"/>
      <c r="S1832" s="89"/>
      <c r="T1832" s="89"/>
    </row>
    <row r="1833" spans="2:20" s="86" customFormat="1" ht="10.199999999999999">
      <c r="B1833" s="87"/>
      <c r="C1833" s="87"/>
      <c r="D1833" s="89"/>
      <c r="R1833" s="89"/>
      <c r="S1833" s="89"/>
      <c r="T1833" s="89"/>
    </row>
    <row r="1834" spans="2:20" s="86" customFormat="1" ht="10.199999999999999">
      <c r="B1834" s="87"/>
      <c r="C1834" s="87"/>
      <c r="D1834" s="89"/>
      <c r="R1834" s="89"/>
      <c r="S1834" s="89"/>
      <c r="T1834" s="89"/>
    </row>
    <row r="1835" spans="2:20" s="86" customFormat="1" ht="10.199999999999999">
      <c r="B1835" s="87"/>
      <c r="C1835" s="87"/>
      <c r="D1835" s="89"/>
      <c r="R1835" s="89"/>
      <c r="S1835" s="89"/>
      <c r="T1835" s="89"/>
    </row>
    <row r="1836" spans="2:20" s="86" customFormat="1" ht="10.199999999999999">
      <c r="B1836" s="87"/>
      <c r="C1836" s="87"/>
      <c r="D1836" s="89"/>
      <c r="R1836" s="89"/>
      <c r="S1836" s="89"/>
      <c r="T1836" s="89"/>
    </row>
    <row r="1837" spans="2:20" s="86" customFormat="1" ht="10.199999999999999">
      <c r="B1837" s="87"/>
      <c r="C1837" s="87"/>
      <c r="D1837" s="89"/>
      <c r="R1837" s="89"/>
      <c r="S1837" s="89"/>
      <c r="T1837" s="89"/>
    </row>
    <row r="1838" spans="2:20" s="86" customFormat="1" ht="10.199999999999999">
      <c r="B1838" s="87"/>
      <c r="C1838" s="87"/>
      <c r="D1838" s="89"/>
      <c r="R1838" s="89"/>
      <c r="S1838" s="89"/>
      <c r="T1838" s="89"/>
    </row>
    <row r="1839" spans="2:20" s="86" customFormat="1" ht="10.199999999999999">
      <c r="B1839" s="87"/>
      <c r="C1839" s="87"/>
      <c r="D1839" s="89"/>
      <c r="R1839" s="89"/>
      <c r="S1839" s="89"/>
      <c r="T1839" s="89"/>
    </row>
    <row r="1840" spans="2:20" s="86" customFormat="1" ht="10.199999999999999">
      <c r="B1840" s="87"/>
      <c r="C1840" s="87"/>
      <c r="D1840" s="89"/>
      <c r="R1840" s="89"/>
      <c r="S1840" s="89"/>
      <c r="T1840" s="89"/>
    </row>
    <row r="1841" spans="2:20" s="86" customFormat="1" ht="10.199999999999999">
      <c r="B1841" s="87"/>
      <c r="C1841" s="87"/>
      <c r="D1841" s="89"/>
      <c r="R1841" s="89"/>
      <c r="S1841" s="89"/>
      <c r="T1841" s="89"/>
    </row>
    <row r="1842" spans="2:20" s="86" customFormat="1" ht="10.199999999999999">
      <c r="B1842" s="87"/>
      <c r="C1842" s="87"/>
      <c r="D1842" s="89"/>
      <c r="R1842" s="89"/>
      <c r="S1842" s="89"/>
      <c r="T1842" s="89"/>
    </row>
    <row r="1843" spans="2:20" s="86" customFormat="1" ht="10.199999999999999">
      <c r="B1843" s="87"/>
      <c r="C1843" s="87"/>
      <c r="D1843" s="89"/>
      <c r="R1843" s="89"/>
      <c r="S1843" s="89"/>
      <c r="T1843" s="89"/>
    </row>
    <row r="1844" spans="2:20" s="86" customFormat="1" ht="10.199999999999999">
      <c r="B1844" s="87"/>
      <c r="C1844" s="87"/>
      <c r="D1844" s="89"/>
      <c r="R1844" s="89"/>
      <c r="S1844" s="89"/>
      <c r="T1844" s="89"/>
    </row>
    <row r="1845" spans="2:20" s="86" customFormat="1" ht="10.199999999999999">
      <c r="B1845" s="87"/>
      <c r="C1845" s="87"/>
      <c r="D1845" s="89"/>
      <c r="R1845" s="89"/>
      <c r="S1845" s="89"/>
      <c r="T1845" s="89"/>
    </row>
    <row r="1846" spans="2:20" s="86" customFormat="1" ht="10.199999999999999">
      <c r="B1846" s="87"/>
      <c r="C1846" s="87"/>
      <c r="D1846" s="89"/>
      <c r="R1846" s="89"/>
      <c r="S1846" s="89"/>
      <c r="T1846" s="89"/>
    </row>
    <row r="1847" spans="2:20" s="86" customFormat="1" ht="10.199999999999999">
      <c r="B1847" s="87"/>
      <c r="C1847" s="87"/>
      <c r="D1847" s="89"/>
      <c r="R1847" s="89"/>
      <c r="S1847" s="89"/>
      <c r="T1847" s="89"/>
    </row>
    <row r="1848" spans="2:20" s="86" customFormat="1" ht="10.199999999999999">
      <c r="B1848" s="87"/>
      <c r="C1848" s="87"/>
      <c r="D1848" s="89"/>
      <c r="R1848" s="89"/>
      <c r="S1848" s="89"/>
      <c r="T1848" s="89"/>
    </row>
    <row r="1849" spans="2:20" s="86" customFormat="1" ht="10.199999999999999">
      <c r="B1849" s="87"/>
      <c r="C1849" s="87"/>
      <c r="D1849" s="89"/>
      <c r="R1849" s="89"/>
      <c r="S1849" s="89"/>
      <c r="T1849" s="89"/>
    </row>
    <row r="1850" spans="2:20" s="86" customFormat="1" ht="10.199999999999999">
      <c r="B1850" s="87"/>
      <c r="C1850" s="87"/>
      <c r="D1850" s="89"/>
      <c r="R1850" s="89"/>
      <c r="S1850" s="89"/>
      <c r="T1850" s="89"/>
    </row>
    <row r="1851" spans="2:20" s="86" customFormat="1" ht="10.199999999999999">
      <c r="B1851" s="87"/>
      <c r="C1851" s="87"/>
      <c r="D1851" s="89"/>
      <c r="R1851" s="89"/>
      <c r="S1851" s="89"/>
      <c r="T1851" s="89"/>
    </row>
    <row r="1852" spans="2:20" s="86" customFormat="1" ht="10.199999999999999">
      <c r="B1852" s="87"/>
      <c r="C1852" s="87"/>
      <c r="D1852" s="89"/>
      <c r="R1852" s="89"/>
      <c r="S1852" s="89"/>
      <c r="T1852" s="89"/>
    </row>
    <row r="1853" spans="2:20" s="86" customFormat="1" ht="10.199999999999999">
      <c r="B1853" s="87"/>
      <c r="C1853" s="87"/>
      <c r="D1853" s="89"/>
      <c r="R1853" s="89"/>
      <c r="S1853" s="89"/>
      <c r="T1853" s="89"/>
    </row>
    <row r="1854" spans="2:20" s="86" customFormat="1" ht="10.199999999999999">
      <c r="B1854" s="87"/>
      <c r="C1854" s="87"/>
      <c r="D1854" s="89"/>
      <c r="R1854" s="89"/>
      <c r="S1854" s="89"/>
      <c r="T1854" s="89"/>
    </row>
    <row r="1855" spans="2:20" s="86" customFormat="1" ht="10.199999999999999">
      <c r="B1855" s="87"/>
      <c r="C1855" s="87"/>
      <c r="D1855" s="89"/>
      <c r="R1855" s="89"/>
      <c r="S1855" s="89"/>
      <c r="T1855" s="89"/>
    </row>
    <row r="1856" spans="2:20" s="86" customFormat="1" ht="10.199999999999999">
      <c r="B1856" s="87"/>
      <c r="C1856" s="87"/>
      <c r="D1856" s="89"/>
      <c r="R1856" s="89"/>
      <c r="S1856" s="89"/>
      <c r="T1856" s="89"/>
    </row>
    <row r="1857" spans="2:20" s="86" customFormat="1" ht="10.199999999999999">
      <c r="B1857" s="87"/>
      <c r="C1857" s="87"/>
      <c r="D1857" s="89"/>
      <c r="R1857" s="89"/>
      <c r="S1857" s="89"/>
      <c r="T1857" s="89"/>
    </row>
    <row r="1858" spans="2:20" s="86" customFormat="1" ht="10.199999999999999">
      <c r="B1858" s="87"/>
      <c r="C1858" s="87"/>
      <c r="D1858" s="89"/>
      <c r="R1858" s="89"/>
      <c r="S1858" s="89"/>
      <c r="T1858" s="89"/>
    </row>
    <row r="1859" spans="2:20" s="86" customFormat="1" ht="10.199999999999999">
      <c r="B1859" s="87"/>
      <c r="C1859" s="87"/>
      <c r="D1859" s="89"/>
      <c r="R1859" s="89"/>
      <c r="S1859" s="89"/>
      <c r="T1859" s="89"/>
    </row>
    <row r="1860" spans="2:20" s="86" customFormat="1" ht="10.199999999999999">
      <c r="B1860" s="87"/>
      <c r="C1860" s="87"/>
      <c r="D1860" s="89"/>
      <c r="R1860" s="89"/>
      <c r="S1860" s="89"/>
      <c r="T1860" s="89"/>
    </row>
    <row r="1861" spans="2:20" s="86" customFormat="1" ht="10.199999999999999">
      <c r="B1861" s="87"/>
      <c r="C1861" s="87"/>
      <c r="D1861" s="89"/>
      <c r="R1861" s="89"/>
      <c r="S1861" s="89"/>
      <c r="T1861" s="89"/>
    </row>
    <row r="1862" spans="2:20" s="86" customFormat="1" ht="10.199999999999999">
      <c r="B1862" s="87"/>
      <c r="C1862" s="87"/>
      <c r="D1862" s="89"/>
      <c r="R1862" s="89"/>
      <c r="S1862" s="89"/>
      <c r="T1862" s="89"/>
    </row>
    <row r="1863" spans="2:20" s="86" customFormat="1" ht="10.199999999999999">
      <c r="B1863" s="87"/>
      <c r="C1863" s="87"/>
      <c r="D1863" s="89"/>
      <c r="R1863" s="89"/>
      <c r="S1863" s="89"/>
      <c r="T1863" s="89"/>
    </row>
    <row r="1864" spans="2:20" s="86" customFormat="1" ht="10.199999999999999">
      <c r="B1864" s="87"/>
      <c r="C1864" s="87"/>
      <c r="D1864" s="89"/>
      <c r="R1864" s="89"/>
      <c r="S1864" s="89"/>
      <c r="T1864" s="89"/>
    </row>
    <row r="1865" spans="2:20" s="86" customFormat="1" ht="10.199999999999999">
      <c r="B1865" s="87"/>
      <c r="C1865" s="87"/>
      <c r="D1865" s="89"/>
      <c r="R1865" s="89"/>
      <c r="S1865" s="89"/>
      <c r="T1865" s="89"/>
    </row>
    <row r="1866" spans="2:20" s="86" customFormat="1" ht="10.199999999999999">
      <c r="B1866" s="87"/>
      <c r="C1866" s="87"/>
      <c r="D1866" s="89"/>
      <c r="R1866" s="89"/>
      <c r="S1866" s="89"/>
      <c r="T1866" s="89"/>
    </row>
    <row r="1867" spans="2:20" s="86" customFormat="1" ht="10.199999999999999">
      <c r="B1867" s="87"/>
      <c r="C1867" s="87"/>
      <c r="D1867" s="89"/>
      <c r="R1867" s="89"/>
      <c r="S1867" s="89"/>
      <c r="T1867" s="89"/>
    </row>
    <row r="1868" spans="2:20" s="86" customFormat="1" ht="10.199999999999999">
      <c r="B1868" s="87"/>
      <c r="C1868" s="87"/>
      <c r="D1868" s="89"/>
      <c r="R1868" s="89"/>
      <c r="S1868" s="89"/>
      <c r="T1868" s="89"/>
    </row>
    <row r="1869" spans="2:20" s="86" customFormat="1" ht="10.199999999999999">
      <c r="B1869" s="87"/>
      <c r="C1869" s="87"/>
      <c r="D1869" s="89"/>
      <c r="R1869" s="89"/>
      <c r="S1869" s="89"/>
      <c r="T1869" s="89"/>
    </row>
    <row r="1870" spans="2:20" s="86" customFormat="1" ht="10.199999999999999">
      <c r="B1870" s="87"/>
      <c r="C1870" s="87"/>
      <c r="D1870" s="89"/>
      <c r="R1870" s="89"/>
      <c r="S1870" s="89"/>
      <c r="T1870" s="89"/>
    </row>
    <row r="1871" spans="2:20" s="86" customFormat="1" ht="10.199999999999999">
      <c r="B1871" s="87"/>
      <c r="C1871" s="87"/>
      <c r="D1871" s="89"/>
      <c r="R1871" s="89"/>
      <c r="S1871" s="89"/>
      <c r="T1871" s="89"/>
    </row>
    <row r="1872" spans="2:20" s="86" customFormat="1" ht="10.199999999999999">
      <c r="B1872" s="87"/>
      <c r="C1872" s="87"/>
      <c r="D1872" s="89"/>
      <c r="R1872" s="89"/>
      <c r="S1872" s="89"/>
      <c r="T1872" s="89"/>
    </row>
    <row r="1873" spans="2:20" s="86" customFormat="1" ht="10.199999999999999">
      <c r="B1873" s="87"/>
      <c r="C1873" s="87"/>
      <c r="D1873" s="89"/>
      <c r="R1873" s="89"/>
      <c r="S1873" s="89"/>
      <c r="T1873" s="89"/>
    </row>
    <row r="1874" spans="2:20" s="86" customFormat="1" ht="10.199999999999999">
      <c r="B1874" s="87"/>
      <c r="C1874" s="87"/>
      <c r="D1874" s="89"/>
      <c r="R1874" s="89"/>
      <c r="S1874" s="89"/>
      <c r="T1874" s="89"/>
    </row>
    <row r="1875" spans="2:20" s="86" customFormat="1" ht="10.199999999999999">
      <c r="B1875" s="87"/>
      <c r="C1875" s="87"/>
      <c r="D1875" s="89"/>
      <c r="R1875" s="89"/>
      <c r="S1875" s="89"/>
      <c r="T1875" s="89"/>
    </row>
    <row r="1876" spans="2:20" s="86" customFormat="1" ht="10.199999999999999">
      <c r="B1876" s="87"/>
      <c r="C1876" s="87"/>
      <c r="D1876" s="89"/>
      <c r="R1876" s="89"/>
      <c r="S1876" s="89"/>
      <c r="T1876" s="89"/>
    </row>
    <row r="1877" spans="2:20" s="86" customFormat="1" ht="10.199999999999999">
      <c r="B1877" s="87"/>
      <c r="C1877" s="87"/>
      <c r="D1877" s="89"/>
      <c r="R1877" s="89"/>
      <c r="S1877" s="89"/>
      <c r="T1877" s="89"/>
    </row>
    <row r="1878" spans="2:20" s="86" customFormat="1" ht="10.199999999999999">
      <c r="B1878" s="87"/>
      <c r="C1878" s="87"/>
      <c r="D1878" s="89"/>
      <c r="R1878" s="89"/>
      <c r="S1878" s="89"/>
      <c r="T1878" s="89"/>
    </row>
    <row r="1879" spans="2:20" s="86" customFormat="1" ht="10.199999999999999">
      <c r="B1879" s="87"/>
      <c r="C1879" s="87"/>
      <c r="D1879" s="89"/>
      <c r="R1879" s="89"/>
      <c r="S1879" s="89"/>
      <c r="T1879" s="89"/>
    </row>
    <row r="1880" spans="2:20" s="86" customFormat="1" ht="10.199999999999999">
      <c r="B1880" s="87"/>
      <c r="C1880" s="87"/>
      <c r="D1880" s="89"/>
      <c r="R1880" s="89"/>
      <c r="S1880" s="89"/>
      <c r="T1880" s="89"/>
    </row>
    <row r="1881" spans="2:20" s="86" customFormat="1" ht="10.199999999999999">
      <c r="B1881" s="87"/>
      <c r="C1881" s="87"/>
      <c r="D1881" s="89"/>
      <c r="R1881" s="89"/>
      <c r="S1881" s="89"/>
      <c r="T1881" s="89"/>
    </row>
    <row r="1882" spans="2:20" s="86" customFormat="1" ht="10.199999999999999">
      <c r="B1882" s="87"/>
      <c r="C1882" s="87"/>
      <c r="D1882" s="89"/>
      <c r="R1882" s="89"/>
      <c r="S1882" s="89"/>
      <c r="T1882" s="89"/>
    </row>
    <row r="1883" spans="2:20" s="86" customFormat="1" ht="10.199999999999999">
      <c r="B1883" s="87"/>
      <c r="C1883" s="87"/>
      <c r="D1883" s="89"/>
      <c r="R1883" s="89"/>
      <c r="S1883" s="89"/>
      <c r="T1883" s="89"/>
    </row>
    <row r="1884" spans="2:20" s="86" customFormat="1" ht="10.199999999999999">
      <c r="B1884" s="87"/>
      <c r="C1884" s="87"/>
      <c r="D1884" s="89"/>
      <c r="R1884" s="89"/>
      <c r="S1884" s="89"/>
      <c r="T1884" s="89"/>
    </row>
    <row r="1885" spans="2:20" s="86" customFormat="1" ht="10.199999999999999">
      <c r="B1885" s="87"/>
      <c r="C1885" s="87"/>
      <c r="D1885" s="89"/>
      <c r="R1885" s="89"/>
      <c r="S1885" s="89"/>
      <c r="T1885" s="89"/>
    </row>
    <row r="1886" spans="2:20" s="86" customFormat="1" ht="10.199999999999999">
      <c r="B1886" s="87"/>
      <c r="C1886" s="87"/>
      <c r="D1886" s="89"/>
      <c r="R1886" s="89"/>
      <c r="S1886" s="89"/>
      <c r="T1886" s="89"/>
    </row>
    <row r="1887" spans="2:20" s="86" customFormat="1" ht="10.199999999999999">
      <c r="B1887" s="87"/>
      <c r="C1887" s="87"/>
      <c r="D1887" s="89"/>
      <c r="R1887" s="89"/>
      <c r="S1887" s="89"/>
      <c r="T1887" s="89"/>
    </row>
    <row r="1888" spans="2:20" s="86" customFormat="1" ht="10.199999999999999">
      <c r="B1888" s="87"/>
      <c r="C1888" s="87"/>
      <c r="D1888" s="89"/>
      <c r="R1888" s="89"/>
      <c r="S1888" s="89"/>
      <c r="T1888" s="89"/>
    </row>
    <row r="1889" spans="2:20" s="86" customFormat="1" ht="10.199999999999999">
      <c r="B1889" s="87"/>
      <c r="C1889" s="87"/>
      <c r="D1889" s="89"/>
      <c r="R1889" s="89"/>
      <c r="S1889" s="89"/>
      <c r="T1889" s="89"/>
    </row>
    <row r="1890" spans="2:20" s="86" customFormat="1" ht="10.199999999999999">
      <c r="B1890" s="87"/>
      <c r="C1890" s="87"/>
      <c r="D1890" s="89"/>
      <c r="R1890" s="89"/>
      <c r="S1890" s="89"/>
      <c r="T1890" s="89"/>
    </row>
    <row r="1891" spans="2:20" s="86" customFormat="1" ht="10.199999999999999">
      <c r="B1891" s="87"/>
      <c r="C1891" s="87"/>
      <c r="D1891" s="89"/>
      <c r="R1891" s="89"/>
      <c r="S1891" s="89"/>
      <c r="T1891" s="89"/>
    </row>
    <row r="1892" spans="2:20" s="86" customFormat="1" ht="10.199999999999999">
      <c r="B1892" s="87"/>
      <c r="C1892" s="87"/>
      <c r="D1892" s="89"/>
      <c r="R1892" s="89"/>
      <c r="S1892" s="89"/>
      <c r="T1892" s="89"/>
    </row>
    <row r="1893" spans="2:20" s="86" customFormat="1" ht="10.199999999999999">
      <c r="B1893" s="87"/>
      <c r="C1893" s="87"/>
      <c r="D1893" s="89"/>
      <c r="R1893" s="89"/>
      <c r="S1893" s="89"/>
      <c r="T1893" s="89"/>
    </row>
    <row r="1894" spans="2:20" s="86" customFormat="1" ht="10.199999999999999">
      <c r="B1894" s="87"/>
      <c r="C1894" s="87"/>
      <c r="D1894" s="89"/>
      <c r="R1894" s="89"/>
      <c r="S1894" s="89"/>
      <c r="T1894" s="89"/>
    </row>
    <row r="1895" spans="2:20" s="86" customFormat="1" ht="10.199999999999999">
      <c r="B1895" s="87"/>
      <c r="C1895" s="87"/>
      <c r="D1895" s="89"/>
      <c r="R1895" s="89"/>
      <c r="S1895" s="89"/>
      <c r="T1895" s="89"/>
    </row>
    <row r="1896" spans="2:20" s="86" customFormat="1" ht="10.199999999999999">
      <c r="B1896" s="87"/>
      <c r="C1896" s="87"/>
      <c r="D1896" s="89"/>
      <c r="R1896" s="89"/>
      <c r="S1896" s="89"/>
      <c r="T1896" s="89"/>
    </row>
    <row r="1897" spans="2:20" s="86" customFormat="1" ht="10.199999999999999">
      <c r="B1897" s="87"/>
      <c r="C1897" s="87"/>
      <c r="D1897" s="89"/>
      <c r="R1897" s="89"/>
      <c r="S1897" s="89"/>
      <c r="T1897" s="89"/>
    </row>
    <row r="1898" spans="2:20" s="86" customFormat="1" ht="10.199999999999999">
      <c r="B1898" s="87"/>
      <c r="C1898" s="87"/>
      <c r="D1898" s="89"/>
      <c r="R1898" s="89"/>
      <c r="S1898" s="89"/>
      <c r="T1898" s="89"/>
    </row>
    <row r="1899" spans="2:20" s="86" customFormat="1" ht="10.199999999999999">
      <c r="B1899" s="87"/>
      <c r="C1899" s="87"/>
      <c r="D1899" s="89"/>
      <c r="R1899" s="89"/>
      <c r="S1899" s="89"/>
      <c r="T1899" s="89"/>
    </row>
    <row r="1900" spans="2:20" s="86" customFormat="1" ht="10.199999999999999">
      <c r="B1900" s="87"/>
      <c r="C1900" s="87"/>
      <c r="D1900" s="89"/>
      <c r="R1900" s="89"/>
      <c r="S1900" s="89"/>
      <c r="T1900" s="89"/>
    </row>
    <row r="1901" spans="2:20" s="86" customFormat="1" ht="10.199999999999999">
      <c r="B1901" s="87"/>
      <c r="C1901" s="87"/>
      <c r="D1901" s="89"/>
      <c r="R1901" s="89"/>
      <c r="S1901" s="89"/>
      <c r="T1901" s="89"/>
    </row>
    <row r="1902" spans="2:20" s="86" customFormat="1" ht="10.199999999999999">
      <c r="B1902" s="87"/>
      <c r="C1902" s="87"/>
      <c r="D1902" s="89"/>
      <c r="R1902" s="89"/>
      <c r="S1902" s="89"/>
      <c r="T1902" s="89"/>
    </row>
    <row r="1903" spans="2:20" s="86" customFormat="1" ht="10.199999999999999">
      <c r="B1903" s="87"/>
      <c r="C1903" s="87"/>
      <c r="D1903" s="89"/>
      <c r="R1903" s="89"/>
      <c r="S1903" s="89"/>
      <c r="T1903" s="89"/>
    </row>
    <row r="1904" spans="2:20" s="86" customFormat="1" ht="10.199999999999999">
      <c r="B1904" s="87"/>
      <c r="C1904" s="87"/>
      <c r="D1904" s="89"/>
      <c r="R1904" s="89"/>
      <c r="S1904" s="89"/>
      <c r="T1904" s="89"/>
    </row>
    <row r="1905" spans="2:20" s="86" customFormat="1" ht="10.199999999999999">
      <c r="B1905" s="87"/>
      <c r="C1905" s="87"/>
      <c r="D1905" s="89"/>
      <c r="R1905" s="89"/>
      <c r="S1905" s="89"/>
      <c r="T1905" s="89"/>
    </row>
    <row r="1906" spans="2:20" s="86" customFormat="1" ht="10.199999999999999">
      <c r="B1906" s="87"/>
      <c r="C1906" s="87"/>
      <c r="D1906" s="89"/>
      <c r="R1906" s="89"/>
      <c r="S1906" s="89"/>
      <c r="T1906" s="89"/>
    </row>
    <row r="1907" spans="2:20" s="86" customFormat="1" ht="10.199999999999999">
      <c r="B1907" s="87"/>
      <c r="C1907" s="87"/>
      <c r="D1907" s="89"/>
      <c r="R1907" s="89"/>
      <c r="S1907" s="89"/>
      <c r="T1907" s="89"/>
    </row>
    <row r="1908" spans="2:20" s="86" customFormat="1" ht="10.199999999999999">
      <c r="B1908" s="87"/>
      <c r="C1908" s="87"/>
      <c r="D1908" s="89"/>
      <c r="R1908" s="89"/>
      <c r="S1908" s="89"/>
      <c r="T1908" s="89"/>
    </row>
    <row r="1909" spans="2:20" s="86" customFormat="1" ht="10.199999999999999">
      <c r="B1909" s="87"/>
      <c r="C1909" s="87"/>
      <c r="D1909" s="89"/>
      <c r="R1909" s="89"/>
      <c r="S1909" s="89"/>
      <c r="T1909" s="89"/>
    </row>
    <row r="1910" spans="2:20" s="86" customFormat="1" ht="10.199999999999999">
      <c r="B1910" s="87"/>
      <c r="C1910" s="87"/>
      <c r="D1910" s="89"/>
      <c r="R1910" s="89"/>
      <c r="S1910" s="89"/>
      <c r="T1910" s="89"/>
    </row>
    <row r="1911" spans="2:20" s="86" customFormat="1" ht="10.199999999999999">
      <c r="B1911" s="87"/>
      <c r="C1911" s="87"/>
      <c r="D1911" s="89"/>
      <c r="R1911" s="89"/>
      <c r="S1911" s="89"/>
      <c r="T1911" s="89"/>
    </row>
    <row r="1912" spans="2:20" s="86" customFormat="1" ht="10.199999999999999">
      <c r="B1912" s="87"/>
      <c r="C1912" s="87"/>
      <c r="D1912" s="89"/>
      <c r="R1912" s="89"/>
      <c r="S1912" s="89"/>
      <c r="T1912" s="89"/>
    </row>
    <row r="1913" spans="2:20" s="86" customFormat="1" ht="10.199999999999999">
      <c r="B1913" s="87"/>
      <c r="C1913" s="87"/>
      <c r="D1913" s="89"/>
      <c r="R1913" s="89"/>
      <c r="S1913" s="89"/>
      <c r="T1913" s="89"/>
    </row>
    <row r="1914" spans="2:20" s="86" customFormat="1" ht="10.199999999999999">
      <c r="B1914" s="87"/>
      <c r="C1914" s="87"/>
      <c r="D1914" s="89"/>
      <c r="R1914" s="89"/>
      <c r="S1914" s="89"/>
      <c r="T1914" s="89"/>
    </row>
    <row r="1915" spans="2:20" s="86" customFormat="1" ht="10.199999999999999">
      <c r="B1915" s="87"/>
      <c r="C1915" s="87"/>
      <c r="D1915" s="89"/>
      <c r="R1915" s="89"/>
      <c r="S1915" s="89"/>
      <c r="T1915" s="89"/>
    </row>
    <row r="1916" spans="2:20" s="86" customFormat="1" ht="10.199999999999999">
      <c r="B1916" s="87"/>
      <c r="C1916" s="87"/>
      <c r="D1916" s="89"/>
      <c r="R1916" s="89"/>
      <c r="S1916" s="89"/>
      <c r="T1916" s="89"/>
    </row>
    <row r="1917" spans="2:20" s="86" customFormat="1" ht="10.199999999999999">
      <c r="B1917" s="87"/>
      <c r="C1917" s="87"/>
      <c r="D1917" s="89"/>
      <c r="R1917" s="89"/>
      <c r="S1917" s="89"/>
      <c r="T1917" s="89"/>
    </row>
    <row r="1918" spans="2:20" s="86" customFormat="1" ht="10.199999999999999">
      <c r="B1918" s="87"/>
      <c r="C1918" s="87"/>
      <c r="D1918" s="89"/>
      <c r="R1918" s="89"/>
      <c r="S1918" s="89"/>
      <c r="T1918" s="89"/>
    </row>
    <row r="1919" spans="2:20" s="86" customFormat="1" ht="10.199999999999999">
      <c r="B1919" s="87"/>
      <c r="C1919" s="87"/>
      <c r="D1919" s="89"/>
      <c r="R1919" s="89"/>
      <c r="S1919" s="89"/>
      <c r="T1919" s="89"/>
    </row>
    <row r="1920" spans="2:20" s="86" customFormat="1" ht="10.199999999999999">
      <c r="B1920" s="87"/>
      <c r="C1920" s="87"/>
      <c r="D1920" s="89"/>
      <c r="R1920" s="89"/>
      <c r="S1920" s="89"/>
      <c r="T1920" s="89"/>
    </row>
    <row r="1921" spans="2:20" s="86" customFormat="1" ht="10.199999999999999">
      <c r="B1921" s="87"/>
      <c r="C1921" s="87"/>
      <c r="D1921" s="89"/>
      <c r="R1921" s="89"/>
      <c r="S1921" s="89"/>
      <c r="T1921" s="89"/>
    </row>
    <row r="1922" spans="2:20" s="86" customFormat="1" ht="10.199999999999999">
      <c r="B1922" s="87"/>
      <c r="C1922" s="87"/>
      <c r="D1922" s="89"/>
      <c r="R1922" s="89"/>
      <c r="S1922" s="89"/>
      <c r="T1922" s="89"/>
    </row>
    <row r="1923" spans="2:20" s="86" customFormat="1" ht="10.199999999999999">
      <c r="B1923" s="87"/>
      <c r="C1923" s="87"/>
      <c r="D1923" s="89"/>
      <c r="R1923" s="89"/>
      <c r="S1923" s="89"/>
      <c r="T1923" s="89"/>
    </row>
    <row r="1924" spans="2:20" s="86" customFormat="1" ht="10.199999999999999">
      <c r="B1924" s="87"/>
      <c r="C1924" s="87"/>
      <c r="D1924" s="89"/>
      <c r="R1924" s="89"/>
      <c r="S1924" s="89"/>
      <c r="T1924" s="89"/>
    </row>
    <row r="1925" spans="2:20" s="86" customFormat="1" ht="10.199999999999999">
      <c r="B1925" s="87"/>
      <c r="C1925" s="87"/>
      <c r="D1925" s="89"/>
      <c r="R1925" s="89"/>
      <c r="S1925" s="89"/>
      <c r="T1925" s="89"/>
    </row>
    <row r="1926" spans="2:20" s="86" customFormat="1" ht="10.199999999999999">
      <c r="B1926" s="87"/>
      <c r="C1926" s="87"/>
      <c r="D1926" s="89"/>
      <c r="R1926" s="89"/>
      <c r="S1926" s="89"/>
      <c r="T1926" s="89"/>
    </row>
    <row r="1927" spans="2:20" s="86" customFormat="1" ht="10.199999999999999">
      <c r="B1927" s="87"/>
      <c r="C1927" s="87"/>
      <c r="D1927" s="89"/>
      <c r="R1927" s="89"/>
      <c r="S1927" s="89"/>
      <c r="T1927" s="89"/>
    </row>
    <row r="1928" spans="2:20" s="86" customFormat="1" ht="10.199999999999999">
      <c r="B1928" s="87"/>
      <c r="C1928" s="87"/>
      <c r="D1928" s="89"/>
      <c r="R1928" s="89"/>
      <c r="S1928" s="89"/>
      <c r="T1928" s="89"/>
    </row>
    <row r="1929" spans="2:20" s="86" customFormat="1" ht="10.199999999999999">
      <c r="B1929" s="87"/>
      <c r="C1929" s="87"/>
      <c r="D1929" s="89"/>
      <c r="R1929" s="89"/>
      <c r="S1929" s="89"/>
      <c r="T1929" s="89"/>
    </row>
    <row r="1930" spans="2:20" s="86" customFormat="1" ht="10.199999999999999">
      <c r="B1930" s="87"/>
      <c r="C1930" s="87"/>
      <c r="D1930" s="89"/>
      <c r="R1930" s="89"/>
      <c r="S1930" s="89"/>
      <c r="T1930" s="89"/>
    </row>
    <row r="1931" spans="2:20" s="86" customFormat="1" ht="10.199999999999999">
      <c r="B1931" s="87"/>
      <c r="C1931" s="87"/>
      <c r="D1931" s="89"/>
      <c r="R1931" s="89"/>
      <c r="S1931" s="89"/>
      <c r="T1931" s="89"/>
    </row>
    <row r="1932" spans="2:20" s="86" customFormat="1" ht="10.199999999999999">
      <c r="B1932" s="87"/>
      <c r="C1932" s="87"/>
      <c r="D1932" s="89"/>
      <c r="R1932" s="89"/>
      <c r="S1932" s="89"/>
      <c r="T1932" s="89"/>
    </row>
    <row r="1933" spans="2:20" s="86" customFormat="1" ht="10.199999999999999">
      <c r="B1933" s="87"/>
      <c r="C1933" s="87"/>
      <c r="D1933" s="89"/>
      <c r="R1933" s="89"/>
      <c r="S1933" s="89"/>
      <c r="T1933" s="89"/>
    </row>
    <row r="1934" spans="2:20" s="86" customFormat="1" ht="10.199999999999999">
      <c r="B1934" s="87"/>
      <c r="C1934" s="87"/>
      <c r="D1934" s="89"/>
      <c r="R1934" s="89"/>
      <c r="S1934" s="89"/>
      <c r="T1934" s="89"/>
    </row>
    <row r="1935" spans="2:20" s="86" customFormat="1" ht="10.199999999999999">
      <c r="B1935" s="87"/>
      <c r="C1935" s="87"/>
      <c r="D1935" s="89"/>
      <c r="R1935" s="89"/>
      <c r="S1935" s="89"/>
      <c r="T1935" s="89"/>
    </row>
    <row r="1936" spans="2:20" s="86" customFormat="1" ht="10.199999999999999">
      <c r="B1936" s="87"/>
      <c r="C1936" s="87"/>
      <c r="D1936" s="89"/>
      <c r="R1936" s="89"/>
      <c r="S1936" s="89"/>
      <c r="T1936" s="89"/>
    </row>
    <row r="1937" spans="2:20" s="86" customFormat="1" ht="10.199999999999999">
      <c r="B1937" s="87"/>
      <c r="C1937" s="87"/>
      <c r="D1937" s="89"/>
      <c r="R1937" s="89"/>
      <c r="S1937" s="89"/>
      <c r="T1937" s="89"/>
    </row>
    <row r="1938" spans="2:20" s="86" customFormat="1" ht="10.199999999999999">
      <c r="B1938" s="87"/>
      <c r="C1938" s="87"/>
      <c r="D1938" s="89"/>
      <c r="R1938" s="89"/>
      <c r="S1938" s="89"/>
      <c r="T1938" s="89"/>
    </row>
    <row r="1939" spans="2:20" s="86" customFormat="1" ht="10.199999999999999">
      <c r="B1939" s="87"/>
      <c r="C1939" s="87"/>
      <c r="D1939" s="89"/>
      <c r="R1939" s="89"/>
      <c r="S1939" s="89"/>
      <c r="T1939" s="89"/>
    </row>
    <row r="1940" spans="2:20" s="86" customFormat="1" ht="10.199999999999999">
      <c r="B1940" s="87"/>
      <c r="C1940" s="87"/>
      <c r="D1940" s="89"/>
      <c r="R1940" s="89"/>
      <c r="S1940" s="89"/>
      <c r="T1940" s="89"/>
    </row>
    <row r="1941" spans="2:20" s="86" customFormat="1" ht="10.199999999999999">
      <c r="B1941" s="87"/>
      <c r="C1941" s="87"/>
      <c r="D1941" s="89"/>
      <c r="R1941" s="89"/>
      <c r="S1941" s="89"/>
      <c r="T1941" s="89"/>
    </row>
    <row r="1942" spans="2:20" s="86" customFormat="1" ht="10.199999999999999">
      <c r="B1942" s="87"/>
      <c r="C1942" s="87"/>
      <c r="D1942" s="89"/>
      <c r="R1942" s="89"/>
      <c r="S1942" s="89"/>
      <c r="T1942" s="89"/>
    </row>
    <row r="1943" spans="2:20" s="86" customFormat="1" ht="10.199999999999999">
      <c r="B1943" s="87"/>
      <c r="C1943" s="87"/>
      <c r="D1943" s="89"/>
      <c r="R1943" s="89"/>
      <c r="S1943" s="89"/>
      <c r="T1943" s="89"/>
    </row>
    <row r="1944" spans="2:20" s="86" customFormat="1" ht="10.199999999999999">
      <c r="B1944" s="87"/>
      <c r="C1944" s="87"/>
      <c r="D1944" s="89"/>
      <c r="R1944" s="89"/>
      <c r="S1944" s="89"/>
      <c r="T1944" s="89"/>
    </row>
    <row r="1945" spans="2:20" s="86" customFormat="1" ht="10.199999999999999">
      <c r="B1945" s="87"/>
      <c r="C1945" s="87"/>
      <c r="D1945" s="89"/>
      <c r="R1945" s="89"/>
      <c r="S1945" s="89"/>
      <c r="T1945" s="89"/>
    </row>
    <row r="1946" spans="2:20" s="86" customFormat="1" ht="10.199999999999999">
      <c r="B1946" s="87"/>
      <c r="C1946" s="87"/>
      <c r="D1946" s="89"/>
      <c r="R1946" s="89"/>
      <c r="S1946" s="89"/>
      <c r="T1946" s="89"/>
    </row>
    <row r="1947" spans="2:20" s="86" customFormat="1" ht="10.199999999999999">
      <c r="B1947" s="87"/>
      <c r="C1947" s="87"/>
      <c r="D1947" s="89"/>
      <c r="R1947" s="89"/>
      <c r="S1947" s="89"/>
      <c r="T1947" s="89"/>
    </row>
    <row r="1948" spans="2:20" s="86" customFormat="1" ht="10.199999999999999">
      <c r="B1948" s="87"/>
      <c r="C1948" s="87"/>
      <c r="D1948" s="89"/>
      <c r="R1948" s="89"/>
      <c r="S1948" s="89"/>
      <c r="T1948" s="89"/>
    </row>
    <row r="1949" spans="2:20" s="86" customFormat="1" ht="10.199999999999999">
      <c r="B1949" s="87"/>
      <c r="C1949" s="87"/>
      <c r="D1949" s="89"/>
      <c r="R1949" s="89"/>
      <c r="S1949" s="89"/>
      <c r="T1949" s="89"/>
    </row>
    <row r="1950" spans="2:20" s="86" customFormat="1" ht="10.199999999999999">
      <c r="B1950" s="87"/>
      <c r="C1950" s="87"/>
      <c r="D1950" s="89"/>
      <c r="R1950" s="89"/>
      <c r="S1950" s="89"/>
      <c r="T1950" s="89"/>
    </row>
    <row r="1951" spans="2:20" s="86" customFormat="1" ht="10.199999999999999">
      <c r="B1951" s="87"/>
      <c r="C1951" s="87"/>
      <c r="D1951" s="89"/>
      <c r="R1951" s="89"/>
      <c r="S1951" s="89"/>
      <c r="T1951" s="89"/>
    </row>
    <row r="1952" spans="2:20" s="86" customFormat="1" ht="10.199999999999999">
      <c r="B1952" s="87"/>
      <c r="C1952" s="87"/>
      <c r="D1952" s="89"/>
      <c r="R1952" s="89"/>
      <c r="S1952" s="89"/>
      <c r="T1952" s="89"/>
    </row>
    <row r="1953" spans="2:20" s="86" customFormat="1" ht="10.199999999999999">
      <c r="B1953" s="87"/>
      <c r="C1953" s="87"/>
      <c r="D1953" s="89"/>
      <c r="R1953" s="89"/>
      <c r="S1953" s="89"/>
      <c r="T1953" s="89"/>
    </row>
    <row r="1954" spans="2:20" s="86" customFormat="1" ht="10.199999999999999">
      <c r="B1954" s="87"/>
      <c r="C1954" s="87"/>
      <c r="D1954" s="89"/>
      <c r="R1954" s="89"/>
      <c r="S1954" s="89"/>
      <c r="T1954" s="89"/>
    </row>
    <row r="1955" spans="2:20" s="86" customFormat="1" ht="10.199999999999999">
      <c r="B1955" s="87"/>
      <c r="C1955" s="87"/>
      <c r="D1955" s="89"/>
      <c r="R1955" s="89"/>
      <c r="S1955" s="89"/>
      <c r="T1955" s="89"/>
    </row>
    <row r="1956" spans="2:20" s="86" customFormat="1" ht="10.199999999999999">
      <c r="B1956" s="87"/>
      <c r="C1956" s="87"/>
      <c r="D1956" s="89"/>
      <c r="R1956" s="89"/>
      <c r="S1956" s="89"/>
      <c r="T1956" s="89"/>
    </row>
    <row r="1957" spans="2:20" s="86" customFormat="1" ht="10.199999999999999">
      <c r="B1957" s="87"/>
      <c r="C1957" s="87"/>
      <c r="D1957" s="89"/>
      <c r="R1957" s="89"/>
      <c r="S1957" s="89"/>
      <c r="T1957" s="89"/>
    </row>
    <row r="1958" spans="2:20" s="86" customFormat="1" ht="10.199999999999999">
      <c r="B1958" s="87"/>
      <c r="C1958" s="87"/>
      <c r="D1958" s="89"/>
      <c r="R1958" s="89"/>
      <c r="S1958" s="89"/>
      <c r="T1958" s="89"/>
    </row>
    <row r="1959" spans="2:20" s="86" customFormat="1" ht="10.199999999999999">
      <c r="B1959" s="87"/>
      <c r="C1959" s="87"/>
      <c r="D1959" s="89"/>
      <c r="R1959" s="89"/>
      <c r="S1959" s="89"/>
      <c r="T1959" s="89"/>
    </row>
    <row r="1960" spans="2:20" s="86" customFormat="1" ht="10.199999999999999">
      <c r="B1960" s="87"/>
      <c r="C1960" s="87"/>
      <c r="D1960" s="89"/>
      <c r="R1960" s="89"/>
      <c r="S1960" s="89"/>
      <c r="T1960" s="89"/>
    </row>
    <row r="1961" spans="2:20" s="86" customFormat="1" ht="10.199999999999999">
      <c r="B1961" s="87"/>
      <c r="C1961" s="87"/>
      <c r="D1961" s="89"/>
      <c r="R1961" s="89"/>
      <c r="S1961" s="89"/>
      <c r="T1961" s="89"/>
    </row>
    <row r="1962" spans="2:20" s="86" customFormat="1" ht="10.199999999999999">
      <c r="B1962" s="87"/>
      <c r="C1962" s="87"/>
      <c r="D1962" s="89"/>
      <c r="R1962" s="89"/>
      <c r="S1962" s="89"/>
      <c r="T1962" s="89"/>
    </row>
    <row r="1963" spans="2:20" s="86" customFormat="1" ht="10.199999999999999">
      <c r="B1963" s="87"/>
      <c r="C1963" s="87"/>
      <c r="D1963" s="89"/>
      <c r="R1963" s="89"/>
      <c r="S1963" s="89"/>
      <c r="T1963" s="89"/>
    </row>
    <row r="1964" spans="2:20" s="86" customFormat="1" ht="10.199999999999999">
      <c r="B1964" s="87"/>
      <c r="C1964" s="87"/>
      <c r="D1964" s="89"/>
      <c r="R1964" s="89"/>
      <c r="S1964" s="89"/>
      <c r="T1964" s="89"/>
    </row>
    <row r="1965" spans="2:20" s="86" customFormat="1" ht="10.199999999999999">
      <c r="B1965" s="87"/>
      <c r="C1965" s="87"/>
      <c r="D1965" s="89"/>
      <c r="R1965" s="89"/>
      <c r="S1965" s="89"/>
      <c r="T1965" s="89"/>
    </row>
    <row r="1966" spans="2:20" s="86" customFormat="1" ht="10.199999999999999">
      <c r="B1966" s="87"/>
      <c r="C1966" s="87"/>
      <c r="D1966" s="89"/>
      <c r="R1966" s="89"/>
      <c r="S1966" s="89"/>
      <c r="T1966" s="89"/>
    </row>
    <row r="1967" spans="2:20" s="86" customFormat="1" ht="10.199999999999999">
      <c r="B1967" s="87"/>
      <c r="C1967" s="87"/>
      <c r="D1967" s="89"/>
      <c r="R1967" s="89"/>
      <c r="S1967" s="89"/>
      <c r="T1967" s="89"/>
    </row>
    <row r="1968" spans="2:20" s="86" customFormat="1" ht="10.199999999999999">
      <c r="B1968" s="87"/>
      <c r="C1968" s="87"/>
      <c r="D1968" s="89"/>
      <c r="R1968" s="89"/>
      <c r="S1968" s="89"/>
      <c r="T1968" s="89"/>
    </row>
    <row r="1969" spans="2:20" s="86" customFormat="1" ht="10.199999999999999">
      <c r="B1969" s="87"/>
      <c r="C1969" s="87"/>
      <c r="D1969" s="89"/>
      <c r="R1969" s="89"/>
      <c r="S1969" s="89"/>
      <c r="T1969" s="89"/>
    </row>
    <row r="1970" spans="2:20" s="86" customFormat="1" ht="10.199999999999999">
      <c r="B1970" s="87"/>
      <c r="C1970" s="87"/>
      <c r="D1970" s="89"/>
      <c r="R1970" s="89"/>
      <c r="S1970" s="89"/>
      <c r="T1970" s="89"/>
    </row>
    <row r="1971" spans="2:20" s="86" customFormat="1" ht="10.199999999999999">
      <c r="B1971" s="87"/>
      <c r="C1971" s="87"/>
      <c r="D1971" s="89"/>
      <c r="R1971" s="89"/>
      <c r="S1971" s="89"/>
      <c r="T1971" s="89"/>
    </row>
    <row r="1972" spans="2:20" s="86" customFormat="1" ht="10.199999999999999">
      <c r="B1972" s="87"/>
      <c r="C1972" s="87"/>
      <c r="D1972" s="89"/>
      <c r="R1972" s="89"/>
      <c r="S1972" s="89"/>
      <c r="T1972" s="89"/>
    </row>
    <row r="1973" spans="2:20" s="86" customFormat="1" ht="10.199999999999999">
      <c r="B1973" s="87"/>
      <c r="C1973" s="87"/>
      <c r="D1973" s="89"/>
      <c r="R1973" s="89"/>
      <c r="S1973" s="89"/>
      <c r="T1973" s="89"/>
    </row>
    <row r="1974" spans="2:20" s="86" customFormat="1" ht="10.199999999999999">
      <c r="B1974" s="87"/>
      <c r="C1974" s="87"/>
      <c r="D1974" s="89"/>
      <c r="R1974" s="89"/>
      <c r="S1974" s="89"/>
      <c r="T1974" s="89"/>
    </row>
    <row r="1975" spans="2:20" s="86" customFormat="1" ht="10.199999999999999">
      <c r="B1975" s="87"/>
      <c r="C1975" s="87"/>
      <c r="D1975" s="89"/>
      <c r="R1975" s="89"/>
      <c r="S1975" s="89"/>
      <c r="T1975" s="89"/>
    </row>
    <row r="1976" spans="2:20" s="86" customFormat="1" ht="10.199999999999999">
      <c r="B1976" s="87"/>
      <c r="C1976" s="87"/>
      <c r="D1976" s="89"/>
      <c r="R1976" s="89"/>
      <c r="S1976" s="89"/>
      <c r="T1976" s="89"/>
    </row>
    <row r="1977" spans="2:20" s="86" customFormat="1" ht="10.199999999999999">
      <c r="B1977" s="87"/>
      <c r="C1977" s="87"/>
      <c r="D1977" s="89"/>
      <c r="R1977" s="89"/>
      <c r="S1977" s="89"/>
      <c r="T1977" s="89"/>
    </row>
    <row r="1978" spans="2:20" s="86" customFormat="1" ht="10.199999999999999">
      <c r="B1978" s="87"/>
      <c r="C1978" s="87"/>
      <c r="D1978" s="89"/>
      <c r="R1978" s="89"/>
      <c r="S1978" s="89"/>
      <c r="T1978" s="89"/>
    </row>
    <row r="1979" spans="2:20" s="86" customFormat="1" ht="10.199999999999999">
      <c r="B1979" s="87"/>
      <c r="C1979" s="87"/>
      <c r="D1979" s="89"/>
      <c r="R1979" s="89"/>
      <c r="S1979" s="89"/>
      <c r="T1979" s="89"/>
    </row>
    <row r="1980" spans="2:20" s="86" customFormat="1" ht="10.199999999999999">
      <c r="B1980" s="87"/>
      <c r="C1980" s="87"/>
      <c r="D1980" s="89"/>
      <c r="R1980" s="89"/>
      <c r="S1980" s="89"/>
      <c r="T1980" s="89"/>
    </row>
    <row r="1981" spans="2:20" s="86" customFormat="1" ht="10.199999999999999">
      <c r="B1981" s="87"/>
      <c r="C1981" s="87"/>
      <c r="D1981" s="89"/>
      <c r="R1981" s="89"/>
      <c r="S1981" s="89"/>
      <c r="T1981" s="89"/>
    </row>
    <row r="1982" spans="2:20" s="86" customFormat="1" ht="10.199999999999999">
      <c r="B1982" s="87"/>
      <c r="C1982" s="87"/>
      <c r="D1982" s="89"/>
      <c r="R1982" s="89"/>
      <c r="S1982" s="89"/>
      <c r="T1982" s="89"/>
    </row>
    <row r="1983" spans="2:20" s="86" customFormat="1" ht="10.199999999999999">
      <c r="B1983" s="87"/>
      <c r="C1983" s="87"/>
      <c r="D1983" s="89"/>
      <c r="R1983" s="89"/>
      <c r="S1983" s="89"/>
      <c r="T1983" s="89"/>
    </row>
    <row r="1984" spans="2:20" s="86" customFormat="1" ht="10.199999999999999">
      <c r="B1984" s="87"/>
      <c r="C1984" s="87"/>
      <c r="D1984" s="89"/>
      <c r="R1984" s="89"/>
      <c r="S1984" s="89"/>
      <c r="T1984" s="89"/>
    </row>
    <row r="1985" spans="2:20" s="86" customFormat="1" ht="10.199999999999999">
      <c r="B1985" s="87"/>
      <c r="C1985" s="87"/>
      <c r="D1985" s="89"/>
      <c r="R1985" s="89"/>
      <c r="S1985" s="89"/>
      <c r="T1985" s="89"/>
    </row>
    <row r="1986" spans="2:20" s="86" customFormat="1" ht="10.199999999999999">
      <c r="B1986" s="87"/>
      <c r="C1986" s="87"/>
      <c r="D1986" s="89"/>
      <c r="R1986" s="89"/>
      <c r="S1986" s="89"/>
      <c r="T1986" s="89"/>
    </row>
    <row r="1987" spans="2:20" s="86" customFormat="1" ht="10.199999999999999">
      <c r="B1987" s="87"/>
      <c r="C1987" s="87"/>
      <c r="D1987" s="89"/>
      <c r="R1987" s="89"/>
      <c r="S1987" s="89"/>
      <c r="T1987" s="89"/>
    </row>
    <row r="1988" spans="2:20" s="86" customFormat="1" ht="10.199999999999999">
      <c r="B1988" s="87"/>
      <c r="C1988" s="87"/>
      <c r="D1988" s="89"/>
      <c r="R1988" s="89"/>
      <c r="S1988" s="89"/>
      <c r="T1988" s="89"/>
    </row>
    <row r="1989" spans="2:20" s="86" customFormat="1" ht="10.199999999999999">
      <c r="B1989" s="87"/>
      <c r="C1989" s="87"/>
      <c r="D1989" s="89"/>
      <c r="R1989" s="89"/>
      <c r="S1989" s="89"/>
      <c r="T1989" s="89"/>
    </row>
    <row r="1990" spans="2:20" s="86" customFormat="1" ht="10.199999999999999">
      <c r="B1990" s="87"/>
      <c r="C1990" s="87"/>
      <c r="D1990" s="89"/>
      <c r="R1990" s="89"/>
      <c r="S1990" s="89"/>
      <c r="T1990" s="89"/>
    </row>
    <row r="1991" spans="2:20" s="86" customFormat="1" ht="10.199999999999999">
      <c r="B1991" s="87"/>
      <c r="C1991" s="87"/>
      <c r="D1991" s="89"/>
      <c r="R1991" s="89"/>
      <c r="S1991" s="89"/>
      <c r="T1991" s="89"/>
    </row>
    <row r="1992" spans="2:20" s="86" customFormat="1" ht="10.199999999999999">
      <c r="B1992" s="87"/>
      <c r="C1992" s="87"/>
      <c r="D1992" s="89"/>
      <c r="R1992" s="89"/>
      <c r="S1992" s="89"/>
      <c r="T1992" s="89"/>
    </row>
    <row r="1993" spans="2:20" s="86" customFormat="1" ht="10.199999999999999">
      <c r="B1993" s="87"/>
      <c r="C1993" s="87"/>
      <c r="D1993" s="89"/>
      <c r="R1993" s="89"/>
      <c r="S1993" s="89"/>
      <c r="T1993" s="89"/>
    </row>
    <row r="1994" spans="2:20" s="86" customFormat="1" ht="10.199999999999999">
      <c r="B1994" s="87"/>
      <c r="C1994" s="87"/>
      <c r="D1994" s="89"/>
      <c r="R1994" s="89"/>
      <c r="S1994" s="89"/>
      <c r="T1994" s="89"/>
    </row>
    <row r="1995" spans="2:20" s="86" customFormat="1" ht="10.199999999999999">
      <c r="B1995" s="87"/>
      <c r="C1995" s="87"/>
      <c r="D1995" s="89"/>
      <c r="R1995" s="89"/>
      <c r="S1995" s="89"/>
      <c r="T1995" s="89"/>
    </row>
    <row r="1996" spans="2:20" s="86" customFormat="1" ht="10.199999999999999">
      <c r="B1996" s="87"/>
      <c r="C1996" s="87"/>
      <c r="D1996" s="89"/>
      <c r="R1996" s="89"/>
      <c r="S1996" s="89"/>
      <c r="T1996" s="89"/>
    </row>
    <row r="1997" spans="2:20" s="86" customFormat="1" ht="10.199999999999999">
      <c r="B1997" s="87"/>
      <c r="C1997" s="87"/>
      <c r="D1997" s="89"/>
      <c r="R1997" s="89"/>
      <c r="S1997" s="89"/>
      <c r="T1997" s="89"/>
    </row>
    <row r="1998" spans="2:20" s="86" customFormat="1" ht="10.199999999999999">
      <c r="B1998" s="87"/>
      <c r="C1998" s="87"/>
      <c r="D1998" s="89"/>
      <c r="R1998" s="89"/>
      <c r="S1998" s="89"/>
      <c r="T1998" s="89"/>
    </row>
    <row r="1999" spans="2:20" s="86" customFormat="1" ht="10.199999999999999">
      <c r="B1999" s="87"/>
      <c r="C1999" s="87"/>
      <c r="D1999" s="89"/>
      <c r="R1999" s="89"/>
      <c r="S1999" s="89"/>
      <c r="T1999" s="89"/>
    </row>
    <row r="2000" spans="2:20" s="86" customFormat="1" ht="10.199999999999999">
      <c r="B2000" s="87"/>
      <c r="C2000" s="87"/>
      <c r="D2000" s="89"/>
      <c r="R2000" s="89"/>
      <c r="S2000" s="89"/>
      <c r="T2000" s="89"/>
    </row>
    <row r="2001" spans="2:20" s="86" customFormat="1" ht="10.199999999999999">
      <c r="B2001" s="87"/>
      <c r="C2001" s="87"/>
      <c r="D2001" s="89"/>
      <c r="R2001" s="89"/>
      <c r="S2001" s="89"/>
      <c r="T2001" s="89"/>
    </row>
    <row r="2002" spans="2:20" s="86" customFormat="1" ht="10.199999999999999">
      <c r="B2002" s="87"/>
      <c r="C2002" s="87"/>
      <c r="D2002" s="89"/>
      <c r="R2002" s="89"/>
      <c r="S2002" s="89"/>
      <c r="T2002" s="89"/>
    </row>
    <row r="2003" spans="2:20" s="86" customFormat="1" ht="10.199999999999999">
      <c r="B2003" s="87"/>
      <c r="C2003" s="87"/>
      <c r="D2003" s="89"/>
      <c r="R2003" s="89"/>
      <c r="S2003" s="89"/>
      <c r="T2003" s="89"/>
    </row>
    <row r="2004" spans="2:20" s="86" customFormat="1" ht="10.199999999999999">
      <c r="B2004" s="87"/>
      <c r="C2004" s="87"/>
      <c r="D2004" s="89"/>
      <c r="R2004" s="89"/>
      <c r="S2004" s="89"/>
      <c r="T2004" s="89"/>
    </row>
    <row r="2005" spans="2:20" s="86" customFormat="1" ht="10.199999999999999">
      <c r="B2005" s="87"/>
      <c r="C2005" s="87"/>
      <c r="D2005" s="89"/>
      <c r="R2005" s="89"/>
      <c r="S2005" s="89"/>
      <c r="T2005" s="89"/>
    </row>
    <row r="2006" spans="2:20" s="86" customFormat="1" ht="10.199999999999999">
      <c r="B2006" s="87"/>
      <c r="C2006" s="87"/>
      <c r="D2006" s="89"/>
      <c r="R2006" s="89"/>
      <c r="S2006" s="89"/>
      <c r="T2006" s="89"/>
    </row>
    <row r="2007" spans="2:20" s="86" customFormat="1" ht="10.199999999999999">
      <c r="B2007" s="87"/>
      <c r="C2007" s="87"/>
      <c r="D2007" s="89"/>
      <c r="R2007" s="89"/>
      <c r="S2007" s="89"/>
      <c r="T2007" s="89"/>
    </row>
    <row r="2008" spans="2:20" s="86" customFormat="1" ht="10.199999999999999">
      <c r="B2008" s="87"/>
      <c r="C2008" s="87"/>
      <c r="D2008" s="89"/>
      <c r="R2008" s="89"/>
      <c r="S2008" s="89"/>
      <c r="T2008" s="89"/>
    </row>
    <row r="2009" spans="2:20" s="86" customFormat="1" ht="10.199999999999999">
      <c r="B2009" s="87"/>
      <c r="C2009" s="87"/>
      <c r="D2009" s="89"/>
      <c r="R2009" s="89"/>
      <c r="S2009" s="89"/>
      <c r="T2009" s="89"/>
    </row>
    <row r="2010" spans="2:20" s="86" customFormat="1" ht="10.199999999999999">
      <c r="B2010" s="87"/>
      <c r="C2010" s="87"/>
      <c r="D2010" s="89"/>
      <c r="R2010" s="89"/>
      <c r="S2010" s="89"/>
      <c r="T2010" s="89"/>
    </row>
    <row r="2011" spans="2:20" s="86" customFormat="1" ht="10.199999999999999">
      <c r="B2011" s="87"/>
      <c r="C2011" s="87"/>
      <c r="D2011" s="89"/>
      <c r="R2011" s="89"/>
      <c r="S2011" s="89"/>
      <c r="T2011" s="89"/>
    </row>
    <row r="2012" spans="2:20" s="86" customFormat="1" ht="10.199999999999999">
      <c r="B2012" s="87"/>
      <c r="C2012" s="87"/>
      <c r="D2012" s="89"/>
      <c r="R2012" s="89"/>
      <c r="S2012" s="89"/>
      <c r="T2012" s="89"/>
    </row>
    <row r="2013" spans="2:20" s="86" customFormat="1" ht="10.199999999999999">
      <c r="B2013" s="87"/>
      <c r="C2013" s="87"/>
      <c r="D2013" s="89"/>
      <c r="R2013" s="89"/>
      <c r="S2013" s="89"/>
      <c r="T2013" s="89"/>
    </row>
    <row r="2014" spans="2:20" s="86" customFormat="1" ht="10.199999999999999">
      <c r="B2014" s="87"/>
      <c r="C2014" s="87"/>
      <c r="D2014" s="89"/>
      <c r="R2014" s="89"/>
      <c r="S2014" s="89"/>
      <c r="T2014" s="89"/>
    </row>
    <row r="2015" spans="2:20" s="86" customFormat="1" ht="10.199999999999999">
      <c r="B2015" s="87"/>
      <c r="C2015" s="87"/>
      <c r="D2015" s="89"/>
      <c r="R2015" s="89"/>
      <c r="S2015" s="89"/>
      <c r="T2015" s="89"/>
    </row>
    <row r="2016" spans="2:20" s="86" customFormat="1" ht="10.199999999999999">
      <c r="B2016" s="87"/>
      <c r="C2016" s="87"/>
      <c r="D2016" s="89"/>
      <c r="R2016" s="89"/>
      <c r="S2016" s="89"/>
      <c r="T2016" s="89"/>
    </row>
    <row r="2017" spans="2:20" s="86" customFormat="1" ht="10.199999999999999">
      <c r="B2017" s="87"/>
      <c r="C2017" s="87"/>
      <c r="D2017" s="89"/>
      <c r="R2017" s="89"/>
      <c r="S2017" s="89"/>
      <c r="T2017" s="89"/>
    </row>
    <row r="2018" spans="2:20" s="86" customFormat="1" ht="10.199999999999999">
      <c r="B2018" s="87"/>
      <c r="C2018" s="87"/>
      <c r="D2018" s="89"/>
      <c r="R2018" s="89"/>
      <c r="S2018" s="89"/>
      <c r="T2018" s="89"/>
    </row>
    <row r="2019" spans="2:20" s="86" customFormat="1" ht="10.199999999999999">
      <c r="B2019" s="87"/>
      <c r="C2019" s="87"/>
      <c r="D2019" s="89"/>
      <c r="R2019" s="89"/>
      <c r="S2019" s="89"/>
      <c r="T2019" s="89"/>
    </row>
    <row r="2020" spans="2:20" s="86" customFormat="1" ht="10.199999999999999">
      <c r="B2020" s="87"/>
      <c r="C2020" s="87"/>
      <c r="D2020" s="89"/>
      <c r="R2020" s="89"/>
      <c r="S2020" s="89"/>
      <c r="T2020" s="89"/>
    </row>
    <row r="2021" spans="2:20" s="86" customFormat="1" ht="10.199999999999999">
      <c r="B2021" s="87"/>
      <c r="C2021" s="87"/>
      <c r="D2021" s="89"/>
      <c r="R2021" s="89"/>
      <c r="S2021" s="89"/>
      <c r="T2021" s="89"/>
    </row>
    <row r="2022" spans="2:20" s="86" customFormat="1" ht="10.199999999999999">
      <c r="B2022" s="87"/>
      <c r="C2022" s="87"/>
      <c r="D2022" s="89"/>
      <c r="R2022" s="89"/>
      <c r="S2022" s="89"/>
      <c r="T2022" s="89"/>
    </row>
    <row r="2023" spans="2:20" s="86" customFormat="1" ht="10.199999999999999">
      <c r="B2023" s="87"/>
      <c r="C2023" s="87"/>
      <c r="D2023" s="89"/>
      <c r="R2023" s="89"/>
      <c r="S2023" s="89"/>
      <c r="T2023" s="89"/>
    </row>
    <row r="2024" spans="2:20" s="86" customFormat="1" ht="10.199999999999999">
      <c r="B2024" s="87"/>
      <c r="C2024" s="87"/>
      <c r="D2024" s="89"/>
      <c r="R2024" s="89"/>
      <c r="S2024" s="89"/>
      <c r="T2024" s="89"/>
    </row>
    <row r="2025" spans="2:20" s="86" customFormat="1" ht="10.199999999999999">
      <c r="B2025" s="87"/>
      <c r="C2025" s="87"/>
      <c r="D2025" s="89"/>
      <c r="R2025" s="89"/>
      <c r="S2025" s="89"/>
      <c r="T2025" s="89"/>
    </row>
    <row r="2026" spans="2:20" s="86" customFormat="1" ht="10.199999999999999">
      <c r="B2026" s="87"/>
      <c r="C2026" s="87"/>
      <c r="D2026" s="89"/>
      <c r="R2026" s="89"/>
      <c r="S2026" s="89"/>
      <c r="T2026" s="89"/>
    </row>
    <row r="2027" spans="2:20" s="86" customFormat="1" ht="10.199999999999999">
      <c r="B2027" s="87"/>
      <c r="C2027" s="87"/>
      <c r="D2027" s="89"/>
      <c r="R2027" s="89"/>
      <c r="S2027" s="89"/>
      <c r="T2027" s="89"/>
    </row>
    <row r="2028" spans="2:20" s="86" customFormat="1" ht="10.199999999999999">
      <c r="B2028" s="87"/>
      <c r="C2028" s="87"/>
      <c r="D2028" s="89"/>
      <c r="R2028" s="89"/>
      <c r="S2028" s="89"/>
      <c r="T2028" s="89"/>
    </row>
    <row r="2029" spans="2:20" s="86" customFormat="1" ht="10.199999999999999">
      <c r="B2029" s="87"/>
      <c r="C2029" s="87"/>
      <c r="D2029" s="89"/>
      <c r="R2029" s="89"/>
      <c r="S2029" s="89"/>
      <c r="T2029" s="89"/>
    </row>
    <row r="2030" spans="2:20" s="86" customFormat="1" ht="10.199999999999999">
      <c r="B2030" s="87"/>
      <c r="C2030" s="87"/>
      <c r="D2030" s="89"/>
      <c r="R2030" s="89"/>
      <c r="S2030" s="89"/>
      <c r="T2030" s="89"/>
    </row>
    <row r="2031" spans="2:20" s="86" customFormat="1" ht="10.199999999999999">
      <c r="B2031" s="87"/>
      <c r="C2031" s="87"/>
      <c r="D2031" s="89"/>
      <c r="R2031" s="89"/>
      <c r="S2031" s="89"/>
      <c r="T2031" s="89"/>
    </row>
    <row r="2032" spans="2:20" s="86" customFormat="1" ht="10.199999999999999">
      <c r="B2032" s="87"/>
      <c r="C2032" s="87"/>
      <c r="D2032" s="89"/>
      <c r="R2032" s="89"/>
      <c r="S2032" s="89"/>
      <c r="T2032" s="89"/>
    </row>
    <row r="2033" spans="2:20" s="86" customFormat="1" ht="10.199999999999999">
      <c r="B2033" s="87"/>
      <c r="C2033" s="87"/>
      <c r="D2033" s="89"/>
      <c r="R2033" s="89"/>
      <c r="S2033" s="89"/>
      <c r="T2033" s="89"/>
    </row>
    <row r="2034" spans="2:20" s="86" customFormat="1" ht="10.199999999999999">
      <c r="B2034" s="87"/>
      <c r="C2034" s="87"/>
      <c r="D2034" s="89"/>
      <c r="R2034" s="89"/>
      <c r="S2034" s="89"/>
      <c r="T2034" s="89"/>
    </row>
    <row r="2035" spans="2:20" s="86" customFormat="1" ht="10.199999999999999">
      <c r="B2035" s="87"/>
      <c r="C2035" s="87"/>
      <c r="D2035" s="89"/>
      <c r="R2035" s="89"/>
      <c r="S2035" s="89"/>
      <c r="T2035" s="89"/>
    </row>
    <row r="2036" spans="2:20" s="86" customFormat="1" ht="10.199999999999999">
      <c r="B2036" s="87"/>
      <c r="C2036" s="87"/>
      <c r="D2036" s="89"/>
      <c r="R2036" s="89"/>
      <c r="S2036" s="89"/>
      <c r="T2036" s="89"/>
    </row>
    <row r="2037" spans="2:20" s="86" customFormat="1" ht="10.199999999999999">
      <c r="B2037" s="87"/>
      <c r="C2037" s="87"/>
      <c r="D2037" s="89"/>
      <c r="R2037" s="89"/>
      <c r="S2037" s="89"/>
      <c r="T2037" s="89"/>
    </row>
    <row r="2038" spans="2:20" s="86" customFormat="1" ht="10.199999999999999">
      <c r="B2038" s="87"/>
      <c r="C2038" s="87"/>
      <c r="D2038" s="89"/>
      <c r="R2038" s="89"/>
      <c r="S2038" s="89"/>
      <c r="T2038" s="89"/>
    </row>
    <row r="2039" spans="2:20" s="86" customFormat="1" ht="10.199999999999999">
      <c r="B2039" s="87"/>
      <c r="C2039" s="87"/>
      <c r="D2039" s="89"/>
      <c r="R2039" s="89"/>
      <c r="S2039" s="89"/>
      <c r="T2039" s="89"/>
    </row>
    <row r="2040" spans="2:20" s="86" customFormat="1" ht="10.199999999999999">
      <c r="B2040" s="87"/>
      <c r="C2040" s="87"/>
      <c r="D2040" s="89"/>
      <c r="R2040" s="89"/>
      <c r="S2040" s="89"/>
      <c r="T2040" s="89"/>
    </row>
    <row r="2041" spans="2:20" s="86" customFormat="1" ht="10.199999999999999">
      <c r="B2041" s="87"/>
      <c r="C2041" s="87"/>
      <c r="D2041" s="89"/>
      <c r="R2041" s="89"/>
      <c r="S2041" s="89"/>
      <c r="T2041" s="89"/>
    </row>
    <row r="2042" spans="2:20" s="86" customFormat="1" ht="10.199999999999999">
      <c r="B2042" s="87"/>
      <c r="C2042" s="87"/>
      <c r="D2042" s="89"/>
      <c r="R2042" s="89"/>
      <c r="S2042" s="89"/>
      <c r="T2042" s="89"/>
    </row>
    <row r="2043" spans="2:20" s="86" customFormat="1" ht="10.199999999999999">
      <c r="B2043" s="87"/>
      <c r="C2043" s="87"/>
      <c r="D2043" s="89"/>
      <c r="R2043" s="89"/>
      <c r="S2043" s="89"/>
      <c r="T2043" s="89"/>
    </row>
    <row r="2044" spans="2:20" s="86" customFormat="1" ht="10.199999999999999">
      <c r="B2044" s="87"/>
      <c r="C2044" s="87"/>
      <c r="D2044" s="89"/>
      <c r="R2044" s="89"/>
      <c r="S2044" s="89"/>
      <c r="T2044" s="89"/>
    </row>
    <row r="2045" spans="2:20" s="86" customFormat="1" ht="10.199999999999999">
      <c r="B2045" s="87"/>
      <c r="C2045" s="87"/>
      <c r="D2045" s="89"/>
      <c r="R2045" s="89"/>
      <c r="S2045" s="89"/>
      <c r="T2045" s="89"/>
    </row>
    <row r="2046" spans="2:20" s="86" customFormat="1" ht="10.199999999999999">
      <c r="B2046" s="87"/>
      <c r="C2046" s="87"/>
      <c r="D2046" s="89"/>
      <c r="R2046" s="89"/>
      <c r="S2046" s="89"/>
      <c r="T2046" s="89"/>
    </row>
    <row r="2047" spans="2:20" s="86" customFormat="1" ht="10.199999999999999">
      <c r="B2047" s="87"/>
      <c r="C2047" s="87"/>
      <c r="D2047" s="89"/>
      <c r="R2047" s="89"/>
      <c r="S2047" s="89"/>
      <c r="T2047" s="89"/>
    </row>
    <row r="2048" spans="2:20" s="86" customFormat="1" ht="10.199999999999999">
      <c r="B2048" s="87"/>
      <c r="C2048" s="87"/>
      <c r="D2048" s="89"/>
      <c r="R2048" s="89"/>
      <c r="S2048" s="89"/>
      <c r="T2048" s="89"/>
    </row>
    <row r="2049" spans="2:20" s="86" customFormat="1" ht="10.199999999999999">
      <c r="B2049" s="87"/>
      <c r="C2049" s="87"/>
      <c r="D2049" s="89"/>
      <c r="R2049" s="89"/>
      <c r="S2049" s="89"/>
      <c r="T2049" s="89"/>
    </row>
    <row r="2050" spans="2:20" s="86" customFormat="1" ht="10.199999999999999">
      <c r="B2050" s="87"/>
      <c r="C2050" s="87"/>
      <c r="D2050" s="89"/>
      <c r="R2050" s="89"/>
      <c r="S2050" s="89"/>
      <c r="T2050" s="89"/>
    </row>
    <row r="2051" spans="2:20" s="86" customFormat="1" ht="10.199999999999999">
      <c r="B2051" s="87"/>
      <c r="C2051" s="87"/>
      <c r="D2051" s="89"/>
      <c r="R2051" s="89"/>
      <c r="S2051" s="89"/>
      <c r="T2051" s="89"/>
    </row>
    <row r="2052" spans="2:20" s="86" customFormat="1" ht="10.199999999999999">
      <c r="B2052" s="87"/>
      <c r="C2052" s="87"/>
      <c r="D2052" s="89"/>
      <c r="R2052" s="89"/>
      <c r="S2052" s="89"/>
      <c r="T2052" s="89"/>
    </row>
    <row r="2053" spans="2:20" s="86" customFormat="1" ht="10.199999999999999">
      <c r="B2053" s="87"/>
      <c r="C2053" s="87"/>
      <c r="D2053" s="89"/>
      <c r="R2053" s="89"/>
      <c r="S2053" s="89"/>
      <c r="T2053" s="89"/>
    </row>
    <row r="2054" spans="2:20" s="86" customFormat="1" ht="10.199999999999999">
      <c r="B2054" s="87"/>
      <c r="C2054" s="87"/>
      <c r="D2054" s="89"/>
      <c r="R2054" s="89"/>
      <c r="S2054" s="89"/>
      <c r="T2054" s="89"/>
    </row>
    <row r="2055" spans="2:20" s="86" customFormat="1" ht="10.199999999999999">
      <c r="B2055" s="87"/>
      <c r="C2055" s="87"/>
      <c r="D2055" s="89"/>
      <c r="R2055" s="89"/>
      <c r="S2055" s="89"/>
      <c r="T2055" s="89"/>
    </row>
    <row r="2056" spans="2:20" s="86" customFormat="1" ht="10.199999999999999">
      <c r="B2056" s="87"/>
      <c r="C2056" s="87"/>
      <c r="D2056" s="89"/>
      <c r="R2056" s="89"/>
      <c r="S2056" s="89"/>
      <c r="T2056" s="89"/>
    </row>
    <row r="2057" spans="2:20" s="86" customFormat="1" ht="10.199999999999999">
      <c r="B2057" s="87"/>
      <c r="C2057" s="87"/>
      <c r="D2057" s="89"/>
      <c r="R2057" s="89"/>
      <c r="S2057" s="89"/>
      <c r="T2057" s="89"/>
    </row>
    <row r="2058" spans="2:20" s="86" customFormat="1" ht="10.199999999999999">
      <c r="B2058" s="87"/>
      <c r="C2058" s="87"/>
      <c r="D2058" s="89"/>
      <c r="R2058" s="89"/>
      <c r="S2058" s="89"/>
      <c r="T2058" s="89"/>
    </row>
    <row r="2059" spans="2:20" s="86" customFormat="1" ht="10.199999999999999">
      <c r="B2059" s="87"/>
      <c r="C2059" s="87"/>
      <c r="D2059" s="89"/>
      <c r="R2059" s="89"/>
      <c r="S2059" s="89"/>
      <c r="T2059" s="89"/>
    </row>
    <row r="2060" spans="2:20" s="86" customFormat="1" ht="10.199999999999999">
      <c r="B2060" s="87"/>
      <c r="C2060" s="87"/>
      <c r="D2060" s="89"/>
      <c r="R2060" s="89"/>
      <c r="S2060" s="89"/>
      <c r="T2060" s="89"/>
    </row>
    <row r="2061" spans="2:20" s="86" customFormat="1" ht="10.199999999999999">
      <c r="B2061" s="87"/>
      <c r="C2061" s="87"/>
      <c r="D2061" s="89"/>
      <c r="R2061" s="89"/>
      <c r="S2061" s="89"/>
      <c r="T2061" s="89"/>
    </row>
    <row r="2062" spans="2:20" s="86" customFormat="1" ht="10.199999999999999">
      <c r="B2062" s="87"/>
      <c r="C2062" s="87"/>
      <c r="D2062" s="89"/>
      <c r="R2062" s="89"/>
      <c r="S2062" s="89"/>
      <c r="T2062" s="89"/>
    </row>
    <row r="2063" spans="2:20" s="86" customFormat="1" ht="10.199999999999999">
      <c r="B2063" s="87"/>
      <c r="C2063" s="87"/>
      <c r="D2063" s="89"/>
      <c r="R2063" s="89"/>
      <c r="S2063" s="89"/>
      <c r="T2063" s="89"/>
    </row>
    <row r="2064" spans="2:20" s="86" customFormat="1" ht="10.199999999999999">
      <c r="B2064" s="87"/>
      <c r="C2064" s="87"/>
      <c r="D2064" s="89"/>
      <c r="R2064" s="89"/>
      <c r="S2064" s="89"/>
      <c r="T2064" s="89"/>
    </row>
    <row r="2065" spans="2:20" s="86" customFormat="1" ht="10.199999999999999">
      <c r="B2065" s="87"/>
      <c r="C2065" s="87"/>
      <c r="D2065" s="89"/>
      <c r="R2065" s="89"/>
      <c r="S2065" s="89"/>
      <c r="T2065" s="89"/>
    </row>
    <row r="2066" spans="2:20" s="86" customFormat="1" ht="10.199999999999999">
      <c r="B2066" s="87"/>
      <c r="C2066" s="87"/>
      <c r="D2066" s="89"/>
      <c r="R2066" s="89"/>
      <c r="S2066" s="89"/>
      <c r="T2066" s="89"/>
    </row>
    <row r="2067" spans="2:20" s="86" customFormat="1" ht="10.199999999999999">
      <c r="B2067" s="87"/>
      <c r="C2067" s="87"/>
      <c r="D2067" s="89"/>
      <c r="R2067" s="89"/>
      <c r="S2067" s="89"/>
      <c r="T2067" s="89"/>
    </row>
    <row r="2068" spans="2:20" s="86" customFormat="1" ht="10.199999999999999">
      <c r="B2068" s="87"/>
      <c r="C2068" s="87"/>
      <c r="D2068" s="89"/>
      <c r="R2068" s="89"/>
      <c r="S2068" s="89"/>
      <c r="T2068" s="89"/>
    </row>
    <row r="2069" spans="2:20" s="86" customFormat="1" ht="10.199999999999999">
      <c r="B2069" s="87"/>
      <c r="C2069" s="87"/>
      <c r="D2069" s="89"/>
      <c r="R2069" s="89"/>
      <c r="S2069" s="89"/>
      <c r="T2069" s="89"/>
    </row>
    <row r="2070" spans="2:20" s="86" customFormat="1" ht="10.199999999999999">
      <c r="B2070" s="87"/>
      <c r="C2070" s="87"/>
      <c r="D2070" s="89"/>
      <c r="R2070" s="89"/>
      <c r="S2070" s="89"/>
      <c r="T2070" s="89"/>
    </row>
    <row r="2071" spans="2:20" s="86" customFormat="1" ht="10.199999999999999">
      <c r="B2071" s="87"/>
      <c r="C2071" s="87"/>
      <c r="D2071" s="89"/>
      <c r="R2071" s="89"/>
      <c r="S2071" s="89"/>
      <c r="T2071" s="89"/>
    </row>
    <row r="2072" spans="2:20" s="86" customFormat="1" ht="10.199999999999999">
      <c r="B2072" s="87"/>
      <c r="C2072" s="87"/>
      <c r="D2072" s="89"/>
      <c r="R2072" s="89"/>
      <c r="S2072" s="89"/>
      <c r="T2072" s="89"/>
    </row>
    <row r="2073" spans="2:20" s="86" customFormat="1" ht="10.199999999999999">
      <c r="B2073" s="87"/>
      <c r="C2073" s="87"/>
      <c r="D2073" s="89"/>
      <c r="R2073" s="89"/>
      <c r="S2073" s="89"/>
      <c r="T2073" s="89"/>
    </row>
    <row r="2074" spans="2:20" s="86" customFormat="1" ht="10.199999999999999">
      <c r="B2074" s="87"/>
      <c r="C2074" s="87"/>
      <c r="D2074" s="89"/>
      <c r="R2074" s="89"/>
      <c r="S2074" s="89"/>
      <c r="T2074" s="89"/>
    </row>
    <row r="2075" spans="2:20" s="86" customFormat="1" ht="10.199999999999999">
      <c r="B2075" s="87"/>
      <c r="C2075" s="87"/>
      <c r="D2075" s="89"/>
      <c r="R2075" s="89"/>
      <c r="S2075" s="89"/>
      <c r="T2075" s="89"/>
    </row>
    <row r="2076" spans="2:20" s="86" customFormat="1" ht="10.199999999999999">
      <c r="B2076" s="87"/>
      <c r="C2076" s="87"/>
      <c r="D2076" s="89"/>
      <c r="R2076" s="89"/>
      <c r="S2076" s="89"/>
      <c r="T2076" s="89"/>
    </row>
    <row r="2077" spans="2:20" s="86" customFormat="1" ht="10.199999999999999">
      <c r="B2077" s="87"/>
      <c r="C2077" s="87"/>
      <c r="D2077" s="89"/>
      <c r="R2077" s="89"/>
      <c r="S2077" s="89"/>
      <c r="T2077" s="89"/>
    </row>
    <row r="2078" spans="2:20" s="86" customFormat="1" ht="10.199999999999999">
      <c r="B2078" s="87"/>
      <c r="C2078" s="87"/>
      <c r="D2078" s="89"/>
      <c r="R2078" s="89"/>
      <c r="S2078" s="89"/>
      <c r="T2078" s="89"/>
    </row>
    <row r="2079" spans="2:20" s="86" customFormat="1" ht="10.199999999999999">
      <c r="B2079" s="87"/>
      <c r="C2079" s="87"/>
      <c r="D2079" s="89"/>
      <c r="R2079" s="89"/>
      <c r="S2079" s="89"/>
      <c r="T2079" s="89"/>
    </row>
    <row r="2080" spans="2:20" s="86" customFormat="1" ht="10.199999999999999">
      <c r="B2080" s="87"/>
      <c r="C2080" s="87"/>
      <c r="D2080" s="89"/>
      <c r="R2080" s="89"/>
      <c r="S2080" s="89"/>
      <c r="T2080" s="89"/>
    </row>
    <row r="2081" spans="2:20" s="86" customFormat="1" ht="10.199999999999999">
      <c r="B2081" s="87"/>
      <c r="C2081" s="87"/>
      <c r="D2081" s="89"/>
      <c r="R2081" s="89"/>
      <c r="S2081" s="89"/>
      <c r="T2081" s="89"/>
    </row>
    <row r="2082" spans="2:20" s="86" customFormat="1" ht="10.199999999999999">
      <c r="B2082" s="87"/>
      <c r="C2082" s="87"/>
      <c r="D2082" s="89"/>
      <c r="R2082" s="89"/>
      <c r="S2082" s="89"/>
      <c r="T2082" s="89"/>
    </row>
    <row r="2083" spans="2:20" s="86" customFormat="1" ht="10.199999999999999">
      <c r="B2083" s="87"/>
      <c r="C2083" s="87"/>
      <c r="D2083" s="89"/>
      <c r="R2083" s="89"/>
      <c r="S2083" s="89"/>
      <c r="T2083" s="89"/>
    </row>
    <row r="2084" spans="2:20" s="86" customFormat="1" ht="10.199999999999999">
      <c r="B2084" s="87"/>
      <c r="C2084" s="87"/>
      <c r="D2084" s="89"/>
      <c r="R2084" s="89"/>
      <c r="S2084" s="89"/>
      <c r="T2084" s="89"/>
    </row>
    <row r="2085" spans="2:20" s="86" customFormat="1" ht="10.199999999999999">
      <c r="B2085" s="87"/>
      <c r="C2085" s="87"/>
      <c r="D2085" s="89"/>
      <c r="R2085" s="89"/>
      <c r="S2085" s="89"/>
      <c r="T2085" s="89"/>
    </row>
    <row r="2086" spans="2:20" s="86" customFormat="1" ht="10.199999999999999">
      <c r="B2086" s="87"/>
      <c r="C2086" s="87"/>
      <c r="D2086" s="89"/>
      <c r="R2086" s="89"/>
      <c r="S2086" s="89"/>
      <c r="T2086" s="89"/>
    </row>
    <row r="2087" spans="2:20" s="86" customFormat="1" ht="10.199999999999999">
      <c r="B2087" s="87"/>
      <c r="C2087" s="87"/>
      <c r="D2087" s="89"/>
      <c r="R2087" s="89"/>
      <c r="S2087" s="89"/>
      <c r="T2087" s="89"/>
    </row>
    <row r="2088" spans="2:20" s="86" customFormat="1" ht="10.199999999999999">
      <c r="B2088" s="87"/>
      <c r="C2088" s="87"/>
      <c r="D2088" s="89"/>
      <c r="R2088" s="89"/>
      <c r="S2088" s="89"/>
      <c r="T2088" s="89"/>
    </row>
    <row r="2089" spans="2:20" s="86" customFormat="1" ht="10.199999999999999">
      <c r="B2089" s="87"/>
      <c r="C2089" s="87"/>
      <c r="D2089" s="89"/>
      <c r="R2089" s="89"/>
      <c r="S2089" s="89"/>
      <c r="T2089" s="89"/>
    </row>
    <row r="2090" spans="2:20" s="86" customFormat="1" ht="10.199999999999999">
      <c r="B2090" s="87"/>
      <c r="C2090" s="87"/>
      <c r="D2090" s="89"/>
      <c r="R2090" s="89"/>
      <c r="S2090" s="89"/>
      <c r="T2090" s="89"/>
    </row>
    <row r="2091" spans="2:20" s="86" customFormat="1" ht="10.199999999999999">
      <c r="B2091" s="87"/>
      <c r="C2091" s="87"/>
      <c r="D2091" s="89"/>
      <c r="R2091" s="89"/>
      <c r="S2091" s="89"/>
      <c r="T2091" s="89"/>
    </row>
    <row r="2092" spans="2:20" s="86" customFormat="1" ht="10.199999999999999">
      <c r="B2092" s="87"/>
      <c r="C2092" s="87"/>
      <c r="D2092" s="89"/>
      <c r="R2092" s="89"/>
      <c r="S2092" s="89"/>
      <c r="T2092" s="89"/>
    </row>
    <row r="2093" spans="2:20" s="86" customFormat="1" ht="10.199999999999999">
      <c r="B2093" s="87"/>
      <c r="C2093" s="87"/>
      <c r="D2093" s="89"/>
      <c r="R2093" s="89"/>
      <c r="S2093" s="89"/>
      <c r="T2093" s="89"/>
    </row>
    <row r="2094" spans="2:20" s="86" customFormat="1" ht="10.199999999999999">
      <c r="B2094" s="87"/>
      <c r="C2094" s="87"/>
      <c r="D2094" s="89"/>
      <c r="R2094" s="89"/>
      <c r="S2094" s="89"/>
      <c r="T2094" s="89"/>
    </row>
    <row r="2095" spans="2:20" s="86" customFormat="1" ht="10.199999999999999">
      <c r="B2095" s="87"/>
      <c r="C2095" s="87"/>
      <c r="D2095" s="89"/>
      <c r="R2095" s="89"/>
      <c r="S2095" s="89"/>
      <c r="T2095" s="89"/>
    </row>
    <row r="2096" spans="2:20" s="86" customFormat="1" ht="10.199999999999999">
      <c r="B2096" s="87"/>
      <c r="C2096" s="87"/>
      <c r="D2096" s="89"/>
      <c r="R2096" s="89"/>
      <c r="S2096" s="89"/>
      <c r="T2096" s="89"/>
    </row>
    <row r="2097" spans="2:20" s="86" customFormat="1" ht="10.199999999999999">
      <c r="B2097" s="87"/>
      <c r="C2097" s="87"/>
      <c r="D2097" s="89"/>
      <c r="R2097" s="89"/>
      <c r="S2097" s="89"/>
      <c r="T2097" s="89"/>
    </row>
    <row r="2098" spans="2:20" s="86" customFormat="1" ht="10.199999999999999">
      <c r="B2098" s="87"/>
      <c r="C2098" s="87"/>
      <c r="D2098" s="89"/>
      <c r="R2098" s="89"/>
      <c r="S2098" s="89"/>
      <c r="T2098" s="89"/>
    </row>
    <row r="2099" spans="2:20" s="86" customFormat="1" ht="10.199999999999999">
      <c r="B2099" s="87"/>
      <c r="C2099" s="87"/>
      <c r="D2099" s="89"/>
      <c r="R2099" s="89"/>
      <c r="S2099" s="89"/>
      <c r="T2099" s="89"/>
    </row>
    <row r="2100" spans="2:20" s="86" customFormat="1" ht="10.199999999999999">
      <c r="B2100" s="87"/>
      <c r="C2100" s="87"/>
      <c r="D2100" s="89"/>
      <c r="R2100" s="89"/>
      <c r="S2100" s="89"/>
      <c r="T2100" s="89"/>
    </row>
    <row r="2101" spans="2:20" s="86" customFormat="1" ht="10.199999999999999">
      <c r="B2101" s="87"/>
      <c r="C2101" s="87"/>
      <c r="D2101" s="89"/>
      <c r="R2101" s="89"/>
      <c r="S2101" s="89"/>
      <c r="T2101" s="89"/>
    </row>
    <row r="2102" spans="2:20" s="86" customFormat="1" ht="10.199999999999999">
      <c r="B2102" s="87"/>
      <c r="C2102" s="87"/>
      <c r="D2102" s="89"/>
      <c r="R2102" s="89"/>
      <c r="S2102" s="89"/>
      <c r="T2102" s="89"/>
    </row>
    <row r="2103" spans="2:20" s="86" customFormat="1" ht="10.199999999999999">
      <c r="B2103" s="87"/>
      <c r="C2103" s="87"/>
      <c r="D2103" s="89"/>
      <c r="R2103" s="89"/>
      <c r="S2103" s="89"/>
      <c r="T2103" s="89"/>
    </row>
    <row r="2104" spans="2:20" s="86" customFormat="1" ht="10.199999999999999">
      <c r="B2104" s="87"/>
      <c r="C2104" s="87"/>
      <c r="D2104" s="89"/>
      <c r="R2104" s="89"/>
      <c r="S2104" s="89"/>
      <c r="T2104" s="89"/>
    </row>
    <row r="2105" spans="2:20" s="86" customFormat="1" ht="10.199999999999999">
      <c r="B2105" s="87"/>
      <c r="C2105" s="87"/>
      <c r="D2105" s="89"/>
      <c r="R2105" s="89"/>
      <c r="S2105" s="89"/>
      <c r="T2105" s="89"/>
    </row>
    <row r="2106" spans="2:20" s="86" customFormat="1" ht="10.199999999999999">
      <c r="B2106" s="87"/>
      <c r="C2106" s="87"/>
      <c r="D2106" s="89"/>
      <c r="R2106" s="89"/>
      <c r="S2106" s="89"/>
      <c r="T2106" s="89"/>
    </row>
    <row r="2107" spans="2:20" s="86" customFormat="1" ht="10.199999999999999">
      <c r="B2107" s="87"/>
      <c r="C2107" s="87"/>
      <c r="D2107" s="89"/>
      <c r="R2107" s="89"/>
      <c r="S2107" s="89"/>
      <c r="T2107" s="89"/>
    </row>
    <row r="2108" spans="2:20" s="86" customFormat="1" ht="10.199999999999999">
      <c r="B2108" s="87"/>
      <c r="C2108" s="87"/>
      <c r="D2108" s="89"/>
      <c r="R2108" s="89"/>
      <c r="S2108" s="89"/>
      <c r="T2108" s="89"/>
    </row>
    <row r="2109" spans="2:20" s="86" customFormat="1" ht="10.199999999999999">
      <c r="B2109" s="87"/>
      <c r="C2109" s="87"/>
      <c r="D2109" s="89"/>
      <c r="R2109" s="89"/>
      <c r="S2109" s="89"/>
      <c r="T2109" s="89"/>
    </row>
    <row r="2110" spans="2:20" s="86" customFormat="1" ht="10.199999999999999">
      <c r="B2110" s="87"/>
      <c r="C2110" s="87"/>
      <c r="D2110" s="89"/>
      <c r="R2110" s="89"/>
      <c r="S2110" s="89"/>
      <c r="T2110" s="89"/>
    </row>
    <row r="2111" spans="2:20" s="86" customFormat="1" ht="10.199999999999999">
      <c r="B2111" s="87"/>
      <c r="C2111" s="87"/>
      <c r="D2111" s="89"/>
      <c r="R2111" s="89"/>
      <c r="S2111" s="89"/>
      <c r="T2111" s="89"/>
    </row>
    <row r="2112" spans="2:20" s="86" customFormat="1" ht="10.199999999999999">
      <c r="B2112" s="87"/>
      <c r="C2112" s="87"/>
      <c r="D2112" s="89"/>
      <c r="R2112" s="89"/>
      <c r="S2112" s="89"/>
      <c r="T2112" s="89"/>
    </row>
    <row r="2113" spans="2:20" s="86" customFormat="1" ht="10.199999999999999">
      <c r="B2113" s="87"/>
      <c r="C2113" s="87"/>
      <c r="D2113" s="89"/>
      <c r="R2113" s="89"/>
      <c r="S2113" s="89"/>
      <c r="T2113" s="89"/>
    </row>
    <row r="2114" spans="2:20" s="86" customFormat="1" ht="10.199999999999999">
      <c r="B2114" s="87"/>
      <c r="C2114" s="87"/>
      <c r="D2114" s="89"/>
      <c r="R2114" s="89"/>
      <c r="S2114" s="89"/>
      <c r="T2114" s="89"/>
    </row>
    <row r="2115" spans="2:20" s="86" customFormat="1" ht="10.199999999999999">
      <c r="B2115" s="87"/>
      <c r="C2115" s="87"/>
      <c r="D2115" s="89"/>
      <c r="R2115" s="89"/>
      <c r="S2115" s="89"/>
      <c r="T2115" s="89"/>
    </row>
    <row r="2116" spans="2:20" s="86" customFormat="1" ht="10.199999999999999">
      <c r="B2116" s="87"/>
      <c r="C2116" s="87"/>
      <c r="D2116" s="89"/>
      <c r="R2116" s="89"/>
      <c r="S2116" s="89"/>
      <c r="T2116" s="89"/>
    </row>
    <row r="2117" spans="2:20" s="86" customFormat="1" ht="10.199999999999999">
      <c r="B2117" s="87"/>
      <c r="C2117" s="87"/>
      <c r="D2117" s="89"/>
      <c r="R2117" s="89"/>
      <c r="S2117" s="89"/>
      <c r="T2117" s="89"/>
    </row>
    <row r="2118" spans="2:20" s="86" customFormat="1" ht="10.199999999999999">
      <c r="B2118" s="87"/>
      <c r="C2118" s="87"/>
      <c r="D2118" s="89"/>
      <c r="R2118" s="89"/>
      <c r="S2118" s="89"/>
      <c r="T2118" s="89"/>
    </row>
    <row r="2119" spans="2:20" s="86" customFormat="1" ht="10.199999999999999">
      <c r="B2119" s="87"/>
      <c r="C2119" s="87"/>
      <c r="D2119" s="89"/>
      <c r="R2119" s="89"/>
      <c r="S2119" s="89"/>
      <c r="T2119" s="89"/>
    </row>
    <row r="2120" spans="2:20" s="86" customFormat="1" ht="10.199999999999999">
      <c r="B2120" s="87"/>
      <c r="C2120" s="87"/>
      <c r="D2120" s="89"/>
      <c r="R2120" s="89"/>
      <c r="S2120" s="89"/>
      <c r="T2120" s="89"/>
    </row>
    <row r="2121" spans="2:20" s="86" customFormat="1" ht="10.199999999999999">
      <c r="B2121" s="87"/>
      <c r="C2121" s="87"/>
      <c r="D2121" s="89"/>
      <c r="R2121" s="89"/>
      <c r="S2121" s="89"/>
      <c r="T2121" s="89"/>
    </row>
    <row r="2122" spans="2:20" s="86" customFormat="1" ht="10.199999999999999">
      <c r="B2122" s="87"/>
      <c r="C2122" s="87"/>
      <c r="D2122" s="89"/>
      <c r="R2122" s="89"/>
      <c r="S2122" s="89"/>
      <c r="T2122" s="89"/>
    </row>
    <row r="2123" spans="2:20" s="86" customFormat="1" ht="10.199999999999999">
      <c r="B2123" s="87"/>
      <c r="C2123" s="87"/>
      <c r="D2123" s="89"/>
      <c r="R2123" s="89"/>
      <c r="S2123" s="89"/>
      <c r="T2123" s="89"/>
    </row>
    <row r="2124" spans="2:20" s="86" customFormat="1" ht="10.199999999999999">
      <c r="B2124" s="87"/>
      <c r="C2124" s="87"/>
      <c r="D2124" s="89"/>
      <c r="R2124" s="89"/>
      <c r="S2124" s="89"/>
      <c r="T2124" s="89"/>
    </row>
    <row r="2125" spans="2:20" s="86" customFormat="1" ht="10.199999999999999">
      <c r="B2125" s="87"/>
      <c r="C2125" s="87"/>
      <c r="D2125" s="89"/>
      <c r="R2125" s="89"/>
      <c r="S2125" s="89"/>
      <c r="T2125" s="89"/>
    </row>
    <row r="2126" spans="2:20" s="86" customFormat="1" ht="10.199999999999999">
      <c r="B2126" s="87"/>
      <c r="C2126" s="87"/>
      <c r="D2126" s="89"/>
      <c r="R2126" s="89"/>
      <c r="S2126" s="89"/>
      <c r="T2126" s="89"/>
    </row>
    <row r="2127" spans="2:20" s="86" customFormat="1" ht="10.199999999999999">
      <c r="B2127" s="87"/>
      <c r="C2127" s="87"/>
      <c r="D2127" s="89"/>
      <c r="R2127" s="89"/>
      <c r="S2127" s="89"/>
      <c r="T2127" s="89"/>
    </row>
    <row r="2128" spans="2:20" s="86" customFormat="1" ht="10.199999999999999">
      <c r="B2128" s="87"/>
      <c r="C2128" s="87"/>
      <c r="D2128" s="89"/>
      <c r="R2128" s="89"/>
      <c r="S2128" s="89"/>
      <c r="T2128" s="89"/>
    </row>
    <row r="2129" spans="2:20" s="86" customFormat="1" ht="10.199999999999999">
      <c r="B2129" s="87"/>
      <c r="C2129" s="87"/>
      <c r="D2129" s="89"/>
      <c r="R2129" s="89"/>
      <c r="S2129" s="89"/>
      <c r="T2129" s="89"/>
    </row>
    <row r="2130" spans="2:20" s="86" customFormat="1" ht="10.199999999999999">
      <c r="B2130" s="87"/>
      <c r="C2130" s="87"/>
      <c r="D2130" s="89"/>
      <c r="R2130" s="89"/>
      <c r="S2130" s="89"/>
      <c r="T2130" s="89"/>
    </row>
    <row r="2131" spans="2:20" s="86" customFormat="1" ht="10.199999999999999">
      <c r="B2131" s="87"/>
      <c r="C2131" s="87"/>
      <c r="D2131" s="89"/>
      <c r="R2131" s="89"/>
      <c r="S2131" s="89"/>
      <c r="T2131" s="89"/>
    </row>
    <row r="2132" spans="2:20" s="86" customFormat="1" ht="10.199999999999999">
      <c r="B2132" s="87"/>
      <c r="C2132" s="87"/>
      <c r="D2132" s="89"/>
      <c r="R2132" s="89"/>
      <c r="S2132" s="89"/>
      <c r="T2132" s="89"/>
    </row>
    <row r="2133" spans="2:20" s="86" customFormat="1" ht="10.199999999999999">
      <c r="B2133" s="87"/>
      <c r="C2133" s="87"/>
      <c r="D2133" s="89"/>
      <c r="R2133" s="89"/>
      <c r="S2133" s="89"/>
      <c r="T2133" s="89"/>
    </row>
    <row r="2134" spans="2:20" s="86" customFormat="1" ht="10.199999999999999">
      <c r="B2134" s="87"/>
      <c r="C2134" s="87"/>
      <c r="D2134" s="89"/>
      <c r="R2134" s="89"/>
      <c r="S2134" s="89"/>
      <c r="T2134" s="89"/>
    </row>
    <row r="2135" spans="2:20" s="86" customFormat="1" ht="10.199999999999999">
      <c r="B2135" s="87"/>
      <c r="C2135" s="87"/>
      <c r="D2135" s="89"/>
      <c r="R2135" s="89"/>
      <c r="S2135" s="89"/>
      <c r="T2135" s="89"/>
    </row>
    <row r="2136" spans="2:20" s="86" customFormat="1" ht="10.199999999999999">
      <c r="B2136" s="87"/>
      <c r="C2136" s="87"/>
      <c r="D2136" s="89"/>
      <c r="R2136" s="89"/>
      <c r="S2136" s="89"/>
      <c r="T2136" s="89"/>
    </row>
    <row r="2137" spans="2:20" s="86" customFormat="1" ht="10.199999999999999">
      <c r="B2137" s="87"/>
      <c r="C2137" s="87"/>
      <c r="D2137" s="89"/>
      <c r="R2137" s="89"/>
      <c r="S2137" s="89"/>
      <c r="T2137" s="89"/>
    </row>
    <row r="2138" spans="2:20" s="86" customFormat="1" ht="10.199999999999999">
      <c r="B2138" s="87"/>
      <c r="C2138" s="87"/>
      <c r="D2138" s="89"/>
      <c r="R2138" s="89"/>
      <c r="S2138" s="89"/>
      <c r="T2138" s="89"/>
    </row>
    <row r="2139" spans="2:20" s="86" customFormat="1" ht="10.199999999999999">
      <c r="B2139" s="87"/>
      <c r="C2139" s="87"/>
      <c r="D2139" s="89"/>
      <c r="R2139" s="89"/>
      <c r="S2139" s="89"/>
      <c r="T2139" s="89"/>
    </row>
    <row r="2140" spans="2:20" s="86" customFormat="1" ht="10.199999999999999">
      <c r="B2140" s="87"/>
      <c r="C2140" s="87"/>
      <c r="D2140" s="89"/>
      <c r="R2140" s="89"/>
      <c r="S2140" s="89"/>
      <c r="T2140" s="89"/>
    </row>
    <row r="2141" spans="2:20" s="86" customFormat="1" ht="10.199999999999999">
      <c r="B2141" s="87"/>
      <c r="C2141" s="87"/>
      <c r="D2141" s="89"/>
      <c r="R2141" s="89"/>
      <c r="S2141" s="89"/>
      <c r="T2141" s="89"/>
    </row>
    <row r="2142" spans="2:20" s="86" customFormat="1" ht="10.199999999999999">
      <c r="B2142" s="87"/>
      <c r="C2142" s="87"/>
      <c r="D2142" s="89"/>
      <c r="R2142" s="89"/>
      <c r="S2142" s="89"/>
      <c r="T2142" s="89"/>
    </row>
    <row r="2143" spans="2:20" s="86" customFormat="1" ht="10.199999999999999">
      <c r="B2143" s="87"/>
      <c r="C2143" s="87"/>
      <c r="D2143" s="89"/>
      <c r="R2143" s="89"/>
      <c r="S2143" s="89"/>
      <c r="T2143" s="89"/>
    </row>
    <row r="2144" spans="2:20" s="86" customFormat="1" ht="10.199999999999999">
      <c r="B2144" s="87"/>
      <c r="C2144" s="87"/>
      <c r="D2144" s="89"/>
      <c r="R2144" s="89"/>
      <c r="S2144" s="89"/>
      <c r="T2144" s="89"/>
    </row>
    <row r="2145" spans="2:20" s="86" customFormat="1" ht="10.199999999999999">
      <c r="B2145" s="87"/>
      <c r="C2145" s="87"/>
      <c r="D2145" s="89"/>
      <c r="R2145" s="89"/>
      <c r="S2145" s="89"/>
      <c r="T2145" s="89"/>
    </row>
    <row r="2146" spans="2:20" s="86" customFormat="1" ht="10.199999999999999">
      <c r="B2146" s="87"/>
      <c r="C2146" s="87"/>
      <c r="D2146" s="89"/>
      <c r="R2146" s="89"/>
      <c r="S2146" s="89"/>
      <c r="T2146" s="89"/>
    </row>
    <row r="2147" spans="2:20" s="86" customFormat="1" ht="10.199999999999999">
      <c r="B2147" s="87"/>
      <c r="C2147" s="87"/>
      <c r="D2147" s="89"/>
      <c r="R2147" s="89"/>
      <c r="S2147" s="89"/>
      <c r="T2147" s="89"/>
    </row>
    <row r="2148" spans="2:20" s="86" customFormat="1" ht="10.199999999999999">
      <c r="B2148" s="87"/>
      <c r="C2148" s="87"/>
      <c r="D2148" s="89"/>
      <c r="R2148" s="89"/>
      <c r="S2148" s="89"/>
      <c r="T2148" s="89"/>
    </row>
    <row r="2149" spans="2:20" s="86" customFormat="1" ht="10.199999999999999">
      <c r="B2149" s="87"/>
      <c r="C2149" s="87"/>
      <c r="D2149" s="89"/>
      <c r="R2149" s="89"/>
      <c r="S2149" s="89"/>
      <c r="T2149" s="89"/>
    </row>
    <row r="2150" spans="2:20" s="86" customFormat="1" ht="10.199999999999999">
      <c r="B2150" s="87"/>
      <c r="C2150" s="87"/>
      <c r="D2150" s="89"/>
      <c r="R2150" s="89"/>
      <c r="S2150" s="89"/>
      <c r="T2150" s="89"/>
    </row>
    <row r="2151" spans="2:20" s="86" customFormat="1" ht="10.199999999999999">
      <c r="B2151" s="87"/>
      <c r="C2151" s="87"/>
      <c r="D2151" s="89"/>
      <c r="R2151" s="89"/>
      <c r="S2151" s="89"/>
      <c r="T2151" s="89"/>
    </row>
    <row r="2152" spans="2:20" s="86" customFormat="1" ht="10.199999999999999">
      <c r="B2152" s="87"/>
      <c r="C2152" s="87"/>
      <c r="D2152" s="89"/>
      <c r="R2152" s="89"/>
      <c r="S2152" s="89"/>
      <c r="T2152" s="89"/>
    </row>
    <row r="2153" spans="2:20" s="86" customFormat="1" ht="10.199999999999999">
      <c r="B2153" s="87"/>
      <c r="C2153" s="87"/>
      <c r="D2153" s="89"/>
      <c r="R2153" s="89"/>
      <c r="S2153" s="89"/>
      <c r="T2153" s="89"/>
    </row>
    <row r="2154" spans="2:20" s="86" customFormat="1" ht="10.199999999999999">
      <c r="B2154" s="87"/>
      <c r="C2154" s="87"/>
      <c r="D2154" s="89"/>
      <c r="R2154" s="89"/>
      <c r="S2154" s="89"/>
      <c r="T2154" s="89"/>
    </row>
    <row r="2155" spans="2:20" s="86" customFormat="1" ht="10.199999999999999">
      <c r="B2155" s="87"/>
      <c r="C2155" s="87"/>
      <c r="D2155" s="89"/>
      <c r="R2155" s="89"/>
      <c r="S2155" s="89"/>
      <c r="T2155" s="89"/>
    </row>
    <row r="2156" spans="2:20" s="86" customFormat="1" ht="10.199999999999999">
      <c r="B2156" s="87"/>
      <c r="C2156" s="87"/>
      <c r="D2156" s="89"/>
      <c r="R2156" s="89"/>
      <c r="S2156" s="89"/>
      <c r="T2156" s="89"/>
    </row>
    <row r="2157" spans="2:20" s="86" customFormat="1" ht="10.199999999999999">
      <c r="B2157" s="87"/>
      <c r="C2157" s="87"/>
      <c r="D2157" s="89"/>
      <c r="R2157" s="89"/>
      <c r="S2157" s="89"/>
      <c r="T2157" s="89"/>
    </row>
    <row r="2158" spans="2:20" s="86" customFormat="1" ht="10.199999999999999">
      <c r="B2158" s="87"/>
      <c r="C2158" s="87"/>
      <c r="D2158" s="89"/>
      <c r="R2158" s="89"/>
      <c r="S2158" s="89"/>
      <c r="T2158" s="89"/>
    </row>
    <row r="2159" spans="2:20" s="86" customFormat="1" ht="10.199999999999999">
      <c r="B2159" s="87"/>
      <c r="C2159" s="87"/>
      <c r="D2159" s="89"/>
      <c r="R2159" s="89"/>
      <c r="S2159" s="89"/>
      <c r="T2159" s="89"/>
    </row>
    <row r="2160" spans="2:20" s="86" customFormat="1" ht="10.199999999999999">
      <c r="B2160" s="87"/>
      <c r="C2160" s="87"/>
      <c r="D2160" s="89"/>
      <c r="R2160" s="89"/>
      <c r="S2160" s="89"/>
      <c r="T2160" s="89"/>
    </row>
    <row r="2161" spans="2:20" s="86" customFormat="1" ht="10.199999999999999">
      <c r="B2161" s="87"/>
      <c r="C2161" s="87"/>
      <c r="D2161" s="89"/>
      <c r="R2161" s="89"/>
      <c r="S2161" s="89"/>
      <c r="T2161" s="89"/>
    </row>
    <row r="2162" spans="2:20" s="86" customFormat="1" ht="10.199999999999999">
      <c r="B2162" s="87"/>
      <c r="C2162" s="87"/>
      <c r="D2162" s="89"/>
      <c r="R2162" s="89"/>
      <c r="S2162" s="89"/>
      <c r="T2162" s="89"/>
    </row>
    <row r="2163" spans="2:20" s="86" customFormat="1" ht="10.199999999999999">
      <c r="B2163" s="87"/>
      <c r="C2163" s="87"/>
      <c r="D2163" s="89"/>
      <c r="R2163" s="89"/>
      <c r="S2163" s="89"/>
      <c r="T2163" s="89"/>
    </row>
    <row r="2164" spans="2:20" s="86" customFormat="1" ht="10.199999999999999">
      <c r="B2164" s="87"/>
      <c r="C2164" s="87"/>
      <c r="D2164" s="89"/>
      <c r="R2164" s="89"/>
      <c r="S2164" s="89"/>
      <c r="T2164" s="89"/>
    </row>
    <row r="2165" spans="2:20" s="86" customFormat="1" ht="10.199999999999999">
      <c r="B2165" s="87"/>
      <c r="C2165" s="87"/>
      <c r="D2165" s="89"/>
      <c r="R2165" s="89"/>
      <c r="S2165" s="89"/>
      <c r="T2165" s="89"/>
    </row>
    <row r="2166" spans="2:20" s="86" customFormat="1" ht="10.199999999999999">
      <c r="B2166" s="87"/>
      <c r="C2166" s="87"/>
      <c r="D2166" s="89"/>
      <c r="R2166" s="89"/>
      <c r="S2166" s="89"/>
      <c r="T2166" s="89"/>
    </row>
    <row r="2167" spans="2:20" s="86" customFormat="1" ht="10.199999999999999">
      <c r="B2167" s="87"/>
      <c r="C2167" s="87"/>
      <c r="D2167" s="89"/>
      <c r="R2167" s="89"/>
      <c r="S2167" s="89"/>
      <c r="T2167" s="89"/>
    </row>
    <row r="2168" spans="2:20" s="86" customFormat="1" ht="10.199999999999999">
      <c r="B2168" s="87"/>
      <c r="C2168" s="87"/>
      <c r="D2168" s="89"/>
      <c r="R2168" s="89"/>
      <c r="S2168" s="89"/>
      <c r="T2168" s="89"/>
    </row>
    <row r="2169" spans="2:20" s="86" customFormat="1" ht="10.199999999999999">
      <c r="B2169" s="87"/>
      <c r="C2169" s="87"/>
      <c r="D2169" s="89"/>
      <c r="R2169" s="89"/>
      <c r="S2169" s="89"/>
      <c r="T2169" s="89"/>
    </row>
    <row r="2170" spans="2:20" s="86" customFormat="1" ht="10.199999999999999">
      <c r="B2170" s="87"/>
      <c r="C2170" s="87"/>
      <c r="D2170" s="89"/>
      <c r="R2170" s="89"/>
      <c r="S2170" s="89"/>
      <c r="T2170" s="89"/>
    </row>
    <row r="2171" spans="2:20" s="86" customFormat="1" ht="10.199999999999999">
      <c r="B2171" s="87"/>
      <c r="C2171" s="87"/>
      <c r="D2171" s="89"/>
      <c r="R2171" s="89"/>
      <c r="S2171" s="89"/>
      <c r="T2171" s="89"/>
    </row>
    <row r="2172" spans="2:20" s="86" customFormat="1" ht="10.199999999999999">
      <c r="B2172" s="87"/>
      <c r="C2172" s="87"/>
      <c r="D2172" s="89"/>
      <c r="R2172" s="89"/>
      <c r="S2172" s="89"/>
      <c r="T2172" s="89"/>
    </row>
    <row r="2173" spans="2:20" s="86" customFormat="1" ht="10.199999999999999">
      <c r="B2173" s="87"/>
      <c r="C2173" s="87"/>
      <c r="D2173" s="89"/>
      <c r="R2173" s="89"/>
      <c r="S2173" s="89"/>
      <c r="T2173" s="89"/>
    </row>
    <row r="2174" spans="2:20" s="86" customFormat="1" ht="10.199999999999999">
      <c r="B2174" s="87"/>
      <c r="C2174" s="87"/>
      <c r="D2174" s="89"/>
      <c r="R2174" s="89"/>
      <c r="S2174" s="89"/>
      <c r="T2174" s="89"/>
    </row>
    <row r="2175" spans="2:20" s="86" customFormat="1" ht="10.199999999999999">
      <c r="B2175" s="87"/>
      <c r="C2175" s="87"/>
      <c r="D2175" s="89"/>
      <c r="R2175" s="89"/>
      <c r="S2175" s="89"/>
      <c r="T2175" s="89"/>
    </row>
    <row r="2176" spans="2:20" s="86" customFormat="1" ht="10.199999999999999">
      <c r="B2176" s="87"/>
      <c r="C2176" s="87"/>
      <c r="D2176" s="89"/>
      <c r="R2176" s="89"/>
      <c r="S2176" s="89"/>
      <c r="T2176" s="89"/>
    </row>
    <row r="2177" spans="2:20" s="86" customFormat="1" ht="10.199999999999999">
      <c r="B2177" s="87"/>
      <c r="C2177" s="87"/>
      <c r="D2177" s="89"/>
      <c r="R2177" s="89"/>
      <c r="S2177" s="89"/>
      <c r="T2177" s="89"/>
    </row>
    <row r="2178" spans="2:20" s="86" customFormat="1" ht="10.199999999999999">
      <c r="B2178" s="87"/>
      <c r="C2178" s="87"/>
      <c r="D2178" s="89"/>
      <c r="R2178" s="89"/>
      <c r="S2178" s="89"/>
      <c r="T2178" s="89"/>
    </row>
    <row r="2179" spans="2:20" s="86" customFormat="1" ht="10.199999999999999">
      <c r="B2179" s="87"/>
      <c r="C2179" s="87"/>
      <c r="D2179" s="89"/>
      <c r="R2179" s="89"/>
      <c r="S2179" s="89"/>
      <c r="T2179" s="89"/>
    </row>
    <row r="2180" spans="2:20" s="86" customFormat="1" ht="10.199999999999999">
      <c r="B2180" s="87"/>
      <c r="C2180" s="87"/>
      <c r="D2180" s="89"/>
      <c r="R2180" s="89"/>
      <c r="S2180" s="89"/>
      <c r="T2180" s="89"/>
    </row>
    <row r="2181" spans="2:20" s="86" customFormat="1" ht="10.199999999999999">
      <c r="B2181" s="87"/>
      <c r="C2181" s="87"/>
      <c r="D2181" s="89"/>
      <c r="R2181" s="89"/>
      <c r="S2181" s="89"/>
      <c r="T2181" s="89"/>
    </row>
    <row r="2182" spans="2:20" s="86" customFormat="1" ht="10.199999999999999">
      <c r="B2182" s="87"/>
      <c r="C2182" s="87"/>
      <c r="D2182" s="89"/>
      <c r="R2182" s="89"/>
      <c r="S2182" s="89"/>
      <c r="T2182" s="89"/>
    </row>
    <row r="2183" spans="2:20" s="86" customFormat="1" ht="10.199999999999999">
      <c r="B2183" s="87"/>
      <c r="C2183" s="87"/>
      <c r="D2183" s="89"/>
      <c r="R2183" s="89"/>
      <c r="S2183" s="89"/>
      <c r="T2183" s="89"/>
    </row>
    <row r="2184" spans="2:20" s="86" customFormat="1" ht="10.199999999999999">
      <c r="B2184" s="87"/>
      <c r="C2184" s="87"/>
      <c r="D2184" s="89"/>
      <c r="R2184" s="89"/>
      <c r="S2184" s="89"/>
      <c r="T2184" s="89"/>
    </row>
    <row r="2185" spans="2:20" s="86" customFormat="1" ht="10.199999999999999">
      <c r="B2185" s="87"/>
      <c r="C2185" s="87"/>
      <c r="D2185" s="89"/>
      <c r="R2185" s="89"/>
      <c r="S2185" s="89"/>
      <c r="T2185" s="89"/>
    </row>
    <row r="2186" spans="2:20" s="86" customFormat="1" ht="10.199999999999999">
      <c r="B2186" s="87"/>
      <c r="C2186" s="87"/>
      <c r="D2186" s="89"/>
      <c r="R2186" s="89"/>
      <c r="S2186" s="89"/>
      <c r="T2186" s="89"/>
    </row>
    <row r="2187" spans="2:20" s="86" customFormat="1" ht="10.199999999999999">
      <c r="B2187" s="87"/>
      <c r="C2187" s="87"/>
      <c r="D2187" s="89"/>
      <c r="R2187" s="89"/>
      <c r="S2187" s="89"/>
      <c r="T2187" s="89"/>
    </row>
    <row r="2188" spans="2:20" s="86" customFormat="1" ht="10.199999999999999">
      <c r="B2188" s="87"/>
      <c r="C2188" s="87"/>
      <c r="D2188" s="89"/>
      <c r="R2188" s="89"/>
      <c r="S2188" s="89"/>
      <c r="T2188" s="89"/>
    </row>
    <row r="2189" spans="2:20" s="86" customFormat="1" ht="10.199999999999999">
      <c r="B2189" s="87"/>
      <c r="C2189" s="87"/>
      <c r="D2189" s="89"/>
      <c r="R2189" s="89"/>
      <c r="S2189" s="89"/>
      <c r="T2189" s="89"/>
    </row>
    <row r="2190" spans="2:20" s="86" customFormat="1" ht="10.199999999999999">
      <c r="B2190" s="87"/>
      <c r="C2190" s="87"/>
      <c r="D2190" s="89"/>
      <c r="R2190" s="89"/>
      <c r="S2190" s="89"/>
      <c r="T2190" s="89"/>
    </row>
    <row r="2191" spans="2:20" s="86" customFormat="1" ht="10.199999999999999">
      <c r="B2191" s="87"/>
      <c r="C2191" s="87"/>
      <c r="D2191" s="89"/>
      <c r="R2191" s="89"/>
      <c r="S2191" s="89"/>
      <c r="T2191" s="89"/>
    </row>
    <row r="2192" spans="2:20" s="86" customFormat="1" ht="10.199999999999999">
      <c r="B2192" s="87"/>
      <c r="C2192" s="87"/>
      <c r="D2192" s="89"/>
      <c r="R2192" s="89"/>
      <c r="S2192" s="89"/>
      <c r="T2192" s="89"/>
    </row>
    <row r="2193" spans="2:20" s="86" customFormat="1" ht="10.199999999999999">
      <c r="B2193" s="87"/>
      <c r="C2193" s="87"/>
      <c r="D2193" s="89"/>
      <c r="R2193" s="89"/>
      <c r="S2193" s="89"/>
      <c r="T2193" s="89"/>
    </row>
    <row r="2194" spans="2:20" s="86" customFormat="1" ht="10.199999999999999">
      <c r="B2194" s="87"/>
      <c r="C2194" s="87"/>
      <c r="D2194" s="89"/>
      <c r="R2194" s="89"/>
      <c r="S2194" s="89"/>
      <c r="T2194" s="89"/>
    </row>
    <row r="2195" spans="2:20" s="86" customFormat="1" ht="10.199999999999999">
      <c r="B2195" s="87"/>
      <c r="C2195" s="87"/>
      <c r="D2195" s="89"/>
      <c r="R2195" s="89"/>
      <c r="S2195" s="89"/>
      <c r="T2195" s="89"/>
    </row>
    <row r="2196" spans="2:20" s="86" customFormat="1" ht="10.199999999999999">
      <c r="B2196" s="87"/>
      <c r="C2196" s="87"/>
      <c r="D2196" s="89"/>
      <c r="R2196" s="89"/>
      <c r="S2196" s="89"/>
      <c r="T2196" s="89"/>
    </row>
    <row r="2197" spans="2:20" s="86" customFormat="1" ht="10.199999999999999">
      <c r="B2197" s="87"/>
      <c r="C2197" s="87"/>
      <c r="D2197" s="89"/>
      <c r="R2197" s="89"/>
      <c r="S2197" s="89"/>
      <c r="T2197" s="89"/>
    </row>
    <row r="2198" spans="2:20" s="86" customFormat="1" ht="10.199999999999999">
      <c r="B2198" s="87"/>
      <c r="C2198" s="87"/>
      <c r="D2198" s="89"/>
      <c r="R2198" s="89"/>
      <c r="S2198" s="89"/>
      <c r="T2198" s="89"/>
    </row>
    <row r="2199" spans="2:20" s="86" customFormat="1" ht="10.199999999999999">
      <c r="B2199" s="87"/>
      <c r="C2199" s="87"/>
      <c r="D2199" s="89"/>
      <c r="R2199" s="89"/>
      <c r="S2199" s="89"/>
      <c r="T2199" s="89"/>
    </row>
    <row r="2200" spans="2:20" s="86" customFormat="1" ht="10.199999999999999">
      <c r="B2200" s="87"/>
      <c r="C2200" s="87"/>
      <c r="D2200" s="89"/>
      <c r="R2200" s="89"/>
      <c r="S2200" s="89"/>
      <c r="T2200" s="89"/>
    </row>
    <row r="2201" spans="2:20" s="86" customFormat="1" ht="10.199999999999999">
      <c r="B2201" s="87"/>
      <c r="C2201" s="87"/>
      <c r="D2201" s="89"/>
      <c r="R2201" s="89"/>
      <c r="S2201" s="89"/>
      <c r="T2201" s="89"/>
    </row>
    <row r="2202" spans="2:20" s="86" customFormat="1" ht="10.199999999999999">
      <c r="B2202" s="87"/>
      <c r="C2202" s="87"/>
      <c r="D2202" s="89"/>
      <c r="R2202" s="89"/>
      <c r="S2202" s="89"/>
      <c r="T2202" s="89"/>
    </row>
    <row r="2203" spans="2:20" s="86" customFormat="1" ht="10.199999999999999">
      <c r="B2203" s="87"/>
      <c r="C2203" s="87"/>
      <c r="D2203" s="89"/>
      <c r="R2203" s="89"/>
      <c r="S2203" s="89"/>
      <c r="T2203" s="89"/>
    </row>
    <row r="2204" spans="2:20" s="86" customFormat="1" ht="10.199999999999999">
      <c r="B2204" s="87"/>
      <c r="C2204" s="87"/>
      <c r="D2204" s="89"/>
      <c r="R2204" s="89"/>
      <c r="S2204" s="89"/>
      <c r="T2204" s="89"/>
    </row>
    <row r="2205" spans="2:20" s="86" customFormat="1" ht="10.199999999999999">
      <c r="B2205" s="87"/>
      <c r="C2205" s="87"/>
      <c r="D2205" s="89"/>
      <c r="R2205" s="89"/>
      <c r="S2205" s="89"/>
      <c r="T2205" s="89"/>
    </row>
    <row r="2206" spans="2:20" s="86" customFormat="1" ht="10.199999999999999">
      <c r="B2206" s="87"/>
      <c r="C2206" s="87"/>
      <c r="D2206" s="89"/>
      <c r="R2206" s="89"/>
      <c r="S2206" s="89"/>
      <c r="T2206" s="89"/>
    </row>
    <row r="2207" spans="2:20" s="86" customFormat="1" ht="10.199999999999999">
      <c r="B2207" s="87"/>
      <c r="C2207" s="87"/>
      <c r="D2207" s="89"/>
      <c r="R2207" s="89"/>
      <c r="S2207" s="89"/>
      <c r="T2207" s="89"/>
    </row>
    <row r="2208" spans="2:20" s="86" customFormat="1" ht="10.199999999999999">
      <c r="B2208" s="87"/>
      <c r="C2208" s="87"/>
      <c r="D2208" s="89"/>
      <c r="R2208" s="89"/>
      <c r="S2208" s="89"/>
      <c r="T2208" s="89"/>
    </row>
    <row r="2209" spans="2:20" s="86" customFormat="1" ht="10.199999999999999">
      <c r="B2209" s="87"/>
      <c r="C2209" s="87"/>
      <c r="D2209" s="89"/>
      <c r="R2209" s="89"/>
      <c r="S2209" s="89"/>
      <c r="T2209" s="89"/>
    </row>
    <row r="2210" spans="2:20" s="86" customFormat="1" ht="10.199999999999999">
      <c r="B2210" s="87"/>
      <c r="C2210" s="87"/>
      <c r="D2210" s="89"/>
      <c r="R2210" s="89"/>
      <c r="S2210" s="89"/>
      <c r="T2210" s="89"/>
    </row>
    <row r="2211" spans="2:20" s="86" customFormat="1" ht="10.199999999999999">
      <c r="B2211" s="87"/>
      <c r="C2211" s="87"/>
      <c r="D2211" s="89"/>
      <c r="R2211" s="89"/>
      <c r="S2211" s="89"/>
      <c r="T2211" s="89"/>
    </row>
    <row r="2212" spans="2:20" s="86" customFormat="1" ht="10.199999999999999">
      <c r="B2212" s="87"/>
      <c r="C2212" s="87"/>
      <c r="D2212" s="89"/>
      <c r="R2212" s="89"/>
      <c r="S2212" s="89"/>
      <c r="T2212" s="89"/>
    </row>
    <row r="2213" spans="2:20" s="86" customFormat="1" ht="10.199999999999999">
      <c r="B2213" s="87"/>
      <c r="C2213" s="87"/>
      <c r="D2213" s="89"/>
      <c r="R2213" s="89"/>
      <c r="S2213" s="89"/>
      <c r="T2213" s="89"/>
    </row>
    <row r="2214" spans="2:20" s="86" customFormat="1" ht="10.199999999999999">
      <c r="B2214" s="87"/>
      <c r="C2214" s="87"/>
      <c r="D2214" s="89"/>
      <c r="R2214" s="89"/>
      <c r="S2214" s="89"/>
      <c r="T2214" s="89"/>
    </row>
    <row r="2215" spans="2:20" s="86" customFormat="1" ht="10.199999999999999">
      <c r="B2215" s="87"/>
      <c r="C2215" s="87"/>
      <c r="D2215" s="89"/>
      <c r="R2215" s="89"/>
      <c r="S2215" s="89"/>
      <c r="T2215" s="89"/>
    </row>
    <row r="2216" spans="2:20" s="86" customFormat="1" ht="10.199999999999999">
      <c r="B2216" s="87"/>
      <c r="C2216" s="87"/>
      <c r="D2216" s="89"/>
      <c r="R2216" s="89"/>
      <c r="S2216" s="89"/>
      <c r="T2216" s="89"/>
    </row>
    <row r="2217" spans="2:20" s="86" customFormat="1" ht="10.199999999999999">
      <c r="B2217" s="87"/>
      <c r="C2217" s="87"/>
      <c r="D2217" s="89"/>
      <c r="R2217" s="89"/>
      <c r="S2217" s="89"/>
      <c r="T2217" s="89"/>
    </row>
    <row r="2218" spans="2:20" s="86" customFormat="1" ht="10.199999999999999">
      <c r="B2218" s="87"/>
      <c r="C2218" s="87"/>
      <c r="D2218" s="89"/>
      <c r="R2218" s="89"/>
      <c r="S2218" s="89"/>
      <c r="T2218" s="89"/>
    </row>
    <row r="2219" spans="2:20" s="86" customFormat="1" ht="10.199999999999999">
      <c r="B2219" s="87"/>
      <c r="C2219" s="87"/>
      <c r="D2219" s="89"/>
      <c r="R2219" s="89"/>
      <c r="S2219" s="89"/>
      <c r="T2219" s="89"/>
    </row>
    <row r="2220" spans="2:20" s="86" customFormat="1" ht="10.199999999999999">
      <c r="B2220" s="87"/>
      <c r="C2220" s="87"/>
      <c r="D2220" s="89"/>
      <c r="R2220" s="89"/>
      <c r="S2220" s="89"/>
      <c r="T2220" s="89"/>
    </row>
    <row r="2221" spans="2:20" s="86" customFormat="1" ht="10.199999999999999">
      <c r="B2221" s="87"/>
      <c r="C2221" s="87"/>
      <c r="D2221" s="89"/>
      <c r="R2221" s="89"/>
      <c r="S2221" s="89"/>
      <c r="T2221" s="89"/>
    </row>
    <row r="2222" spans="2:20" s="86" customFormat="1" ht="10.199999999999999">
      <c r="B2222" s="87"/>
      <c r="C2222" s="87"/>
      <c r="D2222" s="89"/>
      <c r="R2222" s="89"/>
      <c r="S2222" s="89"/>
      <c r="T2222" s="89"/>
    </row>
    <row r="2223" spans="2:20" s="86" customFormat="1" ht="10.199999999999999">
      <c r="B2223" s="87"/>
      <c r="C2223" s="87"/>
      <c r="D2223" s="89"/>
      <c r="R2223" s="89"/>
      <c r="S2223" s="89"/>
      <c r="T2223" s="89"/>
    </row>
    <row r="2224" spans="2:20" s="86" customFormat="1" ht="10.199999999999999">
      <c r="B2224" s="87"/>
      <c r="C2224" s="87"/>
      <c r="D2224" s="89"/>
      <c r="R2224" s="89"/>
      <c r="S2224" s="89"/>
      <c r="T2224" s="89"/>
    </row>
    <row r="2225" spans="2:20" s="86" customFormat="1" ht="10.199999999999999">
      <c r="B2225" s="87"/>
      <c r="C2225" s="87"/>
      <c r="D2225" s="89"/>
      <c r="R2225" s="89"/>
      <c r="S2225" s="89"/>
      <c r="T2225" s="89"/>
    </row>
    <row r="2226" spans="2:20" s="86" customFormat="1" ht="10.199999999999999">
      <c r="B2226" s="87"/>
      <c r="C2226" s="87"/>
      <c r="D2226" s="89"/>
      <c r="R2226" s="89"/>
      <c r="S2226" s="89"/>
      <c r="T2226" s="89"/>
    </row>
    <row r="2227" spans="2:20" s="86" customFormat="1" ht="10.199999999999999">
      <c r="B2227" s="87"/>
      <c r="C2227" s="87"/>
      <c r="D2227" s="89"/>
      <c r="R2227" s="89"/>
      <c r="S2227" s="89"/>
      <c r="T2227" s="89"/>
    </row>
    <row r="2228" spans="2:20" s="86" customFormat="1" ht="10.199999999999999">
      <c r="B2228" s="87"/>
      <c r="C2228" s="87"/>
      <c r="D2228" s="89"/>
      <c r="R2228" s="89"/>
      <c r="S2228" s="89"/>
      <c r="T2228" s="89"/>
    </row>
    <row r="2229" spans="2:20" s="86" customFormat="1" ht="10.199999999999999">
      <c r="B2229" s="87"/>
      <c r="C2229" s="87"/>
      <c r="D2229" s="89"/>
      <c r="R2229" s="89"/>
      <c r="S2229" s="89"/>
      <c r="T2229" s="89"/>
    </row>
    <row r="2230" spans="2:20" s="86" customFormat="1" ht="10.199999999999999">
      <c r="B2230" s="87"/>
      <c r="C2230" s="87"/>
      <c r="D2230" s="89"/>
      <c r="R2230" s="89"/>
      <c r="S2230" s="89"/>
      <c r="T2230" s="89"/>
    </row>
    <row r="2231" spans="2:20" s="86" customFormat="1" ht="10.199999999999999">
      <c r="B2231" s="87"/>
      <c r="C2231" s="87"/>
      <c r="D2231" s="89"/>
      <c r="R2231" s="89"/>
      <c r="S2231" s="89"/>
      <c r="T2231" s="89"/>
    </row>
    <row r="2232" spans="2:20" s="86" customFormat="1" ht="10.199999999999999">
      <c r="B2232" s="87"/>
      <c r="C2232" s="87"/>
      <c r="D2232" s="89"/>
      <c r="R2232" s="89"/>
      <c r="S2232" s="89"/>
      <c r="T2232" s="89"/>
    </row>
    <row r="2233" spans="2:20" s="86" customFormat="1" ht="10.199999999999999">
      <c r="B2233" s="87"/>
      <c r="C2233" s="87"/>
      <c r="D2233" s="89"/>
      <c r="R2233" s="89"/>
      <c r="S2233" s="89"/>
      <c r="T2233" s="89"/>
    </row>
    <row r="2234" spans="2:20" s="86" customFormat="1" ht="10.199999999999999">
      <c r="B2234" s="87"/>
      <c r="C2234" s="87"/>
      <c r="D2234" s="89"/>
      <c r="R2234" s="89"/>
      <c r="S2234" s="89"/>
      <c r="T2234" s="89"/>
    </row>
    <row r="2235" spans="2:20" s="86" customFormat="1" ht="10.199999999999999">
      <c r="B2235" s="87"/>
      <c r="C2235" s="87"/>
      <c r="D2235" s="89"/>
      <c r="R2235" s="89"/>
      <c r="S2235" s="89"/>
      <c r="T2235" s="89"/>
    </row>
    <row r="2236" spans="2:20" s="86" customFormat="1" ht="10.199999999999999">
      <c r="B2236" s="87"/>
      <c r="C2236" s="87"/>
      <c r="D2236" s="89"/>
      <c r="R2236" s="89"/>
      <c r="S2236" s="89"/>
      <c r="T2236" s="89"/>
    </row>
    <row r="2237" spans="2:20" s="86" customFormat="1" ht="10.199999999999999">
      <c r="B2237" s="87"/>
      <c r="C2237" s="87"/>
      <c r="D2237" s="89"/>
      <c r="R2237" s="89"/>
      <c r="S2237" s="89"/>
      <c r="T2237" s="89"/>
    </row>
    <row r="2238" spans="2:20" s="86" customFormat="1" ht="10.199999999999999">
      <c r="B2238" s="87"/>
      <c r="C2238" s="87"/>
      <c r="D2238" s="89"/>
      <c r="R2238" s="89"/>
      <c r="S2238" s="89"/>
      <c r="T2238" s="89"/>
    </row>
    <row r="2239" spans="2:20" s="86" customFormat="1" ht="10.199999999999999">
      <c r="B2239" s="87"/>
      <c r="C2239" s="87"/>
      <c r="D2239" s="89"/>
      <c r="R2239" s="89"/>
      <c r="S2239" s="89"/>
      <c r="T2239" s="89"/>
    </row>
    <row r="2240" spans="2:20" s="86" customFormat="1" ht="10.199999999999999">
      <c r="B2240" s="87"/>
      <c r="C2240" s="87"/>
      <c r="D2240" s="89"/>
      <c r="R2240" s="89"/>
      <c r="S2240" s="89"/>
      <c r="T2240" s="89"/>
    </row>
    <row r="2241" spans="2:20" s="86" customFormat="1" ht="10.199999999999999">
      <c r="B2241" s="87"/>
      <c r="C2241" s="87"/>
      <c r="D2241" s="89"/>
      <c r="R2241" s="89"/>
      <c r="S2241" s="89"/>
      <c r="T2241" s="89"/>
    </row>
    <row r="2242" spans="2:20" s="86" customFormat="1" ht="10.199999999999999">
      <c r="B2242" s="87"/>
      <c r="C2242" s="87"/>
      <c r="D2242" s="89"/>
      <c r="R2242" s="89"/>
      <c r="S2242" s="89"/>
      <c r="T2242" s="89"/>
    </row>
    <row r="2243" spans="2:20" s="86" customFormat="1" ht="10.199999999999999">
      <c r="B2243" s="87"/>
      <c r="C2243" s="87"/>
      <c r="D2243" s="89"/>
      <c r="R2243" s="89"/>
      <c r="S2243" s="89"/>
      <c r="T2243" s="89"/>
    </row>
    <row r="2244" spans="2:20" s="86" customFormat="1" ht="10.199999999999999">
      <c r="B2244" s="87"/>
      <c r="C2244" s="87"/>
      <c r="D2244" s="89"/>
      <c r="R2244" s="89"/>
      <c r="S2244" s="89"/>
      <c r="T2244" s="89"/>
    </row>
    <row r="2245" spans="2:20" s="86" customFormat="1" ht="10.199999999999999">
      <c r="B2245" s="87"/>
      <c r="C2245" s="87"/>
      <c r="D2245" s="89"/>
      <c r="R2245" s="89"/>
      <c r="S2245" s="89"/>
      <c r="T2245" s="89"/>
    </row>
    <row r="2246" spans="2:20" s="86" customFormat="1" ht="10.199999999999999">
      <c r="B2246" s="87"/>
      <c r="C2246" s="87"/>
      <c r="D2246" s="89"/>
      <c r="R2246" s="89"/>
      <c r="S2246" s="89"/>
      <c r="T2246" s="89"/>
    </row>
    <row r="2247" spans="2:20" s="86" customFormat="1" ht="10.199999999999999">
      <c r="B2247" s="87"/>
      <c r="C2247" s="87"/>
      <c r="D2247" s="89"/>
      <c r="R2247" s="89"/>
      <c r="S2247" s="89"/>
      <c r="T2247" s="89"/>
    </row>
    <row r="2248" spans="2:20" s="86" customFormat="1" ht="10.199999999999999">
      <c r="B2248" s="87"/>
      <c r="C2248" s="87"/>
      <c r="D2248" s="89"/>
      <c r="R2248" s="89"/>
      <c r="S2248" s="89"/>
      <c r="T2248" s="89"/>
    </row>
    <row r="2249" spans="2:20" s="86" customFormat="1" ht="10.199999999999999">
      <c r="B2249" s="87"/>
      <c r="C2249" s="87"/>
      <c r="D2249" s="89"/>
      <c r="R2249" s="89"/>
      <c r="S2249" s="89"/>
      <c r="T2249" s="89"/>
    </row>
    <row r="2250" spans="2:20" s="86" customFormat="1" ht="10.199999999999999">
      <c r="B2250" s="87"/>
      <c r="C2250" s="87"/>
      <c r="D2250" s="89"/>
      <c r="R2250" s="89"/>
      <c r="S2250" s="89"/>
      <c r="T2250" s="89"/>
    </row>
    <row r="2251" spans="2:20" s="86" customFormat="1" ht="10.199999999999999">
      <c r="B2251" s="87"/>
      <c r="C2251" s="87"/>
      <c r="D2251" s="89"/>
      <c r="R2251" s="89"/>
      <c r="S2251" s="89"/>
      <c r="T2251" s="89"/>
    </row>
    <row r="2252" spans="2:20" s="86" customFormat="1" ht="10.199999999999999">
      <c r="B2252" s="87"/>
      <c r="C2252" s="87"/>
      <c r="D2252" s="89"/>
      <c r="R2252" s="89"/>
      <c r="S2252" s="89"/>
      <c r="T2252" s="89"/>
    </row>
    <row r="2253" spans="2:20" s="86" customFormat="1" ht="10.199999999999999">
      <c r="B2253" s="87"/>
      <c r="C2253" s="87"/>
      <c r="D2253" s="89"/>
      <c r="R2253" s="89"/>
      <c r="S2253" s="89"/>
      <c r="T2253" s="89"/>
    </row>
    <row r="2254" spans="2:20" s="86" customFormat="1" ht="10.199999999999999">
      <c r="B2254" s="87"/>
      <c r="C2254" s="87"/>
      <c r="D2254" s="89"/>
      <c r="R2254" s="89"/>
      <c r="S2254" s="89"/>
      <c r="T2254" s="89"/>
    </row>
    <row r="2255" spans="2:20" s="86" customFormat="1" ht="10.199999999999999">
      <c r="B2255" s="87"/>
      <c r="C2255" s="87"/>
      <c r="D2255" s="89"/>
      <c r="R2255" s="89"/>
      <c r="S2255" s="89"/>
      <c r="T2255" s="89"/>
    </row>
    <row r="2256" spans="2:20" s="86" customFormat="1" ht="10.199999999999999">
      <c r="B2256" s="87"/>
      <c r="C2256" s="87"/>
      <c r="D2256" s="89"/>
      <c r="R2256" s="89"/>
      <c r="S2256" s="89"/>
      <c r="T2256" s="89"/>
    </row>
    <row r="2257" spans="2:20" s="86" customFormat="1" ht="10.199999999999999">
      <c r="B2257" s="87"/>
      <c r="C2257" s="87"/>
      <c r="D2257" s="89"/>
      <c r="R2257" s="89"/>
      <c r="S2257" s="89"/>
      <c r="T2257" s="89"/>
    </row>
    <row r="2258" spans="2:20" s="86" customFormat="1" ht="10.199999999999999">
      <c r="B2258" s="87"/>
      <c r="C2258" s="87"/>
      <c r="D2258" s="89"/>
      <c r="R2258" s="89"/>
      <c r="S2258" s="89"/>
      <c r="T2258" s="89"/>
    </row>
    <row r="2259" spans="2:20" s="86" customFormat="1" ht="10.199999999999999">
      <c r="B2259" s="87"/>
      <c r="C2259" s="87"/>
      <c r="D2259" s="89"/>
      <c r="R2259" s="89"/>
      <c r="S2259" s="89"/>
      <c r="T2259" s="89"/>
    </row>
    <row r="2260" spans="2:20" s="86" customFormat="1" ht="10.199999999999999">
      <c r="B2260" s="87"/>
      <c r="C2260" s="87"/>
      <c r="D2260" s="89"/>
      <c r="R2260" s="89"/>
      <c r="S2260" s="89"/>
      <c r="T2260" s="89"/>
    </row>
    <row r="2261" spans="2:20" s="86" customFormat="1" ht="10.199999999999999">
      <c r="B2261" s="87"/>
      <c r="C2261" s="87"/>
      <c r="D2261" s="89"/>
      <c r="R2261" s="89"/>
      <c r="S2261" s="89"/>
      <c r="T2261" s="89"/>
    </row>
    <row r="2262" spans="2:20" s="86" customFormat="1" ht="10.199999999999999">
      <c r="B2262" s="87"/>
      <c r="C2262" s="87"/>
      <c r="D2262" s="89"/>
      <c r="R2262" s="89"/>
      <c r="S2262" s="89"/>
      <c r="T2262" s="89"/>
    </row>
    <row r="2263" spans="2:20" s="86" customFormat="1" ht="10.199999999999999">
      <c r="B2263" s="87"/>
      <c r="C2263" s="87"/>
      <c r="D2263" s="89"/>
      <c r="R2263" s="89"/>
      <c r="S2263" s="89"/>
      <c r="T2263" s="89"/>
    </row>
    <row r="2264" spans="2:20" s="86" customFormat="1" ht="10.199999999999999">
      <c r="B2264" s="87"/>
      <c r="C2264" s="87"/>
      <c r="D2264" s="89"/>
      <c r="R2264" s="89"/>
      <c r="S2264" s="89"/>
      <c r="T2264" s="89"/>
    </row>
    <row r="2265" spans="2:20" s="86" customFormat="1" ht="10.199999999999999">
      <c r="B2265" s="87"/>
      <c r="C2265" s="87"/>
      <c r="D2265" s="89"/>
      <c r="R2265" s="89"/>
      <c r="S2265" s="89"/>
      <c r="T2265" s="89"/>
    </row>
    <row r="2266" spans="2:20" s="86" customFormat="1" ht="10.199999999999999">
      <c r="B2266" s="87"/>
      <c r="C2266" s="87"/>
      <c r="D2266" s="89"/>
      <c r="R2266" s="89"/>
      <c r="S2266" s="89"/>
      <c r="T2266" s="89"/>
    </row>
    <row r="2267" spans="2:20" s="86" customFormat="1" ht="10.199999999999999">
      <c r="B2267" s="87"/>
      <c r="C2267" s="87"/>
      <c r="D2267" s="89"/>
      <c r="R2267" s="89"/>
      <c r="S2267" s="89"/>
      <c r="T2267" s="89"/>
    </row>
    <row r="2268" spans="2:20" s="86" customFormat="1" ht="10.199999999999999">
      <c r="B2268" s="87"/>
      <c r="C2268" s="87"/>
      <c r="D2268" s="89"/>
      <c r="R2268" s="89"/>
      <c r="S2268" s="89"/>
      <c r="T2268" s="89"/>
    </row>
    <row r="2269" spans="2:20" s="86" customFormat="1" ht="10.199999999999999">
      <c r="B2269" s="87"/>
      <c r="C2269" s="87"/>
      <c r="D2269" s="89"/>
      <c r="R2269" s="89"/>
      <c r="S2269" s="89"/>
      <c r="T2269" s="89"/>
    </row>
    <row r="2270" spans="2:20" s="86" customFormat="1" ht="10.199999999999999">
      <c r="B2270" s="87"/>
      <c r="C2270" s="87"/>
      <c r="D2270" s="89"/>
      <c r="R2270" s="89"/>
      <c r="S2270" s="89"/>
      <c r="T2270" s="89"/>
    </row>
    <row r="2271" spans="2:20" s="86" customFormat="1" ht="10.199999999999999">
      <c r="B2271" s="87"/>
      <c r="C2271" s="87"/>
      <c r="D2271" s="89"/>
      <c r="R2271" s="89"/>
      <c r="S2271" s="89"/>
      <c r="T2271" s="89"/>
    </row>
    <row r="2272" spans="2:20" s="86" customFormat="1" ht="10.199999999999999">
      <c r="B2272" s="87"/>
      <c r="C2272" s="87"/>
      <c r="D2272" s="89"/>
      <c r="R2272" s="89"/>
      <c r="S2272" s="89"/>
      <c r="T2272" s="89"/>
    </row>
    <row r="2273" spans="2:20" s="86" customFormat="1" ht="10.199999999999999">
      <c r="B2273" s="87"/>
      <c r="C2273" s="87"/>
      <c r="D2273" s="89"/>
      <c r="R2273" s="89"/>
      <c r="S2273" s="89"/>
      <c r="T2273" s="89"/>
    </row>
    <row r="2274" spans="2:20" s="86" customFormat="1" ht="10.199999999999999">
      <c r="B2274" s="87"/>
      <c r="C2274" s="87"/>
      <c r="D2274" s="89"/>
      <c r="R2274" s="89"/>
      <c r="S2274" s="89"/>
      <c r="T2274" s="89"/>
    </row>
    <row r="2275" spans="2:20" s="86" customFormat="1" ht="10.199999999999999">
      <c r="B2275" s="87"/>
      <c r="C2275" s="87"/>
      <c r="D2275" s="89"/>
      <c r="R2275" s="89"/>
      <c r="S2275" s="89"/>
      <c r="T2275" s="89"/>
    </row>
    <row r="2276" spans="2:20" s="86" customFormat="1" ht="10.199999999999999">
      <c r="B2276" s="87"/>
      <c r="C2276" s="87"/>
      <c r="D2276" s="89"/>
      <c r="R2276" s="89"/>
      <c r="S2276" s="89"/>
      <c r="T2276" s="89"/>
    </row>
    <row r="2277" spans="2:20" s="86" customFormat="1" ht="10.199999999999999">
      <c r="B2277" s="87"/>
      <c r="C2277" s="87"/>
      <c r="D2277" s="89"/>
      <c r="R2277" s="89"/>
      <c r="S2277" s="89"/>
      <c r="T2277" s="89"/>
    </row>
    <row r="2278" spans="2:20" s="86" customFormat="1" ht="10.199999999999999">
      <c r="B2278" s="87"/>
      <c r="C2278" s="87"/>
      <c r="D2278" s="89"/>
      <c r="R2278" s="89"/>
      <c r="S2278" s="89"/>
      <c r="T2278" s="89"/>
    </row>
    <row r="2279" spans="2:20" s="86" customFormat="1" ht="10.199999999999999">
      <c r="B2279" s="87"/>
      <c r="C2279" s="87"/>
      <c r="D2279" s="89"/>
      <c r="R2279" s="89"/>
      <c r="S2279" s="89"/>
      <c r="T2279" s="89"/>
    </row>
    <row r="2280" spans="2:20" s="86" customFormat="1" ht="10.199999999999999">
      <c r="B2280" s="87"/>
      <c r="C2280" s="87"/>
      <c r="D2280" s="89"/>
      <c r="R2280" s="89"/>
      <c r="S2280" s="89"/>
      <c r="T2280" s="89"/>
    </row>
    <row r="2281" spans="2:20" s="86" customFormat="1" ht="10.199999999999999">
      <c r="B2281" s="87"/>
      <c r="C2281" s="87"/>
      <c r="D2281" s="89"/>
      <c r="R2281" s="89"/>
      <c r="S2281" s="89"/>
      <c r="T2281" s="89"/>
    </row>
    <row r="2282" spans="2:20" s="86" customFormat="1" ht="10.199999999999999">
      <c r="B2282" s="87"/>
      <c r="C2282" s="87"/>
      <c r="D2282" s="89"/>
      <c r="R2282" s="89"/>
      <c r="S2282" s="89"/>
      <c r="T2282" s="89"/>
    </row>
    <row r="2283" spans="2:20" s="86" customFormat="1" ht="10.199999999999999">
      <c r="B2283" s="87"/>
      <c r="C2283" s="87"/>
      <c r="D2283" s="89"/>
      <c r="R2283" s="89"/>
      <c r="S2283" s="89"/>
      <c r="T2283" s="89"/>
    </row>
    <row r="2284" spans="2:20" s="86" customFormat="1" ht="10.199999999999999">
      <c r="B2284" s="87"/>
      <c r="C2284" s="87"/>
      <c r="D2284" s="89"/>
      <c r="R2284" s="89"/>
      <c r="S2284" s="89"/>
      <c r="T2284" s="89"/>
    </row>
    <row r="2285" spans="2:20" s="86" customFormat="1" ht="10.199999999999999">
      <c r="B2285" s="87"/>
      <c r="C2285" s="87"/>
      <c r="D2285" s="89"/>
      <c r="R2285" s="89"/>
      <c r="S2285" s="89"/>
      <c r="T2285" s="89"/>
    </row>
    <row r="2286" spans="2:20" s="86" customFormat="1" ht="10.199999999999999">
      <c r="B2286" s="87"/>
      <c r="C2286" s="87"/>
      <c r="D2286" s="89"/>
      <c r="R2286" s="89"/>
      <c r="S2286" s="89"/>
      <c r="T2286" s="89"/>
    </row>
    <row r="2287" spans="2:20" s="86" customFormat="1" ht="10.199999999999999">
      <c r="B2287" s="87"/>
      <c r="C2287" s="87"/>
      <c r="D2287" s="89"/>
      <c r="R2287" s="89"/>
      <c r="S2287" s="89"/>
      <c r="T2287" s="89"/>
    </row>
    <row r="2288" spans="2:20" s="86" customFormat="1" ht="10.199999999999999">
      <c r="B2288" s="87"/>
      <c r="C2288" s="87"/>
      <c r="D2288" s="89"/>
      <c r="R2288" s="89"/>
      <c r="S2288" s="89"/>
      <c r="T2288" s="89"/>
    </row>
    <row r="2289" spans="2:20" s="86" customFormat="1" ht="10.199999999999999">
      <c r="B2289" s="87"/>
      <c r="C2289" s="87"/>
      <c r="D2289" s="89"/>
      <c r="R2289" s="89"/>
      <c r="S2289" s="89"/>
      <c r="T2289" s="89"/>
    </row>
    <row r="2290" spans="2:20" s="86" customFormat="1" ht="10.199999999999999">
      <c r="B2290" s="87"/>
      <c r="C2290" s="87"/>
      <c r="D2290" s="89"/>
      <c r="R2290" s="89"/>
      <c r="S2290" s="89"/>
      <c r="T2290" s="89"/>
    </row>
    <row r="2291" spans="2:20" s="86" customFormat="1" ht="10.199999999999999">
      <c r="B2291" s="87"/>
      <c r="C2291" s="87"/>
      <c r="D2291" s="89"/>
      <c r="R2291" s="89"/>
      <c r="S2291" s="89"/>
      <c r="T2291" s="89"/>
    </row>
    <row r="2292" spans="2:20" s="86" customFormat="1" ht="10.199999999999999">
      <c r="B2292" s="87"/>
      <c r="C2292" s="87"/>
      <c r="D2292" s="89"/>
      <c r="R2292" s="89"/>
      <c r="S2292" s="89"/>
      <c r="T2292" s="89"/>
    </row>
    <row r="2293" spans="2:20" s="86" customFormat="1" ht="10.199999999999999">
      <c r="B2293" s="87"/>
      <c r="C2293" s="87"/>
      <c r="D2293" s="89"/>
      <c r="R2293" s="89"/>
      <c r="S2293" s="89"/>
      <c r="T2293" s="89"/>
    </row>
    <row r="2294" spans="2:20" s="86" customFormat="1" ht="10.199999999999999">
      <c r="B2294" s="87"/>
      <c r="C2294" s="87"/>
      <c r="D2294" s="89"/>
      <c r="R2294" s="89"/>
      <c r="S2294" s="89"/>
      <c r="T2294" s="89"/>
    </row>
    <row r="2295" spans="2:20" s="86" customFormat="1" ht="10.199999999999999">
      <c r="B2295" s="87"/>
      <c r="C2295" s="87"/>
      <c r="D2295" s="89"/>
      <c r="R2295" s="89"/>
      <c r="S2295" s="89"/>
      <c r="T2295" s="89"/>
    </row>
    <row r="2296" spans="2:20" s="86" customFormat="1" ht="10.199999999999999">
      <c r="B2296" s="87"/>
      <c r="C2296" s="87"/>
      <c r="D2296" s="89"/>
      <c r="R2296" s="89"/>
      <c r="S2296" s="89"/>
      <c r="T2296" s="89"/>
    </row>
    <row r="2297" spans="2:20" s="86" customFormat="1" ht="10.199999999999999">
      <c r="B2297" s="87"/>
      <c r="C2297" s="87"/>
      <c r="D2297" s="89"/>
      <c r="R2297" s="89"/>
      <c r="S2297" s="89"/>
      <c r="T2297" s="89"/>
    </row>
    <row r="2298" spans="2:20" s="86" customFormat="1" ht="10.199999999999999">
      <c r="B2298" s="87"/>
      <c r="C2298" s="87"/>
      <c r="D2298" s="89"/>
      <c r="R2298" s="89"/>
      <c r="S2298" s="89"/>
      <c r="T2298" s="89"/>
    </row>
    <row r="2299" spans="2:20" s="86" customFormat="1" ht="10.199999999999999">
      <c r="B2299" s="87"/>
      <c r="C2299" s="87"/>
      <c r="D2299" s="89"/>
      <c r="R2299" s="89"/>
      <c r="S2299" s="89"/>
      <c r="T2299" s="89"/>
    </row>
    <row r="2300" spans="2:20" s="86" customFormat="1" ht="10.199999999999999">
      <c r="B2300" s="87"/>
      <c r="C2300" s="87"/>
      <c r="D2300" s="89"/>
      <c r="R2300" s="89"/>
      <c r="S2300" s="89"/>
      <c r="T2300" s="89"/>
    </row>
    <row r="2301" spans="2:20" s="86" customFormat="1" ht="10.199999999999999">
      <c r="B2301" s="87"/>
      <c r="C2301" s="87"/>
      <c r="D2301" s="89"/>
      <c r="R2301" s="89"/>
      <c r="S2301" s="89"/>
      <c r="T2301" s="89"/>
    </row>
    <row r="2302" spans="2:20" s="86" customFormat="1" ht="10.199999999999999">
      <c r="B2302" s="87"/>
      <c r="C2302" s="87"/>
      <c r="D2302" s="89"/>
      <c r="R2302" s="89"/>
      <c r="S2302" s="89"/>
      <c r="T2302" s="89"/>
    </row>
    <row r="2303" spans="2:20" s="86" customFormat="1" ht="10.199999999999999">
      <c r="B2303" s="87"/>
      <c r="C2303" s="87"/>
      <c r="D2303" s="89"/>
      <c r="R2303" s="89"/>
      <c r="S2303" s="89"/>
      <c r="T2303" s="89"/>
    </row>
    <row r="2304" spans="2:20" s="86" customFormat="1" ht="10.199999999999999">
      <c r="B2304" s="87"/>
      <c r="C2304" s="87"/>
      <c r="D2304" s="89"/>
      <c r="R2304" s="89"/>
      <c r="S2304" s="89"/>
      <c r="T2304" s="89"/>
    </row>
    <row r="2305" spans="2:20" s="86" customFormat="1" ht="10.199999999999999">
      <c r="B2305" s="87"/>
      <c r="C2305" s="87"/>
      <c r="D2305" s="89"/>
      <c r="R2305" s="89"/>
      <c r="S2305" s="89"/>
      <c r="T2305" s="89"/>
    </row>
    <row r="2306" spans="2:20" s="86" customFormat="1" ht="10.199999999999999">
      <c r="B2306" s="87"/>
      <c r="C2306" s="87"/>
      <c r="D2306" s="89"/>
      <c r="R2306" s="89"/>
      <c r="S2306" s="89"/>
      <c r="T2306" s="89"/>
    </row>
    <row r="2307" spans="2:20" s="86" customFormat="1" ht="10.199999999999999">
      <c r="B2307" s="87"/>
      <c r="C2307" s="87"/>
      <c r="D2307" s="89"/>
      <c r="R2307" s="89"/>
      <c r="S2307" s="89"/>
      <c r="T2307" s="89"/>
    </row>
    <row r="2308" spans="2:20" s="86" customFormat="1" ht="10.199999999999999">
      <c r="B2308" s="87"/>
      <c r="C2308" s="87"/>
      <c r="D2308" s="89"/>
      <c r="R2308" s="89"/>
      <c r="S2308" s="89"/>
      <c r="T2308" s="89"/>
    </row>
    <row r="2309" spans="2:20" s="86" customFormat="1" ht="10.199999999999999">
      <c r="B2309" s="87"/>
      <c r="C2309" s="87"/>
      <c r="D2309" s="89"/>
      <c r="R2309" s="89"/>
      <c r="S2309" s="89"/>
      <c r="T2309" s="89"/>
    </row>
    <row r="2310" spans="2:20" s="86" customFormat="1" ht="10.199999999999999">
      <c r="B2310" s="87"/>
      <c r="C2310" s="87"/>
      <c r="D2310" s="89"/>
      <c r="R2310" s="89"/>
      <c r="S2310" s="89"/>
      <c r="T2310" s="89"/>
    </row>
    <row r="2311" spans="2:20" s="86" customFormat="1" ht="10.199999999999999">
      <c r="B2311" s="87"/>
      <c r="C2311" s="87"/>
      <c r="D2311" s="89"/>
      <c r="R2311" s="89"/>
      <c r="S2311" s="89"/>
      <c r="T2311" s="89"/>
    </row>
    <row r="2312" spans="2:20" s="86" customFormat="1" ht="10.199999999999999">
      <c r="B2312" s="87"/>
      <c r="C2312" s="87"/>
      <c r="D2312" s="89"/>
      <c r="R2312" s="89"/>
      <c r="S2312" s="89"/>
      <c r="T2312" s="89"/>
    </row>
    <row r="2313" spans="2:20" s="86" customFormat="1" ht="10.199999999999999">
      <c r="B2313" s="87"/>
      <c r="C2313" s="87"/>
      <c r="D2313" s="89"/>
      <c r="R2313" s="89"/>
      <c r="S2313" s="89"/>
      <c r="T2313" s="89"/>
    </row>
    <row r="2314" spans="2:20" s="86" customFormat="1" ht="10.199999999999999">
      <c r="B2314" s="87"/>
      <c r="C2314" s="87"/>
      <c r="D2314" s="89"/>
      <c r="R2314" s="89"/>
      <c r="S2314" s="89"/>
      <c r="T2314" s="89"/>
    </row>
    <row r="2315" spans="2:20" s="86" customFormat="1" ht="10.199999999999999">
      <c r="B2315" s="87"/>
      <c r="C2315" s="87"/>
      <c r="D2315" s="89"/>
      <c r="R2315" s="89"/>
      <c r="S2315" s="89"/>
      <c r="T2315" s="89"/>
    </row>
    <row r="2316" spans="2:20" s="86" customFormat="1" ht="10.199999999999999">
      <c r="B2316" s="87"/>
      <c r="C2316" s="87"/>
      <c r="D2316" s="89"/>
      <c r="R2316" s="89"/>
      <c r="S2316" s="89"/>
      <c r="T2316" s="89"/>
    </row>
    <row r="2317" spans="2:20" s="86" customFormat="1" ht="10.199999999999999">
      <c r="B2317" s="87"/>
      <c r="C2317" s="87"/>
      <c r="D2317" s="89"/>
      <c r="R2317" s="89"/>
      <c r="S2317" s="89"/>
      <c r="T2317" s="89"/>
    </row>
    <row r="2318" spans="2:20" s="86" customFormat="1" ht="10.199999999999999">
      <c r="B2318" s="87"/>
      <c r="C2318" s="87"/>
      <c r="D2318" s="89"/>
      <c r="R2318" s="89"/>
      <c r="S2318" s="89"/>
      <c r="T2318" s="89"/>
    </row>
    <row r="2319" spans="2:20" s="86" customFormat="1" ht="10.199999999999999">
      <c r="B2319" s="87"/>
      <c r="C2319" s="87"/>
      <c r="D2319" s="89"/>
      <c r="R2319" s="89"/>
      <c r="S2319" s="89"/>
      <c r="T2319" s="89"/>
    </row>
    <row r="2320" spans="2:20" s="86" customFormat="1" ht="10.199999999999999">
      <c r="B2320" s="87"/>
      <c r="C2320" s="87"/>
      <c r="D2320" s="89"/>
      <c r="R2320" s="89"/>
      <c r="S2320" s="89"/>
      <c r="T2320" s="89"/>
    </row>
    <row r="2321" spans="2:20" s="86" customFormat="1" ht="10.199999999999999">
      <c r="B2321" s="87"/>
      <c r="C2321" s="87"/>
      <c r="D2321" s="89"/>
      <c r="R2321" s="89"/>
      <c r="S2321" s="89"/>
      <c r="T2321" s="89"/>
    </row>
    <row r="2322" spans="2:20" s="86" customFormat="1" ht="10.199999999999999">
      <c r="B2322" s="87"/>
      <c r="C2322" s="87"/>
      <c r="D2322" s="89"/>
      <c r="R2322" s="89"/>
      <c r="S2322" s="89"/>
      <c r="T2322" s="89"/>
    </row>
    <row r="2323" spans="2:20" s="86" customFormat="1" ht="10.199999999999999">
      <c r="B2323" s="87"/>
      <c r="C2323" s="87"/>
      <c r="D2323" s="89"/>
      <c r="R2323" s="89"/>
      <c r="S2323" s="89"/>
      <c r="T2323" s="89"/>
    </row>
    <row r="2324" spans="2:20" s="86" customFormat="1" ht="10.199999999999999">
      <c r="B2324" s="87"/>
      <c r="C2324" s="87"/>
      <c r="D2324" s="89"/>
      <c r="R2324" s="89"/>
      <c r="S2324" s="89"/>
      <c r="T2324" s="89"/>
    </row>
    <row r="2325" spans="2:20" s="86" customFormat="1" ht="10.199999999999999">
      <c r="B2325" s="87"/>
      <c r="C2325" s="87"/>
      <c r="D2325" s="89"/>
      <c r="R2325" s="89"/>
      <c r="S2325" s="89"/>
      <c r="T2325" s="89"/>
    </row>
    <row r="2326" spans="2:20" s="86" customFormat="1" ht="10.199999999999999">
      <c r="B2326" s="87"/>
      <c r="C2326" s="87"/>
      <c r="D2326" s="89"/>
      <c r="R2326" s="89"/>
      <c r="S2326" s="89"/>
      <c r="T2326" s="89"/>
    </row>
    <row r="2327" spans="2:20" s="86" customFormat="1" ht="10.199999999999999">
      <c r="B2327" s="87"/>
      <c r="C2327" s="87"/>
      <c r="D2327" s="89"/>
      <c r="R2327" s="89"/>
      <c r="S2327" s="89"/>
      <c r="T2327" s="89"/>
    </row>
    <row r="2328" spans="2:20" s="86" customFormat="1" ht="10.199999999999999">
      <c r="B2328" s="87"/>
      <c r="C2328" s="87"/>
      <c r="D2328" s="89"/>
      <c r="R2328" s="89"/>
      <c r="S2328" s="89"/>
      <c r="T2328" s="89"/>
    </row>
    <row r="2329" spans="2:20" s="86" customFormat="1" ht="10.199999999999999">
      <c r="B2329" s="87"/>
      <c r="C2329" s="87"/>
      <c r="D2329" s="89"/>
      <c r="R2329" s="89"/>
      <c r="S2329" s="89"/>
      <c r="T2329" s="89"/>
    </row>
    <row r="2330" spans="2:20" s="86" customFormat="1" ht="10.199999999999999">
      <c r="B2330" s="87"/>
      <c r="C2330" s="87"/>
      <c r="D2330" s="89"/>
      <c r="R2330" s="89"/>
      <c r="S2330" s="89"/>
      <c r="T2330" s="89"/>
    </row>
    <row r="2331" spans="2:20" s="86" customFormat="1" ht="10.199999999999999">
      <c r="B2331" s="87"/>
      <c r="C2331" s="87"/>
      <c r="D2331" s="89"/>
      <c r="R2331" s="89"/>
      <c r="S2331" s="89"/>
      <c r="T2331" s="89"/>
    </row>
    <row r="2332" spans="2:20" s="86" customFormat="1" ht="10.199999999999999">
      <c r="B2332" s="87"/>
      <c r="C2332" s="87"/>
      <c r="D2332" s="89"/>
      <c r="R2332" s="89"/>
      <c r="S2332" s="89"/>
      <c r="T2332" s="89"/>
    </row>
    <row r="2333" spans="2:20" s="86" customFormat="1" ht="10.199999999999999">
      <c r="B2333" s="87"/>
      <c r="C2333" s="87"/>
      <c r="D2333" s="89"/>
      <c r="R2333" s="89"/>
      <c r="S2333" s="89"/>
      <c r="T2333" s="89"/>
    </row>
    <row r="2334" spans="2:20" s="86" customFormat="1" ht="10.199999999999999">
      <c r="B2334" s="87"/>
      <c r="C2334" s="87"/>
      <c r="D2334" s="89"/>
      <c r="R2334" s="89"/>
      <c r="S2334" s="89"/>
      <c r="T2334" s="89"/>
    </row>
    <row r="2335" spans="2:20" s="86" customFormat="1" ht="10.199999999999999">
      <c r="B2335" s="87"/>
      <c r="C2335" s="87"/>
      <c r="D2335" s="89"/>
      <c r="R2335" s="89"/>
      <c r="S2335" s="89"/>
      <c r="T2335" s="89"/>
    </row>
    <row r="2336" spans="2:20" s="86" customFormat="1" ht="10.199999999999999">
      <c r="B2336" s="87"/>
      <c r="C2336" s="87"/>
      <c r="D2336" s="89"/>
      <c r="R2336" s="89"/>
      <c r="S2336" s="89"/>
      <c r="T2336" s="89"/>
    </row>
    <row r="2337" spans="2:20" s="86" customFormat="1" ht="10.199999999999999">
      <c r="B2337" s="87"/>
      <c r="C2337" s="87"/>
      <c r="D2337" s="89"/>
      <c r="R2337" s="89"/>
      <c r="S2337" s="89"/>
      <c r="T2337" s="89"/>
    </row>
    <row r="2338" spans="2:20" s="86" customFormat="1" ht="10.199999999999999">
      <c r="B2338" s="87"/>
      <c r="C2338" s="87"/>
      <c r="D2338" s="89"/>
      <c r="R2338" s="89"/>
      <c r="S2338" s="89"/>
      <c r="T2338" s="89"/>
    </row>
    <row r="2339" spans="2:20" s="86" customFormat="1" ht="10.199999999999999">
      <c r="B2339" s="87"/>
      <c r="C2339" s="87"/>
      <c r="D2339" s="89"/>
      <c r="R2339" s="89"/>
      <c r="S2339" s="89"/>
      <c r="T2339" s="89"/>
    </row>
    <row r="2340" spans="2:20" s="86" customFormat="1" ht="10.199999999999999">
      <c r="B2340" s="87"/>
      <c r="C2340" s="87"/>
      <c r="D2340" s="89"/>
      <c r="R2340" s="89"/>
      <c r="S2340" s="89"/>
      <c r="T2340" s="89"/>
    </row>
    <row r="2341" spans="2:20" s="86" customFormat="1" ht="10.199999999999999">
      <c r="B2341" s="87"/>
      <c r="C2341" s="87"/>
      <c r="D2341" s="89"/>
      <c r="R2341" s="89"/>
      <c r="S2341" s="89"/>
      <c r="T2341" s="89"/>
    </row>
    <row r="2342" spans="2:20" s="86" customFormat="1" ht="10.199999999999999">
      <c r="B2342" s="87"/>
      <c r="C2342" s="87"/>
      <c r="D2342" s="89"/>
      <c r="R2342" s="89"/>
      <c r="S2342" s="89"/>
      <c r="T2342" s="89"/>
    </row>
    <row r="2343" spans="2:20" s="86" customFormat="1" ht="10.199999999999999">
      <c r="B2343" s="87"/>
      <c r="C2343" s="87"/>
      <c r="D2343" s="89"/>
      <c r="R2343" s="89"/>
      <c r="S2343" s="89"/>
      <c r="T2343" s="89"/>
    </row>
    <row r="2344" spans="2:20" s="86" customFormat="1" ht="10.199999999999999">
      <c r="B2344" s="87"/>
      <c r="C2344" s="87"/>
      <c r="D2344" s="89"/>
      <c r="R2344" s="89"/>
      <c r="S2344" s="89"/>
      <c r="T2344" s="89"/>
    </row>
    <row r="2345" spans="2:20" s="86" customFormat="1" ht="10.199999999999999">
      <c r="B2345" s="87"/>
      <c r="C2345" s="87"/>
      <c r="D2345" s="89"/>
      <c r="R2345" s="89"/>
      <c r="S2345" s="89"/>
      <c r="T2345" s="89"/>
    </row>
    <row r="2346" spans="2:20" s="86" customFormat="1" ht="10.199999999999999">
      <c r="B2346" s="87"/>
      <c r="C2346" s="87"/>
      <c r="D2346" s="89"/>
      <c r="R2346" s="89"/>
      <c r="S2346" s="89"/>
      <c r="T2346" s="89"/>
    </row>
    <row r="2347" spans="2:20" s="86" customFormat="1" ht="10.199999999999999">
      <c r="B2347" s="87"/>
      <c r="C2347" s="87"/>
      <c r="D2347" s="89"/>
      <c r="R2347" s="89"/>
      <c r="S2347" s="89"/>
      <c r="T2347" s="89"/>
    </row>
    <row r="2348" spans="2:20" s="86" customFormat="1" ht="10.199999999999999">
      <c r="B2348" s="87"/>
      <c r="C2348" s="87"/>
      <c r="D2348" s="89"/>
      <c r="R2348" s="89"/>
      <c r="S2348" s="89"/>
      <c r="T2348" s="89"/>
    </row>
    <row r="2349" spans="2:20" s="86" customFormat="1" ht="10.199999999999999">
      <c r="B2349" s="87"/>
      <c r="C2349" s="87"/>
      <c r="D2349" s="89"/>
      <c r="R2349" s="89"/>
      <c r="S2349" s="89"/>
      <c r="T2349" s="89"/>
    </row>
    <row r="2350" spans="2:20" s="86" customFormat="1" ht="10.199999999999999">
      <c r="B2350" s="87"/>
      <c r="C2350" s="87"/>
      <c r="D2350" s="89"/>
      <c r="R2350" s="89"/>
      <c r="S2350" s="89"/>
      <c r="T2350" s="89"/>
    </row>
    <row r="2351" spans="2:20" s="86" customFormat="1" ht="10.199999999999999">
      <c r="B2351" s="87"/>
      <c r="C2351" s="87"/>
      <c r="D2351" s="89"/>
      <c r="R2351" s="89"/>
      <c r="S2351" s="89"/>
      <c r="T2351" s="89"/>
    </row>
    <row r="2352" spans="2:20" s="86" customFormat="1" ht="10.199999999999999">
      <c r="B2352" s="87"/>
      <c r="C2352" s="87"/>
      <c r="D2352" s="89"/>
      <c r="R2352" s="89"/>
      <c r="S2352" s="89"/>
      <c r="T2352" s="89"/>
    </row>
    <row r="2353" spans="2:20" s="86" customFormat="1" ht="10.199999999999999">
      <c r="B2353" s="87"/>
      <c r="C2353" s="87"/>
      <c r="D2353" s="89"/>
      <c r="R2353" s="89"/>
      <c r="S2353" s="89"/>
      <c r="T2353" s="89"/>
    </row>
    <row r="2354" spans="2:20" s="86" customFormat="1" ht="10.199999999999999">
      <c r="B2354" s="87"/>
      <c r="C2354" s="87"/>
      <c r="D2354" s="89"/>
      <c r="R2354" s="89"/>
      <c r="S2354" s="89"/>
      <c r="T2354" s="89"/>
    </row>
    <row r="2355" spans="2:20" s="86" customFormat="1" ht="10.199999999999999">
      <c r="B2355" s="87"/>
      <c r="C2355" s="87"/>
      <c r="D2355" s="89"/>
      <c r="R2355" s="89"/>
      <c r="S2355" s="89"/>
      <c r="T2355" s="89"/>
    </row>
    <row r="2356" spans="2:20" s="86" customFormat="1" ht="10.199999999999999">
      <c r="B2356" s="87"/>
      <c r="C2356" s="87"/>
      <c r="D2356" s="89"/>
      <c r="R2356" s="89"/>
      <c r="S2356" s="89"/>
      <c r="T2356" s="89"/>
    </row>
    <row r="2357" spans="2:20" s="86" customFormat="1" ht="10.199999999999999">
      <c r="B2357" s="87"/>
      <c r="C2357" s="87"/>
      <c r="D2357" s="89"/>
      <c r="R2357" s="89"/>
      <c r="S2357" s="89"/>
      <c r="T2357" s="89"/>
    </row>
    <row r="2358" spans="2:20" s="86" customFormat="1" ht="10.199999999999999">
      <c r="B2358" s="87"/>
      <c r="C2358" s="87"/>
      <c r="D2358" s="89"/>
      <c r="R2358" s="89"/>
      <c r="S2358" s="89"/>
      <c r="T2358" s="89"/>
    </row>
    <row r="2359" spans="2:20" s="86" customFormat="1" ht="10.199999999999999">
      <c r="B2359" s="87"/>
      <c r="C2359" s="87"/>
      <c r="D2359" s="89"/>
      <c r="R2359" s="89"/>
      <c r="S2359" s="89"/>
      <c r="T2359" s="89"/>
    </row>
    <row r="2360" spans="2:20" s="86" customFormat="1" ht="10.199999999999999">
      <c r="B2360" s="87"/>
      <c r="C2360" s="87"/>
      <c r="D2360" s="89"/>
      <c r="R2360" s="89"/>
      <c r="S2360" s="89"/>
      <c r="T2360" s="89"/>
    </row>
    <row r="2361" spans="2:20" s="86" customFormat="1" ht="10.199999999999999">
      <c r="B2361" s="87"/>
      <c r="C2361" s="87"/>
      <c r="D2361" s="89"/>
      <c r="R2361" s="89"/>
      <c r="S2361" s="89"/>
      <c r="T2361" s="89"/>
    </row>
    <row r="2362" spans="2:20" s="86" customFormat="1" ht="10.199999999999999">
      <c r="B2362" s="87"/>
      <c r="C2362" s="87"/>
      <c r="D2362" s="89"/>
      <c r="R2362" s="89"/>
      <c r="S2362" s="89"/>
      <c r="T2362" s="89"/>
    </row>
    <row r="2363" spans="2:20" s="86" customFormat="1" ht="10.199999999999999">
      <c r="B2363" s="87"/>
      <c r="C2363" s="87"/>
      <c r="D2363" s="89"/>
      <c r="R2363" s="89"/>
      <c r="S2363" s="89"/>
      <c r="T2363" s="89"/>
    </row>
    <row r="2364" spans="2:20" s="86" customFormat="1" ht="10.199999999999999">
      <c r="B2364" s="87"/>
      <c r="C2364" s="87"/>
      <c r="D2364" s="89"/>
      <c r="R2364" s="89"/>
      <c r="S2364" s="89"/>
      <c r="T2364" s="89"/>
    </row>
    <row r="2365" spans="2:20" s="86" customFormat="1" ht="10.199999999999999">
      <c r="B2365" s="87"/>
      <c r="C2365" s="87"/>
      <c r="D2365" s="89"/>
      <c r="R2365" s="89"/>
      <c r="S2365" s="89"/>
      <c r="T2365" s="89"/>
    </row>
    <row r="2366" spans="2:20" s="86" customFormat="1" ht="10.199999999999999">
      <c r="B2366" s="87"/>
      <c r="C2366" s="87"/>
      <c r="D2366" s="89"/>
      <c r="R2366" s="89"/>
      <c r="S2366" s="89"/>
      <c r="T2366" s="89"/>
    </row>
    <row r="2367" spans="2:20" s="86" customFormat="1" ht="10.199999999999999">
      <c r="B2367" s="87"/>
      <c r="C2367" s="87"/>
      <c r="D2367" s="89"/>
      <c r="R2367" s="89"/>
      <c r="S2367" s="89"/>
      <c r="T2367" s="89"/>
    </row>
    <row r="2368" spans="2:20" s="86" customFormat="1" ht="10.199999999999999">
      <c r="B2368" s="87"/>
      <c r="C2368" s="87"/>
      <c r="D2368" s="89"/>
      <c r="R2368" s="89"/>
      <c r="S2368" s="89"/>
      <c r="T2368" s="89"/>
    </row>
    <row r="2369" spans="2:20" s="86" customFormat="1" ht="10.199999999999999">
      <c r="B2369" s="87"/>
      <c r="C2369" s="87"/>
      <c r="D2369" s="89"/>
      <c r="R2369" s="89"/>
      <c r="S2369" s="89"/>
      <c r="T2369" s="89"/>
    </row>
    <row r="2370" spans="2:20" s="86" customFormat="1" ht="10.199999999999999">
      <c r="B2370" s="87"/>
      <c r="C2370" s="87"/>
      <c r="D2370" s="89"/>
      <c r="R2370" s="89"/>
      <c r="S2370" s="89"/>
      <c r="T2370" s="89"/>
    </row>
    <row r="2371" spans="2:20" s="86" customFormat="1" ht="10.199999999999999">
      <c r="B2371" s="87"/>
      <c r="C2371" s="87"/>
      <c r="D2371" s="89"/>
      <c r="R2371" s="89"/>
      <c r="S2371" s="89"/>
      <c r="T2371" s="89"/>
    </row>
    <row r="2372" spans="2:20" s="86" customFormat="1" ht="10.199999999999999">
      <c r="B2372" s="87"/>
      <c r="C2372" s="87"/>
      <c r="D2372" s="89"/>
      <c r="R2372" s="89"/>
      <c r="S2372" s="89"/>
      <c r="T2372" s="89"/>
    </row>
    <row r="2373" spans="2:20" s="86" customFormat="1" ht="10.199999999999999">
      <c r="B2373" s="87"/>
      <c r="C2373" s="87"/>
      <c r="D2373" s="89"/>
      <c r="R2373" s="89"/>
      <c r="S2373" s="89"/>
      <c r="T2373" s="89"/>
    </row>
    <row r="2374" spans="2:20" s="86" customFormat="1" ht="10.199999999999999">
      <c r="B2374" s="87"/>
      <c r="C2374" s="87"/>
      <c r="D2374" s="89"/>
      <c r="R2374" s="89"/>
      <c r="S2374" s="89"/>
      <c r="T2374" s="89"/>
    </row>
    <row r="2375" spans="2:20" s="86" customFormat="1" ht="10.199999999999999">
      <c r="B2375" s="87"/>
      <c r="C2375" s="87"/>
      <c r="D2375" s="89"/>
      <c r="R2375" s="89"/>
      <c r="S2375" s="89"/>
      <c r="T2375" s="89"/>
    </row>
    <row r="2376" spans="2:20" s="86" customFormat="1" ht="10.199999999999999">
      <c r="B2376" s="87"/>
      <c r="C2376" s="87"/>
      <c r="D2376" s="89"/>
      <c r="R2376" s="89"/>
      <c r="S2376" s="89"/>
      <c r="T2376" s="89"/>
    </row>
    <row r="2377" spans="2:20" s="86" customFormat="1" ht="10.199999999999999">
      <c r="B2377" s="87"/>
      <c r="C2377" s="87"/>
      <c r="D2377" s="89"/>
      <c r="R2377" s="89"/>
      <c r="S2377" s="89"/>
      <c r="T2377" s="89"/>
    </row>
    <row r="2378" spans="2:20" s="86" customFormat="1" ht="10.199999999999999">
      <c r="B2378" s="87"/>
      <c r="C2378" s="87"/>
      <c r="D2378" s="89"/>
      <c r="R2378" s="89"/>
      <c r="S2378" s="89"/>
      <c r="T2378" s="89"/>
    </row>
    <row r="2379" spans="2:20" s="86" customFormat="1" ht="10.199999999999999">
      <c r="B2379" s="87"/>
      <c r="C2379" s="87"/>
      <c r="D2379" s="89"/>
      <c r="R2379" s="89"/>
      <c r="S2379" s="89"/>
      <c r="T2379" s="89"/>
    </row>
    <row r="2380" spans="2:20" s="86" customFormat="1" ht="10.199999999999999">
      <c r="B2380" s="87"/>
      <c r="C2380" s="87"/>
      <c r="D2380" s="89"/>
      <c r="R2380" s="89"/>
      <c r="S2380" s="89"/>
      <c r="T2380" s="89"/>
    </row>
    <row r="2381" spans="2:20" s="86" customFormat="1" ht="10.199999999999999">
      <c r="B2381" s="87"/>
      <c r="C2381" s="87"/>
      <c r="D2381" s="89"/>
      <c r="R2381" s="89"/>
      <c r="S2381" s="89"/>
      <c r="T2381" s="89"/>
    </row>
    <row r="2382" spans="2:20" s="86" customFormat="1" ht="10.199999999999999">
      <c r="B2382" s="87"/>
      <c r="C2382" s="87"/>
      <c r="D2382" s="89"/>
      <c r="R2382" s="89"/>
      <c r="S2382" s="89"/>
      <c r="T2382" s="89"/>
    </row>
    <row r="2383" spans="2:20" s="86" customFormat="1" ht="10.199999999999999">
      <c r="B2383" s="87"/>
      <c r="C2383" s="87"/>
      <c r="D2383" s="89"/>
      <c r="R2383" s="89"/>
      <c r="S2383" s="89"/>
      <c r="T2383" s="89"/>
    </row>
    <row r="2384" spans="2:20" s="86" customFormat="1" ht="10.199999999999999">
      <c r="B2384" s="87"/>
      <c r="C2384" s="87"/>
      <c r="D2384" s="89"/>
      <c r="R2384" s="89"/>
      <c r="S2384" s="89"/>
      <c r="T2384" s="89"/>
    </row>
    <row r="2385" spans="2:20" s="86" customFormat="1" ht="10.199999999999999">
      <c r="B2385" s="87"/>
      <c r="C2385" s="87"/>
      <c r="D2385" s="89"/>
      <c r="R2385" s="89"/>
      <c r="S2385" s="89"/>
      <c r="T2385" s="89"/>
    </row>
    <row r="2386" spans="2:20" s="86" customFormat="1" ht="10.199999999999999">
      <c r="B2386" s="87"/>
      <c r="C2386" s="87"/>
      <c r="D2386" s="89"/>
      <c r="R2386" s="89"/>
      <c r="S2386" s="89"/>
      <c r="T2386" s="89"/>
    </row>
    <row r="2387" spans="2:20" s="86" customFormat="1" ht="10.199999999999999">
      <c r="B2387" s="87"/>
      <c r="C2387" s="87"/>
      <c r="D2387" s="89"/>
      <c r="R2387" s="89"/>
      <c r="S2387" s="89"/>
      <c r="T2387" s="89"/>
    </row>
    <row r="2388" spans="2:20" s="86" customFormat="1" ht="10.199999999999999">
      <c r="B2388" s="87"/>
      <c r="C2388" s="87"/>
      <c r="D2388" s="89"/>
      <c r="R2388" s="89"/>
      <c r="S2388" s="89"/>
      <c r="T2388" s="89"/>
    </row>
    <row r="2389" spans="2:20" s="86" customFormat="1" ht="10.199999999999999">
      <c r="B2389" s="87"/>
      <c r="C2389" s="87"/>
      <c r="D2389" s="89"/>
      <c r="R2389" s="89"/>
      <c r="S2389" s="89"/>
      <c r="T2389" s="89"/>
    </row>
    <row r="2390" spans="2:20" s="86" customFormat="1" ht="10.199999999999999">
      <c r="B2390" s="87"/>
      <c r="C2390" s="87"/>
      <c r="D2390" s="89"/>
      <c r="R2390" s="89"/>
      <c r="S2390" s="89"/>
      <c r="T2390" s="89"/>
    </row>
    <row r="2391" spans="2:20" s="86" customFormat="1" ht="10.199999999999999">
      <c r="B2391" s="87"/>
      <c r="C2391" s="87"/>
      <c r="D2391" s="89"/>
      <c r="R2391" s="89"/>
      <c r="S2391" s="89"/>
      <c r="T2391" s="89"/>
    </row>
    <row r="2392" spans="2:20" s="86" customFormat="1" ht="10.199999999999999">
      <c r="B2392" s="87"/>
      <c r="C2392" s="87"/>
      <c r="D2392" s="89"/>
      <c r="R2392" s="89"/>
      <c r="S2392" s="89"/>
      <c r="T2392" s="89"/>
    </row>
    <row r="2393" spans="2:20" s="86" customFormat="1" ht="10.199999999999999">
      <c r="B2393" s="87"/>
      <c r="C2393" s="87"/>
      <c r="D2393" s="89"/>
      <c r="R2393" s="89"/>
      <c r="S2393" s="89"/>
      <c r="T2393" s="89"/>
    </row>
    <row r="2394" spans="2:20" s="86" customFormat="1" ht="10.199999999999999">
      <c r="B2394" s="87"/>
      <c r="C2394" s="87"/>
      <c r="D2394" s="89"/>
      <c r="R2394" s="89"/>
      <c r="S2394" s="89"/>
      <c r="T2394" s="89"/>
    </row>
    <row r="2395" spans="2:20" s="86" customFormat="1" ht="10.199999999999999">
      <c r="B2395" s="87"/>
      <c r="C2395" s="87"/>
      <c r="D2395" s="89"/>
      <c r="R2395" s="89"/>
      <c r="S2395" s="89"/>
      <c r="T2395" s="89"/>
    </row>
    <row r="2396" spans="2:20" s="86" customFormat="1" ht="10.199999999999999">
      <c r="B2396" s="87"/>
      <c r="C2396" s="87"/>
      <c r="D2396" s="89"/>
      <c r="R2396" s="89"/>
      <c r="S2396" s="89"/>
      <c r="T2396" s="89"/>
    </row>
    <row r="2397" spans="2:20" s="86" customFormat="1" ht="10.199999999999999">
      <c r="B2397" s="87"/>
      <c r="C2397" s="87"/>
      <c r="D2397" s="89"/>
      <c r="R2397" s="89"/>
      <c r="S2397" s="89"/>
      <c r="T2397" s="89"/>
    </row>
    <row r="2398" spans="2:20" s="86" customFormat="1" ht="10.199999999999999">
      <c r="B2398" s="87"/>
      <c r="C2398" s="87"/>
      <c r="D2398" s="89"/>
      <c r="R2398" s="89"/>
      <c r="S2398" s="89"/>
      <c r="T2398" s="89"/>
    </row>
    <row r="2399" spans="2:20" s="86" customFormat="1" ht="10.199999999999999">
      <c r="B2399" s="87"/>
      <c r="C2399" s="87"/>
      <c r="D2399" s="89"/>
      <c r="R2399" s="89"/>
      <c r="S2399" s="89"/>
      <c r="T2399" s="89"/>
    </row>
    <row r="2400" spans="2:20" s="86" customFormat="1" ht="10.199999999999999">
      <c r="B2400" s="87"/>
      <c r="C2400" s="87"/>
      <c r="D2400" s="89"/>
      <c r="R2400" s="89"/>
      <c r="S2400" s="89"/>
      <c r="T2400" s="89"/>
    </row>
    <row r="2401" spans="2:20" s="86" customFormat="1" ht="10.199999999999999">
      <c r="B2401" s="87"/>
      <c r="C2401" s="87"/>
      <c r="D2401" s="89"/>
      <c r="R2401" s="89"/>
      <c r="S2401" s="89"/>
      <c r="T2401" s="89"/>
    </row>
    <row r="2402" spans="2:20" s="86" customFormat="1" ht="10.199999999999999">
      <c r="B2402" s="87"/>
      <c r="C2402" s="87"/>
      <c r="D2402" s="89"/>
      <c r="R2402" s="89"/>
      <c r="S2402" s="89"/>
      <c r="T2402" s="89"/>
    </row>
    <row r="2403" spans="2:20" s="86" customFormat="1" ht="10.199999999999999">
      <c r="B2403" s="87"/>
      <c r="C2403" s="87"/>
      <c r="D2403" s="89"/>
      <c r="R2403" s="89"/>
      <c r="S2403" s="89"/>
      <c r="T2403" s="89"/>
    </row>
    <row r="2404" spans="2:20" s="86" customFormat="1" ht="10.199999999999999">
      <c r="B2404" s="87"/>
      <c r="C2404" s="87"/>
      <c r="D2404" s="89"/>
      <c r="R2404" s="89"/>
      <c r="S2404" s="89"/>
      <c r="T2404" s="89"/>
    </row>
    <row r="2405" spans="2:20" s="86" customFormat="1" ht="10.199999999999999">
      <c r="B2405" s="87"/>
      <c r="C2405" s="87"/>
      <c r="D2405" s="89"/>
      <c r="R2405" s="89"/>
      <c r="S2405" s="89"/>
      <c r="T2405" s="89"/>
    </row>
    <row r="2406" spans="2:20" s="86" customFormat="1" ht="10.199999999999999">
      <c r="B2406" s="87"/>
      <c r="C2406" s="87"/>
      <c r="D2406" s="89"/>
      <c r="R2406" s="89"/>
      <c r="S2406" s="89"/>
      <c r="T2406" s="89"/>
    </row>
    <row r="2407" spans="2:20" s="86" customFormat="1" ht="10.199999999999999">
      <c r="B2407" s="87"/>
      <c r="C2407" s="87"/>
      <c r="D2407" s="89"/>
      <c r="R2407" s="89"/>
      <c r="S2407" s="89"/>
      <c r="T2407" s="89"/>
    </row>
    <row r="2408" spans="2:20" s="86" customFormat="1" ht="10.199999999999999">
      <c r="B2408" s="87"/>
      <c r="C2408" s="87"/>
      <c r="D2408" s="89"/>
      <c r="R2408" s="89"/>
      <c r="S2408" s="89"/>
      <c r="T2408" s="89"/>
    </row>
    <row r="2409" spans="2:20" s="86" customFormat="1" ht="10.199999999999999">
      <c r="B2409" s="87"/>
      <c r="C2409" s="87"/>
      <c r="D2409" s="89"/>
      <c r="R2409" s="89"/>
      <c r="S2409" s="89"/>
      <c r="T2409" s="89"/>
    </row>
    <row r="2410" spans="2:20" s="86" customFormat="1" ht="10.199999999999999">
      <c r="B2410" s="87"/>
      <c r="C2410" s="87"/>
      <c r="D2410" s="89"/>
      <c r="R2410" s="89"/>
      <c r="S2410" s="89"/>
      <c r="T2410" s="89"/>
    </row>
    <row r="2411" spans="2:20" s="86" customFormat="1" ht="10.199999999999999">
      <c r="B2411" s="87"/>
      <c r="C2411" s="87"/>
      <c r="D2411" s="89"/>
      <c r="R2411" s="89"/>
      <c r="S2411" s="89"/>
      <c r="T2411" s="89"/>
    </row>
    <row r="2412" spans="2:20" s="86" customFormat="1" ht="10.199999999999999">
      <c r="B2412" s="87"/>
      <c r="C2412" s="87"/>
      <c r="D2412" s="89"/>
      <c r="R2412" s="89"/>
      <c r="S2412" s="89"/>
      <c r="T2412" s="89"/>
    </row>
    <row r="2413" spans="2:20" s="86" customFormat="1" ht="10.199999999999999">
      <c r="B2413" s="87"/>
      <c r="C2413" s="87"/>
      <c r="D2413" s="89"/>
      <c r="R2413" s="89"/>
      <c r="S2413" s="89"/>
      <c r="T2413" s="89"/>
    </row>
    <row r="2414" spans="2:20" s="86" customFormat="1" ht="10.199999999999999">
      <c r="B2414" s="87"/>
      <c r="C2414" s="87"/>
      <c r="D2414" s="89"/>
      <c r="R2414" s="89"/>
      <c r="S2414" s="89"/>
      <c r="T2414" s="89"/>
    </row>
    <row r="2415" spans="2:20" s="86" customFormat="1" ht="10.199999999999999">
      <c r="B2415" s="87"/>
      <c r="C2415" s="87"/>
      <c r="D2415" s="89"/>
      <c r="R2415" s="89"/>
      <c r="S2415" s="89"/>
      <c r="T2415" s="89"/>
    </row>
    <row r="2416" spans="2:20" s="86" customFormat="1" ht="10.199999999999999">
      <c r="B2416" s="87"/>
      <c r="C2416" s="87"/>
      <c r="D2416" s="89"/>
      <c r="R2416" s="89"/>
      <c r="S2416" s="89"/>
      <c r="T2416" s="89"/>
    </row>
    <row r="2417" spans="2:20" s="86" customFormat="1" ht="10.199999999999999">
      <c r="B2417" s="87"/>
      <c r="C2417" s="87"/>
      <c r="D2417" s="89"/>
      <c r="R2417" s="89"/>
      <c r="S2417" s="89"/>
      <c r="T2417" s="89"/>
    </row>
    <row r="2418" spans="2:20" s="86" customFormat="1" ht="10.199999999999999">
      <c r="B2418" s="87"/>
      <c r="C2418" s="87"/>
      <c r="D2418" s="89"/>
      <c r="R2418" s="89"/>
      <c r="S2418" s="89"/>
      <c r="T2418" s="89"/>
    </row>
    <row r="2419" spans="2:20" s="86" customFormat="1" ht="10.199999999999999">
      <c r="B2419" s="87"/>
      <c r="C2419" s="87"/>
      <c r="D2419" s="89"/>
      <c r="R2419" s="89"/>
      <c r="S2419" s="89"/>
      <c r="T2419" s="89"/>
    </row>
    <row r="2420" spans="2:20" s="86" customFormat="1" ht="10.199999999999999">
      <c r="B2420" s="87"/>
      <c r="C2420" s="87"/>
      <c r="D2420" s="89"/>
      <c r="R2420" s="89"/>
      <c r="S2420" s="89"/>
      <c r="T2420" s="89"/>
    </row>
    <row r="2421" spans="2:20" s="86" customFormat="1" ht="10.199999999999999">
      <c r="B2421" s="87"/>
      <c r="C2421" s="87"/>
      <c r="D2421" s="89"/>
      <c r="R2421" s="89"/>
      <c r="S2421" s="89"/>
      <c r="T2421" s="89"/>
    </row>
    <row r="2422" spans="2:20" s="86" customFormat="1" ht="10.199999999999999">
      <c r="B2422" s="87"/>
      <c r="C2422" s="87"/>
      <c r="D2422" s="89"/>
      <c r="R2422" s="89"/>
      <c r="S2422" s="89"/>
      <c r="T2422" s="89"/>
    </row>
    <row r="2423" spans="2:20" s="86" customFormat="1" ht="10.199999999999999">
      <c r="B2423" s="87"/>
      <c r="C2423" s="87"/>
      <c r="D2423" s="89"/>
      <c r="R2423" s="89"/>
      <c r="S2423" s="89"/>
      <c r="T2423" s="89"/>
    </row>
    <row r="2424" spans="2:20" s="86" customFormat="1" ht="10.199999999999999">
      <c r="B2424" s="87"/>
      <c r="C2424" s="87"/>
      <c r="D2424" s="89"/>
      <c r="R2424" s="89"/>
      <c r="S2424" s="89"/>
      <c r="T2424" s="89"/>
    </row>
    <row r="2425" spans="2:20" s="86" customFormat="1" ht="10.199999999999999">
      <c r="B2425" s="87"/>
      <c r="C2425" s="87"/>
      <c r="D2425" s="89"/>
      <c r="R2425" s="89"/>
      <c r="S2425" s="89"/>
      <c r="T2425" s="89"/>
    </row>
    <row r="2426" spans="2:20" s="86" customFormat="1" ht="10.199999999999999">
      <c r="B2426" s="87"/>
      <c r="C2426" s="87"/>
      <c r="D2426" s="89"/>
      <c r="R2426" s="89"/>
      <c r="S2426" s="89"/>
      <c r="T2426" s="89"/>
    </row>
    <row r="2427" spans="2:20" s="86" customFormat="1" ht="10.199999999999999">
      <c r="B2427" s="87"/>
      <c r="C2427" s="87"/>
      <c r="D2427" s="89"/>
      <c r="R2427" s="89"/>
      <c r="S2427" s="89"/>
      <c r="T2427" s="89"/>
    </row>
    <row r="2428" spans="2:20" s="86" customFormat="1" ht="10.199999999999999">
      <c r="B2428" s="87"/>
      <c r="C2428" s="87"/>
      <c r="D2428" s="89"/>
      <c r="R2428" s="89"/>
      <c r="S2428" s="89"/>
      <c r="T2428" s="89"/>
    </row>
    <row r="2429" spans="2:20" s="86" customFormat="1" ht="10.199999999999999">
      <c r="B2429" s="87"/>
      <c r="C2429" s="87"/>
      <c r="D2429" s="89"/>
      <c r="R2429" s="89"/>
      <c r="S2429" s="89"/>
      <c r="T2429" s="89"/>
    </row>
    <row r="2430" spans="2:20" s="86" customFormat="1" ht="10.199999999999999">
      <c r="B2430" s="87"/>
      <c r="C2430" s="87"/>
      <c r="D2430" s="89"/>
      <c r="R2430" s="89"/>
      <c r="S2430" s="89"/>
      <c r="T2430" s="89"/>
    </row>
    <row r="2431" spans="2:20" s="86" customFormat="1" ht="10.199999999999999">
      <c r="B2431" s="87"/>
      <c r="C2431" s="87"/>
      <c r="D2431" s="89"/>
      <c r="R2431" s="89"/>
      <c r="S2431" s="89"/>
      <c r="T2431" s="89"/>
    </row>
    <row r="2432" spans="2:20" s="86" customFormat="1" ht="10.199999999999999">
      <c r="B2432" s="87"/>
      <c r="C2432" s="87"/>
      <c r="D2432" s="89"/>
      <c r="R2432" s="89"/>
      <c r="S2432" s="89"/>
      <c r="T2432" s="89"/>
    </row>
    <row r="2433" spans="2:20" s="86" customFormat="1" ht="10.199999999999999">
      <c r="B2433" s="87"/>
      <c r="C2433" s="87"/>
      <c r="D2433" s="89"/>
      <c r="R2433" s="89"/>
      <c r="S2433" s="89"/>
      <c r="T2433" s="89"/>
    </row>
    <row r="2434" spans="2:20" s="86" customFormat="1" ht="10.199999999999999">
      <c r="B2434" s="87"/>
      <c r="C2434" s="87"/>
      <c r="D2434" s="89"/>
      <c r="R2434" s="89"/>
      <c r="S2434" s="89"/>
      <c r="T2434" s="89"/>
    </row>
    <row r="2435" spans="2:20" s="86" customFormat="1" ht="10.199999999999999">
      <c r="B2435" s="87"/>
      <c r="C2435" s="87"/>
      <c r="D2435" s="89"/>
      <c r="R2435" s="89"/>
      <c r="S2435" s="89"/>
      <c r="T2435" s="89"/>
    </row>
    <row r="2436" spans="2:20" s="86" customFormat="1" ht="10.199999999999999">
      <c r="B2436" s="87"/>
      <c r="C2436" s="87"/>
      <c r="D2436" s="89"/>
      <c r="R2436" s="89"/>
      <c r="S2436" s="89"/>
      <c r="T2436" s="89"/>
    </row>
    <row r="2437" spans="2:20" s="86" customFormat="1" ht="10.199999999999999">
      <c r="B2437" s="87"/>
      <c r="C2437" s="87"/>
      <c r="D2437" s="89"/>
      <c r="R2437" s="89"/>
      <c r="S2437" s="89"/>
      <c r="T2437" s="89"/>
    </row>
    <row r="2438" spans="2:20" s="86" customFormat="1" ht="10.199999999999999">
      <c r="B2438" s="87"/>
      <c r="C2438" s="87"/>
      <c r="D2438" s="89"/>
      <c r="R2438" s="89"/>
      <c r="S2438" s="89"/>
      <c r="T2438" s="89"/>
    </row>
    <row r="2439" spans="2:20" s="86" customFormat="1" ht="10.199999999999999">
      <c r="B2439" s="87"/>
      <c r="C2439" s="87"/>
      <c r="D2439" s="89"/>
      <c r="R2439" s="89"/>
      <c r="S2439" s="89"/>
      <c r="T2439" s="89"/>
    </row>
    <row r="2440" spans="2:20" s="86" customFormat="1" ht="10.199999999999999">
      <c r="B2440" s="87"/>
      <c r="C2440" s="87"/>
      <c r="D2440" s="89"/>
      <c r="R2440" s="89"/>
      <c r="S2440" s="89"/>
      <c r="T2440" s="89"/>
    </row>
    <row r="2441" spans="2:20" s="86" customFormat="1" ht="10.199999999999999">
      <c r="B2441" s="87"/>
      <c r="C2441" s="87"/>
      <c r="D2441" s="89"/>
      <c r="R2441" s="89"/>
      <c r="S2441" s="89"/>
      <c r="T2441" s="89"/>
    </row>
    <row r="2442" spans="2:20" s="86" customFormat="1" ht="10.199999999999999">
      <c r="B2442" s="87"/>
      <c r="C2442" s="87"/>
      <c r="D2442" s="89"/>
      <c r="R2442" s="89"/>
      <c r="S2442" s="89"/>
      <c r="T2442" s="89"/>
    </row>
    <row r="2443" spans="2:20" s="86" customFormat="1" ht="10.199999999999999">
      <c r="B2443" s="87"/>
      <c r="C2443" s="87"/>
      <c r="D2443" s="89"/>
      <c r="R2443" s="89"/>
      <c r="S2443" s="89"/>
      <c r="T2443" s="89"/>
    </row>
    <row r="2444" spans="2:20" s="86" customFormat="1" ht="10.199999999999999">
      <c r="B2444" s="87"/>
      <c r="C2444" s="87"/>
      <c r="D2444" s="89"/>
      <c r="R2444" s="89"/>
      <c r="S2444" s="89"/>
      <c r="T2444" s="89"/>
    </row>
    <row r="2445" spans="2:20" s="86" customFormat="1" ht="10.199999999999999">
      <c r="B2445" s="87"/>
      <c r="C2445" s="87"/>
      <c r="D2445" s="89"/>
      <c r="R2445" s="89"/>
      <c r="S2445" s="89"/>
      <c r="T2445" s="89"/>
    </row>
    <row r="2446" spans="2:20" s="86" customFormat="1" ht="10.199999999999999">
      <c r="B2446" s="87"/>
      <c r="C2446" s="87"/>
      <c r="D2446" s="89"/>
      <c r="R2446" s="89"/>
      <c r="S2446" s="89"/>
      <c r="T2446" s="89"/>
    </row>
    <row r="2447" spans="2:20" s="86" customFormat="1" ht="10.199999999999999">
      <c r="B2447" s="87"/>
      <c r="C2447" s="87"/>
      <c r="D2447" s="89"/>
      <c r="R2447" s="89"/>
      <c r="S2447" s="89"/>
      <c r="T2447" s="89"/>
    </row>
    <row r="2448" spans="2:20" s="86" customFormat="1" ht="10.199999999999999">
      <c r="B2448" s="87"/>
      <c r="C2448" s="87"/>
      <c r="D2448" s="89"/>
      <c r="R2448" s="89"/>
      <c r="S2448" s="89"/>
      <c r="T2448" s="89"/>
    </row>
    <row r="2449" spans="2:20" s="86" customFormat="1" ht="10.199999999999999">
      <c r="B2449" s="87"/>
      <c r="C2449" s="87"/>
      <c r="D2449" s="89"/>
      <c r="R2449" s="89"/>
      <c r="S2449" s="89"/>
      <c r="T2449" s="89"/>
    </row>
    <row r="2450" spans="2:20" s="86" customFormat="1" ht="10.199999999999999">
      <c r="B2450" s="87"/>
      <c r="C2450" s="87"/>
      <c r="D2450" s="89"/>
      <c r="R2450" s="89"/>
      <c r="S2450" s="89"/>
      <c r="T2450" s="89"/>
    </row>
    <row r="2451" spans="2:20" s="86" customFormat="1" ht="10.199999999999999">
      <c r="B2451" s="87"/>
      <c r="C2451" s="87"/>
      <c r="D2451" s="89"/>
      <c r="R2451" s="89"/>
      <c r="S2451" s="89"/>
      <c r="T2451" s="89"/>
    </row>
    <row r="2452" spans="2:20" s="86" customFormat="1" ht="10.199999999999999">
      <c r="B2452" s="87"/>
      <c r="C2452" s="87"/>
      <c r="D2452" s="89"/>
      <c r="R2452" s="89"/>
      <c r="S2452" s="89"/>
      <c r="T2452" s="89"/>
    </row>
    <row r="2453" spans="2:20" s="86" customFormat="1" ht="10.199999999999999">
      <c r="B2453" s="87"/>
      <c r="C2453" s="87"/>
      <c r="D2453" s="89"/>
      <c r="R2453" s="89"/>
      <c r="S2453" s="89"/>
      <c r="T2453" s="89"/>
    </row>
    <row r="2454" spans="2:20" s="86" customFormat="1" ht="10.199999999999999">
      <c r="B2454" s="87"/>
      <c r="C2454" s="87"/>
      <c r="D2454" s="89"/>
      <c r="R2454" s="89"/>
      <c r="S2454" s="89"/>
      <c r="T2454" s="89"/>
    </row>
    <row r="2455" spans="2:20" s="86" customFormat="1" ht="10.199999999999999">
      <c r="B2455" s="87"/>
      <c r="C2455" s="87"/>
      <c r="D2455" s="89"/>
      <c r="R2455" s="89"/>
      <c r="S2455" s="89"/>
      <c r="T2455" s="89"/>
    </row>
    <row r="2456" spans="2:20" s="86" customFormat="1" ht="10.199999999999999">
      <c r="B2456" s="87"/>
      <c r="C2456" s="87"/>
      <c r="D2456" s="89"/>
      <c r="R2456" s="89"/>
      <c r="S2456" s="89"/>
      <c r="T2456" s="89"/>
    </row>
    <row r="2457" spans="2:20" s="86" customFormat="1" ht="10.199999999999999">
      <c r="B2457" s="87"/>
      <c r="C2457" s="87"/>
      <c r="D2457" s="89"/>
      <c r="R2457" s="89"/>
      <c r="S2457" s="89"/>
      <c r="T2457" s="89"/>
    </row>
    <row r="2458" spans="2:20" s="86" customFormat="1" ht="10.199999999999999">
      <c r="B2458" s="87"/>
      <c r="C2458" s="87"/>
      <c r="D2458" s="89"/>
      <c r="R2458" s="89"/>
      <c r="S2458" s="89"/>
      <c r="T2458" s="89"/>
    </row>
    <row r="2459" spans="2:20" s="86" customFormat="1" ht="10.199999999999999">
      <c r="B2459" s="87"/>
      <c r="C2459" s="87"/>
      <c r="D2459" s="89"/>
      <c r="R2459" s="89"/>
      <c r="S2459" s="89"/>
      <c r="T2459" s="89"/>
    </row>
    <row r="2460" spans="2:20" s="86" customFormat="1" ht="10.199999999999999">
      <c r="B2460" s="87"/>
      <c r="C2460" s="87"/>
      <c r="D2460" s="89"/>
      <c r="R2460" s="89"/>
      <c r="S2460" s="89"/>
      <c r="T2460" s="89"/>
    </row>
    <row r="2461" spans="2:20" s="86" customFormat="1" ht="10.199999999999999">
      <c r="B2461" s="87"/>
      <c r="C2461" s="87"/>
      <c r="D2461" s="89"/>
      <c r="R2461" s="89"/>
      <c r="S2461" s="89"/>
      <c r="T2461" s="89"/>
    </row>
    <row r="2462" spans="2:20" s="86" customFormat="1" ht="10.199999999999999">
      <c r="B2462" s="87"/>
      <c r="C2462" s="87"/>
      <c r="D2462" s="89"/>
      <c r="R2462" s="89"/>
      <c r="S2462" s="89"/>
      <c r="T2462" s="89"/>
    </row>
    <row r="2463" spans="2:20" s="86" customFormat="1" ht="10.199999999999999">
      <c r="B2463" s="87"/>
      <c r="C2463" s="87"/>
      <c r="D2463" s="89"/>
      <c r="R2463" s="89"/>
      <c r="S2463" s="89"/>
      <c r="T2463" s="89"/>
    </row>
    <row r="2464" spans="2:20" s="86" customFormat="1" ht="10.199999999999999">
      <c r="B2464" s="87"/>
      <c r="C2464" s="87"/>
      <c r="D2464" s="89"/>
      <c r="R2464" s="89"/>
      <c r="S2464" s="89"/>
      <c r="T2464" s="89"/>
    </row>
    <row r="2465" spans="2:20" s="86" customFormat="1" ht="10.199999999999999">
      <c r="B2465" s="87"/>
      <c r="C2465" s="87"/>
      <c r="D2465" s="89"/>
      <c r="R2465" s="89"/>
      <c r="S2465" s="89"/>
      <c r="T2465" s="89"/>
    </row>
    <row r="2466" spans="2:20" s="86" customFormat="1" ht="10.199999999999999">
      <c r="B2466" s="87"/>
      <c r="C2466" s="87"/>
      <c r="D2466" s="89"/>
      <c r="R2466" s="89"/>
      <c r="S2466" s="89"/>
      <c r="T2466" s="89"/>
    </row>
    <row r="2467" spans="2:20" s="86" customFormat="1" ht="10.199999999999999">
      <c r="B2467" s="87"/>
      <c r="C2467" s="87"/>
      <c r="D2467" s="89"/>
      <c r="R2467" s="89"/>
      <c r="S2467" s="89"/>
      <c r="T2467" s="89"/>
    </row>
    <row r="2468" spans="2:20" s="86" customFormat="1" ht="10.199999999999999">
      <c r="B2468" s="87"/>
      <c r="C2468" s="87"/>
      <c r="D2468" s="89"/>
      <c r="R2468" s="89"/>
      <c r="S2468" s="89"/>
      <c r="T2468" s="89"/>
    </row>
    <row r="2469" spans="2:20" s="86" customFormat="1" ht="10.199999999999999">
      <c r="B2469" s="87"/>
      <c r="C2469" s="87"/>
      <c r="D2469" s="89"/>
      <c r="R2469" s="89"/>
      <c r="S2469" s="89"/>
      <c r="T2469" s="89"/>
    </row>
    <row r="2470" spans="2:20" s="86" customFormat="1" ht="10.199999999999999">
      <c r="B2470" s="87"/>
      <c r="C2470" s="87"/>
      <c r="D2470" s="89"/>
      <c r="R2470" s="89"/>
      <c r="S2470" s="89"/>
      <c r="T2470" s="89"/>
    </row>
    <row r="2471" spans="2:20" s="86" customFormat="1" ht="10.199999999999999">
      <c r="B2471" s="87"/>
      <c r="C2471" s="87"/>
      <c r="D2471" s="89"/>
      <c r="R2471" s="89"/>
      <c r="S2471" s="89"/>
      <c r="T2471" s="89"/>
    </row>
    <row r="2472" spans="2:20" s="86" customFormat="1" ht="10.199999999999999">
      <c r="B2472" s="87"/>
      <c r="C2472" s="87"/>
      <c r="D2472" s="89"/>
      <c r="R2472" s="89"/>
      <c r="S2472" s="89"/>
      <c r="T2472" s="89"/>
    </row>
    <row r="2473" spans="2:20" s="86" customFormat="1" ht="10.199999999999999">
      <c r="B2473" s="87"/>
      <c r="C2473" s="87"/>
      <c r="D2473" s="89"/>
      <c r="R2473" s="89"/>
      <c r="S2473" s="89"/>
      <c r="T2473" s="89"/>
    </row>
    <row r="2474" spans="2:20" s="86" customFormat="1" ht="10.199999999999999">
      <c r="B2474" s="87"/>
      <c r="C2474" s="87"/>
      <c r="D2474" s="89"/>
      <c r="R2474" s="89"/>
      <c r="S2474" s="89"/>
      <c r="T2474" s="89"/>
    </row>
    <row r="2475" spans="2:20" s="86" customFormat="1" ht="10.199999999999999">
      <c r="B2475" s="87"/>
      <c r="C2475" s="87"/>
      <c r="D2475" s="89"/>
      <c r="R2475" s="89"/>
      <c r="S2475" s="89"/>
      <c r="T2475" s="89"/>
    </row>
    <row r="2476" spans="2:20" s="86" customFormat="1" ht="10.199999999999999">
      <c r="B2476" s="87"/>
      <c r="C2476" s="87"/>
      <c r="D2476" s="89"/>
      <c r="R2476" s="89"/>
      <c r="S2476" s="89"/>
      <c r="T2476" s="89"/>
    </row>
    <row r="2477" spans="2:20" s="86" customFormat="1" ht="10.199999999999999">
      <c r="B2477" s="87"/>
      <c r="C2477" s="87"/>
      <c r="D2477" s="89"/>
      <c r="R2477" s="89"/>
      <c r="S2477" s="89"/>
      <c r="T2477" s="89"/>
    </row>
    <row r="2478" spans="2:20" s="86" customFormat="1" ht="10.199999999999999">
      <c r="B2478" s="87"/>
      <c r="C2478" s="87"/>
      <c r="D2478" s="89"/>
      <c r="R2478" s="89"/>
      <c r="S2478" s="89"/>
      <c r="T2478" s="89"/>
    </row>
    <row r="2479" spans="2:20" s="86" customFormat="1" ht="10.199999999999999">
      <c r="B2479" s="87"/>
      <c r="C2479" s="87"/>
      <c r="D2479" s="89"/>
      <c r="R2479" s="89"/>
      <c r="S2479" s="89"/>
      <c r="T2479" s="89"/>
    </row>
    <row r="2480" spans="2:20" s="86" customFormat="1" ht="10.199999999999999">
      <c r="B2480" s="87"/>
      <c r="C2480" s="87"/>
      <c r="D2480" s="89"/>
      <c r="R2480" s="89"/>
      <c r="S2480" s="89"/>
      <c r="T2480" s="89"/>
    </row>
    <row r="2481" spans="2:20" s="86" customFormat="1" ht="10.199999999999999">
      <c r="B2481" s="87"/>
      <c r="C2481" s="87"/>
      <c r="D2481" s="89"/>
      <c r="R2481" s="89"/>
      <c r="S2481" s="89"/>
      <c r="T2481" s="89"/>
    </row>
    <row r="2482" spans="2:20" s="86" customFormat="1" ht="10.199999999999999">
      <c r="B2482" s="87"/>
      <c r="C2482" s="87"/>
      <c r="D2482" s="89"/>
      <c r="R2482" s="89"/>
      <c r="S2482" s="89"/>
      <c r="T2482" s="89"/>
    </row>
    <row r="2483" spans="2:20" s="86" customFormat="1" ht="10.199999999999999">
      <c r="B2483" s="87"/>
      <c r="C2483" s="87"/>
      <c r="D2483" s="89"/>
      <c r="R2483" s="89"/>
      <c r="S2483" s="89"/>
      <c r="T2483" s="89"/>
    </row>
    <row r="2484" spans="2:20" s="86" customFormat="1" ht="10.199999999999999">
      <c r="B2484" s="87"/>
      <c r="C2484" s="87"/>
      <c r="D2484" s="89"/>
      <c r="R2484" s="89"/>
      <c r="S2484" s="89"/>
      <c r="T2484" s="89"/>
    </row>
    <row r="2485" spans="2:20" s="86" customFormat="1" ht="10.199999999999999">
      <c r="B2485" s="87"/>
      <c r="C2485" s="87"/>
      <c r="D2485" s="89"/>
      <c r="R2485" s="89"/>
      <c r="S2485" s="89"/>
      <c r="T2485" s="89"/>
    </row>
    <row r="2486" spans="2:20" s="86" customFormat="1" ht="10.199999999999999">
      <c r="B2486" s="87"/>
      <c r="C2486" s="87"/>
      <c r="D2486" s="89"/>
      <c r="R2486" s="89"/>
      <c r="S2486" s="89"/>
      <c r="T2486" s="89"/>
    </row>
    <row r="2487" spans="2:20" s="86" customFormat="1" ht="10.199999999999999">
      <c r="B2487" s="87"/>
      <c r="C2487" s="87"/>
      <c r="D2487" s="89"/>
      <c r="R2487" s="89"/>
      <c r="S2487" s="89"/>
      <c r="T2487" s="89"/>
    </row>
    <row r="2488" spans="2:20" s="86" customFormat="1" ht="10.199999999999999">
      <c r="B2488" s="87"/>
      <c r="C2488" s="87"/>
      <c r="D2488" s="89"/>
      <c r="R2488" s="89"/>
      <c r="S2488" s="89"/>
      <c r="T2488" s="89"/>
    </row>
    <row r="2489" spans="2:20" s="86" customFormat="1" ht="10.199999999999999">
      <c r="B2489" s="87"/>
      <c r="C2489" s="87"/>
      <c r="D2489" s="89"/>
      <c r="R2489" s="89"/>
      <c r="S2489" s="89"/>
      <c r="T2489" s="89"/>
    </row>
    <row r="2490" spans="2:20" s="86" customFormat="1" ht="10.199999999999999">
      <c r="B2490" s="87"/>
      <c r="C2490" s="87"/>
      <c r="D2490" s="89"/>
      <c r="R2490" s="89"/>
      <c r="S2490" s="89"/>
      <c r="T2490" s="89"/>
    </row>
    <row r="2491" spans="2:20" s="86" customFormat="1" ht="10.199999999999999">
      <c r="B2491" s="87"/>
      <c r="C2491" s="87"/>
      <c r="D2491" s="89"/>
      <c r="R2491" s="89"/>
      <c r="S2491" s="89"/>
      <c r="T2491" s="89"/>
    </row>
    <row r="2492" spans="2:20" s="86" customFormat="1" ht="10.199999999999999">
      <c r="B2492" s="87"/>
      <c r="C2492" s="87"/>
      <c r="D2492" s="89"/>
      <c r="R2492" s="89"/>
      <c r="S2492" s="89"/>
      <c r="T2492" s="89"/>
    </row>
    <row r="2493" spans="2:20" s="86" customFormat="1" ht="10.199999999999999">
      <c r="B2493" s="87"/>
      <c r="C2493" s="87"/>
      <c r="D2493" s="89"/>
      <c r="R2493" s="89"/>
      <c r="S2493" s="89"/>
      <c r="T2493" s="89"/>
    </row>
    <row r="2494" spans="2:20" s="86" customFormat="1" ht="10.199999999999999">
      <c r="B2494" s="87"/>
      <c r="C2494" s="87"/>
      <c r="D2494" s="89"/>
      <c r="R2494" s="89"/>
      <c r="S2494" s="89"/>
      <c r="T2494" s="89"/>
    </row>
    <row r="2495" spans="2:20" s="86" customFormat="1" ht="10.199999999999999">
      <c r="B2495" s="87"/>
      <c r="C2495" s="87"/>
      <c r="D2495" s="89"/>
      <c r="R2495" s="89"/>
      <c r="S2495" s="89"/>
      <c r="T2495" s="89"/>
    </row>
    <row r="2496" spans="2:20" s="86" customFormat="1" ht="10.199999999999999">
      <c r="B2496" s="87"/>
      <c r="C2496" s="87"/>
      <c r="D2496" s="89"/>
      <c r="R2496" s="89"/>
      <c r="S2496" s="89"/>
      <c r="T2496" s="89"/>
    </row>
    <row r="2497" spans="2:20" s="86" customFormat="1" ht="10.199999999999999">
      <c r="B2497" s="87"/>
      <c r="C2497" s="87"/>
      <c r="D2497" s="89"/>
      <c r="R2497" s="89"/>
      <c r="S2497" s="89"/>
      <c r="T2497" s="89"/>
    </row>
    <row r="2498" spans="2:20" s="86" customFormat="1" ht="10.199999999999999">
      <c r="B2498" s="87"/>
      <c r="C2498" s="87"/>
      <c r="D2498" s="89"/>
      <c r="R2498" s="89"/>
      <c r="S2498" s="89"/>
      <c r="T2498" s="89"/>
    </row>
    <row r="2499" spans="2:20" s="86" customFormat="1" ht="10.199999999999999">
      <c r="B2499" s="87"/>
      <c r="C2499" s="87"/>
      <c r="D2499" s="89"/>
      <c r="R2499" s="89"/>
      <c r="S2499" s="89"/>
      <c r="T2499" s="89"/>
    </row>
    <row r="2500" spans="2:20" s="86" customFormat="1" ht="10.199999999999999">
      <c r="B2500" s="87"/>
      <c r="C2500" s="87"/>
      <c r="D2500" s="89"/>
      <c r="R2500" s="89"/>
      <c r="S2500" s="89"/>
      <c r="T2500" s="89"/>
    </row>
    <row r="2501" spans="2:20" s="86" customFormat="1" ht="10.199999999999999">
      <c r="B2501" s="87"/>
      <c r="C2501" s="87"/>
      <c r="D2501" s="89"/>
      <c r="R2501" s="89"/>
      <c r="S2501" s="89"/>
      <c r="T2501" s="89"/>
    </row>
    <row r="2502" spans="2:20" s="86" customFormat="1" ht="10.199999999999999">
      <c r="B2502" s="87"/>
      <c r="C2502" s="87"/>
      <c r="D2502" s="89"/>
      <c r="R2502" s="89"/>
      <c r="S2502" s="89"/>
      <c r="T2502" s="89"/>
    </row>
    <row r="2503" spans="2:20" s="86" customFormat="1" ht="10.199999999999999">
      <c r="B2503" s="87"/>
      <c r="C2503" s="87"/>
      <c r="D2503" s="89"/>
      <c r="R2503" s="89"/>
      <c r="S2503" s="89"/>
      <c r="T2503" s="89"/>
    </row>
    <row r="2504" spans="2:20" s="86" customFormat="1" ht="10.199999999999999">
      <c r="B2504" s="87"/>
      <c r="C2504" s="87"/>
      <c r="D2504" s="89"/>
      <c r="R2504" s="89"/>
      <c r="S2504" s="89"/>
      <c r="T2504" s="89"/>
    </row>
    <row r="2505" spans="2:20" s="86" customFormat="1" ht="10.199999999999999">
      <c r="B2505" s="87"/>
      <c r="C2505" s="87"/>
      <c r="D2505" s="89"/>
      <c r="R2505" s="89"/>
      <c r="S2505" s="89"/>
      <c r="T2505" s="89"/>
    </row>
    <row r="2506" spans="2:20" s="86" customFormat="1" ht="10.199999999999999">
      <c r="B2506" s="87"/>
      <c r="C2506" s="87"/>
      <c r="D2506" s="89"/>
      <c r="R2506" s="89"/>
      <c r="S2506" s="89"/>
      <c r="T2506" s="89"/>
    </row>
    <row r="2507" spans="2:20" s="86" customFormat="1" ht="10.199999999999999">
      <c r="B2507" s="87"/>
      <c r="C2507" s="87"/>
      <c r="D2507" s="89"/>
      <c r="R2507" s="89"/>
      <c r="S2507" s="89"/>
      <c r="T2507" s="89"/>
    </row>
    <row r="2508" spans="2:20" s="86" customFormat="1" ht="10.199999999999999">
      <c r="B2508" s="87"/>
      <c r="C2508" s="87"/>
      <c r="D2508" s="89"/>
      <c r="R2508" s="89"/>
      <c r="S2508" s="89"/>
      <c r="T2508" s="89"/>
    </row>
    <row r="2509" spans="2:20" s="86" customFormat="1" ht="10.199999999999999">
      <c r="B2509" s="87"/>
      <c r="C2509" s="87"/>
      <c r="D2509" s="89"/>
      <c r="R2509" s="89"/>
      <c r="S2509" s="89"/>
      <c r="T2509" s="89"/>
    </row>
    <row r="2510" spans="2:20" s="86" customFormat="1" ht="10.199999999999999">
      <c r="B2510" s="87"/>
      <c r="C2510" s="87"/>
      <c r="D2510" s="89"/>
      <c r="R2510" s="89"/>
      <c r="S2510" s="89"/>
      <c r="T2510" s="89"/>
    </row>
    <row r="2511" spans="2:20" s="86" customFormat="1" ht="10.199999999999999">
      <c r="B2511" s="87"/>
      <c r="C2511" s="87"/>
      <c r="D2511" s="89"/>
      <c r="R2511" s="89"/>
      <c r="S2511" s="89"/>
      <c r="T2511" s="89"/>
    </row>
    <row r="2512" spans="2:20" s="86" customFormat="1" ht="10.199999999999999">
      <c r="B2512" s="87"/>
      <c r="C2512" s="87"/>
      <c r="D2512" s="89"/>
      <c r="R2512" s="89"/>
      <c r="S2512" s="89"/>
      <c r="T2512" s="89"/>
    </row>
    <row r="2513" spans="2:20" s="86" customFormat="1" ht="10.199999999999999">
      <c r="B2513" s="87"/>
      <c r="C2513" s="87"/>
      <c r="D2513" s="89"/>
      <c r="R2513" s="89"/>
      <c r="S2513" s="89"/>
      <c r="T2513" s="89"/>
    </row>
    <row r="2514" spans="2:20" s="86" customFormat="1" ht="10.199999999999999">
      <c r="B2514" s="87"/>
      <c r="C2514" s="87"/>
      <c r="D2514" s="89"/>
      <c r="R2514" s="89"/>
      <c r="S2514" s="89"/>
      <c r="T2514" s="89"/>
    </row>
    <row r="2515" spans="2:20" s="86" customFormat="1" ht="10.199999999999999">
      <c r="B2515" s="87"/>
      <c r="C2515" s="87"/>
      <c r="D2515" s="89"/>
      <c r="R2515" s="89"/>
      <c r="S2515" s="89"/>
      <c r="T2515" s="89"/>
    </row>
    <row r="2516" spans="2:20" s="86" customFormat="1" ht="10.199999999999999">
      <c r="B2516" s="87"/>
      <c r="C2516" s="87"/>
      <c r="D2516" s="89"/>
      <c r="R2516" s="89"/>
      <c r="S2516" s="89"/>
      <c r="T2516" s="89"/>
    </row>
    <row r="2517" spans="2:20" s="86" customFormat="1" ht="10.199999999999999">
      <c r="B2517" s="87"/>
      <c r="C2517" s="87"/>
      <c r="D2517" s="89"/>
      <c r="R2517" s="89"/>
      <c r="S2517" s="89"/>
      <c r="T2517" s="89"/>
    </row>
    <row r="2518" spans="2:20" s="86" customFormat="1" ht="10.199999999999999">
      <c r="B2518" s="87"/>
      <c r="C2518" s="87"/>
      <c r="D2518" s="89"/>
      <c r="R2518" s="89"/>
      <c r="S2518" s="89"/>
      <c r="T2518" s="89"/>
    </row>
    <row r="2519" spans="2:20" s="86" customFormat="1" ht="10.199999999999999">
      <c r="B2519" s="87"/>
      <c r="C2519" s="87"/>
      <c r="D2519" s="89"/>
      <c r="R2519" s="89"/>
      <c r="S2519" s="89"/>
      <c r="T2519" s="89"/>
    </row>
    <row r="2520" spans="2:20" s="86" customFormat="1" ht="10.199999999999999">
      <c r="B2520" s="87"/>
      <c r="C2520" s="87"/>
      <c r="D2520" s="89"/>
      <c r="R2520" s="89"/>
      <c r="S2520" s="89"/>
      <c r="T2520" s="89"/>
    </row>
    <row r="2521" spans="2:20" s="86" customFormat="1" ht="10.199999999999999">
      <c r="B2521" s="87"/>
      <c r="C2521" s="87"/>
      <c r="D2521" s="89"/>
      <c r="R2521" s="89"/>
      <c r="S2521" s="89"/>
      <c r="T2521" s="89"/>
    </row>
    <row r="2522" spans="2:20" s="86" customFormat="1" ht="10.199999999999999">
      <c r="B2522" s="87"/>
      <c r="C2522" s="87"/>
      <c r="D2522" s="89"/>
      <c r="R2522" s="89"/>
      <c r="S2522" s="89"/>
      <c r="T2522" s="89"/>
    </row>
    <row r="2523" spans="2:20" s="86" customFormat="1" ht="10.199999999999999">
      <c r="B2523" s="87"/>
      <c r="C2523" s="87"/>
      <c r="D2523" s="89"/>
      <c r="R2523" s="89"/>
      <c r="S2523" s="89"/>
      <c r="T2523" s="89"/>
    </row>
    <row r="2524" spans="2:20" s="86" customFormat="1" ht="10.199999999999999">
      <c r="B2524" s="87"/>
      <c r="C2524" s="87"/>
      <c r="D2524" s="89"/>
      <c r="R2524" s="89"/>
      <c r="S2524" s="89"/>
      <c r="T2524" s="89"/>
    </row>
    <row r="2525" spans="2:20" s="86" customFormat="1" ht="10.199999999999999">
      <c r="B2525" s="87"/>
      <c r="C2525" s="87"/>
      <c r="D2525" s="89"/>
      <c r="R2525" s="89"/>
      <c r="S2525" s="89"/>
      <c r="T2525" s="89"/>
    </row>
    <row r="2526" spans="2:20" s="86" customFormat="1" ht="10.199999999999999">
      <c r="B2526" s="87"/>
      <c r="C2526" s="87"/>
      <c r="D2526" s="89"/>
      <c r="R2526" s="89"/>
      <c r="S2526" s="89"/>
      <c r="T2526" s="89"/>
    </row>
    <row r="2527" spans="2:20" s="86" customFormat="1" ht="10.199999999999999">
      <c r="B2527" s="87"/>
      <c r="C2527" s="87"/>
      <c r="D2527" s="89"/>
      <c r="R2527" s="89"/>
      <c r="S2527" s="89"/>
      <c r="T2527" s="89"/>
    </row>
    <row r="2528" spans="2:20" s="86" customFormat="1" ht="10.199999999999999">
      <c r="B2528" s="87"/>
      <c r="C2528" s="87"/>
      <c r="D2528" s="89"/>
      <c r="R2528" s="89"/>
      <c r="S2528" s="89"/>
      <c r="T2528" s="89"/>
    </row>
    <row r="2529" spans="2:20" s="86" customFormat="1" ht="10.199999999999999">
      <c r="B2529" s="87"/>
      <c r="C2529" s="87"/>
      <c r="D2529" s="89"/>
      <c r="R2529" s="89"/>
      <c r="S2529" s="89"/>
      <c r="T2529" s="89"/>
    </row>
    <row r="2530" spans="2:20" s="86" customFormat="1" ht="10.199999999999999">
      <c r="B2530" s="87"/>
      <c r="C2530" s="87"/>
      <c r="D2530" s="89"/>
      <c r="R2530" s="89"/>
      <c r="S2530" s="89"/>
      <c r="T2530" s="89"/>
    </row>
    <row r="2531" spans="2:20" s="86" customFormat="1" ht="10.199999999999999">
      <c r="B2531" s="87"/>
      <c r="C2531" s="87"/>
      <c r="D2531" s="89"/>
      <c r="R2531" s="89"/>
      <c r="S2531" s="89"/>
      <c r="T2531" s="89"/>
    </row>
    <row r="2532" spans="2:20" s="86" customFormat="1" ht="10.199999999999999">
      <c r="B2532" s="87"/>
      <c r="C2532" s="87"/>
      <c r="D2532" s="89"/>
      <c r="R2532" s="89"/>
      <c r="S2532" s="89"/>
      <c r="T2532" s="89"/>
    </row>
    <row r="2533" spans="2:20" s="86" customFormat="1" ht="10.199999999999999">
      <c r="B2533" s="87"/>
      <c r="C2533" s="87"/>
      <c r="D2533" s="89"/>
      <c r="R2533" s="89"/>
      <c r="S2533" s="89"/>
      <c r="T2533" s="89"/>
    </row>
    <row r="2534" spans="2:20" s="86" customFormat="1" ht="10.199999999999999">
      <c r="B2534" s="87"/>
      <c r="C2534" s="87"/>
      <c r="D2534" s="89"/>
      <c r="R2534" s="89"/>
      <c r="S2534" s="89"/>
      <c r="T2534" s="89"/>
    </row>
    <row r="2535" spans="2:20" s="86" customFormat="1" ht="10.199999999999999">
      <c r="B2535" s="87"/>
      <c r="C2535" s="87"/>
      <c r="D2535" s="89"/>
      <c r="R2535" s="89"/>
      <c r="S2535" s="89"/>
      <c r="T2535" s="89"/>
    </row>
    <row r="2536" spans="2:20" s="86" customFormat="1" ht="10.199999999999999">
      <c r="B2536" s="87"/>
      <c r="C2536" s="87"/>
      <c r="D2536" s="89"/>
      <c r="R2536" s="89"/>
      <c r="S2536" s="89"/>
      <c r="T2536" s="89"/>
    </row>
    <row r="2537" spans="2:20" s="86" customFormat="1" ht="10.199999999999999">
      <c r="B2537" s="87"/>
      <c r="C2537" s="87"/>
      <c r="D2537" s="89"/>
      <c r="R2537" s="89"/>
      <c r="S2537" s="89"/>
      <c r="T2537" s="89"/>
    </row>
    <row r="2538" spans="2:20" s="86" customFormat="1" ht="10.199999999999999">
      <c r="B2538" s="87"/>
      <c r="C2538" s="87"/>
      <c r="D2538" s="89"/>
      <c r="R2538" s="89"/>
      <c r="S2538" s="89"/>
      <c r="T2538" s="89"/>
    </row>
    <row r="2539" spans="2:20" s="86" customFormat="1" ht="10.199999999999999">
      <c r="B2539" s="87"/>
      <c r="C2539" s="87"/>
      <c r="D2539" s="89"/>
      <c r="R2539" s="89"/>
      <c r="S2539" s="89"/>
      <c r="T2539" s="89"/>
    </row>
    <row r="2540" spans="2:20" s="86" customFormat="1" ht="10.199999999999999">
      <c r="B2540" s="87"/>
      <c r="C2540" s="87"/>
      <c r="D2540" s="89"/>
      <c r="R2540" s="89"/>
      <c r="S2540" s="89"/>
      <c r="T2540" s="89"/>
    </row>
    <row r="2541" spans="2:20" s="86" customFormat="1" ht="10.199999999999999">
      <c r="B2541" s="87"/>
      <c r="C2541" s="87"/>
      <c r="D2541" s="89"/>
      <c r="R2541" s="89"/>
      <c r="S2541" s="89"/>
      <c r="T2541" s="89"/>
    </row>
    <row r="2542" spans="2:20" s="86" customFormat="1" ht="10.199999999999999">
      <c r="B2542" s="87"/>
      <c r="C2542" s="87"/>
      <c r="D2542" s="89"/>
      <c r="R2542" s="89"/>
      <c r="S2542" s="89"/>
      <c r="T2542" s="89"/>
    </row>
    <row r="2543" spans="2:20" s="86" customFormat="1" ht="10.199999999999999">
      <c r="B2543" s="87"/>
      <c r="C2543" s="87"/>
      <c r="D2543" s="89"/>
      <c r="R2543" s="89"/>
      <c r="S2543" s="89"/>
      <c r="T2543" s="89"/>
    </row>
    <row r="2544" spans="2:20" s="86" customFormat="1" ht="10.199999999999999">
      <c r="B2544" s="87"/>
      <c r="C2544" s="87"/>
      <c r="D2544" s="89"/>
      <c r="R2544" s="89"/>
      <c r="S2544" s="89"/>
      <c r="T2544" s="89"/>
    </row>
    <row r="2545" spans="2:20" s="86" customFormat="1" ht="10.199999999999999">
      <c r="B2545" s="87"/>
      <c r="C2545" s="87"/>
      <c r="D2545" s="89"/>
      <c r="R2545" s="89"/>
      <c r="S2545" s="89"/>
      <c r="T2545" s="89"/>
    </row>
    <row r="2546" spans="2:20" s="86" customFormat="1" ht="10.199999999999999">
      <c r="B2546" s="87"/>
      <c r="C2546" s="87"/>
      <c r="D2546" s="89"/>
      <c r="R2546" s="89"/>
      <c r="S2546" s="89"/>
      <c r="T2546" s="89"/>
    </row>
    <row r="2547" spans="2:20" s="86" customFormat="1" ht="10.199999999999999">
      <c r="B2547" s="87"/>
      <c r="C2547" s="87"/>
      <c r="D2547" s="89"/>
      <c r="R2547" s="89"/>
      <c r="S2547" s="89"/>
      <c r="T2547" s="89"/>
    </row>
    <row r="2548" spans="2:20" s="86" customFormat="1" ht="10.199999999999999">
      <c r="B2548" s="87"/>
      <c r="C2548" s="87"/>
      <c r="D2548" s="89"/>
      <c r="R2548" s="89"/>
      <c r="S2548" s="89"/>
      <c r="T2548" s="89"/>
    </row>
    <row r="2549" spans="2:20" s="86" customFormat="1" ht="10.199999999999999">
      <c r="B2549" s="87"/>
      <c r="C2549" s="87"/>
      <c r="D2549" s="89"/>
      <c r="R2549" s="89"/>
      <c r="S2549" s="89"/>
      <c r="T2549" s="89"/>
    </row>
    <row r="2550" spans="2:20" s="86" customFormat="1" ht="10.199999999999999">
      <c r="B2550" s="87"/>
      <c r="C2550" s="87"/>
      <c r="D2550" s="89"/>
      <c r="R2550" s="89"/>
      <c r="S2550" s="89"/>
      <c r="T2550" s="89"/>
    </row>
    <row r="2551" spans="2:20" s="86" customFormat="1" ht="10.199999999999999">
      <c r="B2551" s="87"/>
      <c r="C2551" s="87"/>
      <c r="D2551" s="89"/>
      <c r="R2551" s="89"/>
      <c r="S2551" s="89"/>
      <c r="T2551" s="89"/>
    </row>
    <row r="2552" spans="2:20" s="86" customFormat="1" ht="10.199999999999999">
      <c r="B2552" s="87"/>
      <c r="C2552" s="87"/>
      <c r="D2552" s="89"/>
      <c r="R2552" s="89"/>
      <c r="S2552" s="89"/>
      <c r="T2552" s="89"/>
    </row>
    <row r="2553" spans="2:20" s="86" customFormat="1" ht="10.199999999999999">
      <c r="B2553" s="87"/>
      <c r="C2553" s="87"/>
      <c r="D2553" s="89"/>
      <c r="R2553" s="89"/>
      <c r="S2553" s="89"/>
      <c r="T2553" s="89"/>
    </row>
    <row r="2554" spans="2:20" s="86" customFormat="1" ht="10.199999999999999">
      <c r="B2554" s="87"/>
      <c r="C2554" s="87"/>
      <c r="D2554" s="89"/>
      <c r="R2554" s="89"/>
      <c r="S2554" s="89"/>
      <c r="T2554" s="89"/>
    </row>
    <row r="2555" spans="2:20" s="86" customFormat="1" ht="10.199999999999999">
      <c r="B2555" s="87"/>
      <c r="C2555" s="87"/>
      <c r="D2555" s="89"/>
      <c r="R2555" s="89"/>
      <c r="S2555" s="89"/>
      <c r="T2555" s="89"/>
    </row>
    <row r="2556" spans="2:20" s="86" customFormat="1" ht="10.199999999999999">
      <c r="B2556" s="87"/>
      <c r="C2556" s="87"/>
      <c r="D2556" s="89"/>
      <c r="R2556" s="89"/>
      <c r="S2556" s="89"/>
      <c r="T2556" s="89"/>
    </row>
    <row r="2557" spans="2:20" s="86" customFormat="1" ht="10.199999999999999">
      <c r="B2557" s="87"/>
      <c r="C2557" s="87"/>
      <c r="D2557" s="89"/>
      <c r="R2557" s="89"/>
      <c r="S2557" s="89"/>
      <c r="T2557" s="89"/>
    </row>
    <row r="2558" spans="2:20" s="86" customFormat="1" ht="10.199999999999999">
      <c r="B2558" s="87"/>
      <c r="C2558" s="87"/>
      <c r="D2558" s="89"/>
      <c r="R2558" s="89"/>
      <c r="S2558" s="89"/>
      <c r="T2558" s="89"/>
    </row>
    <row r="2559" spans="2:20" s="86" customFormat="1" ht="10.199999999999999">
      <c r="B2559" s="87"/>
      <c r="C2559" s="87"/>
      <c r="D2559" s="89"/>
      <c r="R2559" s="89"/>
      <c r="S2559" s="89"/>
      <c r="T2559" s="89"/>
    </row>
    <row r="2560" spans="2:20" s="86" customFormat="1" ht="10.199999999999999">
      <c r="B2560" s="87"/>
      <c r="C2560" s="87"/>
      <c r="D2560" s="89"/>
      <c r="R2560" s="89"/>
      <c r="S2560" s="89"/>
      <c r="T2560" s="89"/>
    </row>
    <row r="2561" spans="2:20" s="86" customFormat="1" ht="10.199999999999999">
      <c r="B2561" s="87"/>
      <c r="C2561" s="87"/>
      <c r="D2561" s="89"/>
      <c r="R2561" s="89"/>
      <c r="S2561" s="89"/>
      <c r="T2561" s="89"/>
    </row>
    <row r="2562" spans="2:20" s="86" customFormat="1" ht="10.199999999999999">
      <c r="B2562" s="87"/>
      <c r="C2562" s="87"/>
      <c r="D2562" s="89"/>
      <c r="R2562" s="89"/>
      <c r="S2562" s="89"/>
      <c r="T2562" s="89"/>
    </row>
    <row r="2563" spans="2:20" s="86" customFormat="1" ht="10.199999999999999">
      <c r="B2563" s="87"/>
      <c r="C2563" s="87"/>
      <c r="D2563" s="89"/>
      <c r="R2563" s="89"/>
      <c r="S2563" s="89"/>
      <c r="T2563" s="89"/>
    </row>
    <row r="2564" spans="2:20" s="86" customFormat="1" ht="10.199999999999999">
      <c r="B2564" s="87"/>
      <c r="C2564" s="87"/>
      <c r="D2564" s="89"/>
      <c r="R2564" s="89"/>
      <c r="S2564" s="89"/>
      <c r="T2564" s="89"/>
    </row>
    <row r="2565" spans="2:20" s="86" customFormat="1" ht="10.199999999999999">
      <c r="B2565" s="87"/>
      <c r="C2565" s="87"/>
      <c r="D2565" s="89"/>
      <c r="R2565" s="89"/>
      <c r="S2565" s="89"/>
      <c r="T2565" s="89"/>
    </row>
    <row r="2566" spans="2:20" s="86" customFormat="1" ht="10.199999999999999">
      <c r="B2566" s="87"/>
      <c r="C2566" s="87"/>
      <c r="D2566" s="89"/>
      <c r="R2566" s="89"/>
      <c r="S2566" s="89"/>
      <c r="T2566" s="89"/>
    </row>
    <row r="2567" spans="2:20" s="86" customFormat="1" ht="10.199999999999999">
      <c r="B2567" s="87"/>
      <c r="C2567" s="87"/>
      <c r="D2567" s="89"/>
      <c r="R2567" s="89"/>
      <c r="S2567" s="89"/>
      <c r="T2567" s="89"/>
    </row>
    <row r="2568" spans="2:20" s="86" customFormat="1" ht="10.199999999999999">
      <c r="B2568" s="87"/>
      <c r="C2568" s="87"/>
      <c r="D2568" s="89"/>
      <c r="R2568" s="89"/>
      <c r="S2568" s="89"/>
      <c r="T2568" s="89"/>
    </row>
    <row r="2569" spans="2:20" s="86" customFormat="1" ht="10.199999999999999">
      <c r="B2569" s="87"/>
      <c r="C2569" s="87"/>
      <c r="D2569" s="89"/>
      <c r="R2569" s="89"/>
      <c r="S2569" s="89"/>
      <c r="T2569" s="89"/>
    </row>
    <row r="2570" spans="2:20" s="86" customFormat="1" ht="10.199999999999999">
      <c r="B2570" s="87"/>
      <c r="C2570" s="87"/>
      <c r="D2570" s="89"/>
      <c r="R2570" s="89"/>
      <c r="S2570" s="89"/>
      <c r="T2570" s="89"/>
    </row>
    <row r="2571" spans="2:20" s="86" customFormat="1" ht="10.199999999999999">
      <c r="B2571" s="87"/>
      <c r="C2571" s="87"/>
      <c r="D2571" s="89"/>
      <c r="R2571" s="89"/>
      <c r="S2571" s="89"/>
      <c r="T2571" s="89"/>
    </row>
    <row r="2572" spans="2:20" s="86" customFormat="1" ht="10.199999999999999">
      <c r="B2572" s="87"/>
      <c r="C2572" s="87"/>
      <c r="D2572" s="89"/>
      <c r="R2572" s="89"/>
      <c r="S2572" s="89"/>
      <c r="T2572" s="89"/>
    </row>
    <row r="2573" spans="2:20" s="86" customFormat="1" ht="10.199999999999999">
      <c r="B2573" s="87"/>
      <c r="C2573" s="87"/>
      <c r="D2573" s="89"/>
      <c r="R2573" s="89"/>
      <c r="S2573" s="89"/>
      <c r="T2573" s="89"/>
    </row>
    <row r="2574" spans="2:20" s="86" customFormat="1" ht="10.199999999999999">
      <c r="B2574" s="87"/>
      <c r="C2574" s="87"/>
      <c r="D2574" s="89"/>
      <c r="R2574" s="89"/>
      <c r="S2574" s="89"/>
      <c r="T2574" s="89"/>
    </row>
    <row r="2575" spans="2:20" s="86" customFormat="1" ht="10.199999999999999">
      <c r="B2575" s="87"/>
      <c r="C2575" s="87"/>
      <c r="D2575" s="89"/>
      <c r="R2575" s="89"/>
      <c r="S2575" s="89"/>
      <c r="T2575" s="89"/>
    </row>
    <row r="2576" spans="2:20" s="86" customFormat="1" ht="10.199999999999999">
      <c r="B2576" s="87"/>
      <c r="C2576" s="87"/>
      <c r="D2576" s="89"/>
      <c r="R2576" s="89"/>
      <c r="S2576" s="89"/>
      <c r="T2576" s="89"/>
    </row>
    <row r="2577" spans="2:20" s="86" customFormat="1" ht="10.199999999999999">
      <c r="B2577" s="87"/>
      <c r="C2577" s="87"/>
      <c r="D2577" s="89"/>
      <c r="R2577" s="89"/>
      <c r="S2577" s="89"/>
      <c r="T2577" s="89"/>
    </row>
    <row r="2578" spans="2:20" s="86" customFormat="1" ht="10.199999999999999">
      <c r="B2578" s="87"/>
      <c r="C2578" s="87"/>
      <c r="D2578" s="89"/>
      <c r="R2578" s="89"/>
      <c r="S2578" s="89"/>
      <c r="T2578" s="89"/>
    </row>
    <row r="2579" spans="2:20" s="86" customFormat="1" ht="10.199999999999999">
      <c r="B2579" s="87"/>
      <c r="C2579" s="87"/>
      <c r="D2579" s="89"/>
      <c r="R2579" s="89"/>
      <c r="S2579" s="89"/>
      <c r="T2579" s="89"/>
    </row>
    <row r="2580" spans="2:20" s="86" customFormat="1" ht="10.199999999999999">
      <c r="B2580" s="87"/>
      <c r="C2580" s="87"/>
      <c r="D2580" s="89"/>
      <c r="R2580" s="89"/>
      <c r="S2580" s="89"/>
      <c r="T2580" s="89"/>
    </row>
    <row r="2581" spans="2:20" s="86" customFormat="1" ht="10.199999999999999">
      <c r="B2581" s="87"/>
      <c r="C2581" s="87"/>
      <c r="D2581" s="89"/>
      <c r="R2581" s="89"/>
      <c r="S2581" s="89"/>
      <c r="T2581" s="89"/>
    </row>
    <row r="2582" spans="2:20" s="86" customFormat="1" ht="10.199999999999999">
      <c r="B2582" s="87"/>
      <c r="C2582" s="87"/>
      <c r="D2582" s="89"/>
      <c r="R2582" s="89"/>
      <c r="S2582" s="89"/>
      <c r="T2582" s="89"/>
    </row>
    <row r="2583" spans="2:20" s="86" customFormat="1" ht="10.199999999999999">
      <c r="B2583" s="87"/>
      <c r="C2583" s="87"/>
      <c r="D2583" s="89"/>
      <c r="R2583" s="89"/>
      <c r="S2583" s="89"/>
      <c r="T2583" s="89"/>
    </row>
    <row r="2584" spans="2:20" s="86" customFormat="1" ht="10.199999999999999">
      <c r="B2584" s="87"/>
      <c r="C2584" s="87"/>
      <c r="D2584" s="89"/>
      <c r="R2584" s="89"/>
      <c r="S2584" s="89"/>
      <c r="T2584" s="89"/>
    </row>
    <row r="2585" spans="2:20" s="86" customFormat="1" ht="10.199999999999999">
      <c r="B2585" s="87"/>
      <c r="C2585" s="87"/>
      <c r="D2585" s="89"/>
      <c r="R2585" s="89"/>
      <c r="S2585" s="89"/>
      <c r="T2585" s="89"/>
    </row>
    <row r="2586" spans="2:20" s="86" customFormat="1" ht="10.199999999999999">
      <c r="B2586" s="87"/>
      <c r="C2586" s="87"/>
      <c r="D2586" s="89"/>
      <c r="R2586" s="89"/>
      <c r="S2586" s="89"/>
      <c r="T2586" s="89"/>
    </row>
    <row r="2587" spans="2:20" s="86" customFormat="1" ht="10.199999999999999">
      <c r="B2587" s="87"/>
      <c r="C2587" s="87"/>
      <c r="D2587" s="89"/>
      <c r="R2587" s="89"/>
      <c r="S2587" s="89"/>
      <c r="T2587" s="89"/>
    </row>
    <row r="2588" spans="2:20" s="86" customFormat="1" ht="10.199999999999999">
      <c r="B2588" s="87"/>
      <c r="C2588" s="87"/>
      <c r="D2588" s="89"/>
      <c r="R2588" s="89"/>
      <c r="S2588" s="89"/>
      <c r="T2588" s="89"/>
    </row>
    <row r="2589" spans="2:20" s="86" customFormat="1" ht="10.199999999999999">
      <c r="B2589" s="87"/>
      <c r="C2589" s="87"/>
      <c r="D2589" s="89"/>
      <c r="R2589" s="89"/>
      <c r="S2589" s="89"/>
      <c r="T2589" s="89"/>
    </row>
    <row r="2590" spans="2:20" s="86" customFormat="1" ht="10.199999999999999">
      <c r="B2590" s="87"/>
      <c r="C2590" s="87"/>
      <c r="D2590" s="89"/>
      <c r="R2590" s="89"/>
      <c r="S2590" s="89"/>
      <c r="T2590" s="89"/>
    </row>
    <row r="2591" spans="2:20" s="86" customFormat="1" ht="10.199999999999999">
      <c r="B2591" s="87"/>
      <c r="C2591" s="87"/>
      <c r="D2591" s="89"/>
      <c r="R2591" s="89"/>
      <c r="S2591" s="89"/>
      <c r="T2591" s="89"/>
    </row>
    <row r="2592" spans="2:20" s="86" customFormat="1" ht="10.199999999999999">
      <c r="B2592" s="87"/>
      <c r="C2592" s="87"/>
      <c r="D2592" s="89"/>
      <c r="R2592" s="89"/>
      <c r="S2592" s="89"/>
      <c r="T2592" s="89"/>
    </row>
    <row r="2593" spans="2:20" s="86" customFormat="1" ht="10.199999999999999">
      <c r="B2593" s="87"/>
      <c r="C2593" s="87"/>
      <c r="D2593" s="89"/>
      <c r="R2593" s="89"/>
      <c r="S2593" s="89"/>
      <c r="T2593" s="89"/>
    </row>
    <row r="2594" spans="2:20" s="86" customFormat="1" ht="10.199999999999999">
      <c r="B2594" s="87"/>
      <c r="C2594" s="87"/>
      <c r="D2594" s="89"/>
      <c r="R2594" s="89"/>
      <c r="S2594" s="89"/>
      <c r="T2594" s="89"/>
    </row>
    <row r="2595" spans="2:20" s="86" customFormat="1" ht="10.199999999999999">
      <c r="B2595" s="87"/>
      <c r="C2595" s="87"/>
      <c r="D2595" s="89"/>
      <c r="R2595" s="89"/>
      <c r="S2595" s="89"/>
      <c r="T2595" s="89"/>
    </row>
    <row r="2596" spans="2:20" s="86" customFormat="1" ht="10.199999999999999">
      <c r="B2596" s="87"/>
      <c r="C2596" s="87"/>
      <c r="D2596" s="89"/>
      <c r="R2596" s="89"/>
      <c r="S2596" s="89"/>
      <c r="T2596" s="89"/>
    </row>
    <row r="2597" spans="2:20" s="86" customFormat="1" ht="10.199999999999999">
      <c r="B2597" s="87"/>
      <c r="C2597" s="87"/>
      <c r="D2597" s="89"/>
      <c r="R2597" s="89"/>
      <c r="S2597" s="89"/>
      <c r="T2597" s="89"/>
    </row>
    <row r="2598" spans="2:20" s="86" customFormat="1" ht="10.199999999999999">
      <c r="B2598" s="87"/>
      <c r="C2598" s="87"/>
      <c r="D2598" s="89"/>
      <c r="R2598" s="89"/>
      <c r="S2598" s="89"/>
      <c r="T2598" s="89"/>
    </row>
    <row r="2599" spans="2:20" s="86" customFormat="1" ht="10.199999999999999">
      <c r="B2599" s="87"/>
      <c r="C2599" s="87"/>
      <c r="D2599" s="89"/>
      <c r="R2599" s="89"/>
      <c r="S2599" s="89"/>
      <c r="T2599" s="89"/>
    </row>
    <row r="2600" spans="2:20" s="86" customFormat="1" ht="10.199999999999999">
      <c r="B2600" s="87"/>
      <c r="C2600" s="87"/>
      <c r="D2600" s="89"/>
      <c r="R2600" s="89"/>
      <c r="S2600" s="89"/>
      <c r="T2600" s="89"/>
    </row>
    <row r="2601" spans="2:20" s="86" customFormat="1" ht="10.199999999999999">
      <c r="B2601" s="87"/>
      <c r="C2601" s="87"/>
      <c r="D2601" s="89"/>
      <c r="R2601" s="89"/>
      <c r="S2601" s="89"/>
      <c r="T2601" s="89"/>
    </row>
    <row r="2602" spans="2:20" s="86" customFormat="1" ht="10.199999999999999">
      <c r="B2602" s="87"/>
      <c r="C2602" s="87"/>
      <c r="D2602" s="89"/>
      <c r="R2602" s="89"/>
      <c r="S2602" s="89"/>
      <c r="T2602" s="89"/>
    </row>
    <row r="2603" spans="2:20" s="86" customFormat="1" ht="10.199999999999999">
      <c r="B2603" s="87"/>
      <c r="C2603" s="87"/>
      <c r="D2603" s="89"/>
      <c r="R2603" s="89"/>
      <c r="S2603" s="89"/>
      <c r="T2603" s="89"/>
    </row>
    <row r="2604" spans="2:20" s="86" customFormat="1" ht="10.199999999999999">
      <c r="B2604" s="87"/>
      <c r="C2604" s="87"/>
      <c r="D2604" s="89"/>
      <c r="R2604" s="89"/>
      <c r="S2604" s="89"/>
      <c r="T2604" s="89"/>
    </row>
    <row r="2605" spans="2:20" s="86" customFormat="1" ht="10.199999999999999">
      <c r="B2605" s="87"/>
      <c r="C2605" s="87"/>
      <c r="D2605" s="89"/>
      <c r="R2605" s="89"/>
      <c r="S2605" s="89"/>
      <c r="T2605" s="89"/>
    </row>
    <row r="2606" spans="2:20" s="86" customFormat="1" ht="10.199999999999999">
      <c r="B2606" s="87"/>
      <c r="C2606" s="87"/>
      <c r="D2606" s="89"/>
      <c r="R2606" s="89"/>
      <c r="S2606" s="89"/>
      <c r="T2606" s="89"/>
    </row>
    <row r="2607" spans="2:20" s="86" customFormat="1" ht="10.199999999999999">
      <c r="B2607" s="87"/>
      <c r="C2607" s="87"/>
      <c r="D2607" s="89"/>
      <c r="R2607" s="89"/>
      <c r="S2607" s="89"/>
      <c r="T2607" s="89"/>
    </row>
    <row r="2608" spans="2:20" s="86" customFormat="1" ht="10.199999999999999">
      <c r="B2608" s="87"/>
      <c r="C2608" s="87"/>
      <c r="D2608" s="89"/>
      <c r="R2608" s="89"/>
      <c r="S2608" s="89"/>
      <c r="T2608" s="89"/>
    </row>
    <row r="2609" spans="2:20" s="86" customFormat="1" ht="10.199999999999999">
      <c r="B2609" s="87"/>
      <c r="C2609" s="87"/>
      <c r="D2609" s="89"/>
      <c r="R2609" s="89"/>
      <c r="S2609" s="89"/>
      <c r="T2609" s="89"/>
    </row>
    <row r="2610" spans="2:20" s="86" customFormat="1" ht="10.199999999999999">
      <c r="B2610" s="87"/>
      <c r="C2610" s="87"/>
      <c r="D2610" s="89"/>
      <c r="R2610" s="89"/>
      <c r="S2610" s="89"/>
      <c r="T2610" s="89"/>
    </row>
    <row r="2611" spans="2:20" s="86" customFormat="1" ht="10.199999999999999">
      <c r="B2611" s="87"/>
      <c r="C2611" s="87"/>
      <c r="D2611" s="89"/>
      <c r="R2611" s="89"/>
      <c r="S2611" s="89"/>
      <c r="T2611" s="89"/>
    </row>
    <row r="2612" spans="2:20" s="86" customFormat="1" ht="10.199999999999999">
      <c r="B2612" s="87"/>
      <c r="C2612" s="87"/>
      <c r="D2612" s="89"/>
      <c r="R2612" s="89"/>
      <c r="S2612" s="89"/>
      <c r="T2612" s="89"/>
    </row>
    <row r="2613" spans="2:20" s="86" customFormat="1" ht="10.199999999999999">
      <c r="B2613" s="87"/>
      <c r="C2613" s="87"/>
      <c r="D2613" s="89"/>
      <c r="R2613" s="89"/>
      <c r="S2613" s="89"/>
      <c r="T2613" s="89"/>
    </row>
    <row r="2614" spans="2:20" s="86" customFormat="1" ht="10.199999999999999">
      <c r="B2614" s="87"/>
      <c r="C2614" s="87"/>
      <c r="D2614" s="89"/>
      <c r="R2614" s="89"/>
      <c r="S2614" s="89"/>
      <c r="T2614" s="89"/>
    </row>
    <row r="2615" spans="2:20" s="86" customFormat="1" ht="10.199999999999999">
      <c r="B2615" s="87"/>
      <c r="C2615" s="87"/>
      <c r="D2615" s="89"/>
      <c r="R2615" s="89"/>
      <c r="S2615" s="89"/>
      <c r="T2615" s="89"/>
    </row>
    <row r="2616" spans="2:20" s="86" customFormat="1" ht="10.199999999999999">
      <c r="B2616" s="87"/>
      <c r="C2616" s="87"/>
      <c r="D2616" s="89"/>
      <c r="R2616" s="89"/>
      <c r="S2616" s="89"/>
      <c r="T2616" s="89"/>
    </row>
    <row r="2617" spans="2:20" s="86" customFormat="1" ht="10.199999999999999">
      <c r="B2617" s="87"/>
      <c r="C2617" s="87"/>
      <c r="D2617" s="89"/>
      <c r="R2617" s="89"/>
      <c r="S2617" s="89"/>
      <c r="T2617" s="89"/>
    </row>
    <row r="2618" spans="2:20" s="86" customFormat="1" ht="10.199999999999999">
      <c r="B2618" s="87"/>
      <c r="C2618" s="87"/>
      <c r="D2618" s="89"/>
      <c r="R2618" s="89"/>
      <c r="S2618" s="89"/>
      <c r="T2618" s="89"/>
    </row>
    <row r="2619" spans="2:20" s="86" customFormat="1" ht="10.199999999999999">
      <c r="B2619" s="87"/>
      <c r="C2619" s="87"/>
      <c r="D2619" s="89"/>
      <c r="R2619" s="89"/>
      <c r="S2619" s="89"/>
      <c r="T2619" s="89"/>
    </row>
    <row r="2620" spans="2:20" s="86" customFormat="1" ht="10.199999999999999">
      <c r="B2620" s="87"/>
      <c r="C2620" s="87"/>
      <c r="D2620" s="89"/>
      <c r="R2620" s="89"/>
      <c r="S2620" s="89"/>
      <c r="T2620" s="89"/>
    </row>
    <row r="2621" spans="2:20" s="86" customFormat="1" ht="10.199999999999999">
      <c r="B2621" s="87"/>
      <c r="C2621" s="87"/>
      <c r="D2621" s="89"/>
      <c r="R2621" s="89"/>
      <c r="S2621" s="89"/>
      <c r="T2621" s="89"/>
    </row>
    <row r="2622" spans="2:20" s="86" customFormat="1" ht="10.199999999999999">
      <c r="B2622" s="87"/>
      <c r="C2622" s="87"/>
      <c r="D2622" s="89"/>
      <c r="R2622" s="89"/>
      <c r="S2622" s="89"/>
      <c r="T2622" s="89"/>
    </row>
    <row r="2623" spans="2:20" s="86" customFormat="1" ht="10.199999999999999">
      <c r="B2623" s="87"/>
      <c r="C2623" s="87"/>
      <c r="D2623" s="89"/>
      <c r="R2623" s="89"/>
      <c r="S2623" s="89"/>
      <c r="T2623" s="89"/>
    </row>
    <row r="2624" spans="2:20" s="86" customFormat="1" ht="10.199999999999999">
      <c r="B2624" s="87"/>
      <c r="C2624" s="87"/>
      <c r="D2624" s="89"/>
      <c r="R2624" s="89"/>
      <c r="S2624" s="89"/>
      <c r="T2624" s="89"/>
    </row>
    <row r="2625" spans="2:20" s="86" customFormat="1" ht="10.199999999999999">
      <c r="B2625" s="87"/>
      <c r="C2625" s="87"/>
      <c r="D2625" s="89"/>
      <c r="R2625" s="89"/>
      <c r="S2625" s="89"/>
      <c r="T2625" s="89"/>
    </row>
    <row r="2626" spans="2:20" s="86" customFormat="1" ht="10.199999999999999">
      <c r="B2626" s="87"/>
      <c r="C2626" s="87"/>
      <c r="D2626" s="89"/>
      <c r="R2626" s="89"/>
      <c r="S2626" s="89"/>
      <c r="T2626" s="89"/>
    </row>
    <row r="2627" spans="2:20" s="86" customFormat="1" ht="10.199999999999999">
      <c r="B2627" s="87"/>
      <c r="C2627" s="87"/>
      <c r="D2627" s="89"/>
      <c r="R2627" s="89"/>
      <c r="S2627" s="89"/>
      <c r="T2627" s="89"/>
    </row>
    <row r="2628" spans="2:20" s="86" customFormat="1" ht="10.199999999999999">
      <c r="B2628" s="87"/>
      <c r="C2628" s="87"/>
      <c r="D2628" s="89"/>
      <c r="R2628" s="89"/>
      <c r="S2628" s="89"/>
      <c r="T2628" s="89"/>
    </row>
    <row r="2629" spans="2:20" s="86" customFormat="1" ht="10.199999999999999">
      <c r="B2629" s="87"/>
      <c r="C2629" s="87"/>
      <c r="D2629" s="89"/>
      <c r="R2629" s="89"/>
      <c r="S2629" s="89"/>
      <c r="T2629" s="89"/>
    </row>
    <row r="2630" spans="2:20" s="86" customFormat="1" ht="10.199999999999999">
      <c r="B2630" s="87"/>
      <c r="C2630" s="87"/>
      <c r="D2630" s="89"/>
      <c r="R2630" s="89"/>
      <c r="S2630" s="89"/>
      <c r="T2630" s="89"/>
    </row>
    <row r="2631" spans="2:20" s="86" customFormat="1" ht="10.199999999999999">
      <c r="B2631" s="87"/>
      <c r="C2631" s="87"/>
      <c r="D2631" s="89"/>
      <c r="R2631" s="89"/>
      <c r="S2631" s="89"/>
      <c r="T2631" s="89"/>
    </row>
    <row r="2632" spans="2:20" s="86" customFormat="1" ht="10.199999999999999">
      <c r="B2632" s="87"/>
      <c r="C2632" s="87"/>
      <c r="D2632" s="89"/>
      <c r="R2632" s="89"/>
      <c r="S2632" s="89"/>
      <c r="T2632" s="89"/>
    </row>
    <row r="2633" spans="2:20" s="86" customFormat="1" ht="10.199999999999999">
      <c r="B2633" s="87"/>
      <c r="C2633" s="87"/>
      <c r="D2633" s="89"/>
      <c r="R2633" s="89"/>
      <c r="S2633" s="89"/>
      <c r="T2633" s="89"/>
    </row>
    <row r="2634" spans="2:20" s="86" customFormat="1" ht="10.199999999999999">
      <c r="B2634" s="87"/>
      <c r="C2634" s="87"/>
      <c r="D2634" s="89"/>
      <c r="R2634" s="89"/>
      <c r="S2634" s="89"/>
      <c r="T2634" s="89"/>
    </row>
    <row r="2635" spans="2:20" s="86" customFormat="1" ht="10.199999999999999">
      <c r="B2635" s="87"/>
      <c r="C2635" s="87"/>
      <c r="D2635" s="89"/>
      <c r="R2635" s="89"/>
      <c r="S2635" s="89"/>
      <c r="T2635" s="89"/>
    </row>
    <row r="2636" spans="2:20" s="86" customFormat="1" ht="10.199999999999999">
      <c r="B2636" s="87"/>
      <c r="C2636" s="87"/>
      <c r="D2636" s="89"/>
      <c r="R2636" s="89"/>
      <c r="S2636" s="89"/>
      <c r="T2636" s="89"/>
    </row>
    <row r="2637" spans="2:20" s="86" customFormat="1" ht="10.199999999999999">
      <c r="B2637" s="87"/>
      <c r="C2637" s="87"/>
      <c r="D2637" s="89"/>
      <c r="R2637" s="89"/>
      <c r="S2637" s="89"/>
      <c r="T2637" s="89"/>
    </row>
    <row r="2638" spans="2:20" s="86" customFormat="1" ht="10.199999999999999">
      <c r="B2638" s="87"/>
      <c r="C2638" s="87"/>
      <c r="D2638" s="89"/>
      <c r="R2638" s="89"/>
      <c r="S2638" s="89"/>
      <c r="T2638" s="89"/>
    </row>
    <row r="2639" spans="2:20" s="86" customFormat="1" ht="10.199999999999999">
      <c r="B2639" s="87"/>
      <c r="C2639" s="87"/>
      <c r="D2639" s="89"/>
      <c r="R2639" s="89"/>
      <c r="S2639" s="89"/>
      <c r="T2639" s="89"/>
    </row>
    <row r="2640" spans="2:20" s="86" customFormat="1" ht="10.199999999999999">
      <c r="B2640" s="87"/>
      <c r="C2640" s="87"/>
      <c r="D2640" s="89"/>
      <c r="R2640" s="89"/>
      <c r="S2640" s="89"/>
      <c r="T2640" s="89"/>
    </row>
    <row r="2641" spans="2:20" s="86" customFormat="1" ht="10.199999999999999">
      <c r="B2641" s="87"/>
      <c r="C2641" s="87"/>
      <c r="D2641" s="89"/>
      <c r="R2641" s="89"/>
      <c r="S2641" s="89"/>
      <c r="T2641" s="89"/>
    </row>
    <row r="2642" spans="2:20" s="86" customFormat="1" ht="10.199999999999999">
      <c r="B2642" s="87"/>
      <c r="C2642" s="87"/>
      <c r="D2642" s="89"/>
      <c r="R2642" s="89"/>
      <c r="S2642" s="89"/>
      <c r="T2642" s="89"/>
    </row>
    <row r="2643" spans="2:20" s="86" customFormat="1" ht="10.199999999999999">
      <c r="B2643" s="87"/>
      <c r="C2643" s="87"/>
      <c r="D2643" s="89"/>
      <c r="R2643" s="89"/>
      <c r="S2643" s="89"/>
      <c r="T2643" s="89"/>
    </row>
    <row r="2644" spans="2:20" s="86" customFormat="1" ht="10.199999999999999">
      <c r="B2644" s="87"/>
      <c r="C2644" s="87"/>
      <c r="D2644" s="89"/>
      <c r="R2644" s="89"/>
      <c r="S2644" s="89"/>
      <c r="T2644" s="89"/>
    </row>
    <row r="2645" spans="2:20" s="86" customFormat="1" ht="10.199999999999999">
      <c r="B2645" s="87"/>
      <c r="C2645" s="87"/>
      <c r="D2645" s="89"/>
      <c r="R2645" s="89"/>
      <c r="S2645" s="89"/>
      <c r="T2645" s="89"/>
    </row>
    <row r="2646" spans="2:20" s="86" customFormat="1" ht="10.199999999999999">
      <c r="B2646" s="87"/>
      <c r="C2646" s="87"/>
      <c r="D2646" s="89"/>
      <c r="R2646" s="89"/>
      <c r="S2646" s="89"/>
      <c r="T2646" s="89"/>
    </row>
    <row r="2647" spans="2:20" s="86" customFormat="1" ht="10.199999999999999">
      <c r="B2647" s="87"/>
      <c r="C2647" s="87"/>
      <c r="D2647" s="89"/>
      <c r="R2647" s="89"/>
      <c r="S2647" s="89"/>
      <c r="T2647" s="89"/>
    </row>
    <row r="2648" spans="2:20" s="86" customFormat="1" ht="10.199999999999999">
      <c r="B2648" s="87"/>
      <c r="C2648" s="87"/>
      <c r="D2648" s="89"/>
      <c r="R2648" s="89"/>
      <c r="S2648" s="89"/>
      <c r="T2648" s="89"/>
    </row>
    <row r="2649" spans="2:20" s="86" customFormat="1" ht="10.199999999999999">
      <c r="B2649" s="87"/>
      <c r="C2649" s="87"/>
      <c r="D2649" s="89"/>
      <c r="R2649" s="89"/>
      <c r="S2649" s="89"/>
      <c r="T2649" s="89"/>
    </row>
    <row r="2650" spans="2:20" s="86" customFormat="1" ht="10.199999999999999">
      <c r="B2650" s="87"/>
      <c r="C2650" s="87"/>
      <c r="D2650" s="89"/>
      <c r="R2650" s="89"/>
      <c r="S2650" s="89"/>
      <c r="T2650" s="89"/>
    </row>
    <row r="2651" spans="2:20" s="86" customFormat="1" ht="10.199999999999999">
      <c r="B2651" s="87"/>
      <c r="C2651" s="87"/>
      <c r="D2651" s="89"/>
      <c r="R2651" s="89"/>
      <c r="S2651" s="89"/>
      <c r="T2651" s="89"/>
    </row>
    <row r="2652" spans="2:20" s="86" customFormat="1" ht="10.199999999999999">
      <c r="B2652" s="87"/>
      <c r="C2652" s="87"/>
      <c r="D2652" s="89"/>
      <c r="R2652" s="89"/>
      <c r="S2652" s="89"/>
      <c r="T2652" s="89"/>
    </row>
    <row r="2653" spans="2:20" s="86" customFormat="1" ht="10.199999999999999">
      <c r="B2653" s="87"/>
      <c r="C2653" s="87"/>
      <c r="D2653" s="89"/>
      <c r="R2653" s="89"/>
      <c r="S2653" s="89"/>
      <c r="T2653" s="89"/>
    </row>
    <row r="2654" spans="2:20" s="86" customFormat="1" ht="10.199999999999999">
      <c r="B2654" s="87"/>
      <c r="C2654" s="87"/>
      <c r="D2654" s="89"/>
      <c r="R2654" s="89"/>
      <c r="S2654" s="89"/>
      <c r="T2654" s="89"/>
    </row>
    <row r="2655" spans="2:20" s="86" customFormat="1" ht="10.199999999999999">
      <c r="B2655" s="87"/>
      <c r="C2655" s="87"/>
      <c r="D2655" s="89"/>
      <c r="R2655" s="89"/>
      <c r="S2655" s="89"/>
      <c r="T2655" s="89"/>
    </row>
    <row r="2656" spans="2:20" s="86" customFormat="1" ht="10.199999999999999">
      <c r="B2656" s="87"/>
      <c r="C2656" s="87"/>
      <c r="D2656" s="89"/>
      <c r="R2656" s="89"/>
      <c r="S2656" s="89"/>
      <c r="T2656" s="89"/>
    </row>
    <row r="2657" spans="2:20" s="86" customFormat="1" ht="10.199999999999999">
      <c r="B2657" s="87"/>
      <c r="C2657" s="87"/>
      <c r="D2657" s="89"/>
      <c r="R2657" s="89"/>
      <c r="S2657" s="89"/>
      <c r="T2657" s="89"/>
    </row>
    <row r="2658" spans="2:20" s="86" customFormat="1" ht="10.199999999999999">
      <c r="B2658" s="87"/>
      <c r="C2658" s="87"/>
      <c r="D2658" s="89"/>
      <c r="R2658" s="89"/>
      <c r="S2658" s="89"/>
      <c r="T2658" s="89"/>
    </row>
    <row r="2659" spans="2:20" s="86" customFormat="1" ht="10.199999999999999">
      <c r="B2659" s="87"/>
      <c r="C2659" s="87"/>
      <c r="D2659" s="89"/>
      <c r="R2659" s="89"/>
      <c r="S2659" s="89"/>
      <c r="T2659" s="89"/>
    </row>
    <row r="2660" spans="2:20" s="86" customFormat="1" ht="10.199999999999999">
      <c r="B2660" s="87"/>
      <c r="C2660" s="87"/>
      <c r="D2660" s="89"/>
      <c r="R2660" s="89"/>
      <c r="S2660" s="89"/>
      <c r="T2660" s="89"/>
    </row>
    <row r="2661" spans="2:20" s="86" customFormat="1" ht="10.199999999999999">
      <c r="B2661" s="87"/>
      <c r="C2661" s="87"/>
      <c r="D2661" s="89"/>
      <c r="R2661" s="89"/>
      <c r="S2661" s="89"/>
      <c r="T2661" s="89"/>
    </row>
    <row r="2662" spans="2:20" s="86" customFormat="1" ht="10.199999999999999">
      <c r="B2662" s="87"/>
      <c r="C2662" s="87"/>
      <c r="D2662" s="89"/>
      <c r="R2662" s="89"/>
      <c r="S2662" s="89"/>
      <c r="T2662" s="89"/>
    </row>
    <row r="2663" spans="2:20" s="86" customFormat="1" ht="10.199999999999999">
      <c r="B2663" s="87"/>
      <c r="C2663" s="87"/>
      <c r="D2663" s="89"/>
      <c r="R2663" s="89"/>
      <c r="S2663" s="89"/>
      <c r="T2663" s="89"/>
    </row>
    <row r="2664" spans="2:20" s="86" customFormat="1" ht="10.199999999999999">
      <c r="B2664" s="87"/>
      <c r="C2664" s="87"/>
      <c r="D2664" s="89"/>
      <c r="R2664" s="89"/>
      <c r="S2664" s="89"/>
      <c r="T2664" s="89"/>
    </row>
    <row r="2665" spans="2:20" s="86" customFormat="1" ht="10.199999999999999">
      <c r="B2665" s="87"/>
      <c r="C2665" s="87"/>
      <c r="D2665" s="89"/>
      <c r="R2665" s="89"/>
      <c r="S2665" s="89"/>
      <c r="T2665" s="89"/>
    </row>
    <row r="2666" spans="2:20" s="86" customFormat="1" ht="10.199999999999999">
      <c r="B2666" s="87"/>
      <c r="C2666" s="87"/>
      <c r="D2666" s="89"/>
      <c r="R2666" s="89"/>
      <c r="S2666" s="89"/>
      <c r="T2666" s="89"/>
    </row>
    <row r="2667" spans="2:20" s="86" customFormat="1" ht="10.199999999999999">
      <c r="B2667" s="87"/>
      <c r="C2667" s="87"/>
      <c r="D2667" s="89"/>
      <c r="R2667" s="89"/>
      <c r="S2667" s="89"/>
      <c r="T2667" s="89"/>
    </row>
    <row r="2668" spans="2:20" s="86" customFormat="1" ht="10.199999999999999">
      <c r="B2668" s="87"/>
      <c r="C2668" s="87"/>
      <c r="D2668" s="89"/>
      <c r="R2668" s="89"/>
      <c r="S2668" s="89"/>
      <c r="T2668" s="89"/>
    </row>
    <row r="2669" spans="2:20" s="86" customFormat="1" ht="10.199999999999999">
      <c r="B2669" s="87"/>
      <c r="C2669" s="87"/>
      <c r="D2669" s="89"/>
      <c r="R2669" s="89"/>
      <c r="S2669" s="89"/>
      <c r="T2669" s="89"/>
    </row>
    <row r="2670" spans="2:20" s="86" customFormat="1" ht="10.199999999999999">
      <c r="B2670" s="87"/>
      <c r="C2670" s="87"/>
      <c r="D2670" s="89"/>
      <c r="R2670" s="89"/>
      <c r="S2670" s="89"/>
      <c r="T2670" s="89"/>
    </row>
    <row r="2671" spans="2:20" s="86" customFormat="1" ht="10.199999999999999">
      <c r="B2671" s="87"/>
      <c r="C2671" s="87"/>
      <c r="D2671" s="89"/>
      <c r="R2671" s="89"/>
      <c r="S2671" s="89"/>
      <c r="T2671" s="89"/>
    </row>
    <row r="2672" spans="2:20" s="86" customFormat="1" ht="10.199999999999999">
      <c r="B2672" s="87"/>
      <c r="C2672" s="87"/>
      <c r="D2672" s="89"/>
      <c r="R2672" s="89"/>
      <c r="S2672" s="89"/>
      <c r="T2672" s="89"/>
    </row>
    <row r="2673" spans="2:20" s="86" customFormat="1" ht="10.199999999999999">
      <c r="B2673" s="87"/>
      <c r="C2673" s="87"/>
      <c r="D2673" s="89"/>
      <c r="R2673" s="89"/>
      <c r="S2673" s="89"/>
      <c r="T2673" s="89"/>
    </row>
    <row r="2674" spans="2:20" s="86" customFormat="1" ht="10.199999999999999">
      <c r="B2674" s="87"/>
      <c r="C2674" s="87"/>
      <c r="D2674" s="89"/>
      <c r="R2674" s="89"/>
      <c r="S2674" s="89"/>
      <c r="T2674" s="89"/>
    </row>
    <row r="2675" spans="2:20" s="86" customFormat="1" ht="10.199999999999999">
      <c r="B2675" s="87"/>
      <c r="C2675" s="87"/>
      <c r="D2675" s="89"/>
      <c r="R2675" s="89"/>
      <c r="S2675" s="89"/>
      <c r="T2675" s="89"/>
    </row>
    <row r="2676" spans="2:20" s="86" customFormat="1" ht="10.199999999999999">
      <c r="B2676" s="87"/>
      <c r="C2676" s="87"/>
      <c r="D2676" s="89"/>
      <c r="R2676" s="89"/>
      <c r="S2676" s="89"/>
      <c r="T2676" s="89"/>
    </row>
    <row r="2677" spans="2:20" s="86" customFormat="1" ht="10.199999999999999">
      <c r="B2677" s="87"/>
      <c r="C2677" s="87"/>
      <c r="D2677" s="89"/>
      <c r="R2677" s="89"/>
      <c r="S2677" s="89"/>
      <c r="T2677" s="89"/>
    </row>
    <row r="2678" spans="2:20" s="86" customFormat="1" ht="10.199999999999999">
      <c r="B2678" s="87"/>
      <c r="C2678" s="87"/>
      <c r="D2678" s="89"/>
      <c r="R2678" s="89"/>
      <c r="S2678" s="89"/>
      <c r="T2678" s="89"/>
    </row>
    <row r="2679" spans="2:20" s="86" customFormat="1" ht="10.199999999999999">
      <c r="B2679" s="87"/>
      <c r="C2679" s="87"/>
      <c r="D2679" s="89"/>
      <c r="R2679" s="89"/>
      <c r="S2679" s="89"/>
      <c r="T2679" s="89"/>
    </row>
    <row r="2680" spans="2:20" s="86" customFormat="1" ht="10.199999999999999">
      <c r="B2680" s="87"/>
      <c r="C2680" s="87"/>
      <c r="D2680" s="89"/>
      <c r="R2680" s="89"/>
      <c r="S2680" s="89"/>
      <c r="T2680" s="89"/>
    </row>
    <row r="2681" spans="2:20" s="86" customFormat="1" ht="10.199999999999999">
      <c r="B2681" s="87"/>
      <c r="C2681" s="87"/>
      <c r="D2681" s="89"/>
      <c r="R2681" s="89"/>
      <c r="S2681" s="89"/>
      <c r="T2681" s="89"/>
    </row>
    <row r="2682" spans="2:20" s="86" customFormat="1" ht="10.199999999999999">
      <c r="B2682" s="87"/>
      <c r="C2682" s="87"/>
      <c r="D2682" s="89"/>
      <c r="R2682" s="89"/>
      <c r="S2682" s="89"/>
      <c r="T2682" s="89"/>
    </row>
    <row r="2683" spans="2:20" s="86" customFormat="1" ht="10.199999999999999">
      <c r="B2683" s="87"/>
      <c r="C2683" s="87"/>
      <c r="D2683" s="89"/>
      <c r="R2683" s="89"/>
      <c r="S2683" s="89"/>
      <c r="T2683" s="89"/>
    </row>
    <row r="2684" spans="2:20" s="86" customFormat="1" ht="10.199999999999999">
      <c r="B2684" s="87"/>
      <c r="C2684" s="87"/>
      <c r="D2684" s="89"/>
      <c r="R2684" s="89"/>
      <c r="S2684" s="89"/>
      <c r="T2684" s="89"/>
    </row>
    <row r="2685" spans="2:20" s="86" customFormat="1" ht="10.199999999999999">
      <c r="B2685" s="87"/>
      <c r="C2685" s="87"/>
      <c r="D2685" s="89"/>
      <c r="R2685" s="89"/>
      <c r="S2685" s="89"/>
      <c r="T2685" s="89"/>
    </row>
    <row r="2686" spans="2:20" s="86" customFormat="1" ht="10.199999999999999">
      <c r="B2686" s="87"/>
      <c r="C2686" s="87"/>
      <c r="D2686" s="89"/>
      <c r="R2686" s="89"/>
      <c r="S2686" s="89"/>
      <c r="T2686" s="89"/>
    </row>
    <row r="2687" spans="2:20" s="86" customFormat="1" ht="10.199999999999999">
      <c r="B2687" s="87"/>
      <c r="C2687" s="87"/>
      <c r="D2687" s="89"/>
      <c r="R2687" s="89"/>
      <c r="S2687" s="89"/>
      <c r="T2687" s="89"/>
    </row>
    <row r="2688" spans="2:20" s="86" customFormat="1" ht="10.199999999999999">
      <c r="B2688" s="87"/>
      <c r="C2688" s="87"/>
      <c r="D2688" s="89"/>
      <c r="R2688" s="89"/>
      <c r="S2688" s="89"/>
      <c r="T2688" s="89"/>
    </row>
    <row r="2689" spans="2:20" s="86" customFormat="1" ht="10.199999999999999">
      <c r="B2689" s="87"/>
      <c r="C2689" s="87"/>
      <c r="D2689" s="89"/>
      <c r="R2689" s="89"/>
      <c r="S2689" s="89"/>
      <c r="T2689" s="89"/>
    </row>
    <row r="2690" spans="2:20" s="86" customFormat="1" ht="10.199999999999999">
      <c r="B2690" s="87"/>
      <c r="C2690" s="87"/>
      <c r="D2690" s="89"/>
      <c r="R2690" s="89"/>
      <c r="S2690" s="89"/>
      <c r="T2690" s="89"/>
    </row>
    <row r="2691" spans="2:20" s="86" customFormat="1" ht="10.199999999999999">
      <c r="B2691" s="87"/>
      <c r="C2691" s="87"/>
      <c r="D2691" s="89"/>
      <c r="R2691" s="89"/>
      <c r="S2691" s="89"/>
      <c r="T2691" s="89"/>
    </row>
    <row r="2692" spans="2:20" s="86" customFormat="1" ht="10.199999999999999">
      <c r="B2692" s="87"/>
      <c r="C2692" s="87"/>
      <c r="D2692" s="89"/>
      <c r="R2692" s="89"/>
      <c r="S2692" s="89"/>
      <c r="T2692" s="89"/>
    </row>
    <row r="2693" spans="2:20" s="86" customFormat="1" ht="10.199999999999999">
      <c r="B2693" s="87"/>
      <c r="C2693" s="87"/>
      <c r="D2693" s="89"/>
      <c r="R2693" s="89"/>
      <c r="S2693" s="89"/>
      <c r="T2693" s="89"/>
    </row>
    <row r="2694" spans="2:20" s="86" customFormat="1" ht="10.199999999999999">
      <c r="B2694" s="87"/>
      <c r="C2694" s="87"/>
      <c r="D2694" s="89"/>
      <c r="R2694" s="89"/>
      <c r="S2694" s="89"/>
      <c r="T2694" s="89"/>
    </row>
    <row r="2695" spans="2:20" s="86" customFormat="1" ht="10.199999999999999">
      <c r="B2695" s="87"/>
      <c r="C2695" s="87"/>
      <c r="D2695" s="89"/>
      <c r="R2695" s="89"/>
      <c r="S2695" s="89"/>
      <c r="T2695" s="89"/>
    </row>
    <row r="2696" spans="2:20" s="86" customFormat="1" ht="10.199999999999999">
      <c r="B2696" s="87"/>
      <c r="C2696" s="87"/>
      <c r="D2696" s="89"/>
      <c r="R2696" s="89"/>
      <c r="S2696" s="89"/>
      <c r="T2696" s="89"/>
    </row>
    <row r="2697" spans="2:20" s="86" customFormat="1" ht="10.199999999999999">
      <c r="B2697" s="87"/>
      <c r="C2697" s="87"/>
      <c r="D2697" s="89"/>
      <c r="R2697" s="89"/>
      <c r="S2697" s="89"/>
      <c r="T2697" s="89"/>
    </row>
    <row r="2698" spans="2:20" s="86" customFormat="1" ht="10.199999999999999">
      <c r="B2698" s="87"/>
      <c r="C2698" s="87"/>
      <c r="D2698" s="89"/>
      <c r="R2698" s="89"/>
      <c r="S2698" s="89"/>
      <c r="T2698" s="89"/>
    </row>
    <row r="2699" spans="2:20" s="86" customFormat="1" ht="10.199999999999999">
      <c r="B2699" s="87"/>
      <c r="C2699" s="87"/>
      <c r="D2699" s="89"/>
      <c r="R2699" s="89"/>
      <c r="S2699" s="89"/>
      <c r="T2699" s="89"/>
    </row>
    <row r="2700" spans="2:20" s="86" customFormat="1" ht="10.199999999999999">
      <c r="B2700" s="87"/>
      <c r="C2700" s="87"/>
      <c r="D2700" s="89"/>
      <c r="R2700" s="89"/>
      <c r="S2700" s="89"/>
      <c r="T2700" s="89"/>
    </row>
    <row r="2701" spans="2:20" s="86" customFormat="1" ht="10.199999999999999">
      <c r="B2701" s="87"/>
      <c r="C2701" s="87"/>
      <c r="D2701" s="89"/>
      <c r="R2701" s="89"/>
      <c r="S2701" s="89"/>
      <c r="T2701" s="89"/>
    </row>
    <row r="2702" spans="2:20" s="86" customFormat="1" ht="10.199999999999999">
      <c r="B2702" s="87"/>
      <c r="C2702" s="87"/>
      <c r="D2702" s="89"/>
      <c r="R2702" s="89"/>
      <c r="S2702" s="89"/>
      <c r="T2702" s="89"/>
    </row>
    <row r="2703" spans="2:20" s="86" customFormat="1" ht="10.199999999999999">
      <c r="B2703" s="87"/>
      <c r="C2703" s="87"/>
      <c r="D2703" s="89"/>
      <c r="R2703" s="89"/>
      <c r="S2703" s="89"/>
      <c r="T2703" s="89"/>
    </row>
    <row r="2704" spans="2:20" s="86" customFormat="1" ht="10.199999999999999">
      <c r="B2704" s="87"/>
      <c r="C2704" s="87"/>
      <c r="D2704" s="89"/>
      <c r="R2704" s="89"/>
      <c r="S2704" s="89"/>
      <c r="T2704" s="89"/>
    </row>
    <row r="2705" spans="2:20" s="86" customFormat="1" ht="10.199999999999999">
      <c r="B2705" s="87"/>
      <c r="C2705" s="87"/>
      <c r="D2705" s="89"/>
      <c r="R2705" s="89"/>
      <c r="S2705" s="89"/>
      <c r="T2705" s="89"/>
    </row>
    <row r="2706" spans="2:20" s="86" customFormat="1" ht="10.199999999999999">
      <c r="B2706" s="87"/>
      <c r="C2706" s="87"/>
      <c r="D2706" s="89"/>
      <c r="R2706" s="89"/>
      <c r="S2706" s="89"/>
      <c r="T2706" s="89"/>
    </row>
    <row r="2707" spans="2:20" s="86" customFormat="1" ht="10.199999999999999">
      <c r="B2707" s="87"/>
      <c r="C2707" s="87"/>
      <c r="D2707" s="89"/>
      <c r="R2707" s="89"/>
      <c r="S2707" s="89"/>
      <c r="T2707" s="89"/>
    </row>
    <row r="2708" spans="2:20" s="86" customFormat="1" ht="10.199999999999999">
      <c r="B2708" s="87"/>
      <c r="C2708" s="87"/>
      <c r="D2708" s="89"/>
      <c r="R2708" s="89"/>
      <c r="S2708" s="89"/>
      <c r="T2708" s="89"/>
    </row>
    <row r="2709" spans="2:20" s="86" customFormat="1" ht="10.199999999999999">
      <c r="B2709" s="87"/>
      <c r="C2709" s="87"/>
      <c r="D2709" s="89"/>
      <c r="R2709" s="89"/>
      <c r="S2709" s="89"/>
      <c r="T2709" s="89"/>
    </row>
    <row r="2710" spans="2:20" s="86" customFormat="1" ht="10.199999999999999">
      <c r="B2710" s="87"/>
      <c r="C2710" s="87"/>
      <c r="D2710" s="89"/>
      <c r="R2710" s="89"/>
      <c r="S2710" s="89"/>
      <c r="T2710" s="89"/>
    </row>
    <row r="2711" spans="2:20" s="86" customFormat="1" ht="10.199999999999999">
      <c r="B2711" s="87"/>
      <c r="C2711" s="87"/>
      <c r="D2711" s="89"/>
      <c r="R2711" s="89"/>
      <c r="S2711" s="89"/>
      <c r="T2711" s="89"/>
    </row>
    <row r="2712" spans="2:20" s="86" customFormat="1" ht="10.199999999999999">
      <c r="B2712" s="87"/>
      <c r="C2712" s="87"/>
      <c r="D2712" s="89"/>
      <c r="R2712" s="89"/>
      <c r="S2712" s="89"/>
      <c r="T2712" s="89"/>
    </row>
    <row r="2713" spans="2:20" s="86" customFormat="1" ht="10.199999999999999">
      <c r="B2713" s="87"/>
      <c r="C2713" s="87"/>
      <c r="D2713" s="89"/>
      <c r="R2713" s="89"/>
      <c r="S2713" s="89"/>
      <c r="T2713" s="89"/>
    </row>
    <row r="2714" spans="2:20" s="86" customFormat="1" ht="10.199999999999999">
      <c r="B2714" s="87"/>
      <c r="C2714" s="87"/>
      <c r="D2714" s="89"/>
      <c r="R2714" s="89"/>
      <c r="S2714" s="89"/>
      <c r="T2714" s="89"/>
    </row>
    <row r="2715" spans="2:20" s="86" customFormat="1" ht="10.199999999999999">
      <c r="B2715" s="87"/>
      <c r="C2715" s="87"/>
      <c r="D2715" s="89"/>
      <c r="R2715" s="89"/>
      <c r="S2715" s="89"/>
      <c r="T2715" s="89"/>
    </row>
    <row r="2716" spans="2:20" s="86" customFormat="1" ht="10.199999999999999">
      <c r="B2716" s="87"/>
      <c r="C2716" s="87"/>
      <c r="D2716" s="89"/>
      <c r="R2716" s="89"/>
      <c r="S2716" s="89"/>
      <c r="T2716" s="89"/>
    </row>
    <row r="2717" spans="2:20" s="86" customFormat="1" ht="10.199999999999999">
      <c r="B2717" s="87"/>
      <c r="C2717" s="87"/>
      <c r="D2717" s="89"/>
      <c r="R2717" s="89"/>
      <c r="S2717" s="89"/>
      <c r="T2717" s="89"/>
    </row>
    <row r="2718" spans="2:20" s="86" customFormat="1" ht="10.199999999999999">
      <c r="B2718" s="87"/>
      <c r="C2718" s="87"/>
      <c r="D2718" s="89"/>
      <c r="R2718" s="89"/>
      <c r="S2718" s="89"/>
      <c r="T2718" s="89"/>
    </row>
    <row r="2719" spans="2:20" s="86" customFormat="1" ht="10.199999999999999">
      <c r="B2719" s="87"/>
      <c r="C2719" s="87"/>
      <c r="D2719" s="89"/>
      <c r="R2719" s="89"/>
      <c r="S2719" s="89"/>
      <c r="T2719" s="89"/>
    </row>
    <row r="2720" spans="2:20" s="86" customFormat="1" ht="10.199999999999999">
      <c r="B2720" s="87"/>
      <c r="C2720" s="87"/>
      <c r="D2720" s="89"/>
      <c r="R2720" s="89"/>
      <c r="S2720" s="89"/>
      <c r="T2720" s="89"/>
    </row>
    <row r="2721" spans="2:20" s="86" customFormat="1" ht="10.199999999999999">
      <c r="B2721" s="87"/>
      <c r="C2721" s="87"/>
      <c r="D2721" s="89"/>
      <c r="R2721" s="89"/>
      <c r="S2721" s="89"/>
      <c r="T2721" s="89"/>
    </row>
    <row r="2722" spans="2:20" s="86" customFormat="1" ht="10.199999999999999">
      <c r="B2722" s="87"/>
      <c r="C2722" s="87"/>
      <c r="D2722" s="89"/>
      <c r="R2722" s="89"/>
      <c r="S2722" s="89"/>
      <c r="T2722" s="89"/>
    </row>
    <row r="2723" spans="2:20" s="86" customFormat="1" ht="10.199999999999999">
      <c r="B2723" s="87"/>
      <c r="C2723" s="87"/>
      <c r="D2723" s="89"/>
      <c r="R2723" s="89"/>
      <c r="S2723" s="89"/>
      <c r="T2723" s="89"/>
    </row>
    <row r="2724" spans="2:20" s="86" customFormat="1" ht="10.199999999999999">
      <c r="B2724" s="87"/>
      <c r="C2724" s="87"/>
      <c r="D2724" s="89"/>
      <c r="R2724" s="89"/>
      <c r="S2724" s="89"/>
      <c r="T2724" s="89"/>
    </row>
    <row r="2725" spans="2:20" s="86" customFormat="1" ht="10.199999999999999">
      <c r="B2725" s="87"/>
      <c r="C2725" s="87"/>
      <c r="D2725" s="89"/>
      <c r="R2725" s="89"/>
      <c r="S2725" s="89"/>
      <c r="T2725" s="89"/>
    </row>
    <row r="2726" spans="2:20" s="86" customFormat="1" ht="10.199999999999999">
      <c r="B2726" s="87"/>
      <c r="C2726" s="87"/>
      <c r="D2726" s="89"/>
      <c r="R2726" s="89"/>
      <c r="S2726" s="89"/>
      <c r="T2726" s="89"/>
    </row>
    <row r="2727" spans="2:20" s="86" customFormat="1" ht="10.199999999999999">
      <c r="B2727" s="87"/>
      <c r="C2727" s="87"/>
      <c r="D2727" s="89"/>
      <c r="R2727" s="89"/>
      <c r="S2727" s="89"/>
      <c r="T2727" s="89"/>
    </row>
    <row r="2728" spans="2:20" s="86" customFormat="1" ht="10.199999999999999">
      <c r="B2728" s="87"/>
      <c r="C2728" s="87"/>
      <c r="D2728" s="89"/>
      <c r="R2728" s="89"/>
      <c r="S2728" s="89"/>
      <c r="T2728" s="89"/>
    </row>
    <row r="2729" spans="2:20" s="86" customFormat="1" ht="10.199999999999999">
      <c r="B2729" s="87"/>
      <c r="C2729" s="87"/>
      <c r="D2729" s="89"/>
      <c r="R2729" s="89"/>
      <c r="S2729" s="89"/>
      <c r="T2729" s="89"/>
    </row>
    <row r="2730" spans="2:20" s="86" customFormat="1" ht="10.199999999999999">
      <c r="B2730" s="87"/>
      <c r="C2730" s="87"/>
      <c r="D2730" s="89"/>
      <c r="R2730" s="89"/>
      <c r="S2730" s="89"/>
      <c r="T2730" s="89"/>
    </row>
    <row r="2731" spans="2:20" s="86" customFormat="1" ht="10.199999999999999">
      <c r="B2731" s="87"/>
      <c r="C2731" s="87"/>
      <c r="D2731" s="89"/>
      <c r="R2731" s="89"/>
      <c r="S2731" s="89"/>
      <c r="T2731" s="89"/>
    </row>
    <row r="2732" spans="2:20" s="86" customFormat="1" ht="10.199999999999999">
      <c r="B2732" s="87"/>
      <c r="C2732" s="87"/>
      <c r="D2732" s="89"/>
      <c r="R2732" s="89"/>
      <c r="S2732" s="89"/>
      <c r="T2732" s="89"/>
    </row>
    <row r="2733" spans="2:20" s="86" customFormat="1" ht="10.199999999999999">
      <c r="B2733" s="87"/>
      <c r="C2733" s="87"/>
      <c r="D2733" s="89"/>
      <c r="R2733" s="89"/>
      <c r="S2733" s="89"/>
      <c r="T2733" s="89"/>
    </row>
    <row r="2734" spans="2:20" s="86" customFormat="1" ht="10.199999999999999">
      <c r="B2734" s="87"/>
      <c r="C2734" s="87"/>
      <c r="D2734" s="89"/>
      <c r="R2734" s="89"/>
      <c r="S2734" s="89"/>
      <c r="T2734" s="89"/>
    </row>
    <row r="2735" spans="2:20" s="86" customFormat="1" ht="10.199999999999999">
      <c r="B2735" s="87"/>
      <c r="C2735" s="87"/>
      <c r="D2735" s="89"/>
      <c r="R2735" s="89"/>
      <c r="S2735" s="89"/>
      <c r="T2735" s="89"/>
    </row>
    <row r="2736" spans="2:20" s="86" customFormat="1" ht="10.199999999999999">
      <c r="B2736" s="87"/>
      <c r="C2736" s="87"/>
      <c r="D2736" s="89"/>
      <c r="R2736" s="89"/>
      <c r="S2736" s="89"/>
      <c r="T2736" s="89"/>
    </row>
    <row r="2737" spans="2:20" s="86" customFormat="1" ht="10.199999999999999">
      <c r="B2737" s="87"/>
      <c r="C2737" s="87"/>
      <c r="D2737" s="89"/>
      <c r="R2737" s="89"/>
      <c r="S2737" s="89"/>
      <c r="T2737" s="89"/>
    </row>
    <row r="2738" spans="2:20" s="86" customFormat="1" ht="10.199999999999999">
      <c r="B2738" s="87"/>
      <c r="C2738" s="87"/>
      <c r="D2738" s="89"/>
      <c r="R2738" s="89"/>
      <c r="S2738" s="89"/>
      <c r="T2738" s="89"/>
    </row>
    <row r="2739" spans="2:20" s="86" customFormat="1" ht="10.199999999999999">
      <c r="B2739" s="87"/>
      <c r="C2739" s="87"/>
      <c r="D2739" s="89"/>
      <c r="R2739" s="89"/>
      <c r="S2739" s="89"/>
      <c r="T2739" s="89"/>
    </row>
    <row r="2740" spans="2:20" s="86" customFormat="1" ht="10.199999999999999">
      <c r="B2740" s="87"/>
      <c r="C2740" s="87"/>
      <c r="D2740" s="89"/>
      <c r="R2740" s="89"/>
      <c r="S2740" s="89"/>
      <c r="T2740" s="89"/>
    </row>
    <row r="2741" spans="2:20" s="86" customFormat="1" ht="10.199999999999999">
      <c r="B2741" s="87"/>
      <c r="C2741" s="87"/>
      <c r="D2741" s="89"/>
      <c r="R2741" s="89"/>
      <c r="S2741" s="89"/>
      <c r="T2741" s="89"/>
    </row>
    <row r="2742" spans="2:20" s="86" customFormat="1" ht="10.199999999999999">
      <c r="B2742" s="87"/>
      <c r="C2742" s="87"/>
      <c r="D2742" s="89"/>
      <c r="R2742" s="89"/>
      <c r="S2742" s="89"/>
      <c r="T2742" s="89"/>
    </row>
    <row r="2743" spans="2:20" s="86" customFormat="1" ht="10.199999999999999">
      <c r="B2743" s="87"/>
      <c r="C2743" s="87"/>
      <c r="D2743" s="89"/>
      <c r="R2743" s="89"/>
      <c r="S2743" s="89"/>
      <c r="T2743" s="89"/>
    </row>
    <row r="2744" spans="2:20" s="86" customFormat="1" ht="10.199999999999999">
      <c r="B2744" s="87"/>
      <c r="C2744" s="87"/>
      <c r="D2744" s="89"/>
      <c r="R2744" s="89"/>
      <c r="S2744" s="89"/>
      <c r="T2744" s="89"/>
    </row>
    <row r="2745" spans="2:20" s="86" customFormat="1" ht="10.199999999999999">
      <c r="B2745" s="87"/>
      <c r="C2745" s="87"/>
      <c r="D2745" s="89"/>
      <c r="R2745" s="89"/>
      <c r="S2745" s="89"/>
      <c r="T2745" s="89"/>
    </row>
    <row r="2746" spans="2:20" s="86" customFormat="1" ht="10.199999999999999">
      <c r="B2746" s="87"/>
      <c r="C2746" s="87"/>
      <c r="D2746" s="89"/>
      <c r="R2746" s="89"/>
      <c r="S2746" s="89"/>
      <c r="T2746" s="89"/>
    </row>
    <row r="2747" spans="2:20" s="86" customFormat="1" ht="10.199999999999999">
      <c r="B2747" s="87"/>
      <c r="C2747" s="87"/>
      <c r="D2747" s="89"/>
      <c r="R2747" s="89"/>
      <c r="S2747" s="89"/>
      <c r="T2747" s="89"/>
    </row>
    <row r="2748" spans="2:20" s="86" customFormat="1" ht="10.199999999999999">
      <c r="B2748" s="87"/>
      <c r="C2748" s="87"/>
      <c r="D2748" s="89"/>
      <c r="R2748" s="89"/>
      <c r="S2748" s="89"/>
      <c r="T2748" s="89"/>
    </row>
    <row r="2749" spans="2:20" s="86" customFormat="1" ht="10.199999999999999">
      <c r="B2749" s="87"/>
      <c r="C2749" s="87"/>
      <c r="D2749" s="89"/>
      <c r="R2749" s="89"/>
      <c r="S2749" s="89"/>
      <c r="T2749" s="89"/>
    </row>
    <row r="2750" spans="2:20" s="86" customFormat="1" ht="10.199999999999999">
      <c r="B2750" s="87"/>
      <c r="C2750" s="87"/>
      <c r="D2750" s="89"/>
      <c r="R2750" s="89"/>
      <c r="S2750" s="89"/>
      <c r="T2750" s="89"/>
    </row>
    <row r="2751" spans="2:20" s="86" customFormat="1" ht="10.199999999999999">
      <c r="B2751" s="87"/>
      <c r="C2751" s="87"/>
      <c r="D2751" s="89"/>
      <c r="R2751" s="89"/>
      <c r="S2751" s="89"/>
      <c r="T2751" s="89"/>
    </row>
    <row r="2752" spans="2:20" s="86" customFormat="1" ht="10.199999999999999">
      <c r="B2752" s="87"/>
      <c r="C2752" s="87"/>
      <c r="D2752" s="89"/>
      <c r="R2752" s="89"/>
      <c r="S2752" s="89"/>
      <c r="T2752" s="89"/>
    </row>
    <row r="2753" spans="2:20" s="86" customFormat="1" ht="10.199999999999999">
      <c r="B2753" s="87"/>
      <c r="C2753" s="87"/>
      <c r="D2753" s="89"/>
      <c r="R2753" s="89"/>
      <c r="S2753" s="89"/>
      <c r="T2753" s="89"/>
    </row>
    <row r="2754" spans="2:20" s="86" customFormat="1" ht="10.199999999999999">
      <c r="B2754" s="87"/>
      <c r="C2754" s="87"/>
      <c r="D2754" s="89"/>
      <c r="R2754" s="89"/>
      <c r="S2754" s="89"/>
      <c r="T2754" s="89"/>
    </row>
    <row r="2755" spans="2:20" s="86" customFormat="1" ht="10.199999999999999">
      <c r="B2755" s="87"/>
      <c r="C2755" s="87"/>
      <c r="D2755" s="89"/>
      <c r="R2755" s="89"/>
      <c r="S2755" s="89"/>
      <c r="T2755" s="89"/>
    </row>
    <row r="2756" spans="2:20" s="86" customFormat="1" ht="10.199999999999999">
      <c r="B2756" s="87"/>
      <c r="C2756" s="87"/>
      <c r="D2756" s="89"/>
      <c r="R2756" s="89"/>
      <c r="S2756" s="89"/>
      <c r="T2756" s="89"/>
    </row>
    <row r="2757" spans="2:20" s="86" customFormat="1" ht="10.199999999999999">
      <c r="B2757" s="87"/>
      <c r="C2757" s="87"/>
      <c r="D2757" s="89"/>
      <c r="R2757" s="89"/>
      <c r="S2757" s="89"/>
      <c r="T2757" s="89"/>
    </row>
    <row r="2758" spans="2:20" s="86" customFormat="1" ht="10.199999999999999">
      <c r="B2758" s="87"/>
      <c r="C2758" s="87"/>
      <c r="D2758" s="89"/>
      <c r="R2758" s="89"/>
      <c r="S2758" s="89"/>
      <c r="T2758" s="89"/>
    </row>
    <row r="2759" spans="2:20" s="86" customFormat="1" ht="10.199999999999999">
      <c r="B2759" s="87"/>
      <c r="C2759" s="87"/>
      <c r="D2759" s="89"/>
      <c r="R2759" s="89"/>
      <c r="S2759" s="89"/>
      <c r="T2759" s="89"/>
    </row>
    <row r="2760" spans="2:20" s="86" customFormat="1" ht="10.199999999999999">
      <c r="B2760" s="87"/>
      <c r="C2760" s="87"/>
      <c r="D2760" s="89"/>
      <c r="R2760" s="89"/>
      <c r="S2760" s="89"/>
      <c r="T2760" s="89"/>
    </row>
    <row r="2761" spans="2:20" s="86" customFormat="1" ht="10.199999999999999">
      <c r="B2761" s="87"/>
      <c r="C2761" s="87"/>
      <c r="D2761" s="89"/>
      <c r="R2761" s="89"/>
      <c r="S2761" s="89"/>
      <c r="T2761" s="89"/>
    </row>
    <row r="2762" spans="2:20" s="86" customFormat="1" ht="10.199999999999999">
      <c r="B2762" s="87"/>
      <c r="C2762" s="87"/>
      <c r="D2762" s="89"/>
      <c r="R2762" s="89"/>
      <c r="S2762" s="89"/>
      <c r="T2762" s="89"/>
    </row>
    <row r="2763" spans="2:20" s="86" customFormat="1" ht="10.199999999999999">
      <c r="B2763" s="87"/>
      <c r="C2763" s="87"/>
      <c r="D2763" s="89"/>
      <c r="R2763" s="89"/>
      <c r="S2763" s="89"/>
      <c r="T2763" s="89"/>
    </row>
    <row r="2764" spans="2:20" s="86" customFormat="1" ht="10.199999999999999">
      <c r="B2764" s="87"/>
      <c r="C2764" s="87"/>
      <c r="D2764" s="89"/>
      <c r="R2764" s="89"/>
      <c r="S2764" s="89"/>
      <c r="T2764" s="89"/>
    </row>
    <row r="2765" spans="2:20" s="86" customFormat="1" ht="10.199999999999999">
      <c r="B2765" s="87"/>
      <c r="C2765" s="87"/>
      <c r="D2765" s="89"/>
      <c r="R2765" s="89"/>
      <c r="S2765" s="89"/>
      <c r="T2765" s="89"/>
    </row>
    <row r="2766" spans="2:20" s="86" customFormat="1" ht="10.199999999999999">
      <c r="B2766" s="87"/>
      <c r="C2766" s="87"/>
      <c r="D2766" s="89"/>
      <c r="R2766" s="89"/>
      <c r="S2766" s="89"/>
      <c r="T2766" s="89"/>
    </row>
    <row r="2767" spans="2:20" s="86" customFormat="1" ht="10.199999999999999">
      <c r="B2767" s="87"/>
      <c r="C2767" s="87"/>
      <c r="D2767" s="89"/>
      <c r="R2767" s="89"/>
      <c r="S2767" s="89"/>
      <c r="T2767" s="89"/>
    </row>
    <row r="2768" spans="2:20" s="86" customFormat="1" ht="10.199999999999999">
      <c r="B2768" s="87"/>
      <c r="C2768" s="87"/>
      <c r="D2768" s="89"/>
      <c r="R2768" s="89"/>
      <c r="S2768" s="89"/>
      <c r="T2768" s="89"/>
    </row>
    <row r="2769" spans="2:20" s="86" customFormat="1" ht="10.199999999999999">
      <c r="B2769" s="87"/>
      <c r="C2769" s="87"/>
      <c r="D2769" s="89"/>
      <c r="R2769" s="89"/>
      <c r="S2769" s="89"/>
      <c r="T2769" s="89"/>
    </row>
    <row r="2770" spans="2:20" s="86" customFormat="1" ht="10.199999999999999">
      <c r="B2770" s="87"/>
      <c r="C2770" s="87"/>
      <c r="D2770" s="89"/>
      <c r="R2770" s="89"/>
      <c r="S2770" s="89"/>
      <c r="T2770" s="89"/>
    </row>
    <row r="2771" spans="2:20" s="86" customFormat="1" ht="10.199999999999999">
      <c r="B2771" s="87"/>
      <c r="C2771" s="87"/>
      <c r="D2771" s="89"/>
      <c r="R2771" s="89"/>
      <c r="S2771" s="89"/>
      <c r="T2771" s="89"/>
    </row>
    <row r="2772" spans="2:20" s="86" customFormat="1" ht="10.199999999999999">
      <c r="B2772" s="87"/>
      <c r="C2772" s="87"/>
      <c r="D2772" s="89"/>
      <c r="R2772" s="89"/>
      <c r="S2772" s="89"/>
      <c r="T2772" s="89"/>
    </row>
    <row r="2773" spans="2:20" s="86" customFormat="1" ht="10.199999999999999">
      <c r="B2773" s="87"/>
      <c r="C2773" s="87"/>
      <c r="D2773" s="89"/>
      <c r="R2773" s="89"/>
      <c r="S2773" s="89"/>
      <c r="T2773" s="89"/>
    </row>
    <row r="2774" spans="2:20" s="86" customFormat="1" ht="10.199999999999999">
      <c r="B2774" s="87"/>
      <c r="C2774" s="87"/>
      <c r="D2774" s="89"/>
      <c r="R2774" s="89"/>
      <c r="S2774" s="89"/>
      <c r="T2774" s="89"/>
    </row>
    <row r="2775" spans="2:20" s="86" customFormat="1" ht="10.199999999999999">
      <c r="B2775" s="87"/>
      <c r="C2775" s="87"/>
      <c r="D2775" s="89"/>
      <c r="R2775" s="89"/>
      <c r="S2775" s="89"/>
      <c r="T2775" s="89"/>
    </row>
    <row r="2776" spans="2:20" s="86" customFormat="1" ht="10.199999999999999">
      <c r="B2776" s="87"/>
      <c r="C2776" s="87"/>
      <c r="D2776" s="89"/>
      <c r="R2776" s="89"/>
      <c r="S2776" s="89"/>
      <c r="T2776" s="89"/>
    </row>
    <row r="2777" spans="2:20" s="86" customFormat="1" ht="10.199999999999999">
      <c r="B2777" s="87"/>
      <c r="C2777" s="87"/>
      <c r="D2777" s="89"/>
      <c r="R2777" s="89"/>
      <c r="S2777" s="89"/>
      <c r="T2777" s="89"/>
    </row>
    <row r="2778" spans="2:20" s="86" customFormat="1" ht="10.199999999999999">
      <c r="B2778" s="87"/>
      <c r="C2778" s="87"/>
      <c r="D2778" s="89"/>
      <c r="R2778" s="89"/>
      <c r="S2778" s="89"/>
      <c r="T2778" s="89"/>
    </row>
    <row r="2779" spans="2:20" s="86" customFormat="1" ht="10.199999999999999">
      <c r="B2779" s="87"/>
      <c r="C2779" s="87"/>
      <c r="D2779" s="89"/>
      <c r="R2779" s="89"/>
      <c r="S2779" s="89"/>
      <c r="T2779" s="89"/>
    </row>
    <row r="2780" spans="2:20" s="86" customFormat="1" ht="10.199999999999999">
      <c r="B2780" s="87"/>
      <c r="C2780" s="87"/>
      <c r="D2780" s="89"/>
      <c r="R2780" s="89"/>
      <c r="S2780" s="89"/>
      <c r="T2780" s="89"/>
    </row>
    <row r="2781" spans="2:20" s="86" customFormat="1" ht="10.199999999999999">
      <c r="B2781" s="87"/>
      <c r="C2781" s="87"/>
      <c r="D2781" s="89"/>
      <c r="R2781" s="89"/>
      <c r="S2781" s="89"/>
      <c r="T2781" s="89"/>
    </row>
    <row r="2782" spans="2:20" s="86" customFormat="1" ht="10.199999999999999">
      <c r="B2782" s="87"/>
      <c r="C2782" s="87"/>
      <c r="D2782" s="89"/>
      <c r="R2782" s="89"/>
      <c r="S2782" s="89"/>
      <c r="T2782" s="89"/>
    </row>
    <row r="2783" spans="2:20" s="86" customFormat="1" ht="10.199999999999999">
      <c r="B2783" s="87"/>
      <c r="C2783" s="87"/>
      <c r="D2783" s="89"/>
      <c r="R2783" s="89"/>
      <c r="S2783" s="89"/>
      <c r="T2783" s="89"/>
    </row>
    <row r="2784" spans="2:20" s="86" customFormat="1" ht="10.199999999999999">
      <c r="B2784" s="87"/>
      <c r="C2784" s="87"/>
      <c r="D2784" s="89"/>
      <c r="R2784" s="89"/>
      <c r="S2784" s="89"/>
      <c r="T2784" s="89"/>
    </row>
    <row r="2785" spans="2:20" s="86" customFormat="1" ht="10.199999999999999">
      <c r="B2785" s="87"/>
      <c r="C2785" s="87"/>
      <c r="D2785" s="89"/>
      <c r="R2785" s="89"/>
      <c r="S2785" s="89"/>
      <c r="T2785" s="89"/>
    </row>
    <row r="2786" spans="2:20" s="86" customFormat="1" ht="10.199999999999999">
      <c r="B2786" s="87"/>
      <c r="C2786" s="87"/>
      <c r="D2786" s="89"/>
      <c r="R2786" s="89"/>
      <c r="S2786" s="89"/>
      <c r="T2786" s="89"/>
    </row>
    <row r="2787" spans="2:20" s="86" customFormat="1" ht="10.199999999999999">
      <c r="B2787" s="87"/>
      <c r="C2787" s="87"/>
      <c r="D2787" s="89"/>
      <c r="R2787" s="89"/>
      <c r="S2787" s="89"/>
      <c r="T2787" s="89"/>
    </row>
    <row r="2788" spans="2:20" s="86" customFormat="1" ht="10.199999999999999">
      <c r="B2788" s="87"/>
      <c r="C2788" s="87"/>
      <c r="D2788" s="89"/>
      <c r="R2788" s="89"/>
      <c r="S2788" s="89"/>
      <c r="T2788" s="89"/>
    </row>
    <row r="2789" spans="2:20" s="86" customFormat="1" ht="10.199999999999999">
      <c r="B2789" s="87"/>
      <c r="C2789" s="87"/>
      <c r="D2789" s="89"/>
      <c r="R2789" s="89"/>
      <c r="S2789" s="89"/>
      <c r="T2789" s="89"/>
    </row>
    <row r="2790" spans="2:20" s="86" customFormat="1" ht="10.199999999999999">
      <c r="B2790" s="87"/>
      <c r="C2790" s="87"/>
      <c r="D2790" s="89"/>
      <c r="R2790" s="89"/>
      <c r="S2790" s="89"/>
      <c r="T2790" s="89"/>
    </row>
    <row r="2791" spans="2:20" s="86" customFormat="1" ht="10.199999999999999">
      <c r="B2791" s="87"/>
      <c r="C2791" s="87"/>
      <c r="D2791" s="89"/>
      <c r="R2791" s="89"/>
      <c r="S2791" s="89"/>
      <c r="T2791" s="89"/>
    </row>
    <row r="2792" spans="2:20" s="86" customFormat="1" ht="10.199999999999999">
      <c r="B2792" s="87"/>
      <c r="C2792" s="87"/>
      <c r="D2792" s="89"/>
      <c r="R2792" s="89"/>
      <c r="S2792" s="89"/>
      <c r="T2792" s="89"/>
    </row>
    <row r="2793" spans="2:20" s="86" customFormat="1" ht="10.199999999999999">
      <c r="B2793" s="87"/>
      <c r="C2793" s="87"/>
      <c r="D2793" s="89"/>
      <c r="R2793" s="89"/>
      <c r="S2793" s="89"/>
      <c r="T2793" s="89"/>
    </row>
    <row r="2794" spans="2:20" s="86" customFormat="1" ht="10.199999999999999">
      <c r="B2794" s="87"/>
      <c r="C2794" s="87"/>
      <c r="D2794" s="89"/>
      <c r="R2794" s="89"/>
      <c r="S2794" s="89"/>
      <c r="T2794" s="89"/>
    </row>
    <row r="2795" spans="2:20" s="86" customFormat="1" ht="10.199999999999999">
      <c r="B2795" s="87"/>
      <c r="C2795" s="87"/>
      <c r="D2795" s="89"/>
      <c r="R2795" s="89"/>
      <c r="S2795" s="89"/>
      <c r="T2795" s="89"/>
    </row>
    <row r="2796" spans="2:20" s="86" customFormat="1" ht="10.199999999999999">
      <c r="B2796" s="87"/>
      <c r="C2796" s="87"/>
      <c r="D2796" s="89"/>
      <c r="R2796" s="89"/>
      <c r="S2796" s="89"/>
      <c r="T2796" s="89"/>
    </row>
    <row r="2797" spans="2:20" s="86" customFormat="1" ht="10.199999999999999">
      <c r="B2797" s="87"/>
      <c r="C2797" s="87"/>
      <c r="D2797" s="89"/>
      <c r="R2797" s="89"/>
      <c r="S2797" s="89"/>
      <c r="T2797" s="89"/>
    </row>
    <row r="2798" spans="2:20" s="86" customFormat="1" ht="10.199999999999999">
      <c r="B2798" s="87"/>
      <c r="C2798" s="87"/>
      <c r="D2798" s="89"/>
      <c r="R2798" s="89"/>
      <c r="S2798" s="89"/>
      <c r="T2798" s="89"/>
    </row>
    <row r="2799" spans="2:20" s="86" customFormat="1" ht="10.199999999999999">
      <c r="B2799" s="87"/>
      <c r="C2799" s="87"/>
      <c r="D2799" s="89"/>
      <c r="R2799" s="89"/>
      <c r="S2799" s="89"/>
      <c r="T2799" s="89"/>
    </row>
    <row r="2800" spans="2:20" s="86" customFormat="1" ht="10.199999999999999">
      <c r="B2800" s="87"/>
      <c r="C2800" s="87"/>
      <c r="D2800" s="89"/>
      <c r="R2800" s="89"/>
      <c r="S2800" s="89"/>
      <c r="T2800" s="89"/>
    </row>
    <row r="2801" spans="2:20" s="86" customFormat="1" ht="10.199999999999999">
      <c r="B2801" s="87"/>
      <c r="C2801" s="87"/>
      <c r="D2801" s="89"/>
      <c r="R2801" s="89"/>
      <c r="S2801" s="89"/>
      <c r="T2801" s="89"/>
    </row>
    <row r="2802" spans="2:20" s="86" customFormat="1" ht="10.199999999999999">
      <c r="B2802" s="87"/>
      <c r="C2802" s="87"/>
      <c r="D2802" s="89"/>
      <c r="R2802" s="89"/>
      <c r="S2802" s="89"/>
      <c r="T2802" s="89"/>
    </row>
    <row r="2803" spans="2:20" s="86" customFormat="1" ht="10.199999999999999">
      <c r="B2803" s="87"/>
      <c r="C2803" s="87"/>
      <c r="D2803" s="89"/>
      <c r="R2803" s="89"/>
      <c r="S2803" s="89"/>
      <c r="T2803" s="89"/>
    </row>
    <row r="2804" spans="2:20" s="86" customFormat="1" ht="10.199999999999999">
      <c r="B2804" s="87"/>
      <c r="C2804" s="87"/>
      <c r="D2804" s="89"/>
      <c r="R2804" s="89"/>
      <c r="S2804" s="89"/>
      <c r="T2804" s="89"/>
    </row>
    <row r="2805" spans="2:20" s="86" customFormat="1" ht="10.199999999999999">
      <c r="B2805" s="87"/>
      <c r="C2805" s="87"/>
      <c r="D2805" s="89"/>
      <c r="R2805" s="89"/>
      <c r="S2805" s="89"/>
      <c r="T2805" s="89"/>
    </row>
    <row r="2806" spans="2:20" s="86" customFormat="1" ht="10.199999999999999">
      <c r="B2806" s="87"/>
      <c r="C2806" s="87"/>
      <c r="D2806" s="89"/>
      <c r="R2806" s="89"/>
      <c r="S2806" s="89"/>
      <c r="T2806" s="89"/>
    </row>
    <row r="2807" spans="2:20" s="86" customFormat="1" ht="10.199999999999999">
      <c r="B2807" s="87"/>
      <c r="C2807" s="87"/>
      <c r="D2807" s="89"/>
      <c r="R2807" s="89"/>
      <c r="S2807" s="89"/>
      <c r="T2807" s="89"/>
    </row>
    <row r="2808" spans="2:20" s="86" customFormat="1" ht="10.199999999999999">
      <c r="B2808" s="87"/>
      <c r="C2808" s="87"/>
      <c r="D2808" s="89"/>
      <c r="R2808" s="89"/>
      <c r="S2808" s="89"/>
      <c r="T2808" s="89"/>
    </row>
    <row r="2809" spans="2:20" s="86" customFormat="1" ht="10.199999999999999">
      <c r="B2809" s="87"/>
      <c r="C2809" s="87"/>
      <c r="D2809" s="89"/>
      <c r="R2809" s="89"/>
      <c r="S2809" s="89"/>
      <c r="T2809" s="89"/>
    </row>
    <row r="2810" spans="2:20" s="86" customFormat="1" ht="10.199999999999999">
      <c r="B2810" s="87"/>
      <c r="C2810" s="87"/>
      <c r="D2810" s="89"/>
      <c r="R2810" s="89"/>
      <c r="S2810" s="89"/>
      <c r="T2810" s="89"/>
    </row>
    <row r="2811" spans="2:20" s="86" customFormat="1" ht="10.199999999999999">
      <c r="B2811" s="87"/>
      <c r="C2811" s="87"/>
      <c r="D2811" s="89"/>
      <c r="R2811" s="89"/>
      <c r="S2811" s="89"/>
      <c r="T2811" s="89"/>
    </row>
    <row r="2812" spans="2:20" s="86" customFormat="1" ht="10.199999999999999">
      <c r="B2812" s="87"/>
      <c r="C2812" s="87"/>
      <c r="D2812" s="89"/>
      <c r="R2812" s="89"/>
      <c r="S2812" s="89"/>
      <c r="T2812" s="89"/>
    </row>
    <row r="2813" spans="2:20" s="86" customFormat="1" ht="10.199999999999999">
      <c r="B2813" s="87"/>
      <c r="C2813" s="87"/>
      <c r="D2813" s="89"/>
      <c r="R2813" s="89"/>
      <c r="S2813" s="89"/>
      <c r="T2813" s="89"/>
    </row>
    <row r="2814" spans="2:20" s="86" customFormat="1" ht="10.199999999999999">
      <c r="B2814" s="87"/>
      <c r="C2814" s="87"/>
      <c r="D2814" s="89"/>
      <c r="R2814" s="89"/>
      <c r="S2814" s="89"/>
      <c r="T2814" s="89"/>
    </row>
    <row r="2815" spans="2:20" s="86" customFormat="1" ht="10.199999999999999">
      <c r="B2815" s="87"/>
      <c r="C2815" s="87"/>
      <c r="D2815" s="89"/>
      <c r="R2815" s="89"/>
      <c r="S2815" s="89"/>
      <c r="T2815" s="89"/>
    </row>
    <row r="2816" spans="2:20" s="86" customFormat="1" ht="10.199999999999999">
      <c r="B2816" s="87"/>
      <c r="C2816" s="87"/>
      <c r="D2816" s="89"/>
      <c r="R2816" s="89"/>
      <c r="S2816" s="89"/>
      <c r="T2816" s="89"/>
    </row>
    <row r="2817" spans="2:20" s="86" customFormat="1" ht="10.199999999999999">
      <c r="B2817" s="87"/>
      <c r="C2817" s="87"/>
      <c r="D2817" s="89"/>
      <c r="R2817" s="89"/>
      <c r="S2817" s="89"/>
      <c r="T2817" s="89"/>
    </row>
    <row r="2818" spans="2:20" s="86" customFormat="1" ht="10.199999999999999">
      <c r="B2818" s="87"/>
      <c r="C2818" s="87"/>
      <c r="D2818" s="89"/>
      <c r="R2818" s="89"/>
      <c r="S2818" s="89"/>
      <c r="T2818" s="89"/>
    </row>
    <row r="2819" spans="2:20" s="86" customFormat="1" ht="10.199999999999999">
      <c r="B2819" s="87"/>
      <c r="C2819" s="87"/>
      <c r="D2819" s="89"/>
      <c r="R2819" s="89"/>
      <c r="S2819" s="89"/>
      <c r="T2819" s="89"/>
    </row>
    <row r="2820" spans="2:20" s="86" customFormat="1" ht="10.199999999999999">
      <c r="B2820" s="87"/>
      <c r="C2820" s="87"/>
      <c r="D2820" s="89"/>
      <c r="R2820" s="89"/>
      <c r="S2820" s="89"/>
      <c r="T2820" s="89"/>
    </row>
    <row r="2821" spans="2:20" s="86" customFormat="1" ht="10.199999999999999">
      <c r="B2821" s="87"/>
      <c r="C2821" s="87"/>
      <c r="D2821" s="89"/>
      <c r="R2821" s="89"/>
      <c r="S2821" s="89"/>
      <c r="T2821" s="89"/>
    </row>
    <row r="2822" spans="2:20" s="86" customFormat="1" ht="10.199999999999999">
      <c r="B2822" s="87"/>
      <c r="C2822" s="87"/>
      <c r="D2822" s="89"/>
      <c r="R2822" s="89"/>
      <c r="S2822" s="89"/>
      <c r="T2822" s="89"/>
    </row>
    <row r="2823" spans="2:20" s="86" customFormat="1" ht="10.199999999999999">
      <c r="B2823" s="87"/>
      <c r="C2823" s="87"/>
      <c r="D2823" s="89"/>
      <c r="R2823" s="89"/>
      <c r="S2823" s="89"/>
      <c r="T2823" s="89"/>
    </row>
    <row r="2824" spans="2:20" s="86" customFormat="1" ht="10.199999999999999">
      <c r="B2824" s="87"/>
      <c r="C2824" s="87"/>
      <c r="D2824" s="89"/>
      <c r="R2824" s="89"/>
      <c r="S2824" s="89"/>
      <c r="T2824" s="89"/>
    </row>
    <row r="2825" spans="2:20" s="86" customFormat="1" ht="10.199999999999999">
      <c r="B2825" s="87"/>
      <c r="C2825" s="87"/>
      <c r="D2825" s="89"/>
      <c r="R2825" s="89"/>
      <c r="S2825" s="89"/>
      <c r="T2825" s="89"/>
    </row>
    <row r="2826" spans="2:20" s="86" customFormat="1" ht="10.199999999999999">
      <c r="B2826" s="87"/>
      <c r="C2826" s="87"/>
      <c r="D2826" s="89"/>
      <c r="R2826" s="89"/>
      <c r="S2826" s="89"/>
      <c r="T2826" s="89"/>
    </row>
    <row r="2827" spans="2:20" s="86" customFormat="1" ht="10.199999999999999">
      <c r="B2827" s="87"/>
      <c r="C2827" s="87"/>
      <c r="D2827" s="89"/>
      <c r="R2827" s="89"/>
      <c r="S2827" s="89"/>
      <c r="T2827" s="89"/>
    </row>
    <row r="2828" spans="2:20" s="86" customFormat="1" ht="10.199999999999999">
      <c r="B2828" s="87"/>
      <c r="C2828" s="87"/>
      <c r="D2828" s="89"/>
      <c r="R2828" s="89"/>
      <c r="S2828" s="89"/>
      <c r="T2828" s="89"/>
    </row>
    <row r="2829" spans="2:20" s="86" customFormat="1" ht="10.199999999999999">
      <c r="B2829" s="87"/>
      <c r="C2829" s="87"/>
      <c r="D2829" s="89"/>
      <c r="R2829" s="89"/>
      <c r="S2829" s="89"/>
      <c r="T2829" s="89"/>
    </row>
    <row r="2830" spans="2:20" s="86" customFormat="1" ht="10.199999999999999">
      <c r="B2830" s="87"/>
      <c r="C2830" s="87"/>
      <c r="D2830" s="89"/>
      <c r="R2830" s="89"/>
      <c r="S2830" s="89"/>
      <c r="T2830" s="89"/>
    </row>
    <row r="2831" spans="2:20" s="86" customFormat="1" ht="10.199999999999999">
      <c r="B2831" s="87"/>
      <c r="C2831" s="87"/>
      <c r="D2831" s="89"/>
      <c r="R2831" s="89"/>
      <c r="S2831" s="89"/>
      <c r="T2831" s="89"/>
    </row>
    <row r="2832" spans="2:20" s="86" customFormat="1" ht="10.199999999999999">
      <c r="B2832" s="87"/>
      <c r="C2832" s="87"/>
      <c r="D2832" s="89"/>
      <c r="R2832" s="89"/>
      <c r="S2832" s="89"/>
      <c r="T2832" s="89"/>
    </row>
    <row r="2833" spans="2:20" s="86" customFormat="1" ht="10.199999999999999">
      <c r="B2833" s="87"/>
      <c r="C2833" s="87"/>
      <c r="D2833" s="89"/>
      <c r="R2833" s="89"/>
      <c r="S2833" s="89"/>
      <c r="T2833" s="89"/>
    </row>
    <row r="2834" spans="2:20" s="86" customFormat="1" ht="10.199999999999999">
      <c r="B2834" s="87"/>
      <c r="C2834" s="87"/>
      <c r="D2834" s="89"/>
      <c r="R2834" s="89"/>
      <c r="S2834" s="89"/>
      <c r="T2834" s="89"/>
    </row>
    <row r="2835" spans="2:20" s="86" customFormat="1" ht="10.199999999999999">
      <c r="B2835" s="87"/>
      <c r="C2835" s="87"/>
      <c r="D2835" s="89"/>
      <c r="R2835" s="89"/>
      <c r="S2835" s="89"/>
      <c r="T2835" s="89"/>
    </row>
    <row r="2836" spans="2:20" s="86" customFormat="1" ht="10.199999999999999">
      <c r="B2836" s="87"/>
      <c r="C2836" s="87"/>
      <c r="D2836" s="89"/>
      <c r="R2836" s="89"/>
      <c r="S2836" s="89"/>
      <c r="T2836" s="89"/>
    </row>
    <row r="2837" spans="2:20" s="86" customFormat="1" ht="10.199999999999999">
      <c r="B2837" s="87"/>
      <c r="C2837" s="87"/>
      <c r="D2837" s="89"/>
      <c r="R2837" s="89"/>
      <c r="S2837" s="89"/>
      <c r="T2837" s="89"/>
    </row>
    <row r="2838" spans="2:20" s="86" customFormat="1" ht="10.199999999999999">
      <c r="B2838" s="87"/>
      <c r="C2838" s="87"/>
      <c r="D2838" s="89"/>
      <c r="R2838" s="89"/>
      <c r="S2838" s="89"/>
      <c r="T2838" s="89"/>
    </row>
    <row r="2839" spans="2:20" s="86" customFormat="1" ht="10.199999999999999">
      <c r="B2839" s="87"/>
      <c r="C2839" s="87"/>
      <c r="D2839" s="89"/>
      <c r="R2839" s="89"/>
      <c r="S2839" s="89"/>
      <c r="T2839" s="89"/>
    </row>
    <row r="2840" spans="2:20" s="86" customFormat="1" ht="10.199999999999999">
      <c r="B2840" s="87"/>
      <c r="C2840" s="87"/>
      <c r="D2840" s="89"/>
      <c r="R2840" s="89"/>
      <c r="S2840" s="89"/>
      <c r="T2840" s="89"/>
    </row>
    <row r="2841" spans="2:20" s="86" customFormat="1" ht="10.199999999999999">
      <c r="B2841" s="87"/>
      <c r="C2841" s="87"/>
      <c r="D2841" s="89"/>
      <c r="R2841" s="89"/>
      <c r="S2841" s="89"/>
      <c r="T2841" s="89"/>
    </row>
    <row r="2842" spans="2:20" s="86" customFormat="1" ht="10.199999999999999">
      <c r="B2842" s="87"/>
      <c r="C2842" s="87"/>
      <c r="D2842" s="89"/>
      <c r="R2842" s="89"/>
      <c r="S2842" s="89"/>
      <c r="T2842" s="89"/>
    </row>
    <row r="2843" spans="2:20" s="86" customFormat="1" ht="10.199999999999999">
      <c r="B2843" s="87"/>
      <c r="C2843" s="87"/>
      <c r="D2843" s="89"/>
      <c r="R2843" s="89"/>
      <c r="S2843" s="89"/>
      <c r="T2843" s="89"/>
    </row>
    <row r="2844" spans="2:20" s="86" customFormat="1" ht="10.199999999999999">
      <c r="B2844" s="87"/>
      <c r="C2844" s="87"/>
      <c r="D2844" s="89"/>
      <c r="R2844" s="89"/>
      <c r="S2844" s="89"/>
      <c r="T2844" s="89"/>
    </row>
    <row r="2845" spans="2:20" s="86" customFormat="1" ht="10.199999999999999">
      <c r="B2845" s="87"/>
      <c r="C2845" s="87"/>
      <c r="D2845" s="89"/>
      <c r="R2845" s="89"/>
      <c r="S2845" s="89"/>
      <c r="T2845" s="89"/>
    </row>
    <row r="2846" spans="2:20" s="86" customFormat="1" ht="10.199999999999999">
      <c r="B2846" s="87"/>
      <c r="C2846" s="87"/>
      <c r="D2846" s="89"/>
      <c r="R2846" s="89"/>
      <c r="S2846" s="89"/>
      <c r="T2846" s="89"/>
    </row>
    <row r="2847" spans="2:20" s="86" customFormat="1" ht="10.199999999999999">
      <c r="B2847" s="87"/>
      <c r="C2847" s="87"/>
      <c r="D2847" s="89"/>
      <c r="R2847" s="89"/>
      <c r="S2847" s="89"/>
      <c r="T2847" s="89"/>
    </row>
    <row r="2848" spans="2:20" s="86" customFormat="1" ht="10.199999999999999">
      <c r="B2848" s="87"/>
      <c r="C2848" s="87"/>
      <c r="D2848" s="89"/>
      <c r="R2848" s="89"/>
      <c r="S2848" s="89"/>
      <c r="T2848" s="89"/>
    </row>
    <row r="2849" spans="2:20" s="86" customFormat="1" ht="10.199999999999999">
      <c r="B2849" s="87"/>
      <c r="C2849" s="87"/>
      <c r="D2849" s="89"/>
      <c r="R2849" s="89"/>
      <c r="S2849" s="89"/>
      <c r="T2849" s="89"/>
    </row>
    <row r="2850" spans="2:20" s="86" customFormat="1" ht="10.199999999999999">
      <c r="B2850" s="87"/>
      <c r="C2850" s="87"/>
      <c r="D2850" s="89"/>
      <c r="R2850" s="89"/>
      <c r="S2850" s="89"/>
      <c r="T2850" s="89"/>
    </row>
    <row r="2851" spans="2:20" s="86" customFormat="1" ht="10.199999999999999">
      <c r="B2851" s="87"/>
      <c r="C2851" s="87"/>
      <c r="D2851" s="89"/>
      <c r="R2851" s="89"/>
      <c r="S2851" s="89"/>
      <c r="T2851" s="89"/>
    </row>
    <row r="2852" spans="2:20" s="86" customFormat="1" ht="10.199999999999999">
      <c r="B2852" s="87"/>
      <c r="C2852" s="87"/>
      <c r="D2852" s="89"/>
      <c r="R2852" s="89"/>
      <c r="S2852" s="89"/>
      <c r="T2852" s="89"/>
    </row>
    <row r="2853" spans="2:20" s="86" customFormat="1" ht="10.199999999999999">
      <c r="B2853" s="87"/>
      <c r="C2853" s="87"/>
      <c r="D2853" s="89"/>
      <c r="R2853" s="89"/>
      <c r="S2853" s="89"/>
      <c r="T2853" s="89"/>
    </row>
    <row r="2854" spans="2:20" s="86" customFormat="1" ht="10.199999999999999">
      <c r="B2854" s="87"/>
      <c r="C2854" s="87"/>
      <c r="D2854" s="89"/>
      <c r="R2854" s="89"/>
      <c r="S2854" s="89"/>
      <c r="T2854" s="89"/>
    </row>
    <row r="2855" spans="2:20" s="86" customFormat="1" ht="10.199999999999999">
      <c r="B2855" s="87"/>
      <c r="C2855" s="87"/>
      <c r="D2855" s="89"/>
      <c r="R2855" s="89"/>
      <c r="S2855" s="89"/>
      <c r="T2855" s="89"/>
    </row>
    <row r="2856" spans="2:20" s="86" customFormat="1" ht="10.199999999999999">
      <c r="B2856" s="87"/>
      <c r="C2856" s="87"/>
      <c r="D2856" s="89"/>
      <c r="R2856" s="89"/>
      <c r="S2856" s="89"/>
      <c r="T2856" s="89"/>
    </row>
    <row r="2857" spans="2:20" s="86" customFormat="1" ht="10.199999999999999">
      <c r="B2857" s="87"/>
      <c r="C2857" s="87"/>
      <c r="D2857" s="89"/>
      <c r="R2857" s="89"/>
      <c r="S2857" s="89"/>
      <c r="T2857" s="89"/>
    </row>
    <row r="2858" spans="2:20" s="86" customFormat="1" ht="10.199999999999999">
      <c r="B2858" s="87"/>
      <c r="C2858" s="87"/>
      <c r="D2858" s="89"/>
      <c r="R2858" s="89"/>
      <c r="S2858" s="89"/>
      <c r="T2858" s="89"/>
    </row>
    <row r="2859" spans="2:20" s="86" customFormat="1" ht="10.199999999999999">
      <c r="B2859" s="87"/>
      <c r="C2859" s="87"/>
      <c r="D2859" s="89"/>
      <c r="R2859" s="89"/>
      <c r="S2859" s="89"/>
      <c r="T2859" s="89"/>
    </row>
    <row r="2860" spans="2:20" s="86" customFormat="1" ht="10.199999999999999">
      <c r="B2860" s="87"/>
      <c r="C2860" s="87"/>
      <c r="D2860" s="89"/>
      <c r="R2860" s="89"/>
      <c r="S2860" s="89"/>
      <c r="T2860" s="89"/>
    </row>
    <row r="2861" spans="2:20" s="86" customFormat="1" ht="10.199999999999999">
      <c r="B2861" s="87"/>
      <c r="C2861" s="87"/>
      <c r="D2861" s="89"/>
      <c r="R2861" s="89"/>
      <c r="S2861" s="89"/>
      <c r="T2861" s="89"/>
    </row>
    <row r="2862" spans="2:20" s="86" customFormat="1" ht="10.199999999999999">
      <c r="B2862" s="87"/>
      <c r="C2862" s="87"/>
      <c r="D2862" s="89"/>
      <c r="R2862" s="89"/>
      <c r="S2862" s="89"/>
      <c r="T2862" s="89"/>
    </row>
    <row r="2863" spans="2:20" s="86" customFormat="1" ht="10.199999999999999">
      <c r="B2863" s="87"/>
      <c r="C2863" s="87"/>
      <c r="D2863" s="89"/>
      <c r="R2863" s="89"/>
      <c r="S2863" s="89"/>
      <c r="T2863" s="89"/>
    </row>
    <row r="2864" spans="2:20" s="86" customFormat="1" ht="10.199999999999999">
      <c r="B2864" s="87"/>
      <c r="C2864" s="87"/>
      <c r="D2864" s="89"/>
      <c r="R2864" s="89"/>
      <c r="S2864" s="89"/>
      <c r="T2864" s="89"/>
    </row>
    <row r="2865" spans="2:20" s="86" customFormat="1" ht="10.199999999999999">
      <c r="B2865" s="87"/>
      <c r="C2865" s="87"/>
      <c r="D2865" s="89"/>
      <c r="R2865" s="89"/>
      <c r="S2865" s="89"/>
      <c r="T2865" s="89"/>
    </row>
    <row r="2866" spans="2:20" s="86" customFormat="1" ht="10.199999999999999">
      <c r="B2866" s="87"/>
      <c r="C2866" s="87"/>
      <c r="D2866" s="89"/>
      <c r="R2866" s="89"/>
      <c r="S2866" s="89"/>
      <c r="T2866" s="89"/>
    </row>
    <row r="2867" spans="2:20" s="86" customFormat="1" ht="10.199999999999999">
      <c r="B2867" s="87"/>
      <c r="C2867" s="87"/>
      <c r="D2867" s="89"/>
      <c r="R2867" s="89"/>
      <c r="S2867" s="89"/>
      <c r="T2867" s="89"/>
    </row>
    <row r="2868" spans="2:20" s="86" customFormat="1" ht="10.199999999999999">
      <c r="B2868" s="87"/>
      <c r="C2868" s="87"/>
      <c r="D2868" s="89"/>
      <c r="R2868" s="89"/>
      <c r="S2868" s="89"/>
      <c r="T2868" s="89"/>
    </row>
    <row r="2869" spans="2:20" s="86" customFormat="1" ht="10.199999999999999">
      <c r="B2869" s="87"/>
      <c r="C2869" s="87"/>
      <c r="D2869" s="89"/>
      <c r="R2869" s="89"/>
      <c r="S2869" s="89"/>
      <c r="T2869" s="89"/>
    </row>
    <row r="2870" spans="2:20" s="86" customFormat="1" ht="10.199999999999999">
      <c r="B2870" s="87"/>
      <c r="C2870" s="87"/>
      <c r="D2870" s="89"/>
      <c r="R2870" s="89"/>
      <c r="S2870" s="89"/>
      <c r="T2870" s="89"/>
    </row>
    <row r="2871" spans="2:20" s="86" customFormat="1" ht="10.199999999999999">
      <c r="B2871" s="87"/>
      <c r="C2871" s="87"/>
      <c r="D2871" s="89"/>
      <c r="R2871" s="89"/>
      <c r="S2871" s="89"/>
      <c r="T2871" s="89"/>
    </row>
    <row r="2872" spans="2:20" s="86" customFormat="1" ht="10.199999999999999">
      <c r="B2872" s="87"/>
      <c r="C2872" s="87"/>
      <c r="D2872" s="89"/>
      <c r="R2872" s="89"/>
      <c r="S2872" s="89"/>
      <c r="T2872" s="89"/>
    </row>
    <row r="2873" spans="2:20" s="86" customFormat="1" ht="10.199999999999999">
      <c r="B2873" s="87"/>
      <c r="C2873" s="87"/>
      <c r="D2873" s="89"/>
      <c r="R2873" s="89"/>
      <c r="S2873" s="89"/>
      <c r="T2873" s="89"/>
    </row>
    <row r="2874" spans="2:20" s="86" customFormat="1" ht="10.199999999999999">
      <c r="B2874" s="87"/>
      <c r="C2874" s="87"/>
      <c r="D2874" s="89"/>
      <c r="R2874" s="89"/>
      <c r="S2874" s="89"/>
      <c r="T2874" s="89"/>
    </row>
    <row r="2875" spans="2:20" s="86" customFormat="1" ht="10.199999999999999">
      <c r="B2875" s="87"/>
      <c r="C2875" s="87"/>
      <c r="D2875" s="89"/>
      <c r="R2875" s="89"/>
      <c r="S2875" s="89"/>
      <c r="T2875" s="89"/>
    </row>
    <row r="2876" spans="2:20" s="86" customFormat="1" ht="10.199999999999999">
      <c r="B2876" s="87"/>
      <c r="C2876" s="87"/>
      <c r="D2876" s="89"/>
      <c r="R2876" s="89"/>
      <c r="S2876" s="89"/>
      <c r="T2876" s="89"/>
    </row>
    <row r="2877" spans="2:20" s="86" customFormat="1" ht="10.199999999999999">
      <c r="B2877" s="87"/>
      <c r="C2877" s="87"/>
      <c r="D2877" s="89"/>
      <c r="R2877" s="89"/>
      <c r="S2877" s="89"/>
      <c r="T2877" s="89"/>
    </row>
    <row r="2878" spans="2:20" s="86" customFormat="1" ht="10.199999999999999">
      <c r="B2878" s="87"/>
      <c r="C2878" s="87"/>
      <c r="D2878" s="89"/>
      <c r="R2878" s="89"/>
      <c r="S2878" s="89"/>
      <c r="T2878" s="89"/>
    </row>
    <row r="2879" spans="2:20" s="86" customFormat="1" ht="10.199999999999999">
      <c r="B2879" s="87"/>
      <c r="C2879" s="87"/>
      <c r="D2879" s="89"/>
      <c r="R2879" s="89"/>
      <c r="S2879" s="89"/>
      <c r="T2879" s="89"/>
    </row>
    <row r="2880" spans="2:20" s="86" customFormat="1" ht="10.199999999999999">
      <c r="B2880" s="87"/>
      <c r="C2880" s="87"/>
      <c r="D2880" s="89"/>
      <c r="R2880" s="89"/>
      <c r="S2880" s="89"/>
      <c r="T2880" s="89"/>
    </row>
    <row r="2881" spans="2:20" s="86" customFormat="1" ht="10.199999999999999">
      <c r="B2881" s="87"/>
      <c r="C2881" s="87"/>
      <c r="D2881" s="89"/>
      <c r="R2881" s="89"/>
      <c r="S2881" s="89"/>
      <c r="T2881" s="89"/>
    </row>
    <row r="2882" spans="2:20" s="86" customFormat="1" ht="10.199999999999999">
      <c r="B2882" s="87"/>
      <c r="C2882" s="87"/>
      <c r="D2882" s="89"/>
      <c r="R2882" s="89"/>
      <c r="S2882" s="89"/>
      <c r="T2882" s="89"/>
    </row>
    <row r="2883" spans="2:20" s="86" customFormat="1" ht="10.199999999999999">
      <c r="B2883" s="87"/>
      <c r="C2883" s="87"/>
      <c r="D2883" s="89"/>
      <c r="R2883" s="89"/>
      <c r="S2883" s="89"/>
      <c r="T2883" s="89"/>
    </row>
    <row r="2884" spans="2:20" s="86" customFormat="1" ht="10.199999999999999">
      <c r="B2884" s="87"/>
      <c r="C2884" s="87"/>
      <c r="D2884" s="89"/>
      <c r="R2884" s="89"/>
      <c r="S2884" s="89"/>
      <c r="T2884" s="89"/>
    </row>
    <row r="2885" spans="2:20" s="86" customFormat="1" ht="10.199999999999999">
      <c r="B2885" s="87"/>
      <c r="C2885" s="87"/>
      <c r="D2885" s="89"/>
      <c r="R2885" s="89"/>
      <c r="S2885" s="89"/>
      <c r="T2885" s="89"/>
    </row>
    <row r="2886" spans="2:20" s="86" customFormat="1" ht="10.199999999999999">
      <c r="B2886" s="87"/>
      <c r="C2886" s="87"/>
      <c r="D2886" s="89"/>
      <c r="R2886" s="89"/>
      <c r="S2886" s="89"/>
      <c r="T2886" s="89"/>
    </row>
    <row r="2887" spans="2:20" s="86" customFormat="1" ht="10.199999999999999">
      <c r="B2887" s="87"/>
      <c r="C2887" s="87"/>
      <c r="D2887" s="89"/>
      <c r="R2887" s="89"/>
      <c r="S2887" s="89"/>
      <c r="T2887" s="89"/>
    </row>
    <row r="2888" spans="2:20" s="86" customFormat="1" ht="10.199999999999999">
      <c r="B2888" s="87"/>
      <c r="C2888" s="87"/>
      <c r="D2888" s="89"/>
      <c r="R2888" s="89"/>
      <c r="S2888" s="89"/>
      <c r="T2888" s="89"/>
    </row>
    <row r="2889" spans="2:20" s="86" customFormat="1" ht="10.199999999999999">
      <c r="B2889" s="87"/>
      <c r="C2889" s="87"/>
      <c r="D2889" s="89"/>
      <c r="R2889" s="89"/>
      <c r="S2889" s="89"/>
      <c r="T2889" s="89"/>
    </row>
    <row r="2890" spans="2:20" s="86" customFormat="1" ht="10.199999999999999">
      <c r="B2890" s="87"/>
      <c r="C2890" s="87"/>
      <c r="D2890" s="89"/>
      <c r="R2890" s="89"/>
      <c r="S2890" s="89"/>
      <c r="T2890" s="89"/>
    </row>
    <row r="2891" spans="2:20" s="86" customFormat="1" ht="10.199999999999999">
      <c r="B2891" s="87"/>
      <c r="C2891" s="87"/>
      <c r="D2891" s="89"/>
      <c r="R2891" s="89"/>
      <c r="S2891" s="89"/>
      <c r="T2891" s="89"/>
    </row>
    <row r="2892" spans="2:20" s="86" customFormat="1" ht="10.199999999999999">
      <c r="B2892" s="87"/>
      <c r="C2892" s="87"/>
      <c r="D2892" s="89"/>
      <c r="R2892" s="89"/>
      <c r="S2892" s="89"/>
      <c r="T2892" s="89"/>
    </row>
    <row r="2893" spans="2:20" s="86" customFormat="1" ht="10.199999999999999">
      <c r="B2893" s="87"/>
      <c r="C2893" s="87"/>
      <c r="D2893" s="89"/>
      <c r="R2893" s="89"/>
      <c r="S2893" s="89"/>
      <c r="T2893" s="89"/>
    </row>
    <row r="2894" spans="2:20" s="86" customFormat="1" ht="10.199999999999999">
      <c r="B2894" s="87"/>
      <c r="C2894" s="87"/>
      <c r="D2894" s="89"/>
      <c r="R2894" s="89"/>
      <c r="S2894" s="89"/>
      <c r="T2894" s="89"/>
    </row>
    <row r="2895" spans="2:20" s="86" customFormat="1" ht="10.199999999999999">
      <c r="B2895" s="87"/>
      <c r="C2895" s="87"/>
      <c r="D2895" s="89"/>
      <c r="R2895" s="89"/>
      <c r="S2895" s="89"/>
      <c r="T2895" s="89"/>
    </row>
    <row r="2896" spans="2:20" s="86" customFormat="1" ht="10.199999999999999">
      <c r="B2896" s="87"/>
      <c r="C2896" s="87"/>
      <c r="D2896" s="89"/>
      <c r="R2896" s="89"/>
      <c r="S2896" s="89"/>
      <c r="T2896" s="89"/>
    </row>
    <row r="2897" spans="2:20" s="86" customFormat="1" ht="10.199999999999999">
      <c r="B2897" s="87"/>
      <c r="C2897" s="87"/>
      <c r="D2897" s="89"/>
      <c r="R2897" s="89"/>
      <c r="S2897" s="89"/>
      <c r="T2897" s="89"/>
    </row>
    <row r="2898" spans="2:20" s="86" customFormat="1" ht="10.199999999999999">
      <c r="B2898" s="87"/>
      <c r="C2898" s="87"/>
      <c r="D2898" s="89"/>
      <c r="R2898" s="89"/>
      <c r="S2898" s="89"/>
      <c r="T2898" s="89"/>
    </row>
    <row r="2899" spans="2:20" s="86" customFormat="1" ht="10.199999999999999">
      <c r="B2899" s="87"/>
      <c r="C2899" s="87"/>
      <c r="D2899" s="89"/>
      <c r="R2899" s="89"/>
      <c r="S2899" s="89"/>
      <c r="T2899" s="89"/>
    </row>
    <row r="2900" spans="2:20" s="86" customFormat="1" ht="10.199999999999999">
      <c r="B2900" s="87"/>
      <c r="C2900" s="87"/>
      <c r="D2900" s="89"/>
      <c r="R2900" s="89"/>
      <c r="S2900" s="89"/>
      <c r="T2900" s="89"/>
    </row>
    <row r="2901" spans="2:20" s="86" customFormat="1" ht="10.199999999999999">
      <c r="B2901" s="87"/>
      <c r="C2901" s="87"/>
      <c r="D2901" s="89"/>
      <c r="R2901" s="89"/>
      <c r="S2901" s="89"/>
      <c r="T2901" s="89"/>
    </row>
    <row r="2902" spans="2:20" s="86" customFormat="1" ht="10.199999999999999">
      <c r="B2902" s="87"/>
      <c r="C2902" s="87"/>
      <c r="D2902" s="89"/>
      <c r="R2902" s="89"/>
      <c r="S2902" s="89"/>
      <c r="T2902" s="89"/>
    </row>
    <row r="2903" spans="2:20" s="86" customFormat="1" ht="10.199999999999999">
      <c r="B2903" s="87"/>
      <c r="C2903" s="87"/>
      <c r="D2903" s="89"/>
      <c r="R2903" s="89"/>
      <c r="S2903" s="89"/>
      <c r="T2903" s="89"/>
    </row>
    <row r="2904" spans="2:20" s="86" customFormat="1" ht="10.199999999999999">
      <c r="B2904" s="87"/>
      <c r="C2904" s="87"/>
      <c r="D2904" s="89"/>
      <c r="R2904" s="89"/>
      <c r="S2904" s="89"/>
      <c r="T2904" s="89"/>
    </row>
    <row r="2905" spans="2:20" s="86" customFormat="1" ht="10.199999999999999">
      <c r="B2905" s="87"/>
      <c r="C2905" s="87"/>
      <c r="D2905" s="89"/>
      <c r="R2905" s="89"/>
      <c r="S2905" s="89"/>
      <c r="T2905" s="89"/>
    </row>
    <row r="2906" spans="2:20" s="86" customFormat="1" ht="10.199999999999999">
      <c r="B2906" s="87"/>
      <c r="C2906" s="87"/>
      <c r="D2906" s="89"/>
      <c r="R2906" s="89"/>
      <c r="S2906" s="89"/>
      <c r="T2906" s="89"/>
    </row>
    <row r="2907" spans="2:20" s="86" customFormat="1" ht="10.199999999999999">
      <c r="B2907" s="87"/>
      <c r="C2907" s="87"/>
      <c r="D2907" s="89"/>
      <c r="R2907" s="89"/>
      <c r="S2907" s="89"/>
      <c r="T2907" s="89"/>
    </row>
    <row r="2908" spans="2:20" s="86" customFormat="1" ht="10.199999999999999">
      <c r="B2908" s="87"/>
      <c r="C2908" s="87"/>
      <c r="D2908" s="89"/>
      <c r="R2908" s="89"/>
      <c r="S2908" s="89"/>
      <c r="T2908" s="89"/>
    </row>
    <row r="2909" spans="2:20" s="86" customFormat="1" ht="10.199999999999999">
      <c r="B2909" s="87"/>
      <c r="C2909" s="87"/>
      <c r="D2909" s="89"/>
      <c r="R2909" s="89"/>
      <c r="S2909" s="89"/>
      <c r="T2909" s="89"/>
    </row>
    <row r="2910" spans="2:20" s="86" customFormat="1" ht="10.199999999999999">
      <c r="B2910" s="87"/>
      <c r="C2910" s="87"/>
      <c r="D2910" s="89"/>
      <c r="R2910" s="89"/>
      <c r="S2910" s="89"/>
      <c r="T2910" s="89"/>
    </row>
    <row r="2911" spans="2:20" s="86" customFormat="1" ht="10.199999999999999">
      <c r="B2911" s="87"/>
      <c r="C2911" s="87"/>
      <c r="D2911" s="89"/>
      <c r="R2911" s="89"/>
      <c r="S2911" s="89"/>
      <c r="T2911" s="89"/>
    </row>
    <row r="2912" spans="2:20" s="86" customFormat="1" ht="10.199999999999999">
      <c r="B2912" s="87"/>
      <c r="C2912" s="87"/>
      <c r="D2912" s="89"/>
      <c r="R2912" s="89"/>
      <c r="S2912" s="89"/>
      <c r="T2912" s="89"/>
    </row>
    <row r="2913" spans="2:20" s="86" customFormat="1" ht="10.199999999999999">
      <c r="B2913" s="87"/>
      <c r="C2913" s="87"/>
      <c r="D2913" s="89"/>
      <c r="R2913" s="89"/>
      <c r="S2913" s="89"/>
      <c r="T2913" s="89"/>
    </row>
    <row r="2914" spans="2:20" s="86" customFormat="1" ht="10.199999999999999">
      <c r="B2914" s="87"/>
      <c r="C2914" s="87"/>
      <c r="D2914" s="89"/>
      <c r="R2914" s="89"/>
      <c r="S2914" s="89"/>
      <c r="T2914" s="89"/>
    </row>
    <row r="2915" spans="2:20" s="86" customFormat="1" ht="10.199999999999999">
      <c r="B2915" s="87"/>
      <c r="C2915" s="87"/>
      <c r="D2915" s="89"/>
      <c r="R2915" s="89"/>
      <c r="S2915" s="89"/>
      <c r="T2915" s="89"/>
    </row>
    <row r="2916" spans="2:20" s="86" customFormat="1" ht="10.199999999999999">
      <c r="B2916" s="87"/>
      <c r="C2916" s="87"/>
      <c r="D2916" s="89"/>
      <c r="R2916" s="89"/>
      <c r="S2916" s="89"/>
      <c r="T2916" s="89"/>
    </row>
    <row r="2917" spans="2:20" s="86" customFormat="1" ht="10.199999999999999">
      <c r="B2917" s="87"/>
      <c r="C2917" s="87"/>
      <c r="D2917" s="89"/>
      <c r="R2917" s="89"/>
      <c r="S2917" s="89"/>
      <c r="T2917" s="89"/>
    </row>
    <row r="2918" spans="2:20" s="86" customFormat="1" ht="10.199999999999999">
      <c r="B2918" s="87"/>
      <c r="C2918" s="87"/>
      <c r="D2918" s="89"/>
      <c r="R2918" s="89"/>
      <c r="S2918" s="89"/>
      <c r="T2918" s="89"/>
    </row>
    <row r="2919" spans="2:20" s="86" customFormat="1" ht="10.199999999999999">
      <c r="B2919" s="87"/>
      <c r="C2919" s="87"/>
      <c r="D2919" s="89"/>
      <c r="R2919" s="89"/>
      <c r="S2919" s="89"/>
      <c r="T2919" s="89"/>
    </row>
    <row r="2920" spans="2:20" s="86" customFormat="1" ht="10.199999999999999">
      <c r="B2920" s="87"/>
      <c r="C2920" s="87"/>
      <c r="D2920" s="89"/>
      <c r="R2920" s="89"/>
      <c r="S2920" s="89"/>
      <c r="T2920" s="89"/>
    </row>
    <row r="2921" spans="2:20" s="86" customFormat="1" ht="10.199999999999999">
      <c r="B2921" s="87"/>
      <c r="C2921" s="87"/>
      <c r="D2921" s="89"/>
      <c r="R2921" s="89"/>
      <c r="S2921" s="89"/>
      <c r="T2921" s="89"/>
    </row>
    <row r="2922" spans="2:20" s="86" customFormat="1" ht="10.199999999999999">
      <c r="B2922" s="87"/>
      <c r="C2922" s="87"/>
      <c r="D2922" s="89"/>
      <c r="R2922" s="89"/>
      <c r="S2922" s="89"/>
      <c r="T2922" s="89"/>
    </row>
    <row r="2923" spans="2:20" s="86" customFormat="1" ht="10.199999999999999">
      <c r="B2923" s="87"/>
      <c r="C2923" s="87"/>
      <c r="D2923" s="89"/>
      <c r="R2923" s="89"/>
      <c r="S2923" s="89"/>
      <c r="T2923" s="89"/>
    </row>
    <row r="2924" spans="2:20" s="86" customFormat="1" ht="10.199999999999999">
      <c r="B2924" s="87"/>
      <c r="C2924" s="87"/>
      <c r="D2924" s="89"/>
      <c r="R2924" s="89"/>
      <c r="S2924" s="89"/>
      <c r="T2924" s="89"/>
    </row>
    <row r="2925" spans="2:20" s="86" customFormat="1" ht="10.199999999999999">
      <c r="B2925" s="87"/>
      <c r="C2925" s="87"/>
      <c r="D2925" s="89"/>
      <c r="R2925" s="89"/>
      <c r="S2925" s="89"/>
      <c r="T2925" s="89"/>
    </row>
    <row r="2926" spans="2:20" s="86" customFormat="1" ht="10.199999999999999">
      <c r="B2926" s="87"/>
      <c r="C2926" s="87"/>
      <c r="D2926" s="89"/>
      <c r="R2926" s="89"/>
      <c r="S2926" s="89"/>
      <c r="T2926" s="89"/>
    </row>
    <row r="2927" spans="2:20" s="86" customFormat="1" ht="10.199999999999999">
      <c r="B2927" s="87"/>
      <c r="C2927" s="87"/>
      <c r="D2927" s="89"/>
      <c r="R2927" s="89"/>
      <c r="S2927" s="89"/>
      <c r="T2927" s="89"/>
    </row>
    <row r="2928" spans="2:20" s="86" customFormat="1" ht="10.199999999999999">
      <c r="B2928" s="87"/>
      <c r="C2928" s="87"/>
      <c r="D2928" s="89"/>
      <c r="R2928" s="89"/>
      <c r="S2928" s="89"/>
      <c r="T2928" s="89"/>
    </row>
    <row r="2929" spans="2:20" s="86" customFormat="1" ht="10.199999999999999">
      <c r="B2929" s="87"/>
      <c r="C2929" s="87"/>
      <c r="D2929" s="89"/>
      <c r="R2929" s="89"/>
      <c r="S2929" s="89"/>
      <c r="T2929" s="89"/>
    </row>
    <row r="2930" spans="2:20" s="86" customFormat="1" ht="10.199999999999999">
      <c r="B2930" s="87"/>
      <c r="C2930" s="87"/>
      <c r="D2930" s="89"/>
      <c r="R2930" s="89"/>
      <c r="S2930" s="89"/>
      <c r="T2930" s="89"/>
    </row>
    <row r="2931" spans="2:20" s="86" customFormat="1" ht="10.199999999999999">
      <c r="B2931" s="87"/>
      <c r="C2931" s="87"/>
      <c r="D2931" s="89"/>
      <c r="R2931" s="89"/>
      <c r="S2931" s="89"/>
      <c r="T2931" s="89"/>
    </row>
    <row r="2932" spans="2:20" s="86" customFormat="1" ht="10.199999999999999">
      <c r="B2932" s="87"/>
      <c r="C2932" s="87"/>
      <c r="D2932" s="89"/>
      <c r="R2932" s="89"/>
      <c r="S2932" s="89"/>
      <c r="T2932" s="89"/>
    </row>
    <row r="2933" spans="2:20" s="86" customFormat="1" ht="10.199999999999999">
      <c r="B2933" s="87"/>
      <c r="C2933" s="87"/>
      <c r="D2933" s="89"/>
      <c r="R2933" s="89"/>
      <c r="S2933" s="89"/>
      <c r="T2933" s="89"/>
    </row>
    <row r="2934" spans="2:20" s="86" customFormat="1" ht="10.199999999999999">
      <c r="B2934" s="87"/>
      <c r="C2934" s="87"/>
      <c r="D2934" s="89"/>
      <c r="R2934" s="89"/>
      <c r="S2934" s="89"/>
      <c r="T2934" s="89"/>
    </row>
    <row r="2935" spans="2:20" s="86" customFormat="1" ht="10.199999999999999">
      <c r="B2935" s="87"/>
      <c r="C2935" s="87"/>
      <c r="D2935" s="89"/>
      <c r="R2935" s="89"/>
      <c r="S2935" s="89"/>
      <c r="T2935" s="89"/>
    </row>
    <row r="2936" spans="2:20" s="86" customFormat="1" ht="10.199999999999999">
      <c r="B2936" s="87"/>
      <c r="C2936" s="87"/>
      <c r="D2936" s="89"/>
      <c r="R2936" s="89"/>
      <c r="S2936" s="89"/>
      <c r="T2936" s="89"/>
    </row>
    <row r="2937" spans="2:20" s="86" customFormat="1" ht="10.199999999999999">
      <c r="B2937" s="87"/>
      <c r="C2937" s="87"/>
      <c r="D2937" s="89"/>
      <c r="R2937" s="89"/>
      <c r="S2937" s="89"/>
      <c r="T2937" s="89"/>
    </row>
    <row r="2938" spans="2:20" s="86" customFormat="1" ht="10.199999999999999">
      <c r="B2938" s="87"/>
      <c r="C2938" s="87"/>
      <c r="D2938" s="89"/>
      <c r="R2938" s="89"/>
      <c r="S2938" s="89"/>
      <c r="T2938" s="89"/>
    </row>
    <row r="2939" spans="2:20" s="86" customFormat="1" ht="10.199999999999999">
      <c r="B2939" s="87"/>
      <c r="C2939" s="87"/>
      <c r="D2939" s="89"/>
      <c r="R2939" s="89"/>
      <c r="S2939" s="89"/>
      <c r="T2939" s="89"/>
    </row>
    <row r="2940" spans="2:20" s="86" customFormat="1" ht="10.199999999999999">
      <c r="B2940" s="87"/>
      <c r="C2940" s="87"/>
      <c r="D2940" s="89"/>
      <c r="R2940" s="89"/>
      <c r="S2940" s="89"/>
      <c r="T2940" s="89"/>
    </row>
    <row r="2941" spans="2:20" s="86" customFormat="1" ht="10.199999999999999">
      <c r="B2941" s="87"/>
      <c r="C2941" s="87"/>
      <c r="D2941" s="89"/>
      <c r="R2941" s="89"/>
      <c r="S2941" s="89"/>
      <c r="T2941" s="89"/>
    </row>
    <row r="2942" spans="2:20" s="86" customFormat="1" ht="10.199999999999999">
      <c r="B2942" s="87"/>
      <c r="C2942" s="87"/>
      <c r="D2942" s="89"/>
      <c r="R2942" s="89"/>
      <c r="S2942" s="89"/>
      <c r="T2942" s="89"/>
    </row>
    <row r="2943" spans="2:20" s="86" customFormat="1" ht="10.199999999999999">
      <c r="B2943" s="87"/>
      <c r="C2943" s="87"/>
      <c r="D2943" s="89"/>
      <c r="R2943" s="89"/>
      <c r="S2943" s="89"/>
      <c r="T2943" s="89"/>
    </row>
    <row r="2944" spans="2:20" s="86" customFormat="1" ht="10.199999999999999">
      <c r="B2944" s="87"/>
      <c r="C2944" s="87"/>
      <c r="D2944" s="89"/>
      <c r="R2944" s="89"/>
      <c r="S2944" s="89"/>
      <c r="T2944" s="89"/>
    </row>
    <row r="2945" spans="2:20" s="86" customFormat="1" ht="10.199999999999999">
      <c r="B2945" s="87"/>
      <c r="C2945" s="87"/>
      <c r="D2945" s="89"/>
      <c r="R2945" s="89"/>
      <c r="S2945" s="89"/>
      <c r="T2945" s="89"/>
    </row>
    <row r="2946" spans="2:20" s="86" customFormat="1" ht="10.199999999999999">
      <c r="B2946" s="87"/>
      <c r="C2946" s="87"/>
      <c r="D2946" s="89"/>
      <c r="R2946" s="89"/>
      <c r="S2946" s="89"/>
      <c r="T2946" s="89"/>
    </row>
    <row r="2947" spans="2:20" s="86" customFormat="1" ht="10.199999999999999">
      <c r="B2947" s="87"/>
      <c r="C2947" s="87"/>
      <c r="D2947" s="89"/>
      <c r="R2947" s="89"/>
      <c r="S2947" s="89"/>
      <c r="T2947" s="89"/>
    </row>
    <row r="2948" spans="2:20" s="86" customFormat="1" ht="10.199999999999999">
      <c r="B2948" s="87"/>
      <c r="C2948" s="87"/>
      <c r="D2948" s="89"/>
      <c r="R2948" s="89"/>
      <c r="S2948" s="89"/>
      <c r="T2948" s="89"/>
    </row>
    <row r="2949" spans="2:20" s="86" customFormat="1" ht="10.199999999999999">
      <c r="B2949" s="87"/>
      <c r="C2949" s="87"/>
      <c r="D2949" s="89"/>
      <c r="R2949" s="89"/>
      <c r="S2949" s="89"/>
      <c r="T2949" s="89"/>
    </row>
    <row r="2950" spans="2:20" s="86" customFormat="1" ht="10.199999999999999">
      <c r="B2950" s="87"/>
      <c r="C2950" s="87"/>
      <c r="D2950" s="89"/>
      <c r="R2950" s="89"/>
      <c r="S2950" s="89"/>
      <c r="T2950" s="89"/>
    </row>
    <row r="2951" spans="2:20" s="86" customFormat="1" ht="10.199999999999999">
      <c r="B2951" s="87"/>
      <c r="C2951" s="87"/>
      <c r="D2951" s="89"/>
      <c r="R2951" s="89"/>
      <c r="S2951" s="89"/>
      <c r="T2951" s="89"/>
    </row>
    <row r="2952" spans="2:20" s="86" customFormat="1" ht="10.199999999999999">
      <c r="B2952" s="87"/>
      <c r="C2952" s="87"/>
      <c r="D2952" s="89"/>
      <c r="R2952" s="89"/>
      <c r="S2952" s="89"/>
      <c r="T2952" s="89"/>
    </row>
    <row r="2953" spans="2:20" s="86" customFormat="1" ht="10.199999999999999">
      <c r="B2953" s="87"/>
      <c r="C2953" s="87"/>
      <c r="D2953" s="89"/>
      <c r="R2953" s="89"/>
      <c r="S2953" s="89"/>
      <c r="T2953" s="89"/>
    </row>
    <row r="2954" spans="2:20" s="86" customFormat="1" ht="10.199999999999999">
      <c r="B2954" s="87"/>
      <c r="C2954" s="87"/>
      <c r="D2954" s="89"/>
      <c r="R2954" s="89"/>
      <c r="S2954" s="89"/>
      <c r="T2954" s="89"/>
    </row>
    <row r="2955" spans="2:20" s="86" customFormat="1" ht="10.199999999999999">
      <c r="B2955" s="87"/>
      <c r="C2955" s="87"/>
      <c r="D2955" s="89"/>
      <c r="R2955" s="89"/>
      <c r="S2955" s="89"/>
      <c r="T2955" s="89"/>
    </row>
    <row r="2956" spans="2:20" s="86" customFormat="1" ht="10.199999999999999">
      <c r="B2956" s="87"/>
      <c r="C2956" s="87"/>
      <c r="D2956" s="89"/>
      <c r="R2956" s="89"/>
      <c r="S2956" s="89"/>
      <c r="T2956" s="89"/>
    </row>
    <row r="2957" spans="2:20" s="86" customFormat="1" ht="10.199999999999999">
      <c r="B2957" s="87"/>
      <c r="C2957" s="87"/>
      <c r="D2957" s="89"/>
      <c r="R2957" s="89"/>
      <c r="S2957" s="89"/>
      <c r="T2957" s="89"/>
    </row>
    <row r="2958" spans="2:20" s="86" customFormat="1" ht="10.199999999999999">
      <c r="B2958" s="87"/>
      <c r="C2958" s="87"/>
      <c r="D2958" s="89"/>
      <c r="R2958" s="89"/>
      <c r="S2958" s="89"/>
      <c r="T2958" s="89"/>
    </row>
    <row r="2959" spans="2:20" s="86" customFormat="1" ht="10.199999999999999">
      <c r="B2959" s="87"/>
      <c r="C2959" s="87"/>
      <c r="D2959" s="89"/>
      <c r="R2959" s="89"/>
      <c r="S2959" s="89"/>
      <c r="T2959" s="89"/>
    </row>
    <row r="2960" spans="2:20" s="86" customFormat="1" ht="10.199999999999999">
      <c r="B2960" s="87"/>
      <c r="C2960" s="87"/>
      <c r="D2960" s="89"/>
      <c r="R2960" s="89"/>
      <c r="S2960" s="89"/>
      <c r="T2960" s="89"/>
    </row>
    <row r="2961" spans="2:20" s="86" customFormat="1" ht="10.199999999999999">
      <c r="B2961" s="87"/>
      <c r="C2961" s="87"/>
      <c r="D2961" s="89"/>
      <c r="R2961" s="89"/>
      <c r="S2961" s="89"/>
      <c r="T2961" s="89"/>
    </row>
    <row r="2962" spans="2:20" s="86" customFormat="1" ht="10.199999999999999">
      <c r="B2962" s="87"/>
      <c r="C2962" s="87"/>
      <c r="D2962" s="89"/>
      <c r="R2962" s="89"/>
      <c r="S2962" s="89"/>
      <c r="T2962" s="89"/>
    </row>
    <row r="2963" spans="2:20" s="86" customFormat="1" ht="10.199999999999999">
      <c r="B2963" s="87"/>
      <c r="C2963" s="87"/>
      <c r="D2963" s="89"/>
      <c r="R2963" s="89"/>
      <c r="S2963" s="89"/>
      <c r="T2963" s="89"/>
    </row>
    <row r="2964" spans="2:20" s="86" customFormat="1" ht="10.199999999999999">
      <c r="B2964" s="87"/>
      <c r="C2964" s="87"/>
      <c r="D2964" s="89"/>
      <c r="R2964" s="89"/>
      <c r="S2964" s="89"/>
      <c r="T2964" s="89"/>
    </row>
    <row r="2965" spans="2:20" s="86" customFormat="1" ht="10.199999999999999">
      <c r="B2965" s="87"/>
      <c r="C2965" s="87"/>
      <c r="D2965" s="89"/>
      <c r="R2965" s="89"/>
      <c r="S2965" s="89"/>
      <c r="T2965" s="89"/>
    </row>
    <row r="2966" spans="2:20" s="86" customFormat="1" ht="10.199999999999999">
      <c r="B2966" s="87"/>
      <c r="C2966" s="87"/>
      <c r="D2966" s="89"/>
      <c r="R2966" s="89"/>
      <c r="S2966" s="89"/>
      <c r="T2966" s="89"/>
    </row>
    <row r="2967" spans="2:20" s="86" customFormat="1" ht="10.199999999999999">
      <c r="B2967" s="87"/>
      <c r="C2967" s="87"/>
      <c r="D2967" s="89"/>
      <c r="R2967" s="89"/>
      <c r="S2967" s="89"/>
      <c r="T2967" s="89"/>
    </row>
    <row r="2968" spans="2:20" s="86" customFormat="1" ht="10.199999999999999">
      <c r="B2968" s="87"/>
      <c r="C2968" s="87"/>
      <c r="D2968" s="89"/>
      <c r="R2968" s="89"/>
      <c r="S2968" s="89"/>
      <c r="T2968" s="89"/>
    </row>
    <row r="2969" spans="2:20" s="86" customFormat="1" ht="10.199999999999999">
      <c r="B2969" s="87"/>
      <c r="C2969" s="87"/>
      <c r="D2969" s="89"/>
      <c r="R2969" s="89"/>
      <c r="S2969" s="89"/>
      <c r="T2969" s="89"/>
    </row>
    <row r="2970" spans="2:20" s="86" customFormat="1" ht="10.199999999999999">
      <c r="B2970" s="87"/>
      <c r="C2970" s="87"/>
      <c r="D2970" s="89"/>
      <c r="R2970" s="89"/>
      <c r="S2970" s="89"/>
      <c r="T2970" s="89"/>
    </row>
    <row r="2971" spans="2:20" s="86" customFormat="1" ht="10.199999999999999">
      <c r="B2971" s="87"/>
      <c r="C2971" s="87"/>
      <c r="D2971" s="89"/>
      <c r="R2971" s="89"/>
      <c r="S2971" s="89"/>
      <c r="T2971" s="89"/>
    </row>
    <row r="2972" spans="2:20" s="86" customFormat="1" ht="10.199999999999999">
      <c r="B2972" s="87"/>
      <c r="C2972" s="87"/>
      <c r="D2972" s="89"/>
      <c r="R2972" s="89"/>
      <c r="S2972" s="89"/>
      <c r="T2972" s="89"/>
    </row>
    <row r="2973" spans="2:20" s="86" customFormat="1" ht="10.199999999999999">
      <c r="B2973" s="87"/>
      <c r="C2973" s="87"/>
      <c r="D2973" s="89"/>
      <c r="R2973" s="89"/>
      <c r="S2973" s="89"/>
      <c r="T2973" s="89"/>
    </row>
    <row r="2974" spans="2:20" s="86" customFormat="1" ht="10.199999999999999">
      <c r="B2974" s="87"/>
      <c r="C2974" s="87"/>
      <c r="D2974" s="89"/>
      <c r="R2974" s="89"/>
      <c r="S2974" s="89"/>
      <c r="T2974" s="89"/>
    </row>
    <row r="2975" spans="2:20" s="86" customFormat="1" ht="10.199999999999999">
      <c r="B2975" s="87"/>
      <c r="C2975" s="87"/>
      <c r="D2975" s="89"/>
      <c r="R2975" s="89"/>
      <c r="S2975" s="89"/>
      <c r="T2975" s="89"/>
    </row>
    <row r="2976" spans="2:20" s="86" customFormat="1" ht="10.199999999999999">
      <c r="B2976" s="87"/>
      <c r="C2976" s="87"/>
      <c r="D2976" s="89"/>
      <c r="R2976" s="89"/>
      <c r="S2976" s="89"/>
      <c r="T2976" s="89"/>
    </row>
    <row r="2977" spans="2:20" s="86" customFormat="1" ht="10.199999999999999">
      <c r="B2977" s="87"/>
      <c r="C2977" s="87"/>
      <c r="D2977" s="89"/>
      <c r="R2977" s="89"/>
      <c r="S2977" s="89"/>
      <c r="T2977" s="89"/>
    </row>
    <row r="2978" spans="2:20" s="86" customFormat="1" ht="10.199999999999999">
      <c r="B2978" s="87"/>
      <c r="C2978" s="87"/>
      <c r="D2978" s="89"/>
      <c r="R2978" s="89"/>
      <c r="S2978" s="89"/>
      <c r="T2978" s="89"/>
    </row>
    <row r="2979" spans="2:20" s="86" customFormat="1" ht="10.199999999999999">
      <c r="B2979" s="87"/>
      <c r="C2979" s="87"/>
      <c r="D2979" s="89"/>
      <c r="R2979" s="89"/>
      <c r="S2979" s="89"/>
      <c r="T2979" s="89"/>
    </row>
    <row r="2980" spans="2:20" s="86" customFormat="1" ht="10.199999999999999">
      <c r="B2980" s="87"/>
      <c r="C2980" s="87"/>
      <c r="D2980" s="89"/>
      <c r="R2980" s="89"/>
      <c r="S2980" s="89"/>
      <c r="T2980" s="89"/>
    </row>
    <row r="2981" spans="2:20" s="86" customFormat="1" ht="10.199999999999999">
      <c r="B2981" s="87"/>
      <c r="C2981" s="87"/>
      <c r="D2981" s="89"/>
      <c r="R2981" s="89"/>
      <c r="S2981" s="89"/>
      <c r="T2981" s="89"/>
    </row>
    <row r="2982" spans="2:20" s="86" customFormat="1" ht="10.199999999999999">
      <c r="B2982" s="87"/>
      <c r="C2982" s="87"/>
      <c r="D2982" s="89"/>
      <c r="R2982" s="89"/>
      <c r="S2982" s="89"/>
      <c r="T2982" s="89"/>
    </row>
    <row r="2983" spans="2:20" s="86" customFormat="1" ht="10.199999999999999">
      <c r="B2983" s="87"/>
      <c r="C2983" s="87"/>
      <c r="D2983" s="89"/>
      <c r="R2983" s="89"/>
      <c r="S2983" s="89"/>
      <c r="T2983" s="89"/>
    </row>
    <row r="2984" spans="2:20" s="86" customFormat="1" ht="10.199999999999999">
      <c r="B2984" s="87"/>
      <c r="C2984" s="87"/>
      <c r="D2984" s="89"/>
      <c r="R2984" s="89"/>
      <c r="S2984" s="89"/>
      <c r="T2984" s="89"/>
    </row>
    <row r="2985" spans="2:20" s="86" customFormat="1" ht="10.199999999999999">
      <c r="B2985" s="87"/>
      <c r="C2985" s="87"/>
      <c r="D2985" s="89"/>
      <c r="R2985" s="89"/>
      <c r="S2985" s="89"/>
      <c r="T2985" s="89"/>
    </row>
    <row r="2986" spans="2:20" s="86" customFormat="1" ht="10.199999999999999">
      <c r="B2986" s="87"/>
      <c r="C2986" s="87"/>
      <c r="D2986" s="89"/>
      <c r="R2986" s="89"/>
      <c r="S2986" s="89"/>
      <c r="T2986" s="89"/>
    </row>
    <row r="2987" spans="2:20" s="86" customFormat="1" ht="10.199999999999999">
      <c r="B2987" s="87"/>
      <c r="C2987" s="87"/>
      <c r="D2987" s="89"/>
      <c r="R2987" s="89"/>
      <c r="S2987" s="89"/>
      <c r="T2987" s="89"/>
    </row>
    <row r="2988" spans="2:20" s="86" customFormat="1" ht="10.199999999999999">
      <c r="B2988" s="87"/>
      <c r="C2988" s="87"/>
      <c r="D2988" s="89"/>
      <c r="R2988" s="89"/>
      <c r="S2988" s="89"/>
      <c r="T2988" s="89"/>
    </row>
    <row r="2989" spans="2:20" s="86" customFormat="1" ht="10.199999999999999">
      <c r="B2989" s="87"/>
      <c r="C2989" s="87"/>
      <c r="D2989" s="89"/>
      <c r="R2989" s="89"/>
      <c r="S2989" s="89"/>
      <c r="T2989" s="89"/>
    </row>
    <row r="2990" spans="2:20" s="86" customFormat="1" ht="10.199999999999999">
      <c r="B2990" s="87"/>
      <c r="C2990" s="87"/>
      <c r="D2990" s="89"/>
      <c r="R2990" s="89"/>
      <c r="S2990" s="89"/>
      <c r="T2990" s="89"/>
    </row>
    <row r="2991" spans="2:20" s="86" customFormat="1" ht="10.199999999999999">
      <c r="B2991" s="87"/>
      <c r="C2991" s="87"/>
      <c r="D2991" s="89"/>
      <c r="R2991" s="89"/>
      <c r="S2991" s="89"/>
      <c r="T2991" s="89"/>
    </row>
    <row r="2992" spans="2:20" s="86" customFormat="1" ht="10.199999999999999">
      <c r="B2992" s="87"/>
      <c r="C2992" s="87"/>
      <c r="D2992" s="89"/>
      <c r="R2992" s="89"/>
      <c r="S2992" s="89"/>
      <c r="T2992" s="89"/>
    </row>
    <row r="2993" spans="2:20" s="86" customFormat="1" ht="10.199999999999999">
      <c r="B2993" s="87"/>
      <c r="C2993" s="87"/>
      <c r="D2993" s="89"/>
      <c r="R2993" s="89"/>
      <c r="S2993" s="89"/>
      <c r="T2993" s="89"/>
    </row>
    <row r="2994" spans="2:20" s="86" customFormat="1" ht="10.199999999999999">
      <c r="B2994" s="87"/>
      <c r="C2994" s="87"/>
      <c r="D2994" s="89"/>
      <c r="R2994" s="89"/>
      <c r="S2994" s="89"/>
      <c r="T2994" s="89"/>
    </row>
    <row r="2995" spans="2:20" s="86" customFormat="1" ht="10.199999999999999">
      <c r="B2995" s="87"/>
      <c r="C2995" s="87"/>
      <c r="D2995" s="89"/>
      <c r="R2995" s="89"/>
      <c r="S2995" s="89"/>
      <c r="T2995" s="89"/>
    </row>
    <row r="2996" spans="2:20" s="86" customFormat="1" ht="10.199999999999999">
      <c r="B2996" s="87"/>
      <c r="C2996" s="87"/>
      <c r="D2996" s="89"/>
      <c r="R2996" s="89"/>
      <c r="S2996" s="89"/>
      <c r="T2996" s="89"/>
    </row>
    <row r="2997" spans="2:20" s="86" customFormat="1" ht="10.199999999999999">
      <c r="B2997" s="87"/>
      <c r="C2997" s="87"/>
      <c r="D2997" s="89"/>
      <c r="R2997" s="89"/>
      <c r="S2997" s="89"/>
      <c r="T2997" s="89"/>
    </row>
    <row r="2998" spans="2:20" s="86" customFormat="1" ht="10.199999999999999">
      <c r="B2998" s="87"/>
      <c r="C2998" s="87"/>
      <c r="D2998" s="89"/>
      <c r="R2998" s="89"/>
      <c r="S2998" s="89"/>
      <c r="T2998" s="89"/>
    </row>
    <row r="2999" spans="2:20" s="86" customFormat="1" ht="10.199999999999999">
      <c r="B2999" s="87"/>
      <c r="C2999" s="87"/>
      <c r="D2999" s="89"/>
      <c r="R2999" s="89"/>
      <c r="S2999" s="89"/>
      <c r="T2999" s="89"/>
    </row>
    <row r="3000" spans="2:20" s="86" customFormat="1" ht="10.199999999999999">
      <c r="B3000" s="87"/>
      <c r="C3000" s="87"/>
      <c r="D3000" s="89"/>
      <c r="R3000" s="89"/>
      <c r="S3000" s="89"/>
      <c r="T3000" s="89"/>
    </row>
    <row r="3001" spans="2:20" s="86" customFormat="1" ht="10.199999999999999">
      <c r="B3001" s="87"/>
      <c r="C3001" s="87"/>
      <c r="D3001" s="89"/>
      <c r="R3001" s="89"/>
      <c r="S3001" s="89"/>
      <c r="T3001" s="89"/>
    </row>
    <row r="3002" spans="2:20" s="86" customFormat="1" ht="10.199999999999999">
      <c r="B3002" s="87"/>
      <c r="C3002" s="87"/>
      <c r="D3002" s="89"/>
      <c r="R3002" s="89"/>
      <c r="S3002" s="89"/>
      <c r="T3002" s="89"/>
    </row>
    <row r="3003" spans="2:20" s="86" customFormat="1" ht="10.199999999999999">
      <c r="B3003" s="87"/>
      <c r="C3003" s="87"/>
      <c r="D3003" s="89"/>
      <c r="R3003" s="89"/>
      <c r="S3003" s="89"/>
      <c r="T3003" s="89"/>
    </row>
    <row r="3004" spans="2:20" s="86" customFormat="1" ht="10.199999999999999">
      <c r="B3004" s="87"/>
      <c r="C3004" s="87"/>
      <c r="D3004" s="89"/>
      <c r="R3004" s="89"/>
      <c r="S3004" s="89"/>
      <c r="T3004" s="89"/>
    </row>
    <row r="3005" spans="2:20" s="86" customFormat="1" ht="10.199999999999999">
      <c r="B3005" s="87"/>
      <c r="C3005" s="87"/>
      <c r="D3005" s="89"/>
      <c r="R3005" s="89"/>
      <c r="S3005" s="89"/>
      <c r="T3005" s="89"/>
    </row>
    <row r="3006" spans="2:20" s="86" customFormat="1" ht="10.199999999999999">
      <c r="B3006" s="87"/>
      <c r="C3006" s="87"/>
      <c r="D3006" s="89"/>
      <c r="R3006" s="89"/>
      <c r="S3006" s="89"/>
      <c r="T3006" s="89"/>
    </row>
    <row r="3007" spans="2:20" s="86" customFormat="1" ht="10.199999999999999">
      <c r="B3007" s="87"/>
      <c r="C3007" s="87"/>
      <c r="D3007" s="89"/>
      <c r="R3007" s="89"/>
      <c r="S3007" s="89"/>
      <c r="T3007" s="89"/>
    </row>
    <row r="3008" spans="2:20" s="86" customFormat="1" ht="10.199999999999999">
      <c r="B3008" s="87"/>
      <c r="C3008" s="87"/>
      <c r="D3008" s="89"/>
      <c r="R3008" s="89"/>
      <c r="S3008" s="89"/>
      <c r="T3008" s="89"/>
    </row>
    <row r="3009" spans="2:20" s="86" customFormat="1" ht="10.199999999999999">
      <c r="B3009" s="87"/>
      <c r="C3009" s="87"/>
      <c r="D3009" s="89"/>
      <c r="R3009" s="89"/>
      <c r="S3009" s="89"/>
      <c r="T3009" s="89"/>
    </row>
    <row r="3010" spans="2:20" s="86" customFormat="1" ht="10.199999999999999">
      <c r="B3010" s="87"/>
      <c r="C3010" s="87"/>
      <c r="D3010" s="89"/>
      <c r="R3010" s="89"/>
      <c r="S3010" s="89"/>
      <c r="T3010" s="89"/>
    </row>
    <row r="3011" spans="2:20" s="86" customFormat="1" ht="10.199999999999999">
      <c r="B3011" s="87"/>
      <c r="C3011" s="87"/>
      <c r="D3011" s="89"/>
      <c r="R3011" s="89"/>
      <c r="S3011" s="89"/>
      <c r="T3011" s="89"/>
    </row>
    <row r="3012" spans="2:20" s="86" customFormat="1" ht="10.199999999999999">
      <c r="B3012" s="87"/>
      <c r="C3012" s="87"/>
      <c r="D3012" s="89"/>
      <c r="R3012" s="89"/>
      <c r="S3012" s="89"/>
      <c r="T3012" s="89"/>
    </row>
    <row r="3013" spans="2:20" s="86" customFormat="1" ht="10.199999999999999">
      <c r="B3013" s="87"/>
      <c r="C3013" s="87"/>
      <c r="D3013" s="89"/>
      <c r="R3013" s="89"/>
      <c r="S3013" s="89"/>
      <c r="T3013" s="89"/>
    </row>
    <row r="3014" spans="2:20" s="86" customFormat="1" ht="10.199999999999999">
      <c r="B3014" s="87"/>
      <c r="C3014" s="87"/>
      <c r="D3014" s="89"/>
      <c r="R3014" s="89"/>
      <c r="S3014" s="89"/>
      <c r="T3014" s="89"/>
    </row>
    <row r="3015" spans="2:20" s="86" customFormat="1" ht="10.199999999999999">
      <c r="B3015" s="87"/>
      <c r="C3015" s="87"/>
      <c r="D3015" s="89"/>
      <c r="R3015" s="89"/>
      <c r="S3015" s="89"/>
      <c r="T3015" s="89"/>
    </row>
    <row r="3016" spans="2:20" s="86" customFormat="1" ht="10.199999999999999">
      <c r="B3016" s="87"/>
      <c r="C3016" s="87"/>
      <c r="D3016" s="89"/>
      <c r="R3016" s="89"/>
      <c r="S3016" s="89"/>
      <c r="T3016" s="89"/>
    </row>
    <row r="3017" spans="2:20" s="86" customFormat="1" ht="10.199999999999999">
      <c r="B3017" s="87"/>
      <c r="C3017" s="87"/>
      <c r="D3017" s="89"/>
      <c r="R3017" s="89"/>
      <c r="S3017" s="89"/>
      <c r="T3017" s="89"/>
    </row>
    <row r="3018" spans="2:20" s="86" customFormat="1" ht="10.199999999999999">
      <c r="B3018" s="87"/>
      <c r="C3018" s="87"/>
      <c r="D3018" s="89"/>
      <c r="R3018" s="89"/>
      <c r="S3018" s="89"/>
      <c r="T3018" s="89"/>
    </row>
    <row r="3019" spans="2:20" s="86" customFormat="1" ht="10.199999999999999">
      <c r="B3019" s="87"/>
      <c r="C3019" s="87"/>
      <c r="D3019" s="89"/>
      <c r="R3019" s="89"/>
      <c r="S3019" s="89"/>
      <c r="T3019" s="89"/>
    </row>
    <row r="3020" spans="2:20" s="86" customFormat="1" ht="10.199999999999999">
      <c r="B3020" s="87"/>
      <c r="C3020" s="87"/>
      <c r="D3020" s="89"/>
      <c r="R3020" s="89"/>
      <c r="S3020" s="89"/>
      <c r="T3020" s="89"/>
    </row>
    <row r="3021" spans="2:20" s="86" customFormat="1" ht="10.199999999999999">
      <c r="B3021" s="87"/>
      <c r="C3021" s="87"/>
      <c r="D3021" s="89"/>
      <c r="R3021" s="89"/>
      <c r="S3021" s="89"/>
      <c r="T3021" s="89"/>
    </row>
    <row r="3022" spans="2:20" s="86" customFormat="1" ht="10.199999999999999">
      <c r="B3022" s="87"/>
      <c r="C3022" s="87"/>
      <c r="D3022" s="89"/>
      <c r="R3022" s="89"/>
      <c r="S3022" s="89"/>
      <c r="T3022" s="89"/>
    </row>
    <row r="3023" spans="2:20" s="86" customFormat="1" ht="10.199999999999999">
      <c r="B3023" s="87"/>
      <c r="C3023" s="87"/>
      <c r="D3023" s="89"/>
      <c r="R3023" s="89"/>
      <c r="S3023" s="89"/>
      <c r="T3023" s="89"/>
    </row>
    <row r="3024" spans="2:20" s="86" customFormat="1" ht="10.199999999999999">
      <c r="B3024" s="87"/>
      <c r="C3024" s="87"/>
      <c r="D3024" s="89"/>
      <c r="R3024" s="89"/>
      <c r="S3024" s="89"/>
      <c r="T3024" s="89"/>
    </row>
    <row r="3025" spans="2:20" s="86" customFormat="1" ht="10.199999999999999">
      <c r="B3025" s="87"/>
      <c r="C3025" s="87"/>
      <c r="D3025" s="89"/>
      <c r="R3025" s="89"/>
      <c r="S3025" s="89"/>
      <c r="T3025" s="89"/>
    </row>
    <row r="3026" spans="2:20" s="86" customFormat="1" ht="10.199999999999999">
      <c r="B3026" s="87"/>
      <c r="C3026" s="87"/>
      <c r="D3026" s="89"/>
      <c r="R3026" s="89"/>
      <c r="S3026" s="89"/>
      <c r="T3026" s="89"/>
    </row>
    <row r="3027" spans="2:20" s="86" customFormat="1" ht="10.199999999999999">
      <c r="B3027" s="87"/>
      <c r="C3027" s="87"/>
      <c r="D3027" s="89"/>
      <c r="R3027" s="89"/>
      <c r="S3027" s="89"/>
      <c r="T3027" s="89"/>
    </row>
    <row r="3028" spans="2:20" s="86" customFormat="1" ht="10.199999999999999">
      <c r="B3028" s="87"/>
      <c r="C3028" s="87"/>
      <c r="D3028" s="89"/>
      <c r="R3028" s="89"/>
      <c r="S3028" s="89"/>
      <c r="T3028" s="89"/>
    </row>
    <row r="3029" spans="2:20" s="86" customFormat="1" ht="10.199999999999999">
      <c r="B3029" s="87"/>
      <c r="C3029" s="87"/>
      <c r="D3029" s="89"/>
      <c r="R3029" s="89"/>
      <c r="S3029" s="89"/>
      <c r="T3029" s="89"/>
    </row>
    <row r="3030" spans="2:20" s="86" customFormat="1" ht="10.199999999999999">
      <c r="B3030" s="87"/>
      <c r="C3030" s="87"/>
      <c r="D3030" s="89"/>
      <c r="R3030" s="89"/>
      <c r="S3030" s="89"/>
      <c r="T3030" s="89"/>
    </row>
    <row r="3031" spans="2:20" s="86" customFormat="1" ht="10.199999999999999">
      <c r="B3031" s="87"/>
      <c r="C3031" s="87"/>
      <c r="D3031" s="89"/>
      <c r="R3031" s="89"/>
      <c r="S3031" s="89"/>
      <c r="T3031" s="89"/>
    </row>
    <row r="3032" spans="2:20" s="86" customFormat="1" ht="10.199999999999999">
      <c r="B3032" s="87"/>
      <c r="C3032" s="87"/>
      <c r="D3032" s="89"/>
      <c r="R3032" s="89"/>
      <c r="S3032" s="89"/>
      <c r="T3032" s="89"/>
    </row>
    <row r="3033" spans="2:20" s="86" customFormat="1" ht="10.199999999999999">
      <c r="B3033" s="87"/>
      <c r="C3033" s="87"/>
      <c r="D3033" s="89"/>
      <c r="R3033" s="89"/>
      <c r="S3033" s="89"/>
      <c r="T3033" s="89"/>
    </row>
    <row r="3034" spans="2:20" s="86" customFormat="1" ht="10.199999999999999">
      <c r="B3034" s="87"/>
      <c r="C3034" s="87"/>
      <c r="D3034" s="89"/>
      <c r="R3034" s="89"/>
      <c r="S3034" s="89"/>
      <c r="T3034" s="89"/>
    </row>
    <row r="3035" spans="2:20" s="86" customFormat="1" ht="10.199999999999999">
      <c r="B3035" s="87"/>
      <c r="C3035" s="87"/>
      <c r="D3035" s="89"/>
      <c r="R3035" s="89"/>
      <c r="S3035" s="89"/>
      <c r="T3035" s="89"/>
    </row>
    <row r="3036" spans="2:20" s="86" customFormat="1" ht="10.199999999999999">
      <c r="B3036" s="87"/>
      <c r="C3036" s="87"/>
      <c r="D3036" s="89"/>
      <c r="R3036" s="89"/>
      <c r="S3036" s="89"/>
      <c r="T3036" s="89"/>
    </row>
    <row r="3037" spans="2:20" s="86" customFormat="1" ht="10.199999999999999">
      <c r="B3037" s="87"/>
      <c r="C3037" s="87"/>
      <c r="D3037" s="89"/>
      <c r="R3037" s="89"/>
      <c r="S3037" s="89"/>
      <c r="T3037" s="89"/>
    </row>
    <row r="3038" spans="2:20" s="86" customFormat="1" ht="10.199999999999999">
      <c r="B3038" s="87"/>
      <c r="C3038" s="87"/>
      <c r="D3038" s="89"/>
      <c r="R3038" s="89"/>
      <c r="S3038" s="89"/>
      <c r="T3038" s="89"/>
    </row>
    <row r="3039" spans="2:20" s="86" customFormat="1" ht="10.199999999999999">
      <c r="B3039" s="87"/>
      <c r="C3039" s="87"/>
      <c r="D3039" s="89"/>
      <c r="R3039" s="89"/>
      <c r="S3039" s="89"/>
      <c r="T3039" s="89"/>
    </row>
    <row r="3040" spans="2:20" s="86" customFormat="1" ht="10.199999999999999">
      <c r="B3040" s="87"/>
      <c r="C3040" s="87"/>
      <c r="D3040" s="89"/>
      <c r="R3040" s="89"/>
      <c r="S3040" s="89"/>
      <c r="T3040" s="89"/>
    </row>
    <row r="3041" spans="2:20" s="86" customFormat="1" ht="10.199999999999999">
      <c r="B3041" s="87"/>
      <c r="C3041" s="87"/>
      <c r="D3041" s="89"/>
      <c r="R3041" s="89"/>
      <c r="S3041" s="89"/>
      <c r="T3041" s="89"/>
    </row>
    <row r="3042" spans="2:20" s="86" customFormat="1" ht="10.199999999999999">
      <c r="B3042" s="87"/>
      <c r="C3042" s="87"/>
      <c r="D3042" s="89"/>
      <c r="R3042" s="89"/>
      <c r="S3042" s="89"/>
      <c r="T3042" s="89"/>
    </row>
    <row r="3043" spans="2:20" s="86" customFormat="1" ht="10.199999999999999">
      <c r="B3043" s="87"/>
      <c r="C3043" s="87"/>
      <c r="D3043" s="89"/>
      <c r="R3043" s="89"/>
      <c r="S3043" s="89"/>
      <c r="T3043" s="89"/>
    </row>
    <row r="3044" spans="2:20" s="86" customFormat="1" ht="10.199999999999999">
      <c r="B3044" s="87"/>
      <c r="C3044" s="87"/>
      <c r="D3044" s="89"/>
      <c r="R3044" s="89"/>
      <c r="S3044" s="89"/>
      <c r="T3044" s="89"/>
    </row>
    <row r="3045" spans="2:20" s="86" customFormat="1" ht="10.199999999999999">
      <c r="B3045" s="87"/>
      <c r="C3045" s="87"/>
      <c r="D3045" s="89"/>
      <c r="R3045" s="89"/>
      <c r="S3045" s="89"/>
      <c r="T3045" s="89"/>
    </row>
    <row r="3046" spans="2:20" s="86" customFormat="1" ht="10.199999999999999">
      <c r="B3046" s="87"/>
      <c r="C3046" s="87"/>
      <c r="D3046" s="89"/>
      <c r="R3046" s="89"/>
      <c r="S3046" s="89"/>
      <c r="T3046" s="89"/>
    </row>
    <row r="3047" spans="2:20" s="86" customFormat="1" ht="10.199999999999999">
      <c r="B3047" s="87"/>
      <c r="C3047" s="87"/>
      <c r="D3047" s="89"/>
      <c r="R3047" s="89"/>
      <c r="S3047" s="89"/>
      <c r="T3047" s="89"/>
    </row>
    <row r="3048" spans="2:20" s="86" customFormat="1" ht="10.199999999999999">
      <c r="B3048" s="87"/>
      <c r="C3048" s="87"/>
      <c r="D3048" s="89"/>
      <c r="R3048" s="89"/>
      <c r="S3048" s="89"/>
      <c r="T3048" s="89"/>
    </row>
    <row r="3049" spans="2:20" s="86" customFormat="1" ht="10.199999999999999">
      <c r="B3049" s="87"/>
      <c r="C3049" s="87"/>
      <c r="D3049" s="89"/>
      <c r="R3049" s="89"/>
      <c r="S3049" s="89"/>
      <c r="T3049" s="89"/>
    </row>
    <row r="3050" spans="2:20" s="86" customFormat="1" ht="10.199999999999999">
      <c r="B3050" s="87"/>
      <c r="C3050" s="87"/>
      <c r="D3050" s="89"/>
      <c r="R3050" s="89"/>
      <c r="S3050" s="89"/>
      <c r="T3050" s="89"/>
    </row>
    <row r="3051" spans="2:20" s="86" customFormat="1" ht="10.199999999999999">
      <c r="B3051" s="87"/>
      <c r="C3051" s="87"/>
      <c r="D3051" s="89"/>
      <c r="R3051" s="89"/>
      <c r="S3051" s="89"/>
      <c r="T3051" s="89"/>
    </row>
    <row r="3052" spans="2:20" s="86" customFormat="1" ht="10.199999999999999">
      <c r="B3052" s="87"/>
      <c r="C3052" s="87"/>
      <c r="D3052" s="89"/>
      <c r="R3052" s="89"/>
      <c r="S3052" s="89"/>
      <c r="T3052" s="89"/>
    </row>
    <row r="3053" spans="2:20" s="86" customFormat="1" ht="10.199999999999999">
      <c r="B3053" s="87"/>
      <c r="C3053" s="87"/>
      <c r="D3053" s="89"/>
      <c r="R3053" s="89"/>
      <c r="S3053" s="89"/>
      <c r="T3053" s="89"/>
    </row>
    <row r="3054" spans="2:20" s="86" customFormat="1" ht="10.199999999999999">
      <c r="B3054" s="87"/>
      <c r="C3054" s="87"/>
      <c r="D3054" s="89"/>
      <c r="R3054" s="89"/>
      <c r="S3054" s="89"/>
      <c r="T3054" s="89"/>
    </row>
    <row r="3055" spans="2:20" s="86" customFormat="1" ht="10.199999999999999">
      <c r="B3055" s="87"/>
      <c r="C3055" s="87"/>
      <c r="D3055" s="89"/>
      <c r="R3055" s="89"/>
      <c r="S3055" s="89"/>
      <c r="T3055" s="89"/>
    </row>
    <row r="3056" spans="2:20" s="86" customFormat="1" ht="10.199999999999999">
      <c r="B3056" s="87"/>
      <c r="C3056" s="87"/>
      <c r="D3056" s="89"/>
      <c r="R3056" s="89"/>
      <c r="S3056" s="89"/>
      <c r="T3056" s="89"/>
    </row>
    <row r="3057" spans="2:20" s="86" customFormat="1" ht="10.199999999999999">
      <c r="B3057" s="87"/>
      <c r="C3057" s="87"/>
      <c r="D3057" s="89"/>
      <c r="R3057" s="89"/>
      <c r="S3057" s="89"/>
      <c r="T3057" s="89"/>
    </row>
    <row r="3058" spans="2:20" s="86" customFormat="1" ht="10.199999999999999">
      <c r="B3058" s="87"/>
      <c r="C3058" s="87"/>
      <c r="D3058" s="89"/>
      <c r="R3058" s="89"/>
      <c r="S3058" s="89"/>
      <c r="T3058" s="89"/>
    </row>
    <row r="3059" spans="2:20" s="86" customFormat="1" ht="10.199999999999999">
      <c r="B3059" s="87"/>
      <c r="C3059" s="87"/>
      <c r="D3059" s="89"/>
      <c r="R3059" s="89"/>
      <c r="S3059" s="89"/>
      <c r="T3059" s="89"/>
    </row>
    <row r="3060" spans="2:20" s="86" customFormat="1" ht="10.199999999999999">
      <c r="B3060" s="87"/>
      <c r="C3060" s="87"/>
      <c r="D3060" s="89"/>
      <c r="R3060" s="89"/>
      <c r="S3060" s="89"/>
      <c r="T3060" s="89"/>
    </row>
    <row r="3061" spans="2:20" s="86" customFormat="1" ht="10.199999999999999">
      <c r="B3061" s="87"/>
      <c r="C3061" s="87"/>
      <c r="D3061" s="89"/>
      <c r="R3061" s="89"/>
      <c r="S3061" s="89"/>
      <c r="T3061" s="89"/>
    </row>
    <row r="3062" spans="2:20" s="86" customFormat="1" ht="10.199999999999999">
      <c r="B3062" s="87"/>
      <c r="C3062" s="87"/>
      <c r="D3062" s="89"/>
      <c r="R3062" s="89"/>
      <c r="S3062" s="89"/>
      <c r="T3062" s="89"/>
    </row>
    <row r="3063" spans="2:20" s="86" customFormat="1" ht="10.199999999999999">
      <c r="B3063" s="87"/>
      <c r="C3063" s="87"/>
      <c r="D3063" s="89"/>
      <c r="R3063" s="89"/>
      <c r="S3063" s="89"/>
      <c r="T3063" s="89"/>
    </row>
    <row r="3064" spans="2:20" s="86" customFormat="1" ht="10.199999999999999">
      <c r="B3064" s="87"/>
      <c r="C3064" s="87"/>
      <c r="D3064" s="89"/>
      <c r="R3064" s="89"/>
      <c r="S3064" s="89"/>
      <c r="T3064" s="89"/>
    </row>
    <row r="3065" spans="2:20" s="86" customFormat="1" ht="10.199999999999999">
      <c r="B3065" s="87"/>
      <c r="C3065" s="87"/>
      <c r="D3065" s="89"/>
      <c r="R3065" s="89"/>
      <c r="S3065" s="89"/>
      <c r="T3065" s="89"/>
    </row>
    <row r="3066" spans="2:20" s="86" customFormat="1" ht="10.199999999999999">
      <c r="B3066" s="87"/>
      <c r="C3066" s="87"/>
      <c r="D3066" s="89"/>
      <c r="R3066" s="89"/>
      <c r="S3066" s="89"/>
      <c r="T3066" s="89"/>
    </row>
    <row r="3067" spans="2:20" s="86" customFormat="1" ht="10.199999999999999">
      <c r="B3067" s="87"/>
      <c r="C3067" s="87"/>
      <c r="D3067" s="89"/>
      <c r="R3067" s="89"/>
      <c r="S3067" s="89"/>
      <c r="T3067" s="89"/>
    </row>
    <row r="3068" spans="2:20" s="86" customFormat="1" ht="10.199999999999999">
      <c r="B3068" s="87"/>
      <c r="C3068" s="87"/>
      <c r="D3068" s="89"/>
      <c r="R3068" s="89"/>
      <c r="S3068" s="89"/>
      <c r="T3068" s="89"/>
    </row>
    <row r="3069" spans="2:20" s="86" customFormat="1" ht="10.199999999999999">
      <c r="B3069" s="87"/>
      <c r="C3069" s="87"/>
      <c r="D3069" s="89"/>
      <c r="R3069" s="89"/>
      <c r="S3069" s="89"/>
      <c r="T3069" s="89"/>
    </row>
    <row r="3070" spans="2:20" s="86" customFormat="1" ht="10.199999999999999">
      <c r="B3070" s="87"/>
      <c r="C3070" s="87"/>
      <c r="D3070" s="89"/>
      <c r="R3070" s="89"/>
      <c r="S3070" s="89"/>
      <c r="T3070" s="89"/>
    </row>
    <row r="3071" spans="2:20" s="86" customFormat="1" ht="10.199999999999999">
      <c r="B3071" s="87"/>
      <c r="C3071" s="87"/>
      <c r="D3071" s="89"/>
      <c r="R3071" s="89"/>
      <c r="S3071" s="89"/>
      <c r="T3071" s="89"/>
    </row>
    <row r="3072" spans="2:20" s="86" customFormat="1" ht="10.199999999999999">
      <c r="B3072" s="87"/>
      <c r="C3072" s="87"/>
      <c r="D3072" s="89"/>
      <c r="R3072" s="89"/>
      <c r="S3072" s="89"/>
      <c r="T3072" s="89"/>
    </row>
    <row r="3073" spans="2:20" s="86" customFormat="1" ht="10.199999999999999">
      <c r="B3073" s="87"/>
      <c r="C3073" s="87"/>
      <c r="D3073" s="89"/>
      <c r="R3073" s="89"/>
      <c r="S3073" s="89"/>
      <c r="T3073" s="89"/>
    </row>
    <row r="3074" spans="2:20" s="86" customFormat="1" ht="10.199999999999999">
      <c r="B3074" s="87"/>
      <c r="C3074" s="87"/>
      <c r="D3074" s="89"/>
      <c r="R3074" s="89"/>
      <c r="S3074" s="89"/>
      <c r="T3074" s="89"/>
    </row>
    <row r="3075" spans="2:20" s="86" customFormat="1" ht="10.199999999999999">
      <c r="B3075" s="87"/>
      <c r="C3075" s="87"/>
      <c r="D3075" s="89"/>
      <c r="R3075" s="89"/>
      <c r="S3075" s="89"/>
      <c r="T3075" s="89"/>
    </row>
    <row r="3076" spans="2:20" s="86" customFormat="1" ht="10.199999999999999">
      <c r="B3076" s="87"/>
      <c r="C3076" s="87"/>
      <c r="D3076" s="89"/>
      <c r="R3076" s="89"/>
      <c r="S3076" s="89"/>
      <c r="T3076" s="89"/>
    </row>
    <row r="3077" spans="2:20" s="86" customFormat="1" ht="10.199999999999999">
      <c r="B3077" s="87"/>
      <c r="C3077" s="87"/>
      <c r="D3077" s="89"/>
      <c r="R3077" s="89"/>
      <c r="S3077" s="89"/>
      <c r="T3077" s="89"/>
    </row>
    <row r="3078" spans="2:20" s="86" customFormat="1" ht="10.199999999999999">
      <c r="B3078" s="87"/>
      <c r="C3078" s="87"/>
      <c r="D3078" s="89"/>
      <c r="R3078" s="89"/>
      <c r="S3078" s="89"/>
      <c r="T3078" s="89"/>
    </row>
    <row r="3079" spans="2:20" s="86" customFormat="1" ht="10.199999999999999">
      <c r="B3079" s="87"/>
      <c r="C3079" s="87"/>
      <c r="D3079" s="89"/>
      <c r="R3079" s="89"/>
      <c r="S3079" s="89"/>
      <c r="T3079" s="89"/>
    </row>
    <row r="3080" spans="2:20" s="86" customFormat="1" ht="10.199999999999999">
      <c r="B3080" s="87"/>
      <c r="C3080" s="87"/>
      <c r="D3080" s="89"/>
      <c r="R3080" s="89"/>
      <c r="S3080" s="89"/>
      <c r="T3080" s="89"/>
    </row>
    <row r="3081" spans="2:20" s="86" customFormat="1" ht="10.199999999999999">
      <c r="B3081" s="87"/>
      <c r="C3081" s="87"/>
      <c r="D3081" s="89"/>
      <c r="R3081" s="89"/>
      <c r="S3081" s="89"/>
      <c r="T3081" s="89"/>
    </row>
    <row r="3082" spans="2:20" s="86" customFormat="1" ht="10.199999999999999">
      <c r="B3082" s="87"/>
      <c r="C3082" s="87"/>
      <c r="D3082" s="89"/>
      <c r="R3082" s="89"/>
      <c r="S3082" s="89"/>
      <c r="T3082" s="89"/>
    </row>
    <row r="3083" spans="2:20" s="86" customFormat="1" ht="10.199999999999999">
      <c r="B3083" s="87"/>
      <c r="C3083" s="87"/>
      <c r="D3083" s="89"/>
      <c r="R3083" s="89"/>
      <c r="S3083" s="89"/>
      <c r="T3083" s="89"/>
    </row>
    <row r="3084" spans="2:20" s="86" customFormat="1" ht="10.199999999999999">
      <c r="B3084" s="87"/>
      <c r="C3084" s="87"/>
      <c r="D3084" s="89"/>
      <c r="R3084" s="89"/>
      <c r="S3084" s="89"/>
      <c r="T3084" s="89"/>
    </row>
    <row r="3085" spans="2:20" s="86" customFormat="1" ht="10.199999999999999">
      <c r="B3085" s="87"/>
      <c r="C3085" s="87"/>
      <c r="D3085" s="89"/>
      <c r="R3085" s="89"/>
      <c r="S3085" s="89"/>
      <c r="T3085" s="89"/>
    </row>
    <row r="3086" spans="2:20" s="86" customFormat="1" ht="10.199999999999999">
      <c r="B3086" s="87"/>
      <c r="C3086" s="87"/>
      <c r="D3086" s="89"/>
      <c r="R3086" s="89"/>
      <c r="S3086" s="89"/>
      <c r="T3086" s="89"/>
    </row>
    <row r="3087" spans="2:20" s="86" customFormat="1" ht="10.199999999999999">
      <c r="B3087" s="87"/>
      <c r="C3087" s="87"/>
      <c r="D3087" s="89"/>
      <c r="R3087" s="89"/>
      <c r="S3087" s="89"/>
      <c r="T3087" s="89"/>
    </row>
    <row r="3088" spans="2:20" s="86" customFormat="1" ht="10.199999999999999">
      <c r="B3088" s="87"/>
      <c r="C3088" s="87"/>
      <c r="D3088" s="89"/>
      <c r="R3088" s="89"/>
      <c r="S3088" s="89"/>
      <c r="T3088" s="89"/>
    </row>
    <row r="3089" spans="2:20" s="86" customFormat="1" ht="10.199999999999999">
      <c r="B3089" s="87"/>
      <c r="C3089" s="87"/>
      <c r="D3089" s="89"/>
      <c r="R3089" s="89"/>
      <c r="S3089" s="89"/>
      <c r="T3089" s="89"/>
    </row>
    <row r="3090" spans="2:20" s="86" customFormat="1" ht="10.199999999999999">
      <c r="B3090" s="87"/>
      <c r="C3090" s="87"/>
      <c r="D3090" s="89"/>
      <c r="R3090" s="89"/>
      <c r="S3090" s="89"/>
      <c r="T3090" s="89"/>
    </row>
    <row r="3091" spans="2:20" s="86" customFormat="1" ht="10.199999999999999">
      <c r="B3091" s="87"/>
      <c r="C3091" s="87"/>
      <c r="D3091" s="89"/>
      <c r="R3091" s="89"/>
      <c r="S3091" s="89"/>
      <c r="T3091" s="89"/>
    </row>
    <row r="3092" spans="2:20" s="86" customFormat="1" ht="10.199999999999999">
      <c r="B3092" s="87"/>
      <c r="C3092" s="87"/>
      <c r="D3092" s="89"/>
      <c r="R3092" s="89"/>
      <c r="S3092" s="89"/>
      <c r="T3092" s="89"/>
    </row>
    <row r="3093" spans="2:20" s="86" customFormat="1" ht="10.199999999999999">
      <c r="B3093" s="87"/>
      <c r="C3093" s="87"/>
      <c r="D3093" s="89"/>
      <c r="R3093" s="89"/>
      <c r="S3093" s="89"/>
      <c r="T3093" s="89"/>
    </row>
    <row r="3094" spans="2:20" s="86" customFormat="1" ht="10.199999999999999">
      <c r="B3094" s="87"/>
      <c r="C3094" s="87"/>
      <c r="D3094" s="89"/>
      <c r="R3094" s="89"/>
      <c r="S3094" s="89"/>
      <c r="T3094" s="89"/>
    </row>
    <row r="3095" spans="2:20" s="86" customFormat="1" ht="10.199999999999999">
      <c r="B3095" s="87"/>
      <c r="C3095" s="87"/>
      <c r="D3095" s="89"/>
      <c r="R3095" s="89"/>
      <c r="S3095" s="89"/>
      <c r="T3095" s="89"/>
    </row>
    <row r="3096" spans="2:20" s="86" customFormat="1" ht="10.199999999999999">
      <c r="B3096" s="87"/>
      <c r="C3096" s="87"/>
      <c r="D3096" s="89"/>
      <c r="R3096" s="89"/>
      <c r="S3096" s="89"/>
      <c r="T3096" s="89"/>
    </row>
    <row r="3097" spans="2:20" s="86" customFormat="1" ht="10.199999999999999">
      <c r="B3097" s="87"/>
      <c r="C3097" s="87"/>
      <c r="D3097" s="89"/>
      <c r="R3097" s="89"/>
      <c r="S3097" s="89"/>
      <c r="T3097" s="89"/>
    </row>
    <row r="3098" spans="2:20" s="86" customFormat="1" ht="10.199999999999999">
      <c r="B3098" s="87"/>
      <c r="C3098" s="87"/>
      <c r="D3098" s="89"/>
      <c r="R3098" s="89"/>
      <c r="S3098" s="89"/>
      <c r="T3098" s="89"/>
    </row>
    <row r="3099" spans="2:20" s="86" customFormat="1" ht="10.199999999999999">
      <c r="B3099" s="87"/>
      <c r="C3099" s="87"/>
      <c r="D3099" s="89"/>
      <c r="R3099" s="89"/>
      <c r="S3099" s="89"/>
      <c r="T3099" s="89"/>
    </row>
    <row r="3100" spans="2:20" s="86" customFormat="1" ht="10.199999999999999">
      <c r="B3100" s="87"/>
      <c r="C3100" s="87"/>
      <c r="D3100" s="89"/>
      <c r="R3100" s="89"/>
      <c r="S3100" s="89"/>
      <c r="T3100" s="89"/>
    </row>
    <row r="3101" spans="2:20" s="86" customFormat="1" ht="10.199999999999999">
      <c r="B3101" s="87"/>
      <c r="C3101" s="87"/>
      <c r="D3101" s="89"/>
      <c r="R3101" s="89"/>
      <c r="S3101" s="89"/>
      <c r="T3101" s="89"/>
    </row>
    <row r="3102" spans="2:20" s="86" customFormat="1" ht="10.199999999999999">
      <c r="B3102" s="87"/>
      <c r="C3102" s="87"/>
      <c r="D3102" s="89"/>
      <c r="R3102" s="89"/>
      <c r="S3102" s="89"/>
      <c r="T3102" s="89"/>
    </row>
    <row r="3103" spans="2:20" s="86" customFormat="1" ht="10.199999999999999">
      <c r="B3103" s="87"/>
      <c r="C3103" s="87"/>
      <c r="D3103" s="89"/>
      <c r="R3103" s="89"/>
      <c r="S3103" s="89"/>
      <c r="T3103" s="89"/>
    </row>
    <row r="3104" spans="2:20" s="86" customFormat="1" ht="10.199999999999999">
      <c r="B3104" s="87"/>
      <c r="C3104" s="87"/>
      <c r="D3104" s="89"/>
      <c r="R3104" s="89"/>
      <c r="S3104" s="89"/>
      <c r="T3104" s="89"/>
    </row>
    <row r="3105" spans="2:20" s="86" customFormat="1" ht="10.199999999999999">
      <c r="B3105" s="87"/>
      <c r="C3105" s="87"/>
      <c r="D3105" s="89"/>
      <c r="R3105" s="89"/>
      <c r="S3105" s="89"/>
      <c r="T3105" s="89"/>
    </row>
    <row r="3106" spans="2:20" s="86" customFormat="1" ht="10.199999999999999">
      <c r="B3106" s="87"/>
      <c r="C3106" s="87"/>
      <c r="D3106" s="89"/>
      <c r="R3106" s="89"/>
      <c r="S3106" s="89"/>
      <c r="T3106" s="89"/>
    </row>
    <row r="3107" spans="2:20" s="86" customFormat="1" ht="10.199999999999999">
      <c r="B3107" s="87"/>
      <c r="C3107" s="87"/>
      <c r="D3107" s="89"/>
      <c r="R3107" s="89"/>
      <c r="S3107" s="89"/>
      <c r="T3107" s="89"/>
    </row>
    <row r="3108" spans="2:20" s="86" customFormat="1" ht="10.199999999999999">
      <c r="B3108" s="87"/>
      <c r="C3108" s="87"/>
      <c r="D3108" s="89"/>
      <c r="R3108" s="89"/>
      <c r="S3108" s="89"/>
      <c r="T3108" s="89"/>
    </row>
    <row r="3109" spans="2:20" s="86" customFormat="1" ht="10.199999999999999">
      <c r="B3109" s="87"/>
      <c r="C3109" s="87"/>
      <c r="D3109" s="89"/>
      <c r="R3109" s="89"/>
      <c r="S3109" s="89"/>
      <c r="T3109" s="89"/>
    </row>
    <row r="3110" spans="2:20" s="86" customFormat="1" ht="10.199999999999999">
      <c r="B3110" s="87"/>
      <c r="C3110" s="87"/>
      <c r="D3110" s="89"/>
      <c r="R3110" s="89"/>
      <c r="S3110" s="89"/>
      <c r="T3110" s="89"/>
    </row>
    <row r="3111" spans="2:20" s="86" customFormat="1" ht="10.199999999999999">
      <c r="B3111" s="87"/>
      <c r="C3111" s="87"/>
      <c r="D3111" s="89"/>
      <c r="R3111" s="89"/>
      <c r="S3111" s="89"/>
      <c r="T3111" s="89"/>
    </row>
    <row r="3112" spans="2:20" s="86" customFormat="1" ht="10.199999999999999">
      <c r="B3112" s="87"/>
      <c r="C3112" s="87"/>
      <c r="D3112" s="89"/>
      <c r="R3112" s="89"/>
      <c r="S3112" s="89"/>
      <c r="T3112" s="89"/>
    </row>
    <row r="3113" spans="2:20" s="86" customFormat="1" ht="10.199999999999999">
      <c r="B3113" s="87"/>
      <c r="C3113" s="87"/>
      <c r="D3113" s="89"/>
      <c r="R3113" s="89"/>
      <c r="S3113" s="89"/>
      <c r="T3113" s="89"/>
    </row>
    <row r="3114" spans="2:20" s="86" customFormat="1" ht="10.199999999999999">
      <c r="B3114" s="87"/>
      <c r="C3114" s="87"/>
      <c r="D3114" s="89"/>
      <c r="R3114" s="89"/>
      <c r="S3114" s="89"/>
      <c r="T3114" s="89"/>
    </row>
    <row r="3115" spans="2:20" s="86" customFormat="1" ht="10.199999999999999">
      <c r="B3115" s="87"/>
      <c r="C3115" s="87"/>
      <c r="D3115" s="89"/>
      <c r="R3115" s="89"/>
      <c r="S3115" s="89"/>
      <c r="T3115" s="89"/>
    </row>
    <row r="3116" spans="2:20" s="86" customFormat="1" ht="10.199999999999999">
      <c r="B3116" s="87"/>
      <c r="C3116" s="87"/>
      <c r="D3116" s="89"/>
      <c r="R3116" s="89"/>
      <c r="S3116" s="89"/>
      <c r="T3116" s="89"/>
    </row>
    <row r="3117" spans="2:20" s="86" customFormat="1" ht="10.199999999999999">
      <c r="B3117" s="87"/>
      <c r="C3117" s="87"/>
      <c r="D3117" s="89"/>
      <c r="R3117" s="89"/>
      <c r="S3117" s="89"/>
      <c r="T3117" s="89"/>
    </row>
    <row r="3118" spans="2:20" s="86" customFormat="1" ht="10.199999999999999">
      <c r="B3118" s="87"/>
      <c r="C3118" s="87"/>
      <c r="D3118" s="89"/>
      <c r="R3118" s="89"/>
      <c r="S3118" s="89"/>
      <c r="T3118" s="89"/>
    </row>
    <row r="3119" spans="2:20" s="86" customFormat="1" ht="10.199999999999999">
      <c r="B3119" s="87"/>
      <c r="C3119" s="87"/>
      <c r="D3119" s="89"/>
      <c r="R3119" s="89"/>
      <c r="S3119" s="89"/>
      <c r="T3119" s="89"/>
    </row>
    <row r="3120" spans="2:20" s="86" customFormat="1" ht="10.199999999999999">
      <c r="B3120" s="87"/>
      <c r="C3120" s="87"/>
      <c r="D3120" s="89"/>
      <c r="R3120" s="89"/>
      <c r="S3120" s="89"/>
      <c r="T3120" s="89"/>
    </row>
    <row r="3121" spans="2:20" s="86" customFormat="1" ht="10.199999999999999">
      <c r="B3121" s="87"/>
      <c r="C3121" s="87"/>
      <c r="D3121" s="89"/>
      <c r="R3121" s="89"/>
      <c r="S3121" s="89"/>
      <c r="T3121" s="89"/>
    </row>
    <row r="3122" spans="2:20" s="86" customFormat="1" ht="10.199999999999999">
      <c r="B3122" s="87"/>
      <c r="C3122" s="87"/>
      <c r="D3122" s="89"/>
      <c r="R3122" s="89"/>
      <c r="S3122" s="89"/>
      <c r="T3122" s="89"/>
    </row>
    <row r="3123" spans="2:20" s="86" customFormat="1" ht="10.199999999999999">
      <c r="B3123" s="87"/>
      <c r="C3123" s="87"/>
      <c r="D3123" s="89"/>
      <c r="R3123" s="89"/>
      <c r="S3123" s="89"/>
      <c r="T3123" s="89"/>
    </row>
    <row r="3124" spans="2:20" s="86" customFormat="1" ht="10.199999999999999">
      <c r="B3124" s="87"/>
      <c r="C3124" s="87"/>
      <c r="D3124" s="89"/>
      <c r="R3124" s="89"/>
      <c r="S3124" s="89"/>
      <c r="T3124" s="89"/>
    </row>
    <row r="3125" spans="2:20" s="86" customFormat="1" ht="10.199999999999999">
      <c r="B3125" s="87"/>
      <c r="C3125" s="87"/>
      <c r="D3125" s="89"/>
      <c r="R3125" s="89"/>
      <c r="S3125" s="89"/>
      <c r="T3125" s="89"/>
    </row>
    <row r="3126" spans="2:20" s="86" customFormat="1" ht="10.199999999999999">
      <c r="B3126" s="87"/>
      <c r="C3126" s="87"/>
      <c r="D3126" s="89"/>
      <c r="R3126" s="89"/>
      <c r="S3126" s="89"/>
      <c r="T3126" s="89"/>
    </row>
    <row r="3127" spans="2:20" s="86" customFormat="1" ht="10.199999999999999">
      <c r="B3127" s="87"/>
      <c r="C3127" s="87"/>
      <c r="D3127" s="89"/>
      <c r="R3127" s="89"/>
      <c r="S3127" s="89"/>
      <c r="T3127" s="89"/>
    </row>
    <row r="3128" spans="2:20" s="86" customFormat="1" ht="10.199999999999999">
      <c r="B3128" s="87"/>
      <c r="C3128" s="87"/>
      <c r="D3128" s="89"/>
      <c r="R3128" s="89"/>
      <c r="S3128" s="89"/>
      <c r="T3128" s="89"/>
    </row>
    <row r="3129" spans="2:20" s="86" customFormat="1" ht="10.199999999999999">
      <c r="B3129" s="87"/>
      <c r="C3129" s="87"/>
      <c r="D3129" s="89"/>
      <c r="R3129" s="89"/>
      <c r="S3129" s="89"/>
      <c r="T3129" s="89"/>
    </row>
    <row r="3130" spans="2:20" s="86" customFormat="1" ht="10.199999999999999">
      <c r="B3130" s="87"/>
      <c r="C3130" s="87"/>
      <c r="D3130" s="89"/>
      <c r="R3130" s="89"/>
      <c r="S3130" s="89"/>
      <c r="T3130" s="89"/>
    </row>
    <row r="3131" spans="2:20" s="86" customFormat="1" ht="10.199999999999999">
      <c r="B3131" s="87"/>
      <c r="C3131" s="87"/>
      <c r="D3131" s="89"/>
      <c r="R3131" s="89"/>
      <c r="S3131" s="89"/>
      <c r="T3131" s="89"/>
    </row>
    <row r="3132" spans="2:20" s="86" customFormat="1" ht="10.199999999999999">
      <c r="B3132" s="87"/>
      <c r="C3132" s="87"/>
      <c r="D3132" s="89"/>
      <c r="R3132" s="89"/>
      <c r="S3132" s="89"/>
      <c r="T3132" s="89"/>
    </row>
    <row r="3133" spans="2:20" s="86" customFormat="1" ht="10.199999999999999">
      <c r="B3133" s="87"/>
      <c r="C3133" s="87"/>
      <c r="D3133" s="89"/>
      <c r="R3133" s="89"/>
      <c r="S3133" s="89"/>
      <c r="T3133" s="89"/>
    </row>
    <row r="3134" spans="2:20" s="86" customFormat="1" ht="10.199999999999999">
      <c r="B3134" s="87"/>
      <c r="C3134" s="87"/>
      <c r="D3134" s="89"/>
      <c r="R3134" s="89"/>
      <c r="S3134" s="89"/>
      <c r="T3134" s="89"/>
    </row>
    <row r="3135" spans="2:20" s="86" customFormat="1" ht="10.199999999999999">
      <c r="B3135" s="87"/>
      <c r="C3135" s="87"/>
      <c r="D3135" s="89"/>
      <c r="R3135" s="89"/>
      <c r="S3135" s="89"/>
      <c r="T3135" s="89"/>
    </row>
    <row r="3136" spans="2:20" s="86" customFormat="1" ht="10.199999999999999">
      <c r="B3136" s="87"/>
      <c r="C3136" s="87"/>
      <c r="D3136" s="89"/>
      <c r="R3136" s="89"/>
      <c r="S3136" s="89"/>
      <c r="T3136" s="89"/>
    </row>
    <row r="3137" spans="2:20" s="86" customFormat="1" ht="10.199999999999999">
      <c r="B3137" s="87"/>
      <c r="C3137" s="87"/>
      <c r="D3137" s="89"/>
      <c r="R3137" s="89"/>
      <c r="S3137" s="89"/>
      <c r="T3137" s="89"/>
    </row>
    <row r="3138" spans="2:20" s="86" customFormat="1" ht="10.199999999999999">
      <c r="B3138" s="87"/>
      <c r="C3138" s="87"/>
      <c r="D3138" s="89"/>
      <c r="R3138" s="89"/>
      <c r="S3138" s="89"/>
      <c r="T3138" s="89"/>
    </row>
    <row r="3139" spans="2:20" s="86" customFormat="1" ht="10.199999999999999">
      <c r="B3139" s="87"/>
      <c r="C3139" s="87"/>
      <c r="D3139" s="89"/>
      <c r="R3139" s="89"/>
      <c r="S3139" s="89"/>
      <c r="T3139" s="89"/>
    </row>
    <row r="3140" spans="2:20" s="86" customFormat="1" ht="10.199999999999999">
      <c r="B3140" s="87"/>
      <c r="C3140" s="87"/>
      <c r="D3140" s="89"/>
      <c r="R3140" s="89"/>
      <c r="S3140" s="89"/>
      <c r="T3140" s="89"/>
    </row>
    <row r="3141" spans="2:20" s="86" customFormat="1" ht="10.199999999999999">
      <c r="B3141" s="87"/>
      <c r="C3141" s="87"/>
      <c r="D3141" s="89"/>
      <c r="R3141" s="89"/>
      <c r="S3141" s="89"/>
      <c r="T3141" s="89"/>
    </row>
    <row r="3142" spans="2:20" s="86" customFormat="1" ht="10.199999999999999">
      <c r="B3142" s="87"/>
      <c r="C3142" s="87"/>
      <c r="D3142" s="89"/>
      <c r="R3142" s="89"/>
      <c r="S3142" s="89"/>
      <c r="T3142" s="89"/>
    </row>
    <row r="3143" spans="2:20" s="86" customFormat="1" ht="10.199999999999999">
      <c r="B3143" s="87"/>
      <c r="C3143" s="87"/>
      <c r="D3143" s="89"/>
      <c r="R3143" s="89"/>
      <c r="S3143" s="89"/>
      <c r="T3143" s="89"/>
    </row>
    <row r="3144" spans="2:20" s="86" customFormat="1" ht="10.199999999999999">
      <c r="B3144" s="87"/>
      <c r="C3144" s="87"/>
      <c r="D3144" s="89"/>
      <c r="R3144" s="89"/>
      <c r="S3144" s="89"/>
      <c r="T3144" s="89"/>
    </row>
    <row r="3145" spans="2:20" s="86" customFormat="1" ht="10.199999999999999">
      <c r="B3145" s="87"/>
      <c r="C3145" s="87"/>
      <c r="D3145" s="89"/>
      <c r="R3145" s="89"/>
      <c r="S3145" s="89"/>
      <c r="T3145" s="89"/>
    </row>
    <row r="3146" spans="2:20" s="86" customFormat="1" ht="10.199999999999999">
      <c r="B3146" s="87"/>
      <c r="C3146" s="87"/>
      <c r="D3146" s="89"/>
      <c r="R3146" s="89"/>
      <c r="S3146" s="89"/>
      <c r="T3146" s="89"/>
    </row>
    <row r="3147" spans="2:20" s="86" customFormat="1" ht="10.199999999999999">
      <c r="B3147" s="87"/>
      <c r="C3147" s="87"/>
      <c r="D3147" s="89"/>
      <c r="R3147" s="89"/>
      <c r="S3147" s="89"/>
      <c r="T3147" s="89"/>
    </row>
    <row r="3148" spans="2:20" s="86" customFormat="1" ht="10.199999999999999">
      <c r="B3148" s="87"/>
      <c r="C3148" s="87"/>
      <c r="D3148" s="89"/>
      <c r="R3148" s="89"/>
      <c r="S3148" s="89"/>
      <c r="T3148" s="89"/>
    </row>
    <row r="3149" spans="2:20" s="86" customFormat="1" ht="10.199999999999999">
      <c r="B3149" s="87"/>
      <c r="C3149" s="87"/>
      <c r="D3149" s="89"/>
      <c r="R3149" s="89"/>
      <c r="S3149" s="89"/>
      <c r="T3149" s="89"/>
    </row>
    <row r="3150" spans="2:20" s="86" customFormat="1" ht="10.199999999999999">
      <c r="B3150" s="87"/>
      <c r="C3150" s="87"/>
      <c r="D3150" s="89"/>
      <c r="R3150" s="89"/>
      <c r="S3150" s="89"/>
      <c r="T3150" s="89"/>
    </row>
    <row r="3151" spans="2:20" s="86" customFormat="1" ht="10.199999999999999">
      <c r="B3151" s="87"/>
      <c r="C3151" s="87"/>
      <c r="D3151" s="89"/>
      <c r="R3151" s="89"/>
      <c r="S3151" s="89"/>
      <c r="T3151" s="89"/>
    </row>
    <row r="3152" spans="2:20" s="86" customFormat="1" ht="10.199999999999999">
      <c r="B3152" s="87"/>
      <c r="C3152" s="87"/>
      <c r="D3152" s="89"/>
      <c r="R3152" s="89"/>
      <c r="S3152" s="89"/>
      <c r="T3152" s="89"/>
    </row>
    <row r="3153" spans="2:20" s="86" customFormat="1" ht="10.199999999999999">
      <c r="B3153" s="87"/>
      <c r="C3153" s="87"/>
      <c r="D3153" s="89"/>
      <c r="R3153" s="89"/>
      <c r="S3153" s="89"/>
      <c r="T3153" s="89"/>
    </row>
    <row r="3154" spans="2:20" s="86" customFormat="1" ht="10.199999999999999">
      <c r="B3154" s="87"/>
      <c r="C3154" s="87"/>
      <c r="D3154" s="89"/>
      <c r="R3154" s="89"/>
      <c r="S3154" s="89"/>
      <c r="T3154" s="89"/>
    </row>
    <row r="3155" spans="2:20" s="86" customFormat="1" ht="10.199999999999999">
      <c r="B3155" s="87"/>
      <c r="C3155" s="87"/>
      <c r="D3155" s="89"/>
      <c r="R3155" s="89"/>
      <c r="S3155" s="89"/>
      <c r="T3155" s="89"/>
    </row>
    <row r="3156" spans="2:20" s="86" customFormat="1" ht="10.199999999999999">
      <c r="B3156" s="87"/>
      <c r="C3156" s="87"/>
      <c r="D3156" s="89"/>
      <c r="R3156" s="89"/>
      <c r="S3156" s="89"/>
      <c r="T3156" s="89"/>
    </row>
    <row r="3157" spans="2:20" s="86" customFormat="1" ht="10.199999999999999">
      <c r="B3157" s="87"/>
      <c r="C3157" s="87"/>
      <c r="D3157" s="89"/>
      <c r="R3157" s="89"/>
      <c r="S3157" s="89"/>
      <c r="T3157" s="89"/>
    </row>
    <row r="3158" spans="2:20" s="86" customFormat="1" ht="10.199999999999999">
      <c r="B3158" s="87"/>
      <c r="C3158" s="87"/>
      <c r="D3158" s="89"/>
      <c r="R3158" s="89"/>
      <c r="S3158" s="89"/>
      <c r="T3158" s="89"/>
    </row>
    <row r="3159" spans="2:20" s="86" customFormat="1" ht="10.199999999999999">
      <c r="B3159" s="87"/>
      <c r="C3159" s="87"/>
      <c r="D3159" s="89"/>
      <c r="R3159" s="89"/>
      <c r="S3159" s="89"/>
      <c r="T3159" s="89"/>
    </row>
    <row r="3160" spans="2:20" s="86" customFormat="1" ht="10.199999999999999">
      <c r="B3160" s="87"/>
      <c r="C3160" s="87"/>
      <c r="D3160" s="89"/>
      <c r="R3160" s="89"/>
      <c r="S3160" s="89"/>
      <c r="T3160" s="89"/>
    </row>
    <row r="3161" spans="2:20" s="86" customFormat="1" ht="10.199999999999999">
      <c r="B3161" s="87"/>
      <c r="C3161" s="87"/>
      <c r="D3161" s="89"/>
      <c r="R3161" s="89"/>
      <c r="S3161" s="89"/>
      <c r="T3161" s="89"/>
    </row>
    <row r="3162" spans="2:20" s="86" customFormat="1" ht="10.199999999999999">
      <c r="B3162" s="87"/>
      <c r="C3162" s="87"/>
      <c r="D3162" s="89"/>
      <c r="R3162" s="89"/>
      <c r="S3162" s="89"/>
      <c r="T3162" s="89"/>
    </row>
    <row r="3163" spans="2:20" s="86" customFormat="1" ht="10.199999999999999">
      <c r="B3163" s="87"/>
      <c r="C3163" s="87"/>
      <c r="D3163" s="89"/>
      <c r="R3163" s="89"/>
      <c r="S3163" s="89"/>
      <c r="T3163" s="89"/>
    </row>
    <row r="3164" spans="2:20" s="86" customFormat="1" ht="10.199999999999999">
      <c r="B3164" s="87"/>
      <c r="C3164" s="87"/>
      <c r="D3164" s="89"/>
      <c r="R3164" s="89"/>
      <c r="S3164" s="89"/>
      <c r="T3164" s="89"/>
    </row>
    <row r="3165" spans="2:20" s="86" customFormat="1" ht="10.199999999999999">
      <c r="B3165" s="87"/>
      <c r="C3165" s="87"/>
      <c r="D3165" s="89"/>
      <c r="R3165" s="89"/>
      <c r="S3165" s="89"/>
      <c r="T3165" s="89"/>
    </row>
    <row r="3166" spans="2:20" s="86" customFormat="1" ht="10.199999999999999">
      <c r="B3166" s="87"/>
      <c r="C3166" s="87"/>
      <c r="D3166" s="89"/>
      <c r="R3166" s="89"/>
      <c r="S3166" s="89"/>
      <c r="T3166" s="89"/>
    </row>
    <row r="3167" spans="2:20" s="86" customFormat="1" ht="10.199999999999999">
      <c r="B3167" s="87"/>
      <c r="C3167" s="87"/>
      <c r="D3167" s="89"/>
      <c r="R3167" s="89"/>
      <c r="S3167" s="89"/>
      <c r="T3167" s="89"/>
    </row>
    <row r="3168" spans="2:20" s="86" customFormat="1" ht="10.199999999999999">
      <c r="B3168" s="87"/>
      <c r="C3168" s="87"/>
      <c r="D3168" s="89"/>
      <c r="R3168" s="89"/>
      <c r="S3168" s="89"/>
      <c r="T3168" s="89"/>
    </row>
    <row r="3169" spans="2:20" s="86" customFormat="1" ht="10.199999999999999">
      <c r="B3169" s="87"/>
      <c r="C3169" s="87"/>
      <c r="D3169" s="89"/>
      <c r="R3169" s="89"/>
      <c r="S3169" s="89"/>
      <c r="T3169" s="89"/>
    </row>
    <row r="3170" spans="2:20" s="86" customFormat="1" ht="10.199999999999999">
      <c r="B3170" s="87"/>
      <c r="C3170" s="87"/>
      <c r="D3170" s="89"/>
      <c r="R3170" s="89"/>
      <c r="S3170" s="89"/>
      <c r="T3170" s="89"/>
    </row>
    <row r="3171" spans="2:20" s="86" customFormat="1" ht="10.199999999999999">
      <c r="B3171" s="87"/>
      <c r="C3171" s="87"/>
      <c r="D3171" s="89"/>
      <c r="R3171" s="89"/>
      <c r="S3171" s="89"/>
      <c r="T3171" s="89"/>
    </row>
    <row r="3172" spans="2:20" s="86" customFormat="1" ht="10.199999999999999">
      <c r="B3172" s="87"/>
      <c r="C3172" s="87"/>
      <c r="D3172" s="89"/>
      <c r="R3172" s="89"/>
      <c r="S3172" s="89"/>
      <c r="T3172" s="89"/>
    </row>
    <row r="3173" spans="2:20" s="86" customFormat="1" ht="10.199999999999999">
      <c r="B3173" s="87"/>
      <c r="C3173" s="87"/>
      <c r="D3173" s="89"/>
      <c r="R3173" s="89"/>
      <c r="S3173" s="89"/>
      <c r="T3173" s="89"/>
    </row>
    <row r="3174" spans="2:20" s="86" customFormat="1" ht="10.199999999999999">
      <c r="B3174" s="87"/>
      <c r="C3174" s="87"/>
      <c r="D3174" s="89"/>
      <c r="R3174" s="89"/>
      <c r="S3174" s="89"/>
      <c r="T3174" s="89"/>
    </row>
    <row r="3175" spans="2:20" s="86" customFormat="1" ht="10.199999999999999">
      <c r="B3175" s="87"/>
      <c r="C3175" s="87"/>
      <c r="D3175" s="89"/>
      <c r="R3175" s="89"/>
      <c r="S3175" s="89"/>
      <c r="T3175" s="89"/>
    </row>
    <row r="3176" spans="2:20" s="86" customFormat="1" ht="10.199999999999999">
      <c r="B3176" s="87"/>
      <c r="C3176" s="87"/>
      <c r="D3176" s="89"/>
      <c r="R3176" s="89"/>
      <c r="S3176" s="89"/>
      <c r="T3176" s="89"/>
    </row>
    <row r="3177" spans="2:20" s="86" customFormat="1" ht="10.199999999999999">
      <c r="B3177" s="87"/>
      <c r="C3177" s="87"/>
      <c r="D3177" s="89"/>
      <c r="R3177" s="89"/>
      <c r="S3177" s="89"/>
      <c r="T3177" s="89"/>
    </row>
    <row r="3178" spans="2:20" s="86" customFormat="1" ht="10.199999999999999">
      <c r="B3178" s="87"/>
      <c r="C3178" s="87"/>
      <c r="D3178" s="89"/>
      <c r="R3178" s="89"/>
      <c r="S3178" s="89"/>
      <c r="T3178" s="89"/>
    </row>
    <row r="3179" spans="2:20" s="86" customFormat="1" ht="10.199999999999999">
      <c r="B3179" s="87"/>
      <c r="C3179" s="87"/>
      <c r="D3179" s="89"/>
      <c r="R3179" s="89"/>
      <c r="S3179" s="89"/>
      <c r="T3179" s="89"/>
    </row>
    <row r="3180" spans="2:20" s="86" customFormat="1" ht="10.199999999999999">
      <c r="B3180" s="87"/>
      <c r="C3180" s="87"/>
      <c r="D3180" s="89"/>
      <c r="R3180" s="89"/>
      <c r="S3180" s="89"/>
      <c r="T3180" s="89"/>
    </row>
    <row r="3181" spans="2:20" s="86" customFormat="1" ht="10.199999999999999">
      <c r="B3181" s="87"/>
      <c r="C3181" s="87"/>
      <c r="D3181" s="89"/>
      <c r="R3181" s="89"/>
      <c r="S3181" s="89"/>
      <c r="T3181" s="89"/>
    </row>
    <row r="3182" spans="2:20" s="86" customFormat="1" ht="10.199999999999999">
      <c r="B3182" s="87"/>
      <c r="C3182" s="87"/>
      <c r="D3182" s="89"/>
      <c r="R3182" s="89"/>
      <c r="S3182" s="89"/>
      <c r="T3182" s="89"/>
    </row>
    <row r="3183" spans="2:20" s="86" customFormat="1" ht="10.199999999999999">
      <c r="B3183" s="87"/>
      <c r="C3183" s="87"/>
      <c r="D3183" s="89"/>
      <c r="R3183" s="89"/>
      <c r="S3183" s="89"/>
      <c r="T3183" s="89"/>
    </row>
    <row r="3184" spans="2:20" s="86" customFormat="1" ht="10.199999999999999">
      <c r="B3184" s="87"/>
      <c r="C3184" s="87"/>
      <c r="D3184" s="89"/>
      <c r="R3184" s="89"/>
      <c r="S3184" s="89"/>
      <c r="T3184" s="89"/>
    </row>
    <row r="3185" spans="2:20" s="86" customFormat="1" ht="10.199999999999999">
      <c r="B3185" s="87"/>
      <c r="C3185" s="87"/>
      <c r="D3185" s="89"/>
      <c r="R3185" s="89"/>
      <c r="S3185" s="89"/>
      <c r="T3185" s="89"/>
    </row>
    <row r="3186" spans="2:20" s="86" customFormat="1" ht="10.199999999999999">
      <c r="B3186" s="87"/>
      <c r="C3186" s="87"/>
      <c r="D3186" s="89"/>
      <c r="R3186" s="89"/>
      <c r="S3186" s="89"/>
      <c r="T3186" s="89"/>
    </row>
    <row r="3187" spans="2:20" s="86" customFormat="1" ht="10.199999999999999">
      <c r="B3187" s="87"/>
      <c r="C3187" s="87"/>
      <c r="D3187" s="89"/>
      <c r="R3187" s="89"/>
      <c r="S3187" s="89"/>
      <c r="T3187" s="89"/>
    </row>
    <row r="3188" spans="2:20" s="86" customFormat="1" ht="10.199999999999999">
      <c r="B3188" s="87"/>
      <c r="C3188" s="87"/>
      <c r="D3188" s="89"/>
      <c r="R3188" s="89"/>
      <c r="S3188" s="89"/>
      <c r="T3188" s="89"/>
    </row>
    <row r="3189" spans="2:20" s="86" customFormat="1" ht="10.199999999999999">
      <c r="B3189" s="87"/>
      <c r="C3189" s="87"/>
      <c r="D3189" s="89"/>
      <c r="R3189" s="89"/>
      <c r="S3189" s="89"/>
      <c r="T3189" s="89"/>
    </row>
    <row r="3190" spans="2:20" s="86" customFormat="1" ht="10.199999999999999">
      <c r="B3190" s="87"/>
      <c r="C3190" s="87"/>
      <c r="D3190" s="89"/>
      <c r="R3190" s="89"/>
      <c r="S3190" s="89"/>
      <c r="T3190" s="89"/>
    </row>
    <row r="3191" spans="2:20" s="86" customFormat="1" ht="10.199999999999999">
      <c r="B3191" s="87"/>
      <c r="C3191" s="87"/>
      <c r="D3191" s="89"/>
      <c r="R3191" s="89"/>
      <c r="S3191" s="89"/>
      <c r="T3191" s="89"/>
    </row>
    <row r="3192" spans="2:20" s="86" customFormat="1" ht="10.199999999999999">
      <c r="B3192" s="87"/>
      <c r="C3192" s="87"/>
      <c r="D3192" s="89"/>
      <c r="R3192" s="89"/>
      <c r="S3192" s="89"/>
      <c r="T3192" s="89"/>
    </row>
    <row r="3193" spans="2:20" s="86" customFormat="1" ht="10.199999999999999">
      <c r="B3193" s="87"/>
      <c r="C3193" s="87"/>
      <c r="D3193" s="89"/>
      <c r="R3193" s="89"/>
      <c r="S3193" s="89"/>
      <c r="T3193" s="89"/>
    </row>
    <row r="3194" spans="2:20" s="86" customFormat="1" ht="10.199999999999999">
      <c r="B3194" s="87"/>
      <c r="C3194" s="87"/>
      <c r="D3194" s="89"/>
      <c r="R3194" s="89"/>
      <c r="S3194" s="89"/>
      <c r="T3194" s="89"/>
    </row>
    <row r="3195" spans="2:20" s="86" customFormat="1" ht="10.199999999999999">
      <c r="B3195" s="87"/>
      <c r="C3195" s="87"/>
      <c r="D3195" s="89"/>
      <c r="R3195" s="89"/>
      <c r="S3195" s="89"/>
      <c r="T3195" s="89"/>
    </row>
    <row r="3196" spans="2:20" s="86" customFormat="1" ht="10.199999999999999">
      <c r="B3196" s="87"/>
      <c r="C3196" s="87"/>
      <c r="D3196" s="89"/>
      <c r="R3196" s="89"/>
      <c r="S3196" s="89"/>
      <c r="T3196" s="89"/>
    </row>
    <row r="3197" spans="2:20" s="86" customFormat="1" ht="10.199999999999999">
      <c r="B3197" s="87"/>
      <c r="C3197" s="87"/>
      <c r="D3197" s="89"/>
      <c r="R3197" s="89"/>
      <c r="S3197" s="89"/>
      <c r="T3197" s="89"/>
    </row>
    <row r="3198" spans="2:20" s="86" customFormat="1" ht="10.199999999999999">
      <c r="B3198" s="87"/>
      <c r="C3198" s="87"/>
      <c r="D3198" s="89"/>
      <c r="R3198" s="89"/>
      <c r="S3198" s="89"/>
      <c r="T3198" s="89"/>
    </row>
    <row r="3199" spans="2:20" s="86" customFormat="1" ht="10.199999999999999">
      <c r="B3199" s="87"/>
      <c r="C3199" s="87"/>
      <c r="D3199" s="89"/>
      <c r="R3199" s="89"/>
      <c r="S3199" s="89"/>
      <c r="T3199" s="89"/>
    </row>
    <row r="3200" spans="2:20" s="86" customFormat="1" ht="10.199999999999999">
      <c r="B3200" s="87"/>
      <c r="C3200" s="87"/>
      <c r="D3200" s="89"/>
      <c r="R3200" s="89"/>
      <c r="S3200" s="89"/>
      <c r="T3200" s="89"/>
    </row>
    <row r="3201" spans="2:20" s="86" customFormat="1" ht="10.199999999999999">
      <c r="B3201" s="87"/>
      <c r="C3201" s="87"/>
      <c r="D3201" s="89"/>
      <c r="R3201" s="89"/>
      <c r="S3201" s="89"/>
      <c r="T3201" s="89"/>
    </row>
    <row r="3202" spans="2:20" s="86" customFormat="1" ht="10.199999999999999">
      <c r="B3202" s="87"/>
      <c r="C3202" s="87"/>
      <c r="D3202" s="89"/>
      <c r="R3202" s="89"/>
      <c r="S3202" s="89"/>
      <c r="T3202" s="89"/>
    </row>
    <row r="3203" spans="2:20" s="86" customFormat="1" ht="10.199999999999999">
      <c r="B3203" s="87"/>
      <c r="C3203" s="87"/>
      <c r="D3203" s="89"/>
      <c r="R3203" s="89"/>
      <c r="S3203" s="89"/>
      <c r="T3203" s="89"/>
    </row>
    <row r="3204" spans="2:20" s="86" customFormat="1" ht="10.199999999999999">
      <c r="B3204" s="87"/>
      <c r="C3204" s="87"/>
      <c r="D3204" s="89"/>
      <c r="R3204" s="89"/>
      <c r="S3204" s="89"/>
      <c r="T3204" s="89"/>
    </row>
    <row r="3205" spans="2:20" s="86" customFormat="1" ht="10.199999999999999">
      <c r="B3205" s="87"/>
      <c r="C3205" s="87"/>
      <c r="D3205" s="89"/>
      <c r="R3205" s="89"/>
      <c r="S3205" s="89"/>
      <c r="T3205" s="89"/>
    </row>
    <row r="3206" spans="2:20" s="86" customFormat="1" ht="10.199999999999999">
      <c r="B3206" s="87"/>
      <c r="C3206" s="87"/>
      <c r="D3206" s="89"/>
      <c r="R3206" s="89"/>
      <c r="S3206" s="89"/>
      <c r="T3206" s="89"/>
    </row>
    <row r="3207" spans="2:20" s="86" customFormat="1" ht="10.199999999999999">
      <c r="B3207" s="87"/>
      <c r="C3207" s="87"/>
      <c r="D3207" s="89"/>
      <c r="R3207" s="89"/>
      <c r="S3207" s="89"/>
      <c r="T3207" s="89"/>
    </row>
    <row r="3208" spans="2:20" s="86" customFormat="1" ht="10.199999999999999">
      <c r="B3208" s="87"/>
      <c r="C3208" s="87"/>
      <c r="D3208" s="89"/>
      <c r="R3208" s="89"/>
      <c r="S3208" s="89"/>
      <c r="T3208" s="89"/>
    </row>
    <row r="3209" spans="2:20" s="86" customFormat="1" ht="10.199999999999999">
      <c r="B3209" s="87"/>
      <c r="C3209" s="87"/>
      <c r="D3209" s="89"/>
      <c r="R3209" s="89"/>
      <c r="S3209" s="89"/>
      <c r="T3209" s="89"/>
    </row>
    <row r="3210" spans="2:20" s="86" customFormat="1" ht="10.199999999999999">
      <c r="B3210" s="87"/>
      <c r="C3210" s="87"/>
      <c r="D3210" s="89"/>
      <c r="R3210" s="89"/>
      <c r="S3210" s="89"/>
      <c r="T3210" s="89"/>
    </row>
    <row r="3211" spans="2:20" s="86" customFormat="1" ht="10.199999999999999">
      <c r="B3211" s="87"/>
      <c r="C3211" s="87"/>
      <c r="D3211" s="89"/>
      <c r="R3211" s="89"/>
      <c r="S3211" s="89"/>
      <c r="T3211" s="89"/>
    </row>
    <row r="3212" spans="2:20" s="86" customFormat="1" ht="10.199999999999999">
      <c r="B3212" s="87"/>
      <c r="C3212" s="87"/>
      <c r="D3212" s="89"/>
      <c r="R3212" s="89"/>
      <c r="S3212" s="89"/>
      <c r="T3212" s="89"/>
    </row>
    <row r="3213" spans="2:20" s="86" customFormat="1" ht="10.199999999999999">
      <c r="B3213" s="87"/>
      <c r="C3213" s="87"/>
      <c r="D3213" s="89"/>
      <c r="R3213" s="89"/>
      <c r="S3213" s="89"/>
      <c r="T3213" s="89"/>
    </row>
    <row r="3214" spans="2:20" s="86" customFormat="1" ht="10.199999999999999">
      <c r="B3214" s="87"/>
      <c r="C3214" s="87"/>
      <c r="D3214" s="89"/>
      <c r="R3214" s="89"/>
      <c r="S3214" s="89"/>
      <c r="T3214" s="89"/>
    </row>
    <row r="3215" spans="2:20" s="86" customFormat="1" ht="10.199999999999999">
      <c r="B3215" s="87"/>
      <c r="C3215" s="87"/>
      <c r="D3215" s="89"/>
      <c r="R3215" s="89"/>
      <c r="S3215" s="89"/>
      <c r="T3215" s="89"/>
    </row>
    <row r="3216" spans="2:20" s="86" customFormat="1" ht="10.199999999999999">
      <c r="B3216" s="87"/>
      <c r="C3216" s="87"/>
      <c r="D3216" s="89"/>
      <c r="R3216" s="89"/>
      <c r="S3216" s="89"/>
      <c r="T3216" s="89"/>
    </row>
    <row r="3217" spans="2:20" s="86" customFormat="1" ht="10.199999999999999">
      <c r="B3217" s="87"/>
      <c r="C3217" s="87"/>
      <c r="D3217" s="89"/>
      <c r="R3217" s="89"/>
      <c r="S3217" s="89"/>
      <c r="T3217" s="89"/>
    </row>
    <row r="3218" spans="2:20" s="86" customFormat="1" ht="10.199999999999999">
      <c r="B3218" s="87"/>
      <c r="C3218" s="87"/>
      <c r="D3218" s="89"/>
      <c r="R3218" s="89"/>
      <c r="S3218" s="89"/>
      <c r="T3218" s="89"/>
    </row>
    <row r="3219" spans="2:20" s="86" customFormat="1" ht="10.199999999999999">
      <c r="B3219" s="87"/>
      <c r="C3219" s="87"/>
      <c r="D3219" s="89"/>
      <c r="R3219" s="89"/>
      <c r="S3219" s="89"/>
      <c r="T3219" s="89"/>
    </row>
    <row r="3220" spans="2:20" s="86" customFormat="1" ht="10.199999999999999">
      <c r="B3220" s="87"/>
      <c r="C3220" s="87"/>
      <c r="D3220" s="89"/>
      <c r="R3220" s="89"/>
      <c r="S3220" s="89"/>
      <c r="T3220" s="89"/>
    </row>
    <row r="3221" spans="2:20" s="86" customFormat="1" ht="10.199999999999999">
      <c r="B3221" s="87"/>
      <c r="C3221" s="87"/>
      <c r="D3221" s="89"/>
      <c r="R3221" s="89"/>
      <c r="S3221" s="89"/>
      <c r="T3221" s="89"/>
    </row>
    <row r="3222" spans="2:20" s="86" customFormat="1" ht="10.199999999999999">
      <c r="B3222" s="87"/>
      <c r="C3222" s="87"/>
      <c r="D3222" s="89"/>
      <c r="R3222" s="89"/>
      <c r="S3222" s="89"/>
      <c r="T3222" s="89"/>
    </row>
    <row r="3223" spans="2:20" s="86" customFormat="1" ht="10.199999999999999">
      <c r="B3223" s="87"/>
      <c r="C3223" s="87"/>
      <c r="D3223" s="89"/>
      <c r="R3223" s="89"/>
      <c r="S3223" s="89"/>
      <c r="T3223" s="89"/>
    </row>
    <row r="3224" spans="2:20" s="86" customFormat="1" ht="10.199999999999999">
      <c r="B3224" s="87"/>
      <c r="C3224" s="87"/>
      <c r="D3224" s="89"/>
      <c r="R3224" s="89"/>
      <c r="S3224" s="89"/>
      <c r="T3224" s="89"/>
    </row>
    <row r="3225" spans="2:20" s="86" customFormat="1" ht="10.199999999999999">
      <c r="B3225" s="87"/>
      <c r="C3225" s="87"/>
      <c r="D3225" s="89"/>
      <c r="R3225" s="89"/>
      <c r="S3225" s="89"/>
      <c r="T3225" s="89"/>
    </row>
    <row r="3226" spans="2:20" s="86" customFormat="1" ht="10.199999999999999">
      <c r="B3226" s="87"/>
      <c r="C3226" s="87"/>
      <c r="D3226" s="89"/>
      <c r="R3226" s="89"/>
      <c r="S3226" s="89"/>
      <c r="T3226" s="89"/>
    </row>
    <row r="3227" spans="2:20" s="86" customFormat="1" ht="10.199999999999999">
      <c r="B3227" s="87"/>
      <c r="C3227" s="87"/>
      <c r="D3227" s="89"/>
      <c r="R3227" s="89"/>
      <c r="S3227" s="89"/>
      <c r="T3227" s="89"/>
    </row>
    <row r="3228" spans="2:20" s="86" customFormat="1" ht="10.199999999999999">
      <c r="B3228" s="87"/>
      <c r="C3228" s="87"/>
      <c r="D3228" s="89"/>
      <c r="R3228" s="89"/>
      <c r="S3228" s="89"/>
      <c r="T3228" s="89"/>
    </row>
    <row r="3229" spans="2:20" s="86" customFormat="1" ht="10.199999999999999">
      <c r="B3229" s="87"/>
      <c r="C3229" s="87"/>
      <c r="D3229" s="89"/>
      <c r="R3229" s="89"/>
      <c r="S3229" s="89"/>
      <c r="T3229" s="89"/>
    </row>
    <row r="3230" spans="2:20" s="86" customFormat="1" ht="10.199999999999999">
      <c r="B3230" s="87"/>
      <c r="C3230" s="87"/>
      <c r="D3230" s="89"/>
      <c r="R3230" s="89"/>
      <c r="S3230" s="89"/>
      <c r="T3230" s="89"/>
    </row>
    <row r="3231" spans="2:20" s="86" customFormat="1" ht="10.199999999999999">
      <c r="B3231" s="87"/>
      <c r="C3231" s="87"/>
      <c r="D3231" s="89"/>
      <c r="R3231" s="89"/>
      <c r="S3231" s="89"/>
      <c r="T3231" s="89"/>
    </row>
    <row r="3232" spans="2:20" s="86" customFormat="1" ht="10.199999999999999">
      <c r="B3232" s="87"/>
      <c r="C3232" s="87"/>
      <c r="D3232" s="89"/>
      <c r="R3232" s="89"/>
      <c r="S3232" s="89"/>
      <c r="T3232" s="89"/>
    </row>
    <row r="3233" spans="2:20" s="86" customFormat="1" ht="10.199999999999999">
      <c r="B3233" s="87"/>
      <c r="C3233" s="87"/>
      <c r="D3233" s="89"/>
      <c r="R3233" s="89"/>
      <c r="S3233" s="89"/>
      <c r="T3233" s="89"/>
    </row>
    <row r="3234" spans="2:20" s="86" customFormat="1" ht="10.199999999999999">
      <c r="B3234" s="87"/>
      <c r="C3234" s="87"/>
      <c r="D3234" s="89"/>
      <c r="R3234" s="89"/>
      <c r="S3234" s="89"/>
      <c r="T3234" s="89"/>
    </row>
    <row r="3235" spans="2:20" s="86" customFormat="1" ht="10.199999999999999">
      <c r="B3235" s="87"/>
      <c r="C3235" s="87"/>
      <c r="D3235" s="89"/>
      <c r="R3235" s="89"/>
      <c r="S3235" s="89"/>
      <c r="T3235" s="89"/>
    </row>
    <row r="3236" spans="2:20" s="86" customFormat="1" ht="10.199999999999999">
      <c r="B3236" s="87"/>
      <c r="C3236" s="87"/>
      <c r="D3236" s="89"/>
      <c r="R3236" s="89"/>
      <c r="S3236" s="89"/>
      <c r="T3236" s="89"/>
    </row>
    <row r="3237" spans="2:20" s="86" customFormat="1" ht="10.199999999999999">
      <c r="B3237" s="87"/>
      <c r="C3237" s="87"/>
      <c r="D3237" s="89"/>
      <c r="R3237" s="89"/>
      <c r="S3237" s="89"/>
      <c r="T3237" s="89"/>
    </row>
    <row r="3238" spans="2:20" s="86" customFormat="1" ht="10.199999999999999">
      <c r="B3238" s="87"/>
      <c r="C3238" s="87"/>
      <c r="D3238" s="89"/>
      <c r="R3238" s="89"/>
      <c r="S3238" s="89"/>
      <c r="T3238" s="89"/>
    </row>
    <row r="3239" spans="2:20" s="86" customFormat="1" ht="10.199999999999999">
      <c r="B3239" s="87"/>
      <c r="C3239" s="87"/>
      <c r="D3239" s="89"/>
      <c r="R3239" s="89"/>
      <c r="S3239" s="89"/>
      <c r="T3239" s="89"/>
    </row>
    <row r="3240" spans="2:20" s="86" customFormat="1" ht="10.199999999999999">
      <c r="B3240" s="87"/>
      <c r="C3240" s="87"/>
      <c r="D3240" s="89"/>
      <c r="R3240" s="89"/>
      <c r="S3240" s="89"/>
      <c r="T3240" s="89"/>
    </row>
    <row r="3241" spans="2:20" s="86" customFormat="1" ht="10.199999999999999">
      <c r="B3241" s="87"/>
      <c r="C3241" s="87"/>
      <c r="D3241" s="89"/>
      <c r="R3241" s="89"/>
      <c r="S3241" s="89"/>
      <c r="T3241" s="89"/>
    </row>
    <row r="3242" spans="2:20" s="86" customFormat="1" ht="10.199999999999999">
      <c r="B3242" s="87"/>
      <c r="C3242" s="87"/>
      <c r="D3242" s="89"/>
      <c r="R3242" s="89"/>
      <c r="S3242" s="89"/>
      <c r="T3242" s="89"/>
    </row>
    <row r="3243" spans="2:20" s="86" customFormat="1" ht="10.199999999999999">
      <c r="B3243" s="87"/>
      <c r="C3243" s="87"/>
      <c r="D3243" s="89"/>
      <c r="R3243" s="89"/>
      <c r="S3243" s="89"/>
      <c r="T3243" s="89"/>
    </row>
    <row r="3244" spans="2:20" s="86" customFormat="1" ht="10.199999999999999">
      <c r="B3244" s="87"/>
      <c r="C3244" s="87"/>
      <c r="D3244" s="89"/>
      <c r="R3244" s="89"/>
      <c r="S3244" s="89"/>
      <c r="T3244" s="89"/>
    </row>
    <row r="3245" spans="2:20" s="86" customFormat="1" ht="10.199999999999999">
      <c r="B3245" s="87"/>
      <c r="C3245" s="87"/>
      <c r="D3245" s="89"/>
      <c r="R3245" s="89"/>
      <c r="S3245" s="89"/>
      <c r="T3245" s="89"/>
    </row>
    <row r="3246" spans="2:20" s="86" customFormat="1" ht="10.199999999999999">
      <c r="B3246" s="87"/>
      <c r="C3246" s="87"/>
      <c r="D3246" s="89"/>
      <c r="R3246" s="89"/>
      <c r="S3246" s="89"/>
      <c r="T3246" s="89"/>
    </row>
    <row r="3247" spans="2:20" s="86" customFormat="1" ht="10.199999999999999">
      <c r="B3247" s="87"/>
      <c r="C3247" s="87"/>
      <c r="D3247" s="89"/>
      <c r="R3247" s="89"/>
      <c r="S3247" s="89"/>
      <c r="T3247" s="89"/>
    </row>
    <row r="3248" spans="2:20" s="86" customFormat="1" ht="10.199999999999999">
      <c r="B3248" s="87"/>
      <c r="C3248" s="87"/>
      <c r="D3248" s="89"/>
      <c r="R3248" s="89"/>
      <c r="S3248" s="89"/>
      <c r="T3248" s="89"/>
    </row>
    <row r="3249" spans="2:20" s="86" customFormat="1" ht="10.199999999999999">
      <c r="B3249" s="87"/>
      <c r="C3249" s="87"/>
      <c r="D3249" s="89"/>
      <c r="R3249" s="89"/>
      <c r="S3249" s="89"/>
      <c r="T3249" s="89"/>
    </row>
    <row r="3250" spans="2:20" s="86" customFormat="1" ht="10.199999999999999">
      <c r="B3250" s="87"/>
      <c r="C3250" s="87"/>
      <c r="D3250" s="89"/>
      <c r="R3250" s="89"/>
      <c r="S3250" s="89"/>
      <c r="T3250" s="89"/>
    </row>
    <row r="3251" spans="2:20" s="86" customFormat="1" ht="10.199999999999999">
      <c r="B3251" s="87"/>
      <c r="C3251" s="87"/>
      <c r="D3251" s="89"/>
      <c r="R3251" s="89"/>
      <c r="S3251" s="89"/>
      <c r="T3251" s="89"/>
    </row>
    <row r="3252" spans="2:20" s="86" customFormat="1" ht="10.199999999999999">
      <c r="B3252" s="87"/>
      <c r="C3252" s="87"/>
      <c r="D3252" s="89"/>
      <c r="R3252" s="89"/>
      <c r="S3252" s="89"/>
      <c r="T3252" s="89"/>
    </row>
    <row r="3253" spans="2:20" s="86" customFormat="1" ht="10.199999999999999">
      <c r="B3253" s="87"/>
      <c r="C3253" s="87"/>
      <c r="D3253" s="89"/>
      <c r="R3253" s="89"/>
      <c r="S3253" s="89"/>
      <c r="T3253" s="89"/>
    </row>
    <row r="3254" spans="2:20" s="86" customFormat="1" ht="10.199999999999999">
      <c r="B3254" s="87"/>
      <c r="C3254" s="87"/>
      <c r="D3254" s="89"/>
      <c r="R3254" s="89"/>
      <c r="S3254" s="89"/>
      <c r="T3254" s="89"/>
    </row>
    <row r="3255" spans="2:20" s="86" customFormat="1" ht="10.199999999999999">
      <c r="B3255" s="87"/>
      <c r="C3255" s="87"/>
      <c r="D3255" s="89"/>
      <c r="R3255" s="89"/>
      <c r="S3255" s="89"/>
      <c r="T3255" s="89"/>
    </row>
    <row r="3256" spans="2:20" s="86" customFormat="1" ht="10.199999999999999">
      <c r="B3256" s="87"/>
      <c r="C3256" s="87"/>
      <c r="D3256" s="89"/>
      <c r="R3256" s="89"/>
      <c r="S3256" s="89"/>
      <c r="T3256" s="89"/>
    </row>
    <row r="3257" spans="2:20" s="86" customFormat="1" ht="10.199999999999999">
      <c r="B3257" s="87"/>
      <c r="C3257" s="87"/>
      <c r="D3257" s="89"/>
      <c r="R3257" s="89"/>
      <c r="S3257" s="89"/>
      <c r="T3257" s="89"/>
    </row>
    <row r="3258" spans="2:20" s="86" customFormat="1" ht="10.199999999999999">
      <c r="B3258" s="87"/>
      <c r="C3258" s="87"/>
      <c r="D3258" s="89"/>
      <c r="R3258" s="89"/>
      <c r="S3258" s="89"/>
      <c r="T3258" s="89"/>
    </row>
    <row r="3259" spans="2:20" s="86" customFormat="1" ht="10.199999999999999">
      <c r="B3259" s="87"/>
      <c r="C3259" s="87"/>
      <c r="D3259" s="89"/>
      <c r="R3259" s="89"/>
      <c r="S3259" s="89"/>
      <c r="T3259" s="89"/>
    </row>
    <row r="3260" spans="2:20" s="86" customFormat="1" ht="10.199999999999999">
      <c r="B3260" s="87"/>
      <c r="C3260" s="87"/>
      <c r="D3260" s="89"/>
      <c r="R3260" s="89"/>
      <c r="S3260" s="89"/>
      <c r="T3260" s="89"/>
    </row>
    <row r="3261" spans="2:20" s="86" customFormat="1" ht="10.199999999999999">
      <c r="B3261" s="87"/>
      <c r="C3261" s="87"/>
      <c r="D3261" s="89"/>
      <c r="R3261" s="89"/>
      <c r="S3261" s="89"/>
      <c r="T3261" s="89"/>
    </row>
    <row r="3262" spans="2:20" s="86" customFormat="1" ht="10.199999999999999">
      <c r="B3262" s="87"/>
      <c r="C3262" s="87"/>
      <c r="D3262" s="89"/>
      <c r="R3262" s="89"/>
      <c r="S3262" s="89"/>
      <c r="T3262" s="89"/>
    </row>
    <row r="3263" spans="2:20" s="86" customFormat="1" ht="10.199999999999999">
      <c r="B3263" s="87"/>
      <c r="C3263" s="87"/>
      <c r="D3263" s="89"/>
      <c r="R3263" s="89"/>
      <c r="S3263" s="89"/>
      <c r="T3263" s="89"/>
    </row>
    <row r="3264" spans="2:20" s="86" customFormat="1" ht="10.199999999999999">
      <c r="B3264" s="87"/>
      <c r="C3264" s="87"/>
      <c r="D3264" s="89"/>
      <c r="R3264" s="89"/>
      <c r="S3264" s="89"/>
      <c r="T3264" s="89"/>
    </row>
    <row r="3265" spans="2:20" s="86" customFormat="1" ht="10.199999999999999">
      <c r="B3265" s="87"/>
      <c r="C3265" s="87"/>
      <c r="D3265" s="89"/>
      <c r="R3265" s="89"/>
      <c r="S3265" s="89"/>
      <c r="T3265" s="89"/>
    </row>
    <row r="3266" spans="2:20" s="86" customFormat="1" ht="10.199999999999999">
      <c r="B3266" s="87"/>
      <c r="C3266" s="87"/>
      <c r="D3266" s="89"/>
      <c r="R3266" s="89"/>
      <c r="S3266" s="89"/>
      <c r="T3266" s="89"/>
    </row>
    <row r="3267" spans="2:20" s="86" customFormat="1" ht="10.199999999999999">
      <c r="B3267" s="87"/>
      <c r="C3267" s="87"/>
      <c r="D3267" s="89"/>
      <c r="R3267" s="89"/>
      <c r="S3267" s="89"/>
      <c r="T3267" s="89"/>
    </row>
    <row r="3268" spans="2:20" s="86" customFormat="1" ht="10.199999999999999">
      <c r="B3268" s="87"/>
      <c r="C3268" s="87"/>
      <c r="D3268" s="89"/>
      <c r="R3268" s="89"/>
      <c r="S3268" s="89"/>
      <c r="T3268" s="89"/>
    </row>
    <row r="3269" spans="2:20" s="86" customFormat="1" ht="10.199999999999999">
      <c r="B3269" s="87"/>
      <c r="C3269" s="87"/>
      <c r="D3269" s="89"/>
      <c r="R3269" s="89"/>
      <c r="S3269" s="89"/>
      <c r="T3269" s="89"/>
    </row>
    <row r="3270" spans="2:20" s="86" customFormat="1" ht="10.199999999999999">
      <c r="B3270" s="87"/>
      <c r="C3270" s="87"/>
      <c r="D3270" s="89"/>
      <c r="R3270" s="89"/>
      <c r="S3270" s="89"/>
      <c r="T3270" s="89"/>
    </row>
    <row r="3271" spans="2:20" s="86" customFormat="1" ht="10.199999999999999">
      <c r="B3271" s="87"/>
      <c r="C3271" s="87"/>
      <c r="D3271" s="89"/>
      <c r="R3271" s="89"/>
      <c r="S3271" s="89"/>
      <c r="T3271" s="89"/>
    </row>
    <row r="3272" spans="2:20" s="86" customFormat="1" ht="10.199999999999999">
      <c r="B3272" s="87"/>
      <c r="C3272" s="87"/>
      <c r="D3272" s="89"/>
      <c r="R3272" s="89"/>
      <c r="S3272" s="89"/>
      <c r="T3272" s="89"/>
    </row>
    <row r="3273" spans="2:20" s="86" customFormat="1" ht="10.199999999999999">
      <c r="B3273" s="87"/>
      <c r="C3273" s="87"/>
      <c r="D3273" s="89"/>
      <c r="R3273" s="89"/>
      <c r="S3273" s="89"/>
      <c r="T3273" s="89"/>
    </row>
    <row r="3274" spans="2:20" s="86" customFormat="1" ht="10.199999999999999">
      <c r="B3274" s="87"/>
      <c r="C3274" s="87"/>
      <c r="D3274" s="89"/>
      <c r="R3274" s="89"/>
      <c r="S3274" s="89"/>
      <c r="T3274" s="89"/>
    </row>
    <row r="3275" spans="2:20" s="86" customFormat="1" ht="10.199999999999999">
      <c r="B3275" s="87"/>
      <c r="C3275" s="87"/>
      <c r="D3275" s="89"/>
      <c r="R3275" s="89"/>
      <c r="S3275" s="89"/>
      <c r="T3275" s="89"/>
    </row>
    <row r="3276" spans="2:20" s="86" customFormat="1" ht="10.199999999999999">
      <c r="B3276" s="87"/>
      <c r="C3276" s="87"/>
      <c r="D3276" s="89"/>
      <c r="R3276" s="89"/>
      <c r="S3276" s="89"/>
      <c r="T3276" s="89"/>
    </row>
    <row r="3277" spans="2:20" s="86" customFormat="1" ht="10.199999999999999">
      <c r="B3277" s="87"/>
      <c r="C3277" s="87"/>
      <c r="D3277" s="89"/>
      <c r="R3277" s="89"/>
      <c r="S3277" s="89"/>
      <c r="T3277" s="89"/>
    </row>
    <row r="3278" spans="2:20" s="86" customFormat="1" ht="10.199999999999999">
      <c r="B3278" s="87"/>
      <c r="C3278" s="87"/>
      <c r="D3278" s="89"/>
      <c r="R3278" s="89"/>
      <c r="S3278" s="89"/>
      <c r="T3278" s="89"/>
    </row>
    <row r="3279" spans="2:20" s="86" customFormat="1" ht="10.199999999999999">
      <c r="B3279" s="87"/>
      <c r="C3279" s="87"/>
      <c r="D3279" s="89"/>
      <c r="R3279" s="89"/>
      <c r="S3279" s="89"/>
      <c r="T3279" s="89"/>
    </row>
    <row r="3280" spans="2:20" s="86" customFormat="1" ht="10.199999999999999">
      <c r="B3280" s="87"/>
      <c r="C3280" s="87"/>
      <c r="D3280" s="89"/>
      <c r="R3280" s="89"/>
      <c r="S3280" s="89"/>
      <c r="T3280" s="89"/>
    </row>
    <row r="3281" spans="2:20" s="86" customFormat="1" ht="10.199999999999999">
      <c r="B3281" s="87"/>
      <c r="C3281" s="87"/>
      <c r="D3281" s="89"/>
      <c r="R3281" s="89"/>
      <c r="S3281" s="89"/>
      <c r="T3281" s="89"/>
    </row>
    <row r="3282" spans="2:20" s="86" customFormat="1" ht="10.199999999999999">
      <c r="B3282" s="87"/>
      <c r="C3282" s="87"/>
      <c r="D3282" s="89"/>
      <c r="R3282" s="89"/>
      <c r="S3282" s="89"/>
      <c r="T3282" s="89"/>
    </row>
    <row r="3283" spans="2:20" s="86" customFormat="1" ht="10.199999999999999">
      <c r="B3283" s="87"/>
      <c r="C3283" s="87"/>
      <c r="D3283" s="89"/>
      <c r="R3283" s="89"/>
      <c r="S3283" s="89"/>
      <c r="T3283" s="89"/>
    </row>
    <row r="3284" spans="2:20" s="86" customFormat="1" ht="10.199999999999999">
      <c r="B3284" s="87"/>
      <c r="C3284" s="87"/>
      <c r="D3284" s="89"/>
      <c r="R3284" s="89"/>
      <c r="S3284" s="89"/>
      <c r="T3284" s="89"/>
    </row>
    <row r="3285" spans="2:20" s="86" customFormat="1" ht="10.199999999999999">
      <c r="B3285" s="87"/>
      <c r="C3285" s="87"/>
      <c r="D3285" s="89"/>
      <c r="R3285" s="89"/>
      <c r="S3285" s="89"/>
      <c r="T3285" s="89"/>
    </row>
    <row r="3286" spans="2:20" s="86" customFormat="1" ht="10.199999999999999">
      <c r="B3286" s="87"/>
      <c r="C3286" s="87"/>
      <c r="D3286" s="89"/>
      <c r="R3286" s="89"/>
      <c r="S3286" s="89"/>
      <c r="T3286" s="89"/>
    </row>
    <row r="3287" spans="2:20" s="86" customFormat="1" ht="10.199999999999999">
      <c r="B3287" s="87"/>
      <c r="C3287" s="87"/>
      <c r="D3287" s="89"/>
      <c r="R3287" s="89"/>
      <c r="S3287" s="89"/>
      <c r="T3287" s="89"/>
    </row>
    <row r="3288" spans="2:20" s="86" customFormat="1" ht="10.199999999999999">
      <c r="B3288" s="87"/>
      <c r="C3288" s="87"/>
      <c r="D3288" s="89"/>
      <c r="R3288" s="89"/>
      <c r="S3288" s="89"/>
      <c r="T3288" s="89"/>
    </row>
    <row r="3289" spans="2:20" s="86" customFormat="1" ht="10.199999999999999">
      <c r="B3289" s="87"/>
      <c r="C3289" s="87"/>
      <c r="D3289" s="89"/>
      <c r="R3289" s="89"/>
      <c r="S3289" s="89"/>
      <c r="T3289" s="89"/>
    </row>
    <row r="3290" spans="2:20" s="86" customFormat="1" ht="10.199999999999999">
      <c r="B3290" s="87"/>
      <c r="C3290" s="87"/>
      <c r="D3290" s="89"/>
      <c r="R3290" s="89"/>
      <c r="S3290" s="89"/>
      <c r="T3290" s="89"/>
    </row>
    <row r="3291" spans="2:20" s="86" customFormat="1" ht="10.199999999999999">
      <c r="B3291" s="87"/>
      <c r="C3291" s="87"/>
      <c r="D3291" s="89"/>
      <c r="R3291" s="89"/>
      <c r="S3291" s="89"/>
      <c r="T3291" s="89"/>
    </row>
    <row r="3292" spans="2:20" s="86" customFormat="1" ht="10.199999999999999">
      <c r="B3292" s="87"/>
      <c r="C3292" s="87"/>
      <c r="D3292" s="89"/>
      <c r="R3292" s="89"/>
      <c r="S3292" s="89"/>
      <c r="T3292" s="89"/>
    </row>
    <row r="3293" spans="2:20" s="86" customFormat="1" ht="10.199999999999999">
      <c r="B3293" s="87"/>
      <c r="C3293" s="87"/>
      <c r="D3293" s="89"/>
      <c r="R3293" s="89"/>
      <c r="S3293" s="89"/>
      <c r="T3293" s="89"/>
    </row>
    <row r="3294" spans="2:20" s="86" customFormat="1" ht="10.199999999999999">
      <c r="B3294" s="87"/>
      <c r="C3294" s="87"/>
      <c r="D3294" s="89"/>
      <c r="R3294" s="89"/>
      <c r="S3294" s="89"/>
      <c r="T3294" s="89"/>
    </row>
    <row r="3295" spans="2:20" s="86" customFormat="1" ht="10.199999999999999">
      <c r="B3295" s="87"/>
      <c r="C3295" s="87"/>
      <c r="D3295" s="89"/>
      <c r="R3295" s="89"/>
      <c r="S3295" s="89"/>
      <c r="T3295" s="89"/>
    </row>
    <row r="3296" spans="2:20" s="86" customFormat="1" ht="10.199999999999999">
      <c r="B3296" s="87"/>
      <c r="C3296" s="87"/>
      <c r="D3296" s="89"/>
      <c r="R3296" s="89"/>
      <c r="S3296" s="89"/>
      <c r="T3296" s="89"/>
    </row>
    <row r="3297" spans="2:20" s="86" customFormat="1" ht="10.199999999999999">
      <c r="B3297" s="87"/>
      <c r="C3297" s="87"/>
      <c r="D3297" s="89"/>
      <c r="R3297" s="89"/>
      <c r="S3297" s="89"/>
      <c r="T3297" s="89"/>
    </row>
    <row r="3298" spans="2:20" s="86" customFormat="1" ht="10.199999999999999">
      <c r="B3298" s="87"/>
      <c r="C3298" s="87"/>
      <c r="D3298" s="89"/>
      <c r="R3298" s="89"/>
      <c r="S3298" s="89"/>
      <c r="T3298" s="89"/>
    </row>
    <row r="3299" spans="2:20" s="86" customFormat="1" ht="10.199999999999999">
      <c r="B3299" s="87"/>
      <c r="C3299" s="87"/>
      <c r="D3299" s="89"/>
      <c r="R3299" s="89"/>
      <c r="S3299" s="89"/>
      <c r="T3299" s="89"/>
    </row>
    <row r="3300" spans="2:20" s="86" customFormat="1" ht="10.199999999999999">
      <c r="B3300" s="87"/>
      <c r="C3300" s="87"/>
      <c r="D3300" s="89"/>
      <c r="R3300" s="89"/>
      <c r="S3300" s="89"/>
      <c r="T3300" s="89"/>
    </row>
    <row r="3301" spans="2:20" s="86" customFormat="1" ht="10.199999999999999">
      <c r="B3301" s="87"/>
      <c r="C3301" s="87"/>
      <c r="D3301" s="89"/>
      <c r="R3301" s="89"/>
      <c r="S3301" s="89"/>
      <c r="T3301" s="89"/>
    </row>
    <row r="3302" spans="2:20" s="86" customFormat="1" ht="10.199999999999999">
      <c r="B3302" s="87"/>
      <c r="C3302" s="87"/>
      <c r="D3302" s="89"/>
      <c r="R3302" s="89"/>
      <c r="S3302" s="89"/>
      <c r="T3302" s="89"/>
    </row>
    <row r="3303" spans="2:20" s="86" customFormat="1" ht="10.199999999999999">
      <c r="B3303" s="87"/>
      <c r="C3303" s="87"/>
      <c r="D3303" s="89"/>
      <c r="R3303" s="89"/>
      <c r="S3303" s="89"/>
      <c r="T3303" s="89"/>
    </row>
    <row r="3304" spans="2:20" s="86" customFormat="1" ht="10.199999999999999">
      <c r="B3304" s="87"/>
      <c r="C3304" s="87"/>
      <c r="D3304" s="89"/>
      <c r="R3304" s="89"/>
      <c r="S3304" s="89"/>
      <c r="T3304" s="89"/>
    </row>
    <row r="3305" spans="2:20" s="86" customFormat="1" ht="10.199999999999999">
      <c r="B3305" s="87"/>
      <c r="C3305" s="87"/>
      <c r="D3305" s="89"/>
      <c r="R3305" s="89"/>
      <c r="S3305" s="89"/>
      <c r="T3305" s="89"/>
    </row>
    <row r="3306" spans="2:20" s="86" customFormat="1" ht="10.199999999999999">
      <c r="B3306" s="87"/>
      <c r="C3306" s="87"/>
      <c r="D3306" s="89"/>
      <c r="R3306" s="89"/>
      <c r="S3306" s="89"/>
      <c r="T3306" s="89"/>
    </row>
    <row r="3307" spans="2:20" s="86" customFormat="1" ht="10.199999999999999">
      <c r="B3307" s="87"/>
      <c r="C3307" s="87"/>
      <c r="D3307" s="89"/>
      <c r="R3307" s="89"/>
      <c r="S3307" s="89"/>
      <c r="T3307" s="89"/>
    </row>
    <row r="3308" spans="2:20" s="86" customFormat="1" ht="10.199999999999999">
      <c r="B3308" s="87"/>
      <c r="C3308" s="87"/>
      <c r="D3308" s="89"/>
      <c r="R3308" s="89"/>
      <c r="S3308" s="89"/>
      <c r="T3308" s="89"/>
    </row>
    <row r="3309" spans="2:20" s="86" customFormat="1" ht="10.199999999999999">
      <c r="B3309" s="87"/>
      <c r="C3309" s="87"/>
      <c r="D3309" s="89"/>
      <c r="R3309" s="89"/>
      <c r="S3309" s="89"/>
      <c r="T3309" s="89"/>
    </row>
    <row r="3310" spans="2:20" s="86" customFormat="1" ht="10.199999999999999">
      <c r="B3310" s="87"/>
      <c r="C3310" s="87"/>
      <c r="D3310" s="89"/>
      <c r="R3310" s="89"/>
      <c r="S3310" s="89"/>
      <c r="T3310" s="89"/>
    </row>
    <row r="3311" spans="2:20" s="86" customFormat="1" ht="10.199999999999999">
      <c r="B3311" s="87"/>
      <c r="C3311" s="87"/>
      <c r="D3311" s="89"/>
      <c r="R3311" s="89"/>
      <c r="S3311" s="89"/>
      <c r="T3311" s="89"/>
    </row>
    <row r="3312" spans="2:20" s="86" customFormat="1" ht="10.199999999999999">
      <c r="B3312" s="87"/>
      <c r="C3312" s="87"/>
      <c r="D3312" s="89"/>
      <c r="R3312" s="89"/>
      <c r="S3312" s="89"/>
      <c r="T3312" s="89"/>
    </row>
    <row r="3313" spans="2:20" s="86" customFormat="1" ht="10.199999999999999">
      <c r="B3313" s="87"/>
      <c r="C3313" s="87"/>
      <c r="D3313" s="89"/>
      <c r="R3313" s="89"/>
      <c r="S3313" s="89"/>
      <c r="T3313" s="89"/>
    </row>
    <row r="3314" spans="2:20" s="86" customFormat="1" ht="10.199999999999999">
      <c r="B3314" s="87"/>
      <c r="C3314" s="87"/>
      <c r="D3314" s="89"/>
      <c r="R3314" s="89"/>
      <c r="S3314" s="89"/>
      <c r="T3314" s="89"/>
    </row>
    <row r="3315" spans="2:20" s="86" customFormat="1" ht="10.199999999999999">
      <c r="B3315" s="87"/>
      <c r="C3315" s="87"/>
      <c r="D3315" s="89"/>
      <c r="R3315" s="89"/>
      <c r="S3315" s="89"/>
      <c r="T3315" s="89"/>
    </row>
    <row r="3316" spans="2:20" s="86" customFormat="1" ht="10.199999999999999">
      <c r="B3316" s="87"/>
      <c r="C3316" s="87"/>
      <c r="D3316" s="89"/>
      <c r="R3316" s="89"/>
      <c r="S3316" s="89"/>
      <c r="T3316" s="89"/>
    </row>
    <row r="3317" spans="2:20" s="86" customFormat="1" ht="10.199999999999999">
      <c r="B3317" s="87"/>
      <c r="C3317" s="87"/>
      <c r="D3317" s="89"/>
      <c r="R3317" s="89"/>
      <c r="S3317" s="89"/>
      <c r="T3317" s="89"/>
    </row>
    <row r="3318" spans="2:20" s="86" customFormat="1" ht="10.199999999999999">
      <c r="B3318" s="87"/>
      <c r="C3318" s="87"/>
      <c r="D3318" s="89"/>
      <c r="R3318" s="89"/>
      <c r="S3318" s="89"/>
      <c r="T3318" s="89"/>
    </row>
    <row r="3319" spans="2:20" s="86" customFormat="1" ht="10.199999999999999">
      <c r="B3319" s="87"/>
      <c r="C3319" s="87"/>
      <c r="D3319" s="89"/>
      <c r="R3319" s="89"/>
      <c r="S3319" s="89"/>
      <c r="T3319" s="89"/>
    </row>
    <row r="3320" spans="2:20" s="86" customFormat="1" ht="10.199999999999999">
      <c r="B3320" s="87"/>
      <c r="C3320" s="87"/>
      <c r="D3320" s="89"/>
      <c r="R3320" s="89"/>
      <c r="S3320" s="89"/>
      <c r="T3320" s="89"/>
    </row>
    <row r="3321" spans="2:20" s="86" customFormat="1" ht="10.199999999999999">
      <c r="B3321" s="87"/>
      <c r="C3321" s="87"/>
      <c r="D3321" s="89"/>
      <c r="R3321" s="89"/>
      <c r="S3321" s="89"/>
      <c r="T3321" s="89"/>
    </row>
    <row r="3322" spans="2:20" s="86" customFormat="1" ht="10.199999999999999">
      <c r="B3322" s="87"/>
      <c r="C3322" s="87"/>
      <c r="D3322" s="89"/>
      <c r="R3322" s="89"/>
      <c r="S3322" s="89"/>
      <c r="T3322" s="89"/>
    </row>
    <row r="3323" spans="2:20" s="86" customFormat="1" ht="10.199999999999999">
      <c r="B3323" s="87"/>
      <c r="C3323" s="87"/>
      <c r="D3323" s="89"/>
      <c r="R3323" s="89"/>
      <c r="S3323" s="89"/>
      <c r="T3323" s="89"/>
    </row>
    <row r="3324" spans="2:20" s="86" customFormat="1" ht="10.199999999999999">
      <c r="B3324" s="87"/>
      <c r="C3324" s="87"/>
      <c r="D3324" s="89"/>
      <c r="R3324" s="89"/>
      <c r="S3324" s="89"/>
      <c r="T3324" s="89"/>
    </row>
    <row r="3325" spans="2:20" s="86" customFormat="1" ht="10.199999999999999">
      <c r="B3325" s="87"/>
      <c r="C3325" s="87"/>
      <c r="D3325" s="89"/>
      <c r="R3325" s="89"/>
      <c r="S3325" s="89"/>
      <c r="T3325" s="89"/>
    </row>
    <row r="3326" spans="2:20" s="86" customFormat="1" ht="10.199999999999999">
      <c r="B3326" s="87"/>
      <c r="C3326" s="87"/>
      <c r="D3326" s="89"/>
      <c r="R3326" s="89"/>
      <c r="S3326" s="89"/>
      <c r="T3326" s="89"/>
    </row>
    <row r="3327" spans="2:20" s="86" customFormat="1" ht="10.199999999999999">
      <c r="B3327" s="87"/>
      <c r="C3327" s="87"/>
      <c r="D3327" s="89"/>
      <c r="R3327" s="89"/>
      <c r="S3327" s="89"/>
      <c r="T3327" s="89"/>
    </row>
    <row r="3328" spans="2:20" s="86" customFormat="1" ht="10.199999999999999">
      <c r="B3328" s="87"/>
      <c r="C3328" s="87"/>
      <c r="D3328" s="89"/>
      <c r="R3328" s="89"/>
      <c r="S3328" s="89"/>
      <c r="T3328" s="89"/>
    </row>
    <row r="3329" spans="2:20" s="86" customFormat="1" ht="10.199999999999999">
      <c r="B3329" s="87"/>
      <c r="C3329" s="87"/>
      <c r="D3329" s="89"/>
      <c r="R3329" s="89"/>
      <c r="S3329" s="89"/>
      <c r="T3329" s="89"/>
    </row>
    <row r="3330" spans="2:20" s="86" customFormat="1" ht="10.199999999999999">
      <c r="B3330" s="87"/>
      <c r="C3330" s="87"/>
      <c r="D3330" s="89"/>
      <c r="R3330" s="89"/>
      <c r="S3330" s="89"/>
      <c r="T3330" s="89"/>
    </row>
    <row r="3331" spans="2:20" s="86" customFormat="1" ht="10.199999999999999">
      <c r="B3331" s="87"/>
      <c r="C3331" s="87"/>
      <c r="D3331" s="89"/>
      <c r="R3331" s="89"/>
      <c r="S3331" s="89"/>
      <c r="T3331" s="89"/>
    </row>
    <row r="3332" spans="2:20" s="86" customFormat="1" ht="10.199999999999999">
      <c r="B3332" s="87"/>
      <c r="C3332" s="87"/>
      <c r="D3332" s="89"/>
      <c r="R3332" s="89"/>
      <c r="S3332" s="89"/>
      <c r="T3332" s="89"/>
    </row>
    <row r="3333" spans="2:20" s="86" customFormat="1" ht="10.199999999999999">
      <c r="B3333" s="87"/>
      <c r="C3333" s="87"/>
      <c r="D3333" s="89"/>
      <c r="R3333" s="89"/>
      <c r="S3333" s="89"/>
      <c r="T3333" s="89"/>
    </row>
    <row r="3334" spans="2:20" s="86" customFormat="1" ht="10.199999999999999">
      <c r="B3334" s="87"/>
      <c r="C3334" s="87"/>
      <c r="D3334" s="89"/>
      <c r="R3334" s="89"/>
      <c r="S3334" s="89"/>
      <c r="T3334" s="89"/>
    </row>
    <row r="3335" spans="2:20" s="86" customFormat="1" ht="10.199999999999999">
      <c r="B3335" s="87"/>
      <c r="C3335" s="87"/>
      <c r="D3335" s="89"/>
      <c r="R3335" s="89"/>
      <c r="S3335" s="89"/>
      <c r="T3335" s="89"/>
    </row>
    <row r="3336" spans="2:20" s="86" customFormat="1" ht="10.199999999999999">
      <c r="B3336" s="87"/>
      <c r="C3336" s="87"/>
      <c r="D3336" s="89"/>
      <c r="R3336" s="89"/>
      <c r="S3336" s="89"/>
      <c r="T3336" s="89"/>
    </row>
    <row r="3337" spans="2:20" s="86" customFormat="1" ht="10.199999999999999">
      <c r="B3337" s="87"/>
      <c r="C3337" s="87"/>
      <c r="D3337" s="89"/>
      <c r="R3337" s="89"/>
      <c r="S3337" s="89"/>
      <c r="T3337" s="89"/>
    </row>
    <row r="3338" spans="2:20" s="86" customFormat="1" ht="10.199999999999999">
      <c r="B3338" s="87"/>
      <c r="C3338" s="87"/>
      <c r="D3338" s="89"/>
      <c r="R3338" s="89"/>
      <c r="S3338" s="89"/>
      <c r="T3338" s="89"/>
    </row>
    <row r="3339" spans="2:20" s="86" customFormat="1" ht="10.199999999999999">
      <c r="B3339" s="87"/>
      <c r="C3339" s="87"/>
      <c r="D3339" s="89"/>
      <c r="R3339" s="89"/>
      <c r="S3339" s="89"/>
      <c r="T3339" s="89"/>
    </row>
    <row r="3340" spans="2:20" s="86" customFormat="1" ht="10.199999999999999">
      <c r="B3340" s="87"/>
      <c r="C3340" s="87"/>
      <c r="D3340" s="89"/>
      <c r="R3340" s="89"/>
      <c r="S3340" s="89"/>
      <c r="T3340" s="89"/>
    </row>
    <row r="3341" spans="2:20" s="86" customFormat="1" ht="10.199999999999999">
      <c r="B3341" s="87"/>
      <c r="C3341" s="87"/>
      <c r="D3341" s="89"/>
      <c r="R3341" s="89"/>
      <c r="S3341" s="89"/>
      <c r="T3341" s="89"/>
    </row>
    <row r="3342" spans="2:20" s="86" customFormat="1" ht="10.199999999999999">
      <c r="B3342" s="87"/>
      <c r="C3342" s="87"/>
      <c r="D3342" s="89"/>
      <c r="R3342" s="89"/>
      <c r="S3342" s="89"/>
      <c r="T3342" s="89"/>
    </row>
    <row r="3343" spans="2:20" s="86" customFormat="1" ht="10.199999999999999">
      <c r="B3343" s="87"/>
      <c r="C3343" s="87"/>
      <c r="D3343" s="89"/>
      <c r="R3343" s="89"/>
      <c r="S3343" s="89"/>
      <c r="T3343" s="89"/>
    </row>
    <row r="3344" spans="2:20" s="86" customFormat="1" ht="10.199999999999999">
      <c r="B3344" s="87"/>
      <c r="C3344" s="87"/>
      <c r="D3344" s="89"/>
      <c r="R3344" s="89"/>
      <c r="S3344" s="89"/>
      <c r="T3344" s="89"/>
    </row>
    <row r="3345" spans="2:20" s="86" customFormat="1" ht="10.199999999999999">
      <c r="B3345" s="87"/>
      <c r="C3345" s="87"/>
      <c r="D3345" s="89"/>
      <c r="R3345" s="89"/>
      <c r="S3345" s="89"/>
      <c r="T3345" s="89"/>
    </row>
    <row r="3346" spans="2:20" s="86" customFormat="1" ht="10.199999999999999">
      <c r="B3346" s="87"/>
      <c r="C3346" s="87"/>
      <c r="D3346" s="89"/>
      <c r="R3346" s="89"/>
      <c r="S3346" s="89"/>
      <c r="T3346" s="89"/>
    </row>
    <row r="3347" spans="2:20" s="86" customFormat="1" ht="10.199999999999999">
      <c r="B3347" s="87"/>
      <c r="C3347" s="87"/>
      <c r="D3347" s="89"/>
      <c r="R3347" s="89"/>
      <c r="S3347" s="89"/>
      <c r="T3347" s="89"/>
    </row>
    <row r="3348" spans="2:20" s="86" customFormat="1" ht="10.199999999999999">
      <c r="B3348" s="87"/>
      <c r="C3348" s="87"/>
      <c r="D3348" s="89"/>
      <c r="R3348" s="89"/>
      <c r="S3348" s="89"/>
      <c r="T3348" s="89"/>
    </row>
    <row r="3349" spans="2:20" s="86" customFormat="1" ht="10.199999999999999">
      <c r="B3349" s="87"/>
      <c r="C3349" s="87"/>
      <c r="D3349" s="89"/>
      <c r="R3349" s="89"/>
      <c r="S3349" s="89"/>
      <c r="T3349" s="89"/>
    </row>
    <row r="3350" spans="2:20" s="86" customFormat="1" ht="10.199999999999999">
      <c r="B3350" s="87"/>
      <c r="C3350" s="87"/>
      <c r="D3350" s="89"/>
      <c r="R3350" s="89"/>
      <c r="S3350" s="89"/>
      <c r="T3350" s="89"/>
    </row>
    <row r="3351" spans="2:20" s="86" customFormat="1" ht="10.199999999999999">
      <c r="B3351" s="87"/>
      <c r="C3351" s="87"/>
      <c r="D3351" s="89"/>
      <c r="R3351" s="89"/>
      <c r="S3351" s="89"/>
      <c r="T3351" s="89"/>
    </row>
    <row r="3352" spans="2:20" s="86" customFormat="1" ht="10.199999999999999">
      <c r="B3352" s="87"/>
      <c r="C3352" s="87"/>
      <c r="D3352" s="89"/>
      <c r="R3352" s="89"/>
      <c r="S3352" s="89"/>
      <c r="T3352" s="89"/>
    </row>
    <row r="3353" spans="2:20" s="86" customFormat="1" ht="10.199999999999999">
      <c r="B3353" s="87"/>
      <c r="C3353" s="87"/>
      <c r="D3353" s="89"/>
      <c r="R3353" s="89"/>
      <c r="S3353" s="89"/>
      <c r="T3353" s="89"/>
    </row>
    <row r="3354" spans="2:20" s="86" customFormat="1" ht="10.199999999999999">
      <c r="B3354" s="87"/>
      <c r="C3354" s="87"/>
      <c r="D3354" s="89"/>
      <c r="R3354" s="89"/>
      <c r="S3354" s="89"/>
      <c r="T3354" s="89"/>
    </row>
    <row r="3355" spans="2:20" s="86" customFormat="1" ht="10.199999999999999">
      <c r="B3355" s="87"/>
      <c r="C3355" s="87"/>
      <c r="D3355" s="89"/>
      <c r="R3355" s="89"/>
      <c r="S3355" s="89"/>
      <c r="T3355" s="89"/>
    </row>
    <row r="3356" spans="2:20" s="86" customFormat="1" ht="10.199999999999999">
      <c r="B3356" s="87"/>
      <c r="C3356" s="87"/>
      <c r="D3356" s="89"/>
      <c r="R3356" s="89"/>
      <c r="S3356" s="89"/>
      <c r="T3356" s="89"/>
    </row>
    <row r="3357" spans="2:20" s="86" customFormat="1" ht="10.199999999999999">
      <c r="B3357" s="87"/>
      <c r="C3357" s="87"/>
      <c r="D3357" s="89"/>
      <c r="R3357" s="89"/>
      <c r="S3357" s="89"/>
      <c r="T3357" s="89"/>
    </row>
    <row r="3358" spans="2:20" s="86" customFormat="1" ht="10.199999999999999">
      <c r="B3358" s="87"/>
      <c r="C3358" s="87"/>
      <c r="D3358" s="89"/>
      <c r="R3358" s="89"/>
      <c r="S3358" s="89"/>
      <c r="T3358" s="89"/>
    </row>
    <row r="3359" spans="2:20" s="86" customFormat="1" ht="10.199999999999999">
      <c r="B3359" s="87"/>
      <c r="C3359" s="87"/>
      <c r="D3359" s="89"/>
      <c r="R3359" s="89"/>
      <c r="S3359" s="89"/>
      <c r="T3359" s="89"/>
    </row>
    <row r="3360" spans="2:20" s="86" customFormat="1" ht="10.199999999999999">
      <c r="B3360" s="87"/>
      <c r="C3360" s="87"/>
      <c r="D3360" s="89"/>
      <c r="R3360" s="89"/>
      <c r="S3360" s="89"/>
      <c r="T3360" s="89"/>
    </row>
    <row r="3361" spans="2:20" s="86" customFormat="1" ht="10.199999999999999">
      <c r="B3361" s="87"/>
      <c r="C3361" s="87"/>
      <c r="D3361" s="89"/>
      <c r="R3361" s="89"/>
      <c r="S3361" s="89"/>
      <c r="T3361" s="89"/>
    </row>
    <row r="3362" spans="2:20" s="86" customFormat="1" ht="10.199999999999999">
      <c r="B3362" s="87"/>
      <c r="C3362" s="87"/>
      <c r="D3362" s="89"/>
      <c r="R3362" s="89"/>
      <c r="S3362" s="89"/>
      <c r="T3362" s="89"/>
    </row>
    <row r="3363" spans="2:20" s="86" customFormat="1" ht="10.199999999999999">
      <c r="B3363" s="87"/>
      <c r="C3363" s="87"/>
      <c r="D3363" s="89"/>
      <c r="R3363" s="89"/>
      <c r="S3363" s="89"/>
      <c r="T3363" s="89"/>
    </row>
    <row r="3364" spans="2:20" s="86" customFormat="1" ht="10.199999999999999">
      <c r="B3364" s="87"/>
      <c r="C3364" s="87"/>
      <c r="D3364" s="89"/>
      <c r="R3364" s="89"/>
      <c r="S3364" s="89"/>
      <c r="T3364" s="89"/>
    </row>
    <row r="3365" spans="2:20" s="86" customFormat="1" ht="10.199999999999999">
      <c r="B3365" s="87"/>
      <c r="C3365" s="87"/>
      <c r="D3365" s="89"/>
      <c r="R3365" s="89"/>
      <c r="S3365" s="89"/>
      <c r="T3365" s="89"/>
    </row>
    <row r="3366" spans="2:20" s="86" customFormat="1" ht="10.199999999999999">
      <c r="B3366" s="87"/>
      <c r="C3366" s="87"/>
      <c r="D3366" s="89"/>
      <c r="R3366" s="89"/>
      <c r="S3366" s="89"/>
      <c r="T3366" s="89"/>
    </row>
    <row r="3367" spans="2:20" s="86" customFormat="1" ht="10.199999999999999">
      <c r="B3367" s="87"/>
      <c r="C3367" s="87"/>
      <c r="D3367" s="89"/>
      <c r="R3367" s="89"/>
      <c r="S3367" s="89"/>
      <c r="T3367" s="89"/>
    </row>
    <row r="3368" spans="2:20" s="86" customFormat="1" ht="10.199999999999999">
      <c r="B3368" s="87"/>
      <c r="C3368" s="87"/>
      <c r="D3368" s="89"/>
      <c r="R3368" s="89"/>
      <c r="S3368" s="89"/>
      <c r="T3368" s="89"/>
    </row>
    <row r="3369" spans="2:20" s="86" customFormat="1" ht="10.199999999999999">
      <c r="B3369" s="87"/>
      <c r="C3369" s="87"/>
      <c r="D3369" s="89"/>
      <c r="R3369" s="89"/>
      <c r="S3369" s="89"/>
      <c r="T3369" s="89"/>
    </row>
    <row r="3370" spans="2:20" s="86" customFormat="1" ht="10.199999999999999">
      <c r="B3370" s="87"/>
      <c r="C3370" s="87"/>
      <c r="D3370" s="89"/>
      <c r="R3370" s="89"/>
      <c r="S3370" s="89"/>
      <c r="T3370" s="89"/>
    </row>
    <row r="3371" spans="2:20" s="86" customFormat="1" ht="10.199999999999999">
      <c r="B3371" s="87"/>
      <c r="C3371" s="87"/>
      <c r="D3371" s="89"/>
      <c r="R3371" s="89"/>
      <c r="S3371" s="89"/>
      <c r="T3371" s="89"/>
    </row>
    <row r="3372" spans="2:20" s="86" customFormat="1" ht="10.199999999999999">
      <c r="B3372" s="87"/>
      <c r="C3372" s="87"/>
      <c r="D3372" s="89"/>
      <c r="R3372" s="89"/>
      <c r="S3372" s="89"/>
      <c r="T3372" s="89"/>
    </row>
    <row r="3373" spans="2:20" s="86" customFormat="1" ht="10.199999999999999">
      <c r="B3373" s="87"/>
      <c r="C3373" s="87"/>
      <c r="D3373" s="89"/>
      <c r="R3373" s="89"/>
      <c r="S3373" s="89"/>
      <c r="T3373" s="89"/>
    </row>
    <row r="3374" spans="2:20" s="86" customFormat="1" ht="10.199999999999999">
      <c r="B3374" s="87"/>
      <c r="C3374" s="87"/>
      <c r="D3374" s="89"/>
      <c r="R3374" s="89"/>
      <c r="S3374" s="89"/>
      <c r="T3374" s="89"/>
    </row>
    <row r="3375" spans="2:20" s="86" customFormat="1" ht="10.199999999999999">
      <c r="B3375" s="87"/>
      <c r="C3375" s="87"/>
      <c r="D3375" s="89"/>
      <c r="R3375" s="89"/>
      <c r="S3375" s="89"/>
      <c r="T3375" s="89"/>
    </row>
    <row r="3376" spans="2:20" s="86" customFormat="1" ht="10.199999999999999">
      <c r="B3376" s="87"/>
      <c r="C3376" s="87"/>
      <c r="D3376" s="89"/>
      <c r="R3376" s="89"/>
      <c r="S3376" s="89"/>
      <c r="T3376" s="89"/>
    </row>
    <row r="3377" spans="2:20" s="86" customFormat="1" ht="10.199999999999999">
      <c r="B3377" s="87"/>
      <c r="C3377" s="87"/>
      <c r="D3377" s="89"/>
      <c r="R3377" s="89"/>
      <c r="S3377" s="89"/>
      <c r="T3377" s="89"/>
    </row>
    <row r="3378" spans="2:20" s="86" customFormat="1" ht="10.199999999999999">
      <c r="B3378" s="87"/>
      <c r="C3378" s="87"/>
      <c r="D3378" s="89"/>
      <c r="R3378" s="89"/>
      <c r="S3378" s="89"/>
      <c r="T3378" s="89"/>
    </row>
    <row r="3379" spans="2:20" s="86" customFormat="1" ht="10.199999999999999">
      <c r="B3379" s="87"/>
      <c r="C3379" s="87"/>
      <c r="D3379" s="89"/>
      <c r="R3379" s="89"/>
      <c r="S3379" s="89"/>
      <c r="T3379" s="89"/>
    </row>
    <row r="3380" spans="2:20" s="86" customFormat="1" ht="10.199999999999999">
      <c r="B3380" s="87"/>
      <c r="C3380" s="87"/>
      <c r="D3380" s="89"/>
      <c r="R3380" s="89"/>
      <c r="S3380" s="89"/>
      <c r="T3380" s="89"/>
    </row>
    <row r="3381" spans="2:20" s="86" customFormat="1" ht="10.199999999999999">
      <c r="B3381" s="87"/>
      <c r="C3381" s="87"/>
      <c r="D3381" s="89"/>
      <c r="R3381" s="89"/>
      <c r="S3381" s="89"/>
      <c r="T3381" s="89"/>
    </row>
    <row r="3382" spans="2:20" s="86" customFormat="1" ht="10.199999999999999">
      <c r="B3382" s="87"/>
      <c r="C3382" s="87"/>
      <c r="D3382" s="89"/>
      <c r="R3382" s="89"/>
      <c r="S3382" s="89"/>
      <c r="T3382" s="89"/>
    </row>
    <row r="3383" spans="2:20" s="86" customFormat="1" ht="10.199999999999999">
      <c r="B3383" s="87"/>
      <c r="C3383" s="87"/>
      <c r="D3383" s="89"/>
      <c r="R3383" s="89"/>
      <c r="S3383" s="89"/>
      <c r="T3383" s="89"/>
    </row>
    <row r="3384" spans="2:20" s="86" customFormat="1" ht="10.199999999999999">
      <c r="B3384" s="87"/>
      <c r="C3384" s="87"/>
      <c r="D3384" s="89"/>
      <c r="R3384" s="89"/>
      <c r="S3384" s="89"/>
      <c r="T3384" s="89"/>
    </row>
    <row r="3385" spans="2:20" s="86" customFormat="1" ht="10.199999999999999">
      <c r="B3385" s="87"/>
      <c r="C3385" s="87"/>
      <c r="D3385" s="89"/>
      <c r="R3385" s="89"/>
      <c r="S3385" s="89"/>
      <c r="T3385" s="89"/>
    </row>
    <row r="3386" spans="2:20" s="86" customFormat="1" ht="10.199999999999999">
      <c r="B3386" s="87"/>
      <c r="C3386" s="87"/>
      <c r="D3386" s="89"/>
      <c r="R3386" s="89"/>
      <c r="S3386" s="89"/>
      <c r="T3386" s="89"/>
    </row>
    <row r="3387" spans="2:20" s="86" customFormat="1" ht="10.199999999999999">
      <c r="B3387" s="87"/>
      <c r="C3387" s="87"/>
      <c r="D3387" s="89"/>
      <c r="R3387" s="89"/>
      <c r="S3387" s="89"/>
      <c r="T3387" s="89"/>
    </row>
    <row r="3388" spans="2:20" s="86" customFormat="1" ht="10.199999999999999">
      <c r="B3388" s="87"/>
      <c r="C3388" s="87"/>
      <c r="D3388" s="89"/>
      <c r="R3388" s="89"/>
      <c r="S3388" s="89"/>
      <c r="T3388" s="89"/>
    </row>
    <row r="3389" spans="2:20" s="86" customFormat="1" ht="10.199999999999999">
      <c r="B3389" s="87"/>
      <c r="C3389" s="87"/>
      <c r="D3389" s="89"/>
      <c r="R3389" s="89"/>
      <c r="S3389" s="89"/>
      <c r="T3389" s="89"/>
    </row>
    <row r="3390" spans="2:20" s="86" customFormat="1" ht="10.199999999999999">
      <c r="B3390" s="87"/>
      <c r="C3390" s="87"/>
      <c r="D3390" s="89"/>
      <c r="R3390" s="89"/>
      <c r="S3390" s="89"/>
      <c r="T3390" s="89"/>
    </row>
    <row r="3391" spans="2:20" s="86" customFormat="1" ht="10.199999999999999">
      <c r="B3391" s="87"/>
      <c r="C3391" s="87"/>
      <c r="D3391" s="89"/>
      <c r="R3391" s="89"/>
      <c r="S3391" s="89"/>
      <c r="T3391" s="89"/>
    </row>
    <row r="3392" spans="2:20" s="86" customFormat="1" ht="10.199999999999999">
      <c r="B3392" s="87"/>
      <c r="C3392" s="87"/>
      <c r="D3392" s="89"/>
      <c r="R3392" s="89"/>
      <c r="S3392" s="89"/>
      <c r="T3392" s="89"/>
    </row>
    <row r="3393" spans="2:20" s="86" customFormat="1" ht="10.199999999999999">
      <c r="B3393" s="87"/>
      <c r="C3393" s="87"/>
      <c r="D3393" s="89"/>
      <c r="R3393" s="89"/>
      <c r="S3393" s="89"/>
      <c r="T3393" s="89"/>
    </row>
    <row r="3394" spans="2:20" s="86" customFormat="1" ht="10.199999999999999">
      <c r="B3394" s="87"/>
      <c r="C3394" s="87"/>
      <c r="D3394" s="89"/>
      <c r="R3394" s="89"/>
      <c r="S3394" s="89"/>
      <c r="T3394" s="89"/>
    </row>
    <row r="3395" spans="2:20" s="86" customFormat="1" ht="10.199999999999999">
      <c r="B3395" s="87"/>
      <c r="C3395" s="87"/>
      <c r="D3395" s="89"/>
      <c r="R3395" s="89"/>
      <c r="S3395" s="89"/>
      <c r="T3395" s="89"/>
    </row>
    <row r="3396" spans="2:20" s="86" customFormat="1" ht="10.199999999999999">
      <c r="B3396" s="87"/>
      <c r="C3396" s="87"/>
      <c r="D3396" s="89"/>
      <c r="R3396" s="89"/>
      <c r="S3396" s="89"/>
      <c r="T3396" s="89"/>
    </row>
    <row r="3397" spans="2:20" s="86" customFormat="1" ht="10.199999999999999">
      <c r="B3397" s="87"/>
      <c r="C3397" s="87"/>
      <c r="D3397" s="89"/>
      <c r="R3397" s="89"/>
      <c r="S3397" s="89"/>
      <c r="T3397" s="89"/>
    </row>
    <row r="3398" spans="2:20" s="86" customFormat="1" ht="10.199999999999999">
      <c r="B3398" s="87"/>
      <c r="C3398" s="87"/>
      <c r="D3398" s="89"/>
      <c r="R3398" s="89"/>
      <c r="S3398" s="89"/>
      <c r="T3398" s="89"/>
    </row>
    <row r="3399" spans="2:20" s="86" customFormat="1" ht="10.199999999999999">
      <c r="B3399" s="87"/>
      <c r="C3399" s="87"/>
      <c r="D3399" s="89"/>
      <c r="R3399" s="89"/>
      <c r="S3399" s="89"/>
      <c r="T3399" s="89"/>
    </row>
    <row r="3400" spans="2:20" s="86" customFormat="1" ht="10.199999999999999">
      <c r="B3400" s="87"/>
      <c r="C3400" s="87"/>
      <c r="D3400" s="89"/>
      <c r="R3400" s="89"/>
      <c r="S3400" s="89"/>
      <c r="T3400" s="89"/>
    </row>
    <row r="3401" spans="2:20" s="86" customFormat="1" ht="10.199999999999999">
      <c r="B3401" s="87"/>
      <c r="C3401" s="87"/>
      <c r="D3401" s="89"/>
      <c r="R3401" s="89"/>
      <c r="S3401" s="89"/>
      <c r="T3401" s="89"/>
    </row>
    <row r="3402" spans="2:20" s="86" customFormat="1" ht="10.199999999999999">
      <c r="B3402" s="87"/>
      <c r="C3402" s="87"/>
      <c r="D3402" s="89"/>
      <c r="R3402" s="89"/>
      <c r="S3402" s="89"/>
      <c r="T3402" s="89"/>
    </row>
    <row r="3403" spans="2:20" s="86" customFormat="1" ht="10.199999999999999">
      <c r="B3403" s="87"/>
      <c r="C3403" s="87"/>
      <c r="D3403" s="89"/>
      <c r="R3403" s="89"/>
      <c r="S3403" s="89"/>
      <c r="T3403" s="89"/>
    </row>
    <row r="3404" spans="2:20" s="86" customFormat="1" ht="10.199999999999999">
      <c r="B3404" s="87"/>
      <c r="C3404" s="87"/>
      <c r="D3404" s="89"/>
      <c r="R3404" s="89"/>
      <c r="S3404" s="89"/>
      <c r="T3404" s="89"/>
    </row>
    <row r="3405" spans="2:20" s="86" customFormat="1" ht="10.199999999999999">
      <c r="B3405" s="87"/>
      <c r="C3405" s="87"/>
      <c r="D3405" s="89"/>
      <c r="R3405" s="89"/>
      <c r="S3405" s="89"/>
      <c r="T3405" s="89"/>
    </row>
    <row r="3406" spans="2:20" s="86" customFormat="1" ht="10.199999999999999">
      <c r="B3406" s="87"/>
      <c r="C3406" s="87"/>
      <c r="D3406" s="89"/>
      <c r="R3406" s="89"/>
      <c r="S3406" s="89"/>
      <c r="T3406" s="89"/>
    </row>
    <row r="3407" spans="2:20" s="86" customFormat="1" ht="10.199999999999999">
      <c r="B3407" s="87"/>
      <c r="C3407" s="87"/>
      <c r="D3407" s="89"/>
      <c r="R3407" s="89"/>
      <c r="S3407" s="89"/>
      <c r="T3407" s="89"/>
    </row>
    <row r="3408" spans="2:20" s="86" customFormat="1" ht="10.199999999999999">
      <c r="B3408" s="87"/>
      <c r="C3408" s="87"/>
      <c r="D3408" s="89"/>
      <c r="R3408" s="89"/>
      <c r="S3408" s="89"/>
      <c r="T3408" s="89"/>
    </row>
    <row r="3409" spans="2:20" s="86" customFormat="1" ht="10.199999999999999">
      <c r="B3409" s="87"/>
      <c r="C3409" s="87"/>
      <c r="D3409" s="89"/>
      <c r="R3409" s="89"/>
      <c r="S3409" s="89"/>
      <c r="T3409" s="89"/>
    </row>
    <row r="3410" spans="2:20" s="86" customFormat="1" ht="10.199999999999999">
      <c r="B3410" s="87"/>
      <c r="C3410" s="87"/>
      <c r="D3410" s="89"/>
      <c r="R3410" s="89"/>
      <c r="S3410" s="89"/>
      <c r="T3410" s="89"/>
    </row>
    <row r="3411" spans="2:20" s="86" customFormat="1" ht="10.199999999999999">
      <c r="B3411" s="87"/>
      <c r="C3411" s="87"/>
      <c r="D3411" s="89"/>
      <c r="R3411" s="89"/>
      <c r="S3411" s="89"/>
      <c r="T3411" s="89"/>
    </row>
    <row r="3412" spans="2:20" s="86" customFormat="1" ht="10.199999999999999">
      <c r="B3412" s="87"/>
      <c r="C3412" s="87"/>
      <c r="D3412" s="89"/>
      <c r="R3412" s="89"/>
      <c r="S3412" s="89"/>
      <c r="T3412" s="89"/>
    </row>
    <row r="3413" spans="2:20" s="86" customFormat="1" ht="10.199999999999999">
      <c r="B3413" s="87"/>
      <c r="C3413" s="87"/>
      <c r="D3413" s="89"/>
      <c r="R3413" s="89"/>
      <c r="S3413" s="89"/>
      <c r="T3413" s="89"/>
    </row>
    <row r="3414" spans="2:20" s="86" customFormat="1" ht="10.199999999999999">
      <c r="B3414" s="87"/>
      <c r="C3414" s="87"/>
      <c r="D3414" s="89"/>
      <c r="R3414" s="89"/>
      <c r="S3414" s="89"/>
      <c r="T3414" s="89"/>
    </row>
    <row r="3415" spans="2:20" s="86" customFormat="1" ht="10.199999999999999">
      <c r="B3415" s="87"/>
      <c r="C3415" s="87"/>
      <c r="D3415" s="89"/>
      <c r="R3415" s="89"/>
      <c r="S3415" s="89"/>
      <c r="T3415" s="89"/>
    </row>
    <row r="3416" spans="2:20" s="86" customFormat="1" ht="10.199999999999999">
      <c r="B3416" s="87"/>
      <c r="C3416" s="87"/>
      <c r="D3416" s="89"/>
      <c r="R3416" s="89"/>
      <c r="S3416" s="89"/>
      <c r="T3416" s="89"/>
    </row>
    <row r="3417" spans="2:20" s="86" customFormat="1" ht="10.199999999999999">
      <c r="B3417" s="87"/>
      <c r="C3417" s="87"/>
      <c r="D3417" s="89"/>
      <c r="R3417" s="89"/>
      <c r="S3417" s="89"/>
      <c r="T3417" s="89"/>
    </row>
    <row r="3418" spans="2:20" s="86" customFormat="1" ht="10.199999999999999">
      <c r="B3418" s="87"/>
      <c r="C3418" s="87"/>
      <c r="D3418" s="89"/>
      <c r="R3418" s="89"/>
      <c r="S3418" s="89"/>
      <c r="T3418" s="89"/>
    </row>
    <row r="3419" spans="2:20" s="86" customFormat="1" ht="10.199999999999999">
      <c r="B3419" s="87"/>
      <c r="C3419" s="87"/>
      <c r="D3419" s="89"/>
      <c r="R3419" s="89"/>
      <c r="S3419" s="89"/>
      <c r="T3419" s="89"/>
    </row>
    <row r="3420" spans="2:20" s="86" customFormat="1" ht="10.199999999999999">
      <c r="B3420" s="87"/>
      <c r="C3420" s="87"/>
      <c r="D3420" s="89"/>
      <c r="R3420" s="89"/>
      <c r="S3420" s="89"/>
      <c r="T3420" s="89"/>
    </row>
    <row r="3421" spans="2:20" s="86" customFormat="1" ht="10.199999999999999">
      <c r="B3421" s="87"/>
      <c r="C3421" s="87"/>
      <c r="D3421" s="89"/>
      <c r="R3421" s="89"/>
      <c r="S3421" s="89"/>
      <c r="T3421" s="89"/>
    </row>
    <row r="3422" spans="2:20" s="86" customFormat="1" ht="10.199999999999999">
      <c r="B3422" s="87"/>
      <c r="C3422" s="87"/>
      <c r="D3422" s="89"/>
      <c r="R3422" s="89"/>
      <c r="S3422" s="89"/>
      <c r="T3422" s="89"/>
    </row>
    <row r="3423" spans="2:20" s="86" customFormat="1" ht="10.199999999999999">
      <c r="B3423" s="87"/>
      <c r="C3423" s="87"/>
      <c r="D3423" s="89"/>
      <c r="R3423" s="89"/>
      <c r="S3423" s="89"/>
      <c r="T3423" s="89"/>
    </row>
    <row r="3424" spans="2:20" s="86" customFormat="1" ht="10.199999999999999">
      <c r="B3424" s="87"/>
      <c r="C3424" s="87"/>
      <c r="D3424" s="89"/>
      <c r="R3424" s="89"/>
      <c r="S3424" s="89"/>
      <c r="T3424" s="89"/>
    </row>
    <row r="3425" spans="2:20" s="86" customFormat="1" ht="10.199999999999999">
      <c r="B3425" s="87"/>
      <c r="C3425" s="87"/>
      <c r="D3425" s="89"/>
      <c r="R3425" s="89"/>
      <c r="S3425" s="89"/>
      <c r="T3425" s="89"/>
    </row>
    <row r="3426" spans="2:20" s="86" customFormat="1" ht="10.199999999999999">
      <c r="B3426" s="87"/>
      <c r="C3426" s="87"/>
      <c r="D3426" s="89"/>
      <c r="R3426" s="89"/>
      <c r="S3426" s="89"/>
      <c r="T3426" s="89"/>
    </row>
    <row r="3427" spans="2:20" s="86" customFormat="1" ht="10.199999999999999">
      <c r="B3427" s="87"/>
      <c r="C3427" s="87"/>
      <c r="D3427" s="89"/>
      <c r="R3427" s="89"/>
      <c r="S3427" s="89"/>
      <c r="T3427" s="89"/>
    </row>
    <row r="3428" spans="2:20" s="86" customFormat="1" ht="10.199999999999999">
      <c r="B3428" s="87"/>
      <c r="C3428" s="87"/>
      <c r="D3428" s="89"/>
      <c r="R3428" s="89"/>
      <c r="S3428" s="89"/>
      <c r="T3428" s="89"/>
    </row>
    <row r="3429" spans="2:20" s="86" customFormat="1" ht="10.199999999999999">
      <c r="B3429" s="87"/>
      <c r="C3429" s="87"/>
      <c r="D3429" s="89"/>
      <c r="R3429" s="89"/>
      <c r="S3429" s="89"/>
      <c r="T3429" s="89"/>
    </row>
    <row r="3430" spans="2:20" s="86" customFormat="1" ht="10.199999999999999">
      <c r="B3430" s="87"/>
      <c r="C3430" s="87"/>
      <c r="D3430" s="89"/>
      <c r="R3430" s="89"/>
      <c r="S3430" s="89"/>
      <c r="T3430" s="89"/>
    </row>
    <row r="3431" spans="2:20" s="86" customFormat="1" ht="10.199999999999999">
      <c r="B3431" s="87"/>
      <c r="C3431" s="87"/>
      <c r="D3431" s="89"/>
      <c r="R3431" s="89"/>
      <c r="S3431" s="89"/>
      <c r="T3431" s="89"/>
    </row>
    <row r="3432" spans="2:20" s="86" customFormat="1" ht="10.199999999999999">
      <c r="B3432" s="87"/>
      <c r="C3432" s="87"/>
      <c r="D3432" s="89"/>
      <c r="R3432" s="89"/>
      <c r="S3432" s="89"/>
      <c r="T3432" s="89"/>
    </row>
    <row r="3433" spans="2:20" s="86" customFormat="1" ht="10.199999999999999">
      <c r="B3433" s="87"/>
      <c r="C3433" s="87"/>
      <c r="D3433" s="89"/>
      <c r="R3433" s="89"/>
      <c r="S3433" s="89"/>
      <c r="T3433" s="89"/>
    </row>
    <row r="3434" spans="2:20" s="86" customFormat="1" ht="10.199999999999999">
      <c r="B3434" s="87"/>
      <c r="C3434" s="87"/>
      <c r="D3434" s="89"/>
      <c r="R3434" s="89"/>
      <c r="S3434" s="89"/>
      <c r="T3434" s="89"/>
    </row>
    <row r="3435" spans="2:20" s="86" customFormat="1" ht="10.199999999999999">
      <c r="B3435" s="87"/>
      <c r="C3435" s="87"/>
      <c r="D3435" s="89"/>
      <c r="R3435" s="89"/>
      <c r="S3435" s="89"/>
      <c r="T3435" s="89"/>
    </row>
    <row r="3436" spans="2:20" s="86" customFormat="1" ht="10.199999999999999">
      <c r="B3436" s="87"/>
      <c r="C3436" s="87"/>
      <c r="D3436" s="89"/>
      <c r="R3436" s="89"/>
      <c r="S3436" s="89"/>
      <c r="T3436" s="89"/>
    </row>
    <row r="3437" spans="2:20" s="86" customFormat="1" ht="10.199999999999999">
      <c r="B3437" s="87"/>
      <c r="C3437" s="87"/>
      <c r="D3437" s="89"/>
      <c r="R3437" s="89"/>
      <c r="S3437" s="89"/>
      <c r="T3437" s="89"/>
    </row>
    <row r="3438" spans="2:20" s="86" customFormat="1" ht="10.199999999999999">
      <c r="B3438" s="87"/>
      <c r="C3438" s="87"/>
      <c r="D3438" s="89"/>
      <c r="R3438" s="89"/>
      <c r="S3438" s="89"/>
      <c r="T3438" s="89"/>
    </row>
    <row r="3439" spans="2:20" s="86" customFormat="1" ht="10.199999999999999">
      <c r="B3439" s="87"/>
      <c r="C3439" s="87"/>
      <c r="D3439" s="89"/>
      <c r="R3439" s="89"/>
      <c r="S3439" s="89"/>
      <c r="T3439" s="89"/>
    </row>
    <row r="3440" spans="2:20" s="86" customFormat="1" ht="10.199999999999999">
      <c r="B3440" s="87"/>
      <c r="C3440" s="87"/>
      <c r="D3440" s="89"/>
      <c r="R3440" s="89"/>
      <c r="S3440" s="89"/>
      <c r="T3440" s="89"/>
    </row>
    <row r="3441" spans="2:20" s="86" customFormat="1" ht="10.199999999999999">
      <c r="B3441" s="87"/>
      <c r="C3441" s="87"/>
      <c r="D3441" s="89"/>
      <c r="R3441" s="89"/>
      <c r="S3441" s="89"/>
      <c r="T3441" s="89"/>
    </row>
    <row r="3442" spans="2:20" s="86" customFormat="1" ht="10.199999999999999">
      <c r="B3442" s="87"/>
      <c r="C3442" s="87"/>
      <c r="D3442" s="89"/>
      <c r="R3442" s="89"/>
      <c r="S3442" s="89"/>
      <c r="T3442" s="89"/>
    </row>
    <row r="3443" spans="2:20" s="86" customFormat="1" ht="10.199999999999999">
      <c r="B3443" s="87"/>
      <c r="C3443" s="87"/>
      <c r="D3443" s="89"/>
      <c r="R3443" s="89"/>
      <c r="S3443" s="89"/>
      <c r="T3443" s="89"/>
    </row>
    <row r="3444" spans="2:20" s="86" customFormat="1" ht="10.199999999999999">
      <c r="B3444" s="87"/>
      <c r="C3444" s="87"/>
      <c r="D3444" s="89"/>
      <c r="R3444" s="89"/>
      <c r="S3444" s="89"/>
      <c r="T3444" s="89"/>
    </row>
    <row r="3445" spans="2:20" s="86" customFormat="1" ht="10.199999999999999">
      <c r="B3445" s="87"/>
      <c r="C3445" s="87"/>
      <c r="D3445" s="89"/>
      <c r="R3445" s="89"/>
      <c r="S3445" s="89"/>
      <c r="T3445" s="89"/>
    </row>
    <row r="3446" spans="2:20" s="86" customFormat="1" ht="10.199999999999999">
      <c r="B3446" s="87"/>
      <c r="C3446" s="87"/>
      <c r="D3446" s="89"/>
      <c r="R3446" s="89"/>
      <c r="S3446" s="89"/>
      <c r="T3446" s="89"/>
    </row>
    <row r="3447" spans="2:20" s="86" customFormat="1" ht="10.199999999999999">
      <c r="B3447" s="87"/>
      <c r="C3447" s="87"/>
      <c r="D3447" s="89"/>
      <c r="R3447" s="89"/>
      <c r="S3447" s="89"/>
      <c r="T3447" s="89"/>
    </row>
    <row r="3448" spans="2:20" s="86" customFormat="1" ht="10.199999999999999">
      <c r="B3448" s="87"/>
      <c r="C3448" s="87"/>
      <c r="D3448" s="89"/>
      <c r="R3448" s="89"/>
      <c r="S3448" s="89"/>
      <c r="T3448" s="89"/>
    </row>
    <row r="3449" spans="2:20" s="86" customFormat="1" ht="10.199999999999999">
      <c r="B3449" s="87"/>
      <c r="C3449" s="87"/>
      <c r="D3449" s="89"/>
      <c r="R3449" s="89"/>
      <c r="S3449" s="89"/>
      <c r="T3449" s="89"/>
    </row>
    <row r="3450" spans="2:20" s="86" customFormat="1" ht="10.199999999999999">
      <c r="B3450" s="87"/>
      <c r="C3450" s="87"/>
      <c r="D3450" s="89"/>
      <c r="R3450" s="89"/>
      <c r="S3450" s="89"/>
      <c r="T3450" s="89"/>
    </row>
    <row r="3451" spans="2:20" s="86" customFormat="1" ht="10.199999999999999">
      <c r="B3451" s="87"/>
      <c r="C3451" s="87"/>
      <c r="D3451" s="89"/>
      <c r="R3451" s="89"/>
      <c r="S3451" s="89"/>
      <c r="T3451" s="89"/>
    </row>
    <row r="3452" spans="2:20" s="86" customFormat="1" ht="10.199999999999999">
      <c r="B3452" s="87"/>
      <c r="C3452" s="87"/>
      <c r="D3452" s="89"/>
      <c r="R3452" s="89"/>
      <c r="S3452" s="89"/>
      <c r="T3452" s="89"/>
    </row>
    <row r="3453" spans="2:20" s="86" customFormat="1" ht="10.199999999999999">
      <c r="B3453" s="87"/>
      <c r="C3453" s="87"/>
      <c r="D3453" s="89"/>
      <c r="R3453" s="89"/>
      <c r="S3453" s="89"/>
      <c r="T3453" s="89"/>
    </row>
    <row r="3454" spans="2:20" s="86" customFormat="1" ht="10.199999999999999">
      <c r="B3454" s="87"/>
      <c r="C3454" s="87"/>
      <c r="D3454" s="89"/>
      <c r="R3454" s="89"/>
      <c r="S3454" s="89"/>
      <c r="T3454" s="89"/>
    </row>
    <row r="3455" spans="2:20" s="86" customFormat="1" ht="10.199999999999999">
      <c r="B3455" s="87"/>
      <c r="C3455" s="87"/>
      <c r="D3455" s="89"/>
      <c r="R3455" s="89"/>
      <c r="S3455" s="89"/>
      <c r="T3455" s="89"/>
    </row>
    <row r="3456" spans="2:20" s="86" customFormat="1" ht="10.199999999999999">
      <c r="B3456" s="87"/>
      <c r="C3456" s="87"/>
      <c r="D3456" s="89"/>
      <c r="R3456" s="89"/>
      <c r="S3456" s="89"/>
      <c r="T3456" s="89"/>
    </row>
    <row r="3457" spans="2:20" s="86" customFormat="1" ht="10.199999999999999">
      <c r="B3457" s="87"/>
      <c r="C3457" s="87"/>
      <c r="D3457" s="89"/>
      <c r="R3457" s="89"/>
      <c r="S3457" s="89"/>
      <c r="T3457" s="89"/>
    </row>
    <row r="3458" spans="2:20" s="86" customFormat="1" ht="10.199999999999999">
      <c r="B3458" s="87"/>
      <c r="C3458" s="87"/>
      <c r="D3458" s="89"/>
      <c r="R3458" s="89"/>
      <c r="S3458" s="89"/>
      <c r="T3458" s="89"/>
    </row>
    <row r="3459" spans="2:20" s="86" customFormat="1" ht="10.199999999999999">
      <c r="B3459" s="87"/>
      <c r="C3459" s="87"/>
      <c r="D3459" s="89"/>
      <c r="R3459" s="89"/>
      <c r="S3459" s="89"/>
      <c r="T3459" s="89"/>
    </row>
    <row r="3460" spans="2:20" s="86" customFormat="1" ht="10.199999999999999">
      <c r="B3460" s="87"/>
      <c r="C3460" s="87"/>
      <c r="D3460" s="89"/>
      <c r="R3460" s="89"/>
      <c r="S3460" s="89"/>
      <c r="T3460" s="89"/>
    </row>
    <row r="3461" spans="2:20" s="86" customFormat="1" ht="10.199999999999999">
      <c r="B3461" s="87"/>
      <c r="C3461" s="87"/>
      <c r="D3461" s="89"/>
      <c r="R3461" s="89"/>
      <c r="S3461" s="89"/>
      <c r="T3461" s="89"/>
    </row>
    <row r="3462" spans="2:20" s="86" customFormat="1" ht="10.199999999999999">
      <c r="B3462" s="87"/>
      <c r="C3462" s="87"/>
      <c r="D3462" s="89"/>
      <c r="R3462" s="89"/>
      <c r="S3462" s="89"/>
      <c r="T3462" s="89"/>
    </row>
    <row r="3463" spans="2:20" s="86" customFormat="1" ht="10.199999999999999">
      <c r="B3463" s="87"/>
      <c r="C3463" s="87"/>
      <c r="D3463" s="89"/>
      <c r="R3463" s="89"/>
      <c r="S3463" s="89"/>
      <c r="T3463" s="89"/>
    </row>
    <row r="3464" spans="2:20" s="86" customFormat="1" ht="10.199999999999999">
      <c r="B3464" s="87"/>
      <c r="C3464" s="87"/>
      <c r="D3464" s="89"/>
      <c r="R3464" s="89"/>
      <c r="S3464" s="89"/>
      <c r="T3464" s="89"/>
    </row>
    <row r="3465" spans="2:20" s="86" customFormat="1" ht="10.199999999999999">
      <c r="B3465" s="87"/>
      <c r="C3465" s="87"/>
      <c r="D3465" s="89"/>
      <c r="R3465" s="89"/>
      <c r="S3465" s="89"/>
      <c r="T3465" s="89"/>
    </row>
    <row r="3466" spans="2:20" s="86" customFormat="1" ht="10.199999999999999">
      <c r="B3466" s="87"/>
      <c r="C3466" s="87"/>
      <c r="D3466" s="89"/>
      <c r="R3466" s="89"/>
      <c r="S3466" s="89"/>
      <c r="T3466" s="89"/>
    </row>
    <row r="3467" spans="2:20" s="86" customFormat="1" ht="10.199999999999999">
      <c r="B3467" s="87"/>
      <c r="C3467" s="87"/>
      <c r="D3467" s="89"/>
      <c r="R3467" s="89"/>
      <c r="S3467" s="89"/>
      <c r="T3467" s="89"/>
    </row>
    <row r="3468" spans="2:20" s="86" customFormat="1" ht="10.199999999999999">
      <c r="B3468" s="87"/>
      <c r="C3468" s="87"/>
      <c r="D3468" s="89"/>
      <c r="R3468" s="89"/>
      <c r="S3468" s="89"/>
      <c r="T3468" s="89"/>
    </row>
    <row r="3469" spans="2:20" s="86" customFormat="1" ht="10.199999999999999">
      <c r="B3469" s="87"/>
      <c r="C3469" s="87"/>
      <c r="D3469" s="89"/>
      <c r="R3469" s="89"/>
      <c r="S3469" s="89"/>
      <c r="T3469" s="89"/>
    </row>
    <row r="3470" spans="2:20" s="86" customFormat="1" ht="10.199999999999999">
      <c r="B3470" s="87"/>
      <c r="C3470" s="87"/>
      <c r="D3470" s="89"/>
      <c r="R3470" s="89"/>
      <c r="S3470" s="89"/>
      <c r="T3470" s="89"/>
    </row>
    <row r="3471" spans="2:20" s="86" customFormat="1" ht="10.199999999999999">
      <c r="B3471" s="87"/>
      <c r="C3471" s="87"/>
      <c r="D3471" s="89"/>
      <c r="R3471" s="89"/>
      <c r="S3471" s="89"/>
      <c r="T3471" s="89"/>
    </row>
    <row r="3472" spans="2:20" s="86" customFormat="1" ht="10.199999999999999">
      <c r="B3472" s="87"/>
      <c r="C3472" s="87"/>
      <c r="D3472" s="89"/>
      <c r="R3472" s="89"/>
      <c r="S3472" s="89"/>
      <c r="T3472" s="89"/>
    </row>
    <row r="3473" spans="2:20" s="86" customFormat="1" ht="10.199999999999999">
      <c r="B3473" s="87"/>
      <c r="C3473" s="87"/>
      <c r="D3473" s="89"/>
      <c r="R3473" s="89"/>
      <c r="S3473" s="89"/>
      <c r="T3473" s="89"/>
    </row>
    <row r="3474" spans="2:20" s="86" customFormat="1" ht="10.199999999999999">
      <c r="B3474" s="87"/>
      <c r="C3474" s="87"/>
      <c r="D3474" s="89"/>
      <c r="R3474" s="89"/>
      <c r="S3474" s="89"/>
      <c r="T3474" s="89"/>
    </row>
    <row r="3475" spans="2:20" s="86" customFormat="1" ht="10.199999999999999">
      <c r="B3475" s="87"/>
      <c r="C3475" s="87"/>
      <c r="D3475" s="89"/>
      <c r="R3475" s="89"/>
      <c r="S3475" s="89"/>
      <c r="T3475" s="89"/>
    </row>
    <row r="3476" spans="2:20" s="86" customFormat="1" ht="10.199999999999999">
      <c r="B3476" s="87"/>
      <c r="C3476" s="87"/>
      <c r="D3476" s="89"/>
      <c r="R3476" s="89"/>
      <c r="S3476" s="89"/>
      <c r="T3476" s="89"/>
    </row>
    <row r="3477" spans="2:20" s="86" customFormat="1" ht="10.199999999999999">
      <c r="B3477" s="87"/>
      <c r="C3477" s="87"/>
      <c r="D3477" s="89"/>
      <c r="R3477" s="89"/>
      <c r="S3477" s="89"/>
      <c r="T3477" s="89"/>
    </row>
    <row r="3478" spans="2:20" s="86" customFormat="1" ht="10.199999999999999">
      <c r="B3478" s="87"/>
      <c r="C3478" s="87"/>
      <c r="D3478" s="89"/>
      <c r="R3478" s="89"/>
      <c r="S3478" s="89"/>
      <c r="T3478" s="89"/>
    </row>
    <row r="3479" spans="2:20" s="86" customFormat="1" ht="10.199999999999999">
      <c r="B3479" s="87"/>
      <c r="C3479" s="87"/>
      <c r="D3479" s="89"/>
      <c r="R3479" s="89"/>
      <c r="S3479" s="89"/>
      <c r="T3479" s="89"/>
    </row>
    <row r="3480" spans="2:20" s="86" customFormat="1" ht="10.199999999999999">
      <c r="B3480" s="87"/>
      <c r="C3480" s="87"/>
      <c r="D3480" s="89"/>
      <c r="R3480" s="89"/>
      <c r="S3480" s="89"/>
      <c r="T3480" s="89"/>
    </row>
    <row r="3481" spans="2:20" s="86" customFormat="1" ht="10.199999999999999">
      <c r="B3481" s="87"/>
      <c r="C3481" s="87"/>
      <c r="D3481" s="89"/>
      <c r="R3481" s="89"/>
      <c r="S3481" s="89"/>
      <c r="T3481" s="89"/>
    </row>
    <row r="3482" spans="2:20" s="86" customFormat="1" ht="10.199999999999999">
      <c r="B3482" s="87"/>
      <c r="C3482" s="87"/>
      <c r="D3482" s="89"/>
      <c r="R3482" s="89"/>
      <c r="S3482" s="89"/>
      <c r="T3482" s="89"/>
    </row>
    <row r="3483" spans="2:20" s="86" customFormat="1" ht="10.199999999999999">
      <c r="B3483" s="87"/>
      <c r="C3483" s="87"/>
      <c r="D3483" s="89"/>
      <c r="R3483" s="89"/>
      <c r="S3483" s="89"/>
      <c r="T3483" s="89"/>
    </row>
    <row r="3484" spans="2:20" s="86" customFormat="1" ht="10.199999999999999">
      <c r="B3484" s="87"/>
      <c r="C3484" s="87"/>
      <c r="D3484" s="89"/>
      <c r="R3484" s="89"/>
      <c r="S3484" s="89"/>
      <c r="T3484" s="89"/>
    </row>
    <row r="3485" spans="2:20" s="86" customFormat="1" ht="10.199999999999999">
      <c r="B3485" s="87"/>
      <c r="C3485" s="87"/>
      <c r="D3485" s="89"/>
      <c r="R3485" s="89"/>
      <c r="S3485" s="89"/>
      <c r="T3485" s="89"/>
    </row>
    <row r="3486" spans="2:20" s="86" customFormat="1" ht="10.199999999999999">
      <c r="B3486" s="87"/>
      <c r="C3486" s="87"/>
      <c r="D3486" s="89"/>
      <c r="R3486" s="89"/>
      <c r="S3486" s="89"/>
      <c r="T3486" s="89"/>
    </row>
    <row r="3487" spans="2:20" s="86" customFormat="1" ht="10.199999999999999">
      <c r="B3487" s="87"/>
      <c r="C3487" s="87"/>
      <c r="D3487" s="89"/>
      <c r="R3487" s="89"/>
      <c r="S3487" s="89"/>
      <c r="T3487" s="89"/>
    </row>
    <row r="3488" spans="2:20" s="86" customFormat="1" ht="10.199999999999999">
      <c r="B3488" s="87"/>
      <c r="C3488" s="87"/>
      <c r="D3488" s="89"/>
      <c r="R3488" s="89"/>
      <c r="S3488" s="89"/>
      <c r="T3488" s="89"/>
    </row>
    <row r="3489" spans="2:20" s="86" customFormat="1" ht="10.199999999999999">
      <c r="B3489" s="87"/>
      <c r="C3489" s="87"/>
      <c r="D3489" s="89"/>
      <c r="R3489" s="89"/>
      <c r="S3489" s="89"/>
      <c r="T3489" s="89"/>
    </row>
    <row r="3490" spans="2:20" s="86" customFormat="1" ht="10.199999999999999">
      <c r="B3490" s="87"/>
      <c r="C3490" s="87"/>
      <c r="D3490" s="89"/>
      <c r="R3490" s="89"/>
      <c r="S3490" s="89"/>
      <c r="T3490" s="89"/>
    </row>
    <row r="3491" spans="2:20" s="86" customFormat="1" ht="10.199999999999999">
      <c r="B3491" s="87"/>
      <c r="C3491" s="87"/>
      <c r="D3491" s="89"/>
      <c r="R3491" s="89"/>
      <c r="S3491" s="89"/>
      <c r="T3491" s="89"/>
    </row>
    <row r="3492" spans="2:20" s="86" customFormat="1" ht="10.199999999999999">
      <c r="B3492" s="87"/>
      <c r="C3492" s="87"/>
      <c r="D3492" s="89"/>
      <c r="R3492" s="89"/>
      <c r="S3492" s="89"/>
      <c r="T3492" s="89"/>
    </row>
    <row r="3493" spans="2:20" s="86" customFormat="1" ht="10.199999999999999">
      <c r="B3493" s="87"/>
      <c r="C3493" s="87"/>
      <c r="D3493" s="89"/>
      <c r="R3493" s="89"/>
      <c r="S3493" s="89"/>
      <c r="T3493" s="89"/>
    </row>
    <row r="3494" spans="2:20" s="86" customFormat="1" ht="10.199999999999999">
      <c r="B3494" s="87"/>
      <c r="C3494" s="87"/>
      <c r="D3494" s="89"/>
      <c r="R3494" s="89"/>
      <c r="S3494" s="89"/>
      <c r="T3494" s="89"/>
    </row>
    <row r="3495" spans="2:20" s="86" customFormat="1" ht="10.199999999999999">
      <c r="B3495" s="87"/>
      <c r="C3495" s="87"/>
      <c r="D3495" s="89"/>
      <c r="R3495" s="89"/>
      <c r="S3495" s="89"/>
      <c r="T3495" s="89"/>
    </row>
    <row r="3496" spans="2:20" s="86" customFormat="1" ht="10.199999999999999">
      <c r="B3496" s="87"/>
      <c r="C3496" s="87"/>
      <c r="D3496" s="89"/>
      <c r="R3496" s="89"/>
      <c r="S3496" s="89"/>
      <c r="T3496" s="89"/>
    </row>
    <row r="3497" spans="2:20" s="86" customFormat="1" ht="10.199999999999999">
      <c r="B3497" s="87"/>
      <c r="C3497" s="87"/>
      <c r="D3497" s="89"/>
      <c r="R3497" s="89"/>
      <c r="S3497" s="89"/>
      <c r="T3497" s="89"/>
    </row>
    <row r="3498" spans="2:20" s="86" customFormat="1" ht="10.199999999999999">
      <c r="B3498" s="87"/>
      <c r="C3498" s="87"/>
      <c r="D3498" s="89"/>
      <c r="R3498" s="89"/>
      <c r="S3498" s="89"/>
      <c r="T3498" s="89"/>
    </row>
    <row r="3499" spans="2:20" s="86" customFormat="1" ht="10.199999999999999">
      <c r="B3499" s="87"/>
      <c r="C3499" s="87"/>
      <c r="D3499" s="89"/>
      <c r="R3499" s="89"/>
      <c r="S3499" s="89"/>
      <c r="T3499" s="89"/>
    </row>
    <row r="3500" spans="2:20" s="86" customFormat="1" ht="10.199999999999999">
      <c r="B3500" s="87"/>
      <c r="C3500" s="87"/>
      <c r="D3500" s="89"/>
      <c r="R3500" s="89"/>
      <c r="S3500" s="89"/>
      <c r="T3500" s="89"/>
    </row>
    <row r="3501" spans="2:20" s="86" customFormat="1" ht="10.199999999999999">
      <c r="B3501" s="87"/>
      <c r="C3501" s="87"/>
      <c r="D3501" s="89"/>
      <c r="R3501" s="89"/>
      <c r="S3501" s="89"/>
      <c r="T3501" s="89"/>
    </row>
    <row r="3502" spans="2:20" s="86" customFormat="1" ht="10.199999999999999">
      <c r="B3502" s="87"/>
      <c r="C3502" s="87"/>
      <c r="D3502" s="89"/>
      <c r="R3502" s="89"/>
      <c r="S3502" s="89"/>
      <c r="T3502" s="89"/>
    </row>
    <row r="3503" spans="2:20" s="86" customFormat="1" ht="10.199999999999999">
      <c r="B3503" s="87"/>
      <c r="C3503" s="87"/>
      <c r="D3503" s="89"/>
      <c r="R3503" s="89"/>
      <c r="S3503" s="89"/>
      <c r="T3503" s="89"/>
    </row>
    <row r="3504" spans="2:20" s="86" customFormat="1" ht="10.199999999999999">
      <c r="B3504" s="87"/>
      <c r="C3504" s="87"/>
      <c r="D3504" s="89"/>
      <c r="R3504" s="89"/>
      <c r="S3504" s="89"/>
      <c r="T3504" s="89"/>
    </row>
    <row r="3505" spans="2:20" s="86" customFormat="1" ht="10.199999999999999">
      <c r="B3505" s="87"/>
      <c r="C3505" s="87"/>
      <c r="D3505" s="89"/>
      <c r="R3505" s="89"/>
      <c r="S3505" s="89"/>
      <c r="T3505" s="89"/>
    </row>
    <row r="3506" spans="2:20" s="86" customFormat="1" ht="10.199999999999999">
      <c r="B3506" s="87"/>
      <c r="C3506" s="87"/>
      <c r="D3506" s="89"/>
      <c r="R3506" s="89"/>
      <c r="S3506" s="89"/>
      <c r="T3506" s="89"/>
    </row>
    <row r="3507" spans="2:20" s="86" customFormat="1" ht="10.199999999999999">
      <c r="B3507" s="87"/>
      <c r="C3507" s="87"/>
      <c r="D3507" s="89"/>
      <c r="R3507" s="89"/>
      <c r="S3507" s="89"/>
      <c r="T3507" s="89"/>
    </row>
    <row r="3508" spans="2:20" s="86" customFormat="1" ht="10.199999999999999">
      <c r="B3508" s="87"/>
      <c r="C3508" s="87"/>
      <c r="D3508" s="89"/>
      <c r="R3508" s="89"/>
      <c r="S3508" s="89"/>
      <c r="T3508" s="89"/>
    </row>
    <row r="3509" spans="2:20" s="86" customFormat="1" ht="10.199999999999999">
      <c r="B3509" s="87"/>
      <c r="C3509" s="87"/>
      <c r="D3509" s="89"/>
      <c r="R3509" s="89"/>
      <c r="S3509" s="89"/>
      <c r="T3509" s="89"/>
    </row>
    <row r="3510" spans="2:20" s="86" customFormat="1" ht="10.199999999999999">
      <c r="B3510" s="87"/>
      <c r="C3510" s="87"/>
      <c r="D3510" s="89"/>
      <c r="R3510" s="89"/>
      <c r="S3510" s="89"/>
      <c r="T3510" s="89"/>
    </row>
    <row r="3511" spans="2:20" s="86" customFormat="1" ht="10.199999999999999">
      <c r="B3511" s="87"/>
      <c r="C3511" s="87"/>
      <c r="D3511" s="89"/>
      <c r="R3511" s="89"/>
      <c r="S3511" s="89"/>
      <c r="T3511" s="89"/>
    </row>
    <row r="3512" spans="2:20" s="86" customFormat="1" ht="10.199999999999999">
      <c r="B3512" s="87"/>
      <c r="C3512" s="87"/>
      <c r="D3512" s="89"/>
      <c r="R3512" s="89"/>
      <c r="S3512" s="89"/>
      <c r="T3512" s="89"/>
    </row>
    <row r="3513" spans="2:20" s="86" customFormat="1" ht="10.199999999999999">
      <c r="B3513" s="87"/>
      <c r="C3513" s="87"/>
      <c r="D3513" s="89"/>
      <c r="R3513" s="89"/>
      <c r="S3513" s="89"/>
      <c r="T3513" s="89"/>
    </row>
    <row r="3514" spans="2:20" s="86" customFormat="1" ht="10.199999999999999">
      <c r="B3514" s="87"/>
      <c r="C3514" s="87"/>
      <c r="D3514" s="89"/>
      <c r="R3514" s="89"/>
      <c r="S3514" s="89"/>
      <c r="T3514" s="89"/>
    </row>
    <row r="3515" spans="2:20" s="86" customFormat="1" ht="10.199999999999999">
      <c r="B3515" s="87"/>
      <c r="C3515" s="87"/>
      <c r="D3515" s="89"/>
      <c r="R3515" s="89"/>
      <c r="S3515" s="89"/>
      <c r="T3515" s="89"/>
    </row>
    <row r="3516" spans="2:20" s="86" customFormat="1" ht="10.199999999999999">
      <c r="B3516" s="87"/>
      <c r="C3516" s="87"/>
      <c r="D3516" s="89"/>
      <c r="R3516" s="89"/>
      <c r="S3516" s="89"/>
      <c r="T3516" s="89"/>
    </row>
    <row r="3517" spans="2:20" s="86" customFormat="1" ht="10.199999999999999">
      <c r="B3517" s="87"/>
      <c r="C3517" s="87"/>
      <c r="D3517" s="89"/>
      <c r="R3517" s="89"/>
      <c r="S3517" s="89"/>
      <c r="T3517" s="89"/>
    </row>
    <row r="3518" spans="2:20" s="86" customFormat="1" ht="10.199999999999999">
      <c r="B3518" s="87"/>
      <c r="C3518" s="87"/>
      <c r="D3518" s="89"/>
      <c r="R3518" s="89"/>
      <c r="S3518" s="89"/>
      <c r="T3518" s="89"/>
    </row>
    <row r="3519" spans="2:20" s="86" customFormat="1" ht="10.199999999999999">
      <c r="B3519" s="87"/>
      <c r="C3519" s="87"/>
      <c r="D3519" s="89"/>
      <c r="R3519" s="89"/>
      <c r="S3519" s="89"/>
      <c r="T3519" s="89"/>
    </row>
    <row r="3520" spans="2:20" s="86" customFormat="1" ht="10.199999999999999">
      <c r="B3520" s="87"/>
      <c r="C3520" s="87"/>
      <c r="D3520" s="89"/>
      <c r="R3520" s="89"/>
      <c r="S3520" s="89"/>
      <c r="T3520" s="89"/>
    </row>
    <row r="3521" spans="2:20" s="86" customFormat="1" ht="10.199999999999999">
      <c r="B3521" s="87"/>
      <c r="C3521" s="87"/>
      <c r="D3521" s="89"/>
      <c r="R3521" s="89"/>
      <c r="S3521" s="89"/>
      <c r="T3521" s="89"/>
    </row>
    <row r="3522" spans="2:20" s="86" customFormat="1" ht="10.199999999999999">
      <c r="B3522" s="87"/>
      <c r="C3522" s="87"/>
      <c r="D3522" s="89"/>
      <c r="R3522" s="89"/>
      <c r="S3522" s="89"/>
      <c r="T3522" s="89"/>
    </row>
    <row r="3523" spans="2:20" s="86" customFormat="1" ht="10.199999999999999">
      <c r="B3523" s="87"/>
      <c r="C3523" s="87"/>
      <c r="D3523" s="89"/>
      <c r="R3523" s="89"/>
      <c r="S3523" s="89"/>
      <c r="T3523" s="89"/>
    </row>
    <row r="3524" spans="2:20" s="86" customFormat="1" ht="10.199999999999999">
      <c r="B3524" s="87"/>
      <c r="C3524" s="87"/>
      <c r="D3524" s="89"/>
      <c r="R3524" s="89"/>
      <c r="S3524" s="89"/>
      <c r="T3524" s="89"/>
    </row>
    <row r="3525" spans="2:20" s="86" customFormat="1" ht="10.199999999999999">
      <c r="B3525" s="87"/>
      <c r="C3525" s="87"/>
      <c r="D3525" s="89"/>
      <c r="R3525" s="89"/>
      <c r="S3525" s="89"/>
      <c r="T3525" s="89"/>
    </row>
    <row r="3526" spans="2:20" s="86" customFormat="1" ht="10.199999999999999">
      <c r="B3526" s="87"/>
      <c r="C3526" s="87"/>
      <c r="D3526" s="89"/>
      <c r="R3526" s="89"/>
      <c r="S3526" s="89"/>
      <c r="T3526" s="89"/>
    </row>
    <row r="3527" spans="2:20" s="86" customFormat="1" ht="10.199999999999999">
      <c r="B3527" s="87"/>
      <c r="C3527" s="87"/>
      <c r="D3527" s="89"/>
      <c r="R3527" s="89"/>
      <c r="S3527" s="89"/>
      <c r="T3527" s="89"/>
    </row>
    <row r="3528" spans="2:20" s="86" customFormat="1" ht="10.199999999999999">
      <c r="B3528" s="87"/>
      <c r="C3528" s="87"/>
      <c r="D3528" s="89"/>
      <c r="R3528" s="89"/>
      <c r="S3528" s="89"/>
      <c r="T3528" s="89"/>
    </row>
    <row r="3529" spans="2:20" s="86" customFormat="1" ht="10.199999999999999">
      <c r="B3529" s="87"/>
      <c r="C3529" s="87"/>
      <c r="D3529" s="89"/>
      <c r="R3529" s="89"/>
      <c r="S3529" s="89"/>
      <c r="T3529" s="89"/>
    </row>
    <row r="3530" spans="2:20" s="86" customFormat="1" ht="10.199999999999999">
      <c r="B3530" s="87"/>
      <c r="C3530" s="87"/>
      <c r="D3530" s="89"/>
      <c r="R3530" s="89"/>
      <c r="S3530" s="89"/>
      <c r="T3530" s="89"/>
    </row>
    <row r="3531" spans="2:20" s="86" customFormat="1" ht="10.199999999999999">
      <c r="B3531" s="87"/>
      <c r="C3531" s="87"/>
      <c r="D3531" s="89"/>
      <c r="R3531" s="89"/>
      <c r="S3531" s="89"/>
      <c r="T3531" s="89"/>
    </row>
    <row r="3532" spans="2:20" s="86" customFormat="1" ht="10.199999999999999">
      <c r="B3532" s="87"/>
      <c r="C3532" s="87"/>
      <c r="D3532" s="89"/>
      <c r="R3532" s="89"/>
      <c r="S3532" s="89"/>
      <c r="T3532" s="89"/>
    </row>
    <row r="3533" spans="2:20" s="86" customFormat="1" ht="10.199999999999999">
      <c r="B3533" s="87"/>
      <c r="C3533" s="87"/>
      <c r="D3533" s="89"/>
      <c r="R3533" s="89"/>
      <c r="S3533" s="89"/>
      <c r="T3533" s="89"/>
    </row>
    <row r="3534" spans="2:20" s="86" customFormat="1" ht="10.199999999999999">
      <c r="B3534" s="87"/>
      <c r="C3534" s="87"/>
      <c r="D3534" s="89"/>
      <c r="R3534" s="89"/>
      <c r="S3534" s="89"/>
      <c r="T3534" s="89"/>
    </row>
    <row r="3535" spans="2:20" s="86" customFormat="1" ht="10.199999999999999">
      <c r="B3535" s="87"/>
      <c r="C3535" s="87"/>
      <c r="D3535" s="89"/>
      <c r="R3535" s="89"/>
      <c r="S3535" s="89"/>
      <c r="T3535" s="89"/>
    </row>
    <row r="3536" spans="2:20" s="86" customFormat="1" ht="10.199999999999999">
      <c r="B3536" s="87"/>
      <c r="C3536" s="87"/>
      <c r="D3536" s="89"/>
      <c r="R3536" s="89"/>
      <c r="S3536" s="89"/>
      <c r="T3536" s="89"/>
    </row>
    <row r="3537" spans="2:20" s="86" customFormat="1" ht="10.199999999999999">
      <c r="B3537" s="87"/>
      <c r="C3537" s="87"/>
      <c r="D3537" s="89"/>
      <c r="R3537" s="89"/>
      <c r="S3537" s="89"/>
      <c r="T3537" s="89"/>
    </row>
    <row r="3538" spans="2:20" s="86" customFormat="1" ht="10.199999999999999">
      <c r="B3538" s="87"/>
      <c r="C3538" s="87"/>
      <c r="D3538" s="89"/>
      <c r="R3538" s="89"/>
      <c r="S3538" s="89"/>
      <c r="T3538" s="89"/>
    </row>
    <row r="3539" spans="2:20" s="86" customFormat="1" ht="10.199999999999999">
      <c r="B3539" s="87"/>
      <c r="C3539" s="87"/>
      <c r="D3539" s="89"/>
      <c r="R3539" s="89"/>
      <c r="S3539" s="89"/>
      <c r="T3539" s="89"/>
    </row>
    <row r="3540" spans="2:20" s="86" customFormat="1" ht="10.199999999999999">
      <c r="B3540" s="87"/>
      <c r="C3540" s="87"/>
      <c r="D3540" s="89"/>
      <c r="R3540" s="89"/>
      <c r="S3540" s="89"/>
      <c r="T3540" s="89"/>
    </row>
    <row r="3541" spans="2:20" s="86" customFormat="1" ht="10.199999999999999">
      <c r="B3541" s="87"/>
      <c r="C3541" s="87"/>
      <c r="D3541" s="89"/>
      <c r="R3541" s="89"/>
      <c r="S3541" s="89"/>
      <c r="T3541" s="89"/>
    </row>
    <row r="3542" spans="2:20" s="86" customFormat="1" ht="10.199999999999999">
      <c r="B3542" s="87"/>
      <c r="C3542" s="87"/>
      <c r="D3542" s="89"/>
      <c r="R3542" s="89"/>
      <c r="S3542" s="89"/>
      <c r="T3542" s="89"/>
    </row>
    <row r="3543" spans="2:20" s="86" customFormat="1" ht="10.199999999999999">
      <c r="B3543" s="87"/>
      <c r="C3543" s="87"/>
      <c r="D3543" s="89"/>
      <c r="R3543" s="89"/>
      <c r="S3543" s="89"/>
      <c r="T3543" s="89"/>
    </row>
    <row r="3544" spans="2:20" s="86" customFormat="1" ht="10.199999999999999">
      <c r="B3544" s="87"/>
      <c r="C3544" s="87"/>
      <c r="D3544" s="89"/>
      <c r="R3544" s="89"/>
      <c r="S3544" s="89"/>
      <c r="T3544" s="89"/>
    </row>
    <row r="3545" spans="2:20" s="86" customFormat="1" ht="10.199999999999999">
      <c r="B3545" s="87"/>
      <c r="C3545" s="87"/>
      <c r="D3545" s="89"/>
      <c r="R3545" s="89"/>
      <c r="S3545" s="89"/>
      <c r="T3545" s="89"/>
    </row>
    <row r="3546" spans="2:20" s="86" customFormat="1" ht="10.199999999999999">
      <c r="B3546" s="87"/>
      <c r="C3546" s="87"/>
      <c r="D3546" s="89"/>
      <c r="R3546" s="89"/>
      <c r="S3546" s="89"/>
      <c r="T3546" s="89"/>
    </row>
    <row r="3547" spans="2:20" s="86" customFormat="1" ht="10.199999999999999">
      <c r="B3547" s="87"/>
      <c r="C3547" s="87"/>
      <c r="D3547" s="89"/>
      <c r="R3547" s="89"/>
      <c r="S3547" s="89"/>
      <c r="T3547" s="89"/>
    </row>
    <row r="3548" spans="2:20" s="86" customFormat="1" ht="10.199999999999999">
      <c r="B3548" s="87"/>
      <c r="C3548" s="87"/>
      <c r="D3548" s="89"/>
      <c r="R3548" s="89"/>
      <c r="S3548" s="89"/>
      <c r="T3548" s="89"/>
    </row>
    <row r="3549" spans="2:20" s="86" customFormat="1" ht="10.199999999999999">
      <c r="B3549" s="87"/>
      <c r="C3549" s="87"/>
      <c r="D3549" s="89"/>
      <c r="R3549" s="89"/>
      <c r="S3549" s="89"/>
      <c r="T3549" s="89"/>
    </row>
    <row r="3550" spans="2:20" s="86" customFormat="1" ht="10.199999999999999">
      <c r="B3550" s="87"/>
      <c r="C3550" s="87"/>
      <c r="D3550" s="89"/>
      <c r="R3550" s="89"/>
      <c r="S3550" s="89"/>
      <c r="T3550" s="89"/>
    </row>
    <row r="3551" spans="2:20" s="86" customFormat="1" ht="10.199999999999999">
      <c r="B3551" s="87"/>
      <c r="C3551" s="87"/>
      <c r="D3551" s="89"/>
      <c r="R3551" s="89"/>
      <c r="S3551" s="89"/>
      <c r="T3551" s="89"/>
    </row>
    <row r="3552" spans="2:20" s="86" customFormat="1" ht="10.199999999999999">
      <c r="B3552" s="87"/>
      <c r="C3552" s="87"/>
      <c r="D3552" s="89"/>
      <c r="R3552" s="89"/>
      <c r="S3552" s="89"/>
      <c r="T3552" s="89"/>
    </row>
    <row r="3553" spans="2:20" s="86" customFormat="1" ht="10.199999999999999">
      <c r="B3553" s="87"/>
      <c r="C3553" s="87"/>
      <c r="D3553" s="89"/>
      <c r="R3553" s="89"/>
      <c r="S3553" s="89"/>
      <c r="T3553" s="89"/>
    </row>
    <row r="3554" spans="2:20" s="86" customFormat="1" ht="10.199999999999999">
      <c r="B3554" s="87"/>
      <c r="C3554" s="87"/>
      <c r="D3554" s="89"/>
      <c r="R3554" s="89"/>
      <c r="S3554" s="89"/>
      <c r="T3554" s="89"/>
    </row>
    <row r="3555" spans="2:20" s="86" customFormat="1" ht="10.199999999999999">
      <c r="B3555" s="87"/>
      <c r="C3555" s="87"/>
      <c r="D3555" s="89"/>
      <c r="R3555" s="89"/>
      <c r="S3555" s="89"/>
      <c r="T3555" s="89"/>
    </row>
    <row r="3556" spans="2:20" s="86" customFormat="1" ht="10.199999999999999">
      <c r="B3556" s="87"/>
      <c r="C3556" s="87"/>
      <c r="D3556" s="89"/>
      <c r="R3556" s="89"/>
      <c r="S3556" s="89"/>
      <c r="T3556" s="89"/>
    </row>
    <row r="3557" spans="2:20" s="86" customFormat="1" ht="10.199999999999999">
      <c r="B3557" s="87"/>
      <c r="C3557" s="87"/>
      <c r="D3557" s="89"/>
      <c r="R3557" s="89"/>
      <c r="S3557" s="89"/>
      <c r="T3557" s="89"/>
    </row>
    <row r="3558" spans="2:20" s="86" customFormat="1" ht="10.199999999999999">
      <c r="B3558" s="87"/>
      <c r="C3558" s="87"/>
      <c r="D3558" s="89"/>
      <c r="R3558" s="89"/>
      <c r="S3558" s="89"/>
      <c r="T3558" s="89"/>
    </row>
    <row r="3559" spans="2:20" s="86" customFormat="1" ht="10.199999999999999">
      <c r="B3559" s="87"/>
      <c r="C3559" s="87"/>
      <c r="D3559" s="89"/>
      <c r="R3559" s="89"/>
      <c r="S3559" s="89"/>
      <c r="T3559" s="89"/>
    </row>
    <row r="3560" spans="2:20" s="86" customFormat="1" ht="10.199999999999999">
      <c r="B3560" s="87"/>
      <c r="C3560" s="87"/>
      <c r="D3560" s="89"/>
      <c r="R3560" s="89"/>
      <c r="S3560" s="89"/>
      <c r="T3560" s="89"/>
    </row>
    <row r="3561" spans="2:20" s="86" customFormat="1" ht="10.199999999999999">
      <c r="B3561" s="87"/>
      <c r="C3561" s="87"/>
      <c r="D3561" s="89"/>
      <c r="R3561" s="89"/>
      <c r="S3561" s="89"/>
      <c r="T3561" s="89"/>
    </row>
    <row r="3562" spans="2:20" s="86" customFormat="1" ht="10.199999999999999">
      <c r="B3562" s="87"/>
      <c r="C3562" s="87"/>
      <c r="D3562" s="89"/>
      <c r="R3562" s="89"/>
      <c r="S3562" s="89"/>
      <c r="T3562" s="89"/>
    </row>
    <row r="3563" spans="2:20" s="86" customFormat="1" ht="10.199999999999999">
      <c r="B3563" s="87"/>
      <c r="C3563" s="87"/>
      <c r="D3563" s="89"/>
      <c r="R3563" s="89"/>
      <c r="S3563" s="89"/>
      <c r="T3563" s="89"/>
    </row>
    <row r="3564" spans="2:20" s="86" customFormat="1" ht="10.199999999999999">
      <c r="B3564" s="87"/>
      <c r="C3564" s="87"/>
      <c r="D3564" s="89"/>
      <c r="R3564" s="89"/>
      <c r="S3564" s="89"/>
      <c r="T3564" s="89"/>
    </row>
    <row r="3565" spans="2:20" s="86" customFormat="1" ht="10.199999999999999">
      <c r="B3565" s="87"/>
      <c r="C3565" s="87"/>
      <c r="D3565" s="89"/>
      <c r="R3565" s="89"/>
      <c r="S3565" s="89"/>
      <c r="T3565" s="89"/>
    </row>
    <row r="3566" spans="2:20" s="86" customFormat="1" ht="10.199999999999999">
      <c r="B3566" s="87"/>
      <c r="C3566" s="87"/>
      <c r="D3566" s="89"/>
      <c r="R3566" s="89"/>
      <c r="S3566" s="89"/>
      <c r="T3566" s="89"/>
    </row>
    <row r="3567" spans="2:20" s="86" customFormat="1" ht="10.199999999999999">
      <c r="B3567" s="87"/>
      <c r="C3567" s="87"/>
      <c r="D3567" s="89"/>
      <c r="R3567" s="89"/>
      <c r="S3567" s="89"/>
      <c r="T3567" s="89"/>
    </row>
    <row r="3568" spans="2:20" s="86" customFormat="1" ht="10.199999999999999">
      <c r="B3568" s="87"/>
      <c r="C3568" s="87"/>
      <c r="D3568" s="89"/>
      <c r="R3568" s="89"/>
      <c r="S3568" s="89"/>
      <c r="T3568" s="89"/>
    </row>
    <row r="3569" spans="2:20" s="86" customFormat="1" ht="10.199999999999999">
      <c r="B3569" s="87"/>
      <c r="C3569" s="87"/>
      <c r="D3569" s="89"/>
      <c r="R3569" s="89"/>
      <c r="S3569" s="89"/>
      <c r="T3569" s="89"/>
    </row>
    <row r="3570" spans="2:20" s="86" customFormat="1" ht="10.199999999999999">
      <c r="B3570" s="87"/>
      <c r="C3570" s="87"/>
      <c r="D3570" s="89"/>
      <c r="R3570" s="89"/>
      <c r="S3570" s="89"/>
      <c r="T3570" s="89"/>
    </row>
    <row r="3571" spans="2:20" s="86" customFormat="1" ht="10.199999999999999">
      <c r="B3571" s="87"/>
      <c r="C3571" s="87"/>
      <c r="D3571" s="89"/>
      <c r="R3571" s="89"/>
      <c r="S3571" s="89"/>
      <c r="T3571" s="89"/>
    </row>
    <row r="3572" spans="2:20" s="86" customFormat="1" ht="10.199999999999999">
      <c r="B3572" s="87"/>
      <c r="C3572" s="87"/>
      <c r="D3572" s="89"/>
      <c r="R3572" s="89"/>
      <c r="S3572" s="89"/>
      <c r="T3572" s="89"/>
    </row>
    <row r="3573" spans="2:20" s="86" customFormat="1" ht="10.199999999999999">
      <c r="B3573" s="87"/>
      <c r="C3573" s="87"/>
      <c r="D3573" s="89"/>
      <c r="R3573" s="89"/>
      <c r="S3573" s="89"/>
      <c r="T3573" s="89"/>
    </row>
    <row r="3574" spans="2:20" s="86" customFormat="1" ht="10.199999999999999">
      <c r="B3574" s="87"/>
      <c r="C3574" s="87"/>
      <c r="D3574" s="89"/>
      <c r="R3574" s="89"/>
      <c r="S3574" s="89"/>
      <c r="T3574" s="89"/>
    </row>
    <row r="3575" spans="2:20" s="86" customFormat="1" ht="10.199999999999999">
      <c r="B3575" s="87"/>
      <c r="C3575" s="87"/>
      <c r="D3575" s="89"/>
      <c r="R3575" s="89"/>
      <c r="S3575" s="89"/>
      <c r="T3575" s="89"/>
    </row>
    <row r="3576" spans="2:20" s="86" customFormat="1" ht="10.199999999999999">
      <c r="B3576" s="87"/>
      <c r="C3576" s="87"/>
      <c r="D3576" s="89"/>
      <c r="R3576" s="89"/>
      <c r="S3576" s="89"/>
      <c r="T3576" s="89"/>
    </row>
    <row r="3577" spans="2:20" s="86" customFormat="1" ht="10.199999999999999">
      <c r="B3577" s="87"/>
      <c r="C3577" s="87"/>
      <c r="D3577" s="89"/>
      <c r="R3577" s="89"/>
      <c r="S3577" s="89"/>
      <c r="T3577" s="89"/>
    </row>
    <row r="3578" spans="2:20" s="86" customFormat="1" ht="10.199999999999999">
      <c r="B3578" s="87"/>
      <c r="C3578" s="87"/>
      <c r="D3578" s="89"/>
      <c r="R3578" s="89"/>
      <c r="S3578" s="89"/>
      <c r="T3578" s="89"/>
    </row>
    <row r="3579" spans="2:20" s="86" customFormat="1" ht="10.199999999999999">
      <c r="B3579" s="87"/>
      <c r="C3579" s="87"/>
      <c r="D3579" s="89"/>
      <c r="R3579" s="89"/>
      <c r="S3579" s="89"/>
      <c r="T3579" s="89"/>
    </row>
    <row r="3580" spans="2:20" s="86" customFormat="1" ht="10.199999999999999">
      <c r="B3580" s="87"/>
      <c r="C3580" s="87"/>
      <c r="D3580" s="89"/>
      <c r="R3580" s="89"/>
      <c r="S3580" s="89"/>
      <c r="T3580" s="89"/>
    </row>
    <row r="3581" spans="2:20" s="86" customFormat="1" ht="10.199999999999999">
      <c r="B3581" s="87"/>
      <c r="C3581" s="87"/>
      <c r="D3581" s="89"/>
      <c r="R3581" s="89"/>
      <c r="S3581" s="89"/>
      <c r="T3581" s="89"/>
    </row>
    <row r="3582" spans="2:20" s="86" customFormat="1" ht="10.199999999999999">
      <c r="B3582" s="87"/>
      <c r="C3582" s="87"/>
      <c r="D3582" s="89"/>
      <c r="R3582" s="89"/>
      <c r="S3582" s="89"/>
      <c r="T3582" s="89"/>
    </row>
    <row r="3583" spans="2:20" s="86" customFormat="1" ht="10.199999999999999">
      <c r="B3583" s="87"/>
      <c r="C3583" s="87"/>
      <c r="D3583" s="89"/>
      <c r="R3583" s="89"/>
      <c r="S3583" s="89"/>
      <c r="T3583" s="89"/>
    </row>
    <row r="3584" spans="2:20" s="86" customFormat="1" ht="10.199999999999999">
      <c r="B3584" s="87"/>
      <c r="C3584" s="87"/>
      <c r="D3584" s="89"/>
      <c r="R3584" s="89"/>
      <c r="S3584" s="89"/>
      <c r="T3584" s="89"/>
    </row>
    <row r="3585" spans="2:20" s="86" customFormat="1" ht="10.199999999999999">
      <c r="B3585" s="87"/>
      <c r="C3585" s="87"/>
      <c r="D3585" s="89"/>
      <c r="R3585" s="89"/>
      <c r="S3585" s="89"/>
      <c r="T3585" s="89"/>
    </row>
    <row r="3586" spans="2:20" s="86" customFormat="1" ht="10.199999999999999">
      <c r="B3586" s="87"/>
      <c r="C3586" s="87"/>
      <c r="D3586" s="89"/>
      <c r="R3586" s="89"/>
      <c r="S3586" s="89"/>
      <c r="T3586" s="89"/>
    </row>
    <row r="3587" spans="2:20" s="86" customFormat="1" ht="10.199999999999999">
      <c r="B3587" s="87"/>
      <c r="C3587" s="87"/>
      <c r="D3587" s="89"/>
      <c r="R3587" s="89"/>
      <c r="S3587" s="89"/>
      <c r="T3587" s="89"/>
    </row>
    <row r="3588" spans="2:20" s="86" customFormat="1" ht="10.199999999999999">
      <c r="B3588" s="87"/>
      <c r="C3588" s="87"/>
      <c r="D3588" s="89"/>
      <c r="R3588" s="89"/>
      <c r="S3588" s="89"/>
      <c r="T3588" s="89"/>
    </row>
    <row r="3589" spans="2:20" s="86" customFormat="1" ht="10.199999999999999">
      <c r="B3589" s="87"/>
      <c r="C3589" s="87"/>
      <c r="D3589" s="89"/>
      <c r="R3589" s="89"/>
      <c r="S3589" s="89"/>
      <c r="T3589" s="89"/>
    </row>
    <row r="3590" spans="2:20" s="86" customFormat="1" ht="10.199999999999999">
      <c r="B3590" s="87"/>
      <c r="C3590" s="87"/>
      <c r="D3590" s="89"/>
      <c r="R3590" s="89"/>
      <c r="S3590" s="89"/>
      <c r="T3590" s="89"/>
    </row>
    <row r="3591" spans="2:20" s="86" customFormat="1" ht="10.199999999999999">
      <c r="B3591" s="87"/>
      <c r="C3591" s="87"/>
      <c r="D3591" s="89"/>
      <c r="R3591" s="89"/>
      <c r="S3591" s="89"/>
      <c r="T3591" s="89"/>
    </row>
    <row r="3592" spans="2:20" s="86" customFormat="1" ht="10.199999999999999">
      <c r="B3592" s="87"/>
      <c r="C3592" s="87"/>
      <c r="D3592" s="89"/>
      <c r="R3592" s="89"/>
      <c r="S3592" s="89"/>
      <c r="T3592" s="89"/>
    </row>
    <row r="3593" spans="2:20" s="86" customFormat="1" ht="10.199999999999999">
      <c r="B3593" s="87"/>
      <c r="C3593" s="87"/>
      <c r="D3593" s="89"/>
      <c r="R3593" s="89"/>
      <c r="S3593" s="89"/>
      <c r="T3593" s="89"/>
    </row>
    <row r="3594" spans="2:20" s="86" customFormat="1" ht="10.199999999999999">
      <c r="B3594" s="87"/>
      <c r="C3594" s="87"/>
      <c r="D3594" s="89"/>
      <c r="R3594" s="89"/>
      <c r="S3594" s="89"/>
      <c r="T3594" s="89"/>
    </row>
    <row r="3595" spans="2:20" s="86" customFormat="1" ht="10.199999999999999">
      <c r="B3595" s="87"/>
      <c r="C3595" s="87"/>
      <c r="D3595" s="89"/>
      <c r="R3595" s="89"/>
      <c r="S3595" s="89"/>
      <c r="T3595" s="89"/>
    </row>
    <row r="3596" spans="2:20" s="86" customFormat="1" ht="10.199999999999999">
      <c r="B3596" s="87"/>
      <c r="C3596" s="87"/>
      <c r="D3596" s="89"/>
      <c r="R3596" s="89"/>
      <c r="S3596" s="89"/>
      <c r="T3596" s="89"/>
    </row>
    <row r="3597" spans="2:20" s="86" customFormat="1" ht="10.199999999999999">
      <c r="B3597" s="87"/>
      <c r="C3597" s="87"/>
      <c r="D3597" s="89"/>
      <c r="R3597" s="89"/>
      <c r="S3597" s="89"/>
      <c r="T3597" s="89"/>
    </row>
    <row r="3598" spans="2:20" s="86" customFormat="1" ht="10.199999999999999">
      <c r="B3598" s="87"/>
      <c r="C3598" s="87"/>
      <c r="D3598" s="89"/>
      <c r="R3598" s="89"/>
      <c r="S3598" s="89"/>
      <c r="T3598" s="89"/>
    </row>
    <row r="3599" spans="2:20" s="86" customFormat="1" ht="10.199999999999999">
      <c r="B3599" s="87"/>
      <c r="C3599" s="87"/>
      <c r="D3599" s="89"/>
      <c r="R3599" s="89"/>
      <c r="S3599" s="89"/>
      <c r="T3599" s="89"/>
    </row>
    <row r="3600" spans="2:20" s="86" customFormat="1" ht="10.199999999999999">
      <c r="B3600" s="87"/>
      <c r="C3600" s="87"/>
      <c r="D3600" s="89"/>
      <c r="R3600" s="89"/>
      <c r="S3600" s="89"/>
      <c r="T3600" s="89"/>
    </row>
    <row r="3601" spans="2:20" s="86" customFormat="1" ht="10.199999999999999">
      <c r="B3601" s="87"/>
      <c r="C3601" s="87"/>
      <c r="D3601" s="89"/>
      <c r="R3601" s="89"/>
      <c r="S3601" s="89"/>
      <c r="T3601" s="89"/>
    </row>
    <row r="3602" spans="2:20" s="86" customFormat="1" ht="10.199999999999999">
      <c r="B3602" s="87"/>
      <c r="C3602" s="87"/>
      <c r="D3602" s="89"/>
      <c r="R3602" s="89"/>
      <c r="S3602" s="89"/>
      <c r="T3602" s="89"/>
    </row>
    <row r="3603" spans="2:20" s="86" customFormat="1" ht="10.199999999999999">
      <c r="B3603" s="87"/>
      <c r="C3603" s="87"/>
      <c r="D3603" s="89"/>
      <c r="R3603" s="89"/>
      <c r="S3603" s="89"/>
      <c r="T3603" s="89"/>
    </row>
    <row r="3604" spans="2:20" s="86" customFormat="1" ht="10.199999999999999">
      <c r="B3604" s="87"/>
      <c r="C3604" s="87"/>
      <c r="D3604" s="89"/>
      <c r="R3604" s="89"/>
      <c r="S3604" s="89"/>
      <c r="T3604" s="89"/>
    </row>
    <row r="3605" spans="2:20" s="86" customFormat="1" ht="10.199999999999999">
      <c r="B3605" s="87"/>
      <c r="C3605" s="87"/>
      <c r="D3605" s="89"/>
      <c r="R3605" s="89"/>
      <c r="S3605" s="89"/>
      <c r="T3605" s="89"/>
    </row>
    <row r="3606" spans="2:20" s="86" customFormat="1" ht="10.199999999999999">
      <c r="B3606" s="87"/>
      <c r="C3606" s="87"/>
      <c r="D3606" s="89"/>
      <c r="R3606" s="89"/>
      <c r="S3606" s="89"/>
      <c r="T3606" s="89"/>
    </row>
    <row r="3607" spans="2:20" s="86" customFormat="1" ht="10.199999999999999">
      <c r="B3607" s="87"/>
      <c r="C3607" s="87"/>
      <c r="D3607" s="89"/>
      <c r="R3607" s="89"/>
      <c r="S3607" s="89"/>
      <c r="T3607" s="89"/>
    </row>
    <row r="3608" spans="2:20" s="86" customFormat="1" ht="10.199999999999999">
      <c r="B3608" s="87"/>
      <c r="C3608" s="87"/>
      <c r="D3608" s="89"/>
      <c r="R3608" s="89"/>
      <c r="S3608" s="89"/>
      <c r="T3608" s="89"/>
    </row>
    <row r="3609" spans="2:20" s="86" customFormat="1" ht="10.199999999999999">
      <c r="B3609" s="87"/>
      <c r="C3609" s="87"/>
      <c r="D3609" s="89"/>
      <c r="R3609" s="89"/>
      <c r="S3609" s="89"/>
      <c r="T3609" s="89"/>
    </row>
    <row r="3610" spans="2:20" s="86" customFormat="1" ht="10.199999999999999">
      <c r="B3610" s="87"/>
      <c r="C3610" s="87"/>
      <c r="D3610" s="89"/>
      <c r="R3610" s="89"/>
      <c r="S3610" s="89"/>
      <c r="T3610" s="89"/>
    </row>
    <row r="3611" spans="2:20" s="86" customFormat="1" ht="10.199999999999999">
      <c r="B3611" s="87"/>
      <c r="C3611" s="87"/>
      <c r="D3611" s="89"/>
      <c r="R3611" s="89"/>
      <c r="S3611" s="89"/>
      <c r="T3611" s="89"/>
    </row>
    <row r="3612" spans="2:20" s="86" customFormat="1" ht="10.199999999999999">
      <c r="B3612" s="87"/>
      <c r="C3612" s="87"/>
      <c r="D3612" s="89"/>
      <c r="R3612" s="89"/>
      <c r="S3612" s="89"/>
      <c r="T3612" s="89"/>
    </row>
    <row r="3613" spans="2:20" s="86" customFormat="1" ht="10.199999999999999">
      <c r="B3613" s="87"/>
      <c r="C3613" s="87"/>
      <c r="D3613" s="89"/>
      <c r="R3613" s="89"/>
      <c r="S3613" s="89"/>
      <c r="T3613" s="89"/>
    </row>
    <row r="3614" spans="2:20" s="86" customFormat="1" ht="10.199999999999999">
      <c r="B3614" s="87"/>
      <c r="C3614" s="87"/>
      <c r="D3614" s="89"/>
      <c r="R3614" s="89"/>
      <c r="S3614" s="89"/>
      <c r="T3614" s="89"/>
    </row>
    <row r="3615" spans="2:20" s="86" customFormat="1" ht="10.199999999999999">
      <c r="B3615" s="87"/>
      <c r="C3615" s="87"/>
      <c r="D3615" s="89"/>
      <c r="R3615" s="89"/>
      <c r="S3615" s="89"/>
      <c r="T3615" s="89"/>
    </row>
    <row r="3616" spans="2:20" s="86" customFormat="1" ht="10.199999999999999">
      <c r="B3616" s="87"/>
      <c r="C3616" s="87"/>
      <c r="D3616" s="89"/>
      <c r="R3616" s="89"/>
      <c r="S3616" s="89"/>
      <c r="T3616" s="89"/>
    </row>
    <row r="3617" spans="2:20" s="86" customFormat="1" ht="10.199999999999999">
      <c r="B3617" s="87"/>
      <c r="C3617" s="87"/>
      <c r="D3617" s="89"/>
      <c r="R3617" s="89"/>
      <c r="S3617" s="89"/>
      <c r="T3617" s="89"/>
    </row>
    <row r="3618" spans="2:20" s="86" customFormat="1" ht="10.199999999999999">
      <c r="B3618" s="87"/>
      <c r="C3618" s="87"/>
      <c r="D3618" s="89"/>
      <c r="R3618" s="89"/>
      <c r="S3618" s="89"/>
      <c r="T3618" s="89"/>
    </row>
    <row r="3619" spans="2:20" s="86" customFormat="1" ht="10.199999999999999">
      <c r="B3619" s="87"/>
      <c r="C3619" s="87"/>
      <c r="D3619" s="89"/>
      <c r="R3619" s="89"/>
      <c r="S3619" s="89"/>
      <c r="T3619" s="89"/>
    </row>
    <row r="3620" spans="2:20" s="86" customFormat="1" ht="10.199999999999999">
      <c r="B3620" s="87"/>
      <c r="C3620" s="87"/>
      <c r="D3620" s="89"/>
      <c r="R3620" s="89"/>
      <c r="S3620" s="89"/>
      <c r="T3620" s="89"/>
    </row>
    <row r="3621" spans="2:20" s="86" customFormat="1" ht="10.199999999999999">
      <c r="B3621" s="87"/>
      <c r="C3621" s="87"/>
      <c r="D3621" s="89"/>
      <c r="R3621" s="89"/>
      <c r="S3621" s="89"/>
      <c r="T3621" s="89"/>
    </row>
    <row r="3622" spans="2:20" s="86" customFormat="1" ht="10.199999999999999">
      <c r="B3622" s="87"/>
      <c r="C3622" s="87"/>
      <c r="D3622" s="89"/>
      <c r="R3622" s="89"/>
      <c r="S3622" s="89"/>
      <c r="T3622" s="89"/>
    </row>
    <row r="3623" spans="2:20" s="86" customFormat="1" ht="10.199999999999999">
      <c r="B3623" s="87"/>
      <c r="C3623" s="87"/>
      <c r="D3623" s="89"/>
      <c r="R3623" s="89"/>
      <c r="S3623" s="89"/>
      <c r="T3623" s="89"/>
    </row>
    <row r="3624" spans="2:20" s="86" customFormat="1" ht="10.199999999999999">
      <c r="B3624" s="87"/>
      <c r="C3624" s="87"/>
      <c r="D3624" s="89"/>
      <c r="R3624" s="89"/>
      <c r="S3624" s="89"/>
      <c r="T3624" s="89"/>
    </row>
    <row r="3625" spans="2:20" s="86" customFormat="1" ht="10.199999999999999">
      <c r="B3625" s="87"/>
      <c r="C3625" s="87"/>
      <c r="D3625" s="89"/>
      <c r="R3625" s="89"/>
      <c r="S3625" s="89"/>
      <c r="T3625" s="89"/>
    </row>
    <row r="3626" spans="2:20" s="86" customFormat="1" ht="10.199999999999999">
      <c r="B3626" s="87"/>
      <c r="C3626" s="87"/>
      <c r="D3626" s="89"/>
      <c r="R3626" s="89"/>
      <c r="S3626" s="89"/>
      <c r="T3626" s="89"/>
    </row>
    <row r="3627" spans="2:20" s="86" customFormat="1" ht="10.199999999999999">
      <c r="B3627" s="87"/>
      <c r="C3627" s="87"/>
      <c r="D3627" s="89"/>
      <c r="R3627" s="89"/>
      <c r="S3627" s="89"/>
      <c r="T3627" s="89"/>
    </row>
    <row r="3628" spans="2:20" s="86" customFormat="1" ht="10.199999999999999">
      <c r="B3628" s="87"/>
      <c r="C3628" s="87"/>
      <c r="D3628" s="89"/>
      <c r="R3628" s="89"/>
      <c r="S3628" s="89"/>
      <c r="T3628" s="89"/>
    </row>
    <row r="3629" spans="2:20" s="86" customFormat="1" ht="10.199999999999999">
      <c r="B3629" s="87"/>
      <c r="C3629" s="87"/>
      <c r="D3629" s="89"/>
      <c r="R3629" s="89"/>
      <c r="S3629" s="89"/>
      <c r="T3629" s="89"/>
    </row>
    <row r="3630" spans="2:20" s="86" customFormat="1" ht="10.199999999999999">
      <c r="B3630" s="87"/>
      <c r="C3630" s="87"/>
      <c r="D3630" s="89"/>
      <c r="R3630" s="89"/>
      <c r="S3630" s="89"/>
      <c r="T3630" s="89"/>
    </row>
    <row r="3631" spans="2:20" s="86" customFormat="1" ht="10.199999999999999">
      <c r="B3631" s="87"/>
      <c r="C3631" s="87"/>
      <c r="D3631" s="89"/>
      <c r="R3631" s="89"/>
      <c r="S3631" s="89"/>
      <c r="T3631" s="89"/>
    </row>
    <row r="3632" spans="2:20" s="86" customFormat="1" ht="10.199999999999999">
      <c r="B3632" s="87"/>
      <c r="C3632" s="87"/>
      <c r="D3632" s="89"/>
      <c r="R3632" s="89"/>
      <c r="S3632" s="89"/>
      <c r="T3632" s="89"/>
    </row>
    <row r="3633" spans="2:20" s="86" customFormat="1" ht="10.199999999999999">
      <c r="B3633" s="87"/>
      <c r="C3633" s="87"/>
      <c r="D3633" s="89"/>
      <c r="R3633" s="89"/>
      <c r="S3633" s="89"/>
      <c r="T3633" s="89"/>
    </row>
    <row r="3634" spans="2:20" s="86" customFormat="1" ht="10.199999999999999">
      <c r="B3634" s="87"/>
      <c r="C3634" s="87"/>
      <c r="D3634" s="89"/>
      <c r="R3634" s="89"/>
      <c r="S3634" s="89"/>
      <c r="T3634" s="89"/>
    </row>
    <row r="3635" spans="2:20" s="86" customFormat="1" ht="10.199999999999999">
      <c r="B3635" s="87"/>
      <c r="C3635" s="87"/>
      <c r="D3635" s="89"/>
      <c r="R3635" s="89"/>
      <c r="S3635" s="89"/>
      <c r="T3635" s="89"/>
    </row>
    <row r="3636" spans="2:20" s="86" customFormat="1" ht="10.199999999999999">
      <c r="B3636" s="87"/>
      <c r="C3636" s="87"/>
      <c r="D3636" s="89"/>
      <c r="R3636" s="89"/>
      <c r="S3636" s="89"/>
      <c r="T3636" s="89"/>
    </row>
    <row r="3637" spans="2:20" s="86" customFormat="1" ht="10.199999999999999">
      <c r="B3637" s="87"/>
      <c r="C3637" s="87"/>
      <c r="D3637" s="89"/>
      <c r="R3637" s="89"/>
      <c r="S3637" s="89"/>
      <c r="T3637" s="89"/>
    </row>
    <row r="3638" spans="2:20" s="86" customFormat="1" ht="10.199999999999999">
      <c r="B3638" s="87"/>
      <c r="C3638" s="87"/>
      <c r="D3638" s="89"/>
      <c r="R3638" s="89"/>
      <c r="S3638" s="89"/>
      <c r="T3638" s="89"/>
    </row>
    <row r="3639" spans="2:20" s="86" customFormat="1" ht="10.199999999999999">
      <c r="B3639" s="87"/>
      <c r="C3639" s="87"/>
      <c r="D3639" s="89"/>
      <c r="R3639" s="89"/>
      <c r="S3639" s="89"/>
      <c r="T3639" s="89"/>
    </row>
    <row r="3640" spans="2:20" s="86" customFormat="1" ht="10.199999999999999">
      <c r="B3640" s="87"/>
      <c r="C3640" s="87"/>
      <c r="D3640" s="89"/>
      <c r="R3640" s="89"/>
      <c r="S3640" s="89"/>
      <c r="T3640" s="89"/>
    </row>
    <row r="3641" spans="2:20" s="86" customFormat="1" ht="10.199999999999999">
      <c r="B3641" s="87"/>
      <c r="C3641" s="87"/>
      <c r="D3641" s="89"/>
      <c r="R3641" s="89"/>
      <c r="S3641" s="89"/>
      <c r="T3641" s="89"/>
    </row>
    <row r="3642" spans="2:20" s="86" customFormat="1" ht="10.199999999999999">
      <c r="B3642" s="87"/>
      <c r="C3642" s="87"/>
      <c r="D3642" s="89"/>
      <c r="R3642" s="89"/>
      <c r="S3642" s="89"/>
      <c r="T3642" s="89"/>
    </row>
    <row r="3643" spans="2:20" s="86" customFormat="1" ht="10.199999999999999">
      <c r="B3643" s="87"/>
      <c r="C3643" s="87"/>
      <c r="D3643" s="89"/>
      <c r="R3643" s="89"/>
      <c r="S3643" s="89"/>
      <c r="T3643" s="89"/>
    </row>
    <row r="3644" spans="2:20" s="86" customFormat="1" ht="10.199999999999999">
      <c r="B3644" s="87"/>
      <c r="C3644" s="87"/>
      <c r="D3644" s="89"/>
      <c r="R3644" s="89"/>
      <c r="S3644" s="89"/>
      <c r="T3644" s="89"/>
    </row>
    <row r="3645" spans="2:20" s="86" customFormat="1" ht="10.199999999999999">
      <c r="B3645" s="87"/>
      <c r="C3645" s="87"/>
      <c r="D3645" s="89"/>
      <c r="R3645" s="89"/>
      <c r="S3645" s="89"/>
      <c r="T3645" s="89"/>
    </row>
    <row r="3646" spans="2:20" s="86" customFormat="1" ht="10.199999999999999">
      <c r="B3646" s="87"/>
      <c r="C3646" s="87"/>
      <c r="D3646" s="89"/>
      <c r="R3646" s="89"/>
      <c r="S3646" s="89"/>
      <c r="T3646" s="89"/>
    </row>
    <row r="3647" spans="2:20" s="86" customFormat="1" ht="10.199999999999999">
      <c r="B3647" s="87"/>
      <c r="C3647" s="87"/>
      <c r="D3647" s="89"/>
      <c r="R3647" s="89"/>
      <c r="S3647" s="89"/>
      <c r="T3647" s="89"/>
    </row>
    <row r="3648" spans="2:20" s="86" customFormat="1" ht="10.199999999999999">
      <c r="B3648" s="87"/>
      <c r="C3648" s="87"/>
      <c r="D3648" s="89"/>
      <c r="R3648" s="89"/>
      <c r="S3648" s="89"/>
      <c r="T3648" s="89"/>
    </row>
    <row r="3649" spans="2:20" s="86" customFormat="1" ht="10.199999999999999">
      <c r="B3649" s="87"/>
      <c r="C3649" s="87"/>
      <c r="D3649" s="89"/>
      <c r="R3649" s="89"/>
      <c r="S3649" s="89"/>
      <c r="T3649" s="89"/>
    </row>
    <row r="3650" spans="2:20" s="86" customFormat="1" ht="10.199999999999999">
      <c r="B3650" s="87"/>
      <c r="C3650" s="87"/>
      <c r="D3650" s="89"/>
      <c r="R3650" s="89"/>
      <c r="S3650" s="89"/>
      <c r="T3650" s="89"/>
    </row>
    <row r="3651" spans="2:20" s="86" customFormat="1" ht="10.199999999999999">
      <c r="B3651" s="87"/>
      <c r="C3651" s="87"/>
      <c r="D3651" s="89"/>
      <c r="R3651" s="89"/>
      <c r="S3651" s="89"/>
      <c r="T3651" s="89"/>
    </row>
    <row r="3652" spans="2:20" s="86" customFormat="1" ht="10.199999999999999">
      <c r="B3652" s="87"/>
      <c r="C3652" s="87"/>
      <c r="D3652" s="89"/>
      <c r="R3652" s="89"/>
      <c r="S3652" s="89"/>
      <c r="T3652" s="89"/>
    </row>
    <row r="3653" spans="2:20" s="86" customFormat="1" ht="10.199999999999999">
      <c r="B3653" s="87"/>
      <c r="C3653" s="87"/>
      <c r="D3653" s="89"/>
      <c r="R3653" s="89"/>
      <c r="S3653" s="89"/>
      <c r="T3653" s="89"/>
    </row>
    <row r="3654" spans="2:20" s="86" customFormat="1" ht="10.199999999999999">
      <c r="B3654" s="87"/>
      <c r="C3654" s="87"/>
      <c r="D3654" s="89"/>
      <c r="R3654" s="89"/>
      <c r="S3654" s="89"/>
      <c r="T3654" s="89"/>
    </row>
    <row r="3655" spans="2:20" s="86" customFormat="1" ht="10.199999999999999">
      <c r="B3655" s="87"/>
      <c r="C3655" s="87"/>
      <c r="D3655" s="89"/>
      <c r="R3655" s="89"/>
      <c r="S3655" s="89"/>
      <c r="T3655" s="89"/>
    </row>
    <row r="3656" spans="2:20" s="86" customFormat="1" ht="10.199999999999999">
      <c r="B3656" s="87"/>
      <c r="C3656" s="87"/>
      <c r="D3656" s="89"/>
      <c r="R3656" s="89"/>
      <c r="S3656" s="89"/>
      <c r="T3656" s="89"/>
    </row>
    <row r="3657" spans="2:20" s="86" customFormat="1" ht="10.199999999999999">
      <c r="B3657" s="87"/>
      <c r="C3657" s="87"/>
      <c r="D3657" s="89"/>
      <c r="R3657" s="89"/>
      <c r="S3657" s="89"/>
      <c r="T3657" s="89"/>
    </row>
    <row r="3658" spans="2:20" s="86" customFormat="1" ht="10.199999999999999">
      <c r="B3658" s="87"/>
      <c r="C3658" s="87"/>
      <c r="D3658" s="89"/>
      <c r="R3658" s="89"/>
      <c r="S3658" s="89"/>
      <c r="T3658" s="89"/>
    </row>
    <row r="3659" spans="2:20" s="86" customFormat="1" ht="10.199999999999999">
      <c r="B3659" s="87"/>
      <c r="C3659" s="87"/>
      <c r="D3659" s="89"/>
      <c r="R3659" s="89"/>
      <c r="S3659" s="89"/>
      <c r="T3659" s="89"/>
    </row>
    <row r="3660" spans="2:20" s="86" customFormat="1" ht="10.199999999999999">
      <c r="B3660" s="87"/>
      <c r="C3660" s="87"/>
      <c r="D3660" s="89"/>
      <c r="R3660" s="89"/>
      <c r="S3660" s="89"/>
      <c r="T3660" s="89"/>
    </row>
    <row r="3661" spans="2:20" s="86" customFormat="1" ht="10.199999999999999">
      <c r="B3661" s="87"/>
      <c r="C3661" s="87"/>
      <c r="D3661" s="89"/>
      <c r="R3661" s="89"/>
      <c r="S3661" s="89"/>
      <c r="T3661" s="89"/>
    </row>
    <row r="3662" spans="2:20" s="86" customFormat="1" ht="10.199999999999999">
      <c r="B3662" s="87"/>
      <c r="C3662" s="87"/>
      <c r="D3662" s="89"/>
      <c r="R3662" s="89"/>
      <c r="S3662" s="89"/>
      <c r="T3662" s="89"/>
    </row>
    <row r="3663" spans="2:20" s="86" customFormat="1" ht="10.199999999999999">
      <c r="B3663" s="87"/>
      <c r="C3663" s="87"/>
      <c r="D3663" s="89"/>
      <c r="R3663" s="89"/>
      <c r="S3663" s="89"/>
      <c r="T3663" s="89"/>
    </row>
    <row r="3664" spans="2:20" s="86" customFormat="1" ht="10.199999999999999">
      <c r="B3664" s="87"/>
      <c r="C3664" s="87"/>
      <c r="D3664" s="89"/>
      <c r="R3664" s="89"/>
      <c r="S3664" s="89"/>
      <c r="T3664" s="89"/>
    </row>
    <row r="3665" spans="2:20" s="86" customFormat="1" ht="10.199999999999999">
      <c r="B3665" s="87"/>
      <c r="C3665" s="87"/>
      <c r="D3665" s="89"/>
      <c r="R3665" s="89"/>
      <c r="S3665" s="89"/>
      <c r="T3665" s="89"/>
    </row>
    <row r="3666" spans="2:20" s="86" customFormat="1" ht="10.199999999999999">
      <c r="B3666" s="87"/>
      <c r="C3666" s="87"/>
      <c r="D3666" s="89"/>
      <c r="R3666" s="89"/>
      <c r="S3666" s="89"/>
      <c r="T3666" s="89"/>
    </row>
    <row r="3667" spans="2:20" s="86" customFormat="1" ht="10.199999999999999">
      <c r="B3667" s="87"/>
      <c r="C3667" s="87"/>
      <c r="D3667" s="89"/>
      <c r="R3667" s="89"/>
      <c r="S3667" s="89"/>
      <c r="T3667" s="89"/>
    </row>
    <row r="3668" spans="2:20" s="86" customFormat="1" ht="10.199999999999999">
      <c r="B3668" s="87"/>
      <c r="C3668" s="87"/>
      <c r="D3668" s="89"/>
      <c r="R3668" s="89"/>
      <c r="S3668" s="89"/>
      <c r="T3668" s="89"/>
    </row>
    <row r="3669" spans="2:20" s="86" customFormat="1" ht="10.199999999999999">
      <c r="B3669" s="87"/>
      <c r="C3669" s="87"/>
      <c r="D3669" s="89"/>
      <c r="R3669" s="89"/>
      <c r="S3669" s="89"/>
      <c r="T3669" s="89"/>
    </row>
    <row r="3670" spans="2:20" s="86" customFormat="1" ht="10.199999999999999">
      <c r="B3670" s="87"/>
      <c r="C3670" s="87"/>
      <c r="D3670" s="89"/>
      <c r="R3670" s="89"/>
      <c r="S3670" s="89"/>
      <c r="T3670" s="89"/>
    </row>
    <row r="3671" spans="2:20" s="86" customFormat="1" ht="10.199999999999999">
      <c r="B3671" s="87"/>
      <c r="C3671" s="87"/>
      <c r="D3671" s="89"/>
      <c r="R3671" s="89"/>
      <c r="S3671" s="89"/>
      <c r="T3671" s="89"/>
    </row>
    <row r="3672" spans="2:20" s="86" customFormat="1" ht="10.199999999999999">
      <c r="B3672" s="87"/>
      <c r="C3672" s="87"/>
      <c r="D3672" s="89"/>
      <c r="R3672" s="89"/>
      <c r="S3672" s="89"/>
      <c r="T3672" s="89"/>
    </row>
    <row r="3673" spans="2:20" s="86" customFormat="1" ht="10.199999999999999">
      <c r="B3673" s="87"/>
      <c r="C3673" s="87"/>
      <c r="D3673" s="89"/>
      <c r="R3673" s="89"/>
      <c r="S3673" s="89"/>
      <c r="T3673" s="89"/>
    </row>
    <row r="3674" spans="2:20" s="86" customFormat="1" ht="10.199999999999999">
      <c r="B3674" s="87"/>
      <c r="C3674" s="87"/>
      <c r="D3674" s="89"/>
      <c r="R3674" s="89"/>
      <c r="S3674" s="89"/>
      <c r="T3674" s="89"/>
    </row>
    <row r="3675" spans="2:20" s="86" customFormat="1" ht="10.199999999999999">
      <c r="B3675" s="87"/>
      <c r="C3675" s="87"/>
      <c r="D3675" s="89"/>
      <c r="R3675" s="89"/>
      <c r="S3675" s="89"/>
      <c r="T3675" s="89"/>
    </row>
    <row r="3676" spans="2:20" s="86" customFormat="1" ht="10.199999999999999">
      <c r="B3676" s="87"/>
      <c r="C3676" s="87"/>
      <c r="D3676" s="89"/>
      <c r="R3676" s="89"/>
      <c r="S3676" s="89"/>
      <c r="T3676" s="89"/>
    </row>
    <row r="3677" spans="2:20" s="86" customFormat="1" ht="10.199999999999999">
      <c r="B3677" s="87"/>
      <c r="C3677" s="87"/>
      <c r="D3677" s="89"/>
      <c r="R3677" s="89"/>
      <c r="S3677" s="89"/>
      <c r="T3677" s="89"/>
    </row>
    <row r="3678" spans="2:20" s="86" customFormat="1" ht="10.199999999999999">
      <c r="B3678" s="87"/>
      <c r="C3678" s="87"/>
      <c r="D3678" s="89"/>
      <c r="R3678" s="89"/>
      <c r="S3678" s="89"/>
      <c r="T3678" s="89"/>
    </row>
    <row r="3679" spans="2:20" s="86" customFormat="1" ht="10.199999999999999">
      <c r="B3679" s="87"/>
      <c r="C3679" s="87"/>
      <c r="D3679" s="89"/>
      <c r="R3679" s="89"/>
      <c r="S3679" s="89"/>
      <c r="T3679" s="89"/>
    </row>
    <row r="3680" spans="2:20" s="86" customFormat="1" ht="10.199999999999999">
      <c r="B3680" s="87"/>
      <c r="C3680" s="87"/>
      <c r="D3680" s="89"/>
      <c r="R3680" s="89"/>
      <c r="S3680" s="89"/>
      <c r="T3680" s="89"/>
    </row>
    <row r="3681" spans="2:20" s="86" customFormat="1" ht="10.199999999999999">
      <c r="B3681" s="87"/>
      <c r="C3681" s="87"/>
      <c r="D3681" s="89"/>
      <c r="R3681" s="89"/>
      <c r="S3681" s="89"/>
      <c r="T3681" s="89"/>
    </row>
    <row r="3682" spans="2:20" s="86" customFormat="1" ht="10.199999999999999">
      <c r="B3682" s="87"/>
      <c r="C3682" s="87"/>
      <c r="D3682" s="89"/>
      <c r="R3682" s="89"/>
      <c r="S3682" s="89"/>
      <c r="T3682" s="89"/>
    </row>
    <row r="3683" spans="2:20" s="86" customFormat="1" ht="10.199999999999999">
      <c r="B3683" s="87"/>
      <c r="C3683" s="87"/>
      <c r="D3683" s="89"/>
      <c r="R3683" s="89"/>
      <c r="S3683" s="89"/>
      <c r="T3683" s="89"/>
    </row>
    <row r="3684" spans="2:20" s="86" customFormat="1" ht="10.199999999999999">
      <c r="B3684" s="87"/>
      <c r="C3684" s="87"/>
      <c r="D3684" s="89"/>
      <c r="R3684" s="89"/>
      <c r="S3684" s="89"/>
      <c r="T3684" s="89"/>
    </row>
    <row r="3685" spans="2:20" s="86" customFormat="1" ht="10.199999999999999">
      <c r="B3685" s="87"/>
      <c r="C3685" s="87"/>
      <c r="D3685" s="89"/>
      <c r="R3685" s="89"/>
      <c r="S3685" s="89"/>
      <c r="T3685" s="89"/>
    </row>
    <row r="3686" spans="2:20" s="86" customFormat="1" ht="10.199999999999999">
      <c r="B3686" s="87"/>
      <c r="C3686" s="87"/>
      <c r="D3686" s="89"/>
      <c r="R3686" s="89"/>
      <c r="S3686" s="89"/>
      <c r="T3686" s="89"/>
    </row>
    <row r="3687" spans="2:20" s="86" customFormat="1" ht="10.199999999999999">
      <c r="B3687" s="87"/>
      <c r="C3687" s="87"/>
      <c r="D3687" s="89"/>
      <c r="R3687" s="89"/>
      <c r="S3687" s="89"/>
      <c r="T3687" s="89"/>
    </row>
    <row r="3688" spans="2:20" s="86" customFormat="1" ht="10.199999999999999">
      <c r="B3688" s="87"/>
      <c r="C3688" s="87"/>
      <c r="D3688" s="89"/>
      <c r="R3688" s="89"/>
      <c r="S3688" s="89"/>
      <c r="T3688" s="89"/>
    </row>
    <row r="3689" spans="2:20" s="86" customFormat="1" ht="10.199999999999999">
      <c r="B3689" s="87"/>
      <c r="C3689" s="87"/>
      <c r="D3689" s="89"/>
      <c r="R3689" s="89"/>
      <c r="S3689" s="89"/>
      <c r="T3689" s="89"/>
    </row>
    <row r="3690" spans="2:20" s="86" customFormat="1" ht="10.199999999999999">
      <c r="B3690" s="87"/>
      <c r="C3690" s="87"/>
      <c r="D3690" s="89"/>
      <c r="R3690" s="89"/>
      <c r="S3690" s="89"/>
      <c r="T3690" s="89"/>
    </row>
    <row r="3691" spans="2:20" s="86" customFormat="1" ht="10.199999999999999">
      <c r="B3691" s="87"/>
      <c r="C3691" s="87"/>
      <c r="D3691" s="89"/>
      <c r="R3691" s="89"/>
      <c r="S3691" s="89"/>
      <c r="T3691" s="89"/>
    </row>
    <row r="3692" spans="2:20" s="86" customFormat="1" ht="10.199999999999999">
      <c r="B3692" s="87"/>
      <c r="C3692" s="87"/>
      <c r="D3692" s="89"/>
      <c r="R3692" s="89"/>
      <c r="S3692" s="89"/>
      <c r="T3692" s="89"/>
    </row>
    <row r="3693" spans="2:20" s="86" customFormat="1" ht="10.199999999999999">
      <c r="B3693" s="87"/>
      <c r="C3693" s="87"/>
      <c r="D3693" s="89"/>
      <c r="R3693" s="89"/>
      <c r="S3693" s="89"/>
      <c r="T3693" s="89"/>
    </row>
    <row r="3694" spans="2:20" s="86" customFormat="1" ht="10.199999999999999">
      <c r="B3694" s="87"/>
      <c r="C3694" s="87"/>
      <c r="D3694" s="89"/>
      <c r="R3694" s="89"/>
      <c r="S3694" s="89"/>
      <c r="T3694" s="89"/>
    </row>
    <row r="3695" spans="2:20" s="86" customFormat="1" ht="10.199999999999999">
      <c r="B3695" s="87"/>
      <c r="C3695" s="87"/>
      <c r="D3695" s="89"/>
      <c r="R3695" s="89"/>
      <c r="S3695" s="89"/>
      <c r="T3695" s="89"/>
    </row>
    <row r="3696" spans="2:20" s="86" customFormat="1" ht="10.199999999999999">
      <c r="B3696" s="87"/>
      <c r="C3696" s="87"/>
      <c r="D3696" s="89"/>
      <c r="R3696" s="89"/>
      <c r="S3696" s="89"/>
      <c r="T3696" s="89"/>
    </row>
    <row r="3697" spans="2:20" s="86" customFormat="1" ht="10.199999999999999">
      <c r="B3697" s="87"/>
      <c r="C3697" s="87"/>
      <c r="D3697" s="89"/>
      <c r="R3697" s="89"/>
      <c r="S3697" s="89"/>
      <c r="T3697" s="89"/>
    </row>
    <row r="3698" spans="2:20" s="86" customFormat="1" ht="10.199999999999999">
      <c r="B3698" s="87"/>
      <c r="C3698" s="87"/>
      <c r="D3698" s="89"/>
      <c r="R3698" s="89"/>
      <c r="S3698" s="89"/>
      <c r="T3698" s="89"/>
    </row>
    <row r="3699" spans="2:20" s="86" customFormat="1" ht="10.199999999999999">
      <c r="B3699" s="87"/>
      <c r="C3699" s="87"/>
      <c r="D3699" s="89"/>
      <c r="R3699" s="89"/>
      <c r="S3699" s="89"/>
      <c r="T3699" s="89"/>
    </row>
    <row r="3700" spans="2:20" s="86" customFormat="1" ht="10.199999999999999">
      <c r="B3700" s="87"/>
      <c r="C3700" s="87"/>
      <c r="D3700" s="89"/>
      <c r="R3700" s="89"/>
      <c r="S3700" s="89"/>
      <c r="T3700" s="89"/>
    </row>
    <row r="3701" spans="2:20" s="86" customFormat="1" ht="10.199999999999999">
      <c r="B3701" s="87"/>
      <c r="C3701" s="87"/>
      <c r="D3701" s="89"/>
      <c r="R3701" s="89"/>
      <c r="S3701" s="89"/>
      <c r="T3701" s="89"/>
    </row>
    <row r="3702" spans="2:20" s="86" customFormat="1" ht="10.199999999999999">
      <c r="B3702" s="87"/>
      <c r="C3702" s="87"/>
      <c r="D3702" s="89"/>
      <c r="R3702" s="89"/>
      <c r="S3702" s="89"/>
      <c r="T3702" s="89"/>
    </row>
    <row r="3703" spans="2:20" s="86" customFormat="1" ht="10.199999999999999">
      <c r="B3703" s="87"/>
      <c r="C3703" s="87"/>
      <c r="D3703" s="89"/>
      <c r="R3703" s="89"/>
      <c r="S3703" s="89"/>
      <c r="T3703" s="89"/>
    </row>
    <row r="3704" spans="2:20" s="86" customFormat="1" ht="10.199999999999999">
      <c r="B3704" s="87"/>
      <c r="C3704" s="87"/>
      <c r="D3704" s="89"/>
      <c r="R3704" s="89"/>
      <c r="S3704" s="89"/>
      <c r="T3704" s="89"/>
    </row>
    <row r="3705" spans="2:20" s="86" customFormat="1" ht="10.199999999999999">
      <c r="B3705" s="87"/>
      <c r="C3705" s="87"/>
      <c r="D3705" s="89"/>
      <c r="R3705" s="89"/>
      <c r="S3705" s="89"/>
      <c r="T3705" s="89"/>
    </row>
    <row r="3706" spans="2:20" s="86" customFormat="1" ht="10.199999999999999">
      <c r="B3706" s="87"/>
      <c r="C3706" s="87"/>
      <c r="D3706" s="89"/>
      <c r="R3706" s="89"/>
      <c r="S3706" s="89"/>
      <c r="T3706" s="89"/>
    </row>
    <row r="3707" spans="2:20" s="86" customFormat="1" ht="10.199999999999999">
      <c r="B3707" s="87"/>
      <c r="C3707" s="87"/>
      <c r="D3707" s="89"/>
      <c r="R3707" s="89"/>
      <c r="S3707" s="89"/>
      <c r="T3707" s="89"/>
    </row>
    <row r="3708" spans="2:20" s="86" customFormat="1" ht="10.199999999999999">
      <c r="B3708" s="87"/>
      <c r="C3708" s="87"/>
      <c r="D3708" s="89"/>
      <c r="R3708" s="89"/>
      <c r="S3708" s="89"/>
      <c r="T3708" s="89"/>
    </row>
    <row r="3709" spans="2:20" s="86" customFormat="1" ht="10.199999999999999">
      <c r="B3709" s="87"/>
      <c r="C3709" s="87"/>
      <c r="D3709" s="89"/>
      <c r="R3709" s="89"/>
      <c r="S3709" s="89"/>
      <c r="T3709" s="89"/>
    </row>
    <row r="3710" spans="2:20" s="86" customFormat="1" ht="10.199999999999999">
      <c r="B3710" s="87"/>
      <c r="C3710" s="87"/>
      <c r="D3710" s="89"/>
      <c r="R3710" s="89"/>
      <c r="S3710" s="89"/>
      <c r="T3710" s="89"/>
    </row>
    <row r="3711" spans="2:20" s="86" customFormat="1" ht="10.199999999999999">
      <c r="B3711" s="87"/>
      <c r="C3711" s="87"/>
      <c r="D3711" s="89"/>
      <c r="R3711" s="89"/>
      <c r="S3711" s="89"/>
      <c r="T3711" s="89"/>
    </row>
    <row r="3712" spans="2:20" s="86" customFormat="1" ht="10.199999999999999">
      <c r="B3712" s="87"/>
      <c r="C3712" s="87"/>
      <c r="D3712" s="89"/>
      <c r="R3712" s="89"/>
      <c r="S3712" s="89"/>
      <c r="T3712" s="89"/>
    </row>
    <row r="3713" spans="2:20" s="86" customFormat="1" ht="10.199999999999999">
      <c r="B3713" s="87"/>
      <c r="C3713" s="87"/>
      <c r="D3713" s="89"/>
      <c r="R3713" s="89"/>
      <c r="S3713" s="89"/>
      <c r="T3713" s="89"/>
    </row>
    <row r="3714" spans="2:20" s="86" customFormat="1" ht="10.199999999999999">
      <c r="B3714" s="87"/>
      <c r="C3714" s="87"/>
      <c r="D3714" s="89"/>
      <c r="R3714" s="89"/>
      <c r="S3714" s="89"/>
      <c r="T3714" s="89"/>
    </row>
    <row r="3715" spans="2:20" s="86" customFormat="1" ht="10.199999999999999">
      <c r="B3715" s="87"/>
      <c r="C3715" s="87"/>
      <c r="D3715" s="89"/>
      <c r="R3715" s="89"/>
      <c r="S3715" s="89"/>
      <c r="T3715" s="89"/>
    </row>
    <row r="3716" spans="2:20" s="86" customFormat="1" ht="10.199999999999999">
      <c r="B3716" s="87"/>
      <c r="C3716" s="87"/>
      <c r="D3716" s="89"/>
      <c r="R3716" s="89"/>
      <c r="S3716" s="89"/>
      <c r="T3716" s="89"/>
    </row>
    <row r="3717" spans="2:20" s="86" customFormat="1" ht="10.199999999999999">
      <c r="B3717" s="87"/>
      <c r="C3717" s="87"/>
      <c r="D3717" s="89"/>
      <c r="R3717" s="89"/>
      <c r="S3717" s="89"/>
      <c r="T3717" s="89"/>
    </row>
    <row r="3718" spans="2:20" s="86" customFormat="1" ht="10.199999999999999">
      <c r="B3718" s="87"/>
      <c r="C3718" s="87"/>
      <c r="D3718" s="89"/>
      <c r="R3718" s="89"/>
      <c r="S3718" s="89"/>
      <c r="T3718" s="89"/>
    </row>
    <row r="3719" spans="2:20" s="86" customFormat="1" ht="10.199999999999999">
      <c r="B3719" s="87"/>
      <c r="C3719" s="87"/>
      <c r="D3719" s="89"/>
      <c r="R3719" s="89"/>
      <c r="S3719" s="89"/>
      <c r="T3719" s="89"/>
    </row>
    <row r="3720" spans="2:20" s="86" customFormat="1" ht="10.199999999999999">
      <c r="B3720" s="87"/>
      <c r="C3720" s="87"/>
      <c r="D3720" s="89"/>
      <c r="R3720" s="89"/>
      <c r="S3720" s="89"/>
      <c r="T3720" s="89"/>
    </row>
    <row r="3721" spans="2:20" s="86" customFormat="1" ht="10.199999999999999">
      <c r="B3721" s="87"/>
      <c r="C3721" s="87"/>
      <c r="D3721" s="89"/>
      <c r="R3721" s="89"/>
      <c r="S3721" s="89"/>
      <c r="T3721" s="89"/>
    </row>
    <row r="3722" spans="2:20" s="86" customFormat="1" ht="10.199999999999999">
      <c r="B3722" s="87"/>
      <c r="C3722" s="87"/>
      <c r="D3722" s="89"/>
      <c r="R3722" s="89"/>
      <c r="S3722" s="89"/>
      <c r="T3722" s="89"/>
    </row>
    <row r="3723" spans="2:20" s="86" customFormat="1" ht="10.199999999999999">
      <c r="B3723" s="87"/>
      <c r="C3723" s="87"/>
      <c r="D3723" s="89"/>
      <c r="R3723" s="89"/>
      <c r="S3723" s="89"/>
      <c r="T3723" s="89"/>
    </row>
    <row r="3724" spans="2:20" s="86" customFormat="1" ht="10.199999999999999">
      <c r="B3724" s="87"/>
      <c r="C3724" s="87"/>
      <c r="D3724" s="89"/>
      <c r="R3724" s="89"/>
      <c r="S3724" s="89"/>
      <c r="T3724" s="89"/>
    </row>
    <row r="3725" spans="2:20" s="86" customFormat="1" ht="10.199999999999999">
      <c r="B3725" s="87"/>
      <c r="C3725" s="87"/>
      <c r="D3725" s="89"/>
      <c r="R3725" s="89"/>
      <c r="S3725" s="89"/>
      <c r="T3725" s="89"/>
    </row>
    <row r="3726" spans="2:20" s="86" customFormat="1" ht="10.199999999999999">
      <c r="B3726" s="87"/>
      <c r="C3726" s="87"/>
      <c r="D3726" s="89"/>
      <c r="R3726" s="89"/>
      <c r="S3726" s="89"/>
      <c r="T3726" s="89"/>
    </row>
    <row r="3727" spans="2:20" s="86" customFormat="1" ht="10.199999999999999">
      <c r="B3727" s="87"/>
      <c r="C3727" s="87"/>
      <c r="D3727" s="89"/>
      <c r="R3727" s="89"/>
      <c r="S3727" s="89"/>
      <c r="T3727" s="89"/>
    </row>
    <row r="3728" spans="2:20" s="86" customFormat="1" ht="10.199999999999999">
      <c r="B3728" s="87"/>
      <c r="C3728" s="87"/>
      <c r="D3728" s="89"/>
      <c r="R3728" s="89"/>
      <c r="S3728" s="89"/>
      <c r="T3728" s="89"/>
    </row>
    <row r="3729" spans="2:20" s="86" customFormat="1" ht="10.199999999999999">
      <c r="B3729" s="87"/>
      <c r="C3729" s="87"/>
      <c r="D3729" s="89"/>
      <c r="R3729" s="89"/>
      <c r="S3729" s="89"/>
      <c r="T3729" s="89"/>
    </row>
    <row r="3730" spans="2:20" s="86" customFormat="1" ht="10.199999999999999">
      <c r="B3730" s="87"/>
      <c r="C3730" s="87"/>
      <c r="D3730" s="89"/>
      <c r="R3730" s="89"/>
      <c r="S3730" s="89"/>
      <c r="T3730" s="89"/>
    </row>
    <row r="3731" spans="2:20" s="86" customFormat="1" ht="10.199999999999999">
      <c r="B3731" s="87"/>
      <c r="C3731" s="87"/>
      <c r="D3731" s="89"/>
      <c r="R3731" s="89"/>
      <c r="S3731" s="89"/>
      <c r="T3731" s="89"/>
    </row>
    <row r="3732" spans="2:20" s="86" customFormat="1" ht="10.199999999999999">
      <c r="B3732" s="87"/>
      <c r="C3732" s="87"/>
      <c r="D3732" s="89"/>
      <c r="R3732" s="89"/>
      <c r="S3732" s="89"/>
      <c r="T3732" s="89"/>
    </row>
    <row r="3733" spans="2:20" s="86" customFormat="1" ht="10.199999999999999">
      <c r="B3733" s="87"/>
      <c r="C3733" s="87"/>
      <c r="D3733" s="89"/>
      <c r="R3733" s="89"/>
      <c r="S3733" s="89"/>
      <c r="T3733" s="89"/>
    </row>
    <row r="3734" spans="2:20" s="86" customFormat="1" ht="10.199999999999999">
      <c r="B3734" s="87"/>
      <c r="C3734" s="87"/>
      <c r="D3734" s="89"/>
      <c r="R3734" s="89"/>
      <c r="S3734" s="89"/>
      <c r="T3734" s="89"/>
    </row>
    <row r="3735" spans="2:20" s="86" customFormat="1" ht="10.199999999999999">
      <c r="B3735" s="87"/>
      <c r="C3735" s="87"/>
      <c r="D3735" s="89"/>
      <c r="R3735" s="89"/>
      <c r="S3735" s="89"/>
      <c r="T3735" s="89"/>
    </row>
    <row r="3736" spans="2:20" s="86" customFormat="1" ht="10.199999999999999">
      <c r="B3736" s="87"/>
      <c r="C3736" s="87"/>
      <c r="D3736" s="89"/>
      <c r="R3736" s="89"/>
      <c r="S3736" s="89"/>
      <c r="T3736" s="89"/>
    </row>
    <row r="3737" spans="2:20" s="86" customFormat="1" ht="10.199999999999999">
      <c r="B3737" s="87"/>
      <c r="C3737" s="87"/>
      <c r="D3737" s="89"/>
      <c r="R3737" s="89"/>
      <c r="S3737" s="89"/>
      <c r="T3737" s="89"/>
    </row>
    <row r="3738" spans="2:20" s="86" customFormat="1" ht="10.199999999999999">
      <c r="B3738" s="87"/>
      <c r="C3738" s="87"/>
      <c r="D3738" s="89"/>
      <c r="R3738" s="89"/>
      <c r="S3738" s="89"/>
      <c r="T3738" s="89"/>
    </row>
    <row r="3739" spans="2:20" s="86" customFormat="1" ht="10.199999999999999">
      <c r="B3739" s="87"/>
      <c r="C3739" s="87"/>
      <c r="D3739" s="89"/>
      <c r="R3739" s="89"/>
      <c r="S3739" s="89"/>
      <c r="T3739" s="89"/>
    </row>
    <row r="3740" spans="2:20" s="86" customFormat="1" ht="10.199999999999999">
      <c r="B3740" s="87"/>
      <c r="C3740" s="87"/>
      <c r="D3740" s="89"/>
      <c r="R3740" s="89"/>
      <c r="S3740" s="89"/>
      <c r="T3740" s="89"/>
    </row>
    <row r="3741" spans="2:20" s="86" customFormat="1" ht="10.199999999999999">
      <c r="B3741" s="87"/>
      <c r="C3741" s="87"/>
      <c r="D3741" s="89"/>
      <c r="R3741" s="89"/>
      <c r="S3741" s="89"/>
      <c r="T3741" s="89"/>
    </row>
    <row r="3742" spans="2:20" s="86" customFormat="1" ht="10.199999999999999">
      <c r="B3742" s="87"/>
      <c r="C3742" s="87"/>
      <c r="D3742" s="89"/>
      <c r="R3742" s="89"/>
      <c r="S3742" s="89"/>
      <c r="T3742" s="89"/>
    </row>
    <row r="3743" spans="2:20" s="86" customFormat="1" ht="10.199999999999999">
      <c r="B3743" s="87"/>
      <c r="C3743" s="87"/>
      <c r="D3743" s="89"/>
      <c r="R3743" s="89"/>
      <c r="S3743" s="89"/>
      <c r="T3743" s="89"/>
    </row>
    <row r="3744" spans="2:20" s="86" customFormat="1" ht="10.199999999999999">
      <c r="B3744" s="87"/>
      <c r="C3744" s="87"/>
      <c r="D3744" s="89"/>
      <c r="R3744" s="89"/>
      <c r="S3744" s="89"/>
      <c r="T3744" s="89"/>
    </row>
    <row r="3745" spans="2:20" s="86" customFormat="1" ht="10.199999999999999">
      <c r="B3745" s="87"/>
      <c r="C3745" s="87"/>
      <c r="D3745" s="89"/>
      <c r="R3745" s="89"/>
      <c r="S3745" s="89"/>
      <c r="T3745" s="89"/>
    </row>
    <row r="3746" spans="2:20" s="86" customFormat="1" ht="10.199999999999999">
      <c r="B3746" s="87"/>
      <c r="C3746" s="87"/>
      <c r="D3746" s="89"/>
      <c r="R3746" s="89"/>
      <c r="S3746" s="89"/>
      <c r="T3746" s="89"/>
    </row>
    <row r="3747" spans="2:20" s="86" customFormat="1" ht="10.199999999999999">
      <c r="B3747" s="87"/>
      <c r="C3747" s="87"/>
      <c r="D3747" s="89"/>
      <c r="R3747" s="89"/>
      <c r="S3747" s="89"/>
      <c r="T3747" s="89"/>
    </row>
    <row r="3748" spans="2:20" s="86" customFormat="1" ht="10.199999999999999">
      <c r="B3748" s="87"/>
      <c r="C3748" s="87"/>
      <c r="D3748" s="89"/>
      <c r="R3748" s="89"/>
      <c r="S3748" s="89"/>
      <c r="T3748" s="89"/>
    </row>
    <row r="3749" spans="2:20" s="86" customFormat="1" ht="10.199999999999999">
      <c r="B3749" s="87"/>
      <c r="C3749" s="87"/>
      <c r="D3749" s="89"/>
      <c r="R3749" s="89"/>
      <c r="S3749" s="89"/>
      <c r="T3749" s="89"/>
    </row>
    <row r="3750" spans="2:20" s="86" customFormat="1" ht="10.199999999999999">
      <c r="B3750" s="87"/>
      <c r="C3750" s="87"/>
      <c r="D3750" s="89"/>
      <c r="R3750" s="89"/>
      <c r="S3750" s="89"/>
      <c r="T3750" s="89"/>
    </row>
    <row r="3751" spans="2:20" s="86" customFormat="1" ht="10.199999999999999">
      <c r="B3751" s="87"/>
      <c r="C3751" s="87"/>
      <c r="D3751" s="89"/>
      <c r="R3751" s="89"/>
      <c r="S3751" s="89"/>
      <c r="T3751" s="89"/>
    </row>
    <row r="3752" spans="2:20" s="86" customFormat="1" ht="10.199999999999999">
      <c r="B3752" s="87"/>
      <c r="C3752" s="87"/>
      <c r="D3752" s="89"/>
      <c r="R3752" s="89"/>
      <c r="S3752" s="89"/>
      <c r="T3752" s="89"/>
    </row>
    <row r="3753" spans="2:20" s="86" customFormat="1" ht="10.199999999999999">
      <c r="B3753" s="87"/>
      <c r="C3753" s="87"/>
      <c r="D3753" s="89"/>
      <c r="R3753" s="89"/>
      <c r="S3753" s="89"/>
      <c r="T3753" s="89"/>
    </row>
    <row r="3754" spans="2:20" s="86" customFormat="1" ht="10.199999999999999">
      <c r="B3754" s="87"/>
      <c r="C3754" s="87"/>
      <c r="D3754" s="89"/>
      <c r="R3754" s="89"/>
      <c r="S3754" s="89"/>
      <c r="T3754" s="89"/>
    </row>
    <row r="3755" spans="2:20" s="86" customFormat="1" ht="10.199999999999999">
      <c r="B3755" s="87"/>
      <c r="C3755" s="87"/>
      <c r="D3755" s="89"/>
      <c r="R3755" s="89"/>
      <c r="S3755" s="89"/>
      <c r="T3755" s="89"/>
    </row>
    <row r="3756" spans="2:20" s="86" customFormat="1" ht="10.199999999999999">
      <c r="B3756" s="87"/>
      <c r="C3756" s="87"/>
      <c r="D3756" s="89"/>
      <c r="R3756" s="89"/>
      <c r="S3756" s="89"/>
      <c r="T3756" s="89"/>
    </row>
    <row r="3757" spans="2:20" s="86" customFormat="1" ht="10.199999999999999">
      <c r="B3757" s="87"/>
      <c r="C3757" s="87"/>
      <c r="D3757" s="89"/>
      <c r="R3757" s="89"/>
      <c r="S3757" s="89"/>
      <c r="T3757" s="89"/>
    </row>
    <row r="3758" spans="2:20" s="86" customFormat="1" ht="10.199999999999999">
      <c r="B3758" s="87"/>
      <c r="C3758" s="87"/>
      <c r="D3758" s="89"/>
      <c r="R3758" s="89"/>
      <c r="S3758" s="89"/>
      <c r="T3758" s="89"/>
    </row>
    <row r="3759" spans="2:20" s="86" customFormat="1" ht="10.199999999999999">
      <c r="B3759" s="87"/>
      <c r="C3759" s="87"/>
      <c r="D3759" s="89"/>
      <c r="R3759" s="89"/>
      <c r="S3759" s="89"/>
      <c r="T3759" s="89"/>
    </row>
    <row r="3760" spans="2:20" s="86" customFormat="1" ht="10.199999999999999">
      <c r="B3760" s="87"/>
      <c r="C3760" s="87"/>
      <c r="D3760" s="89"/>
      <c r="R3760" s="89"/>
      <c r="S3760" s="89"/>
      <c r="T3760" s="89"/>
    </row>
    <row r="3761" spans="2:20" s="86" customFormat="1" ht="10.199999999999999">
      <c r="B3761" s="87"/>
      <c r="C3761" s="87"/>
      <c r="D3761" s="89"/>
      <c r="R3761" s="89"/>
      <c r="S3761" s="89"/>
      <c r="T3761" s="89"/>
    </row>
    <row r="3762" spans="2:20" s="86" customFormat="1" ht="10.199999999999999">
      <c r="B3762" s="87"/>
      <c r="C3762" s="87"/>
      <c r="D3762" s="89"/>
      <c r="R3762" s="89"/>
      <c r="S3762" s="89"/>
      <c r="T3762" s="89"/>
    </row>
    <row r="3763" spans="2:20" s="86" customFormat="1" ht="10.199999999999999">
      <c r="B3763" s="87"/>
      <c r="C3763" s="87"/>
      <c r="D3763" s="89"/>
      <c r="R3763" s="89"/>
      <c r="S3763" s="89"/>
      <c r="T3763" s="89"/>
    </row>
    <row r="3764" spans="2:20" s="86" customFormat="1" ht="10.199999999999999">
      <c r="B3764" s="87"/>
      <c r="C3764" s="87"/>
      <c r="D3764" s="89"/>
      <c r="R3764" s="89"/>
      <c r="S3764" s="89"/>
      <c r="T3764" s="89"/>
    </row>
    <row r="3765" spans="2:20" s="86" customFormat="1" ht="10.199999999999999">
      <c r="B3765" s="87"/>
      <c r="C3765" s="87"/>
      <c r="D3765" s="89"/>
      <c r="R3765" s="89"/>
      <c r="S3765" s="89"/>
      <c r="T3765" s="89"/>
    </row>
    <row r="3766" spans="2:20" s="86" customFormat="1" ht="10.199999999999999">
      <c r="B3766" s="87"/>
      <c r="C3766" s="87"/>
      <c r="D3766" s="89"/>
      <c r="R3766" s="89"/>
      <c r="S3766" s="89"/>
      <c r="T3766" s="89"/>
    </row>
    <row r="3767" spans="2:20" s="86" customFormat="1" ht="10.199999999999999">
      <c r="B3767" s="87"/>
      <c r="C3767" s="87"/>
      <c r="D3767" s="89"/>
      <c r="R3767" s="89"/>
      <c r="S3767" s="89"/>
      <c r="T3767" s="89"/>
    </row>
    <row r="3768" spans="2:20" s="86" customFormat="1" ht="10.199999999999999">
      <c r="B3768" s="87"/>
      <c r="C3768" s="87"/>
      <c r="D3768" s="89"/>
      <c r="R3768" s="89"/>
      <c r="S3768" s="89"/>
      <c r="T3768" s="89"/>
    </row>
    <row r="3769" spans="2:20" s="86" customFormat="1" ht="10.199999999999999">
      <c r="B3769" s="87"/>
      <c r="C3769" s="87"/>
      <c r="D3769" s="89"/>
      <c r="R3769" s="89"/>
      <c r="S3769" s="89"/>
      <c r="T3769" s="89"/>
    </row>
    <row r="3770" spans="2:20" s="86" customFormat="1" ht="10.199999999999999">
      <c r="B3770" s="87"/>
      <c r="C3770" s="87"/>
      <c r="D3770" s="89"/>
      <c r="R3770" s="89"/>
      <c r="S3770" s="89"/>
      <c r="T3770" s="89"/>
    </row>
    <row r="3771" spans="2:20" s="86" customFormat="1" ht="10.199999999999999">
      <c r="B3771" s="87"/>
      <c r="C3771" s="87"/>
      <c r="D3771" s="89"/>
      <c r="R3771" s="89"/>
      <c r="S3771" s="89"/>
      <c r="T3771" s="89"/>
    </row>
    <row r="3772" spans="2:20" s="86" customFormat="1" ht="10.199999999999999">
      <c r="B3772" s="87"/>
      <c r="C3772" s="87"/>
      <c r="D3772" s="89"/>
      <c r="R3772" s="89"/>
      <c r="S3772" s="89"/>
      <c r="T3772" s="89"/>
    </row>
    <row r="3773" spans="2:20" s="86" customFormat="1" ht="10.199999999999999">
      <c r="B3773" s="87"/>
      <c r="C3773" s="87"/>
      <c r="D3773" s="89"/>
      <c r="R3773" s="89"/>
      <c r="S3773" s="89"/>
      <c r="T3773" s="89"/>
    </row>
    <row r="3774" spans="2:20" s="86" customFormat="1" ht="10.199999999999999">
      <c r="B3774" s="87"/>
      <c r="C3774" s="87"/>
      <c r="D3774" s="89"/>
      <c r="R3774" s="89"/>
      <c r="S3774" s="89"/>
      <c r="T3774" s="89"/>
    </row>
    <row r="3775" spans="2:20" s="86" customFormat="1" ht="10.199999999999999">
      <c r="B3775" s="87"/>
      <c r="C3775" s="87"/>
      <c r="D3775" s="89"/>
      <c r="R3775" s="89"/>
      <c r="S3775" s="89"/>
      <c r="T3775" s="89"/>
    </row>
    <row r="3776" spans="2:20" s="86" customFormat="1" ht="10.199999999999999">
      <c r="B3776" s="87"/>
      <c r="C3776" s="87"/>
      <c r="D3776" s="89"/>
      <c r="R3776" s="89"/>
      <c r="S3776" s="89"/>
      <c r="T3776" s="89"/>
    </row>
    <row r="3777" spans="2:20" s="86" customFormat="1" ht="10.199999999999999">
      <c r="B3777" s="87"/>
      <c r="C3777" s="87"/>
      <c r="D3777" s="89"/>
      <c r="R3777" s="89"/>
      <c r="S3777" s="89"/>
      <c r="T3777" s="89"/>
    </row>
    <row r="3778" spans="2:20" s="86" customFormat="1" ht="10.199999999999999">
      <c r="B3778" s="87"/>
      <c r="C3778" s="87"/>
      <c r="D3778" s="89"/>
      <c r="R3778" s="89"/>
      <c r="S3778" s="89"/>
      <c r="T3778" s="89"/>
    </row>
    <row r="3779" spans="2:20" s="86" customFormat="1" ht="10.199999999999999">
      <c r="B3779" s="87"/>
      <c r="C3779" s="87"/>
      <c r="D3779" s="89"/>
      <c r="R3779" s="89"/>
      <c r="S3779" s="89"/>
      <c r="T3779" s="89"/>
    </row>
    <row r="3780" spans="2:20" s="86" customFormat="1" ht="10.199999999999999">
      <c r="B3780" s="87"/>
      <c r="C3780" s="87"/>
      <c r="D3780" s="89"/>
      <c r="R3780" s="89"/>
      <c r="S3780" s="89"/>
      <c r="T3780" s="89"/>
    </row>
    <row r="3781" spans="2:20" s="86" customFormat="1" ht="10.199999999999999">
      <c r="B3781" s="87"/>
      <c r="C3781" s="87"/>
      <c r="D3781" s="89"/>
      <c r="R3781" s="89"/>
      <c r="S3781" s="89"/>
      <c r="T3781" s="89"/>
    </row>
    <row r="3782" spans="2:20" s="86" customFormat="1" ht="10.199999999999999">
      <c r="B3782" s="87"/>
      <c r="C3782" s="87"/>
      <c r="D3782" s="89"/>
      <c r="R3782" s="89"/>
      <c r="S3782" s="89"/>
      <c r="T3782" s="89"/>
    </row>
    <row r="3783" spans="2:20" s="86" customFormat="1" ht="10.199999999999999">
      <c r="B3783" s="87"/>
      <c r="C3783" s="87"/>
      <c r="D3783" s="89"/>
      <c r="R3783" s="89"/>
      <c r="S3783" s="89"/>
      <c r="T3783" s="89"/>
    </row>
    <row r="3784" spans="2:20" s="86" customFormat="1" ht="10.199999999999999">
      <c r="B3784" s="87"/>
      <c r="C3784" s="87"/>
      <c r="D3784" s="89"/>
      <c r="R3784" s="89"/>
      <c r="S3784" s="89"/>
      <c r="T3784" s="89"/>
    </row>
    <row r="3785" spans="2:20" s="86" customFormat="1" ht="10.199999999999999">
      <c r="B3785" s="87"/>
      <c r="C3785" s="87"/>
      <c r="D3785" s="89"/>
      <c r="R3785" s="89"/>
      <c r="S3785" s="89"/>
      <c r="T3785" s="89"/>
    </row>
    <row r="3786" spans="2:20" s="86" customFormat="1" ht="10.199999999999999">
      <c r="B3786" s="87"/>
      <c r="C3786" s="87"/>
      <c r="D3786" s="89"/>
      <c r="R3786" s="89"/>
      <c r="S3786" s="89"/>
      <c r="T3786" s="89"/>
    </row>
    <row r="3787" spans="2:20" s="86" customFormat="1" ht="10.199999999999999">
      <c r="B3787" s="87"/>
      <c r="C3787" s="87"/>
      <c r="D3787" s="89"/>
      <c r="R3787" s="89"/>
      <c r="S3787" s="89"/>
      <c r="T3787" s="89"/>
    </row>
    <row r="3788" spans="2:20" s="86" customFormat="1" ht="10.199999999999999">
      <c r="B3788" s="87"/>
      <c r="C3788" s="87"/>
      <c r="D3788" s="89"/>
      <c r="R3788" s="89"/>
      <c r="S3788" s="89"/>
      <c r="T3788" s="89"/>
    </row>
    <row r="3789" spans="2:20" s="86" customFormat="1" ht="10.199999999999999">
      <c r="B3789" s="87"/>
      <c r="C3789" s="87"/>
      <c r="D3789" s="89"/>
      <c r="R3789" s="89"/>
      <c r="S3789" s="89"/>
      <c r="T3789" s="89"/>
    </row>
    <row r="3790" spans="2:20" s="86" customFormat="1" ht="10.199999999999999">
      <c r="B3790" s="87"/>
      <c r="C3790" s="87"/>
      <c r="D3790" s="89"/>
      <c r="R3790" s="89"/>
      <c r="S3790" s="89"/>
      <c r="T3790" s="89"/>
    </row>
    <row r="3791" spans="2:20" s="86" customFormat="1" ht="10.199999999999999">
      <c r="B3791" s="87"/>
      <c r="C3791" s="87"/>
      <c r="D3791" s="89"/>
      <c r="R3791" s="89"/>
      <c r="S3791" s="89"/>
      <c r="T3791" s="89"/>
    </row>
    <row r="3792" spans="2:20" s="86" customFormat="1" ht="10.199999999999999">
      <c r="B3792" s="87"/>
      <c r="C3792" s="87"/>
      <c r="D3792" s="89"/>
      <c r="R3792" s="89"/>
      <c r="S3792" s="89"/>
      <c r="T3792" s="89"/>
    </row>
    <row r="3793" spans="2:20" s="86" customFormat="1" ht="10.199999999999999">
      <c r="B3793" s="87"/>
      <c r="C3793" s="87"/>
      <c r="D3793" s="89"/>
      <c r="R3793" s="89"/>
      <c r="S3793" s="89"/>
      <c r="T3793" s="89"/>
    </row>
    <row r="3794" spans="2:20" s="86" customFormat="1" ht="10.199999999999999">
      <c r="B3794" s="87"/>
      <c r="C3794" s="87"/>
      <c r="D3794" s="89"/>
      <c r="R3794" s="89"/>
      <c r="S3794" s="89"/>
      <c r="T3794" s="89"/>
    </row>
    <row r="3795" spans="2:20" s="86" customFormat="1" ht="10.199999999999999">
      <c r="B3795" s="87"/>
      <c r="C3795" s="87"/>
      <c r="D3795" s="89"/>
      <c r="R3795" s="89"/>
      <c r="S3795" s="89"/>
      <c r="T3795" s="89"/>
    </row>
    <row r="3796" spans="2:20" s="86" customFormat="1" ht="10.199999999999999">
      <c r="B3796" s="87"/>
      <c r="C3796" s="87"/>
      <c r="D3796" s="89"/>
      <c r="R3796" s="89"/>
      <c r="S3796" s="89"/>
      <c r="T3796" s="89"/>
    </row>
    <row r="3797" spans="2:20" s="86" customFormat="1" ht="10.199999999999999">
      <c r="B3797" s="87"/>
      <c r="C3797" s="87"/>
      <c r="D3797" s="89"/>
      <c r="R3797" s="89"/>
      <c r="S3797" s="89"/>
      <c r="T3797" s="89"/>
    </row>
    <row r="3798" spans="2:20" s="86" customFormat="1" ht="10.199999999999999">
      <c r="B3798" s="87"/>
      <c r="C3798" s="87"/>
      <c r="D3798" s="89"/>
      <c r="R3798" s="89"/>
      <c r="S3798" s="89"/>
      <c r="T3798" s="89"/>
    </row>
    <row r="3799" spans="2:20" s="86" customFormat="1" ht="10.199999999999999">
      <c r="B3799" s="87"/>
      <c r="C3799" s="87"/>
      <c r="D3799" s="89"/>
      <c r="R3799" s="89"/>
      <c r="S3799" s="89"/>
      <c r="T3799" s="89"/>
    </row>
    <row r="3800" spans="2:20" s="86" customFormat="1" ht="10.199999999999999">
      <c r="B3800" s="87"/>
      <c r="C3800" s="87"/>
      <c r="D3800" s="89"/>
      <c r="R3800" s="89"/>
      <c r="S3800" s="89"/>
      <c r="T3800" s="89"/>
    </row>
    <row r="3801" spans="2:20" s="86" customFormat="1" ht="10.199999999999999">
      <c r="B3801" s="87"/>
      <c r="C3801" s="87"/>
      <c r="D3801" s="89"/>
      <c r="R3801" s="89"/>
      <c r="S3801" s="89"/>
      <c r="T3801" s="89"/>
    </row>
    <row r="3802" spans="2:20" s="86" customFormat="1" ht="10.199999999999999">
      <c r="B3802" s="87"/>
      <c r="C3802" s="87"/>
      <c r="D3802" s="89"/>
      <c r="R3802" s="89"/>
      <c r="S3802" s="89"/>
      <c r="T3802" s="89"/>
    </row>
    <row r="3803" spans="2:20" s="86" customFormat="1" ht="10.199999999999999">
      <c r="B3803" s="87"/>
      <c r="C3803" s="87"/>
      <c r="D3803" s="89"/>
      <c r="R3803" s="89"/>
      <c r="S3803" s="89"/>
      <c r="T3803" s="89"/>
    </row>
    <row r="3804" spans="2:20" s="86" customFormat="1" ht="10.199999999999999">
      <c r="B3804" s="87"/>
      <c r="C3804" s="87"/>
      <c r="D3804" s="89"/>
      <c r="R3804" s="89"/>
      <c r="S3804" s="89"/>
      <c r="T3804" s="89"/>
    </row>
    <row r="3805" spans="2:20" s="86" customFormat="1" ht="10.199999999999999">
      <c r="B3805" s="87"/>
      <c r="C3805" s="87"/>
      <c r="D3805" s="89"/>
      <c r="R3805" s="89"/>
      <c r="S3805" s="89"/>
      <c r="T3805" s="89"/>
    </row>
    <row r="3806" spans="2:20" s="86" customFormat="1" ht="10.199999999999999">
      <c r="B3806" s="87"/>
      <c r="C3806" s="87"/>
      <c r="D3806" s="89"/>
      <c r="R3806" s="89"/>
      <c r="S3806" s="89"/>
      <c r="T3806" s="89"/>
    </row>
    <row r="3807" spans="2:20" s="86" customFormat="1" ht="10.199999999999999">
      <c r="B3807" s="87"/>
      <c r="C3807" s="87"/>
      <c r="D3807" s="89"/>
      <c r="R3807" s="89"/>
      <c r="S3807" s="89"/>
      <c r="T3807" s="89"/>
    </row>
    <row r="3808" spans="2:20" s="86" customFormat="1" ht="10.199999999999999">
      <c r="B3808" s="87"/>
      <c r="C3808" s="87"/>
      <c r="D3808" s="89"/>
      <c r="R3808" s="89"/>
      <c r="S3808" s="89"/>
      <c r="T3808" s="89"/>
    </row>
    <row r="3809" spans="2:20" s="86" customFormat="1" ht="10.199999999999999">
      <c r="B3809" s="87"/>
      <c r="C3809" s="87"/>
      <c r="D3809" s="89"/>
      <c r="R3809" s="89"/>
      <c r="S3809" s="89"/>
      <c r="T3809" s="89"/>
    </row>
    <row r="3810" spans="2:20" s="86" customFormat="1" ht="10.199999999999999">
      <c r="B3810" s="87"/>
      <c r="C3810" s="87"/>
      <c r="D3810" s="89"/>
      <c r="R3810" s="89"/>
      <c r="S3810" s="89"/>
      <c r="T3810" s="89"/>
    </row>
    <row r="3811" spans="2:20" s="86" customFormat="1" ht="10.199999999999999">
      <c r="B3811" s="87"/>
      <c r="C3811" s="87"/>
      <c r="D3811" s="89"/>
      <c r="R3811" s="89"/>
      <c r="S3811" s="89"/>
      <c r="T3811" s="89"/>
    </row>
    <row r="3812" spans="2:20" s="86" customFormat="1" ht="10.199999999999999">
      <c r="B3812" s="87"/>
      <c r="C3812" s="87"/>
      <c r="D3812" s="89"/>
      <c r="R3812" s="89"/>
      <c r="S3812" s="89"/>
      <c r="T3812" s="89"/>
    </row>
    <row r="3813" spans="2:20" s="86" customFormat="1" ht="10.199999999999999">
      <c r="B3813" s="87"/>
      <c r="C3813" s="87"/>
      <c r="D3813" s="89"/>
      <c r="R3813" s="89"/>
      <c r="S3813" s="89"/>
      <c r="T3813" s="89"/>
    </row>
    <row r="3814" spans="2:20" s="86" customFormat="1" ht="10.199999999999999">
      <c r="B3814" s="87"/>
      <c r="C3814" s="87"/>
      <c r="D3814" s="89"/>
      <c r="R3814" s="89"/>
      <c r="S3814" s="89"/>
      <c r="T3814" s="89"/>
    </row>
    <row r="3815" spans="2:20" s="86" customFormat="1" ht="10.199999999999999">
      <c r="B3815" s="87"/>
      <c r="C3815" s="87"/>
      <c r="D3815" s="89"/>
      <c r="R3815" s="89"/>
      <c r="S3815" s="89"/>
      <c r="T3815" s="89"/>
    </row>
    <row r="3816" spans="2:20" s="86" customFormat="1" ht="10.199999999999999">
      <c r="B3816" s="87"/>
      <c r="C3816" s="87"/>
      <c r="D3816" s="89"/>
      <c r="R3816" s="89"/>
      <c r="S3816" s="89"/>
      <c r="T3816" s="89"/>
    </row>
    <row r="3817" spans="2:20" s="86" customFormat="1" ht="10.199999999999999">
      <c r="B3817" s="87"/>
      <c r="C3817" s="87"/>
      <c r="D3817" s="89"/>
      <c r="R3817" s="89"/>
      <c r="S3817" s="89"/>
      <c r="T3817" s="89"/>
    </row>
    <row r="3818" spans="2:20" s="86" customFormat="1" ht="10.199999999999999">
      <c r="B3818" s="87"/>
      <c r="C3818" s="87"/>
      <c r="D3818" s="89"/>
      <c r="R3818" s="89"/>
      <c r="S3818" s="89"/>
      <c r="T3818" s="89"/>
    </row>
    <row r="3819" spans="2:20" s="86" customFormat="1" ht="10.199999999999999">
      <c r="B3819" s="87"/>
      <c r="C3819" s="87"/>
      <c r="D3819" s="89"/>
      <c r="R3819" s="89"/>
      <c r="S3819" s="89"/>
      <c r="T3819" s="89"/>
    </row>
    <row r="3820" spans="2:20" s="86" customFormat="1" ht="10.199999999999999">
      <c r="B3820" s="87"/>
      <c r="C3820" s="87"/>
      <c r="D3820" s="89"/>
      <c r="R3820" s="89"/>
      <c r="S3820" s="89"/>
      <c r="T3820" s="89"/>
    </row>
    <row r="3821" spans="2:20" s="86" customFormat="1" ht="10.199999999999999">
      <c r="B3821" s="87"/>
      <c r="C3821" s="87"/>
      <c r="D3821" s="89"/>
      <c r="R3821" s="89"/>
      <c r="S3821" s="89"/>
      <c r="T3821" s="89"/>
    </row>
    <row r="3822" spans="2:20" s="86" customFormat="1" ht="10.199999999999999">
      <c r="B3822" s="87"/>
      <c r="C3822" s="87"/>
      <c r="D3822" s="89"/>
      <c r="R3822" s="89"/>
      <c r="S3822" s="89"/>
      <c r="T3822" s="89"/>
    </row>
    <row r="3823" spans="2:20" s="86" customFormat="1" ht="10.199999999999999">
      <c r="B3823" s="87"/>
      <c r="C3823" s="87"/>
      <c r="D3823" s="89"/>
      <c r="R3823" s="89"/>
      <c r="S3823" s="89"/>
      <c r="T3823" s="89"/>
    </row>
    <row r="3824" spans="2:20" s="86" customFormat="1" ht="10.199999999999999">
      <c r="B3824" s="87"/>
      <c r="C3824" s="87"/>
      <c r="D3824" s="89"/>
      <c r="R3824" s="89"/>
      <c r="S3824" s="89"/>
      <c r="T3824" s="89"/>
    </row>
    <row r="3825" spans="2:20" s="86" customFormat="1" ht="10.199999999999999">
      <c r="B3825" s="87"/>
      <c r="C3825" s="87"/>
      <c r="D3825" s="89"/>
      <c r="R3825" s="89"/>
      <c r="S3825" s="89"/>
      <c r="T3825" s="89"/>
    </row>
    <row r="3826" spans="2:20" s="86" customFormat="1" ht="10.199999999999999">
      <c r="B3826" s="87"/>
      <c r="C3826" s="87"/>
      <c r="D3826" s="89"/>
      <c r="R3826" s="89"/>
      <c r="S3826" s="89"/>
      <c r="T3826" s="89"/>
    </row>
    <row r="3827" spans="2:20" s="86" customFormat="1" ht="10.199999999999999">
      <c r="B3827" s="87"/>
      <c r="C3827" s="87"/>
      <c r="D3827" s="89"/>
      <c r="R3827" s="89"/>
      <c r="S3827" s="89"/>
      <c r="T3827" s="89"/>
    </row>
    <row r="3828" spans="2:20" s="86" customFormat="1" ht="10.199999999999999">
      <c r="B3828" s="87"/>
      <c r="C3828" s="87"/>
      <c r="D3828" s="89"/>
      <c r="R3828" s="89"/>
      <c r="S3828" s="89"/>
      <c r="T3828" s="89"/>
    </row>
    <row r="3829" spans="2:20" s="86" customFormat="1" ht="10.199999999999999">
      <c r="B3829" s="87"/>
      <c r="C3829" s="87"/>
      <c r="D3829" s="89"/>
      <c r="R3829" s="89"/>
      <c r="S3829" s="89"/>
      <c r="T3829" s="89"/>
    </row>
    <row r="3830" spans="2:20" s="86" customFormat="1" ht="10.199999999999999">
      <c r="B3830" s="87"/>
      <c r="C3830" s="87"/>
      <c r="D3830" s="89"/>
      <c r="R3830" s="89"/>
      <c r="S3830" s="89"/>
      <c r="T3830" s="89"/>
    </row>
    <row r="3831" spans="2:20" s="86" customFormat="1" ht="10.199999999999999">
      <c r="B3831" s="87"/>
      <c r="C3831" s="87"/>
      <c r="D3831" s="89"/>
      <c r="R3831" s="89"/>
      <c r="S3831" s="89"/>
      <c r="T3831" s="89"/>
    </row>
    <row r="3832" spans="2:20" s="86" customFormat="1" ht="10.199999999999999">
      <c r="B3832" s="87"/>
      <c r="C3832" s="87"/>
      <c r="D3832" s="89"/>
      <c r="R3832" s="89"/>
      <c r="S3832" s="89"/>
      <c r="T3832" s="89"/>
    </row>
    <row r="3833" spans="2:20" s="86" customFormat="1" ht="10.199999999999999">
      <c r="B3833" s="87"/>
      <c r="C3833" s="87"/>
      <c r="D3833" s="89"/>
      <c r="R3833" s="89"/>
      <c r="S3833" s="89"/>
      <c r="T3833" s="89"/>
    </row>
    <row r="3834" spans="2:20" s="86" customFormat="1" ht="10.199999999999999">
      <c r="B3834" s="87"/>
      <c r="C3834" s="87"/>
      <c r="D3834" s="89"/>
      <c r="R3834" s="89"/>
      <c r="S3834" s="89"/>
      <c r="T3834" s="89"/>
    </row>
    <row r="3835" spans="2:20" s="86" customFormat="1" ht="10.199999999999999">
      <c r="B3835" s="87"/>
      <c r="C3835" s="87"/>
      <c r="D3835" s="89"/>
      <c r="R3835" s="89"/>
      <c r="S3835" s="89"/>
      <c r="T3835" s="89"/>
    </row>
    <row r="3836" spans="2:20" s="86" customFormat="1" ht="10.199999999999999">
      <c r="B3836" s="87"/>
      <c r="C3836" s="87"/>
      <c r="D3836" s="89"/>
      <c r="R3836" s="89"/>
      <c r="S3836" s="89"/>
      <c r="T3836" s="89"/>
    </row>
    <row r="3837" spans="2:20" s="86" customFormat="1" ht="10.199999999999999">
      <c r="B3837" s="87"/>
      <c r="C3837" s="87"/>
      <c r="D3837" s="89"/>
      <c r="R3837" s="89"/>
      <c r="S3837" s="89"/>
      <c r="T3837" s="89"/>
    </row>
    <row r="3838" spans="2:20" s="86" customFormat="1" ht="10.199999999999999">
      <c r="B3838" s="87"/>
      <c r="C3838" s="87"/>
      <c r="D3838" s="89"/>
      <c r="R3838" s="89"/>
      <c r="S3838" s="89"/>
      <c r="T3838" s="89"/>
    </row>
    <row r="3839" spans="2:20" s="86" customFormat="1" ht="10.199999999999999">
      <c r="B3839" s="87"/>
      <c r="C3839" s="87"/>
      <c r="D3839" s="89"/>
      <c r="R3839" s="89"/>
      <c r="S3839" s="89"/>
      <c r="T3839" s="89"/>
    </row>
    <row r="3840" spans="2:20" s="86" customFormat="1" ht="10.199999999999999">
      <c r="B3840" s="87"/>
      <c r="C3840" s="87"/>
      <c r="D3840" s="89"/>
      <c r="R3840" s="89"/>
      <c r="S3840" s="89"/>
      <c r="T3840" s="89"/>
    </row>
    <row r="3841" spans="2:20" s="86" customFormat="1" ht="10.199999999999999">
      <c r="B3841" s="87"/>
      <c r="C3841" s="87"/>
      <c r="D3841" s="89"/>
      <c r="R3841" s="89"/>
      <c r="S3841" s="89"/>
      <c r="T3841" s="89"/>
    </row>
    <row r="3842" spans="2:20" s="86" customFormat="1" ht="10.199999999999999">
      <c r="B3842" s="87"/>
      <c r="C3842" s="87"/>
      <c r="D3842" s="89"/>
      <c r="R3842" s="89"/>
      <c r="S3842" s="89"/>
      <c r="T3842" s="89"/>
    </row>
    <row r="3843" spans="2:20" s="86" customFormat="1" ht="10.199999999999999">
      <c r="B3843" s="87"/>
      <c r="C3843" s="87"/>
      <c r="D3843" s="89"/>
      <c r="R3843" s="89"/>
      <c r="S3843" s="89"/>
      <c r="T3843" s="89"/>
    </row>
    <row r="3844" spans="2:20" s="86" customFormat="1" ht="10.199999999999999">
      <c r="B3844" s="87"/>
      <c r="C3844" s="87"/>
      <c r="D3844" s="89"/>
      <c r="R3844" s="89"/>
      <c r="S3844" s="89"/>
      <c r="T3844" s="89"/>
    </row>
    <row r="3845" spans="2:20" s="86" customFormat="1" ht="10.199999999999999">
      <c r="B3845" s="87"/>
      <c r="C3845" s="87"/>
      <c r="D3845" s="89"/>
      <c r="R3845" s="89"/>
      <c r="S3845" s="89"/>
      <c r="T3845" s="89"/>
    </row>
    <row r="3846" spans="2:20" s="86" customFormat="1" ht="10.199999999999999">
      <c r="B3846" s="87"/>
      <c r="C3846" s="87"/>
      <c r="D3846" s="89"/>
      <c r="R3846" s="89"/>
      <c r="S3846" s="89"/>
      <c r="T3846" s="89"/>
    </row>
    <row r="3847" spans="2:20" s="86" customFormat="1" ht="10.199999999999999">
      <c r="B3847" s="87"/>
      <c r="C3847" s="87"/>
      <c r="D3847" s="89"/>
      <c r="R3847" s="89"/>
      <c r="S3847" s="89"/>
      <c r="T3847" s="89"/>
    </row>
    <row r="3848" spans="2:20" s="86" customFormat="1" ht="10.199999999999999">
      <c r="B3848" s="87"/>
      <c r="C3848" s="87"/>
      <c r="D3848" s="89"/>
      <c r="R3848" s="89"/>
      <c r="S3848" s="89"/>
      <c r="T3848" s="89"/>
    </row>
    <row r="3849" spans="2:20" s="86" customFormat="1" ht="10.199999999999999">
      <c r="B3849" s="87"/>
      <c r="C3849" s="87"/>
      <c r="D3849" s="89"/>
      <c r="R3849" s="89"/>
      <c r="S3849" s="89"/>
      <c r="T3849" s="89"/>
    </row>
    <row r="3850" spans="2:20" s="86" customFormat="1" ht="10.199999999999999">
      <c r="B3850" s="87"/>
      <c r="C3850" s="87"/>
      <c r="D3850" s="89"/>
      <c r="R3850" s="89"/>
      <c r="S3850" s="89"/>
      <c r="T3850" s="89"/>
    </row>
    <row r="3851" spans="2:20" s="86" customFormat="1" ht="10.199999999999999">
      <c r="B3851" s="87"/>
      <c r="C3851" s="87"/>
      <c r="D3851" s="89"/>
      <c r="R3851" s="89"/>
      <c r="S3851" s="89"/>
      <c r="T3851" s="89"/>
    </row>
    <row r="3852" spans="2:20" s="86" customFormat="1" ht="10.199999999999999">
      <c r="B3852" s="87"/>
      <c r="C3852" s="87"/>
      <c r="D3852" s="89"/>
      <c r="R3852" s="89"/>
      <c r="S3852" s="89"/>
      <c r="T3852" s="89"/>
    </row>
    <row r="3853" spans="2:20" s="86" customFormat="1" ht="10.199999999999999">
      <c r="B3853" s="87"/>
      <c r="C3853" s="87"/>
      <c r="D3853" s="89"/>
      <c r="R3853" s="89"/>
      <c r="S3853" s="89"/>
      <c r="T3853" s="89"/>
    </row>
    <row r="3854" spans="2:20" s="86" customFormat="1" ht="10.199999999999999">
      <c r="B3854" s="87"/>
      <c r="C3854" s="87"/>
      <c r="D3854" s="89"/>
      <c r="R3854" s="89"/>
      <c r="S3854" s="89"/>
      <c r="T3854" s="89"/>
    </row>
    <row r="3855" spans="2:20" s="86" customFormat="1" ht="10.199999999999999">
      <c r="B3855" s="87"/>
      <c r="C3855" s="87"/>
      <c r="D3855" s="89"/>
      <c r="R3855" s="89"/>
      <c r="S3855" s="89"/>
      <c r="T3855" s="89"/>
    </row>
    <row r="3856" spans="2:20" s="86" customFormat="1" ht="10.199999999999999">
      <c r="B3856" s="87"/>
      <c r="C3856" s="87"/>
      <c r="D3856" s="89"/>
      <c r="R3856" s="89"/>
      <c r="S3856" s="89"/>
      <c r="T3856" s="89"/>
    </row>
    <row r="3857" spans="2:20" s="86" customFormat="1" ht="10.199999999999999">
      <c r="B3857" s="87"/>
      <c r="C3857" s="87"/>
      <c r="D3857" s="89"/>
      <c r="R3857" s="89"/>
      <c r="S3857" s="89"/>
      <c r="T3857" s="89"/>
    </row>
    <row r="3858" spans="2:20" s="86" customFormat="1" ht="10.199999999999999">
      <c r="B3858" s="87"/>
      <c r="C3858" s="87"/>
      <c r="D3858" s="89"/>
      <c r="R3858" s="89"/>
      <c r="S3858" s="89"/>
      <c r="T3858" s="89"/>
    </row>
    <row r="3859" spans="2:20" s="86" customFormat="1" ht="10.199999999999999">
      <c r="B3859" s="87"/>
      <c r="C3859" s="87"/>
      <c r="D3859" s="89"/>
      <c r="R3859" s="89"/>
      <c r="S3859" s="89"/>
      <c r="T3859" s="89"/>
    </row>
    <row r="3860" spans="2:20" s="86" customFormat="1" ht="10.199999999999999">
      <c r="B3860" s="87"/>
      <c r="C3860" s="87"/>
      <c r="D3860" s="89"/>
      <c r="R3860" s="89"/>
      <c r="S3860" s="89"/>
      <c r="T3860" s="89"/>
    </row>
    <row r="3861" spans="2:20" s="86" customFormat="1" ht="10.199999999999999">
      <c r="B3861" s="87"/>
      <c r="C3861" s="87"/>
      <c r="D3861" s="89"/>
      <c r="R3861" s="89"/>
      <c r="S3861" s="89"/>
      <c r="T3861" s="89"/>
    </row>
    <row r="3862" spans="2:20" s="86" customFormat="1" ht="10.199999999999999">
      <c r="B3862" s="87"/>
      <c r="C3862" s="87"/>
      <c r="D3862" s="89"/>
      <c r="R3862" s="89"/>
      <c r="S3862" s="89"/>
      <c r="T3862" s="89"/>
    </row>
    <row r="3863" spans="2:20" s="86" customFormat="1" ht="10.199999999999999">
      <c r="B3863" s="87"/>
      <c r="C3863" s="87"/>
      <c r="D3863" s="89"/>
      <c r="R3863" s="89"/>
      <c r="S3863" s="89"/>
      <c r="T3863" s="89"/>
    </row>
    <row r="3864" spans="2:20" s="86" customFormat="1" ht="10.199999999999999">
      <c r="B3864" s="87"/>
      <c r="C3864" s="87"/>
      <c r="D3864" s="89"/>
      <c r="R3864" s="89"/>
      <c r="S3864" s="89"/>
      <c r="T3864" s="89"/>
    </row>
    <row r="3865" spans="2:20" s="86" customFormat="1" ht="10.199999999999999">
      <c r="B3865" s="87"/>
      <c r="C3865" s="87"/>
      <c r="D3865" s="89"/>
      <c r="R3865" s="89"/>
      <c r="S3865" s="89"/>
      <c r="T3865" s="89"/>
    </row>
    <row r="3866" spans="2:20" s="86" customFormat="1" ht="10.199999999999999">
      <c r="B3866" s="87"/>
      <c r="C3866" s="87"/>
      <c r="D3866" s="89"/>
      <c r="R3866" s="89"/>
      <c r="S3866" s="89"/>
      <c r="T3866" s="89"/>
    </row>
    <row r="3867" spans="2:20" s="86" customFormat="1" ht="10.199999999999999">
      <c r="B3867" s="87"/>
      <c r="C3867" s="87"/>
      <c r="D3867" s="89"/>
      <c r="R3867" s="89"/>
      <c r="S3867" s="89"/>
      <c r="T3867" s="89"/>
    </row>
    <row r="3868" spans="2:20" s="86" customFormat="1" ht="10.199999999999999">
      <c r="B3868" s="87"/>
      <c r="C3868" s="87"/>
      <c r="D3868" s="89"/>
      <c r="R3868" s="89"/>
      <c r="S3868" s="89"/>
      <c r="T3868" s="89"/>
    </row>
    <row r="3869" spans="2:20" s="86" customFormat="1" ht="10.199999999999999">
      <c r="B3869" s="87"/>
      <c r="C3869" s="87"/>
      <c r="D3869" s="89"/>
      <c r="R3869" s="89"/>
      <c r="S3869" s="89"/>
      <c r="T3869" s="89"/>
    </row>
    <row r="3870" spans="2:20" s="86" customFormat="1" ht="10.199999999999999">
      <c r="B3870" s="87"/>
      <c r="C3870" s="87"/>
      <c r="D3870" s="89"/>
      <c r="R3870" s="89"/>
      <c r="S3870" s="89"/>
      <c r="T3870" s="89"/>
    </row>
    <row r="3871" spans="2:20" s="86" customFormat="1" ht="10.199999999999999">
      <c r="B3871" s="87"/>
      <c r="C3871" s="87"/>
      <c r="D3871" s="89"/>
      <c r="R3871" s="89"/>
      <c r="S3871" s="89"/>
      <c r="T3871" s="89"/>
    </row>
    <row r="3872" spans="2:20" s="86" customFormat="1" ht="10.199999999999999">
      <c r="B3872" s="87"/>
      <c r="C3872" s="87"/>
      <c r="D3872" s="89"/>
      <c r="R3872" s="89"/>
      <c r="S3872" s="89"/>
      <c r="T3872" s="89"/>
    </row>
    <row r="3873" spans="2:20" s="86" customFormat="1" ht="10.199999999999999">
      <c r="B3873" s="87"/>
      <c r="C3873" s="87"/>
      <c r="D3873" s="89"/>
      <c r="R3873" s="89"/>
      <c r="S3873" s="89"/>
      <c r="T3873" s="89"/>
    </row>
    <row r="3874" spans="2:20" s="86" customFormat="1" ht="10.199999999999999">
      <c r="B3874" s="87"/>
      <c r="C3874" s="87"/>
      <c r="D3874" s="89"/>
      <c r="R3874" s="89"/>
      <c r="S3874" s="89"/>
      <c r="T3874" s="89"/>
    </row>
    <row r="3875" spans="2:20" s="86" customFormat="1" ht="10.199999999999999">
      <c r="B3875" s="87"/>
      <c r="C3875" s="87"/>
      <c r="D3875" s="89"/>
      <c r="R3875" s="89"/>
      <c r="S3875" s="89"/>
      <c r="T3875" s="89"/>
    </row>
    <row r="3876" spans="2:20" s="86" customFormat="1" ht="10.199999999999999">
      <c r="B3876" s="87"/>
      <c r="C3876" s="87"/>
      <c r="D3876" s="89"/>
      <c r="R3876" s="89"/>
      <c r="S3876" s="89"/>
      <c r="T3876" s="89"/>
    </row>
    <row r="3877" spans="2:20" s="86" customFormat="1" ht="10.199999999999999">
      <c r="B3877" s="87"/>
      <c r="C3877" s="87"/>
      <c r="D3877" s="89"/>
      <c r="R3877" s="89"/>
      <c r="S3877" s="89"/>
      <c r="T3877" s="89"/>
    </row>
    <row r="3878" spans="2:20" s="86" customFormat="1" ht="10.199999999999999">
      <c r="B3878" s="87"/>
      <c r="C3878" s="87"/>
      <c r="D3878" s="89"/>
      <c r="R3878" s="89"/>
      <c r="S3878" s="89"/>
      <c r="T3878" s="89"/>
    </row>
    <row r="3879" spans="2:20" s="86" customFormat="1" ht="10.199999999999999">
      <c r="B3879" s="87"/>
      <c r="C3879" s="87"/>
      <c r="D3879" s="89"/>
      <c r="R3879" s="89"/>
      <c r="S3879" s="89"/>
      <c r="T3879" s="89"/>
    </row>
    <row r="3880" spans="2:20" s="86" customFormat="1" ht="10.199999999999999">
      <c r="B3880" s="87"/>
      <c r="C3880" s="87"/>
      <c r="D3880" s="89"/>
      <c r="R3880" s="89"/>
      <c r="S3880" s="89"/>
      <c r="T3880" s="89"/>
    </row>
    <row r="3881" spans="2:20" s="86" customFormat="1" ht="10.199999999999999">
      <c r="B3881" s="87"/>
      <c r="C3881" s="87"/>
      <c r="D3881" s="89"/>
      <c r="R3881" s="89"/>
      <c r="S3881" s="89"/>
      <c r="T3881" s="89"/>
    </row>
    <row r="3882" spans="2:20" s="86" customFormat="1" ht="10.199999999999999">
      <c r="B3882" s="87"/>
      <c r="C3882" s="87"/>
      <c r="D3882" s="89"/>
      <c r="R3882" s="89"/>
      <c r="S3882" s="89"/>
      <c r="T3882" s="89"/>
    </row>
    <row r="3883" spans="2:20" s="86" customFormat="1" ht="10.199999999999999">
      <c r="B3883" s="87"/>
      <c r="C3883" s="87"/>
      <c r="D3883" s="89"/>
      <c r="R3883" s="89"/>
      <c r="S3883" s="89"/>
      <c r="T3883" s="89"/>
    </row>
    <row r="3884" spans="2:20" s="86" customFormat="1" ht="10.199999999999999">
      <c r="B3884" s="87"/>
      <c r="C3884" s="87"/>
      <c r="D3884" s="89"/>
      <c r="R3884" s="89"/>
      <c r="S3884" s="89"/>
      <c r="T3884" s="89"/>
    </row>
    <row r="3885" spans="2:20" s="86" customFormat="1" ht="10.199999999999999">
      <c r="B3885" s="87"/>
      <c r="C3885" s="87"/>
      <c r="D3885" s="89"/>
      <c r="R3885" s="89"/>
      <c r="S3885" s="89"/>
      <c r="T3885" s="89"/>
    </row>
    <row r="3886" spans="2:20" s="86" customFormat="1" ht="10.199999999999999">
      <c r="B3886" s="87"/>
      <c r="C3886" s="87"/>
      <c r="D3886" s="89"/>
      <c r="R3886" s="89"/>
      <c r="S3886" s="89"/>
      <c r="T3886" s="89"/>
    </row>
    <row r="3887" spans="2:20" s="86" customFormat="1" ht="10.199999999999999">
      <c r="B3887" s="87"/>
      <c r="C3887" s="87"/>
      <c r="D3887" s="89"/>
      <c r="R3887" s="89"/>
      <c r="S3887" s="89"/>
      <c r="T3887" s="89"/>
    </row>
    <row r="3888" spans="2:20" s="86" customFormat="1" ht="10.199999999999999">
      <c r="B3888" s="87"/>
      <c r="C3888" s="87"/>
      <c r="D3888" s="89"/>
      <c r="R3888" s="89"/>
      <c r="S3888" s="89"/>
      <c r="T3888" s="89"/>
    </row>
    <row r="3889" spans="2:20" s="86" customFormat="1" ht="10.199999999999999">
      <c r="B3889" s="87"/>
      <c r="C3889" s="87"/>
      <c r="D3889" s="89"/>
      <c r="R3889" s="89"/>
      <c r="S3889" s="89"/>
      <c r="T3889" s="89"/>
    </row>
    <row r="3890" spans="2:20" s="86" customFormat="1" ht="10.199999999999999">
      <c r="B3890" s="87"/>
      <c r="C3890" s="87"/>
      <c r="D3890" s="89"/>
      <c r="R3890" s="89"/>
      <c r="S3890" s="89"/>
      <c r="T3890" s="89"/>
    </row>
    <row r="3891" spans="2:20" s="86" customFormat="1" ht="10.199999999999999">
      <c r="B3891" s="87"/>
      <c r="C3891" s="87"/>
      <c r="D3891" s="89"/>
      <c r="R3891" s="89"/>
      <c r="S3891" s="89"/>
      <c r="T3891" s="89"/>
    </row>
    <row r="3892" spans="2:20" s="86" customFormat="1" ht="10.199999999999999">
      <c r="B3892" s="87"/>
      <c r="C3892" s="87"/>
      <c r="D3892" s="89"/>
      <c r="R3892" s="89"/>
      <c r="S3892" s="89"/>
      <c r="T3892" s="89"/>
    </row>
    <row r="3893" spans="2:20" s="86" customFormat="1" ht="10.199999999999999">
      <c r="B3893" s="87"/>
      <c r="C3893" s="87"/>
      <c r="D3893" s="89"/>
      <c r="R3893" s="89"/>
      <c r="S3893" s="89"/>
      <c r="T3893" s="89"/>
    </row>
    <row r="3894" spans="2:20" s="86" customFormat="1" ht="10.199999999999999">
      <c r="B3894" s="87"/>
      <c r="C3894" s="87"/>
      <c r="D3894" s="89"/>
      <c r="R3894" s="89"/>
      <c r="S3894" s="89"/>
      <c r="T3894" s="89"/>
    </row>
    <row r="3895" spans="2:20" s="86" customFormat="1" ht="10.199999999999999">
      <c r="B3895" s="87"/>
      <c r="C3895" s="87"/>
      <c r="D3895" s="89"/>
      <c r="R3895" s="89"/>
      <c r="S3895" s="89"/>
      <c r="T3895" s="89"/>
    </row>
    <row r="3896" spans="2:20" s="86" customFormat="1" ht="10.199999999999999">
      <c r="B3896" s="87"/>
      <c r="C3896" s="87"/>
      <c r="D3896" s="89"/>
      <c r="R3896" s="89"/>
      <c r="S3896" s="89"/>
      <c r="T3896" s="89"/>
    </row>
    <row r="3897" spans="2:20" s="86" customFormat="1" ht="10.199999999999999">
      <c r="B3897" s="87"/>
      <c r="C3897" s="87"/>
      <c r="D3897" s="89"/>
      <c r="R3897" s="89"/>
      <c r="S3897" s="89"/>
      <c r="T3897" s="89"/>
    </row>
    <row r="3898" spans="2:20" s="86" customFormat="1" ht="10.199999999999999">
      <c r="B3898" s="87"/>
      <c r="C3898" s="87"/>
      <c r="D3898" s="89"/>
      <c r="R3898" s="89"/>
      <c r="S3898" s="89"/>
      <c r="T3898" s="89"/>
    </row>
    <row r="3899" spans="2:20" s="86" customFormat="1" ht="10.199999999999999">
      <c r="B3899" s="87"/>
      <c r="C3899" s="87"/>
      <c r="D3899" s="89"/>
      <c r="R3899" s="89"/>
      <c r="S3899" s="89"/>
      <c r="T3899" s="89"/>
    </row>
    <row r="3900" spans="2:20" s="86" customFormat="1" ht="10.199999999999999">
      <c r="B3900" s="87"/>
      <c r="C3900" s="87"/>
      <c r="D3900" s="89"/>
      <c r="R3900" s="89"/>
      <c r="S3900" s="89"/>
      <c r="T3900" s="89"/>
    </row>
    <row r="3901" spans="2:20" s="86" customFormat="1" ht="10.199999999999999">
      <c r="B3901" s="87"/>
      <c r="C3901" s="87"/>
      <c r="D3901" s="89"/>
      <c r="R3901" s="89"/>
      <c r="S3901" s="89"/>
      <c r="T3901" s="89"/>
    </row>
    <row r="3902" spans="2:20" s="86" customFormat="1" ht="10.199999999999999">
      <c r="B3902" s="87"/>
      <c r="C3902" s="87"/>
      <c r="D3902" s="89"/>
      <c r="R3902" s="89"/>
      <c r="S3902" s="89"/>
      <c r="T3902" s="89"/>
    </row>
    <row r="3903" spans="2:20" s="86" customFormat="1" ht="10.199999999999999">
      <c r="B3903" s="87"/>
      <c r="C3903" s="87"/>
      <c r="D3903" s="89"/>
      <c r="R3903" s="89"/>
      <c r="S3903" s="89"/>
      <c r="T3903" s="89"/>
    </row>
    <row r="3904" spans="2:20" s="86" customFormat="1" ht="10.199999999999999">
      <c r="B3904" s="87"/>
      <c r="C3904" s="87"/>
      <c r="D3904" s="89"/>
      <c r="R3904" s="89"/>
      <c r="S3904" s="89"/>
      <c r="T3904" s="89"/>
    </row>
    <row r="3905" spans="2:20" s="86" customFormat="1" ht="10.199999999999999">
      <c r="B3905" s="87"/>
      <c r="C3905" s="87"/>
      <c r="D3905" s="89"/>
      <c r="R3905" s="89"/>
      <c r="S3905" s="89"/>
      <c r="T3905" s="89"/>
    </row>
    <row r="3906" spans="2:20" s="86" customFormat="1" ht="10.199999999999999">
      <c r="B3906" s="87"/>
      <c r="C3906" s="87"/>
      <c r="D3906" s="89"/>
      <c r="R3906" s="89"/>
      <c r="S3906" s="89"/>
      <c r="T3906" s="89"/>
    </row>
    <row r="3907" spans="2:20" s="86" customFormat="1" ht="10.199999999999999">
      <c r="B3907" s="87"/>
      <c r="C3907" s="87"/>
      <c r="D3907" s="89"/>
      <c r="R3907" s="89"/>
      <c r="S3907" s="89"/>
      <c r="T3907" s="89"/>
    </row>
    <row r="3908" spans="2:20" s="86" customFormat="1" ht="10.199999999999999">
      <c r="B3908" s="87"/>
      <c r="C3908" s="87"/>
      <c r="D3908" s="89"/>
      <c r="R3908" s="89"/>
      <c r="S3908" s="89"/>
      <c r="T3908" s="89"/>
    </row>
    <row r="3909" spans="2:20" s="86" customFormat="1" ht="10.199999999999999">
      <c r="B3909" s="87"/>
      <c r="C3909" s="87"/>
      <c r="D3909" s="89"/>
      <c r="R3909" s="89"/>
      <c r="S3909" s="89"/>
      <c r="T3909" s="89"/>
    </row>
    <row r="3910" spans="2:20" s="86" customFormat="1" ht="10.199999999999999">
      <c r="B3910" s="87"/>
      <c r="C3910" s="87"/>
      <c r="D3910" s="89"/>
      <c r="R3910" s="89"/>
      <c r="S3910" s="89"/>
      <c r="T3910" s="89"/>
    </row>
    <row r="3911" spans="2:20" s="86" customFormat="1" ht="10.199999999999999">
      <c r="B3911" s="87"/>
      <c r="C3911" s="87"/>
      <c r="D3911" s="89"/>
      <c r="R3911" s="89"/>
      <c r="S3911" s="89"/>
      <c r="T3911" s="89"/>
    </row>
    <row r="3912" spans="2:20" s="86" customFormat="1" ht="10.199999999999999">
      <c r="B3912" s="87"/>
      <c r="C3912" s="87"/>
      <c r="D3912" s="89"/>
      <c r="R3912" s="89"/>
      <c r="S3912" s="89"/>
      <c r="T3912" s="89"/>
    </row>
    <row r="3913" spans="2:20" s="86" customFormat="1" ht="10.199999999999999">
      <c r="B3913" s="87"/>
      <c r="C3913" s="87"/>
      <c r="D3913" s="89"/>
      <c r="R3913" s="89"/>
      <c r="S3913" s="89"/>
      <c r="T3913" s="89"/>
    </row>
    <row r="3914" spans="2:20" s="86" customFormat="1" ht="10.199999999999999">
      <c r="B3914" s="87"/>
      <c r="C3914" s="87"/>
      <c r="D3914" s="89"/>
      <c r="R3914" s="89"/>
      <c r="S3914" s="89"/>
      <c r="T3914" s="89"/>
    </row>
    <row r="3915" spans="2:20" s="86" customFormat="1" ht="10.199999999999999">
      <c r="B3915" s="87"/>
      <c r="C3915" s="87"/>
      <c r="D3915" s="89"/>
      <c r="R3915" s="89"/>
      <c r="S3915" s="89"/>
      <c r="T3915" s="89"/>
    </row>
    <row r="3916" spans="2:20" s="86" customFormat="1" ht="10.199999999999999">
      <c r="B3916" s="87"/>
      <c r="C3916" s="87"/>
      <c r="D3916" s="89"/>
      <c r="R3916" s="89"/>
      <c r="S3916" s="89"/>
      <c r="T3916" s="89"/>
    </row>
    <row r="3917" spans="2:20" s="86" customFormat="1" ht="10.199999999999999">
      <c r="B3917" s="87"/>
      <c r="C3917" s="87"/>
      <c r="D3917" s="89"/>
      <c r="R3917" s="89"/>
      <c r="S3917" s="89"/>
      <c r="T3917" s="89"/>
    </row>
    <row r="3918" spans="2:20" s="86" customFormat="1" ht="10.199999999999999">
      <c r="B3918" s="87"/>
      <c r="C3918" s="87"/>
      <c r="D3918" s="89"/>
      <c r="R3918" s="89"/>
      <c r="S3918" s="89"/>
      <c r="T3918" s="89"/>
    </row>
    <row r="3919" spans="2:20" s="86" customFormat="1" ht="10.199999999999999">
      <c r="B3919" s="87"/>
      <c r="C3919" s="87"/>
      <c r="D3919" s="89"/>
      <c r="R3919" s="89"/>
      <c r="S3919" s="89"/>
      <c r="T3919" s="89"/>
    </row>
    <row r="3920" spans="2:20" s="86" customFormat="1" ht="10.199999999999999">
      <c r="B3920" s="87"/>
      <c r="C3920" s="87"/>
      <c r="D3920" s="89"/>
      <c r="R3920" s="89"/>
      <c r="S3920" s="89"/>
      <c r="T3920" s="89"/>
    </row>
    <row r="3921" spans="2:20" s="86" customFormat="1" ht="10.199999999999999">
      <c r="B3921" s="87"/>
      <c r="C3921" s="87"/>
      <c r="D3921" s="89"/>
      <c r="R3921" s="89"/>
      <c r="S3921" s="89"/>
      <c r="T3921" s="89"/>
    </row>
    <row r="3922" spans="2:20" s="86" customFormat="1" ht="10.199999999999999">
      <c r="B3922" s="87"/>
      <c r="C3922" s="87"/>
      <c r="D3922" s="89"/>
      <c r="R3922" s="89"/>
      <c r="S3922" s="89"/>
      <c r="T3922" s="89"/>
    </row>
    <row r="3923" spans="2:20" s="86" customFormat="1" ht="10.199999999999999">
      <c r="B3923" s="87"/>
      <c r="C3923" s="87"/>
      <c r="D3923" s="89"/>
      <c r="R3923" s="89"/>
      <c r="S3923" s="89"/>
      <c r="T3923" s="89"/>
    </row>
    <row r="3924" spans="2:20" s="86" customFormat="1" ht="10.199999999999999">
      <c r="B3924" s="87"/>
      <c r="C3924" s="87"/>
      <c r="D3924" s="89"/>
      <c r="R3924" s="89"/>
      <c r="S3924" s="89"/>
      <c r="T3924" s="89"/>
    </row>
    <row r="3925" spans="2:20" s="86" customFormat="1" ht="10.199999999999999">
      <c r="B3925" s="87"/>
      <c r="C3925" s="87"/>
      <c r="D3925" s="89"/>
      <c r="R3925" s="89"/>
      <c r="S3925" s="89"/>
      <c r="T3925" s="89"/>
    </row>
    <row r="3926" spans="2:20" s="86" customFormat="1" ht="10.199999999999999">
      <c r="B3926" s="87"/>
      <c r="C3926" s="87"/>
      <c r="D3926" s="89"/>
      <c r="R3926" s="89"/>
      <c r="S3926" s="89"/>
      <c r="T3926" s="89"/>
    </row>
    <row r="3927" spans="2:20" s="86" customFormat="1" ht="10.199999999999999">
      <c r="B3927" s="87"/>
      <c r="C3927" s="87"/>
      <c r="D3927" s="89"/>
      <c r="R3927" s="89"/>
      <c r="S3927" s="89"/>
      <c r="T3927" s="89"/>
    </row>
    <row r="3928" spans="2:20" s="86" customFormat="1" ht="10.199999999999999">
      <c r="B3928" s="87"/>
      <c r="C3928" s="87"/>
      <c r="D3928" s="89"/>
      <c r="R3928" s="89"/>
      <c r="S3928" s="89"/>
      <c r="T3928" s="89"/>
    </row>
    <row r="3929" spans="2:20" s="86" customFormat="1" ht="10.199999999999999">
      <c r="B3929" s="87"/>
      <c r="C3929" s="87"/>
      <c r="D3929" s="89"/>
      <c r="R3929" s="89"/>
      <c r="S3929" s="89"/>
      <c r="T3929" s="89"/>
    </row>
    <row r="3930" spans="2:20" s="86" customFormat="1" ht="10.199999999999999">
      <c r="B3930" s="87"/>
      <c r="C3930" s="87"/>
      <c r="D3930" s="89"/>
      <c r="R3930" s="89"/>
      <c r="S3930" s="89"/>
      <c r="T3930" s="89"/>
    </row>
    <row r="3931" spans="2:20" s="86" customFormat="1" ht="10.199999999999999">
      <c r="B3931" s="87"/>
      <c r="C3931" s="87"/>
      <c r="D3931" s="89"/>
      <c r="R3931" s="89"/>
      <c r="S3931" s="89"/>
      <c r="T3931" s="89"/>
    </row>
    <row r="3932" spans="2:20" s="86" customFormat="1" ht="10.199999999999999">
      <c r="B3932" s="87"/>
      <c r="C3932" s="87"/>
      <c r="D3932" s="89"/>
      <c r="R3932" s="89"/>
      <c r="S3932" s="89"/>
      <c r="T3932" s="89"/>
    </row>
    <row r="3933" spans="2:20" s="86" customFormat="1" ht="10.199999999999999">
      <c r="B3933" s="87"/>
      <c r="C3933" s="87"/>
      <c r="D3933" s="89"/>
      <c r="R3933" s="89"/>
      <c r="S3933" s="89"/>
      <c r="T3933" s="89"/>
    </row>
    <row r="3934" spans="2:20" s="86" customFormat="1" ht="10.199999999999999">
      <c r="B3934" s="87"/>
      <c r="C3934" s="87"/>
      <c r="D3934" s="89"/>
      <c r="R3934" s="89"/>
      <c r="S3934" s="89"/>
      <c r="T3934" s="89"/>
    </row>
    <row r="3935" spans="2:20" s="86" customFormat="1" ht="10.199999999999999">
      <c r="B3935" s="87"/>
      <c r="C3935" s="87"/>
      <c r="D3935" s="89"/>
      <c r="R3935" s="89"/>
      <c r="S3935" s="89"/>
      <c r="T3935" s="89"/>
    </row>
    <row r="3936" spans="2:20" s="86" customFormat="1" ht="10.199999999999999">
      <c r="B3936" s="87"/>
      <c r="C3936" s="87"/>
      <c r="D3936" s="89"/>
      <c r="R3936" s="89"/>
      <c r="S3936" s="89"/>
      <c r="T3936" s="89"/>
    </row>
    <row r="3937" spans="2:20" s="86" customFormat="1" ht="10.199999999999999">
      <c r="B3937" s="87"/>
      <c r="C3937" s="87"/>
      <c r="D3937" s="89"/>
      <c r="R3937" s="89"/>
      <c r="S3937" s="89"/>
      <c r="T3937" s="89"/>
    </row>
    <row r="3938" spans="2:20" s="86" customFormat="1" ht="10.199999999999999">
      <c r="B3938" s="87"/>
      <c r="C3938" s="87"/>
      <c r="D3938" s="89"/>
      <c r="R3938" s="89"/>
      <c r="S3938" s="89"/>
      <c r="T3938" s="89"/>
    </row>
    <row r="3939" spans="2:20" s="86" customFormat="1" ht="10.199999999999999">
      <c r="B3939" s="87"/>
      <c r="C3939" s="87"/>
      <c r="D3939" s="89"/>
      <c r="R3939" s="89"/>
      <c r="S3939" s="89"/>
      <c r="T3939" s="89"/>
    </row>
    <row r="3940" spans="2:20" s="86" customFormat="1" ht="10.199999999999999">
      <c r="B3940" s="87"/>
      <c r="C3940" s="87"/>
      <c r="D3940" s="89"/>
      <c r="R3940" s="89"/>
      <c r="S3940" s="89"/>
      <c r="T3940" s="89"/>
    </row>
    <row r="3941" spans="2:20" s="86" customFormat="1" ht="10.199999999999999">
      <c r="B3941" s="87"/>
      <c r="C3941" s="87"/>
      <c r="D3941" s="89"/>
      <c r="R3941" s="89"/>
      <c r="S3941" s="89"/>
      <c r="T3941" s="89"/>
    </row>
    <row r="3942" spans="2:20" s="86" customFormat="1" ht="10.199999999999999">
      <c r="B3942" s="87"/>
      <c r="C3942" s="87"/>
      <c r="D3942" s="89"/>
      <c r="R3942" s="89"/>
      <c r="S3942" s="89"/>
      <c r="T3942" s="89"/>
    </row>
    <row r="3943" spans="2:20" s="86" customFormat="1" ht="10.199999999999999">
      <c r="B3943" s="87"/>
      <c r="C3943" s="87"/>
      <c r="D3943" s="89"/>
      <c r="R3943" s="89"/>
      <c r="S3943" s="89"/>
      <c r="T3943" s="89"/>
    </row>
    <row r="3944" spans="2:20" s="86" customFormat="1" ht="10.199999999999999">
      <c r="B3944" s="87"/>
      <c r="C3944" s="87"/>
      <c r="D3944" s="89"/>
      <c r="R3944" s="89"/>
      <c r="S3944" s="89"/>
      <c r="T3944" s="89"/>
    </row>
    <row r="3945" spans="2:20" s="86" customFormat="1" ht="10.199999999999999">
      <c r="B3945" s="87"/>
      <c r="C3945" s="87"/>
      <c r="D3945" s="89"/>
      <c r="R3945" s="89"/>
      <c r="S3945" s="89"/>
      <c r="T3945" s="89"/>
    </row>
    <row r="3946" spans="2:20" s="86" customFormat="1" ht="10.199999999999999">
      <c r="B3946" s="87"/>
      <c r="C3946" s="87"/>
      <c r="D3946" s="89"/>
      <c r="R3946" s="89"/>
      <c r="S3946" s="89"/>
      <c r="T3946" s="89"/>
    </row>
    <row r="3947" spans="2:20" s="86" customFormat="1" ht="10.199999999999999">
      <c r="B3947" s="87"/>
      <c r="C3947" s="87"/>
      <c r="D3947" s="89"/>
      <c r="R3947" s="89"/>
      <c r="S3947" s="89"/>
      <c r="T3947" s="89"/>
    </row>
    <row r="3948" spans="2:20" s="86" customFormat="1" ht="10.199999999999999">
      <c r="B3948" s="87"/>
      <c r="C3948" s="87"/>
      <c r="D3948" s="89"/>
      <c r="R3948" s="89"/>
      <c r="S3948" s="89"/>
      <c r="T3948" s="89"/>
    </row>
    <row r="3949" spans="2:20" s="86" customFormat="1" ht="10.199999999999999">
      <c r="B3949" s="87"/>
      <c r="C3949" s="87"/>
      <c r="D3949" s="89"/>
      <c r="R3949" s="89"/>
      <c r="S3949" s="89"/>
      <c r="T3949" s="89"/>
    </row>
    <row r="3950" spans="2:20" s="86" customFormat="1" ht="10.199999999999999">
      <c r="B3950" s="87"/>
      <c r="C3950" s="87"/>
      <c r="D3950" s="89"/>
      <c r="R3950" s="89"/>
      <c r="S3950" s="89"/>
      <c r="T3950" s="89"/>
    </row>
    <row r="3951" spans="2:20" s="86" customFormat="1" ht="10.199999999999999">
      <c r="B3951" s="87"/>
      <c r="C3951" s="87"/>
      <c r="D3951" s="89"/>
      <c r="R3951" s="89"/>
      <c r="S3951" s="89"/>
      <c r="T3951" s="89"/>
    </row>
    <row r="3952" spans="2:20" s="86" customFormat="1" ht="10.199999999999999">
      <c r="B3952" s="87"/>
      <c r="C3952" s="87"/>
      <c r="D3952" s="89"/>
      <c r="R3952" s="89"/>
      <c r="S3952" s="89"/>
      <c r="T3952" s="89"/>
    </row>
    <row r="3953" spans="2:20" s="86" customFormat="1" ht="10.199999999999999">
      <c r="B3953" s="87"/>
      <c r="C3953" s="87"/>
      <c r="D3953" s="89"/>
      <c r="R3953" s="89"/>
      <c r="S3953" s="89"/>
      <c r="T3953" s="89"/>
    </row>
    <row r="3954" spans="2:20" s="86" customFormat="1" ht="10.199999999999999">
      <c r="B3954" s="87"/>
      <c r="C3954" s="87"/>
      <c r="D3954" s="89"/>
      <c r="R3954" s="89"/>
      <c r="S3954" s="89"/>
      <c r="T3954" s="89"/>
    </row>
    <row r="3955" spans="2:20" s="86" customFormat="1" ht="10.199999999999999">
      <c r="B3955" s="87"/>
      <c r="C3955" s="87"/>
      <c r="D3955" s="89"/>
      <c r="R3955" s="89"/>
      <c r="S3955" s="89"/>
      <c r="T3955" s="89"/>
    </row>
    <row r="3956" spans="2:20" s="86" customFormat="1" ht="10.199999999999999">
      <c r="B3956" s="87"/>
      <c r="C3956" s="87"/>
      <c r="D3956" s="89"/>
      <c r="R3956" s="89"/>
      <c r="S3956" s="89"/>
      <c r="T3956" s="89"/>
    </row>
    <row r="3957" spans="2:20" s="86" customFormat="1" ht="10.199999999999999">
      <c r="B3957" s="87"/>
      <c r="C3957" s="87"/>
      <c r="D3957" s="89"/>
      <c r="R3957" s="89"/>
      <c r="S3957" s="89"/>
      <c r="T3957" s="89"/>
    </row>
    <row r="3958" spans="2:20" s="86" customFormat="1" ht="10.199999999999999">
      <c r="B3958" s="87"/>
      <c r="C3958" s="87"/>
      <c r="D3958" s="89"/>
      <c r="R3958" s="89"/>
      <c r="S3958" s="89"/>
      <c r="T3958" s="89"/>
    </row>
    <row r="3959" spans="2:20" s="86" customFormat="1" ht="10.199999999999999">
      <c r="B3959" s="87"/>
      <c r="C3959" s="87"/>
      <c r="D3959" s="89"/>
      <c r="R3959" s="89"/>
      <c r="S3959" s="89"/>
      <c r="T3959" s="89"/>
    </row>
    <row r="3960" spans="2:20" s="86" customFormat="1" ht="10.199999999999999">
      <c r="B3960" s="87"/>
      <c r="C3960" s="87"/>
      <c r="D3960" s="89"/>
      <c r="R3960" s="89"/>
      <c r="S3960" s="89"/>
      <c r="T3960" s="89"/>
    </row>
    <row r="3961" spans="2:20" s="86" customFormat="1" ht="10.199999999999999">
      <c r="B3961" s="87"/>
      <c r="C3961" s="87"/>
      <c r="D3961" s="89"/>
      <c r="R3961" s="89"/>
      <c r="S3961" s="89"/>
      <c r="T3961" s="89"/>
    </row>
    <row r="3962" spans="2:20" s="86" customFormat="1" ht="10.199999999999999">
      <c r="B3962" s="87"/>
      <c r="C3962" s="87"/>
      <c r="D3962" s="89"/>
      <c r="R3962" s="89"/>
      <c r="S3962" s="89"/>
      <c r="T3962" s="89"/>
    </row>
    <row r="3963" spans="2:20" s="86" customFormat="1" ht="10.199999999999999">
      <c r="B3963" s="87"/>
      <c r="C3963" s="87"/>
      <c r="D3963" s="89"/>
      <c r="R3963" s="89"/>
      <c r="S3963" s="89"/>
      <c r="T3963" s="89"/>
    </row>
    <row r="3964" spans="2:20" s="86" customFormat="1" ht="10.199999999999999">
      <c r="B3964" s="87"/>
      <c r="C3964" s="87"/>
      <c r="D3964" s="89"/>
      <c r="R3964" s="89"/>
      <c r="S3964" s="89"/>
      <c r="T3964" s="89"/>
    </row>
    <row r="3965" spans="2:20" s="86" customFormat="1" ht="10.199999999999999">
      <c r="B3965" s="87"/>
      <c r="C3965" s="87"/>
      <c r="D3965" s="89"/>
      <c r="R3965" s="89"/>
      <c r="S3965" s="89"/>
      <c r="T3965" s="89"/>
    </row>
    <row r="3966" spans="2:20" s="86" customFormat="1" ht="10.199999999999999">
      <c r="B3966" s="87"/>
      <c r="C3966" s="87"/>
      <c r="D3966" s="89"/>
      <c r="R3966" s="89"/>
      <c r="S3966" s="89"/>
      <c r="T3966" s="89"/>
    </row>
    <row r="3967" spans="2:20" s="86" customFormat="1" ht="10.199999999999999">
      <c r="B3967" s="87"/>
      <c r="C3967" s="87"/>
      <c r="D3967" s="89"/>
      <c r="R3967" s="89"/>
      <c r="S3967" s="89"/>
      <c r="T3967" s="89"/>
    </row>
    <row r="3968" spans="2:20" s="86" customFormat="1" ht="10.199999999999999">
      <c r="B3968" s="87"/>
      <c r="C3968" s="87"/>
      <c r="D3968" s="89"/>
      <c r="R3968" s="89"/>
      <c r="S3968" s="89"/>
      <c r="T3968" s="89"/>
    </row>
    <row r="3969" spans="2:20" s="86" customFormat="1" ht="10.199999999999999">
      <c r="B3969" s="87"/>
      <c r="C3969" s="87"/>
      <c r="D3969" s="89"/>
      <c r="R3969" s="89"/>
      <c r="S3969" s="89"/>
      <c r="T3969" s="89"/>
    </row>
    <row r="3970" spans="2:20" s="86" customFormat="1" ht="10.199999999999999">
      <c r="B3970" s="87"/>
      <c r="C3970" s="87"/>
      <c r="D3970" s="89"/>
      <c r="R3970" s="89"/>
      <c r="S3970" s="89"/>
      <c r="T3970" s="89"/>
    </row>
    <row r="3971" spans="2:20" s="86" customFormat="1" ht="10.199999999999999">
      <c r="B3971" s="87"/>
      <c r="C3971" s="87"/>
      <c r="D3971" s="89"/>
      <c r="R3971" s="89"/>
      <c r="S3971" s="89"/>
      <c r="T3971" s="89"/>
    </row>
    <row r="3972" spans="2:20" s="86" customFormat="1" ht="10.199999999999999">
      <c r="B3972" s="87"/>
      <c r="C3972" s="87"/>
      <c r="D3972" s="89"/>
      <c r="R3972" s="89"/>
      <c r="S3972" s="89"/>
      <c r="T3972" s="89"/>
    </row>
    <row r="3973" spans="2:20" s="86" customFormat="1" ht="10.199999999999999">
      <c r="B3973" s="87"/>
      <c r="C3973" s="87"/>
      <c r="D3973" s="89"/>
      <c r="R3973" s="89"/>
      <c r="S3973" s="89"/>
      <c r="T3973" s="89"/>
    </row>
    <row r="3974" spans="2:20" s="86" customFormat="1" ht="10.199999999999999">
      <c r="B3974" s="87"/>
      <c r="C3974" s="87"/>
      <c r="D3974" s="89"/>
      <c r="R3974" s="89"/>
      <c r="S3974" s="89"/>
      <c r="T3974" s="89"/>
    </row>
    <row r="3975" spans="2:20" s="86" customFormat="1" ht="10.199999999999999">
      <c r="B3975" s="87"/>
      <c r="C3975" s="87"/>
      <c r="D3975" s="89"/>
      <c r="R3975" s="89"/>
      <c r="S3975" s="89"/>
      <c r="T3975" s="89"/>
    </row>
    <row r="3976" spans="2:20" s="86" customFormat="1" ht="10.199999999999999">
      <c r="B3976" s="87"/>
      <c r="C3976" s="87"/>
      <c r="D3976" s="89"/>
      <c r="R3976" s="89"/>
      <c r="S3976" s="89"/>
      <c r="T3976" s="89"/>
    </row>
    <row r="3977" spans="2:20" s="86" customFormat="1" ht="10.199999999999999">
      <c r="B3977" s="87"/>
      <c r="C3977" s="87"/>
      <c r="D3977" s="89"/>
      <c r="R3977" s="89"/>
      <c r="S3977" s="89"/>
      <c r="T3977" s="89"/>
    </row>
    <row r="3978" spans="2:20" s="86" customFormat="1" ht="10.199999999999999">
      <c r="B3978" s="87"/>
      <c r="C3978" s="87"/>
      <c r="D3978" s="89"/>
      <c r="R3978" s="89"/>
      <c r="S3978" s="89"/>
      <c r="T3978" s="89"/>
    </row>
    <row r="3979" spans="2:20" s="86" customFormat="1" ht="10.199999999999999">
      <c r="B3979" s="87"/>
      <c r="C3979" s="87"/>
      <c r="D3979" s="89"/>
      <c r="R3979" s="89"/>
      <c r="S3979" s="89"/>
      <c r="T3979" s="89"/>
    </row>
    <row r="3980" spans="2:20" s="86" customFormat="1" ht="10.199999999999999">
      <c r="B3980" s="87"/>
      <c r="C3980" s="87"/>
      <c r="D3980" s="89"/>
      <c r="R3980" s="89"/>
      <c r="S3980" s="89"/>
      <c r="T3980" s="89"/>
    </row>
    <row r="3981" spans="2:20" s="86" customFormat="1" ht="10.199999999999999">
      <c r="B3981" s="87"/>
      <c r="C3981" s="87"/>
      <c r="D3981" s="89"/>
      <c r="R3981" s="89"/>
      <c r="S3981" s="89"/>
      <c r="T3981" s="89"/>
    </row>
    <row r="3982" spans="2:20" s="86" customFormat="1" ht="10.199999999999999">
      <c r="B3982" s="87"/>
      <c r="C3982" s="87"/>
      <c r="D3982" s="89"/>
      <c r="R3982" s="89"/>
      <c r="S3982" s="89"/>
      <c r="T3982" s="89"/>
    </row>
    <row r="3983" spans="2:20" s="86" customFormat="1" ht="10.199999999999999">
      <c r="B3983" s="87"/>
      <c r="C3983" s="87"/>
      <c r="D3983" s="89"/>
      <c r="R3983" s="89"/>
      <c r="S3983" s="89"/>
      <c r="T3983" s="89"/>
    </row>
    <row r="3984" spans="2:20" s="86" customFormat="1" ht="10.199999999999999">
      <c r="B3984" s="87"/>
      <c r="C3984" s="87"/>
      <c r="D3984" s="89"/>
      <c r="R3984" s="89"/>
      <c r="S3984" s="89"/>
      <c r="T3984" s="89"/>
    </row>
    <row r="3985" spans="2:20" s="86" customFormat="1" ht="10.199999999999999">
      <c r="B3985" s="87"/>
      <c r="C3985" s="87"/>
      <c r="D3985" s="89"/>
      <c r="R3985" s="89"/>
      <c r="S3985" s="89"/>
      <c r="T3985" s="89"/>
    </row>
    <row r="3986" spans="2:20" s="86" customFormat="1" ht="10.199999999999999">
      <c r="B3986" s="87"/>
      <c r="C3986" s="87"/>
      <c r="D3986" s="89"/>
      <c r="R3986" s="89"/>
      <c r="S3986" s="89"/>
      <c r="T3986" s="89"/>
    </row>
    <row r="3987" spans="2:20" s="86" customFormat="1" ht="10.199999999999999">
      <c r="B3987" s="87"/>
      <c r="C3987" s="87"/>
      <c r="D3987" s="89"/>
      <c r="R3987" s="89"/>
      <c r="S3987" s="89"/>
      <c r="T3987" s="89"/>
    </row>
    <row r="3988" spans="2:20" s="86" customFormat="1" ht="10.199999999999999">
      <c r="B3988" s="87"/>
      <c r="C3988" s="87"/>
      <c r="D3988" s="89"/>
      <c r="R3988" s="89"/>
      <c r="S3988" s="89"/>
      <c r="T3988" s="89"/>
    </row>
    <row r="3989" spans="2:20" s="86" customFormat="1" ht="10.199999999999999">
      <c r="B3989" s="87"/>
      <c r="C3989" s="87"/>
      <c r="D3989" s="89"/>
      <c r="R3989" s="89"/>
      <c r="S3989" s="89"/>
      <c r="T3989" s="89"/>
    </row>
    <row r="3990" spans="2:20" s="86" customFormat="1" ht="10.199999999999999">
      <c r="B3990" s="87"/>
      <c r="C3990" s="87"/>
      <c r="D3990" s="89"/>
      <c r="R3990" s="89"/>
      <c r="S3990" s="89"/>
      <c r="T3990" s="89"/>
    </row>
    <row r="3991" spans="2:20" s="86" customFormat="1" ht="10.199999999999999">
      <c r="B3991" s="87"/>
      <c r="C3991" s="87"/>
      <c r="D3991" s="89"/>
      <c r="R3991" s="89"/>
      <c r="S3991" s="89"/>
      <c r="T3991" s="89"/>
    </row>
    <row r="3992" spans="2:20" s="86" customFormat="1" ht="10.199999999999999">
      <c r="B3992" s="87"/>
      <c r="C3992" s="87"/>
      <c r="D3992" s="89"/>
      <c r="R3992" s="89"/>
      <c r="S3992" s="89"/>
      <c r="T3992" s="89"/>
    </row>
    <row r="3993" spans="2:20" s="86" customFormat="1" ht="10.199999999999999">
      <c r="B3993" s="87"/>
      <c r="C3993" s="87"/>
      <c r="D3993" s="89"/>
      <c r="R3993" s="89"/>
      <c r="S3993" s="89"/>
      <c r="T3993" s="89"/>
    </row>
    <row r="3994" spans="2:20" s="86" customFormat="1" ht="10.199999999999999">
      <c r="B3994" s="87"/>
      <c r="C3994" s="87"/>
      <c r="D3994" s="89"/>
      <c r="R3994" s="89"/>
      <c r="S3994" s="89"/>
      <c r="T3994" s="89"/>
    </row>
    <row r="3995" spans="2:20" s="86" customFormat="1" ht="10.199999999999999">
      <c r="B3995" s="87"/>
      <c r="C3995" s="87"/>
      <c r="D3995" s="89"/>
      <c r="R3995" s="89"/>
      <c r="S3995" s="89"/>
      <c r="T3995" s="89"/>
    </row>
    <row r="3996" spans="2:20" s="86" customFormat="1" ht="10.199999999999999">
      <c r="B3996" s="87"/>
      <c r="C3996" s="87"/>
      <c r="D3996" s="89"/>
      <c r="R3996" s="89"/>
      <c r="S3996" s="89"/>
      <c r="T3996" s="89"/>
    </row>
    <row r="3997" spans="2:20" s="86" customFormat="1" ht="10.199999999999999">
      <c r="B3997" s="87"/>
      <c r="C3997" s="87"/>
      <c r="D3997" s="89"/>
      <c r="R3997" s="89"/>
      <c r="S3997" s="89"/>
      <c r="T3997" s="89"/>
    </row>
    <row r="3998" spans="2:20" s="86" customFormat="1" ht="10.199999999999999">
      <c r="B3998" s="87"/>
      <c r="C3998" s="87"/>
      <c r="D3998" s="89"/>
      <c r="R3998" s="89"/>
      <c r="S3998" s="89"/>
      <c r="T3998" s="89"/>
    </row>
    <row r="3999" spans="2:20" s="86" customFormat="1" ht="10.199999999999999">
      <c r="B3999" s="87"/>
      <c r="C3999" s="87"/>
      <c r="D3999" s="89"/>
      <c r="R3999" s="89"/>
      <c r="S3999" s="89"/>
      <c r="T3999" s="89"/>
    </row>
    <row r="4000" spans="2:20" s="86" customFormat="1" ht="10.199999999999999">
      <c r="B4000" s="87"/>
      <c r="C4000" s="87"/>
      <c r="D4000" s="89"/>
      <c r="R4000" s="89"/>
      <c r="S4000" s="89"/>
      <c r="T4000" s="89"/>
    </row>
    <row r="4001" spans="2:20" s="86" customFormat="1" ht="10.199999999999999">
      <c r="B4001" s="87"/>
      <c r="C4001" s="87"/>
      <c r="D4001" s="89"/>
      <c r="R4001" s="89"/>
      <c r="S4001" s="89"/>
      <c r="T4001" s="89"/>
    </row>
    <row r="4002" spans="2:20" s="86" customFormat="1" ht="10.199999999999999">
      <c r="B4002" s="87"/>
      <c r="C4002" s="87"/>
      <c r="D4002" s="89"/>
      <c r="R4002" s="89"/>
      <c r="S4002" s="89"/>
      <c r="T4002" s="89"/>
    </row>
    <row r="4003" spans="2:20" s="86" customFormat="1" ht="10.199999999999999">
      <c r="B4003" s="87"/>
      <c r="C4003" s="87"/>
      <c r="D4003" s="89"/>
      <c r="R4003" s="89"/>
      <c r="S4003" s="89"/>
      <c r="T4003" s="89"/>
    </row>
    <row r="4004" spans="2:20" s="86" customFormat="1" ht="10.199999999999999">
      <c r="B4004" s="87"/>
      <c r="C4004" s="87"/>
      <c r="D4004" s="89"/>
      <c r="R4004" s="89"/>
      <c r="S4004" s="89"/>
      <c r="T4004" s="89"/>
    </row>
    <row r="4005" spans="2:20" s="86" customFormat="1" ht="10.199999999999999">
      <c r="B4005" s="87"/>
      <c r="C4005" s="87"/>
      <c r="D4005" s="89"/>
      <c r="R4005" s="89"/>
      <c r="S4005" s="89"/>
      <c r="T4005" s="89"/>
    </row>
    <row r="4006" spans="2:20" s="86" customFormat="1" ht="10.199999999999999">
      <c r="B4006" s="87"/>
      <c r="C4006" s="87"/>
      <c r="D4006" s="89"/>
      <c r="R4006" s="89"/>
      <c r="S4006" s="89"/>
      <c r="T4006" s="89"/>
    </row>
    <row r="4007" spans="2:20" s="86" customFormat="1" ht="10.199999999999999">
      <c r="B4007" s="87"/>
      <c r="C4007" s="87"/>
      <c r="D4007" s="89"/>
      <c r="R4007" s="89"/>
      <c r="S4007" s="89"/>
      <c r="T4007" s="89"/>
    </row>
    <row r="4008" spans="2:20" s="86" customFormat="1" ht="10.199999999999999">
      <c r="B4008" s="87"/>
      <c r="C4008" s="87"/>
      <c r="D4008" s="89"/>
      <c r="R4008" s="89"/>
      <c r="S4008" s="89"/>
      <c r="T4008" s="89"/>
    </row>
    <row r="4009" spans="2:20" s="86" customFormat="1" ht="10.199999999999999">
      <c r="B4009" s="87"/>
      <c r="C4009" s="87"/>
      <c r="D4009" s="89"/>
      <c r="R4009" s="89"/>
      <c r="S4009" s="89"/>
      <c r="T4009" s="89"/>
    </row>
    <row r="4010" spans="2:20" s="86" customFormat="1" ht="10.199999999999999">
      <c r="B4010" s="87"/>
      <c r="C4010" s="87"/>
      <c r="D4010" s="89"/>
      <c r="R4010" s="89"/>
      <c r="S4010" s="89"/>
      <c r="T4010" s="89"/>
    </row>
    <row r="4011" spans="2:20" s="86" customFormat="1" ht="10.199999999999999">
      <c r="B4011" s="87"/>
      <c r="C4011" s="87"/>
      <c r="D4011" s="89"/>
      <c r="R4011" s="89"/>
      <c r="S4011" s="89"/>
      <c r="T4011" s="89"/>
    </row>
    <row r="4012" spans="2:20" s="86" customFormat="1" ht="10.199999999999999">
      <c r="B4012" s="87"/>
      <c r="C4012" s="87"/>
      <c r="D4012" s="89"/>
      <c r="R4012" s="89"/>
      <c r="S4012" s="89"/>
      <c r="T4012" s="89"/>
    </row>
    <row r="4013" spans="2:20" s="86" customFormat="1" ht="10.199999999999999">
      <c r="B4013" s="87"/>
      <c r="C4013" s="87"/>
      <c r="D4013" s="89"/>
      <c r="R4013" s="89"/>
      <c r="S4013" s="89"/>
      <c r="T4013" s="89"/>
    </row>
    <row r="4014" spans="2:20" s="86" customFormat="1" ht="10.199999999999999">
      <c r="B4014" s="87"/>
      <c r="C4014" s="87"/>
      <c r="D4014" s="89"/>
      <c r="R4014" s="89"/>
      <c r="S4014" s="89"/>
      <c r="T4014" s="89"/>
    </row>
    <row r="4015" spans="2:20" s="86" customFormat="1" ht="10.199999999999999">
      <c r="B4015" s="87"/>
      <c r="C4015" s="87"/>
      <c r="D4015" s="89"/>
      <c r="R4015" s="89"/>
      <c r="S4015" s="89"/>
      <c r="T4015" s="89"/>
    </row>
    <row r="4016" spans="2:20" s="86" customFormat="1" ht="10.199999999999999">
      <c r="B4016" s="87"/>
      <c r="C4016" s="87"/>
      <c r="D4016" s="89"/>
      <c r="R4016" s="89"/>
      <c r="S4016" s="89"/>
      <c r="T4016" s="89"/>
    </row>
    <row r="4017" spans="2:20" s="86" customFormat="1" ht="10.199999999999999">
      <c r="B4017" s="87"/>
      <c r="C4017" s="87"/>
      <c r="D4017" s="89"/>
      <c r="R4017" s="89"/>
      <c r="S4017" s="89"/>
      <c r="T4017" s="89"/>
    </row>
    <row r="4018" spans="2:20" s="86" customFormat="1" ht="10.199999999999999">
      <c r="B4018" s="87"/>
      <c r="C4018" s="87"/>
      <c r="D4018" s="89"/>
      <c r="R4018" s="89"/>
      <c r="S4018" s="89"/>
      <c r="T4018" s="89"/>
    </row>
    <row r="4019" spans="2:20" s="86" customFormat="1" ht="10.199999999999999">
      <c r="B4019" s="87"/>
      <c r="C4019" s="87"/>
      <c r="D4019" s="89"/>
      <c r="R4019" s="89"/>
      <c r="S4019" s="89"/>
      <c r="T4019" s="89"/>
    </row>
    <row r="4020" spans="2:20" s="86" customFormat="1" ht="10.199999999999999">
      <c r="B4020" s="87"/>
      <c r="C4020" s="87"/>
      <c r="D4020" s="89"/>
      <c r="R4020" s="89"/>
      <c r="S4020" s="89"/>
      <c r="T4020" s="89"/>
    </row>
    <row r="4021" spans="2:20" s="86" customFormat="1" ht="10.199999999999999">
      <c r="B4021" s="87"/>
      <c r="C4021" s="87"/>
      <c r="D4021" s="89"/>
      <c r="R4021" s="89"/>
      <c r="S4021" s="89"/>
      <c r="T4021" s="89"/>
    </row>
    <row r="4022" spans="2:20" s="86" customFormat="1" ht="10.199999999999999">
      <c r="B4022" s="87"/>
      <c r="C4022" s="87"/>
      <c r="D4022" s="89"/>
      <c r="R4022" s="89"/>
      <c r="S4022" s="89"/>
      <c r="T4022" s="89"/>
    </row>
    <row r="4023" spans="2:20" s="86" customFormat="1" ht="10.199999999999999">
      <c r="B4023" s="87"/>
      <c r="C4023" s="87"/>
      <c r="D4023" s="89"/>
      <c r="R4023" s="89"/>
      <c r="S4023" s="89"/>
      <c r="T4023" s="89"/>
    </row>
    <row r="4024" spans="2:20" s="86" customFormat="1" ht="10.199999999999999">
      <c r="B4024" s="87"/>
      <c r="C4024" s="87"/>
      <c r="D4024" s="89"/>
      <c r="R4024" s="89"/>
      <c r="S4024" s="89"/>
      <c r="T4024" s="89"/>
    </row>
    <row r="4025" spans="2:20" s="86" customFormat="1" ht="10.199999999999999">
      <c r="B4025" s="87"/>
      <c r="C4025" s="87"/>
      <c r="D4025" s="89"/>
      <c r="R4025" s="89"/>
      <c r="S4025" s="89"/>
      <c r="T4025" s="89"/>
    </row>
    <row r="4026" spans="2:20" s="86" customFormat="1" ht="10.199999999999999">
      <c r="B4026" s="87"/>
      <c r="C4026" s="87"/>
      <c r="D4026" s="89"/>
      <c r="R4026" s="89"/>
      <c r="S4026" s="89"/>
      <c r="T4026" s="89"/>
    </row>
    <row r="4027" spans="2:20" s="86" customFormat="1" ht="10.199999999999999">
      <c r="B4027" s="87"/>
      <c r="C4027" s="87"/>
      <c r="D4027" s="89"/>
      <c r="R4027" s="89"/>
      <c r="S4027" s="89"/>
      <c r="T4027" s="89"/>
    </row>
    <row r="4028" spans="2:20" s="86" customFormat="1" ht="10.199999999999999">
      <c r="B4028" s="87"/>
      <c r="C4028" s="87"/>
      <c r="D4028" s="89"/>
      <c r="R4028" s="89"/>
      <c r="S4028" s="89"/>
      <c r="T4028" s="89"/>
    </row>
    <row r="4029" spans="2:20" s="86" customFormat="1" ht="10.199999999999999">
      <c r="B4029" s="87"/>
      <c r="C4029" s="87"/>
      <c r="D4029" s="89"/>
      <c r="R4029" s="89"/>
      <c r="S4029" s="89"/>
      <c r="T4029" s="89"/>
    </row>
    <row r="4030" spans="2:20" s="86" customFormat="1" ht="10.199999999999999">
      <c r="B4030" s="87"/>
      <c r="C4030" s="87"/>
      <c r="D4030" s="89"/>
      <c r="R4030" s="89"/>
      <c r="S4030" s="89"/>
      <c r="T4030" s="89"/>
    </row>
    <row r="4031" spans="2:20" s="86" customFormat="1" ht="10.199999999999999">
      <c r="B4031" s="87"/>
      <c r="C4031" s="87"/>
      <c r="D4031" s="89"/>
      <c r="R4031" s="89"/>
      <c r="S4031" s="89"/>
      <c r="T4031" s="89"/>
    </row>
    <row r="4032" spans="2:20" s="86" customFormat="1" ht="10.199999999999999">
      <c r="B4032" s="87"/>
      <c r="C4032" s="87"/>
      <c r="D4032" s="89"/>
      <c r="R4032" s="89"/>
      <c r="S4032" s="89"/>
      <c r="T4032" s="89"/>
    </row>
    <row r="4033" spans="2:20" s="86" customFormat="1" ht="10.199999999999999">
      <c r="B4033" s="87"/>
      <c r="C4033" s="87"/>
      <c r="D4033" s="89"/>
      <c r="R4033" s="89"/>
      <c r="S4033" s="89"/>
      <c r="T4033" s="89"/>
    </row>
    <row r="4034" spans="2:20" s="86" customFormat="1" ht="10.199999999999999">
      <c r="B4034" s="87"/>
      <c r="C4034" s="87"/>
      <c r="D4034" s="89"/>
      <c r="R4034" s="89"/>
      <c r="S4034" s="89"/>
      <c r="T4034" s="89"/>
    </row>
    <row r="4035" spans="2:20" s="86" customFormat="1" ht="10.199999999999999">
      <c r="B4035" s="87"/>
      <c r="C4035" s="87"/>
      <c r="D4035" s="89"/>
      <c r="R4035" s="89"/>
      <c r="S4035" s="89"/>
      <c r="T4035" s="89"/>
    </row>
    <row r="4036" spans="2:20" s="86" customFormat="1" ht="10.199999999999999">
      <c r="B4036" s="87"/>
      <c r="C4036" s="87"/>
      <c r="D4036" s="89"/>
      <c r="R4036" s="89"/>
      <c r="S4036" s="89"/>
      <c r="T4036" s="89"/>
    </row>
    <row r="4037" spans="2:20" s="86" customFormat="1" ht="10.199999999999999">
      <c r="B4037" s="87"/>
      <c r="C4037" s="87"/>
      <c r="D4037" s="89"/>
      <c r="R4037" s="89"/>
      <c r="S4037" s="89"/>
      <c r="T4037" s="89"/>
    </row>
    <row r="4038" spans="2:20" s="86" customFormat="1" ht="10.199999999999999">
      <c r="B4038" s="87"/>
      <c r="C4038" s="87"/>
      <c r="D4038" s="89"/>
      <c r="R4038" s="89"/>
      <c r="S4038" s="89"/>
      <c r="T4038" s="89"/>
    </row>
    <row r="4039" spans="2:20" s="86" customFormat="1" ht="10.199999999999999">
      <c r="B4039" s="87"/>
      <c r="C4039" s="87"/>
      <c r="D4039" s="89"/>
      <c r="R4039" s="89"/>
      <c r="S4039" s="89"/>
      <c r="T4039" s="89"/>
    </row>
    <row r="4040" spans="2:20" s="86" customFormat="1" ht="10.199999999999999">
      <c r="B4040" s="87"/>
      <c r="C4040" s="87"/>
      <c r="D4040" s="89"/>
      <c r="R4040" s="89"/>
      <c r="S4040" s="89"/>
      <c r="T4040" s="89"/>
    </row>
    <row r="4041" spans="2:20" s="86" customFormat="1" ht="10.199999999999999">
      <c r="B4041" s="87"/>
      <c r="C4041" s="87"/>
      <c r="D4041" s="89"/>
      <c r="R4041" s="89"/>
      <c r="S4041" s="89"/>
      <c r="T4041" s="89"/>
    </row>
    <row r="4042" spans="2:20" s="86" customFormat="1" ht="10.199999999999999">
      <c r="B4042" s="87"/>
      <c r="C4042" s="87"/>
      <c r="D4042" s="89"/>
      <c r="R4042" s="89"/>
      <c r="S4042" s="89"/>
      <c r="T4042" s="89"/>
    </row>
    <row r="4043" spans="2:20" s="86" customFormat="1" ht="10.199999999999999">
      <c r="B4043" s="87"/>
      <c r="C4043" s="87"/>
      <c r="D4043" s="89"/>
      <c r="R4043" s="89"/>
      <c r="S4043" s="89"/>
      <c r="T4043" s="89"/>
    </row>
    <row r="4044" spans="2:20" s="86" customFormat="1" ht="10.199999999999999">
      <c r="B4044" s="87"/>
      <c r="C4044" s="87"/>
      <c r="D4044" s="89"/>
      <c r="R4044" s="89"/>
      <c r="S4044" s="89"/>
      <c r="T4044" s="89"/>
    </row>
    <row r="4045" spans="2:20" s="86" customFormat="1" ht="10.199999999999999">
      <c r="B4045" s="87"/>
      <c r="C4045" s="87"/>
      <c r="D4045" s="89"/>
      <c r="R4045" s="89"/>
      <c r="S4045" s="89"/>
      <c r="T4045" s="89"/>
    </row>
    <row r="4046" spans="2:20" s="86" customFormat="1" ht="10.199999999999999">
      <c r="B4046" s="87"/>
      <c r="C4046" s="87"/>
      <c r="D4046" s="89"/>
      <c r="R4046" s="89"/>
      <c r="S4046" s="89"/>
      <c r="T4046" s="89"/>
    </row>
    <row r="4047" spans="2:20" s="86" customFormat="1" ht="10.199999999999999">
      <c r="B4047" s="87"/>
      <c r="C4047" s="87"/>
      <c r="D4047" s="89"/>
      <c r="R4047" s="89"/>
      <c r="S4047" s="89"/>
      <c r="T4047" s="89"/>
    </row>
    <row r="4048" spans="2:20" s="86" customFormat="1" ht="10.199999999999999">
      <c r="B4048" s="87"/>
      <c r="C4048" s="87"/>
      <c r="D4048" s="89"/>
      <c r="R4048" s="89"/>
      <c r="S4048" s="89"/>
      <c r="T4048" s="89"/>
    </row>
    <row r="4049" spans="2:20" s="86" customFormat="1" ht="10.199999999999999">
      <c r="B4049" s="87"/>
      <c r="C4049" s="87"/>
      <c r="D4049" s="89"/>
      <c r="R4049" s="89"/>
      <c r="S4049" s="89"/>
      <c r="T4049" s="89"/>
    </row>
    <row r="4050" spans="2:20" s="86" customFormat="1" ht="10.199999999999999">
      <c r="B4050" s="87"/>
      <c r="C4050" s="87"/>
      <c r="D4050" s="89"/>
      <c r="R4050" s="89"/>
      <c r="S4050" s="89"/>
      <c r="T4050" s="89"/>
    </row>
    <row r="4051" spans="2:20" s="86" customFormat="1" ht="10.199999999999999">
      <c r="B4051" s="87"/>
      <c r="C4051" s="87"/>
      <c r="D4051" s="89"/>
      <c r="R4051" s="89"/>
      <c r="S4051" s="89"/>
      <c r="T4051" s="89"/>
    </row>
    <row r="4052" spans="2:20" s="86" customFormat="1" ht="10.199999999999999">
      <c r="B4052" s="87"/>
      <c r="C4052" s="87"/>
      <c r="D4052" s="89"/>
      <c r="R4052" s="89"/>
      <c r="S4052" s="89"/>
      <c r="T4052" s="89"/>
    </row>
    <row r="4053" spans="2:20" s="86" customFormat="1" ht="10.199999999999999">
      <c r="B4053" s="87"/>
      <c r="C4053" s="87"/>
      <c r="D4053" s="89"/>
      <c r="R4053" s="89"/>
      <c r="S4053" s="89"/>
      <c r="T4053" s="89"/>
    </row>
    <row r="4054" spans="2:20" s="86" customFormat="1" ht="10.199999999999999">
      <c r="B4054" s="87"/>
      <c r="C4054" s="87"/>
      <c r="D4054" s="89"/>
      <c r="R4054" s="89"/>
      <c r="S4054" s="89"/>
      <c r="T4054" s="89"/>
    </row>
    <row r="4055" spans="2:20" s="86" customFormat="1" ht="10.199999999999999">
      <c r="B4055" s="87"/>
      <c r="C4055" s="87"/>
      <c r="D4055" s="89"/>
      <c r="R4055" s="89"/>
      <c r="S4055" s="89"/>
      <c r="T4055" s="89"/>
    </row>
    <row r="4056" spans="2:20" s="86" customFormat="1" ht="10.199999999999999">
      <c r="B4056" s="87"/>
      <c r="C4056" s="87"/>
      <c r="D4056" s="89"/>
      <c r="R4056" s="89"/>
      <c r="S4056" s="89"/>
      <c r="T4056" s="89"/>
    </row>
    <row r="4057" spans="2:20" s="86" customFormat="1" ht="10.199999999999999">
      <c r="B4057" s="87"/>
      <c r="C4057" s="87"/>
      <c r="D4057" s="89"/>
      <c r="R4057" s="89"/>
      <c r="S4057" s="89"/>
      <c r="T4057" s="89"/>
    </row>
    <row r="4058" spans="2:20" s="86" customFormat="1" ht="10.199999999999999">
      <c r="B4058" s="87"/>
      <c r="C4058" s="87"/>
      <c r="D4058" s="89"/>
      <c r="R4058" s="89"/>
      <c r="S4058" s="89"/>
      <c r="T4058" s="89"/>
    </row>
    <row r="4059" spans="2:20" s="86" customFormat="1" ht="10.199999999999999">
      <c r="B4059" s="87"/>
      <c r="C4059" s="87"/>
      <c r="D4059" s="89"/>
      <c r="R4059" s="89"/>
      <c r="S4059" s="89"/>
      <c r="T4059" s="89"/>
    </row>
    <row r="4060" spans="2:20" s="86" customFormat="1" ht="10.199999999999999">
      <c r="B4060" s="87"/>
      <c r="C4060" s="87"/>
      <c r="D4060" s="89"/>
      <c r="R4060" s="89"/>
      <c r="S4060" s="89"/>
      <c r="T4060" s="89"/>
    </row>
    <row r="4061" spans="2:20" s="86" customFormat="1" ht="10.199999999999999">
      <c r="B4061" s="87"/>
      <c r="C4061" s="87"/>
      <c r="D4061" s="89"/>
      <c r="R4061" s="89"/>
      <c r="S4061" s="89"/>
      <c r="T4061" s="89"/>
    </row>
    <row r="4062" spans="2:20" s="86" customFormat="1" ht="10.199999999999999">
      <c r="B4062" s="87"/>
      <c r="C4062" s="87"/>
      <c r="D4062" s="89"/>
      <c r="R4062" s="89"/>
      <c r="S4062" s="89"/>
      <c r="T4062" s="89"/>
    </row>
    <row r="4063" spans="2:20" s="86" customFormat="1" ht="10.199999999999999">
      <c r="B4063" s="87"/>
      <c r="C4063" s="87"/>
      <c r="D4063" s="89"/>
      <c r="R4063" s="89"/>
      <c r="S4063" s="89"/>
      <c r="T4063" s="89"/>
    </row>
    <row r="4064" spans="2:20" s="86" customFormat="1" ht="10.199999999999999">
      <c r="B4064" s="87"/>
      <c r="C4064" s="87"/>
      <c r="D4064" s="89"/>
      <c r="R4064" s="89"/>
      <c r="S4064" s="89"/>
      <c r="T4064" s="89"/>
    </row>
    <row r="4065" spans="2:20" s="86" customFormat="1" ht="10.199999999999999">
      <c r="B4065" s="87"/>
      <c r="C4065" s="87"/>
      <c r="D4065" s="89"/>
      <c r="R4065" s="89"/>
      <c r="S4065" s="89"/>
      <c r="T4065" s="89"/>
    </row>
    <row r="4066" spans="2:20" s="86" customFormat="1" ht="10.199999999999999">
      <c r="B4066" s="87"/>
      <c r="C4066" s="87"/>
      <c r="D4066" s="89"/>
      <c r="R4066" s="89"/>
      <c r="S4066" s="89"/>
      <c r="T4066" s="89"/>
    </row>
    <row r="4067" spans="2:20" s="86" customFormat="1" ht="10.199999999999999">
      <c r="B4067" s="87"/>
      <c r="C4067" s="87"/>
      <c r="D4067" s="89"/>
      <c r="R4067" s="89"/>
      <c r="S4067" s="89"/>
      <c r="T4067" s="89"/>
    </row>
    <row r="4068" spans="2:20" s="86" customFormat="1" ht="10.199999999999999">
      <c r="B4068" s="87"/>
      <c r="C4068" s="87"/>
      <c r="D4068" s="89"/>
      <c r="R4068" s="89"/>
      <c r="S4068" s="89"/>
      <c r="T4068" s="89"/>
    </row>
    <row r="4069" spans="2:20" s="86" customFormat="1" ht="10.199999999999999">
      <c r="B4069" s="87"/>
      <c r="C4069" s="87"/>
      <c r="D4069" s="89"/>
      <c r="R4069" s="89"/>
      <c r="S4069" s="89"/>
      <c r="T4069" s="89"/>
    </row>
    <row r="4070" spans="2:20" s="86" customFormat="1" ht="10.199999999999999">
      <c r="B4070" s="87"/>
      <c r="C4070" s="87"/>
      <c r="D4070" s="89"/>
      <c r="R4070" s="89"/>
      <c r="S4070" s="89"/>
      <c r="T4070" s="89"/>
    </row>
    <row r="4071" spans="2:20" s="86" customFormat="1" ht="10.199999999999999">
      <c r="B4071" s="87"/>
      <c r="C4071" s="87"/>
      <c r="D4071" s="89"/>
      <c r="R4071" s="89"/>
      <c r="S4071" s="89"/>
      <c r="T4071" s="89"/>
    </row>
    <row r="4072" spans="2:20" s="86" customFormat="1" ht="10.199999999999999">
      <c r="B4072" s="87"/>
      <c r="C4072" s="87"/>
      <c r="D4072" s="89"/>
      <c r="R4072" s="89"/>
      <c r="S4072" s="89"/>
      <c r="T4072" s="89"/>
    </row>
    <row r="4073" spans="2:20" s="86" customFormat="1" ht="10.199999999999999">
      <c r="B4073" s="87"/>
      <c r="C4073" s="87"/>
      <c r="D4073" s="89"/>
      <c r="R4073" s="89"/>
      <c r="S4073" s="89"/>
      <c r="T4073" s="89"/>
    </row>
    <row r="4074" spans="2:20" s="86" customFormat="1" ht="10.199999999999999">
      <c r="B4074" s="87"/>
      <c r="C4074" s="87"/>
      <c r="D4074" s="89"/>
      <c r="R4074" s="89"/>
      <c r="S4074" s="89"/>
      <c r="T4074" s="89"/>
    </row>
    <row r="4075" spans="2:20" s="86" customFormat="1" ht="10.199999999999999">
      <c r="B4075" s="87"/>
      <c r="C4075" s="87"/>
      <c r="D4075" s="89"/>
      <c r="R4075" s="89"/>
      <c r="S4075" s="89"/>
      <c r="T4075" s="89"/>
    </row>
    <row r="4076" spans="2:20" s="86" customFormat="1" ht="10.199999999999999">
      <c r="B4076" s="87"/>
      <c r="C4076" s="87"/>
      <c r="D4076" s="89"/>
      <c r="R4076" s="89"/>
      <c r="S4076" s="89"/>
      <c r="T4076" s="89"/>
    </row>
    <row r="4077" spans="2:20" s="86" customFormat="1" ht="10.199999999999999">
      <c r="B4077" s="87"/>
      <c r="C4077" s="87"/>
      <c r="D4077" s="89"/>
      <c r="R4077" s="89"/>
      <c r="S4077" s="89"/>
      <c r="T4077" s="89"/>
    </row>
    <row r="4078" spans="2:20" s="86" customFormat="1" ht="10.199999999999999">
      <c r="B4078" s="87"/>
      <c r="C4078" s="87"/>
      <c r="D4078" s="89"/>
      <c r="R4078" s="89"/>
      <c r="S4078" s="89"/>
      <c r="T4078" s="89"/>
    </row>
    <row r="4079" spans="2:20" s="86" customFormat="1" ht="10.199999999999999">
      <c r="B4079" s="87"/>
      <c r="C4079" s="87"/>
      <c r="D4079" s="89"/>
      <c r="R4079" s="89"/>
      <c r="S4079" s="89"/>
      <c r="T4079" s="89"/>
    </row>
    <row r="4080" spans="2:20" s="86" customFormat="1" ht="10.199999999999999">
      <c r="B4080" s="87"/>
      <c r="C4080" s="87"/>
      <c r="D4080" s="89"/>
      <c r="R4080" s="89"/>
      <c r="S4080" s="89"/>
      <c r="T4080" s="89"/>
    </row>
    <row r="4081" spans="2:20" s="86" customFormat="1" ht="10.199999999999999">
      <c r="B4081" s="87"/>
      <c r="C4081" s="87"/>
      <c r="D4081" s="89"/>
      <c r="R4081" s="89"/>
      <c r="S4081" s="89"/>
      <c r="T4081" s="89"/>
    </row>
    <row r="4082" spans="2:20" s="86" customFormat="1" ht="10.199999999999999">
      <c r="B4082" s="87"/>
      <c r="C4082" s="87"/>
      <c r="D4082" s="89"/>
      <c r="R4082" s="89"/>
      <c r="S4082" s="89"/>
      <c r="T4082" s="89"/>
    </row>
    <row r="4083" spans="2:20" s="86" customFormat="1" ht="10.199999999999999">
      <c r="B4083" s="87"/>
      <c r="C4083" s="87"/>
      <c r="D4083" s="89"/>
      <c r="R4083" s="89"/>
      <c r="S4083" s="89"/>
      <c r="T4083" s="89"/>
    </row>
    <row r="4084" spans="2:20" s="86" customFormat="1" ht="10.199999999999999">
      <c r="B4084" s="87"/>
      <c r="C4084" s="87"/>
      <c r="D4084" s="89"/>
      <c r="R4084" s="89"/>
      <c r="S4084" s="89"/>
      <c r="T4084" s="89"/>
    </row>
    <row r="4085" spans="2:20" s="86" customFormat="1" ht="10.199999999999999">
      <c r="B4085" s="87"/>
      <c r="C4085" s="87"/>
      <c r="D4085" s="89"/>
      <c r="R4085" s="89"/>
      <c r="S4085" s="89"/>
      <c r="T4085" s="89"/>
    </row>
    <row r="4086" spans="2:20" s="86" customFormat="1" ht="10.199999999999999">
      <c r="B4086" s="87"/>
      <c r="C4086" s="87"/>
      <c r="D4086" s="89"/>
      <c r="R4086" s="89"/>
      <c r="S4086" s="89"/>
      <c r="T4086" s="89"/>
    </row>
    <row r="4087" spans="2:20" s="86" customFormat="1" ht="10.199999999999999">
      <c r="B4087" s="87"/>
      <c r="C4087" s="87"/>
      <c r="D4087" s="89"/>
      <c r="R4087" s="89"/>
      <c r="S4087" s="89"/>
      <c r="T4087" s="89"/>
    </row>
    <row r="4088" spans="2:20" s="86" customFormat="1" ht="10.199999999999999">
      <c r="B4088" s="87"/>
      <c r="C4088" s="87"/>
      <c r="D4088" s="89"/>
      <c r="R4088" s="89"/>
      <c r="S4088" s="89"/>
      <c r="T4088" s="89"/>
    </row>
    <row r="4089" spans="2:20" s="86" customFormat="1" ht="10.199999999999999">
      <c r="B4089" s="87"/>
      <c r="C4089" s="87"/>
      <c r="D4089" s="89"/>
      <c r="R4089" s="89"/>
      <c r="S4089" s="89"/>
      <c r="T4089" s="89"/>
    </row>
    <row r="4090" spans="2:20" s="86" customFormat="1" ht="10.199999999999999">
      <c r="B4090" s="87"/>
      <c r="C4090" s="87"/>
      <c r="D4090" s="89"/>
      <c r="R4090" s="89"/>
      <c r="S4090" s="89"/>
      <c r="T4090" s="89"/>
    </row>
    <row r="4091" spans="2:20" s="86" customFormat="1" ht="10.199999999999999">
      <c r="B4091" s="87"/>
      <c r="C4091" s="87"/>
      <c r="D4091" s="89"/>
      <c r="R4091" s="89"/>
      <c r="S4091" s="89"/>
      <c r="T4091" s="89"/>
    </row>
    <row r="4092" spans="2:20" s="86" customFormat="1" ht="10.199999999999999">
      <c r="B4092" s="87"/>
      <c r="C4092" s="87"/>
      <c r="D4092" s="89"/>
      <c r="R4092" s="89"/>
      <c r="S4092" s="89"/>
      <c r="T4092" s="89"/>
    </row>
    <row r="4093" spans="2:20" s="86" customFormat="1" ht="10.199999999999999">
      <c r="B4093" s="87"/>
      <c r="C4093" s="87"/>
      <c r="D4093" s="89"/>
      <c r="R4093" s="89"/>
      <c r="S4093" s="89"/>
      <c r="T4093" s="89"/>
    </row>
    <row r="4094" spans="2:20" s="86" customFormat="1" ht="10.199999999999999">
      <c r="B4094" s="87"/>
      <c r="C4094" s="87"/>
      <c r="D4094" s="89"/>
      <c r="R4094" s="89"/>
      <c r="S4094" s="89"/>
      <c r="T4094" s="89"/>
    </row>
    <row r="4095" spans="2:20" s="86" customFormat="1" ht="10.199999999999999">
      <c r="B4095" s="87"/>
      <c r="C4095" s="87"/>
      <c r="D4095" s="89"/>
      <c r="R4095" s="89"/>
      <c r="S4095" s="89"/>
      <c r="T4095" s="89"/>
    </row>
    <row r="4096" spans="2:20" s="86" customFormat="1" ht="10.199999999999999">
      <c r="B4096" s="87"/>
      <c r="C4096" s="87"/>
      <c r="D4096" s="89"/>
      <c r="R4096" s="89"/>
      <c r="S4096" s="89"/>
      <c r="T4096" s="89"/>
    </row>
    <row r="4097" spans="2:20" s="86" customFormat="1" ht="10.199999999999999">
      <c r="B4097" s="87"/>
      <c r="C4097" s="87"/>
      <c r="D4097" s="89"/>
      <c r="R4097" s="89"/>
      <c r="S4097" s="89"/>
      <c r="T4097" s="89"/>
    </row>
    <row r="4098" spans="2:20" s="86" customFormat="1" ht="10.199999999999999">
      <c r="B4098" s="87"/>
      <c r="C4098" s="87"/>
      <c r="D4098" s="89"/>
      <c r="R4098" s="89"/>
      <c r="S4098" s="89"/>
      <c r="T4098" s="89"/>
    </row>
    <row r="4099" spans="2:20" s="86" customFormat="1" ht="10.199999999999999">
      <c r="B4099" s="87"/>
      <c r="C4099" s="87"/>
      <c r="D4099" s="89"/>
      <c r="R4099" s="89"/>
      <c r="S4099" s="89"/>
      <c r="T4099" s="89"/>
    </row>
    <row r="4100" spans="2:20" s="86" customFormat="1" ht="10.199999999999999">
      <c r="B4100" s="87"/>
      <c r="C4100" s="87"/>
      <c r="D4100" s="89"/>
      <c r="R4100" s="89"/>
      <c r="S4100" s="89"/>
      <c r="T4100" s="89"/>
    </row>
    <row r="4101" spans="2:20" s="86" customFormat="1" ht="10.199999999999999">
      <c r="B4101" s="87"/>
      <c r="C4101" s="87"/>
      <c r="D4101" s="89"/>
      <c r="R4101" s="89"/>
      <c r="S4101" s="89"/>
      <c r="T4101" s="89"/>
    </row>
    <row r="4102" spans="2:20" s="86" customFormat="1" ht="10.199999999999999">
      <c r="B4102" s="87"/>
      <c r="C4102" s="87"/>
      <c r="D4102" s="89"/>
      <c r="R4102" s="89"/>
      <c r="S4102" s="89"/>
      <c r="T4102" s="89"/>
    </row>
    <row r="4103" spans="2:20" s="86" customFormat="1" ht="10.199999999999999">
      <c r="B4103" s="87"/>
      <c r="C4103" s="87"/>
      <c r="D4103" s="89"/>
      <c r="R4103" s="89"/>
      <c r="S4103" s="89"/>
      <c r="T4103" s="89"/>
    </row>
    <row r="4104" spans="2:20" s="86" customFormat="1" ht="10.199999999999999">
      <c r="B4104" s="87"/>
      <c r="C4104" s="87"/>
      <c r="D4104" s="89"/>
      <c r="R4104" s="89"/>
      <c r="S4104" s="89"/>
      <c r="T4104" s="89"/>
    </row>
    <row r="4105" spans="2:20" s="86" customFormat="1" ht="10.199999999999999">
      <c r="B4105" s="87"/>
      <c r="C4105" s="87"/>
      <c r="D4105" s="89"/>
      <c r="R4105" s="89"/>
      <c r="S4105" s="89"/>
      <c r="T4105" s="89"/>
    </row>
    <row r="4106" spans="2:20" s="86" customFormat="1" ht="10.199999999999999">
      <c r="B4106" s="87"/>
      <c r="C4106" s="87"/>
      <c r="D4106" s="89"/>
      <c r="R4106" s="89"/>
      <c r="S4106" s="89"/>
      <c r="T4106" s="89"/>
    </row>
    <row r="4107" spans="2:20" s="86" customFormat="1" ht="10.199999999999999">
      <c r="B4107" s="87"/>
      <c r="C4107" s="87"/>
      <c r="D4107" s="89"/>
      <c r="R4107" s="89"/>
      <c r="S4107" s="89"/>
      <c r="T4107" s="89"/>
    </row>
    <row r="4108" spans="2:20" s="86" customFormat="1" ht="10.199999999999999">
      <c r="B4108" s="87"/>
      <c r="C4108" s="87"/>
      <c r="D4108" s="89"/>
      <c r="R4108" s="89"/>
      <c r="S4108" s="89"/>
      <c r="T4108" s="89"/>
    </row>
    <row r="4109" spans="2:20" s="86" customFormat="1" ht="10.199999999999999">
      <c r="B4109" s="87"/>
      <c r="C4109" s="87"/>
      <c r="D4109" s="89"/>
      <c r="R4109" s="89"/>
      <c r="S4109" s="89"/>
      <c r="T4109" s="89"/>
    </row>
    <row r="4110" spans="2:20" s="86" customFormat="1" ht="10.199999999999999">
      <c r="B4110" s="87"/>
      <c r="C4110" s="87"/>
      <c r="D4110" s="89"/>
      <c r="R4110" s="89"/>
      <c r="S4110" s="89"/>
      <c r="T4110" s="89"/>
    </row>
    <row r="4111" spans="2:20" s="86" customFormat="1" ht="10.199999999999999">
      <c r="B4111" s="87"/>
      <c r="C4111" s="87"/>
      <c r="D4111" s="89"/>
      <c r="R4111" s="89"/>
      <c r="S4111" s="89"/>
      <c r="T4111" s="89"/>
    </row>
    <row r="4112" spans="2:20" s="86" customFormat="1" ht="10.199999999999999">
      <c r="B4112" s="87"/>
      <c r="C4112" s="87"/>
      <c r="D4112" s="89"/>
      <c r="R4112" s="89"/>
      <c r="S4112" s="89"/>
      <c r="T4112" s="89"/>
    </row>
    <row r="4113" spans="2:20" s="86" customFormat="1" ht="10.199999999999999">
      <c r="B4113" s="87"/>
      <c r="C4113" s="87"/>
      <c r="D4113" s="89"/>
      <c r="R4113" s="89"/>
      <c r="S4113" s="89"/>
      <c r="T4113" s="89"/>
    </row>
    <row r="4114" spans="2:20" s="86" customFormat="1" ht="10.199999999999999">
      <c r="B4114" s="87"/>
      <c r="C4114" s="87"/>
      <c r="D4114" s="89"/>
      <c r="R4114" s="89"/>
      <c r="S4114" s="89"/>
      <c r="T4114" s="89"/>
    </row>
    <row r="4115" spans="2:20" s="86" customFormat="1" ht="10.199999999999999">
      <c r="B4115" s="87"/>
      <c r="C4115" s="87"/>
      <c r="D4115" s="89"/>
      <c r="R4115" s="89"/>
      <c r="S4115" s="89"/>
      <c r="T4115" s="89"/>
    </row>
    <row r="4116" spans="2:20" s="86" customFormat="1" ht="10.199999999999999">
      <c r="B4116" s="87"/>
      <c r="C4116" s="87"/>
      <c r="D4116" s="89"/>
      <c r="R4116" s="89"/>
      <c r="S4116" s="89"/>
      <c r="T4116" s="89"/>
    </row>
    <row r="4117" spans="2:20" s="86" customFormat="1" ht="10.199999999999999">
      <c r="B4117" s="87"/>
      <c r="C4117" s="87"/>
      <c r="D4117" s="89"/>
      <c r="R4117" s="89"/>
      <c r="S4117" s="89"/>
      <c r="T4117" s="89"/>
    </row>
    <row r="4118" spans="2:20" s="86" customFormat="1" ht="10.199999999999999">
      <c r="B4118" s="87"/>
      <c r="C4118" s="87"/>
      <c r="D4118" s="89"/>
      <c r="R4118" s="89"/>
      <c r="S4118" s="89"/>
      <c r="T4118" s="89"/>
    </row>
    <row r="4119" spans="2:20" s="86" customFormat="1" ht="10.199999999999999">
      <c r="B4119" s="87"/>
      <c r="C4119" s="87"/>
      <c r="D4119" s="89"/>
      <c r="R4119" s="89"/>
      <c r="S4119" s="89"/>
      <c r="T4119" s="89"/>
    </row>
    <row r="4120" spans="2:20" s="86" customFormat="1" ht="10.199999999999999">
      <c r="B4120" s="87"/>
      <c r="C4120" s="87"/>
      <c r="D4120" s="89"/>
      <c r="R4120" s="89"/>
      <c r="S4120" s="89"/>
      <c r="T4120" s="89"/>
    </row>
    <row r="4121" spans="2:20" s="86" customFormat="1" ht="10.199999999999999">
      <c r="B4121" s="87"/>
      <c r="C4121" s="87"/>
      <c r="D4121" s="89"/>
      <c r="R4121" s="89"/>
      <c r="S4121" s="89"/>
      <c r="T4121" s="89"/>
    </row>
    <row r="4122" spans="2:20" s="86" customFormat="1" ht="10.199999999999999">
      <c r="B4122" s="87"/>
      <c r="C4122" s="87"/>
      <c r="D4122" s="89"/>
      <c r="R4122" s="89"/>
      <c r="S4122" s="89"/>
      <c r="T4122" s="89"/>
    </row>
    <row r="4123" spans="2:20" s="86" customFormat="1" ht="10.199999999999999">
      <c r="B4123" s="87"/>
      <c r="C4123" s="87"/>
      <c r="D4123" s="89"/>
      <c r="R4123" s="89"/>
      <c r="S4123" s="89"/>
      <c r="T4123" s="89"/>
    </row>
    <row r="4124" spans="2:20" s="86" customFormat="1" ht="10.199999999999999">
      <c r="B4124" s="87"/>
      <c r="C4124" s="87"/>
      <c r="D4124" s="89"/>
      <c r="R4124" s="89"/>
      <c r="S4124" s="89"/>
      <c r="T4124" s="89"/>
    </row>
    <row r="4125" spans="2:20" s="86" customFormat="1" ht="10.199999999999999">
      <c r="B4125" s="87"/>
      <c r="C4125" s="87"/>
      <c r="D4125" s="89"/>
      <c r="R4125" s="89"/>
      <c r="S4125" s="89"/>
      <c r="T4125" s="89"/>
    </row>
    <row r="4126" spans="2:20" s="86" customFormat="1" ht="10.199999999999999">
      <c r="B4126" s="87"/>
      <c r="C4126" s="87"/>
      <c r="D4126" s="89"/>
      <c r="R4126" s="89"/>
      <c r="S4126" s="89"/>
      <c r="T4126" s="89"/>
    </row>
    <row r="4127" spans="2:20" s="86" customFormat="1" ht="10.199999999999999">
      <c r="B4127" s="87"/>
      <c r="C4127" s="87"/>
      <c r="D4127" s="89"/>
      <c r="R4127" s="89"/>
      <c r="S4127" s="89"/>
      <c r="T4127" s="89"/>
    </row>
    <row r="4128" spans="2:20" s="86" customFormat="1" ht="10.199999999999999">
      <c r="B4128" s="87"/>
      <c r="C4128" s="87"/>
      <c r="D4128" s="89"/>
      <c r="R4128" s="89"/>
      <c r="S4128" s="89"/>
      <c r="T4128" s="89"/>
    </row>
    <row r="4129" spans="2:20" s="86" customFormat="1" ht="10.199999999999999">
      <c r="B4129" s="87"/>
      <c r="C4129" s="87"/>
      <c r="D4129" s="89"/>
      <c r="R4129" s="89"/>
      <c r="S4129" s="89"/>
      <c r="T4129" s="89"/>
    </row>
    <row r="4130" spans="2:20" s="86" customFormat="1" ht="10.199999999999999">
      <c r="B4130" s="87"/>
      <c r="C4130" s="87"/>
      <c r="D4130" s="89"/>
      <c r="R4130" s="89"/>
      <c r="S4130" s="89"/>
      <c r="T4130" s="89"/>
    </row>
    <row r="4131" spans="2:20" s="86" customFormat="1" ht="10.199999999999999">
      <c r="B4131" s="87"/>
      <c r="C4131" s="87"/>
      <c r="D4131" s="89"/>
      <c r="R4131" s="89"/>
      <c r="S4131" s="89"/>
      <c r="T4131" s="89"/>
    </row>
    <row r="4132" spans="2:20" s="86" customFormat="1" ht="10.199999999999999">
      <c r="B4132" s="87"/>
      <c r="C4132" s="87"/>
      <c r="D4132" s="89"/>
      <c r="R4132" s="89"/>
      <c r="S4132" s="89"/>
      <c r="T4132" s="89"/>
    </row>
    <row r="4133" spans="2:20" s="86" customFormat="1" ht="10.199999999999999">
      <c r="B4133" s="87"/>
      <c r="C4133" s="87"/>
      <c r="D4133" s="89"/>
      <c r="R4133" s="89"/>
      <c r="S4133" s="89"/>
      <c r="T4133" s="89"/>
    </row>
    <row r="4134" spans="2:20" s="86" customFormat="1" ht="10.199999999999999">
      <c r="B4134" s="87"/>
      <c r="C4134" s="87"/>
      <c r="D4134" s="89"/>
      <c r="R4134" s="89"/>
      <c r="S4134" s="89"/>
      <c r="T4134" s="89"/>
    </row>
    <row r="4135" spans="2:20" s="86" customFormat="1" ht="10.199999999999999">
      <c r="B4135" s="87"/>
      <c r="C4135" s="87"/>
      <c r="D4135" s="89"/>
      <c r="R4135" s="89"/>
      <c r="S4135" s="89"/>
      <c r="T4135" s="89"/>
    </row>
    <row r="4136" spans="2:20" s="86" customFormat="1" ht="10.199999999999999">
      <c r="B4136" s="87"/>
      <c r="C4136" s="87"/>
      <c r="D4136" s="89"/>
      <c r="R4136" s="89"/>
      <c r="S4136" s="89"/>
      <c r="T4136" s="89"/>
    </row>
    <row r="4137" spans="2:20" s="86" customFormat="1" ht="10.199999999999999">
      <c r="B4137" s="87"/>
      <c r="C4137" s="87"/>
      <c r="D4137" s="89"/>
      <c r="R4137" s="89"/>
      <c r="S4137" s="89"/>
      <c r="T4137" s="89"/>
    </row>
    <row r="4138" spans="2:20" s="86" customFormat="1" ht="10.199999999999999">
      <c r="B4138" s="87"/>
      <c r="C4138" s="87"/>
      <c r="D4138" s="89"/>
      <c r="R4138" s="89"/>
      <c r="S4138" s="89"/>
      <c r="T4138" s="89"/>
    </row>
    <row r="4139" spans="2:20" s="86" customFormat="1" ht="10.199999999999999">
      <c r="B4139" s="87"/>
      <c r="C4139" s="87"/>
      <c r="D4139" s="89"/>
      <c r="R4139" s="89"/>
      <c r="S4139" s="89"/>
      <c r="T4139" s="89"/>
    </row>
    <row r="4140" spans="2:20" s="86" customFormat="1" ht="10.199999999999999">
      <c r="B4140" s="87"/>
      <c r="C4140" s="87"/>
      <c r="D4140" s="89"/>
      <c r="R4140" s="89"/>
      <c r="S4140" s="89"/>
      <c r="T4140" s="89"/>
    </row>
    <row r="4141" spans="2:20" s="86" customFormat="1" ht="10.199999999999999">
      <c r="B4141" s="87"/>
      <c r="C4141" s="87"/>
      <c r="D4141" s="89"/>
      <c r="R4141" s="89"/>
      <c r="S4141" s="89"/>
      <c r="T4141" s="89"/>
    </row>
    <row r="4142" spans="2:20" s="86" customFormat="1" ht="10.199999999999999">
      <c r="B4142" s="87"/>
      <c r="C4142" s="87"/>
      <c r="D4142" s="89"/>
      <c r="R4142" s="89"/>
      <c r="S4142" s="89"/>
      <c r="T4142" s="89"/>
    </row>
    <row r="4143" spans="2:20" s="86" customFormat="1" ht="10.199999999999999">
      <c r="B4143" s="87"/>
      <c r="C4143" s="87"/>
      <c r="D4143" s="89"/>
      <c r="R4143" s="89"/>
      <c r="S4143" s="89"/>
      <c r="T4143" s="89"/>
    </row>
    <row r="4144" spans="2:20" s="86" customFormat="1" ht="10.199999999999999">
      <c r="B4144" s="87"/>
      <c r="C4144" s="87"/>
      <c r="D4144" s="89"/>
      <c r="R4144" s="89"/>
      <c r="S4144" s="89"/>
      <c r="T4144" s="89"/>
    </row>
    <row r="4145" spans="2:20" s="86" customFormat="1" ht="10.199999999999999">
      <c r="B4145" s="87"/>
      <c r="C4145" s="87"/>
      <c r="D4145" s="89"/>
      <c r="R4145" s="89"/>
      <c r="S4145" s="89"/>
      <c r="T4145" s="89"/>
    </row>
    <row r="4146" spans="2:20" s="86" customFormat="1" ht="10.199999999999999">
      <c r="B4146" s="87"/>
      <c r="C4146" s="87"/>
      <c r="D4146" s="89"/>
      <c r="R4146" s="89"/>
      <c r="S4146" s="89"/>
      <c r="T4146" s="89"/>
    </row>
    <row r="4147" spans="2:20" s="86" customFormat="1" ht="10.199999999999999">
      <c r="B4147" s="87"/>
      <c r="C4147" s="87"/>
      <c r="D4147" s="89"/>
      <c r="R4147" s="89"/>
      <c r="S4147" s="89"/>
      <c r="T4147" s="89"/>
    </row>
    <row r="4148" spans="2:20" s="86" customFormat="1" ht="10.199999999999999">
      <c r="B4148" s="87"/>
      <c r="C4148" s="87"/>
      <c r="D4148" s="89"/>
      <c r="R4148" s="89"/>
      <c r="S4148" s="89"/>
      <c r="T4148" s="89"/>
    </row>
    <row r="4149" spans="2:20" s="86" customFormat="1" ht="10.199999999999999">
      <c r="B4149" s="87"/>
      <c r="C4149" s="87"/>
      <c r="D4149" s="89"/>
      <c r="R4149" s="89"/>
      <c r="S4149" s="89"/>
      <c r="T4149" s="89"/>
    </row>
    <row r="4150" spans="2:20" s="86" customFormat="1" ht="10.199999999999999">
      <c r="B4150" s="87"/>
      <c r="C4150" s="87"/>
      <c r="D4150" s="89"/>
      <c r="R4150" s="89"/>
      <c r="S4150" s="89"/>
      <c r="T4150" s="89"/>
    </row>
    <row r="4151" spans="2:20" s="86" customFormat="1" ht="10.199999999999999">
      <c r="B4151" s="87"/>
      <c r="C4151" s="87"/>
      <c r="D4151" s="89"/>
      <c r="R4151" s="89"/>
      <c r="S4151" s="89"/>
      <c r="T4151" s="89"/>
    </row>
    <row r="4152" spans="2:20" s="86" customFormat="1" ht="10.199999999999999">
      <c r="B4152" s="87"/>
      <c r="C4152" s="87"/>
      <c r="D4152" s="89"/>
      <c r="R4152" s="89"/>
      <c r="S4152" s="89"/>
      <c r="T4152" s="89"/>
    </row>
    <row r="4153" spans="2:20" s="86" customFormat="1" ht="10.199999999999999">
      <c r="B4153" s="87"/>
      <c r="C4153" s="87"/>
      <c r="D4153" s="89"/>
      <c r="R4153" s="89"/>
      <c r="S4153" s="89"/>
      <c r="T4153" s="89"/>
    </row>
    <row r="4154" spans="2:20" s="86" customFormat="1" ht="10.199999999999999">
      <c r="B4154" s="87"/>
      <c r="C4154" s="87"/>
      <c r="D4154" s="89"/>
      <c r="R4154" s="89"/>
      <c r="S4154" s="89"/>
      <c r="T4154" s="89"/>
    </row>
    <row r="4155" spans="2:20" s="86" customFormat="1" ht="10.199999999999999">
      <c r="B4155" s="87"/>
      <c r="C4155" s="87"/>
      <c r="D4155" s="89"/>
      <c r="R4155" s="89"/>
      <c r="S4155" s="89"/>
      <c r="T4155" s="89"/>
    </row>
    <row r="4156" spans="2:20" s="86" customFormat="1" ht="10.199999999999999">
      <c r="B4156" s="87"/>
      <c r="C4156" s="87"/>
      <c r="D4156" s="89"/>
      <c r="R4156" s="89"/>
      <c r="S4156" s="89"/>
      <c r="T4156" s="89"/>
    </row>
    <row r="4157" spans="2:20" s="86" customFormat="1" ht="10.199999999999999">
      <c r="B4157" s="87"/>
      <c r="C4157" s="87"/>
      <c r="D4157" s="89"/>
      <c r="R4157" s="89"/>
      <c r="S4157" s="89"/>
      <c r="T4157" s="89"/>
    </row>
    <row r="4158" spans="2:20" s="86" customFormat="1" ht="10.199999999999999">
      <c r="B4158" s="87"/>
      <c r="C4158" s="87"/>
      <c r="D4158" s="89"/>
      <c r="R4158" s="89"/>
      <c r="S4158" s="89"/>
      <c r="T4158" s="89"/>
    </row>
    <row r="4159" spans="2:20" s="86" customFormat="1" ht="10.199999999999999">
      <c r="B4159" s="87"/>
      <c r="C4159" s="87"/>
      <c r="D4159" s="89"/>
      <c r="R4159" s="89"/>
      <c r="S4159" s="89"/>
      <c r="T4159" s="89"/>
    </row>
    <row r="4160" spans="2:20" s="86" customFormat="1" ht="10.199999999999999">
      <c r="B4160" s="87"/>
      <c r="C4160" s="87"/>
      <c r="D4160" s="89"/>
      <c r="R4160" s="89"/>
      <c r="S4160" s="89"/>
      <c r="T4160" s="89"/>
    </row>
    <row r="4161" spans="2:20" s="86" customFormat="1" ht="10.199999999999999">
      <c r="B4161" s="87"/>
      <c r="C4161" s="87"/>
      <c r="D4161" s="89"/>
      <c r="R4161" s="89"/>
      <c r="S4161" s="89"/>
      <c r="T4161" s="89"/>
    </row>
    <row r="4162" spans="2:20" s="86" customFormat="1" ht="10.199999999999999">
      <c r="B4162" s="87"/>
      <c r="C4162" s="87"/>
      <c r="D4162" s="89"/>
      <c r="R4162" s="89"/>
      <c r="S4162" s="89"/>
      <c r="T4162" s="89"/>
    </row>
    <row r="4163" spans="2:20" s="86" customFormat="1" ht="10.199999999999999">
      <c r="B4163" s="87"/>
      <c r="C4163" s="87"/>
      <c r="D4163" s="89"/>
      <c r="R4163" s="89"/>
      <c r="S4163" s="89"/>
      <c r="T4163" s="89"/>
    </row>
    <row r="4164" spans="2:20" s="86" customFormat="1" ht="10.199999999999999">
      <c r="B4164" s="87"/>
      <c r="C4164" s="87"/>
      <c r="D4164" s="89"/>
      <c r="R4164" s="89"/>
      <c r="S4164" s="89"/>
      <c r="T4164" s="89"/>
    </row>
    <row r="4165" spans="2:20" s="86" customFormat="1" ht="10.199999999999999">
      <c r="B4165" s="87"/>
      <c r="C4165" s="87"/>
      <c r="D4165" s="89"/>
      <c r="R4165" s="89"/>
      <c r="S4165" s="89"/>
      <c r="T4165" s="89"/>
    </row>
    <row r="4166" spans="2:20" s="86" customFormat="1" ht="10.199999999999999">
      <c r="B4166" s="87"/>
      <c r="C4166" s="87"/>
      <c r="D4166" s="89"/>
      <c r="R4166" s="89"/>
      <c r="S4166" s="89"/>
      <c r="T4166" s="89"/>
    </row>
    <row r="4167" spans="2:20" s="86" customFormat="1" ht="10.199999999999999">
      <c r="B4167" s="87"/>
      <c r="C4167" s="87"/>
      <c r="D4167" s="89"/>
      <c r="R4167" s="89"/>
      <c r="S4167" s="89"/>
      <c r="T4167" s="89"/>
    </row>
    <row r="4168" spans="2:20" s="86" customFormat="1" ht="10.199999999999999">
      <c r="B4168" s="87"/>
      <c r="C4168" s="87"/>
      <c r="D4168" s="89"/>
      <c r="R4168" s="89"/>
      <c r="S4168" s="89"/>
      <c r="T4168" s="89"/>
    </row>
    <row r="4169" spans="2:20" s="86" customFormat="1" ht="10.199999999999999">
      <c r="B4169" s="87"/>
      <c r="C4169" s="87"/>
      <c r="D4169" s="89"/>
      <c r="R4169" s="89"/>
      <c r="S4169" s="89"/>
      <c r="T4169" s="89"/>
    </row>
    <row r="4170" spans="2:20" s="86" customFormat="1" ht="10.199999999999999">
      <c r="B4170" s="87"/>
      <c r="C4170" s="87"/>
      <c r="D4170" s="89"/>
      <c r="R4170" s="89"/>
      <c r="S4170" s="89"/>
      <c r="T4170" s="89"/>
    </row>
    <row r="4171" spans="2:20" s="86" customFormat="1" ht="10.199999999999999">
      <c r="B4171" s="87"/>
      <c r="C4171" s="87"/>
      <c r="D4171" s="89"/>
      <c r="R4171" s="89"/>
      <c r="S4171" s="89"/>
      <c r="T4171" s="89"/>
    </row>
    <row r="4172" spans="2:20" s="86" customFormat="1" ht="10.199999999999999">
      <c r="B4172" s="87"/>
      <c r="C4172" s="87"/>
      <c r="D4172" s="89"/>
      <c r="R4172" s="89"/>
      <c r="S4172" s="89"/>
      <c r="T4172" s="89"/>
    </row>
    <row r="4173" spans="2:20" s="86" customFormat="1" ht="10.199999999999999">
      <c r="B4173" s="87"/>
      <c r="C4173" s="87"/>
      <c r="D4173" s="89"/>
      <c r="R4173" s="89"/>
      <c r="S4173" s="89"/>
      <c r="T4173" s="89"/>
    </row>
    <row r="4174" spans="2:20" s="86" customFormat="1" ht="10.199999999999999">
      <c r="B4174" s="87"/>
      <c r="C4174" s="87"/>
      <c r="D4174" s="89"/>
      <c r="R4174" s="89"/>
      <c r="S4174" s="89"/>
      <c r="T4174" s="89"/>
    </row>
    <row r="4175" spans="2:20" s="86" customFormat="1" ht="10.199999999999999">
      <c r="B4175" s="87"/>
      <c r="C4175" s="87"/>
      <c r="D4175" s="89"/>
      <c r="R4175" s="89"/>
      <c r="S4175" s="89"/>
      <c r="T4175" s="89"/>
    </row>
    <row r="4176" spans="2:20" s="86" customFormat="1" ht="10.199999999999999">
      <c r="B4176" s="87"/>
      <c r="C4176" s="87"/>
      <c r="D4176" s="89"/>
      <c r="R4176" s="89"/>
      <c r="S4176" s="89"/>
      <c r="T4176" s="89"/>
    </row>
    <row r="4177" spans="2:20" s="86" customFormat="1" ht="10.199999999999999">
      <c r="B4177" s="87"/>
      <c r="C4177" s="87"/>
      <c r="D4177" s="89"/>
      <c r="R4177" s="89"/>
      <c r="S4177" s="89"/>
      <c r="T4177" s="89"/>
    </row>
    <row r="4178" spans="2:20" s="86" customFormat="1" ht="10.199999999999999">
      <c r="B4178" s="87"/>
      <c r="C4178" s="87"/>
      <c r="D4178" s="89"/>
      <c r="R4178" s="89"/>
      <c r="S4178" s="89"/>
      <c r="T4178" s="89"/>
    </row>
    <row r="4179" spans="2:20" s="86" customFormat="1" ht="10.199999999999999">
      <c r="B4179" s="87"/>
      <c r="C4179" s="87"/>
      <c r="D4179" s="89"/>
      <c r="R4179" s="89"/>
      <c r="S4179" s="89"/>
      <c r="T4179" s="89"/>
    </row>
    <row r="4180" spans="2:20" s="86" customFormat="1" ht="10.199999999999999">
      <c r="B4180" s="87"/>
      <c r="C4180" s="87"/>
      <c r="D4180" s="89"/>
      <c r="R4180" s="89"/>
      <c r="S4180" s="89"/>
      <c r="T4180" s="89"/>
    </row>
    <row r="4181" spans="2:20" s="86" customFormat="1" ht="10.199999999999999">
      <c r="B4181" s="87"/>
      <c r="C4181" s="87"/>
      <c r="D4181" s="89"/>
      <c r="R4181" s="89"/>
      <c r="S4181" s="89"/>
      <c r="T4181" s="89"/>
    </row>
    <row r="4182" spans="2:20" s="86" customFormat="1" ht="10.199999999999999">
      <c r="B4182" s="87"/>
      <c r="C4182" s="87"/>
      <c r="D4182" s="89"/>
      <c r="R4182" s="89"/>
      <c r="S4182" s="89"/>
      <c r="T4182" s="89"/>
    </row>
    <row r="4183" spans="2:20" s="86" customFormat="1" ht="10.199999999999999">
      <c r="B4183" s="87"/>
      <c r="C4183" s="87"/>
      <c r="D4183" s="89"/>
      <c r="R4183" s="89"/>
      <c r="S4183" s="89"/>
      <c r="T4183" s="89"/>
    </row>
    <row r="4184" spans="2:20" s="86" customFormat="1" ht="10.199999999999999">
      <c r="B4184" s="87"/>
      <c r="C4184" s="87"/>
      <c r="D4184" s="89"/>
      <c r="R4184" s="89"/>
      <c r="S4184" s="89"/>
      <c r="T4184" s="89"/>
    </row>
    <row r="4185" spans="2:20" s="86" customFormat="1" ht="10.199999999999999">
      <c r="B4185" s="87"/>
      <c r="C4185" s="87"/>
      <c r="D4185" s="89"/>
      <c r="R4185" s="89"/>
      <c r="S4185" s="89"/>
      <c r="T4185" s="89"/>
    </row>
    <row r="4186" spans="2:20" s="86" customFormat="1" ht="10.199999999999999">
      <c r="B4186" s="87"/>
      <c r="C4186" s="87"/>
      <c r="D4186" s="89"/>
      <c r="R4186" s="89"/>
      <c r="S4186" s="89"/>
      <c r="T4186" s="89"/>
    </row>
    <row r="4187" spans="2:20" s="86" customFormat="1" ht="10.199999999999999">
      <c r="B4187" s="87"/>
      <c r="C4187" s="87"/>
      <c r="D4187" s="89"/>
      <c r="R4187" s="89"/>
      <c r="S4187" s="89"/>
      <c r="T4187" s="89"/>
    </row>
    <row r="4188" spans="2:20" s="86" customFormat="1" ht="10.199999999999999">
      <c r="B4188" s="87"/>
      <c r="C4188" s="87"/>
      <c r="D4188" s="89"/>
      <c r="R4188" s="89"/>
      <c r="S4188" s="89"/>
      <c r="T4188" s="89"/>
    </row>
    <row r="4189" spans="2:20" s="86" customFormat="1" ht="10.199999999999999">
      <c r="B4189" s="87"/>
      <c r="C4189" s="87"/>
      <c r="D4189" s="89"/>
      <c r="R4189" s="89"/>
      <c r="S4189" s="89"/>
      <c r="T4189" s="89"/>
    </row>
    <row r="4190" spans="2:20" s="86" customFormat="1" ht="10.199999999999999">
      <c r="B4190" s="87"/>
      <c r="C4190" s="87"/>
      <c r="D4190" s="89"/>
      <c r="R4190" s="89"/>
      <c r="S4190" s="89"/>
      <c r="T4190" s="89"/>
    </row>
    <row r="4191" spans="2:20" s="86" customFormat="1" ht="10.199999999999999">
      <c r="B4191" s="87"/>
      <c r="C4191" s="87"/>
      <c r="D4191" s="89"/>
      <c r="R4191" s="89"/>
      <c r="S4191" s="89"/>
      <c r="T4191" s="89"/>
    </row>
    <row r="4192" spans="2:20" s="86" customFormat="1" ht="10.199999999999999">
      <c r="B4192" s="87"/>
      <c r="C4192" s="87"/>
      <c r="D4192" s="89"/>
      <c r="R4192" s="89"/>
      <c r="S4192" s="89"/>
      <c r="T4192" s="89"/>
    </row>
    <row r="4193" spans="2:20" s="86" customFormat="1" ht="10.199999999999999">
      <c r="B4193" s="87"/>
      <c r="C4193" s="87"/>
      <c r="D4193" s="89"/>
      <c r="R4193" s="89"/>
      <c r="S4193" s="89"/>
      <c r="T4193" s="89"/>
    </row>
    <row r="4194" spans="2:20" s="86" customFormat="1" ht="10.199999999999999">
      <c r="B4194" s="87"/>
      <c r="C4194" s="87"/>
      <c r="D4194" s="89"/>
      <c r="R4194" s="89"/>
      <c r="S4194" s="89"/>
      <c r="T4194" s="89"/>
    </row>
    <row r="4195" spans="2:20" s="86" customFormat="1" ht="10.199999999999999">
      <c r="B4195" s="87"/>
      <c r="C4195" s="87"/>
      <c r="D4195" s="89"/>
      <c r="R4195" s="89"/>
      <c r="S4195" s="89"/>
      <c r="T4195" s="89"/>
    </row>
    <row r="4196" spans="2:20" s="86" customFormat="1" ht="10.199999999999999">
      <c r="B4196" s="87"/>
      <c r="C4196" s="87"/>
      <c r="D4196" s="89"/>
      <c r="R4196" s="89"/>
      <c r="S4196" s="89"/>
      <c r="T4196" s="89"/>
    </row>
    <row r="4197" spans="2:20" s="86" customFormat="1" ht="10.199999999999999">
      <c r="B4197" s="87"/>
      <c r="C4197" s="87"/>
      <c r="D4197" s="89"/>
      <c r="R4197" s="89"/>
      <c r="S4197" s="89"/>
      <c r="T4197" s="89"/>
    </row>
    <row r="4198" spans="2:20" s="86" customFormat="1" ht="10.199999999999999">
      <c r="B4198" s="87"/>
      <c r="C4198" s="87"/>
      <c r="D4198" s="89"/>
      <c r="R4198" s="89"/>
      <c r="S4198" s="89"/>
      <c r="T4198" s="89"/>
    </row>
    <row r="4199" spans="2:20" s="86" customFormat="1" ht="10.199999999999999">
      <c r="B4199" s="87"/>
      <c r="C4199" s="87"/>
      <c r="D4199" s="89"/>
      <c r="R4199" s="89"/>
      <c r="S4199" s="89"/>
      <c r="T4199" s="89"/>
    </row>
    <row r="4200" spans="2:20" s="86" customFormat="1" ht="10.199999999999999">
      <c r="B4200" s="87"/>
      <c r="C4200" s="87"/>
      <c r="D4200" s="89"/>
      <c r="R4200" s="89"/>
      <c r="S4200" s="89"/>
      <c r="T4200" s="89"/>
    </row>
    <row r="4201" spans="2:20" s="86" customFormat="1" ht="10.199999999999999">
      <c r="B4201" s="87"/>
      <c r="C4201" s="87"/>
      <c r="D4201" s="89"/>
      <c r="R4201" s="89"/>
      <c r="S4201" s="89"/>
      <c r="T4201" s="89"/>
    </row>
    <row r="4202" spans="2:20" s="86" customFormat="1" ht="10.199999999999999">
      <c r="B4202" s="87"/>
      <c r="C4202" s="87"/>
      <c r="D4202" s="89"/>
      <c r="R4202" s="89"/>
      <c r="S4202" s="89"/>
      <c r="T4202" s="89"/>
    </row>
    <row r="4203" spans="2:20" s="86" customFormat="1" ht="10.199999999999999">
      <c r="B4203" s="87"/>
      <c r="C4203" s="87"/>
      <c r="D4203" s="89"/>
      <c r="R4203" s="89"/>
      <c r="S4203" s="89"/>
      <c r="T4203" s="89"/>
    </row>
    <row r="4204" spans="2:20" s="86" customFormat="1" ht="10.199999999999999">
      <c r="B4204" s="87"/>
      <c r="C4204" s="87"/>
      <c r="D4204" s="89"/>
      <c r="R4204" s="89"/>
      <c r="S4204" s="89"/>
      <c r="T4204" s="89"/>
    </row>
    <row r="4205" spans="2:20" s="86" customFormat="1" ht="10.199999999999999">
      <c r="B4205" s="87"/>
      <c r="C4205" s="87"/>
      <c r="D4205" s="89"/>
      <c r="R4205" s="89"/>
      <c r="S4205" s="89"/>
      <c r="T4205" s="89"/>
    </row>
    <row r="4206" spans="2:20" s="86" customFormat="1" ht="10.199999999999999">
      <c r="B4206" s="87"/>
      <c r="C4206" s="87"/>
      <c r="D4206" s="89"/>
      <c r="R4206" s="89"/>
      <c r="S4206" s="89"/>
      <c r="T4206" s="89"/>
    </row>
    <row r="4207" spans="2:20" s="86" customFormat="1" ht="10.199999999999999">
      <c r="B4207" s="87"/>
      <c r="C4207" s="87"/>
      <c r="D4207" s="89"/>
      <c r="R4207" s="89"/>
      <c r="S4207" s="89"/>
      <c r="T4207" s="89"/>
    </row>
    <row r="4208" spans="2:20" s="86" customFormat="1" ht="10.199999999999999">
      <c r="B4208" s="87"/>
      <c r="C4208" s="87"/>
      <c r="D4208" s="89"/>
      <c r="R4208" s="89"/>
      <c r="S4208" s="89"/>
      <c r="T4208" s="89"/>
    </row>
    <row r="4209" spans="2:20" s="86" customFormat="1" ht="10.199999999999999">
      <c r="B4209" s="87"/>
      <c r="C4209" s="87"/>
      <c r="D4209" s="89"/>
      <c r="R4209" s="89"/>
      <c r="S4209" s="89"/>
      <c r="T4209" s="89"/>
    </row>
    <row r="4210" spans="2:20" s="86" customFormat="1" ht="10.199999999999999">
      <c r="B4210" s="87"/>
      <c r="C4210" s="87"/>
      <c r="D4210" s="89"/>
      <c r="R4210" s="89"/>
      <c r="S4210" s="89"/>
      <c r="T4210" s="89"/>
    </row>
    <row r="4211" spans="2:20" s="86" customFormat="1" ht="10.199999999999999">
      <c r="B4211" s="87"/>
      <c r="C4211" s="87"/>
      <c r="D4211" s="89"/>
      <c r="R4211" s="89"/>
      <c r="S4211" s="89"/>
      <c r="T4211" s="89"/>
    </row>
    <row r="4212" spans="2:20" s="86" customFormat="1" ht="10.199999999999999">
      <c r="B4212" s="87"/>
      <c r="C4212" s="87"/>
      <c r="D4212" s="89"/>
      <c r="R4212" s="89"/>
      <c r="S4212" s="89"/>
      <c r="T4212" s="89"/>
    </row>
    <row r="4213" spans="2:20" s="86" customFormat="1" ht="10.199999999999999">
      <c r="B4213" s="87"/>
      <c r="C4213" s="87"/>
      <c r="D4213" s="89"/>
      <c r="R4213" s="89"/>
      <c r="S4213" s="89"/>
      <c r="T4213" s="89"/>
    </row>
    <row r="4214" spans="2:20" s="86" customFormat="1" ht="10.199999999999999">
      <c r="B4214" s="87"/>
      <c r="C4214" s="87"/>
      <c r="D4214" s="89"/>
      <c r="R4214" s="89"/>
      <c r="S4214" s="89"/>
      <c r="T4214" s="89"/>
    </row>
    <row r="4215" spans="2:20" s="86" customFormat="1" ht="10.199999999999999">
      <c r="B4215" s="87"/>
      <c r="C4215" s="87"/>
      <c r="D4215" s="89"/>
      <c r="R4215" s="89"/>
      <c r="S4215" s="89"/>
      <c r="T4215" s="89"/>
    </row>
    <row r="4216" spans="2:20" s="86" customFormat="1" ht="10.199999999999999">
      <c r="B4216" s="87"/>
      <c r="C4216" s="87"/>
      <c r="D4216" s="89"/>
      <c r="R4216" s="89"/>
      <c r="S4216" s="89"/>
      <c r="T4216" s="89"/>
    </row>
    <row r="4217" spans="2:20" s="86" customFormat="1" ht="10.199999999999999">
      <c r="B4217" s="87"/>
      <c r="C4217" s="87"/>
      <c r="D4217" s="89"/>
      <c r="R4217" s="89"/>
      <c r="S4217" s="89"/>
      <c r="T4217" s="89"/>
    </row>
    <row r="4218" spans="2:20" s="86" customFormat="1" ht="10.199999999999999">
      <c r="B4218" s="87"/>
      <c r="C4218" s="87"/>
      <c r="D4218" s="89"/>
      <c r="R4218" s="89"/>
      <c r="S4218" s="89"/>
      <c r="T4218" s="89"/>
    </row>
    <row r="4219" spans="2:20" s="86" customFormat="1" ht="10.199999999999999">
      <c r="B4219" s="87"/>
      <c r="C4219" s="87"/>
      <c r="D4219" s="89"/>
      <c r="R4219" s="89"/>
      <c r="S4219" s="89"/>
      <c r="T4219" s="89"/>
    </row>
    <row r="4220" spans="2:20" s="86" customFormat="1" ht="10.199999999999999">
      <c r="B4220" s="87"/>
      <c r="C4220" s="87"/>
      <c r="D4220" s="89"/>
      <c r="R4220" s="89"/>
      <c r="S4220" s="89"/>
      <c r="T4220" s="89"/>
    </row>
    <row r="4221" spans="2:20" s="86" customFormat="1" ht="10.199999999999999">
      <c r="B4221" s="87"/>
      <c r="C4221" s="87"/>
      <c r="D4221" s="89"/>
      <c r="R4221" s="89"/>
      <c r="S4221" s="89"/>
      <c r="T4221" s="89"/>
    </row>
    <row r="4222" spans="2:20" s="86" customFormat="1" ht="10.199999999999999">
      <c r="B4222" s="87"/>
      <c r="C4222" s="87"/>
      <c r="D4222" s="89"/>
      <c r="R4222" s="89"/>
      <c r="S4222" s="89"/>
      <c r="T4222" s="89"/>
    </row>
    <row r="4223" spans="2:20" s="86" customFormat="1" ht="10.199999999999999">
      <c r="B4223" s="87"/>
      <c r="C4223" s="87"/>
      <c r="D4223" s="89"/>
      <c r="R4223" s="89"/>
      <c r="S4223" s="89"/>
      <c r="T4223" s="89"/>
    </row>
    <row r="4224" spans="2:20" s="86" customFormat="1" ht="10.199999999999999">
      <c r="B4224" s="87"/>
      <c r="C4224" s="87"/>
      <c r="D4224" s="89"/>
      <c r="R4224" s="89"/>
      <c r="S4224" s="89"/>
      <c r="T4224" s="89"/>
    </row>
    <row r="4225" spans="2:20" s="86" customFormat="1" ht="10.199999999999999">
      <c r="B4225" s="87"/>
      <c r="C4225" s="87"/>
      <c r="D4225" s="89"/>
      <c r="R4225" s="89"/>
      <c r="S4225" s="89"/>
      <c r="T4225" s="89"/>
    </row>
    <row r="4226" spans="2:20" s="86" customFormat="1" ht="10.199999999999999">
      <c r="B4226" s="87"/>
      <c r="C4226" s="87"/>
      <c r="D4226" s="89"/>
      <c r="R4226" s="89"/>
      <c r="S4226" s="89"/>
      <c r="T4226" s="89"/>
    </row>
    <row r="4227" spans="2:20" s="86" customFormat="1" ht="10.199999999999999">
      <c r="B4227" s="87"/>
      <c r="C4227" s="87"/>
      <c r="D4227" s="89"/>
      <c r="R4227" s="89"/>
      <c r="S4227" s="89"/>
      <c r="T4227" s="89"/>
    </row>
    <row r="4228" spans="2:20" s="86" customFormat="1" ht="10.199999999999999">
      <c r="B4228" s="87"/>
      <c r="C4228" s="87"/>
      <c r="D4228" s="89"/>
      <c r="R4228" s="89"/>
      <c r="S4228" s="89"/>
      <c r="T4228" s="89"/>
    </row>
    <row r="4229" spans="2:20" s="86" customFormat="1" ht="10.199999999999999">
      <c r="B4229" s="87"/>
      <c r="C4229" s="87"/>
      <c r="D4229" s="89"/>
      <c r="R4229" s="89"/>
      <c r="S4229" s="89"/>
      <c r="T4229" s="89"/>
    </row>
    <row r="4230" spans="2:20" s="86" customFormat="1" ht="10.199999999999999">
      <c r="B4230" s="87"/>
      <c r="C4230" s="87"/>
      <c r="D4230" s="89"/>
      <c r="R4230" s="89"/>
      <c r="S4230" s="89"/>
      <c r="T4230" s="89"/>
    </row>
    <row r="4231" spans="2:20" s="86" customFormat="1" ht="10.199999999999999">
      <c r="B4231" s="87"/>
      <c r="C4231" s="87"/>
      <c r="D4231" s="89"/>
      <c r="R4231" s="89"/>
      <c r="S4231" s="89"/>
      <c r="T4231" s="89"/>
    </row>
    <row r="4232" spans="2:20" s="86" customFormat="1" ht="10.199999999999999">
      <c r="B4232" s="87"/>
      <c r="C4232" s="87"/>
      <c r="D4232" s="89"/>
      <c r="R4232" s="89"/>
      <c r="S4232" s="89"/>
      <c r="T4232" s="89"/>
    </row>
    <row r="4233" spans="2:20" s="86" customFormat="1" ht="10.199999999999999">
      <c r="B4233" s="87"/>
      <c r="C4233" s="87"/>
      <c r="D4233" s="89"/>
      <c r="R4233" s="89"/>
      <c r="S4233" s="89"/>
      <c r="T4233" s="89"/>
    </row>
    <row r="4234" spans="2:20" s="86" customFormat="1" ht="10.199999999999999">
      <c r="B4234" s="87"/>
      <c r="C4234" s="87"/>
      <c r="D4234" s="89"/>
      <c r="R4234" s="89"/>
      <c r="S4234" s="89"/>
      <c r="T4234" s="89"/>
    </row>
    <row r="4235" spans="2:20" s="86" customFormat="1" ht="10.199999999999999">
      <c r="B4235" s="87"/>
      <c r="C4235" s="87"/>
      <c r="D4235" s="89"/>
      <c r="R4235" s="89"/>
      <c r="S4235" s="89"/>
      <c r="T4235" s="89"/>
    </row>
    <row r="4236" spans="2:20" s="86" customFormat="1" ht="10.199999999999999">
      <c r="B4236" s="87"/>
      <c r="C4236" s="87"/>
      <c r="D4236" s="89"/>
      <c r="R4236" s="89"/>
      <c r="S4236" s="89"/>
      <c r="T4236" s="89"/>
    </row>
    <row r="4237" spans="2:20" s="86" customFormat="1" ht="10.199999999999999">
      <c r="B4237" s="87"/>
      <c r="C4237" s="87"/>
      <c r="D4237" s="89"/>
      <c r="R4237" s="89"/>
      <c r="S4237" s="89"/>
      <c r="T4237" s="89"/>
    </row>
    <row r="4238" spans="2:20" s="86" customFormat="1" ht="10.199999999999999">
      <c r="B4238" s="87"/>
      <c r="C4238" s="87"/>
      <c r="D4238" s="89"/>
      <c r="R4238" s="89"/>
      <c r="S4238" s="89"/>
      <c r="T4238" s="89"/>
    </row>
    <row r="4239" spans="2:20" s="86" customFormat="1" ht="10.199999999999999">
      <c r="B4239" s="87"/>
      <c r="C4239" s="87"/>
      <c r="D4239" s="89"/>
      <c r="R4239" s="89"/>
      <c r="S4239" s="89"/>
      <c r="T4239" s="89"/>
    </row>
    <row r="4240" spans="2:20" s="86" customFormat="1" ht="10.199999999999999">
      <c r="B4240" s="87"/>
      <c r="C4240" s="87"/>
      <c r="D4240" s="89"/>
      <c r="R4240" s="89"/>
      <c r="S4240" s="89"/>
      <c r="T4240" s="89"/>
    </row>
    <row r="4241" spans="2:20" s="86" customFormat="1" ht="10.199999999999999">
      <c r="B4241" s="87"/>
      <c r="C4241" s="87"/>
      <c r="D4241" s="89"/>
      <c r="R4241" s="89"/>
      <c r="S4241" s="89"/>
      <c r="T4241" s="89"/>
    </row>
    <row r="4242" spans="2:20" s="86" customFormat="1" ht="10.199999999999999">
      <c r="B4242" s="87"/>
      <c r="C4242" s="87"/>
      <c r="D4242" s="89"/>
      <c r="R4242" s="89"/>
      <c r="S4242" s="89"/>
      <c r="T4242" s="89"/>
    </row>
    <row r="4243" spans="2:20" s="86" customFormat="1" ht="10.199999999999999">
      <c r="B4243" s="87"/>
      <c r="C4243" s="87"/>
      <c r="D4243" s="89"/>
      <c r="R4243" s="89"/>
      <c r="S4243" s="89"/>
      <c r="T4243" s="89"/>
    </row>
    <row r="4244" spans="2:20" s="86" customFormat="1" ht="10.199999999999999">
      <c r="B4244" s="87"/>
      <c r="C4244" s="87"/>
      <c r="D4244" s="89"/>
      <c r="R4244" s="89"/>
      <c r="S4244" s="89"/>
      <c r="T4244" s="89"/>
    </row>
    <row r="4245" spans="2:20" s="86" customFormat="1" ht="10.199999999999999">
      <c r="B4245" s="87"/>
      <c r="C4245" s="87"/>
      <c r="D4245" s="89"/>
      <c r="R4245" s="89"/>
      <c r="S4245" s="89"/>
      <c r="T4245" s="89"/>
    </row>
    <row r="4246" spans="2:20" s="86" customFormat="1" ht="10.199999999999999">
      <c r="B4246" s="87"/>
      <c r="C4246" s="87"/>
      <c r="D4246" s="89"/>
      <c r="R4246" s="89"/>
      <c r="S4246" s="89"/>
      <c r="T4246" s="89"/>
    </row>
    <row r="4247" spans="2:20" s="86" customFormat="1" ht="10.199999999999999">
      <c r="B4247" s="87"/>
      <c r="C4247" s="87"/>
      <c r="D4247" s="89"/>
      <c r="R4247" s="89"/>
      <c r="S4247" s="89"/>
      <c r="T4247" s="89"/>
    </row>
    <row r="4248" spans="2:20" s="86" customFormat="1" ht="10.199999999999999">
      <c r="B4248" s="87"/>
      <c r="C4248" s="87"/>
      <c r="D4248" s="89"/>
      <c r="R4248" s="89"/>
      <c r="S4248" s="89"/>
      <c r="T4248" s="89"/>
    </row>
    <row r="4249" spans="2:20" s="86" customFormat="1" ht="10.199999999999999">
      <c r="B4249" s="87"/>
      <c r="C4249" s="87"/>
      <c r="D4249" s="89"/>
      <c r="R4249" s="89"/>
      <c r="S4249" s="89"/>
      <c r="T4249" s="89"/>
    </row>
    <row r="4250" spans="2:20" s="86" customFormat="1" ht="10.199999999999999">
      <c r="B4250" s="87"/>
      <c r="C4250" s="87"/>
      <c r="D4250" s="89"/>
      <c r="R4250" s="89"/>
      <c r="S4250" s="89"/>
      <c r="T4250" s="89"/>
    </row>
    <row r="4251" spans="2:20" s="86" customFormat="1" ht="10.199999999999999">
      <c r="B4251" s="87"/>
      <c r="C4251" s="87"/>
      <c r="D4251" s="89"/>
      <c r="R4251" s="89"/>
      <c r="S4251" s="89"/>
      <c r="T4251" s="89"/>
    </row>
    <row r="4252" spans="2:20" s="86" customFormat="1" ht="10.199999999999999">
      <c r="B4252" s="87"/>
      <c r="C4252" s="87"/>
      <c r="D4252" s="89"/>
      <c r="R4252" s="89"/>
      <c r="S4252" s="89"/>
      <c r="T4252" s="89"/>
    </row>
    <row r="4253" spans="2:20" s="86" customFormat="1" ht="10.199999999999999">
      <c r="B4253" s="87"/>
      <c r="C4253" s="87"/>
      <c r="D4253" s="89"/>
      <c r="R4253" s="89"/>
      <c r="S4253" s="89"/>
      <c r="T4253" s="89"/>
    </row>
    <row r="4254" spans="2:20" s="86" customFormat="1" ht="10.199999999999999">
      <c r="B4254" s="87"/>
      <c r="C4254" s="87"/>
      <c r="D4254" s="89"/>
      <c r="R4254" s="89"/>
      <c r="S4254" s="89"/>
      <c r="T4254" s="89"/>
    </row>
    <row r="4255" spans="2:20" s="86" customFormat="1" ht="10.199999999999999">
      <c r="B4255" s="87"/>
      <c r="C4255" s="87"/>
      <c r="D4255" s="89"/>
      <c r="R4255" s="89"/>
      <c r="S4255" s="89"/>
      <c r="T4255" s="89"/>
    </row>
    <row r="4256" spans="2:20" s="86" customFormat="1" ht="10.199999999999999">
      <c r="B4256" s="87"/>
      <c r="C4256" s="87"/>
      <c r="D4256" s="89"/>
      <c r="R4256" s="89"/>
      <c r="S4256" s="89"/>
      <c r="T4256" s="89"/>
    </row>
    <row r="4257" spans="2:20" s="86" customFormat="1" ht="10.199999999999999">
      <c r="B4257" s="87"/>
      <c r="C4257" s="87"/>
      <c r="D4257" s="89"/>
      <c r="R4257" s="89"/>
      <c r="S4257" s="89"/>
      <c r="T4257" s="89"/>
    </row>
    <row r="4258" spans="2:20" s="86" customFormat="1" ht="10.199999999999999">
      <c r="B4258" s="87"/>
      <c r="C4258" s="87"/>
      <c r="D4258" s="89"/>
      <c r="R4258" s="89"/>
      <c r="S4258" s="89"/>
      <c r="T4258" s="89"/>
    </row>
    <row r="4259" spans="2:20" s="86" customFormat="1" ht="10.199999999999999">
      <c r="B4259" s="87"/>
      <c r="C4259" s="87"/>
      <c r="D4259" s="89"/>
      <c r="R4259" s="89"/>
      <c r="S4259" s="89"/>
      <c r="T4259" s="89"/>
    </row>
    <row r="4260" spans="2:20" s="86" customFormat="1" ht="10.199999999999999">
      <c r="B4260" s="87"/>
      <c r="C4260" s="87"/>
      <c r="D4260" s="89"/>
      <c r="R4260" s="89"/>
      <c r="S4260" s="89"/>
      <c r="T4260" s="89"/>
    </row>
    <row r="4261" spans="2:20" s="86" customFormat="1" ht="10.199999999999999">
      <c r="B4261" s="87"/>
      <c r="C4261" s="87"/>
      <c r="D4261" s="89"/>
      <c r="R4261" s="89"/>
      <c r="S4261" s="89"/>
      <c r="T4261" s="89"/>
    </row>
    <row r="4262" spans="2:20" s="86" customFormat="1" ht="10.199999999999999">
      <c r="B4262" s="87"/>
      <c r="C4262" s="87"/>
      <c r="D4262" s="89"/>
      <c r="R4262" s="89"/>
      <c r="S4262" s="89"/>
      <c r="T4262" s="89"/>
    </row>
    <row r="4263" spans="2:20" s="86" customFormat="1" ht="10.199999999999999">
      <c r="B4263" s="87"/>
      <c r="C4263" s="87"/>
      <c r="D4263" s="89"/>
      <c r="R4263" s="89"/>
      <c r="S4263" s="89"/>
      <c r="T4263" s="89"/>
    </row>
    <row r="4264" spans="2:20" s="86" customFormat="1" ht="10.199999999999999">
      <c r="B4264" s="87"/>
      <c r="C4264" s="87"/>
      <c r="D4264" s="89"/>
      <c r="R4264" s="89"/>
      <c r="S4264" s="89"/>
      <c r="T4264" s="89"/>
    </row>
    <row r="4265" spans="2:20" s="86" customFormat="1" ht="10.199999999999999">
      <c r="B4265" s="87"/>
      <c r="C4265" s="87"/>
      <c r="D4265" s="89"/>
      <c r="R4265" s="89"/>
      <c r="S4265" s="89"/>
      <c r="T4265" s="89"/>
    </row>
    <row r="4266" spans="2:20" s="86" customFormat="1" ht="10.199999999999999">
      <c r="B4266" s="87"/>
      <c r="C4266" s="87"/>
      <c r="D4266" s="89"/>
      <c r="R4266" s="89"/>
      <c r="S4266" s="89"/>
      <c r="T4266" s="89"/>
    </row>
    <row r="4267" spans="2:20" s="86" customFormat="1" ht="10.199999999999999">
      <c r="B4267" s="87"/>
      <c r="C4267" s="87"/>
      <c r="D4267" s="89"/>
      <c r="R4267" s="89"/>
      <c r="S4267" s="89"/>
      <c r="T4267" s="89"/>
    </row>
    <row r="4268" spans="2:20" s="86" customFormat="1" ht="10.199999999999999">
      <c r="B4268" s="87"/>
      <c r="C4268" s="87"/>
      <c r="D4268" s="89"/>
      <c r="R4268" s="89"/>
      <c r="S4268" s="89"/>
      <c r="T4268" s="89"/>
    </row>
    <row r="4269" spans="2:20" s="86" customFormat="1" ht="10.199999999999999">
      <c r="B4269" s="87"/>
      <c r="C4269" s="87"/>
      <c r="D4269" s="89"/>
      <c r="R4269" s="89"/>
      <c r="S4269" s="89"/>
      <c r="T4269" s="89"/>
    </row>
    <row r="4270" spans="2:20" s="86" customFormat="1" ht="10.199999999999999">
      <c r="B4270" s="87"/>
      <c r="C4270" s="87"/>
      <c r="D4270" s="89"/>
      <c r="R4270" s="89"/>
      <c r="S4270" s="89"/>
      <c r="T4270" s="89"/>
    </row>
    <row r="4271" spans="2:20" s="86" customFormat="1" ht="10.199999999999999">
      <c r="B4271" s="87"/>
      <c r="C4271" s="87"/>
      <c r="D4271" s="89"/>
      <c r="R4271" s="89"/>
      <c r="S4271" s="89"/>
      <c r="T4271" s="89"/>
    </row>
    <row r="4272" spans="2:20" s="86" customFormat="1" ht="10.199999999999999">
      <c r="B4272" s="87"/>
      <c r="C4272" s="87"/>
      <c r="D4272" s="89"/>
      <c r="R4272" s="89"/>
      <c r="S4272" s="89"/>
      <c r="T4272" s="89"/>
    </row>
    <row r="4273" spans="2:20" s="86" customFormat="1" ht="10.199999999999999">
      <c r="B4273" s="87"/>
      <c r="C4273" s="87"/>
      <c r="D4273" s="89"/>
      <c r="R4273" s="89"/>
      <c r="S4273" s="89"/>
      <c r="T4273" s="89"/>
    </row>
    <row r="4274" spans="2:20" s="86" customFormat="1" ht="10.199999999999999">
      <c r="B4274" s="87"/>
      <c r="C4274" s="87"/>
      <c r="D4274" s="89"/>
      <c r="R4274" s="89"/>
      <c r="S4274" s="89"/>
      <c r="T4274" s="89"/>
    </row>
    <row r="4275" spans="2:20" s="86" customFormat="1" ht="10.199999999999999">
      <c r="B4275" s="87"/>
      <c r="C4275" s="87"/>
      <c r="D4275" s="89"/>
      <c r="R4275" s="89"/>
      <c r="S4275" s="89"/>
      <c r="T4275" s="89"/>
    </row>
    <row r="4276" spans="2:20" s="86" customFormat="1" ht="10.199999999999999">
      <c r="B4276" s="87"/>
      <c r="C4276" s="87"/>
      <c r="D4276" s="89"/>
      <c r="R4276" s="89"/>
      <c r="S4276" s="89"/>
      <c r="T4276" s="89"/>
    </row>
    <row r="4277" spans="2:20" s="86" customFormat="1" ht="10.199999999999999">
      <c r="B4277" s="87"/>
      <c r="C4277" s="87"/>
      <c r="D4277" s="89"/>
      <c r="R4277" s="89"/>
      <c r="S4277" s="89"/>
      <c r="T4277" s="89"/>
    </row>
    <row r="4278" spans="2:20" s="86" customFormat="1" ht="10.199999999999999">
      <c r="B4278" s="87"/>
      <c r="C4278" s="87"/>
      <c r="D4278" s="89"/>
      <c r="R4278" s="89"/>
      <c r="S4278" s="89"/>
      <c r="T4278" s="89"/>
    </row>
    <row r="4279" spans="2:20" s="86" customFormat="1" ht="10.199999999999999">
      <c r="B4279" s="87"/>
      <c r="C4279" s="87"/>
      <c r="D4279" s="89"/>
      <c r="R4279" s="89"/>
      <c r="S4279" s="89"/>
      <c r="T4279" s="89"/>
    </row>
    <row r="4280" spans="2:20" s="86" customFormat="1" ht="10.199999999999999">
      <c r="B4280" s="87"/>
      <c r="C4280" s="87"/>
      <c r="D4280" s="89"/>
      <c r="R4280" s="89"/>
      <c r="S4280" s="89"/>
      <c r="T4280" s="89"/>
    </row>
    <row r="4281" spans="2:20" s="86" customFormat="1" ht="10.199999999999999">
      <c r="B4281" s="87"/>
      <c r="C4281" s="87"/>
      <c r="D4281" s="89"/>
      <c r="R4281" s="89"/>
      <c r="S4281" s="89"/>
      <c r="T4281" s="89"/>
    </row>
    <row r="4282" spans="2:20" s="86" customFormat="1" ht="10.199999999999999">
      <c r="B4282" s="87"/>
      <c r="C4282" s="87"/>
      <c r="D4282" s="89"/>
      <c r="R4282" s="89"/>
      <c r="S4282" s="89"/>
      <c r="T4282" s="89"/>
    </row>
    <row r="4283" spans="2:20" s="86" customFormat="1" ht="10.199999999999999">
      <c r="B4283" s="87"/>
      <c r="C4283" s="87"/>
      <c r="D4283" s="89"/>
      <c r="R4283" s="89"/>
      <c r="S4283" s="89"/>
      <c r="T4283" s="89"/>
    </row>
    <row r="4284" spans="2:20" s="86" customFormat="1" ht="10.199999999999999">
      <c r="B4284" s="87"/>
      <c r="C4284" s="87"/>
      <c r="D4284" s="89"/>
      <c r="R4284" s="89"/>
      <c r="S4284" s="89"/>
      <c r="T4284" s="89"/>
    </row>
    <row r="4285" spans="2:20" s="86" customFormat="1" ht="10.199999999999999">
      <c r="B4285" s="87"/>
      <c r="C4285" s="87"/>
      <c r="D4285" s="89"/>
      <c r="R4285" s="89"/>
      <c r="S4285" s="89"/>
      <c r="T4285" s="89"/>
    </row>
    <row r="4286" spans="2:20" s="86" customFormat="1" ht="10.199999999999999">
      <c r="B4286" s="87"/>
      <c r="C4286" s="87"/>
      <c r="D4286" s="89"/>
      <c r="R4286" s="89"/>
      <c r="S4286" s="89"/>
      <c r="T4286" s="89"/>
    </row>
    <row r="4287" spans="2:20" s="86" customFormat="1" ht="10.199999999999999">
      <c r="B4287" s="87"/>
      <c r="C4287" s="87"/>
      <c r="D4287" s="89"/>
      <c r="R4287" s="89"/>
      <c r="S4287" s="89"/>
      <c r="T4287" s="89"/>
    </row>
    <row r="4288" spans="2:20" s="86" customFormat="1" ht="10.199999999999999">
      <c r="B4288" s="87"/>
      <c r="C4288" s="87"/>
      <c r="D4288" s="89"/>
      <c r="R4288" s="89"/>
      <c r="S4288" s="89"/>
      <c r="T4288" s="89"/>
    </row>
    <row r="4289" spans="2:20" s="86" customFormat="1" ht="10.199999999999999">
      <c r="B4289" s="87"/>
      <c r="C4289" s="87"/>
      <c r="D4289" s="89"/>
      <c r="R4289" s="89"/>
      <c r="S4289" s="89"/>
      <c r="T4289" s="89"/>
    </row>
    <row r="4290" spans="2:20" s="86" customFormat="1" ht="10.199999999999999">
      <c r="B4290" s="87"/>
      <c r="C4290" s="87"/>
      <c r="D4290" s="89"/>
      <c r="R4290" s="89"/>
      <c r="S4290" s="89"/>
      <c r="T4290" s="89"/>
    </row>
    <row r="4291" spans="2:20" s="86" customFormat="1" ht="10.199999999999999">
      <c r="B4291" s="87"/>
      <c r="C4291" s="87"/>
      <c r="D4291" s="89"/>
      <c r="R4291" s="89"/>
      <c r="S4291" s="89"/>
      <c r="T4291" s="89"/>
    </row>
    <row r="4292" spans="2:20" s="86" customFormat="1" ht="10.199999999999999">
      <c r="B4292" s="87"/>
      <c r="C4292" s="87"/>
      <c r="D4292" s="89"/>
      <c r="R4292" s="89"/>
      <c r="S4292" s="89"/>
      <c r="T4292" s="89"/>
    </row>
    <row r="4293" spans="2:20" s="86" customFormat="1" ht="10.199999999999999">
      <c r="B4293" s="87"/>
      <c r="C4293" s="87"/>
      <c r="D4293" s="89"/>
      <c r="R4293" s="89"/>
      <c r="S4293" s="89"/>
      <c r="T4293" s="89"/>
    </row>
    <row r="4294" spans="2:20" s="86" customFormat="1" ht="10.199999999999999">
      <c r="B4294" s="87"/>
      <c r="C4294" s="87"/>
      <c r="D4294" s="89"/>
      <c r="R4294" s="89"/>
      <c r="S4294" s="89"/>
      <c r="T4294" s="89"/>
    </row>
    <row r="4295" spans="2:20" s="86" customFormat="1" ht="10.199999999999999">
      <c r="B4295" s="87"/>
      <c r="C4295" s="87"/>
      <c r="D4295" s="89"/>
      <c r="R4295" s="89"/>
      <c r="S4295" s="89"/>
      <c r="T4295" s="89"/>
    </row>
    <row r="4296" spans="2:20" s="86" customFormat="1" ht="10.199999999999999">
      <c r="B4296" s="87"/>
      <c r="C4296" s="87"/>
      <c r="D4296" s="89"/>
      <c r="R4296" s="89"/>
      <c r="S4296" s="89"/>
      <c r="T4296" s="89"/>
    </row>
    <row r="4297" spans="2:20" s="86" customFormat="1" ht="10.199999999999999">
      <c r="B4297" s="87"/>
      <c r="C4297" s="87"/>
      <c r="D4297" s="89"/>
      <c r="R4297" s="89"/>
      <c r="S4297" s="89"/>
      <c r="T4297" s="89"/>
    </row>
    <row r="4298" spans="2:20" s="86" customFormat="1" ht="10.199999999999999">
      <c r="B4298" s="87"/>
      <c r="C4298" s="87"/>
      <c r="D4298" s="89"/>
      <c r="R4298" s="89"/>
      <c r="S4298" s="89"/>
      <c r="T4298" s="89"/>
    </row>
    <row r="4299" spans="2:20" s="86" customFormat="1" ht="10.199999999999999">
      <c r="B4299" s="87"/>
      <c r="C4299" s="87"/>
      <c r="D4299" s="89"/>
      <c r="R4299" s="89"/>
      <c r="S4299" s="89"/>
      <c r="T4299" s="89"/>
    </row>
    <row r="4300" spans="2:20" s="86" customFormat="1" ht="10.199999999999999">
      <c r="B4300" s="87"/>
      <c r="C4300" s="87"/>
      <c r="D4300" s="89"/>
      <c r="R4300" s="89"/>
      <c r="S4300" s="89"/>
      <c r="T4300" s="89"/>
    </row>
    <row r="4301" spans="2:20" s="86" customFormat="1" ht="10.199999999999999">
      <c r="B4301" s="87"/>
      <c r="C4301" s="87"/>
      <c r="D4301" s="89"/>
      <c r="R4301" s="89"/>
      <c r="S4301" s="89"/>
      <c r="T4301" s="89"/>
    </row>
    <row r="4302" spans="2:20" s="86" customFormat="1" ht="10.199999999999999">
      <c r="B4302" s="87"/>
      <c r="C4302" s="87"/>
      <c r="D4302" s="89"/>
      <c r="R4302" s="89"/>
      <c r="S4302" s="89"/>
      <c r="T4302" s="89"/>
    </row>
    <row r="4303" spans="2:20" s="86" customFormat="1" ht="10.199999999999999">
      <c r="B4303" s="87"/>
      <c r="C4303" s="87"/>
      <c r="D4303" s="89"/>
      <c r="R4303" s="89"/>
      <c r="S4303" s="89"/>
      <c r="T4303" s="89"/>
    </row>
    <row r="4304" spans="2:20" s="86" customFormat="1" ht="10.199999999999999">
      <c r="B4304" s="87"/>
      <c r="C4304" s="87"/>
      <c r="D4304" s="89"/>
      <c r="R4304" s="89"/>
      <c r="S4304" s="89"/>
      <c r="T4304" s="89"/>
    </row>
    <row r="4305" spans="2:20" s="86" customFormat="1" ht="10.199999999999999">
      <c r="B4305" s="87"/>
      <c r="C4305" s="87"/>
      <c r="D4305" s="89"/>
      <c r="R4305" s="89"/>
      <c r="S4305" s="89"/>
      <c r="T4305" s="89"/>
    </row>
    <row r="4306" spans="2:20" s="86" customFormat="1" ht="10.199999999999999">
      <c r="B4306" s="87"/>
      <c r="C4306" s="87"/>
      <c r="D4306" s="89"/>
      <c r="R4306" s="89"/>
      <c r="S4306" s="89"/>
      <c r="T4306" s="89"/>
    </row>
    <row r="4307" spans="2:20" s="86" customFormat="1" ht="10.199999999999999">
      <c r="B4307" s="87"/>
      <c r="C4307" s="87"/>
      <c r="D4307" s="89"/>
      <c r="R4307" s="89"/>
      <c r="S4307" s="89"/>
      <c r="T4307" s="89"/>
    </row>
    <row r="4308" spans="2:20" s="86" customFormat="1" ht="10.199999999999999">
      <c r="B4308" s="87"/>
      <c r="C4308" s="87"/>
      <c r="D4308" s="89"/>
      <c r="R4308" s="89"/>
      <c r="S4308" s="89"/>
      <c r="T4308" s="89"/>
    </row>
    <row r="4309" spans="2:20" s="86" customFormat="1" ht="10.199999999999999">
      <c r="B4309" s="87"/>
      <c r="C4309" s="87"/>
      <c r="D4309" s="89"/>
      <c r="R4309" s="89"/>
      <c r="S4309" s="89"/>
      <c r="T4309" s="89"/>
    </row>
    <row r="4310" spans="2:20" s="86" customFormat="1" ht="10.199999999999999">
      <c r="B4310" s="87"/>
      <c r="C4310" s="87"/>
      <c r="D4310" s="89"/>
      <c r="R4310" s="89"/>
      <c r="S4310" s="89"/>
      <c r="T4310" s="89"/>
    </row>
    <row r="4311" spans="2:20" s="86" customFormat="1" ht="10.199999999999999">
      <c r="B4311" s="87"/>
      <c r="C4311" s="87"/>
      <c r="D4311" s="89"/>
      <c r="R4311" s="89"/>
      <c r="S4311" s="89"/>
      <c r="T4311" s="89"/>
    </row>
    <row r="4312" spans="2:20" s="86" customFormat="1" ht="10.199999999999999">
      <c r="B4312" s="87"/>
      <c r="C4312" s="87"/>
      <c r="D4312" s="89"/>
      <c r="R4312" s="89"/>
      <c r="S4312" s="89"/>
      <c r="T4312" s="89"/>
    </row>
    <row r="4313" spans="2:20" s="86" customFormat="1" ht="10.199999999999999">
      <c r="B4313" s="87"/>
      <c r="C4313" s="87"/>
      <c r="D4313" s="89"/>
      <c r="R4313" s="89"/>
      <c r="S4313" s="89"/>
      <c r="T4313" s="89"/>
    </row>
    <row r="4314" spans="2:20" s="86" customFormat="1" ht="10.199999999999999">
      <c r="B4314" s="87"/>
      <c r="C4314" s="87"/>
      <c r="D4314" s="89"/>
      <c r="R4314" s="89"/>
      <c r="S4314" s="89"/>
      <c r="T4314" s="89"/>
    </row>
    <row r="4315" spans="2:20" s="86" customFormat="1" ht="10.199999999999999">
      <c r="B4315" s="87"/>
      <c r="C4315" s="87"/>
      <c r="D4315" s="89"/>
      <c r="R4315" s="89"/>
      <c r="S4315" s="89"/>
      <c r="T4315" s="89"/>
    </row>
    <row r="4316" spans="2:20" s="86" customFormat="1" ht="10.199999999999999">
      <c r="B4316" s="87"/>
      <c r="C4316" s="87"/>
      <c r="D4316" s="89"/>
      <c r="R4316" s="89"/>
      <c r="S4316" s="89"/>
      <c r="T4316" s="89"/>
    </row>
    <row r="4317" spans="2:20" s="86" customFormat="1" ht="10.199999999999999">
      <c r="B4317" s="87"/>
      <c r="C4317" s="87"/>
      <c r="D4317" s="89"/>
      <c r="R4317" s="89"/>
      <c r="S4317" s="89"/>
      <c r="T4317" s="89"/>
    </row>
    <row r="4318" spans="2:20" s="86" customFormat="1" ht="10.199999999999999">
      <c r="B4318" s="87"/>
      <c r="C4318" s="87"/>
      <c r="D4318" s="89"/>
      <c r="R4318" s="89"/>
      <c r="S4318" s="89"/>
      <c r="T4318" s="89"/>
    </row>
    <row r="4319" spans="2:20" s="86" customFormat="1" ht="10.199999999999999">
      <c r="B4319" s="87"/>
      <c r="C4319" s="87"/>
      <c r="D4319" s="89"/>
      <c r="R4319" s="89"/>
      <c r="S4319" s="89"/>
      <c r="T4319" s="89"/>
    </row>
    <row r="4320" spans="2:20" s="86" customFormat="1" ht="10.199999999999999">
      <c r="B4320" s="87"/>
      <c r="C4320" s="87"/>
      <c r="D4320" s="89"/>
      <c r="R4320" s="89"/>
      <c r="S4320" s="89"/>
      <c r="T4320" s="89"/>
    </row>
    <row r="4321" spans="2:20" s="86" customFormat="1" ht="10.199999999999999">
      <c r="B4321" s="87"/>
      <c r="C4321" s="87"/>
      <c r="D4321" s="89"/>
      <c r="R4321" s="89"/>
      <c r="S4321" s="89"/>
      <c r="T4321" s="89"/>
    </row>
    <row r="4322" spans="2:20" s="86" customFormat="1" ht="10.199999999999999">
      <c r="B4322" s="87"/>
      <c r="C4322" s="87"/>
      <c r="D4322" s="89"/>
      <c r="R4322" s="89"/>
      <c r="S4322" s="89"/>
      <c r="T4322" s="89"/>
    </row>
    <row r="4323" spans="2:20" s="86" customFormat="1" ht="10.199999999999999">
      <c r="B4323" s="87"/>
      <c r="C4323" s="87"/>
      <c r="D4323" s="89"/>
      <c r="R4323" s="89"/>
      <c r="S4323" s="89"/>
      <c r="T4323" s="89"/>
    </row>
    <row r="4324" spans="2:20" s="86" customFormat="1" ht="10.199999999999999">
      <c r="B4324" s="87"/>
      <c r="C4324" s="87"/>
      <c r="D4324" s="89"/>
      <c r="R4324" s="89"/>
      <c r="S4324" s="89"/>
      <c r="T4324" s="89"/>
    </row>
    <row r="4325" spans="2:20" s="86" customFormat="1" ht="10.199999999999999">
      <c r="B4325" s="87"/>
      <c r="C4325" s="87"/>
      <c r="D4325" s="89"/>
      <c r="R4325" s="89"/>
      <c r="S4325" s="89"/>
      <c r="T4325" s="89"/>
    </row>
    <row r="4326" spans="2:20" s="86" customFormat="1" ht="10.199999999999999">
      <c r="B4326" s="87"/>
      <c r="C4326" s="87"/>
      <c r="D4326" s="89"/>
      <c r="R4326" s="89"/>
      <c r="S4326" s="89"/>
      <c r="T4326" s="89"/>
    </row>
    <row r="4327" spans="2:20" s="86" customFormat="1" ht="10.199999999999999">
      <c r="B4327" s="87"/>
      <c r="C4327" s="87"/>
      <c r="D4327" s="89"/>
      <c r="R4327" s="89"/>
      <c r="S4327" s="89"/>
      <c r="T4327" s="89"/>
    </row>
    <row r="4328" spans="2:20" s="86" customFormat="1" ht="10.199999999999999">
      <c r="B4328" s="87"/>
      <c r="C4328" s="87"/>
      <c r="D4328" s="89"/>
      <c r="R4328" s="89"/>
      <c r="S4328" s="89"/>
      <c r="T4328" s="89"/>
    </row>
    <row r="4329" spans="2:20" s="86" customFormat="1" ht="10.199999999999999">
      <c r="B4329" s="87"/>
      <c r="C4329" s="87"/>
      <c r="D4329" s="89"/>
      <c r="R4329" s="89"/>
      <c r="S4329" s="89"/>
      <c r="T4329" s="89"/>
    </row>
    <row r="4330" spans="2:20" s="86" customFormat="1" ht="10.199999999999999">
      <c r="B4330" s="87"/>
      <c r="C4330" s="87"/>
      <c r="D4330" s="89"/>
      <c r="R4330" s="89"/>
      <c r="S4330" s="89"/>
      <c r="T4330" s="89"/>
    </row>
    <row r="4331" spans="2:20" s="86" customFormat="1" ht="10.199999999999999">
      <c r="B4331" s="87"/>
      <c r="C4331" s="87"/>
      <c r="D4331" s="89"/>
      <c r="R4331" s="89"/>
      <c r="S4331" s="89"/>
      <c r="T4331" s="89"/>
    </row>
    <row r="4332" spans="2:20" s="86" customFormat="1" ht="10.199999999999999">
      <c r="B4332" s="87"/>
      <c r="C4332" s="87"/>
      <c r="D4332" s="89"/>
      <c r="R4332" s="89"/>
      <c r="S4332" s="89"/>
      <c r="T4332" s="89"/>
    </row>
    <row r="4333" spans="2:20" s="86" customFormat="1" ht="10.199999999999999">
      <c r="B4333" s="87"/>
      <c r="C4333" s="87"/>
      <c r="D4333" s="89"/>
      <c r="R4333" s="89"/>
      <c r="S4333" s="89"/>
      <c r="T4333" s="89"/>
    </row>
    <row r="4334" spans="2:20" s="86" customFormat="1" ht="10.199999999999999">
      <c r="B4334" s="87"/>
      <c r="C4334" s="87"/>
      <c r="D4334" s="89"/>
      <c r="R4334" s="89"/>
      <c r="S4334" s="89"/>
      <c r="T4334" s="89"/>
    </row>
    <row r="4335" spans="2:20" s="86" customFormat="1" ht="10.199999999999999">
      <c r="B4335" s="87"/>
      <c r="C4335" s="87"/>
      <c r="D4335" s="89"/>
      <c r="R4335" s="89"/>
      <c r="S4335" s="89"/>
      <c r="T4335" s="89"/>
    </row>
    <row r="4336" spans="2:20" s="86" customFormat="1" ht="10.199999999999999">
      <c r="B4336" s="87"/>
      <c r="C4336" s="87"/>
      <c r="D4336" s="89"/>
      <c r="R4336" s="89"/>
      <c r="S4336" s="89"/>
      <c r="T4336" s="89"/>
    </row>
    <row r="4337" spans="2:20" s="86" customFormat="1" ht="10.199999999999999">
      <c r="B4337" s="87"/>
      <c r="C4337" s="87"/>
      <c r="D4337" s="89"/>
      <c r="R4337" s="89"/>
      <c r="S4337" s="89"/>
      <c r="T4337" s="89"/>
    </row>
    <row r="4338" spans="2:20" s="86" customFormat="1" ht="10.199999999999999">
      <c r="B4338" s="87"/>
      <c r="C4338" s="87"/>
      <c r="D4338" s="89"/>
      <c r="R4338" s="89"/>
      <c r="S4338" s="89"/>
      <c r="T4338" s="89"/>
    </row>
    <row r="4339" spans="2:20" s="86" customFormat="1" ht="10.199999999999999">
      <c r="B4339" s="87"/>
      <c r="C4339" s="87"/>
      <c r="D4339" s="89"/>
      <c r="R4339" s="89"/>
      <c r="S4339" s="89"/>
      <c r="T4339" s="89"/>
    </row>
    <row r="4340" spans="2:20" s="86" customFormat="1" ht="10.199999999999999">
      <c r="B4340" s="87"/>
      <c r="C4340" s="87"/>
      <c r="D4340" s="89"/>
      <c r="R4340" s="89"/>
      <c r="S4340" s="89"/>
      <c r="T4340" s="89"/>
    </row>
    <row r="4341" spans="2:20" s="86" customFormat="1" ht="10.199999999999999">
      <c r="B4341" s="87"/>
      <c r="C4341" s="87"/>
      <c r="D4341" s="89"/>
      <c r="R4341" s="89"/>
      <c r="S4341" s="89"/>
      <c r="T4341" s="89"/>
    </row>
    <row r="4342" spans="2:20" s="86" customFormat="1" ht="10.199999999999999">
      <c r="B4342" s="87"/>
      <c r="C4342" s="87"/>
      <c r="D4342" s="89"/>
      <c r="R4342" s="89"/>
      <c r="S4342" s="89"/>
      <c r="T4342" s="89"/>
    </row>
    <row r="4343" spans="2:20" s="86" customFormat="1" ht="10.199999999999999">
      <c r="B4343" s="87"/>
      <c r="C4343" s="87"/>
      <c r="D4343" s="89"/>
      <c r="R4343" s="89"/>
      <c r="S4343" s="89"/>
      <c r="T4343" s="89"/>
    </row>
    <row r="4344" spans="2:20" s="86" customFormat="1" ht="10.199999999999999">
      <c r="B4344" s="87"/>
      <c r="C4344" s="87"/>
      <c r="D4344" s="89"/>
      <c r="R4344" s="89"/>
      <c r="S4344" s="89"/>
      <c r="T4344" s="89"/>
    </row>
    <row r="4345" spans="2:20" s="86" customFormat="1" ht="10.199999999999999">
      <c r="B4345" s="87"/>
      <c r="C4345" s="87"/>
      <c r="D4345" s="89"/>
      <c r="R4345" s="89"/>
      <c r="S4345" s="89"/>
      <c r="T4345" s="89"/>
    </row>
    <row r="4346" spans="2:20" s="86" customFormat="1" ht="10.199999999999999">
      <c r="B4346" s="87"/>
      <c r="C4346" s="87"/>
      <c r="D4346" s="89"/>
      <c r="R4346" s="89"/>
      <c r="S4346" s="89"/>
      <c r="T4346" s="89"/>
    </row>
    <row r="4347" spans="2:20" s="86" customFormat="1" ht="10.199999999999999">
      <c r="B4347" s="87"/>
      <c r="C4347" s="87"/>
      <c r="D4347" s="89"/>
      <c r="R4347" s="89"/>
      <c r="S4347" s="89"/>
      <c r="T4347" s="89"/>
    </row>
    <row r="4348" spans="2:20" s="86" customFormat="1" ht="10.199999999999999">
      <c r="B4348" s="87"/>
      <c r="C4348" s="87"/>
      <c r="D4348" s="89"/>
      <c r="R4348" s="89"/>
      <c r="S4348" s="89"/>
      <c r="T4348" s="89"/>
    </row>
    <row r="4349" spans="2:20" s="86" customFormat="1" ht="10.199999999999999">
      <c r="B4349" s="87"/>
      <c r="C4349" s="87"/>
      <c r="D4349" s="89"/>
      <c r="R4349" s="89"/>
      <c r="S4349" s="89"/>
      <c r="T4349" s="89"/>
    </row>
    <row r="4350" spans="2:20" s="86" customFormat="1" ht="10.199999999999999">
      <c r="B4350" s="87"/>
      <c r="C4350" s="87"/>
      <c r="D4350" s="89"/>
      <c r="R4350" s="89"/>
      <c r="S4350" s="89"/>
      <c r="T4350" s="89"/>
    </row>
    <row r="4351" spans="2:20" s="86" customFormat="1" ht="10.199999999999999">
      <c r="B4351" s="87"/>
      <c r="C4351" s="87"/>
      <c r="D4351" s="89"/>
      <c r="R4351" s="89"/>
      <c r="S4351" s="89"/>
      <c r="T4351" s="89"/>
    </row>
    <row r="4352" spans="2:20" s="86" customFormat="1" ht="10.199999999999999">
      <c r="B4352" s="87"/>
      <c r="C4352" s="87"/>
      <c r="D4352" s="89"/>
      <c r="R4352" s="89"/>
      <c r="S4352" s="89"/>
      <c r="T4352" s="89"/>
    </row>
    <row r="4353" spans="2:20" s="86" customFormat="1" ht="10.199999999999999">
      <c r="B4353" s="87"/>
      <c r="C4353" s="87"/>
      <c r="D4353" s="89"/>
      <c r="R4353" s="89"/>
      <c r="S4353" s="89"/>
      <c r="T4353" s="89"/>
    </row>
    <row r="4354" spans="2:20" s="86" customFormat="1" ht="10.199999999999999">
      <c r="B4354" s="87"/>
      <c r="C4354" s="87"/>
      <c r="D4354" s="89"/>
      <c r="R4354" s="89"/>
      <c r="S4354" s="89"/>
      <c r="T4354" s="89"/>
    </row>
    <row r="4355" spans="2:20" s="86" customFormat="1" ht="10.199999999999999">
      <c r="B4355" s="87"/>
      <c r="C4355" s="87"/>
      <c r="D4355" s="89"/>
      <c r="R4355" s="89"/>
      <c r="S4355" s="89"/>
      <c r="T4355" s="89"/>
    </row>
    <row r="4356" spans="2:20" s="86" customFormat="1" ht="10.199999999999999">
      <c r="B4356" s="87"/>
      <c r="C4356" s="87"/>
      <c r="D4356" s="89"/>
      <c r="R4356" s="89"/>
      <c r="S4356" s="89"/>
      <c r="T4356" s="89"/>
    </row>
    <row r="4357" spans="2:20" s="86" customFormat="1" ht="10.199999999999999">
      <c r="B4357" s="87"/>
      <c r="C4357" s="87"/>
      <c r="D4357" s="89"/>
      <c r="R4357" s="89"/>
      <c r="S4357" s="89"/>
      <c r="T4357" s="89"/>
    </row>
    <row r="4358" spans="2:20" s="86" customFormat="1" ht="10.199999999999999">
      <c r="B4358" s="87"/>
      <c r="C4358" s="87"/>
      <c r="D4358" s="89"/>
      <c r="R4358" s="89"/>
      <c r="S4358" s="89"/>
      <c r="T4358" s="89"/>
    </row>
    <row r="4359" spans="2:20" s="86" customFormat="1" ht="10.199999999999999">
      <c r="B4359" s="87"/>
      <c r="C4359" s="87"/>
      <c r="D4359" s="89"/>
      <c r="R4359" s="89"/>
      <c r="S4359" s="89"/>
      <c r="T4359" s="89"/>
    </row>
    <row r="4360" spans="2:20" s="86" customFormat="1" ht="10.199999999999999">
      <c r="B4360" s="87"/>
      <c r="C4360" s="87"/>
      <c r="D4360" s="89"/>
      <c r="R4360" s="89"/>
      <c r="S4360" s="89"/>
      <c r="T4360" s="89"/>
    </row>
    <row r="4361" spans="2:20" s="86" customFormat="1" ht="10.199999999999999">
      <c r="B4361" s="87"/>
      <c r="C4361" s="87"/>
      <c r="D4361" s="89"/>
      <c r="R4361" s="89"/>
      <c r="S4361" s="89"/>
      <c r="T4361" s="89"/>
    </row>
    <row r="4362" spans="2:20" s="86" customFormat="1" ht="10.199999999999999">
      <c r="B4362" s="87"/>
      <c r="C4362" s="87"/>
      <c r="D4362" s="89"/>
      <c r="R4362" s="89"/>
      <c r="S4362" s="89"/>
      <c r="T4362" s="89"/>
    </row>
    <row r="4363" spans="2:20" s="86" customFormat="1" ht="10.199999999999999">
      <c r="B4363" s="87"/>
      <c r="C4363" s="87"/>
      <c r="D4363" s="89"/>
      <c r="R4363" s="89"/>
      <c r="S4363" s="89"/>
      <c r="T4363" s="89"/>
    </row>
    <row r="4364" spans="2:20" s="86" customFormat="1" ht="10.199999999999999">
      <c r="B4364" s="87"/>
      <c r="C4364" s="87"/>
      <c r="D4364" s="89"/>
      <c r="R4364" s="89"/>
      <c r="S4364" s="89"/>
      <c r="T4364" s="89"/>
    </row>
    <row r="4365" spans="2:20" s="86" customFormat="1" ht="10.199999999999999">
      <c r="B4365" s="87"/>
      <c r="C4365" s="87"/>
      <c r="D4365" s="89"/>
      <c r="R4365" s="89"/>
      <c r="S4365" s="89"/>
      <c r="T4365" s="89"/>
    </row>
    <row r="4366" spans="2:20" s="86" customFormat="1" ht="10.199999999999999">
      <c r="B4366" s="87"/>
      <c r="C4366" s="87"/>
      <c r="D4366" s="89"/>
      <c r="R4366" s="89"/>
      <c r="S4366" s="89"/>
      <c r="T4366" s="89"/>
    </row>
    <row r="4367" spans="2:20" s="86" customFormat="1" ht="10.199999999999999">
      <c r="B4367" s="87"/>
      <c r="C4367" s="87"/>
      <c r="D4367" s="89"/>
      <c r="R4367" s="89"/>
      <c r="S4367" s="89"/>
      <c r="T4367" s="89"/>
    </row>
    <row r="4368" spans="2:20" s="86" customFormat="1" ht="10.199999999999999">
      <c r="B4368" s="87"/>
      <c r="C4368" s="87"/>
      <c r="D4368" s="89"/>
      <c r="R4368" s="89"/>
      <c r="S4368" s="89"/>
      <c r="T4368" s="89"/>
    </row>
    <row r="4369" spans="2:20" s="86" customFormat="1" ht="10.199999999999999">
      <c r="B4369" s="87"/>
      <c r="C4369" s="87"/>
      <c r="D4369" s="89"/>
      <c r="R4369" s="89"/>
      <c r="S4369" s="89"/>
      <c r="T4369" s="89"/>
    </row>
    <row r="4370" spans="2:20" s="86" customFormat="1" ht="10.199999999999999">
      <c r="B4370" s="87"/>
      <c r="C4370" s="87"/>
      <c r="D4370" s="89"/>
      <c r="R4370" s="89"/>
      <c r="S4370" s="89"/>
      <c r="T4370" s="89"/>
    </row>
    <row r="4371" spans="2:20" s="86" customFormat="1" ht="10.199999999999999">
      <c r="B4371" s="87"/>
      <c r="C4371" s="87"/>
      <c r="D4371" s="89"/>
      <c r="R4371" s="89"/>
      <c r="S4371" s="89"/>
      <c r="T4371" s="89"/>
    </row>
    <row r="4372" spans="2:20" s="86" customFormat="1" ht="10.199999999999999">
      <c r="B4372" s="87"/>
      <c r="C4372" s="87"/>
      <c r="D4372" s="89"/>
      <c r="R4372" s="89"/>
      <c r="S4372" s="89"/>
      <c r="T4372" s="89"/>
    </row>
    <row r="4373" spans="2:20" s="86" customFormat="1" ht="10.199999999999999">
      <c r="B4373" s="87"/>
      <c r="C4373" s="87"/>
      <c r="D4373" s="89"/>
      <c r="R4373" s="89"/>
      <c r="S4373" s="89"/>
      <c r="T4373" s="89"/>
    </row>
    <row r="4374" spans="2:20" s="86" customFormat="1" ht="10.199999999999999">
      <c r="B4374" s="87"/>
      <c r="C4374" s="87"/>
      <c r="D4374" s="89"/>
      <c r="R4374" s="89"/>
      <c r="S4374" s="89"/>
      <c r="T4374" s="89"/>
    </row>
    <row r="4375" spans="2:20" s="86" customFormat="1" ht="10.199999999999999">
      <c r="B4375" s="87"/>
      <c r="C4375" s="87"/>
      <c r="D4375" s="89"/>
      <c r="R4375" s="89"/>
      <c r="S4375" s="89"/>
      <c r="T4375" s="89"/>
    </row>
    <row r="4376" spans="2:20" s="86" customFormat="1" ht="10.199999999999999">
      <c r="B4376" s="87"/>
      <c r="C4376" s="87"/>
      <c r="D4376" s="89"/>
      <c r="R4376" s="89"/>
      <c r="S4376" s="89"/>
      <c r="T4376" s="89"/>
    </row>
    <row r="4377" spans="2:20" s="86" customFormat="1" ht="10.199999999999999">
      <c r="B4377" s="87"/>
      <c r="C4377" s="87"/>
      <c r="D4377" s="89"/>
      <c r="R4377" s="89"/>
      <c r="S4377" s="89"/>
      <c r="T4377" s="89"/>
    </row>
    <row r="4378" spans="2:20" s="86" customFormat="1" ht="10.199999999999999">
      <c r="B4378" s="87"/>
      <c r="C4378" s="87"/>
      <c r="D4378" s="89"/>
      <c r="R4378" s="89"/>
      <c r="S4378" s="89"/>
      <c r="T4378" s="89"/>
    </row>
    <row r="4379" spans="2:20" s="86" customFormat="1" ht="10.199999999999999">
      <c r="B4379" s="87"/>
      <c r="C4379" s="87"/>
      <c r="D4379" s="89"/>
      <c r="R4379" s="89"/>
      <c r="S4379" s="89"/>
      <c r="T4379" s="89"/>
    </row>
    <row r="4380" spans="2:20" s="86" customFormat="1" ht="10.199999999999999">
      <c r="B4380" s="87"/>
      <c r="C4380" s="87"/>
      <c r="D4380" s="89"/>
      <c r="R4380" s="89"/>
      <c r="S4380" s="89"/>
      <c r="T4380" s="89"/>
    </row>
    <row r="4381" spans="2:20" s="86" customFormat="1" ht="10.199999999999999">
      <c r="B4381" s="87"/>
      <c r="C4381" s="87"/>
      <c r="D4381" s="89"/>
      <c r="R4381" s="89"/>
      <c r="S4381" s="89"/>
      <c r="T4381" s="89"/>
    </row>
    <row r="4382" spans="2:20" s="86" customFormat="1" ht="10.199999999999999">
      <c r="B4382" s="87"/>
      <c r="C4382" s="87"/>
      <c r="D4382" s="89"/>
      <c r="R4382" s="89"/>
      <c r="S4382" s="89"/>
      <c r="T4382" s="89"/>
    </row>
    <row r="4383" spans="2:20" s="86" customFormat="1" ht="10.199999999999999">
      <c r="B4383" s="87"/>
      <c r="C4383" s="87"/>
      <c r="D4383" s="89"/>
      <c r="R4383" s="89"/>
      <c r="S4383" s="89"/>
      <c r="T4383" s="89"/>
    </row>
    <row r="4384" spans="2:20" s="86" customFormat="1" ht="10.199999999999999">
      <c r="B4384" s="87"/>
      <c r="C4384" s="87"/>
      <c r="D4384" s="89"/>
      <c r="R4384" s="89"/>
      <c r="S4384" s="89"/>
      <c r="T4384" s="89"/>
    </row>
    <row r="4385" spans="2:20" s="86" customFormat="1" ht="10.199999999999999">
      <c r="B4385" s="87"/>
      <c r="C4385" s="87"/>
      <c r="D4385" s="89"/>
      <c r="R4385" s="89"/>
      <c r="S4385" s="89"/>
      <c r="T4385" s="89"/>
    </row>
    <row r="4386" spans="2:20" s="86" customFormat="1" ht="10.199999999999999">
      <c r="B4386" s="87"/>
      <c r="C4386" s="87"/>
      <c r="D4386" s="89"/>
      <c r="R4386" s="89"/>
      <c r="S4386" s="89"/>
      <c r="T4386" s="89"/>
    </row>
    <row r="4387" spans="2:20" s="86" customFormat="1" ht="10.199999999999999">
      <c r="B4387" s="87"/>
      <c r="C4387" s="87"/>
      <c r="D4387" s="89"/>
      <c r="R4387" s="89"/>
      <c r="S4387" s="89"/>
      <c r="T4387" s="89"/>
    </row>
    <row r="4388" spans="2:20" s="86" customFormat="1" ht="10.199999999999999">
      <c r="B4388" s="87"/>
      <c r="C4388" s="87"/>
      <c r="D4388" s="89"/>
      <c r="R4388" s="89"/>
      <c r="S4388" s="89"/>
      <c r="T4388" s="89"/>
    </row>
    <row r="4389" spans="2:20" s="86" customFormat="1" ht="10.199999999999999">
      <c r="B4389" s="87"/>
      <c r="C4389" s="87"/>
      <c r="D4389" s="89"/>
      <c r="R4389" s="89"/>
      <c r="S4389" s="89"/>
      <c r="T4389" s="89"/>
    </row>
    <row r="4390" spans="2:20" s="86" customFormat="1" ht="10.199999999999999">
      <c r="B4390" s="87"/>
      <c r="C4390" s="87"/>
      <c r="D4390" s="89"/>
      <c r="R4390" s="89"/>
      <c r="S4390" s="89"/>
      <c r="T4390" s="89"/>
    </row>
    <row r="4391" spans="2:20" s="86" customFormat="1" ht="10.199999999999999">
      <c r="B4391" s="87"/>
      <c r="C4391" s="87"/>
      <c r="D4391" s="89"/>
      <c r="R4391" s="89"/>
      <c r="S4391" s="89"/>
      <c r="T4391" s="89"/>
    </row>
    <row r="4392" spans="2:20" s="86" customFormat="1" ht="10.199999999999999">
      <c r="B4392" s="87"/>
      <c r="C4392" s="87"/>
      <c r="D4392" s="89"/>
      <c r="R4392" s="89"/>
      <c r="S4392" s="89"/>
      <c r="T4392" s="89"/>
    </row>
    <row r="4393" spans="2:20" s="86" customFormat="1" ht="10.199999999999999">
      <c r="B4393" s="87"/>
      <c r="C4393" s="87"/>
      <c r="D4393" s="89"/>
      <c r="R4393" s="89"/>
      <c r="S4393" s="89"/>
      <c r="T4393" s="89"/>
    </row>
    <row r="4394" spans="2:20" s="86" customFormat="1" ht="10.199999999999999">
      <c r="B4394" s="87"/>
      <c r="C4394" s="87"/>
      <c r="D4394" s="89"/>
      <c r="R4394" s="89"/>
      <c r="S4394" s="89"/>
      <c r="T4394" s="89"/>
    </row>
    <row r="4395" spans="2:20" s="86" customFormat="1" ht="10.199999999999999">
      <c r="B4395" s="87"/>
      <c r="C4395" s="87"/>
      <c r="D4395" s="89"/>
      <c r="R4395" s="89"/>
      <c r="S4395" s="89"/>
      <c r="T4395" s="89"/>
    </row>
    <row r="4396" spans="2:20" s="86" customFormat="1" ht="10.199999999999999">
      <c r="B4396" s="87"/>
      <c r="C4396" s="87"/>
      <c r="D4396" s="89"/>
      <c r="R4396" s="89"/>
      <c r="S4396" s="89"/>
      <c r="T4396" s="89"/>
    </row>
    <row r="4397" spans="2:20" s="86" customFormat="1" ht="10.199999999999999">
      <c r="B4397" s="87"/>
      <c r="C4397" s="87"/>
      <c r="D4397" s="89"/>
      <c r="R4397" s="89"/>
      <c r="S4397" s="89"/>
      <c r="T4397" s="89"/>
    </row>
    <row r="4398" spans="2:20" s="86" customFormat="1" ht="10.199999999999999">
      <c r="B4398" s="87"/>
      <c r="C4398" s="87"/>
      <c r="D4398" s="89"/>
      <c r="R4398" s="89"/>
      <c r="S4398" s="89"/>
      <c r="T4398" s="89"/>
    </row>
    <row r="4399" spans="2:20" s="86" customFormat="1" ht="10.199999999999999">
      <c r="B4399" s="87"/>
      <c r="C4399" s="87"/>
      <c r="D4399" s="89"/>
      <c r="R4399" s="89"/>
      <c r="S4399" s="89"/>
      <c r="T4399" s="89"/>
    </row>
    <row r="4400" spans="2:20" s="86" customFormat="1" ht="10.199999999999999">
      <c r="B4400" s="87"/>
      <c r="C4400" s="87"/>
      <c r="D4400" s="89"/>
      <c r="R4400" s="89"/>
      <c r="S4400" s="89"/>
      <c r="T4400" s="89"/>
    </row>
    <row r="4401" spans="2:20" s="86" customFormat="1" ht="10.199999999999999">
      <c r="B4401" s="87"/>
      <c r="C4401" s="87"/>
      <c r="D4401" s="89"/>
      <c r="R4401" s="89"/>
      <c r="S4401" s="89"/>
      <c r="T4401" s="89"/>
    </row>
    <row r="4402" spans="2:20" s="86" customFormat="1" ht="10.199999999999999">
      <c r="B4402" s="87"/>
      <c r="C4402" s="87"/>
      <c r="D4402" s="89"/>
      <c r="R4402" s="89"/>
      <c r="S4402" s="89"/>
      <c r="T4402" s="89"/>
    </row>
    <row r="4403" spans="2:20" s="86" customFormat="1" ht="10.199999999999999">
      <c r="B4403" s="87"/>
      <c r="C4403" s="87"/>
      <c r="D4403" s="89"/>
      <c r="R4403" s="89"/>
      <c r="S4403" s="89"/>
      <c r="T4403" s="89"/>
    </row>
    <row r="4404" spans="2:20" s="86" customFormat="1" ht="10.199999999999999">
      <c r="B4404" s="87"/>
      <c r="C4404" s="87"/>
      <c r="D4404" s="89"/>
      <c r="R4404" s="89"/>
      <c r="S4404" s="89"/>
      <c r="T4404" s="89"/>
    </row>
    <row r="4405" spans="2:20" s="86" customFormat="1" ht="10.199999999999999">
      <c r="B4405" s="87"/>
      <c r="C4405" s="87"/>
      <c r="D4405" s="89"/>
      <c r="R4405" s="89"/>
      <c r="S4405" s="89"/>
      <c r="T4405" s="89"/>
    </row>
    <row r="4406" spans="2:20" s="86" customFormat="1" ht="10.199999999999999">
      <c r="B4406" s="87"/>
      <c r="C4406" s="87"/>
      <c r="D4406" s="89"/>
      <c r="R4406" s="89"/>
      <c r="S4406" s="89"/>
      <c r="T4406" s="89"/>
    </row>
    <row r="4407" spans="2:20" s="86" customFormat="1" ht="10.199999999999999">
      <c r="B4407" s="87"/>
      <c r="C4407" s="87"/>
      <c r="D4407" s="89"/>
      <c r="R4407" s="89"/>
      <c r="S4407" s="89"/>
      <c r="T4407" s="89"/>
    </row>
    <row r="4408" spans="2:20" s="86" customFormat="1" ht="10.199999999999999">
      <c r="B4408" s="87"/>
      <c r="C4408" s="87"/>
      <c r="D4408" s="89"/>
      <c r="R4408" s="89"/>
      <c r="S4408" s="89"/>
      <c r="T4408" s="89"/>
    </row>
    <row r="4409" spans="2:20" s="86" customFormat="1" ht="10.199999999999999">
      <c r="B4409" s="87"/>
      <c r="C4409" s="87"/>
      <c r="D4409" s="89"/>
      <c r="R4409" s="89"/>
      <c r="S4409" s="89"/>
      <c r="T4409" s="89"/>
    </row>
    <row r="4410" spans="2:20" s="86" customFormat="1" ht="10.199999999999999">
      <c r="B4410" s="87"/>
      <c r="C4410" s="87"/>
      <c r="D4410" s="89"/>
      <c r="R4410" s="89"/>
      <c r="S4410" s="89"/>
      <c r="T4410" s="89"/>
    </row>
    <row r="4411" spans="2:20" s="86" customFormat="1" ht="10.199999999999999">
      <c r="B4411" s="87"/>
      <c r="C4411" s="87"/>
      <c r="D4411" s="89"/>
      <c r="R4411" s="89"/>
      <c r="S4411" s="89"/>
      <c r="T4411" s="89"/>
    </row>
    <row r="4412" spans="2:20" s="86" customFormat="1" ht="10.199999999999999">
      <c r="B4412" s="87"/>
      <c r="C4412" s="87"/>
      <c r="D4412" s="89"/>
      <c r="R4412" s="89"/>
      <c r="S4412" s="89"/>
      <c r="T4412" s="89"/>
    </row>
    <row r="4413" spans="2:20" s="86" customFormat="1" ht="10.199999999999999">
      <c r="B4413" s="87"/>
      <c r="C4413" s="87"/>
      <c r="D4413" s="89"/>
      <c r="R4413" s="89"/>
      <c r="S4413" s="89"/>
      <c r="T4413" s="89"/>
    </row>
    <row r="4414" spans="2:20" s="86" customFormat="1" ht="10.199999999999999">
      <c r="B4414" s="87"/>
      <c r="C4414" s="87"/>
      <c r="D4414" s="89"/>
      <c r="R4414" s="89"/>
      <c r="S4414" s="89"/>
      <c r="T4414" s="89"/>
    </row>
    <row r="4415" spans="2:20" s="86" customFormat="1" ht="10.199999999999999">
      <c r="B4415" s="87"/>
      <c r="C4415" s="87"/>
      <c r="D4415" s="89"/>
      <c r="R4415" s="89"/>
      <c r="S4415" s="89"/>
      <c r="T4415" s="89"/>
    </row>
    <row r="4416" spans="2:20" s="86" customFormat="1" ht="10.199999999999999">
      <c r="B4416" s="87"/>
      <c r="C4416" s="87"/>
      <c r="D4416" s="89"/>
      <c r="R4416" s="89"/>
      <c r="S4416" s="89"/>
      <c r="T4416" s="89"/>
    </row>
    <row r="4417" spans="2:20" s="86" customFormat="1" ht="10.199999999999999">
      <c r="B4417" s="87"/>
      <c r="C4417" s="87"/>
      <c r="D4417" s="89"/>
      <c r="R4417" s="89"/>
      <c r="S4417" s="89"/>
      <c r="T4417" s="89"/>
    </row>
    <row r="4418" spans="2:20" s="86" customFormat="1" ht="10.199999999999999">
      <c r="B4418" s="87"/>
      <c r="C4418" s="87"/>
      <c r="D4418" s="89"/>
      <c r="R4418" s="89"/>
      <c r="S4418" s="89"/>
      <c r="T4418" s="89"/>
    </row>
    <row r="4419" spans="2:20" s="86" customFormat="1" ht="10.199999999999999">
      <c r="B4419" s="87"/>
      <c r="C4419" s="87"/>
      <c r="D4419" s="89"/>
      <c r="R4419" s="89"/>
      <c r="S4419" s="89"/>
      <c r="T4419" s="89"/>
    </row>
    <row r="4420" spans="2:20" s="86" customFormat="1" ht="10.199999999999999">
      <c r="B4420" s="87"/>
      <c r="C4420" s="87"/>
      <c r="D4420" s="89"/>
      <c r="R4420" s="89"/>
      <c r="S4420" s="89"/>
      <c r="T4420" s="89"/>
    </row>
    <row r="4421" spans="2:20" s="86" customFormat="1" ht="10.199999999999999">
      <c r="B4421" s="87"/>
      <c r="C4421" s="87"/>
      <c r="D4421" s="89"/>
      <c r="R4421" s="89"/>
      <c r="S4421" s="89"/>
      <c r="T4421" s="89"/>
    </row>
    <row r="4422" spans="2:20" s="86" customFormat="1" ht="10.199999999999999">
      <c r="B4422" s="87"/>
      <c r="C4422" s="87"/>
      <c r="D4422" s="89"/>
      <c r="R4422" s="89"/>
      <c r="S4422" s="89"/>
      <c r="T4422" s="89"/>
    </row>
    <row r="4423" spans="2:20" s="86" customFormat="1" ht="10.199999999999999">
      <c r="B4423" s="87"/>
      <c r="C4423" s="87"/>
      <c r="D4423" s="89"/>
      <c r="R4423" s="89"/>
      <c r="S4423" s="89"/>
      <c r="T4423" s="89"/>
    </row>
    <row r="4424" spans="2:20" s="86" customFormat="1" ht="10.199999999999999">
      <c r="B4424" s="87"/>
      <c r="C4424" s="87"/>
      <c r="D4424" s="89"/>
      <c r="R4424" s="89"/>
      <c r="S4424" s="89"/>
      <c r="T4424" s="89"/>
    </row>
    <row r="4425" spans="2:20" s="86" customFormat="1" ht="10.199999999999999">
      <c r="B4425" s="87"/>
      <c r="C4425" s="87"/>
      <c r="D4425" s="89"/>
      <c r="R4425" s="89"/>
      <c r="S4425" s="89"/>
      <c r="T4425" s="89"/>
    </row>
    <row r="4426" spans="2:20" s="86" customFormat="1" ht="10.199999999999999">
      <c r="B4426" s="87"/>
      <c r="C4426" s="87"/>
      <c r="D4426" s="89"/>
      <c r="R4426" s="89"/>
      <c r="S4426" s="89"/>
      <c r="T4426" s="89"/>
    </row>
    <row r="4427" spans="2:20" s="86" customFormat="1" ht="10.199999999999999">
      <c r="B4427" s="87"/>
      <c r="C4427" s="87"/>
      <c r="D4427" s="89"/>
      <c r="R4427" s="89"/>
      <c r="S4427" s="89"/>
      <c r="T4427" s="89"/>
    </row>
    <row r="4428" spans="2:20" s="86" customFormat="1" ht="10.199999999999999">
      <c r="B4428" s="87"/>
      <c r="C4428" s="87"/>
      <c r="D4428" s="89"/>
      <c r="R4428" s="89"/>
      <c r="S4428" s="89"/>
      <c r="T4428" s="89"/>
    </row>
    <row r="4429" spans="2:20" s="86" customFormat="1" ht="10.199999999999999">
      <c r="B4429" s="87"/>
      <c r="C4429" s="87"/>
      <c r="D4429" s="89"/>
      <c r="R4429" s="89"/>
      <c r="S4429" s="89"/>
      <c r="T4429" s="89"/>
    </row>
    <row r="4430" spans="2:20" s="86" customFormat="1" ht="10.199999999999999">
      <c r="B4430" s="87"/>
      <c r="C4430" s="87"/>
      <c r="D4430" s="89"/>
      <c r="R4430" s="89"/>
      <c r="S4430" s="89"/>
      <c r="T4430" s="89"/>
    </row>
    <row r="4431" spans="2:20" s="86" customFormat="1" ht="10.199999999999999">
      <c r="B4431" s="87"/>
      <c r="C4431" s="87"/>
      <c r="D4431" s="89"/>
      <c r="R4431" s="89"/>
      <c r="S4431" s="89"/>
      <c r="T4431" s="89"/>
    </row>
    <row r="4432" spans="2:20" s="86" customFormat="1" ht="10.199999999999999">
      <c r="B4432" s="87"/>
      <c r="C4432" s="87"/>
      <c r="D4432" s="89"/>
      <c r="R4432" s="89"/>
      <c r="S4432" s="89"/>
      <c r="T4432" s="89"/>
    </row>
    <row r="4433" spans="2:20" s="86" customFormat="1" ht="10.199999999999999">
      <c r="B4433" s="87"/>
      <c r="C4433" s="87"/>
      <c r="D4433" s="89"/>
      <c r="R4433" s="89"/>
      <c r="S4433" s="89"/>
      <c r="T4433" s="89"/>
    </row>
    <row r="4434" spans="2:20" s="86" customFormat="1" ht="10.199999999999999">
      <c r="B4434" s="87"/>
      <c r="C4434" s="87"/>
      <c r="D4434" s="89"/>
      <c r="R4434" s="89"/>
      <c r="S4434" s="89"/>
      <c r="T4434" s="89"/>
    </row>
    <row r="4435" spans="2:20" s="86" customFormat="1" ht="10.199999999999999">
      <c r="B4435" s="87"/>
      <c r="C4435" s="87"/>
      <c r="D4435" s="89"/>
      <c r="R4435" s="89"/>
      <c r="S4435" s="89"/>
      <c r="T4435" s="89"/>
    </row>
    <row r="4436" spans="2:20" s="86" customFormat="1" ht="10.199999999999999">
      <c r="B4436" s="87"/>
      <c r="C4436" s="87"/>
      <c r="D4436" s="89"/>
      <c r="R4436" s="89"/>
      <c r="S4436" s="89"/>
      <c r="T4436" s="89"/>
    </row>
    <row r="4437" spans="2:20" s="86" customFormat="1" ht="10.199999999999999">
      <c r="B4437" s="87"/>
      <c r="C4437" s="87"/>
      <c r="D4437" s="89"/>
      <c r="R4437" s="89"/>
      <c r="S4437" s="89"/>
      <c r="T4437" s="89"/>
    </row>
    <row r="4438" spans="2:20" s="86" customFormat="1" ht="10.199999999999999">
      <c r="B4438" s="87"/>
      <c r="C4438" s="87"/>
      <c r="D4438" s="89"/>
      <c r="R4438" s="89"/>
      <c r="S4438" s="89"/>
      <c r="T4438" s="89"/>
    </row>
    <row r="4439" spans="2:20" s="86" customFormat="1" ht="10.199999999999999">
      <c r="B4439" s="87"/>
      <c r="C4439" s="87"/>
      <c r="D4439" s="89"/>
      <c r="R4439" s="89"/>
      <c r="S4439" s="89"/>
      <c r="T4439" s="89"/>
    </row>
    <row r="4440" spans="2:20" s="86" customFormat="1" ht="10.199999999999999">
      <c r="B4440" s="87"/>
      <c r="C4440" s="87"/>
      <c r="D4440" s="89"/>
      <c r="R4440" s="89"/>
      <c r="S4440" s="89"/>
      <c r="T4440" s="89"/>
    </row>
    <row r="4441" spans="2:20" s="86" customFormat="1" ht="10.199999999999999">
      <c r="B4441" s="87"/>
      <c r="C4441" s="87"/>
      <c r="D4441" s="89"/>
      <c r="R4441" s="89"/>
      <c r="S4441" s="89"/>
      <c r="T4441" s="89"/>
    </row>
    <row r="4442" spans="2:20" s="86" customFormat="1" ht="10.199999999999999">
      <c r="B4442" s="87"/>
      <c r="C4442" s="87"/>
      <c r="D4442" s="89"/>
      <c r="R4442" s="89"/>
      <c r="S4442" s="89"/>
      <c r="T4442" s="89"/>
    </row>
    <row r="4443" spans="2:20" s="86" customFormat="1" ht="10.199999999999999">
      <c r="B4443" s="87"/>
      <c r="C4443" s="87"/>
      <c r="D4443" s="89"/>
      <c r="R4443" s="89"/>
      <c r="S4443" s="89"/>
      <c r="T4443" s="89"/>
    </row>
    <row r="4444" spans="2:20" s="86" customFormat="1" ht="10.199999999999999">
      <c r="B4444" s="87"/>
      <c r="C4444" s="87"/>
      <c r="D4444" s="89"/>
      <c r="R4444" s="89"/>
      <c r="S4444" s="89"/>
      <c r="T4444" s="89"/>
    </row>
    <row r="4445" spans="2:20" s="86" customFormat="1" ht="10.199999999999999">
      <c r="B4445" s="87"/>
      <c r="C4445" s="87"/>
      <c r="D4445" s="89"/>
      <c r="R4445" s="89"/>
      <c r="S4445" s="89"/>
      <c r="T4445" s="89"/>
    </row>
    <row r="4446" spans="2:20" s="86" customFormat="1" ht="10.199999999999999">
      <c r="B4446" s="87"/>
      <c r="C4446" s="87"/>
      <c r="D4446" s="89"/>
      <c r="R4446" s="89"/>
      <c r="S4446" s="89"/>
      <c r="T4446" s="89"/>
    </row>
    <row r="4447" spans="2:20" s="86" customFormat="1" ht="10.199999999999999">
      <c r="B4447" s="87"/>
      <c r="C4447" s="87"/>
      <c r="D4447" s="89"/>
      <c r="R4447" s="89"/>
      <c r="S4447" s="89"/>
      <c r="T4447" s="89"/>
    </row>
    <row r="4448" spans="2:20" s="86" customFormat="1" ht="10.199999999999999">
      <c r="B4448" s="87"/>
      <c r="C4448" s="87"/>
      <c r="D4448" s="89"/>
      <c r="R4448" s="89"/>
      <c r="S4448" s="89"/>
      <c r="T4448" s="89"/>
    </row>
    <row r="4449" spans="2:20" s="86" customFormat="1" ht="10.199999999999999">
      <c r="B4449" s="87"/>
      <c r="C4449" s="87"/>
      <c r="D4449" s="89"/>
      <c r="R4449" s="89"/>
      <c r="S4449" s="89"/>
      <c r="T4449" s="89"/>
    </row>
    <row r="4450" spans="2:20" s="86" customFormat="1" ht="10.199999999999999">
      <c r="B4450" s="87"/>
      <c r="C4450" s="87"/>
      <c r="D4450" s="89"/>
      <c r="R4450" s="89"/>
      <c r="S4450" s="89"/>
      <c r="T4450" s="89"/>
    </row>
    <row r="4451" spans="2:20" s="86" customFormat="1" ht="10.199999999999999">
      <c r="B4451" s="87"/>
      <c r="C4451" s="87"/>
      <c r="D4451" s="89"/>
      <c r="R4451" s="89"/>
      <c r="S4451" s="89"/>
      <c r="T4451" s="89"/>
    </row>
    <row r="4452" spans="2:20" s="86" customFormat="1" ht="10.199999999999999">
      <c r="B4452" s="87"/>
      <c r="C4452" s="87"/>
      <c r="D4452" s="89"/>
      <c r="R4452" s="89"/>
      <c r="S4452" s="89"/>
      <c r="T4452" s="89"/>
    </row>
    <row r="4453" spans="2:20" s="86" customFormat="1" ht="10.199999999999999">
      <c r="B4453" s="87"/>
      <c r="C4453" s="87"/>
      <c r="D4453" s="89"/>
      <c r="R4453" s="89"/>
      <c r="S4453" s="89"/>
      <c r="T4453" s="89"/>
    </row>
    <row r="4454" spans="2:20" s="86" customFormat="1" ht="10.199999999999999">
      <c r="B4454" s="87"/>
      <c r="C4454" s="87"/>
      <c r="D4454" s="89"/>
      <c r="R4454" s="89"/>
      <c r="S4454" s="89"/>
      <c r="T4454" s="89"/>
    </row>
    <row r="4455" spans="2:20" s="86" customFormat="1" ht="10.199999999999999">
      <c r="B4455" s="87"/>
      <c r="C4455" s="87"/>
      <c r="D4455" s="89"/>
      <c r="R4455" s="89"/>
      <c r="S4455" s="89"/>
      <c r="T4455" s="89"/>
    </row>
    <row r="4456" spans="2:20" s="86" customFormat="1" ht="10.199999999999999">
      <c r="B4456" s="87"/>
      <c r="C4456" s="87"/>
      <c r="D4456" s="89"/>
      <c r="R4456" s="89"/>
      <c r="S4456" s="89"/>
      <c r="T4456" s="89"/>
    </row>
    <row r="4457" spans="2:20" s="86" customFormat="1" ht="10.199999999999999">
      <c r="B4457" s="87"/>
      <c r="C4457" s="87"/>
      <c r="D4457" s="89"/>
      <c r="R4457" s="89"/>
      <c r="S4457" s="89"/>
      <c r="T4457" s="89"/>
    </row>
    <row r="4458" spans="2:20" s="86" customFormat="1" ht="10.199999999999999">
      <c r="B4458" s="87"/>
      <c r="C4458" s="87"/>
      <c r="D4458" s="89"/>
      <c r="R4458" s="89"/>
      <c r="S4458" s="89"/>
      <c r="T4458" s="89"/>
    </row>
    <row r="4459" spans="2:20" s="86" customFormat="1" ht="10.199999999999999">
      <c r="B4459" s="87"/>
      <c r="C4459" s="87"/>
      <c r="D4459" s="89"/>
      <c r="R4459" s="89"/>
      <c r="S4459" s="89"/>
      <c r="T4459" s="89"/>
    </row>
    <row r="4460" spans="2:20" s="86" customFormat="1" ht="10.199999999999999">
      <c r="B4460" s="87"/>
      <c r="C4460" s="87"/>
      <c r="D4460" s="89"/>
      <c r="R4460" s="89"/>
      <c r="S4460" s="89"/>
      <c r="T4460" s="89"/>
    </row>
    <row r="4461" spans="2:20" s="86" customFormat="1" ht="10.199999999999999">
      <c r="B4461" s="87"/>
      <c r="C4461" s="87"/>
      <c r="D4461" s="89"/>
      <c r="R4461" s="89"/>
      <c r="S4461" s="89"/>
      <c r="T4461" s="89"/>
    </row>
    <row r="4462" spans="2:20" s="86" customFormat="1" ht="10.199999999999999">
      <c r="B4462" s="87"/>
      <c r="C4462" s="87"/>
      <c r="D4462" s="89"/>
      <c r="R4462" s="89"/>
      <c r="S4462" s="89"/>
      <c r="T4462" s="89"/>
    </row>
    <row r="4463" spans="2:20" s="86" customFormat="1" ht="10.199999999999999">
      <c r="B4463" s="87"/>
      <c r="C4463" s="87"/>
      <c r="D4463" s="89"/>
      <c r="R4463" s="89"/>
      <c r="S4463" s="89"/>
      <c r="T4463" s="89"/>
    </row>
    <row r="4464" spans="2:20" s="86" customFormat="1" ht="10.199999999999999">
      <c r="B4464" s="87"/>
      <c r="C4464" s="87"/>
      <c r="D4464" s="89"/>
      <c r="R4464" s="89"/>
      <c r="S4464" s="89"/>
      <c r="T4464" s="89"/>
    </row>
    <row r="4465" spans="2:20" s="86" customFormat="1" ht="10.199999999999999">
      <c r="B4465" s="87"/>
      <c r="C4465" s="87"/>
      <c r="D4465" s="89"/>
      <c r="R4465" s="89"/>
      <c r="S4465" s="89"/>
      <c r="T4465" s="89"/>
    </row>
    <row r="4466" spans="2:20" s="86" customFormat="1" ht="10.199999999999999">
      <c r="B4466" s="87"/>
      <c r="C4466" s="87"/>
      <c r="D4466" s="89"/>
      <c r="R4466" s="89"/>
      <c r="S4466" s="89"/>
      <c r="T4466" s="89"/>
    </row>
    <row r="4467" spans="2:20" s="86" customFormat="1" ht="10.199999999999999">
      <c r="B4467" s="87"/>
      <c r="C4467" s="87"/>
      <c r="D4467" s="89"/>
      <c r="R4467" s="89"/>
      <c r="S4467" s="89"/>
      <c r="T4467" s="89"/>
    </row>
    <row r="4468" spans="2:20" s="86" customFormat="1" ht="10.199999999999999">
      <c r="B4468" s="87"/>
      <c r="C4468" s="87"/>
      <c r="D4468" s="89"/>
      <c r="R4468" s="89"/>
      <c r="S4468" s="89"/>
      <c r="T4468" s="89"/>
    </row>
    <row r="4469" spans="2:20" s="86" customFormat="1" ht="10.199999999999999">
      <c r="B4469" s="87"/>
      <c r="C4469" s="87"/>
      <c r="D4469" s="89"/>
      <c r="R4469" s="89"/>
      <c r="S4469" s="89"/>
      <c r="T4469" s="89"/>
    </row>
    <row r="4470" spans="2:20" s="86" customFormat="1" ht="10.199999999999999">
      <c r="B4470" s="87"/>
      <c r="C4470" s="87"/>
      <c r="D4470" s="89"/>
      <c r="R4470" s="89"/>
      <c r="S4470" s="89"/>
      <c r="T4470" s="89"/>
    </row>
    <row r="4471" spans="2:20" s="86" customFormat="1" ht="10.199999999999999">
      <c r="B4471" s="87"/>
      <c r="C4471" s="87"/>
      <c r="D4471" s="89"/>
      <c r="R4471" s="89"/>
      <c r="S4471" s="89"/>
      <c r="T4471" s="89"/>
    </row>
    <row r="4472" spans="2:20" s="86" customFormat="1" ht="10.199999999999999">
      <c r="B4472" s="87"/>
      <c r="C4472" s="87"/>
      <c r="D4472" s="89"/>
      <c r="R4472" s="89"/>
      <c r="S4472" s="89"/>
      <c r="T4472" s="89"/>
    </row>
    <row r="4473" spans="2:20" s="86" customFormat="1" ht="10.199999999999999">
      <c r="B4473" s="87"/>
      <c r="C4473" s="87"/>
      <c r="D4473" s="89"/>
      <c r="R4473" s="89"/>
      <c r="S4473" s="89"/>
      <c r="T4473" s="89"/>
    </row>
    <row r="4474" spans="2:20" s="86" customFormat="1" ht="10.199999999999999">
      <c r="B4474" s="87"/>
      <c r="C4474" s="87"/>
      <c r="D4474" s="89"/>
      <c r="R4474" s="89"/>
      <c r="S4474" s="89"/>
      <c r="T4474" s="89"/>
    </row>
    <row r="4475" spans="2:20" s="86" customFormat="1" ht="10.199999999999999">
      <c r="B4475" s="87"/>
      <c r="C4475" s="87"/>
      <c r="D4475" s="89"/>
      <c r="R4475" s="89"/>
      <c r="S4475" s="89"/>
      <c r="T4475" s="89"/>
    </row>
    <row r="4476" spans="2:20" s="86" customFormat="1" ht="10.199999999999999">
      <c r="B4476" s="87"/>
      <c r="C4476" s="87"/>
      <c r="D4476" s="89"/>
      <c r="R4476" s="89"/>
      <c r="S4476" s="89"/>
      <c r="T4476" s="89"/>
    </row>
    <row r="4477" spans="2:20" s="86" customFormat="1" ht="10.199999999999999">
      <c r="B4477" s="87"/>
      <c r="C4477" s="87"/>
      <c r="D4477" s="89"/>
      <c r="R4477" s="89"/>
      <c r="S4477" s="89"/>
      <c r="T4477" s="89"/>
    </row>
    <row r="4478" spans="2:20" s="86" customFormat="1" ht="10.199999999999999">
      <c r="B4478" s="87"/>
      <c r="C4478" s="87"/>
      <c r="D4478" s="89"/>
      <c r="R4478" s="89"/>
      <c r="S4478" s="89"/>
      <c r="T4478" s="89"/>
    </row>
    <row r="4479" spans="2:20" s="86" customFormat="1" ht="10.199999999999999">
      <c r="B4479" s="87"/>
      <c r="C4479" s="87"/>
      <c r="D4479" s="89"/>
      <c r="R4479" s="89"/>
      <c r="S4479" s="89"/>
      <c r="T4479" s="89"/>
    </row>
    <row r="4480" spans="2:20" s="86" customFormat="1" ht="10.199999999999999">
      <c r="B4480" s="87"/>
      <c r="C4480" s="87"/>
      <c r="D4480" s="89"/>
      <c r="R4480" s="89"/>
      <c r="S4480" s="89"/>
      <c r="T4480" s="89"/>
    </row>
    <row r="4481" spans="2:20" s="86" customFormat="1" ht="10.199999999999999">
      <c r="B4481" s="87"/>
      <c r="C4481" s="87"/>
      <c r="D4481" s="89"/>
      <c r="R4481" s="89"/>
      <c r="S4481" s="89"/>
      <c r="T4481" s="89"/>
    </row>
    <row r="4482" spans="2:20" s="86" customFormat="1" ht="10.199999999999999">
      <c r="B4482" s="87"/>
      <c r="C4482" s="87"/>
      <c r="D4482" s="89"/>
      <c r="R4482" s="89"/>
      <c r="S4482" s="89"/>
      <c r="T4482" s="89"/>
    </row>
    <row r="4483" spans="2:20" s="86" customFormat="1" ht="10.199999999999999">
      <c r="B4483" s="87"/>
      <c r="C4483" s="87"/>
      <c r="D4483" s="89"/>
      <c r="R4483" s="89"/>
      <c r="S4483" s="89"/>
      <c r="T4483" s="89"/>
    </row>
    <row r="4484" spans="2:20" s="86" customFormat="1" ht="10.199999999999999">
      <c r="B4484" s="87"/>
      <c r="C4484" s="87"/>
      <c r="D4484" s="89"/>
      <c r="R4484" s="89"/>
      <c r="S4484" s="89"/>
      <c r="T4484" s="89"/>
    </row>
    <row r="4485" spans="2:20" s="86" customFormat="1" ht="10.199999999999999">
      <c r="B4485" s="87"/>
      <c r="C4485" s="87"/>
      <c r="D4485" s="89"/>
      <c r="R4485" s="89"/>
      <c r="S4485" s="89"/>
      <c r="T4485" s="89"/>
    </row>
    <row r="4486" spans="2:20" s="86" customFormat="1" ht="10.199999999999999">
      <c r="B4486" s="87"/>
      <c r="C4486" s="87"/>
      <c r="D4486" s="89"/>
      <c r="R4486" s="89"/>
      <c r="S4486" s="89"/>
      <c r="T4486" s="89"/>
    </row>
    <row r="4487" spans="2:20" s="86" customFormat="1" ht="10.199999999999999">
      <c r="B4487" s="87"/>
      <c r="C4487" s="87"/>
      <c r="D4487" s="89"/>
      <c r="R4487" s="89"/>
      <c r="S4487" s="89"/>
      <c r="T4487" s="89"/>
    </row>
    <row r="4488" spans="2:20" s="86" customFormat="1" ht="10.199999999999999">
      <c r="B4488" s="87"/>
      <c r="C4488" s="87"/>
      <c r="D4488" s="89"/>
      <c r="R4488" s="89"/>
      <c r="S4488" s="89"/>
      <c r="T4488" s="89"/>
    </row>
    <row r="4489" spans="2:20" s="86" customFormat="1" ht="10.199999999999999">
      <c r="B4489" s="87"/>
      <c r="C4489" s="87"/>
      <c r="D4489" s="89"/>
      <c r="R4489" s="89"/>
      <c r="S4489" s="89"/>
      <c r="T4489" s="89"/>
    </row>
    <row r="4490" spans="2:20" s="86" customFormat="1" ht="10.199999999999999">
      <c r="B4490" s="87"/>
      <c r="C4490" s="87"/>
      <c r="D4490" s="89"/>
      <c r="R4490" s="89"/>
      <c r="S4490" s="89"/>
      <c r="T4490" s="89"/>
    </row>
    <row r="4491" spans="2:20" s="86" customFormat="1" ht="10.199999999999999">
      <c r="B4491" s="87"/>
      <c r="C4491" s="87"/>
      <c r="D4491" s="89"/>
      <c r="R4491" s="89"/>
      <c r="S4491" s="89"/>
      <c r="T4491" s="89"/>
    </row>
    <row r="4492" spans="2:20" s="86" customFormat="1" ht="10.199999999999999">
      <c r="B4492" s="87"/>
      <c r="C4492" s="87"/>
      <c r="D4492" s="89"/>
      <c r="R4492" s="89"/>
      <c r="S4492" s="89"/>
      <c r="T4492" s="89"/>
    </row>
    <row r="4493" spans="2:20" s="86" customFormat="1" ht="10.199999999999999">
      <c r="B4493" s="87"/>
      <c r="C4493" s="87"/>
      <c r="D4493" s="89"/>
      <c r="R4493" s="89"/>
      <c r="S4493" s="89"/>
      <c r="T4493" s="89"/>
    </row>
    <row r="4494" spans="2:20" s="86" customFormat="1" ht="10.199999999999999">
      <c r="B4494" s="87"/>
      <c r="C4494" s="87"/>
      <c r="D4494" s="89"/>
      <c r="R4494" s="89"/>
      <c r="S4494" s="89"/>
      <c r="T4494" s="89"/>
    </row>
    <row r="4495" spans="2:20" s="86" customFormat="1" ht="10.199999999999999">
      <c r="B4495" s="87"/>
      <c r="C4495" s="87"/>
      <c r="D4495" s="89"/>
      <c r="R4495" s="89"/>
      <c r="S4495" s="89"/>
      <c r="T4495" s="89"/>
    </row>
    <row r="4496" spans="2:20" s="86" customFormat="1" ht="10.199999999999999">
      <c r="B4496" s="87"/>
      <c r="C4496" s="87"/>
      <c r="D4496" s="89"/>
      <c r="R4496" s="89"/>
      <c r="S4496" s="89"/>
      <c r="T4496" s="89"/>
    </row>
    <row r="4497" spans="2:20" s="86" customFormat="1" ht="10.199999999999999">
      <c r="B4497" s="87"/>
      <c r="C4497" s="87"/>
      <c r="D4497" s="89"/>
      <c r="R4497" s="89"/>
      <c r="S4497" s="89"/>
      <c r="T4497" s="89"/>
    </row>
    <row r="4498" spans="2:20" s="86" customFormat="1" ht="10.199999999999999">
      <c r="B4498" s="87"/>
      <c r="C4498" s="87"/>
      <c r="D4498" s="89"/>
      <c r="R4498" s="89"/>
      <c r="S4498" s="89"/>
      <c r="T4498" s="89"/>
    </row>
    <row r="4499" spans="2:20" s="86" customFormat="1" ht="10.199999999999999">
      <c r="B4499" s="87"/>
      <c r="C4499" s="87"/>
      <c r="D4499" s="89"/>
      <c r="R4499" s="89"/>
      <c r="S4499" s="89"/>
      <c r="T4499" s="89"/>
    </row>
    <row r="4500" spans="2:20" s="86" customFormat="1" ht="10.199999999999999">
      <c r="B4500" s="87"/>
      <c r="C4500" s="87"/>
      <c r="D4500" s="89"/>
      <c r="R4500" s="89"/>
      <c r="S4500" s="89"/>
      <c r="T4500" s="89"/>
    </row>
    <row r="4501" spans="2:20" s="86" customFormat="1" ht="10.199999999999999">
      <c r="B4501" s="87"/>
      <c r="C4501" s="87"/>
      <c r="D4501" s="89"/>
      <c r="R4501" s="89"/>
      <c r="S4501" s="89"/>
      <c r="T4501" s="89"/>
    </row>
    <row r="4502" spans="2:20" s="86" customFormat="1" ht="10.199999999999999">
      <c r="B4502" s="87"/>
      <c r="C4502" s="87"/>
      <c r="D4502" s="89"/>
      <c r="R4502" s="89"/>
      <c r="S4502" s="89"/>
      <c r="T4502" s="89"/>
    </row>
    <row r="4503" spans="2:20" s="86" customFormat="1" ht="10.199999999999999">
      <c r="B4503" s="87"/>
      <c r="C4503" s="87"/>
      <c r="D4503" s="89"/>
      <c r="R4503" s="89"/>
      <c r="S4503" s="89"/>
      <c r="T4503" s="89"/>
    </row>
    <row r="4504" spans="2:20" s="86" customFormat="1" ht="10.199999999999999">
      <c r="B4504" s="87"/>
      <c r="C4504" s="87"/>
      <c r="D4504" s="89"/>
      <c r="R4504" s="89"/>
      <c r="S4504" s="89"/>
      <c r="T4504" s="89"/>
    </row>
    <row r="4505" spans="2:20" s="86" customFormat="1" ht="10.199999999999999">
      <c r="B4505" s="87"/>
      <c r="C4505" s="87"/>
      <c r="D4505" s="89"/>
      <c r="R4505" s="89"/>
      <c r="S4505" s="89"/>
      <c r="T4505" s="89"/>
    </row>
    <row r="4506" spans="2:20" s="86" customFormat="1" ht="10.199999999999999">
      <c r="B4506" s="87"/>
      <c r="C4506" s="87"/>
      <c r="D4506" s="89"/>
      <c r="R4506" s="89"/>
      <c r="S4506" s="89"/>
      <c r="T4506" s="89"/>
    </row>
    <row r="4507" spans="2:20" s="86" customFormat="1" ht="10.199999999999999">
      <c r="B4507" s="87"/>
      <c r="C4507" s="87"/>
      <c r="D4507" s="89"/>
      <c r="R4507" s="89"/>
      <c r="S4507" s="89"/>
      <c r="T4507" s="89"/>
    </row>
    <row r="4508" spans="2:20" s="86" customFormat="1" ht="10.199999999999999">
      <c r="B4508" s="87"/>
      <c r="C4508" s="87"/>
      <c r="D4508" s="89"/>
      <c r="R4508" s="89"/>
      <c r="S4508" s="89"/>
      <c r="T4508" s="89"/>
    </row>
    <row r="4509" spans="2:20" s="86" customFormat="1" ht="10.199999999999999">
      <c r="B4509" s="87"/>
      <c r="C4509" s="87"/>
      <c r="D4509" s="89"/>
      <c r="R4509" s="89"/>
      <c r="S4509" s="89"/>
      <c r="T4509" s="89"/>
    </row>
    <row r="4510" spans="2:20" s="86" customFormat="1" ht="10.199999999999999">
      <c r="B4510" s="87"/>
      <c r="C4510" s="87"/>
      <c r="D4510" s="89"/>
      <c r="R4510" s="89"/>
      <c r="S4510" s="89"/>
      <c r="T4510" s="89"/>
    </row>
    <row r="4511" spans="2:20" s="86" customFormat="1" ht="10.199999999999999">
      <c r="B4511" s="87"/>
      <c r="C4511" s="87"/>
      <c r="D4511" s="89"/>
      <c r="R4511" s="89"/>
      <c r="S4511" s="89"/>
      <c r="T4511" s="89"/>
    </row>
    <row r="4512" spans="2:20" s="86" customFormat="1" ht="10.199999999999999">
      <c r="B4512" s="87"/>
      <c r="C4512" s="87"/>
      <c r="D4512" s="89"/>
      <c r="R4512" s="89"/>
      <c r="S4512" s="89"/>
      <c r="T4512" s="89"/>
    </row>
    <row r="4513" spans="2:20" s="86" customFormat="1" ht="10.199999999999999">
      <c r="B4513" s="87"/>
      <c r="C4513" s="87"/>
      <c r="D4513" s="89"/>
      <c r="R4513" s="89"/>
      <c r="S4513" s="89"/>
      <c r="T4513" s="89"/>
    </row>
    <row r="4514" spans="2:20" s="86" customFormat="1" ht="10.199999999999999">
      <c r="B4514" s="87"/>
      <c r="C4514" s="87"/>
      <c r="D4514" s="89"/>
      <c r="R4514" s="89"/>
      <c r="S4514" s="89"/>
      <c r="T4514" s="89"/>
    </row>
    <row r="4515" spans="2:20" s="86" customFormat="1" ht="10.199999999999999">
      <c r="B4515" s="87"/>
      <c r="C4515" s="87"/>
      <c r="D4515" s="89"/>
      <c r="R4515" s="89"/>
      <c r="S4515" s="89"/>
      <c r="T4515" s="89"/>
    </row>
    <row r="4516" spans="2:20" s="86" customFormat="1" ht="10.199999999999999">
      <c r="B4516" s="87"/>
      <c r="C4516" s="87"/>
      <c r="D4516" s="89"/>
      <c r="R4516" s="89"/>
      <c r="S4516" s="89"/>
      <c r="T4516" s="89"/>
    </row>
    <row r="4517" spans="2:20" s="86" customFormat="1" ht="10.199999999999999">
      <c r="B4517" s="87"/>
      <c r="C4517" s="87"/>
      <c r="D4517" s="89"/>
      <c r="R4517" s="89"/>
      <c r="S4517" s="89"/>
      <c r="T4517" s="89"/>
    </row>
    <row r="4518" spans="2:20" s="86" customFormat="1" ht="10.199999999999999">
      <c r="B4518" s="87"/>
      <c r="C4518" s="87"/>
      <c r="D4518" s="89"/>
      <c r="R4518" s="89"/>
      <c r="S4518" s="89"/>
      <c r="T4518" s="89"/>
    </row>
    <row r="4519" spans="2:20" s="86" customFormat="1" ht="10.199999999999999">
      <c r="B4519" s="87"/>
      <c r="C4519" s="87"/>
      <c r="D4519" s="89"/>
      <c r="R4519" s="89"/>
      <c r="S4519" s="89"/>
      <c r="T4519" s="89"/>
    </row>
    <row r="4520" spans="2:20" s="86" customFormat="1" ht="10.199999999999999">
      <c r="B4520" s="87"/>
      <c r="C4520" s="87"/>
      <c r="D4520" s="89"/>
      <c r="R4520" s="89"/>
      <c r="S4520" s="89"/>
      <c r="T4520" s="89"/>
    </row>
    <row r="4521" spans="2:20" s="86" customFormat="1" ht="10.199999999999999">
      <c r="B4521" s="87"/>
      <c r="C4521" s="87"/>
      <c r="D4521" s="89"/>
      <c r="R4521" s="89"/>
      <c r="S4521" s="89"/>
      <c r="T4521" s="89"/>
    </row>
    <row r="4522" spans="2:20" s="86" customFormat="1" ht="10.199999999999999">
      <c r="B4522" s="87"/>
      <c r="C4522" s="87"/>
      <c r="D4522" s="89"/>
      <c r="R4522" s="89"/>
      <c r="S4522" s="89"/>
      <c r="T4522" s="89"/>
    </row>
    <row r="4523" spans="2:20" s="86" customFormat="1" ht="10.199999999999999">
      <c r="B4523" s="87"/>
      <c r="C4523" s="87"/>
      <c r="D4523" s="89"/>
      <c r="R4523" s="89"/>
      <c r="S4523" s="89"/>
      <c r="T4523" s="89"/>
    </row>
    <row r="4524" spans="2:20" s="86" customFormat="1" ht="10.199999999999999">
      <c r="B4524" s="87"/>
      <c r="C4524" s="87"/>
      <c r="D4524" s="89"/>
      <c r="R4524" s="89"/>
      <c r="S4524" s="89"/>
      <c r="T4524" s="89"/>
    </row>
    <row r="4525" spans="2:20" s="86" customFormat="1" ht="10.199999999999999">
      <c r="B4525" s="87"/>
      <c r="C4525" s="87"/>
      <c r="D4525" s="89"/>
      <c r="R4525" s="89"/>
      <c r="S4525" s="89"/>
      <c r="T4525" s="89"/>
    </row>
    <row r="4526" spans="2:20" s="86" customFormat="1" ht="10.199999999999999">
      <c r="B4526" s="87"/>
      <c r="C4526" s="87"/>
      <c r="D4526" s="89"/>
      <c r="R4526" s="89"/>
      <c r="S4526" s="89"/>
      <c r="T4526" s="89"/>
    </row>
    <row r="4527" spans="2:20" s="86" customFormat="1" ht="10.199999999999999">
      <c r="B4527" s="87"/>
      <c r="C4527" s="87"/>
      <c r="D4527" s="89"/>
      <c r="R4527" s="89"/>
      <c r="S4527" s="89"/>
      <c r="T4527" s="89"/>
    </row>
    <row r="4528" spans="2:20" s="86" customFormat="1" ht="10.199999999999999">
      <c r="B4528" s="87"/>
      <c r="C4528" s="87"/>
      <c r="D4528" s="89"/>
      <c r="R4528" s="89"/>
      <c r="S4528" s="89"/>
      <c r="T4528" s="89"/>
    </row>
    <row r="4529" spans="2:20" s="86" customFormat="1" ht="10.199999999999999">
      <c r="B4529" s="87"/>
      <c r="C4529" s="87"/>
      <c r="D4529" s="89"/>
      <c r="R4529" s="89"/>
      <c r="S4529" s="89"/>
      <c r="T4529" s="89"/>
    </row>
    <row r="4530" spans="2:20" s="86" customFormat="1" ht="10.199999999999999">
      <c r="B4530" s="87"/>
      <c r="C4530" s="87"/>
      <c r="D4530" s="89"/>
      <c r="R4530" s="89"/>
      <c r="S4530" s="89"/>
      <c r="T4530" s="89"/>
    </row>
    <row r="4531" spans="2:20" s="86" customFormat="1" ht="10.199999999999999">
      <c r="B4531" s="87"/>
      <c r="C4531" s="87"/>
      <c r="D4531" s="89"/>
      <c r="R4531" s="89"/>
      <c r="S4531" s="89"/>
      <c r="T4531" s="89"/>
    </row>
    <row r="4532" spans="2:20" s="86" customFormat="1" ht="10.199999999999999">
      <c r="B4532" s="87"/>
      <c r="C4532" s="87"/>
      <c r="D4532" s="89"/>
      <c r="R4532" s="89"/>
      <c r="S4532" s="89"/>
      <c r="T4532" s="89"/>
    </row>
    <row r="4533" spans="2:20" s="86" customFormat="1" ht="10.199999999999999">
      <c r="B4533" s="87"/>
      <c r="C4533" s="87"/>
      <c r="D4533" s="89"/>
      <c r="R4533" s="89"/>
      <c r="S4533" s="89"/>
      <c r="T4533" s="89"/>
    </row>
    <row r="4534" spans="2:20" s="86" customFormat="1" ht="10.199999999999999">
      <c r="B4534" s="87"/>
      <c r="C4534" s="87"/>
      <c r="D4534" s="89"/>
      <c r="R4534" s="89"/>
      <c r="S4534" s="89"/>
      <c r="T4534" s="89"/>
    </row>
    <row r="4535" spans="2:20" s="86" customFormat="1" ht="10.199999999999999">
      <c r="B4535" s="87"/>
      <c r="C4535" s="87"/>
      <c r="D4535" s="89"/>
      <c r="R4535" s="89"/>
      <c r="S4535" s="89"/>
      <c r="T4535" s="89"/>
    </row>
    <row r="4536" spans="2:20" s="86" customFormat="1" ht="10.199999999999999">
      <c r="B4536" s="87"/>
      <c r="C4536" s="87"/>
      <c r="D4536" s="89"/>
      <c r="R4536" s="89"/>
      <c r="S4536" s="89"/>
      <c r="T4536" s="89"/>
    </row>
    <row r="4537" spans="2:20" s="86" customFormat="1" ht="10.199999999999999">
      <c r="B4537" s="87"/>
      <c r="C4537" s="87"/>
      <c r="D4537" s="89"/>
      <c r="R4537" s="89"/>
      <c r="S4537" s="89"/>
      <c r="T4537" s="89"/>
    </row>
    <row r="4538" spans="2:20" s="86" customFormat="1" ht="10.199999999999999">
      <c r="B4538" s="87"/>
      <c r="C4538" s="87"/>
      <c r="D4538" s="89"/>
      <c r="R4538" s="89"/>
      <c r="S4538" s="89"/>
      <c r="T4538" s="89"/>
    </row>
    <row r="4539" spans="2:20" s="86" customFormat="1" ht="10.199999999999999">
      <c r="B4539" s="87"/>
      <c r="C4539" s="87"/>
      <c r="D4539" s="89"/>
      <c r="R4539" s="89"/>
      <c r="S4539" s="89"/>
      <c r="T4539" s="89"/>
    </row>
    <row r="4540" spans="2:20" s="86" customFormat="1" ht="10.199999999999999">
      <c r="B4540" s="87"/>
      <c r="C4540" s="87"/>
      <c r="D4540" s="89"/>
      <c r="R4540" s="89"/>
      <c r="S4540" s="89"/>
      <c r="T4540" s="89"/>
    </row>
    <row r="4541" spans="2:20" s="86" customFormat="1" ht="10.199999999999999">
      <c r="B4541" s="87"/>
      <c r="C4541" s="87"/>
      <c r="D4541" s="89"/>
      <c r="R4541" s="89"/>
      <c r="S4541" s="89"/>
      <c r="T4541" s="89"/>
    </row>
    <row r="4542" spans="2:20" s="86" customFormat="1" ht="10.199999999999999">
      <c r="B4542" s="87"/>
      <c r="C4542" s="87"/>
      <c r="D4542" s="89"/>
      <c r="R4542" s="89"/>
      <c r="S4542" s="89"/>
      <c r="T4542" s="89"/>
    </row>
    <row r="4543" spans="2:20" s="86" customFormat="1" ht="10.199999999999999">
      <c r="B4543" s="87"/>
      <c r="C4543" s="87"/>
      <c r="D4543" s="89"/>
      <c r="R4543" s="89"/>
      <c r="S4543" s="89"/>
      <c r="T4543" s="89"/>
    </row>
    <row r="4544" spans="2:20" s="86" customFormat="1" ht="10.199999999999999">
      <c r="B4544" s="87"/>
      <c r="C4544" s="87"/>
      <c r="D4544" s="89"/>
      <c r="R4544" s="89"/>
      <c r="S4544" s="89"/>
      <c r="T4544" s="89"/>
    </row>
    <row r="4545" spans="2:20" s="86" customFormat="1" ht="10.199999999999999">
      <c r="B4545" s="87"/>
      <c r="C4545" s="87"/>
      <c r="D4545" s="89"/>
      <c r="R4545" s="89"/>
      <c r="S4545" s="89"/>
      <c r="T4545" s="89"/>
    </row>
    <row r="4546" spans="2:20" s="86" customFormat="1" ht="10.199999999999999">
      <c r="B4546" s="87"/>
      <c r="C4546" s="87"/>
      <c r="D4546" s="89"/>
      <c r="R4546" s="89"/>
      <c r="S4546" s="89"/>
      <c r="T4546" s="89"/>
    </row>
    <row r="4547" spans="2:20" s="86" customFormat="1" ht="10.199999999999999">
      <c r="B4547" s="87"/>
      <c r="C4547" s="87"/>
      <c r="D4547" s="89"/>
      <c r="R4547" s="89"/>
      <c r="S4547" s="89"/>
      <c r="T4547" s="89"/>
    </row>
    <row r="4548" spans="2:20" s="86" customFormat="1" ht="10.199999999999999">
      <c r="B4548" s="87"/>
      <c r="C4548" s="87"/>
      <c r="D4548" s="89"/>
      <c r="R4548" s="89"/>
      <c r="S4548" s="89"/>
      <c r="T4548" s="89"/>
    </row>
    <row r="4549" spans="2:20" s="86" customFormat="1" ht="10.199999999999999">
      <c r="B4549" s="87"/>
      <c r="C4549" s="87"/>
      <c r="D4549" s="89"/>
      <c r="R4549" s="89"/>
      <c r="S4549" s="89"/>
      <c r="T4549" s="89"/>
    </row>
    <row r="4550" spans="2:20" s="86" customFormat="1" ht="10.199999999999999">
      <c r="B4550" s="87"/>
      <c r="C4550" s="87"/>
      <c r="D4550" s="89"/>
      <c r="R4550" s="89"/>
      <c r="S4550" s="89"/>
      <c r="T4550" s="89"/>
    </row>
    <row r="4551" spans="2:20" s="86" customFormat="1" ht="10.199999999999999">
      <c r="B4551" s="87"/>
      <c r="C4551" s="87"/>
      <c r="D4551" s="89"/>
      <c r="R4551" s="89"/>
      <c r="S4551" s="89"/>
      <c r="T4551" s="89"/>
    </row>
    <row r="4552" spans="2:20" s="86" customFormat="1" ht="10.199999999999999">
      <c r="B4552" s="87"/>
      <c r="C4552" s="87"/>
      <c r="D4552" s="89"/>
      <c r="R4552" s="89"/>
      <c r="S4552" s="89"/>
      <c r="T4552" s="89"/>
    </row>
    <row r="4553" spans="2:20" s="86" customFormat="1" ht="10.199999999999999">
      <c r="B4553" s="87"/>
      <c r="C4553" s="87"/>
      <c r="D4553" s="89"/>
      <c r="R4553" s="89"/>
      <c r="S4553" s="89"/>
      <c r="T4553" s="89"/>
    </row>
    <row r="4554" spans="2:20" s="86" customFormat="1" ht="10.199999999999999">
      <c r="B4554" s="87"/>
      <c r="C4554" s="87"/>
      <c r="D4554" s="89"/>
      <c r="R4554" s="89"/>
      <c r="S4554" s="89"/>
      <c r="T4554" s="89"/>
    </row>
    <row r="4555" spans="2:20" s="86" customFormat="1" ht="10.199999999999999">
      <c r="B4555" s="87"/>
      <c r="C4555" s="87"/>
      <c r="D4555" s="89"/>
      <c r="R4555" s="89"/>
      <c r="S4555" s="89"/>
      <c r="T4555" s="89"/>
    </row>
    <row r="4556" spans="2:20" s="86" customFormat="1" ht="10.199999999999999">
      <c r="B4556" s="87"/>
      <c r="C4556" s="87"/>
      <c r="D4556" s="89"/>
      <c r="R4556" s="89"/>
      <c r="S4556" s="89"/>
      <c r="T4556" s="89"/>
    </row>
    <row r="4557" spans="2:20" s="86" customFormat="1" ht="10.199999999999999">
      <c r="B4557" s="87"/>
      <c r="C4557" s="87"/>
      <c r="D4557" s="89"/>
      <c r="R4557" s="89"/>
      <c r="S4557" s="89"/>
      <c r="T4557" s="89"/>
    </row>
    <row r="4558" spans="2:20" s="86" customFormat="1" ht="10.199999999999999">
      <c r="B4558" s="87"/>
      <c r="C4558" s="87"/>
      <c r="D4558" s="89"/>
      <c r="R4558" s="89"/>
      <c r="S4558" s="89"/>
      <c r="T4558" s="89"/>
    </row>
    <row r="4559" spans="2:20" s="86" customFormat="1" ht="10.199999999999999">
      <c r="B4559" s="87"/>
      <c r="C4559" s="87"/>
      <c r="D4559" s="89"/>
      <c r="R4559" s="89"/>
      <c r="S4559" s="89"/>
      <c r="T4559" s="89"/>
    </row>
    <row r="4560" spans="2:20" s="86" customFormat="1" ht="10.199999999999999">
      <c r="B4560" s="87"/>
      <c r="C4560" s="87"/>
      <c r="D4560" s="89"/>
      <c r="R4560" s="89"/>
      <c r="S4560" s="89"/>
      <c r="T4560" s="89"/>
    </row>
    <row r="4561" spans="2:20" s="86" customFormat="1" ht="10.199999999999999">
      <c r="B4561" s="87"/>
      <c r="C4561" s="87"/>
      <c r="D4561" s="89"/>
      <c r="R4561" s="89"/>
      <c r="S4561" s="89"/>
      <c r="T4561" s="89"/>
    </row>
    <row r="4562" spans="2:20" s="86" customFormat="1" ht="10.199999999999999">
      <c r="B4562" s="87"/>
      <c r="C4562" s="87"/>
      <c r="D4562" s="89"/>
      <c r="R4562" s="89"/>
      <c r="S4562" s="89"/>
      <c r="T4562" s="89"/>
    </row>
    <row r="4563" spans="2:20" s="86" customFormat="1" ht="10.199999999999999">
      <c r="B4563" s="87"/>
      <c r="C4563" s="87"/>
      <c r="D4563" s="89"/>
      <c r="R4563" s="89"/>
      <c r="S4563" s="89"/>
      <c r="T4563" s="89"/>
    </row>
    <row r="4564" spans="2:20" s="86" customFormat="1" ht="10.199999999999999">
      <c r="B4564" s="87"/>
      <c r="C4564" s="87"/>
      <c r="D4564" s="89"/>
      <c r="R4564" s="89"/>
      <c r="S4564" s="89"/>
      <c r="T4564" s="89"/>
    </row>
    <row r="4565" spans="2:20" s="86" customFormat="1" ht="10.199999999999999">
      <c r="B4565" s="87"/>
      <c r="C4565" s="87"/>
      <c r="D4565" s="89"/>
      <c r="R4565" s="89"/>
      <c r="S4565" s="89"/>
      <c r="T4565" s="89"/>
    </row>
    <row r="4566" spans="2:20" s="86" customFormat="1" ht="10.199999999999999">
      <c r="B4566" s="87"/>
      <c r="C4566" s="87"/>
      <c r="D4566" s="89"/>
      <c r="R4566" s="89"/>
      <c r="S4566" s="89"/>
      <c r="T4566" s="89"/>
    </row>
    <row r="4567" spans="2:20" s="86" customFormat="1" ht="10.199999999999999">
      <c r="B4567" s="87"/>
      <c r="C4567" s="87"/>
      <c r="D4567" s="89"/>
      <c r="R4567" s="89"/>
      <c r="S4567" s="89"/>
      <c r="T4567" s="89"/>
    </row>
    <row r="4568" spans="2:20" s="86" customFormat="1" ht="10.199999999999999">
      <c r="B4568" s="87"/>
      <c r="C4568" s="87"/>
      <c r="D4568" s="89"/>
      <c r="R4568" s="89"/>
      <c r="S4568" s="89"/>
      <c r="T4568" s="89"/>
    </row>
    <row r="4569" spans="2:20" s="86" customFormat="1" ht="10.199999999999999">
      <c r="B4569" s="87"/>
      <c r="C4569" s="87"/>
      <c r="D4569" s="89"/>
      <c r="R4569" s="89"/>
      <c r="S4569" s="89"/>
      <c r="T4569" s="89"/>
    </row>
    <row r="4570" spans="2:20" s="86" customFormat="1" ht="10.199999999999999">
      <c r="B4570" s="87"/>
      <c r="C4570" s="87"/>
      <c r="D4570" s="89"/>
      <c r="R4570" s="89"/>
      <c r="S4570" s="89"/>
      <c r="T4570" s="89"/>
    </row>
    <row r="4571" spans="2:20" s="86" customFormat="1" ht="10.199999999999999">
      <c r="B4571" s="87"/>
      <c r="C4571" s="87"/>
      <c r="D4571" s="89"/>
      <c r="R4571" s="89"/>
      <c r="S4571" s="89"/>
      <c r="T4571" s="89"/>
    </row>
    <row r="4572" spans="2:20" s="86" customFormat="1" ht="10.199999999999999">
      <c r="B4572" s="87"/>
      <c r="C4572" s="87"/>
      <c r="D4572" s="89"/>
      <c r="R4572" s="89"/>
      <c r="S4572" s="89"/>
      <c r="T4572" s="89"/>
    </row>
    <row r="4573" spans="2:20" s="86" customFormat="1" ht="10.199999999999999">
      <c r="B4573" s="87"/>
      <c r="C4573" s="87"/>
      <c r="D4573" s="89"/>
      <c r="R4573" s="89"/>
      <c r="S4573" s="89"/>
      <c r="T4573" s="89"/>
    </row>
    <row r="4574" spans="2:20" s="86" customFormat="1" ht="10.199999999999999">
      <c r="B4574" s="87"/>
      <c r="C4574" s="87"/>
      <c r="D4574" s="89"/>
      <c r="R4574" s="89"/>
      <c r="S4574" s="89"/>
      <c r="T4574" s="89"/>
    </row>
    <row r="4575" spans="2:20" s="86" customFormat="1" ht="10.199999999999999">
      <c r="B4575" s="87"/>
      <c r="C4575" s="87"/>
      <c r="D4575" s="89"/>
      <c r="R4575" s="89"/>
      <c r="S4575" s="89"/>
      <c r="T4575" s="89"/>
    </row>
    <row r="4576" spans="2:20" s="86" customFormat="1" ht="10.199999999999999">
      <c r="B4576" s="87"/>
      <c r="C4576" s="87"/>
      <c r="D4576" s="89"/>
      <c r="R4576" s="89"/>
      <c r="S4576" s="89"/>
      <c r="T4576" s="89"/>
    </row>
    <row r="4577" spans="2:20" s="86" customFormat="1" ht="10.199999999999999">
      <c r="B4577" s="87"/>
      <c r="C4577" s="87"/>
      <c r="D4577" s="89"/>
      <c r="R4577" s="89"/>
      <c r="S4577" s="89"/>
      <c r="T4577" s="89"/>
    </row>
    <row r="4578" spans="2:20" s="86" customFormat="1" ht="10.199999999999999">
      <c r="B4578" s="87"/>
      <c r="C4578" s="87"/>
      <c r="D4578" s="89"/>
      <c r="R4578" s="89"/>
      <c r="S4578" s="89"/>
      <c r="T4578" s="89"/>
    </row>
    <row r="4579" spans="2:20" s="86" customFormat="1" ht="10.199999999999999">
      <c r="B4579" s="87"/>
      <c r="C4579" s="87"/>
      <c r="D4579" s="89"/>
      <c r="R4579" s="89"/>
      <c r="S4579" s="89"/>
      <c r="T4579" s="89"/>
    </row>
    <row r="4580" spans="2:20" s="86" customFormat="1" ht="10.199999999999999">
      <c r="B4580" s="87"/>
      <c r="C4580" s="87"/>
      <c r="D4580" s="89"/>
      <c r="R4580" s="89"/>
      <c r="S4580" s="89"/>
      <c r="T4580" s="89"/>
    </row>
    <row r="4581" spans="2:20" s="86" customFormat="1" ht="10.199999999999999">
      <c r="B4581" s="87"/>
      <c r="C4581" s="87"/>
      <c r="D4581" s="89"/>
      <c r="R4581" s="89"/>
      <c r="S4581" s="89"/>
      <c r="T4581" s="89"/>
    </row>
    <row r="4582" spans="2:20" s="86" customFormat="1" ht="10.199999999999999">
      <c r="B4582" s="87"/>
      <c r="C4582" s="87"/>
      <c r="D4582" s="89"/>
      <c r="R4582" s="89"/>
      <c r="S4582" s="89"/>
      <c r="T4582" s="89"/>
    </row>
    <row r="4583" spans="2:20" s="86" customFormat="1" ht="10.199999999999999">
      <c r="B4583" s="87"/>
      <c r="C4583" s="87"/>
      <c r="D4583" s="89"/>
      <c r="R4583" s="89"/>
      <c r="S4583" s="89"/>
      <c r="T4583" s="89"/>
    </row>
    <row r="4584" spans="2:20" s="86" customFormat="1" ht="10.199999999999999">
      <c r="B4584" s="87"/>
      <c r="C4584" s="87"/>
      <c r="D4584" s="89"/>
      <c r="R4584" s="89"/>
      <c r="S4584" s="89"/>
      <c r="T4584" s="89"/>
    </row>
    <row r="4585" spans="2:20" s="86" customFormat="1" ht="10.199999999999999">
      <c r="B4585" s="87"/>
      <c r="C4585" s="87"/>
      <c r="D4585" s="89"/>
      <c r="R4585" s="89"/>
      <c r="S4585" s="89"/>
      <c r="T4585" s="89"/>
    </row>
    <row r="4586" spans="2:20" s="86" customFormat="1" ht="10.199999999999999">
      <c r="B4586" s="87"/>
      <c r="C4586" s="87"/>
      <c r="D4586" s="89"/>
      <c r="R4586" s="89"/>
      <c r="S4586" s="89"/>
      <c r="T4586" s="89"/>
    </row>
    <row r="4587" spans="2:20" s="86" customFormat="1" ht="10.199999999999999">
      <c r="B4587" s="87"/>
      <c r="C4587" s="87"/>
      <c r="D4587" s="89"/>
      <c r="R4587" s="89"/>
      <c r="S4587" s="89"/>
      <c r="T4587" s="89"/>
    </row>
    <row r="4588" spans="2:20" s="86" customFormat="1" ht="10.199999999999999">
      <c r="B4588" s="87"/>
      <c r="C4588" s="87"/>
      <c r="D4588" s="89"/>
      <c r="R4588" s="89"/>
      <c r="S4588" s="89"/>
      <c r="T4588" s="89"/>
    </row>
    <row r="4589" spans="2:20" s="86" customFormat="1" ht="10.199999999999999">
      <c r="B4589" s="87"/>
      <c r="C4589" s="87"/>
      <c r="D4589" s="89"/>
      <c r="R4589" s="89"/>
      <c r="S4589" s="89"/>
      <c r="T4589" s="89"/>
    </row>
    <row r="4590" spans="2:20" s="86" customFormat="1" ht="10.199999999999999">
      <c r="B4590" s="87"/>
      <c r="C4590" s="87"/>
      <c r="D4590" s="89"/>
      <c r="R4590" s="89"/>
      <c r="S4590" s="89"/>
      <c r="T4590" s="89"/>
    </row>
    <row r="4591" spans="2:20" s="86" customFormat="1" ht="10.199999999999999">
      <c r="B4591" s="87"/>
      <c r="C4591" s="87"/>
      <c r="D4591" s="89"/>
      <c r="R4591" s="89"/>
      <c r="S4591" s="89"/>
      <c r="T4591" s="89"/>
    </row>
    <row r="4592" spans="2:20" s="86" customFormat="1" ht="10.199999999999999">
      <c r="B4592" s="87"/>
      <c r="C4592" s="87"/>
      <c r="D4592" s="89"/>
      <c r="R4592" s="89"/>
      <c r="S4592" s="89"/>
      <c r="T4592" s="89"/>
    </row>
    <row r="4593" spans="2:20" s="86" customFormat="1" ht="10.199999999999999">
      <c r="B4593" s="87"/>
      <c r="C4593" s="87"/>
      <c r="D4593" s="89"/>
      <c r="R4593" s="89"/>
      <c r="S4593" s="89"/>
      <c r="T4593" s="89"/>
    </row>
    <row r="4594" spans="2:20" s="86" customFormat="1" ht="10.199999999999999">
      <c r="B4594" s="87"/>
      <c r="C4594" s="87"/>
      <c r="D4594" s="89"/>
      <c r="R4594" s="89"/>
      <c r="S4594" s="89"/>
      <c r="T4594" s="89"/>
    </row>
    <row r="4595" spans="2:20" s="86" customFormat="1" ht="10.199999999999999">
      <c r="B4595" s="87"/>
      <c r="C4595" s="87"/>
      <c r="D4595" s="89"/>
      <c r="R4595" s="89"/>
      <c r="S4595" s="89"/>
      <c r="T4595" s="89"/>
    </row>
    <row r="4596" spans="2:20" s="86" customFormat="1" ht="10.199999999999999">
      <c r="B4596" s="87"/>
      <c r="C4596" s="87"/>
      <c r="D4596" s="89"/>
      <c r="R4596" s="89"/>
      <c r="S4596" s="89"/>
      <c r="T4596" s="89"/>
    </row>
    <row r="4597" spans="2:20" s="86" customFormat="1" ht="10.199999999999999">
      <c r="B4597" s="87"/>
      <c r="C4597" s="87"/>
      <c r="D4597" s="89"/>
      <c r="R4597" s="89"/>
      <c r="S4597" s="89"/>
      <c r="T4597" s="89"/>
    </row>
    <row r="4598" spans="2:20" s="86" customFormat="1" ht="10.199999999999999">
      <c r="B4598" s="87"/>
      <c r="C4598" s="87"/>
      <c r="D4598" s="89"/>
      <c r="R4598" s="89"/>
      <c r="S4598" s="89"/>
      <c r="T4598" s="89"/>
    </row>
    <row r="4599" spans="2:20" s="86" customFormat="1" ht="10.199999999999999">
      <c r="B4599" s="87"/>
      <c r="C4599" s="87"/>
      <c r="D4599" s="89"/>
      <c r="R4599" s="89"/>
      <c r="S4599" s="89"/>
      <c r="T4599" s="89"/>
    </row>
    <row r="4600" spans="2:20" s="86" customFormat="1" ht="10.199999999999999">
      <c r="B4600" s="87"/>
      <c r="C4600" s="87"/>
      <c r="D4600" s="89"/>
      <c r="R4600" s="89"/>
      <c r="S4600" s="89"/>
      <c r="T4600" s="89"/>
    </row>
    <row r="4601" spans="2:20" s="86" customFormat="1" ht="10.199999999999999">
      <c r="B4601" s="87"/>
      <c r="C4601" s="87"/>
      <c r="D4601" s="89"/>
      <c r="R4601" s="89"/>
      <c r="S4601" s="89"/>
      <c r="T4601" s="89"/>
    </row>
    <row r="4602" spans="2:20" s="86" customFormat="1" ht="10.199999999999999">
      <c r="B4602" s="87"/>
      <c r="C4602" s="87"/>
      <c r="D4602" s="89"/>
      <c r="R4602" s="89"/>
      <c r="S4602" s="89"/>
      <c r="T4602" s="89"/>
    </row>
    <row r="4603" spans="2:20" s="86" customFormat="1" ht="10.199999999999999">
      <c r="B4603" s="87"/>
      <c r="C4603" s="87"/>
      <c r="D4603" s="89"/>
      <c r="R4603" s="89"/>
      <c r="S4603" s="89"/>
      <c r="T4603" s="89"/>
    </row>
    <row r="4604" spans="2:20" s="86" customFormat="1" ht="10.199999999999999">
      <c r="B4604" s="87"/>
      <c r="C4604" s="87"/>
      <c r="D4604" s="89"/>
      <c r="R4604" s="89"/>
      <c r="S4604" s="89"/>
      <c r="T4604" s="89"/>
    </row>
    <row r="4605" spans="2:20" s="86" customFormat="1" ht="10.199999999999999">
      <c r="B4605" s="87"/>
      <c r="C4605" s="87"/>
      <c r="D4605" s="89"/>
      <c r="R4605" s="89"/>
      <c r="S4605" s="89"/>
      <c r="T4605" s="89"/>
    </row>
    <row r="4606" spans="2:20" s="86" customFormat="1" ht="10.199999999999999">
      <c r="B4606" s="87"/>
      <c r="C4606" s="87"/>
      <c r="D4606" s="89"/>
      <c r="R4606" s="89"/>
      <c r="S4606" s="89"/>
      <c r="T4606" s="89"/>
    </row>
    <row r="4607" spans="2:20" s="86" customFormat="1" ht="10.199999999999999">
      <c r="B4607" s="87"/>
      <c r="C4607" s="87"/>
      <c r="D4607" s="89"/>
      <c r="R4607" s="89"/>
      <c r="S4607" s="89"/>
      <c r="T4607" s="89"/>
    </row>
    <row r="4608" spans="2:20" s="86" customFormat="1" ht="10.199999999999999">
      <c r="B4608" s="87"/>
      <c r="C4608" s="87"/>
      <c r="D4608" s="89"/>
      <c r="R4608" s="89"/>
      <c r="S4608" s="89"/>
      <c r="T4608" s="89"/>
    </row>
    <row r="4609" spans="2:20" s="86" customFormat="1" ht="10.199999999999999">
      <c r="B4609" s="87"/>
      <c r="C4609" s="87"/>
      <c r="D4609" s="89"/>
      <c r="R4609" s="89"/>
      <c r="S4609" s="89"/>
      <c r="T4609" s="89"/>
    </row>
    <row r="4610" spans="2:20" s="86" customFormat="1" ht="10.199999999999999">
      <c r="B4610" s="87"/>
      <c r="C4610" s="87"/>
      <c r="D4610" s="89"/>
      <c r="R4610" s="89"/>
      <c r="S4610" s="89"/>
      <c r="T4610" s="89"/>
    </row>
    <row r="4611" spans="2:20" s="86" customFormat="1" ht="10.199999999999999">
      <c r="B4611" s="87"/>
      <c r="C4611" s="87"/>
      <c r="D4611" s="89"/>
      <c r="R4611" s="89"/>
      <c r="S4611" s="89"/>
      <c r="T4611" s="89"/>
    </row>
    <row r="4612" spans="2:20" s="86" customFormat="1" ht="10.199999999999999">
      <c r="B4612" s="87"/>
      <c r="C4612" s="87"/>
      <c r="D4612" s="89"/>
      <c r="R4612" s="89"/>
      <c r="S4612" s="89"/>
      <c r="T4612" s="89"/>
    </row>
    <row r="4613" spans="2:20" s="86" customFormat="1" ht="10.199999999999999">
      <c r="B4613" s="87"/>
      <c r="C4613" s="87"/>
      <c r="D4613" s="89"/>
      <c r="R4613" s="89"/>
      <c r="S4613" s="89"/>
      <c r="T4613" s="89"/>
    </row>
    <row r="4614" spans="2:20" s="86" customFormat="1" ht="10.199999999999999">
      <c r="B4614" s="87"/>
      <c r="C4614" s="87"/>
      <c r="D4614" s="89"/>
      <c r="R4614" s="89"/>
      <c r="S4614" s="89"/>
      <c r="T4614" s="89"/>
    </row>
    <row r="4615" spans="2:20" s="86" customFormat="1" ht="10.199999999999999">
      <c r="B4615" s="87"/>
      <c r="C4615" s="87"/>
      <c r="D4615" s="89"/>
      <c r="R4615" s="89"/>
      <c r="S4615" s="89"/>
      <c r="T4615" s="89"/>
    </row>
    <row r="4616" spans="2:20" s="86" customFormat="1" ht="10.199999999999999">
      <c r="B4616" s="87"/>
      <c r="C4616" s="87"/>
      <c r="D4616" s="89"/>
      <c r="R4616" s="89"/>
      <c r="S4616" s="89"/>
      <c r="T4616" s="89"/>
    </row>
    <row r="4617" spans="2:20" s="86" customFormat="1" ht="10.199999999999999">
      <c r="B4617" s="87"/>
      <c r="C4617" s="87"/>
      <c r="D4617" s="89"/>
      <c r="R4617" s="89"/>
      <c r="S4617" s="89"/>
      <c r="T4617" s="89"/>
    </row>
    <row r="4618" spans="2:20" s="86" customFormat="1" ht="10.199999999999999">
      <c r="B4618" s="87"/>
      <c r="C4618" s="87"/>
      <c r="D4618" s="89"/>
      <c r="R4618" s="89"/>
      <c r="S4618" s="89"/>
      <c r="T4618" s="89"/>
    </row>
    <row r="4619" spans="2:20" s="86" customFormat="1" ht="10.199999999999999">
      <c r="B4619" s="87"/>
      <c r="C4619" s="87"/>
      <c r="D4619" s="89"/>
      <c r="R4619" s="89"/>
      <c r="S4619" s="89"/>
      <c r="T4619" s="89"/>
    </row>
    <row r="4620" spans="2:20" s="86" customFormat="1" ht="10.199999999999999">
      <c r="B4620" s="87"/>
      <c r="C4620" s="87"/>
      <c r="D4620" s="89"/>
      <c r="R4620" s="89"/>
      <c r="S4620" s="89"/>
      <c r="T4620" s="89"/>
    </row>
    <row r="4621" spans="2:20" s="86" customFormat="1" ht="10.199999999999999">
      <c r="B4621" s="87"/>
      <c r="C4621" s="87"/>
      <c r="D4621" s="89"/>
      <c r="R4621" s="89"/>
      <c r="S4621" s="89"/>
      <c r="T4621" s="89"/>
    </row>
    <row r="4622" spans="2:20" s="86" customFormat="1" ht="10.199999999999999">
      <c r="B4622" s="87"/>
      <c r="C4622" s="87"/>
      <c r="D4622" s="89"/>
      <c r="R4622" s="89"/>
      <c r="S4622" s="89"/>
      <c r="T4622" s="89"/>
    </row>
    <row r="4623" spans="2:20" s="86" customFormat="1" ht="10.199999999999999">
      <c r="B4623" s="87"/>
      <c r="C4623" s="87"/>
      <c r="D4623" s="89"/>
      <c r="R4623" s="89"/>
      <c r="S4623" s="89"/>
      <c r="T4623" s="89"/>
    </row>
    <row r="4624" spans="2:20" s="86" customFormat="1" ht="10.199999999999999">
      <c r="B4624" s="87"/>
      <c r="C4624" s="87"/>
      <c r="D4624" s="89"/>
      <c r="R4624" s="89"/>
      <c r="S4624" s="89"/>
      <c r="T4624" s="89"/>
    </row>
    <row r="4625" spans="2:20" s="86" customFormat="1" ht="10.199999999999999">
      <c r="B4625" s="87"/>
      <c r="C4625" s="87"/>
      <c r="D4625" s="89"/>
      <c r="R4625" s="89"/>
      <c r="S4625" s="89"/>
      <c r="T4625" s="89"/>
    </row>
    <row r="4626" spans="2:20" s="86" customFormat="1" ht="10.199999999999999">
      <c r="B4626" s="87"/>
      <c r="C4626" s="87"/>
      <c r="D4626" s="89"/>
      <c r="R4626" s="89"/>
      <c r="S4626" s="89"/>
      <c r="T4626" s="89"/>
    </row>
    <row r="4627" spans="2:20" s="86" customFormat="1" ht="10.199999999999999">
      <c r="B4627" s="87"/>
      <c r="C4627" s="87"/>
      <c r="D4627" s="89"/>
      <c r="R4627" s="89"/>
      <c r="S4627" s="89"/>
      <c r="T4627" s="89"/>
    </row>
    <row r="4628" spans="2:20" s="86" customFormat="1" ht="10.199999999999999">
      <c r="B4628" s="87"/>
      <c r="C4628" s="87"/>
      <c r="D4628" s="89"/>
      <c r="R4628" s="89"/>
      <c r="S4628" s="89"/>
      <c r="T4628" s="89"/>
    </row>
    <row r="4629" spans="2:20" s="86" customFormat="1" ht="10.199999999999999">
      <c r="B4629" s="87"/>
      <c r="C4629" s="87"/>
      <c r="D4629" s="89"/>
      <c r="R4629" s="89"/>
      <c r="S4629" s="89"/>
      <c r="T4629" s="89"/>
    </row>
    <row r="4630" spans="2:20" s="86" customFormat="1" ht="10.199999999999999">
      <c r="B4630" s="87"/>
      <c r="C4630" s="87"/>
      <c r="D4630" s="89"/>
      <c r="R4630" s="89"/>
      <c r="S4630" s="89"/>
      <c r="T4630" s="89"/>
    </row>
    <row r="4631" spans="2:20" s="86" customFormat="1" ht="10.199999999999999">
      <c r="B4631" s="87"/>
      <c r="C4631" s="87"/>
      <c r="D4631" s="89"/>
      <c r="R4631" s="89"/>
      <c r="S4631" s="89"/>
      <c r="T4631" s="89"/>
    </row>
    <row r="4632" spans="2:20" s="86" customFormat="1" ht="10.199999999999999">
      <c r="B4632" s="87"/>
      <c r="C4632" s="87"/>
      <c r="D4632" s="89"/>
      <c r="R4632" s="89"/>
      <c r="S4632" s="89"/>
      <c r="T4632" s="89"/>
    </row>
    <row r="4633" spans="2:20" s="86" customFormat="1" ht="10.199999999999999">
      <c r="B4633" s="87"/>
      <c r="C4633" s="87"/>
      <c r="D4633" s="89"/>
      <c r="R4633" s="89"/>
      <c r="S4633" s="89"/>
      <c r="T4633" s="89"/>
    </row>
    <row r="4634" spans="2:20" s="86" customFormat="1" ht="10.199999999999999">
      <c r="B4634" s="87"/>
      <c r="C4634" s="87"/>
      <c r="D4634" s="89"/>
      <c r="R4634" s="89"/>
      <c r="S4634" s="89"/>
      <c r="T4634" s="89"/>
    </row>
    <row r="4635" spans="2:20" s="86" customFormat="1" ht="10.199999999999999">
      <c r="B4635" s="87"/>
      <c r="C4635" s="87"/>
      <c r="D4635" s="89"/>
      <c r="R4635" s="89"/>
      <c r="S4635" s="89"/>
      <c r="T4635" s="89"/>
    </row>
    <row r="4636" spans="2:20" s="86" customFormat="1" ht="10.199999999999999">
      <c r="B4636" s="87"/>
      <c r="C4636" s="87"/>
      <c r="D4636" s="89"/>
      <c r="R4636" s="89"/>
      <c r="S4636" s="89"/>
      <c r="T4636" s="89"/>
    </row>
    <row r="4637" spans="2:20" s="86" customFormat="1" ht="10.199999999999999">
      <c r="B4637" s="87"/>
      <c r="C4637" s="87"/>
      <c r="D4637" s="89"/>
      <c r="R4637" s="89"/>
      <c r="S4637" s="89"/>
      <c r="T4637" s="89"/>
    </row>
    <row r="4638" spans="2:20" s="86" customFormat="1" ht="10.199999999999999">
      <c r="B4638" s="87"/>
      <c r="C4638" s="87"/>
      <c r="D4638" s="89"/>
      <c r="R4638" s="89"/>
      <c r="S4638" s="89"/>
      <c r="T4638" s="89"/>
    </row>
    <row r="4639" spans="2:20" s="86" customFormat="1" ht="10.199999999999999">
      <c r="B4639" s="87"/>
      <c r="C4639" s="87"/>
      <c r="D4639" s="89"/>
      <c r="R4639" s="89"/>
      <c r="S4639" s="89"/>
      <c r="T4639" s="89"/>
    </row>
    <row r="4640" spans="2:20" s="86" customFormat="1" ht="10.199999999999999">
      <c r="B4640" s="87"/>
      <c r="C4640" s="87"/>
      <c r="D4640" s="89"/>
      <c r="R4640" s="89"/>
      <c r="S4640" s="89"/>
      <c r="T4640" s="89"/>
    </row>
    <row r="4641" spans="2:20" s="86" customFormat="1" ht="10.199999999999999">
      <c r="B4641" s="87"/>
      <c r="C4641" s="87"/>
      <c r="D4641" s="89"/>
      <c r="R4641" s="89"/>
      <c r="S4641" s="89"/>
      <c r="T4641" s="89"/>
    </row>
    <row r="4642" spans="2:20" s="86" customFormat="1" ht="10.199999999999999">
      <c r="B4642" s="87"/>
      <c r="C4642" s="87"/>
      <c r="D4642" s="89"/>
      <c r="R4642" s="89"/>
      <c r="S4642" s="89"/>
      <c r="T4642" s="89"/>
    </row>
    <row r="4643" spans="2:20" s="86" customFormat="1" ht="10.199999999999999">
      <c r="B4643" s="87"/>
      <c r="C4643" s="87"/>
      <c r="D4643" s="89"/>
      <c r="R4643" s="89"/>
      <c r="S4643" s="89"/>
      <c r="T4643" s="89"/>
    </row>
    <row r="4644" spans="2:20" s="86" customFormat="1" ht="10.199999999999999">
      <c r="B4644" s="87"/>
      <c r="C4644" s="87"/>
      <c r="D4644" s="89"/>
      <c r="R4644" s="89"/>
      <c r="S4644" s="89"/>
      <c r="T4644" s="89"/>
    </row>
    <row r="4645" spans="2:20" s="86" customFormat="1" ht="10.199999999999999">
      <c r="B4645" s="87"/>
      <c r="C4645" s="87"/>
      <c r="D4645" s="89"/>
      <c r="R4645" s="89"/>
      <c r="S4645" s="89"/>
      <c r="T4645" s="89"/>
    </row>
    <row r="4646" spans="2:20" s="86" customFormat="1" ht="10.199999999999999">
      <c r="B4646" s="87"/>
      <c r="C4646" s="87"/>
      <c r="D4646" s="89"/>
      <c r="R4646" s="89"/>
      <c r="S4646" s="89"/>
      <c r="T4646" s="89"/>
    </row>
    <row r="4647" spans="2:20" s="86" customFormat="1" ht="10.199999999999999">
      <c r="B4647" s="87"/>
      <c r="C4647" s="87"/>
      <c r="D4647" s="89"/>
      <c r="R4647" s="89"/>
      <c r="S4647" s="89"/>
      <c r="T4647" s="89"/>
    </row>
    <row r="4648" spans="2:20" s="86" customFormat="1" ht="10.199999999999999">
      <c r="B4648" s="87"/>
      <c r="C4648" s="87"/>
      <c r="D4648" s="89"/>
      <c r="R4648" s="89"/>
      <c r="S4648" s="89"/>
      <c r="T4648" s="89"/>
    </row>
    <row r="4649" spans="2:20" s="86" customFormat="1" ht="10.199999999999999">
      <c r="B4649" s="87"/>
      <c r="C4649" s="87"/>
      <c r="D4649" s="89"/>
      <c r="R4649" s="89"/>
      <c r="S4649" s="89"/>
      <c r="T4649" s="89"/>
    </row>
    <row r="4650" spans="2:20" s="86" customFormat="1" ht="10.199999999999999">
      <c r="B4650" s="87"/>
      <c r="C4650" s="87"/>
      <c r="D4650" s="89"/>
      <c r="R4650" s="89"/>
      <c r="S4650" s="89"/>
      <c r="T4650" s="89"/>
    </row>
    <row r="4651" spans="2:20" s="86" customFormat="1" ht="10.199999999999999">
      <c r="B4651" s="87"/>
      <c r="C4651" s="87"/>
      <c r="D4651" s="89"/>
      <c r="R4651" s="89"/>
      <c r="S4651" s="89"/>
      <c r="T4651" s="89"/>
    </row>
    <row r="4652" spans="2:20" s="86" customFormat="1" ht="10.199999999999999">
      <c r="B4652" s="87"/>
      <c r="C4652" s="87"/>
      <c r="D4652" s="89"/>
      <c r="R4652" s="89"/>
      <c r="S4652" s="89"/>
      <c r="T4652" s="89"/>
    </row>
    <row r="4653" spans="2:20" s="86" customFormat="1" ht="10.199999999999999">
      <c r="B4653" s="87"/>
      <c r="C4653" s="87"/>
      <c r="D4653" s="89"/>
      <c r="R4653" s="89"/>
      <c r="S4653" s="89"/>
      <c r="T4653" s="89"/>
    </row>
    <row r="4654" spans="2:20" s="86" customFormat="1" ht="10.199999999999999">
      <c r="B4654" s="87"/>
      <c r="C4654" s="87"/>
      <c r="D4654" s="89"/>
      <c r="R4654" s="89"/>
      <c r="S4654" s="89"/>
      <c r="T4654" s="89"/>
    </row>
    <row r="4655" spans="2:20" s="86" customFormat="1" ht="10.199999999999999">
      <c r="B4655" s="87"/>
      <c r="C4655" s="87"/>
      <c r="D4655" s="89"/>
      <c r="R4655" s="89"/>
      <c r="S4655" s="89"/>
      <c r="T4655" s="89"/>
    </row>
    <row r="4656" spans="2:20" s="86" customFormat="1" ht="10.199999999999999">
      <c r="B4656" s="87"/>
      <c r="C4656" s="87"/>
      <c r="D4656" s="89"/>
      <c r="R4656" s="89"/>
      <c r="S4656" s="89"/>
      <c r="T4656" s="89"/>
    </row>
    <row r="4657" spans="2:20" s="86" customFormat="1" ht="10.199999999999999">
      <c r="B4657" s="87"/>
      <c r="C4657" s="87"/>
      <c r="D4657" s="89"/>
      <c r="R4657" s="89"/>
      <c r="S4657" s="89"/>
      <c r="T4657" s="89"/>
    </row>
    <row r="4658" spans="2:20" s="86" customFormat="1" ht="10.199999999999999">
      <c r="B4658" s="87"/>
      <c r="C4658" s="87"/>
      <c r="D4658" s="89"/>
      <c r="R4658" s="89"/>
      <c r="S4658" s="89"/>
      <c r="T4658" s="89"/>
    </row>
    <row r="4659" spans="2:20" s="86" customFormat="1" ht="10.199999999999999">
      <c r="B4659" s="87"/>
      <c r="C4659" s="87"/>
      <c r="D4659" s="89"/>
      <c r="R4659" s="89"/>
      <c r="S4659" s="89"/>
      <c r="T4659" s="89"/>
    </row>
    <row r="4660" spans="2:20" s="86" customFormat="1" ht="10.199999999999999">
      <c r="B4660" s="87"/>
      <c r="C4660" s="87"/>
      <c r="D4660" s="89"/>
      <c r="R4660" s="89"/>
      <c r="S4660" s="89"/>
      <c r="T4660" s="89"/>
    </row>
    <row r="4661" spans="2:20" s="86" customFormat="1" ht="10.199999999999999">
      <c r="B4661" s="87"/>
      <c r="C4661" s="87"/>
      <c r="D4661" s="89"/>
      <c r="R4661" s="89"/>
      <c r="S4661" s="89"/>
      <c r="T4661" s="89"/>
    </row>
    <row r="4662" spans="2:20" s="86" customFormat="1" ht="10.199999999999999">
      <c r="B4662" s="87"/>
      <c r="C4662" s="87"/>
      <c r="D4662" s="89"/>
      <c r="R4662" s="89"/>
      <c r="S4662" s="89"/>
      <c r="T4662" s="89"/>
    </row>
    <row r="4663" spans="2:20" s="86" customFormat="1" ht="10.199999999999999">
      <c r="B4663" s="87"/>
      <c r="C4663" s="87"/>
      <c r="D4663" s="89"/>
      <c r="R4663" s="89"/>
      <c r="S4663" s="89"/>
      <c r="T4663" s="89"/>
    </row>
    <row r="4664" spans="2:20" s="86" customFormat="1" ht="10.199999999999999">
      <c r="B4664" s="87"/>
      <c r="C4664" s="87"/>
      <c r="D4664" s="89"/>
      <c r="R4664" s="89"/>
      <c r="S4664" s="89"/>
      <c r="T4664" s="89"/>
    </row>
    <row r="4665" spans="2:20" s="86" customFormat="1" ht="10.199999999999999">
      <c r="B4665" s="87"/>
      <c r="C4665" s="87"/>
      <c r="D4665" s="89"/>
      <c r="R4665" s="89"/>
      <c r="S4665" s="89"/>
      <c r="T4665" s="89"/>
    </row>
    <row r="4666" spans="2:20" s="86" customFormat="1" ht="10.199999999999999">
      <c r="B4666" s="87"/>
      <c r="C4666" s="87"/>
      <c r="D4666" s="89"/>
      <c r="R4666" s="89"/>
      <c r="S4666" s="89"/>
      <c r="T4666" s="89"/>
    </row>
    <row r="4667" spans="2:20" s="86" customFormat="1" ht="10.199999999999999">
      <c r="B4667" s="87"/>
      <c r="C4667" s="87"/>
      <c r="D4667" s="89"/>
      <c r="R4667" s="89"/>
      <c r="S4667" s="89"/>
      <c r="T4667" s="89"/>
    </row>
    <row r="4668" spans="2:20" s="86" customFormat="1" ht="10.199999999999999">
      <c r="B4668" s="87"/>
      <c r="C4668" s="87"/>
      <c r="D4668" s="89"/>
      <c r="R4668" s="89"/>
      <c r="S4668" s="89"/>
      <c r="T4668" s="89"/>
    </row>
    <row r="4669" spans="2:20" s="86" customFormat="1" ht="10.199999999999999">
      <c r="B4669" s="87"/>
      <c r="C4669" s="87"/>
      <c r="D4669" s="89"/>
      <c r="R4669" s="89"/>
      <c r="S4669" s="89"/>
      <c r="T4669" s="89"/>
    </row>
    <row r="4670" spans="2:20" s="86" customFormat="1" ht="10.199999999999999">
      <c r="B4670" s="87"/>
      <c r="C4670" s="87"/>
      <c r="D4670" s="89"/>
      <c r="R4670" s="89"/>
      <c r="S4670" s="89"/>
      <c r="T4670" s="89"/>
    </row>
    <row r="4671" spans="2:20" s="86" customFormat="1" ht="10.199999999999999">
      <c r="B4671" s="87"/>
      <c r="C4671" s="87"/>
      <c r="D4671" s="89"/>
      <c r="R4671" s="89"/>
      <c r="S4671" s="89"/>
      <c r="T4671" s="89"/>
    </row>
    <row r="4672" spans="2:20" s="86" customFormat="1" ht="10.199999999999999">
      <c r="B4672" s="87"/>
      <c r="C4672" s="87"/>
      <c r="D4672" s="89"/>
      <c r="R4672" s="89"/>
      <c r="S4672" s="89"/>
      <c r="T4672" s="89"/>
    </row>
    <row r="4673" spans="2:20" s="86" customFormat="1" ht="10.199999999999999">
      <c r="B4673" s="87"/>
      <c r="C4673" s="87"/>
      <c r="D4673" s="89"/>
      <c r="R4673" s="89"/>
      <c r="S4673" s="89"/>
      <c r="T4673" s="89"/>
    </row>
    <row r="4674" spans="2:20" s="86" customFormat="1" ht="10.199999999999999">
      <c r="B4674" s="87"/>
      <c r="C4674" s="87"/>
      <c r="D4674" s="89"/>
      <c r="R4674" s="89"/>
      <c r="S4674" s="89"/>
      <c r="T4674" s="89"/>
    </row>
    <row r="4675" spans="2:20" s="86" customFormat="1" ht="10.199999999999999">
      <c r="B4675" s="87"/>
      <c r="C4675" s="87"/>
      <c r="D4675" s="89"/>
      <c r="R4675" s="89"/>
      <c r="S4675" s="89"/>
      <c r="T4675" s="89"/>
    </row>
    <row r="4676" spans="2:20" s="86" customFormat="1" ht="10.199999999999999">
      <c r="B4676" s="87"/>
      <c r="C4676" s="87"/>
      <c r="D4676" s="89"/>
      <c r="R4676" s="89"/>
      <c r="S4676" s="89"/>
      <c r="T4676" s="89"/>
    </row>
    <row r="4677" spans="2:20" s="86" customFormat="1" ht="10.199999999999999">
      <c r="B4677" s="87"/>
      <c r="C4677" s="87"/>
      <c r="D4677" s="89"/>
      <c r="R4677" s="89"/>
      <c r="S4677" s="89"/>
      <c r="T4677" s="89"/>
    </row>
    <row r="4678" spans="2:20" s="86" customFormat="1" ht="10.199999999999999">
      <c r="B4678" s="87"/>
      <c r="C4678" s="87"/>
      <c r="D4678" s="89"/>
      <c r="R4678" s="89"/>
      <c r="S4678" s="89"/>
      <c r="T4678" s="89"/>
    </row>
    <row r="4679" spans="2:20" s="86" customFormat="1" ht="10.199999999999999">
      <c r="B4679" s="87"/>
      <c r="C4679" s="87"/>
      <c r="D4679" s="89"/>
      <c r="R4679" s="89"/>
      <c r="S4679" s="89"/>
      <c r="T4679" s="89"/>
    </row>
    <row r="4680" spans="2:20" s="86" customFormat="1" ht="10.199999999999999">
      <c r="B4680" s="87"/>
      <c r="C4680" s="87"/>
      <c r="D4680" s="89"/>
      <c r="R4680" s="89"/>
      <c r="S4680" s="89"/>
      <c r="T4680" s="89"/>
    </row>
    <row r="4681" spans="2:20" s="86" customFormat="1" ht="10.199999999999999">
      <c r="B4681" s="87"/>
      <c r="C4681" s="87"/>
      <c r="D4681" s="89"/>
      <c r="R4681" s="89"/>
      <c r="S4681" s="89"/>
      <c r="T4681" s="89"/>
    </row>
    <row r="4682" spans="2:20" s="86" customFormat="1" ht="10.199999999999999">
      <c r="B4682" s="87"/>
      <c r="C4682" s="87"/>
      <c r="D4682" s="89"/>
      <c r="R4682" s="89"/>
      <c r="S4682" s="89"/>
      <c r="T4682" s="89"/>
    </row>
    <row r="4683" spans="2:20" s="86" customFormat="1" ht="10.199999999999999">
      <c r="B4683" s="87"/>
      <c r="C4683" s="87"/>
      <c r="D4683" s="89"/>
      <c r="R4683" s="89"/>
      <c r="S4683" s="89"/>
      <c r="T4683" s="89"/>
    </row>
    <row r="4684" spans="2:20" s="86" customFormat="1" ht="10.199999999999999">
      <c r="B4684" s="87"/>
      <c r="C4684" s="87"/>
      <c r="D4684" s="89"/>
      <c r="R4684" s="89"/>
      <c r="S4684" s="89"/>
      <c r="T4684" s="89"/>
    </row>
    <row r="4685" spans="2:20" s="86" customFormat="1" ht="10.199999999999999">
      <c r="B4685" s="87"/>
      <c r="C4685" s="87"/>
      <c r="D4685" s="89"/>
      <c r="R4685" s="89"/>
      <c r="S4685" s="89"/>
      <c r="T4685" s="89"/>
    </row>
    <row r="4686" spans="2:20" s="86" customFormat="1" ht="10.199999999999999">
      <c r="B4686" s="87"/>
      <c r="C4686" s="87"/>
      <c r="D4686" s="89"/>
      <c r="R4686" s="89"/>
      <c r="S4686" s="89"/>
      <c r="T4686" s="89"/>
    </row>
    <row r="4687" spans="2:20" s="86" customFormat="1" ht="10.199999999999999">
      <c r="B4687" s="87"/>
      <c r="C4687" s="87"/>
      <c r="D4687" s="89"/>
      <c r="R4687" s="89"/>
      <c r="S4687" s="89"/>
      <c r="T4687" s="89"/>
    </row>
    <row r="4688" spans="2:20" s="86" customFormat="1" ht="10.199999999999999">
      <c r="B4688" s="87"/>
      <c r="C4688" s="87"/>
      <c r="D4688" s="89"/>
      <c r="R4688" s="89"/>
      <c r="S4688" s="89"/>
      <c r="T4688" s="89"/>
    </row>
    <row r="4689" spans="2:20" s="86" customFormat="1" ht="10.199999999999999">
      <c r="B4689" s="87"/>
      <c r="C4689" s="87"/>
      <c r="D4689" s="89"/>
      <c r="R4689" s="89"/>
      <c r="S4689" s="89"/>
      <c r="T4689" s="89"/>
    </row>
    <row r="4690" spans="2:20" s="86" customFormat="1" ht="10.199999999999999">
      <c r="B4690" s="87"/>
      <c r="C4690" s="87"/>
      <c r="D4690" s="89"/>
      <c r="R4690" s="89"/>
      <c r="S4690" s="89"/>
      <c r="T4690" s="89"/>
    </row>
    <row r="4691" spans="2:20" s="86" customFormat="1" ht="10.199999999999999">
      <c r="B4691" s="87"/>
      <c r="C4691" s="87"/>
      <c r="D4691" s="89"/>
      <c r="R4691" s="89"/>
      <c r="S4691" s="89"/>
      <c r="T4691" s="89"/>
    </row>
    <row r="4692" spans="2:20" s="86" customFormat="1" ht="10.199999999999999">
      <c r="B4692" s="87"/>
      <c r="C4692" s="87"/>
      <c r="D4692" s="89"/>
      <c r="R4692" s="89"/>
      <c r="S4692" s="89"/>
      <c r="T4692" s="89"/>
    </row>
    <row r="4693" spans="2:20" s="86" customFormat="1" ht="10.199999999999999">
      <c r="B4693" s="87"/>
      <c r="C4693" s="87"/>
      <c r="D4693" s="89"/>
      <c r="R4693" s="89"/>
      <c r="S4693" s="89"/>
      <c r="T4693" s="89"/>
    </row>
    <row r="4694" spans="2:20" s="86" customFormat="1" ht="10.199999999999999">
      <c r="B4694" s="87"/>
      <c r="C4694" s="87"/>
      <c r="D4694" s="89"/>
      <c r="R4694" s="89"/>
      <c r="S4694" s="89"/>
      <c r="T4694" s="89"/>
    </row>
    <row r="4695" spans="2:20" s="86" customFormat="1" ht="10.199999999999999">
      <c r="B4695" s="87"/>
      <c r="C4695" s="87"/>
      <c r="D4695" s="89"/>
      <c r="R4695" s="89"/>
      <c r="S4695" s="89"/>
      <c r="T4695" s="89"/>
    </row>
    <row r="4696" spans="2:20" s="86" customFormat="1" ht="10.199999999999999">
      <c r="B4696" s="87"/>
      <c r="C4696" s="87"/>
      <c r="D4696" s="89"/>
      <c r="R4696" s="89"/>
      <c r="S4696" s="89"/>
      <c r="T4696" s="89"/>
    </row>
    <row r="4697" spans="2:20" s="86" customFormat="1" ht="10.199999999999999">
      <c r="B4697" s="87"/>
      <c r="C4697" s="87"/>
      <c r="D4697" s="89"/>
      <c r="R4697" s="89"/>
      <c r="S4697" s="89"/>
      <c r="T4697" s="89"/>
    </row>
    <row r="4698" spans="2:20" s="86" customFormat="1" ht="10.199999999999999">
      <c r="B4698" s="87"/>
      <c r="C4698" s="87"/>
      <c r="D4698" s="89"/>
      <c r="R4698" s="89"/>
      <c r="S4698" s="89"/>
      <c r="T4698" s="89"/>
    </row>
    <row r="4699" spans="2:20" s="86" customFormat="1" ht="10.199999999999999">
      <c r="B4699" s="87"/>
      <c r="C4699" s="87"/>
      <c r="D4699" s="89"/>
      <c r="R4699" s="89"/>
      <c r="S4699" s="89"/>
      <c r="T4699" s="89"/>
    </row>
    <row r="4700" spans="2:20" s="86" customFormat="1" ht="10.199999999999999">
      <c r="B4700" s="87"/>
      <c r="C4700" s="87"/>
      <c r="D4700" s="89"/>
      <c r="R4700" s="89"/>
      <c r="S4700" s="89"/>
      <c r="T4700" s="89"/>
    </row>
    <row r="4701" spans="2:20" s="86" customFormat="1" ht="10.199999999999999">
      <c r="B4701" s="87"/>
      <c r="C4701" s="87"/>
      <c r="D4701" s="89"/>
      <c r="R4701" s="89"/>
      <c r="S4701" s="89"/>
      <c r="T4701" s="89"/>
    </row>
    <row r="4702" spans="2:20" s="86" customFormat="1" ht="10.199999999999999">
      <c r="B4702" s="87"/>
      <c r="C4702" s="87"/>
      <c r="D4702" s="89"/>
      <c r="R4702" s="89"/>
      <c r="S4702" s="89"/>
      <c r="T4702" s="89"/>
    </row>
    <row r="4703" spans="2:20" s="86" customFormat="1" ht="10.199999999999999">
      <c r="B4703" s="87"/>
      <c r="C4703" s="87"/>
      <c r="D4703" s="89"/>
      <c r="R4703" s="89"/>
      <c r="S4703" s="89"/>
      <c r="T4703" s="89"/>
    </row>
    <row r="4704" spans="2:20" s="86" customFormat="1" ht="10.199999999999999">
      <c r="B4704" s="87"/>
      <c r="C4704" s="87"/>
      <c r="D4704" s="89"/>
      <c r="R4704" s="89"/>
      <c r="S4704" s="89"/>
      <c r="T4704" s="89"/>
    </row>
    <row r="4705" spans="2:20" s="86" customFormat="1" ht="10.199999999999999">
      <c r="B4705" s="87"/>
      <c r="C4705" s="87"/>
      <c r="D4705" s="89"/>
      <c r="R4705" s="89"/>
      <c r="S4705" s="89"/>
      <c r="T4705" s="89"/>
    </row>
    <row r="4706" spans="2:20" s="86" customFormat="1" ht="10.199999999999999">
      <c r="B4706" s="87"/>
      <c r="C4706" s="87"/>
      <c r="D4706" s="89"/>
      <c r="R4706" s="89"/>
      <c r="S4706" s="89"/>
      <c r="T4706" s="89"/>
    </row>
    <row r="4707" spans="2:20" s="86" customFormat="1" ht="10.199999999999999">
      <c r="B4707" s="87"/>
      <c r="C4707" s="87"/>
      <c r="D4707" s="89"/>
      <c r="R4707" s="89"/>
      <c r="S4707" s="89"/>
      <c r="T4707" s="89"/>
    </row>
    <row r="4708" spans="2:20" s="86" customFormat="1" ht="10.199999999999999">
      <c r="B4708" s="87"/>
      <c r="C4708" s="87"/>
      <c r="D4708" s="89"/>
      <c r="R4708" s="89"/>
      <c r="S4708" s="89"/>
      <c r="T4708" s="89"/>
    </row>
    <row r="4709" spans="2:20" s="86" customFormat="1" ht="10.199999999999999">
      <c r="B4709" s="87"/>
      <c r="C4709" s="87"/>
      <c r="D4709" s="89"/>
      <c r="R4709" s="89"/>
      <c r="S4709" s="89"/>
      <c r="T4709" s="89"/>
    </row>
    <row r="4710" spans="2:20" s="86" customFormat="1" ht="10.199999999999999">
      <c r="B4710" s="87"/>
      <c r="C4710" s="87"/>
      <c r="D4710" s="89"/>
      <c r="R4710" s="89"/>
      <c r="S4710" s="89"/>
      <c r="T4710" s="89"/>
    </row>
    <row r="4711" spans="2:20" s="86" customFormat="1" ht="10.199999999999999">
      <c r="B4711" s="87"/>
      <c r="C4711" s="87"/>
      <c r="D4711" s="89"/>
      <c r="R4711" s="89"/>
      <c r="S4711" s="89"/>
      <c r="T4711" s="89"/>
    </row>
    <row r="4712" spans="2:20" s="86" customFormat="1" ht="10.199999999999999">
      <c r="B4712" s="87"/>
      <c r="C4712" s="87"/>
      <c r="D4712" s="89"/>
      <c r="R4712" s="89"/>
      <c r="S4712" s="89"/>
      <c r="T4712" s="89"/>
    </row>
    <row r="4713" spans="2:20" s="86" customFormat="1" ht="10.199999999999999">
      <c r="B4713" s="87"/>
      <c r="C4713" s="87"/>
      <c r="D4713" s="89"/>
      <c r="R4713" s="89"/>
      <c r="S4713" s="89"/>
      <c r="T4713" s="89"/>
    </row>
    <row r="4714" spans="2:20" s="86" customFormat="1" ht="10.199999999999999">
      <c r="B4714" s="87"/>
      <c r="C4714" s="87"/>
      <c r="D4714" s="89"/>
      <c r="R4714" s="89"/>
      <c r="S4714" s="89"/>
      <c r="T4714" s="89"/>
    </row>
    <row r="4715" spans="2:20" s="86" customFormat="1" ht="10.199999999999999">
      <c r="B4715" s="87"/>
      <c r="C4715" s="87"/>
      <c r="D4715" s="89"/>
      <c r="R4715" s="89"/>
      <c r="S4715" s="89"/>
      <c r="T4715" s="89"/>
    </row>
    <row r="4716" spans="2:20" s="86" customFormat="1" ht="10.199999999999999">
      <c r="B4716" s="87"/>
      <c r="C4716" s="87"/>
      <c r="D4716" s="89"/>
      <c r="R4716" s="89"/>
      <c r="S4716" s="89"/>
      <c r="T4716" s="89"/>
    </row>
    <row r="4717" spans="2:20" s="86" customFormat="1" ht="10.199999999999999">
      <c r="B4717" s="87"/>
      <c r="C4717" s="87"/>
      <c r="D4717" s="89"/>
      <c r="R4717" s="89"/>
      <c r="S4717" s="89"/>
      <c r="T4717" s="89"/>
    </row>
    <row r="4718" spans="2:20" s="86" customFormat="1" ht="10.199999999999999">
      <c r="B4718" s="87"/>
      <c r="C4718" s="87"/>
      <c r="D4718" s="89"/>
      <c r="R4718" s="89"/>
      <c r="S4718" s="89"/>
      <c r="T4718" s="89"/>
    </row>
    <row r="4719" spans="2:20" s="86" customFormat="1" ht="10.199999999999999">
      <c r="B4719" s="87"/>
      <c r="C4719" s="87"/>
      <c r="D4719" s="89"/>
      <c r="R4719" s="89"/>
      <c r="S4719" s="89"/>
      <c r="T4719" s="89"/>
    </row>
    <row r="4720" spans="2:20" s="86" customFormat="1" ht="10.199999999999999">
      <c r="B4720" s="87"/>
      <c r="C4720" s="87"/>
      <c r="D4720" s="89"/>
      <c r="R4720" s="89"/>
      <c r="S4720" s="89"/>
      <c r="T4720" s="89"/>
    </row>
    <row r="4721" spans="2:20" s="86" customFormat="1" ht="10.199999999999999">
      <c r="B4721" s="87"/>
      <c r="C4721" s="87"/>
      <c r="D4721" s="89"/>
      <c r="R4721" s="89"/>
      <c r="S4721" s="89"/>
      <c r="T4721" s="89"/>
    </row>
    <row r="4722" spans="2:20" s="86" customFormat="1" ht="10.199999999999999">
      <c r="B4722" s="87"/>
      <c r="C4722" s="87"/>
      <c r="D4722" s="89"/>
      <c r="R4722" s="89"/>
      <c r="S4722" s="89"/>
      <c r="T4722" s="89"/>
    </row>
    <row r="4723" spans="2:20" s="86" customFormat="1" ht="10.199999999999999">
      <c r="B4723" s="87"/>
      <c r="C4723" s="87"/>
      <c r="D4723" s="89"/>
      <c r="R4723" s="89"/>
      <c r="S4723" s="89"/>
      <c r="T4723" s="89"/>
    </row>
    <row r="4724" spans="2:20" s="86" customFormat="1" ht="10.199999999999999">
      <c r="B4724" s="87"/>
      <c r="C4724" s="87"/>
      <c r="D4724" s="89"/>
      <c r="R4724" s="89"/>
      <c r="S4724" s="89"/>
      <c r="T4724" s="89"/>
    </row>
    <row r="4725" spans="2:20" s="86" customFormat="1" ht="10.199999999999999">
      <c r="B4725" s="87"/>
      <c r="C4725" s="87"/>
      <c r="D4725" s="89"/>
      <c r="R4725" s="89"/>
      <c r="S4725" s="89"/>
      <c r="T4725" s="89"/>
    </row>
    <row r="4726" spans="2:20" s="86" customFormat="1" ht="10.199999999999999">
      <c r="B4726" s="87"/>
      <c r="C4726" s="87"/>
      <c r="D4726" s="89"/>
      <c r="R4726" s="89"/>
      <c r="S4726" s="89"/>
      <c r="T4726" s="89"/>
    </row>
    <row r="4727" spans="2:20" s="86" customFormat="1" ht="10.199999999999999">
      <c r="B4727" s="87"/>
      <c r="C4727" s="87"/>
      <c r="D4727" s="89"/>
      <c r="R4727" s="89"/>
      <c r="S4727" s="89"/>
      <c r="T4727" s="89"/>
    </row>
    <row r="4728" spans="2:20" s="86" customFormat="1" ht="10.199999999999999">
      <c r="B4728" s="87"/>
      <c r="C4728" s="87"/>
      <c r="D4728" s="89"/>
      <c r="R4728" s="89"/>
      <c r="S4728" s="89"/>
      <c r="T4728" s="89"/>
    </row>
    <row r="4729" spans="2:20" s="86" customFormat="1" ht="10.199999999999999">
      <c r="B4729" s="87"/>
      <c r="C4729" s="87"/>
      <c r="D4729" s="89"/>
      <c r="R4729" s="89"/>
      <c r="S4729" s="89"/>
      <c r="T4729" s="89"/>
    </row>
    <row r="4730" spans="2:20" s="86" customFormat="1" ht="10.199999999999999">
      <c r="B4730" s="87"/>
      <c r="C4730" s="87"/>
      <c r="D4730" s="89"/>
      <c r="R4730" s="89"/>
      <c r="S4730" s="89"/>
      <c r="T4730" s="89"/>
    </row>
    <row r="4731" spans="2:20" s="86" customFormat="1" ht="10.199999999999999">
      <c r="B4731" s="87"/>
      <c r="C4731" s="87"/>
      <c r="D4731" s="89"/>
      <c r="R4731" s="89"/>
      <c r="S4731" s="89"/>
      <c r="T4731" s="89"/>
    </row>
    <row r="4732" spans="2:20" s="86" customFormat="1" ht="10.199999999999999">
      <c r="B4732" s="87"/>
      <c r="C4732" s="87"/>
      <c r="D4732" s="89"/>
      <c r="R4732" s="89"/>
      <c r="S4732" s="89"/>
      <c r="T4732" s="89"/>
    </row>
    <row r="4733" spans="2:20" s="86" customFormat="1" ht="10.199999999999999">
      <c r="B4733" s="87"/>
      <c r="C4733" s="87"/>
      <c r="D4733" s="89"/>
      <c r="R4733" s="89"/>
      <c r="S4733" s="89"/>
      <c r="T4733" s="89"/>
    </row>
    <row r="4734" spans="2:20" s="86" customFormat="1" ht="10.199999999999999">
      <c r="B4734" s="87"/>
      <c r="C4734" s="87"/>
      <c r="D4734" s="89"/>
      <c r="R4734" s="89"/>
      <c r="S4734" s="89"/>
      <c r="T4734" s="89"/>
    </row>
    <row r="4735" spans="2:20" s="86" customFormat="1" ht="10.199999999999999">
      <c r="B4735" s="87"/>
      <c r="C4735" s="87"/>
      <c r="D4735" s="89"/>
      <c r="R4735" s="89"/>
      <c r="S4735" s="89"/>
      <c r="T4735" s="89"/>
    </row>
    <row r="4736" spans="2:20" s="86" customFormat="1" ht="10.199999999999999">
      <c r="B4736" s="87"/>
      <c r="C4736" s="87"/>
      <c r="D4736" s="89"/>
      <c r="R4736" s="89"/>
      <c r="S4736" s="89"/>
      <c r="T4736" s="89"/>
    </row>
    <row r="4737" spans="2:20" s="86" customFormat="1" ht="10.199999999999999">
      <c r="B4737" s="87"/>
      <c r="C4737" s="87"/>
      <c r="D4737" s="89"/>
      <c r="R4737" s="89"/>
      <c r="S4737" s="89"/>
      <c r="T4737" s="89"/>
    </row>
    <row r="4738" spans="2:20" s="86" customFormat="1" ht="10.199999999999999">
      <c r="B4738" s="87"/>
      <c r="C4738" s="87"/>
      <c r="D4738" s="89"/>
      <c r="R4738" s="89"/>
      <c r="S4738" s="89"/>
      <c r="T4738" s="89"/>
    </row>
    <row r="4739" spans="2:20" s="86" customFormat="1" ht="10.199999999999999">
      <c r="B4739" s="87"/>
      <c r="C4739" s="87"/>
      <c r="D4739" s="89"/>
      <c r="R4739" s="89"/>
      <c r="S4739" s="89"/>
      <c r="T4739" s="89"/>
    </row>
    <row r="4740" spans="2:20" s="86" customFormat="1" ht="10.199999999999999">
      <c r="B4740" s="87"/>
      <c r="C4740" s="87"/>
      <c r="D4740" s="89"/>
      <c r="R4740" s="89"/>
      <c r="S4740" s="89"/>
      <c r="T4740" s="89"/>
    </row>
    <row r="4741" spans="2:20" s="86" customFormat="1" ht="10.199999999999999">
      <c r="B4741" s="87"/>
      <c r="C4741" s="87"/>
      <c r="D4741" s="89"/>
      <c r="R4741" s="89"/>
      <c r="S4741" s="89"/>
      <c r="T4741" s="89"/>
    </row>
    <row r="4742" spans="2:20" s="86" customFormat="1" ht="10.199999999999999">
      <c r="B4742" s="87"/>
      <c r="C4742" s="87"/>
      <c r="D4742" s="89"/>
      <c r="R4742" s="89"/>
      <c r="S4742" s="89"/>
      <c r="T4742" s="89"/>
    </row>
    <row r="4743" spans="2:20" s="86" customFormat="1" ht="10.199999999999999">
      <c r="B4743" s="87"/>
      <c r="C4743" s="87"/>
      <c r="D4743" s="89"/>
      <c r="R4743" s="89"/>
      <c r="S4743" s="89"/>
      <c r="T4743" s="89"/>
    </row>
    <row r="4744" spans="2:20" s="86" customFormat="1" ht="10.199999999999999">
      <c r="B4744" s="87"/>
      <c r="C4744" s="87"/>
      <c r="D4744" s="89"/>
      <c r="R4744" s="89"/>
      <c r="S4744" s="89"/>
      <c r="T4744" s="89"/>
    </row>
    <row r="4745" spans="2:20" s="86" customFormat="1" ht="10.199999999999999">
      <c r="B4745" s="87"/>
      <c r="C4745" s="87"/>
      <c r="D4745" s="89"/>
      <c r="R4745" s="89"/>
      <c r="S4745" s="89"/>
      <c r="T4745" s="89"/>
    </row>
    <row r="4746" spans="2:20" s="86" customFormat="1" ht="10.199999999999999">
      <c r="B4746" s="87"/>
      <c r="C4746" s="87"/>
      <c r="D4746" s="89"/>
      <c r="R4746" s="89"/>
      <c r="S4746" s="89"/>
      <c r="T4746" s="89"/>
    </row>
    <row r="4747" spans="2:20" s="86" customFormat="1" ht="10.199999999999999">
      <c r="B4747" s="87"/>
      <c r="C4747" s="87"/>
      <c r="D4747" s="89"/>
      <c r="R4747" s="89"/>
      <c r="S4747" s="89"/>
      <c r="T4747" s="89"/>
    </row>
    <row r="4748" spans="2:20" s="86" customFormat="1" ht="10.199999999999999">
      <c r="B4748" s="87"/>
      <c r="C4748" s="87"/>
      <c r="D4748" s="89"/>
      <c r="R4748" s="89"/>
      <c r="S4748" s="89"/>
      <c r="T4748" s="89"/>
    </row>
    <row r="4749" spans="2:20" s="86" customFormat="1" ht="10.199999999999999">
      <c r="B4749" s="87"/>
      <c r="C4749" s="87"/>
      <c r="D4749" s="89"/>
      <c r="R4749" s="89"/>
      <c r="S4749" s="89"/>
      <c r="T4749" s="89"/>
    </row>
    <row r="4750" spans="2:20" s="86" customFormat="1" ht="10.199999999999999">
      <c r="B4750" s="87"/>
      <c r="C4750" s="87"/>
      <c r="D4750" s="89"/>
      <c r="R4750" s="89"/>
      <c r="S4750" s="89"/>
      <c r="T4750" s="89"/>
    </row>
    <row r="4751" spans="2:20" s="86" customFormat="1" ht="10.199999999999999">
      <c r="B4751" s="87"/>
      <c r="C4751" s="87"/>
      <c r="D4751" s="89"/>
      <c r="R4751" s="89"/>
      <c r="S4751" s="89"/>
      <c r="T4751" s="89"/>
    </row>
    <row r="4752" spans="2:20" s="86" customFormat="1" ht="10.199999999999999">
      <c r="B4752" s="87"/>
      <c r="C4752" s="87"/>
      <c r="D4752" s="89"/>
      <c r="R4752" s="89"/>
      <c r="S4752" s="89"/>
      <c r="T4752" s="89"/>
    </row>
    <row r="4753" spans="2:20" s="86" customFormat="1" ht="10.199999999999999">
      <c r="B4753" s="87"/>
      <c r="C4753" s="87"/>
      <c r="D4753" s="89"/>
      <c r="R4753" s="89"/>
      <c r="S4753" s="89"/>
      <c r="T4753" s="89"/>
    </row>
    <row r="4754" spans="2:20" s="86" customFormat="1" ht="10.199999999999999">
      <c r="B4754" s="87"/>
      <c r="C4754" s="87"/>
      <c r="D4754" s="89"/>
      <c r="R4754" s="89"/>
      <c r="S4754" s="89"/>
      <c r="T4754" s="89"/>
    </row>
    <row r="4755" spans="2:20" s="86" customFormat="1" ht="10.199999999999999">
      <c r="B4755" s="87"/>
      <c r="C4755" s="87"/>
      <c r="D4755" s="89"/>
      <c r="R4755" s="89"/>
      <c r="S4755" s="89"/>
      <c r="T4755" s="89"/>
    </row>
    <row r="4756" spans="2:20" s="86" customFormat="1" ht="10.199999999999999">
      <c r="B4756" s="87"/>
      <c r="C4756" s="87"/>
      <c r="D4756" s="89"/>
      <c r="R4756" s="89"/>
      <c r="S4756" s="89"/>
      <c r="T4756" s="89"/>
    </row>
    <row r="4757" spans="2:20" s="86" customFormat="1" ht="10.199999999999999">
      <c r="B4757" s="87"/>
      <c r="C4757" s="87"/>
      <c r="D4757" s="89"/>
      <c r="R4757" s="89"/>
      <c r="S4757" s="89"/>
      <c r="T4757" s="89"/>
    </row>
    <row r="4758" spans="2:20" s="86" customFormat="1" ht="10.199999999999999">
      <c r="B4758" s="87"/>
      <c r="C4758" s="87"/>
      <c r="D4758" s="89"/>
      <c r="R4758" s="89"/>
      <c r="S4758" s="89"/>
      <c r="T4758" s="89"/>
    </row>
    <row r="4759" spans="2:20" s="86" customFormat="1" ht="10.199999999999999">
      <c r="B4759" s="87"/>
      <c r="C4759" s="87"/>
      <c r="D4759" s="89"/>
      <c r="R4759" s="89"/>
      <c r="S4759" s="89"/>
      <c r="T4759" s="89"/>
    </row>
    <row r="4760" spans="2:20" s="86" customFormat="1" ht="10.199999999999999">
      <c r="B4760" s="87"/>
      <c r="C4760" s="87"/>
      <c r="D4760" s="89"/>
      <c r="R4760" s="89"/>
      <c r="S4760" s="89"/>
      <c r="T4760" s="89"/>
    </row>
    <row r="4761" spans="2:20" s="86" customFormat="1" ht="10.199999999999999">
      <c r="B4761" s="87"/>
      <c r="C4761" s="87"/>
      <c r="D4761" s="89"/>
      <c r="R4761" s="89"/>
      <c r="S4761" s="89"/>
      <c r="T4761" s="89"/>
    </row>
    <row r="4762" spans="2:20" s="86" customFormat="1" ht="10.199999999999999">
      <c r="B4762" s="87"/>
      <c r="C4762" s="87"/>
      <c r="D4762" s="89"/>
      <c r="R4762" s="89"/>
      <c r="S4762" s="89"/>
      <c r="T4762" s="89"/>
    </row>
    <row r="4763" spans="2:20" s="86" customFormat="1" ht="10.199999999999999">
      <c r="B4763" s="87"/>
      <c r="C4763" s="87"/>
      <c r="D4763" s="89"/>
      <c r="R4763" s="89"/>
      <c r="S4763" s="89"/>
      <c r="T4763" s="89"/>
    </row>
    <row r="4764" spans="2:20" s="86" customFormat="1" ht="10.199999999999999">
      <c r="B4764" s="87"/>
      <c r="C4764" s="87"/>
      <c r="D4764" s="89"/>
      <c r="R4764" s="89"/>
      <c r="S4764" s="89"/>
      <c r="T4764" s="89"/>
    </row>
    <row r="4765" spans="2:20" s="86" customFormat="1" ht="10.199999999999999">
      <c r="B4765" s="87"/>
      <c r="C4765" s="87"/>
      <c r="D4765" s="89"/>
      <c r="R4765" s="89"/>
      <c r="S4765" s="89"/>
      <c r="T4765" s="89"/>
    </row>
    <row r="4766" spans="2:20" s="86" customFormat="1" ht="10.199999999999999">
      <c r="B4766" s="87"/>
      <c r="C4766" s="87"/>
      <c r="D4766" s="89"/>
      <c r="R4766" s="89"/>
      <c r="S4766" s="89"/>
      <c r="T4766" s="89"/>
    </row>
    <row r="4767" spans="2:20" s="86" customFormat="1" ht="10.199999999999999">
      <c r="B4767" s="87"/>
      <c r="C4767" s="87"/>
      <c r="D4767" s="89"/>
      <c r="R4767" s="89"/>
      <c r="S4767" s="89"/>
      <c r="T4767" s="89"/>
    </row>
    <row r="4768" spans="2:20" s="86" customFormat="1" ht="10.199999999999999">
      <c r="B4768" s="87"/>
      <c r="C4768" s="87"/>
      <c r="D4768" s="89"/>
      <c r="R4768" s="89"/>
      <c r="S4768" s="89"/>
      <c r="T4768" s="89"/>
    </row>
    <row r="4769" spans="2:20" s="86" customFormat="1" ht="10.199999999999999">
      <c r="B4769" s="87"/>
      <c r="C4769" s="87"/>
      <c r="D4769" s="89"/>
      <c r="R4769" s="89"/>
      <c r="S4769" s="89"/>
      <c r="T4769" s="89"/>
    </row>
    <row r="4770" spans="2:20" s="86" customFormat="1" ht="10.199999999999999">
      <c r="B4770" s="87"/>
      <c r="C4770" s="87"/>
      <c r="D4770" s="89"/>
      <c r="R4770" s="89"/>
      <c r="S4770" s="89"/>
      <c r="T4770" s="89"/>
    </row>
    <row r="4771" spans="2:20" s="86" customFormat="1" ht="10.199999999999999">
      <c r="B4771" s="87"/>
      <c r="C4771" s="87"/>
      <c r="D4771" s="89"/>
      <c r="R4771" s="89"/>
      <c r="S4771" s="89"/>
      <c r="T4771" s="89"/>
    </row>
    <row r="4772" spans="2:20" s="86" customFormat="1" ht="10.199999999999999">
      <c r="B4772" s="87"/>
      <c r="C4772" s="87"/>
      <c r="D4772" s="89"/>
      <c r="R4772" s="89"/>
      <c r="S4772" s="89"/>
      <c r="T4772" s="89"/>
    </row>
    <row r="4773" spans="2:20" s="86" customFormat="1" ht="10.199999999999999">
      <c r="B4773" s="87"/>
      <c r="C4773" s="87"/>
      <c r="D4773" s="89"/>
      <c r="R4773" s="89"/>
      <c r="S4773" s="89"/>
      <c r="T4773" s="89"/>
    </row>
    <row r="4774" spans="2:20" s="86" customFormat="1" ht="10.199999999999999">
      <c r="B4774" s="87"/>
      <c r="C4774" s="87"/>
      <c r="D4774" s="89"/>
      <c r="R4774" s="89"/>
      <c r="S4774" s="89"/>
      <c r="T4774" s="89"/>
    </row>
    <row r="4775" spans="2:20" s="86" customFormat="1" ht="10.199999999999999">
      <c r="B4775" s="87"/>
      <c r="C4775" s="87"/>
      <c r="D4775" s="89"/>
      <c r="R4775" s="89"/>
      <c r="S4775" s="89"/>
      <c r="T4775" s="89"/>
    </row>
    <row r="4776" spans="2:20" s="86" customFormat="1" ht="10.199999999999999">
      <c r="B4776" s="87"/>
      <c r="C4776" s="87"/>
      <c r="D4776" s="89"/>
      <c r="R4776" s="89"/>
      <c r="S4776" s="89"/>
      <c r="T4776" s="89"/>
    </row>
    <row r="4777" spans="2:20" s="86" customFormat="1" ht="10.199999999999999">
      <c r="B4777" s="87"/>
      <c r="C4777" s="87"/>
      <c r="D4777" s="89"/>
      <c r="R4777" s="89"/>
      <c r="S4777" s="89"/>
      <c r="T4777" s="89"/>
    </row>
    <row r="4778" spans="2:20" s="86" customFormat="1" ht="10.199999999999999">
      <c r="B4778" s="87"/>
      <c r="C4778" s="87"/>
      <c r="D4778" s="89"/>
      <c r="R4778" s="89"/>
      <c r="S4778" s="89"/>
      <c r="T4778" s="89"/>
    </row>
    <row r="4779" spans="2:20" s="86" customFormat="1" ht="10.199999999999999">
      <c r="B4779" s="87"/>
      <c r="C4779" s="87"/>
      <c r="D4779" s="89"/>
      <c r="R4779" s="89"/>
      <c r="S4779" s="89"/>
      <c r="T4779" s="89"/>
    </row>
    <row r="4780" spans="2:20" s="86" customFormat="1" ht="10.199999999999999">
      <c r="B4780" s="87"/>
      <c r="C4780" s="87"/>
      <c r="D4780" s="89"/>
      <c r="R4780" s="89"/>
      <c r="S4780" s="89"/>
      <c r="T4780" s="89"/>
    </row>
    <row r="4781" spans="2:20" s="86" customFormat="1" ht="10.199999999999999">
      <c r="B4781" s="87"/>
      <c r="C4781" s="87"/>
      <c r="D4781" s="89"/>
      <c r="R4781" s="89"/>
      <c r="S4781" s="89"/>
      <c r="T4781" s="89"/>
    </row>
    <row r="4782" spans="2:20" s="86" customFormat="1" ht="10.199999999999999">
      <c r="B4782" s="87"/>
      <c r="C4782" s="87"/>
      <c r="D4782" s="89"/>
      <c r="R4782" s="89"/>
      <c r="S4782" s="89"/>
      <c r="T4782" s="89"/>
    </row>
    <row r="4783" spans="2:20" s="86" customFormat="1" ht="10.199999999999999">
      <c r="B4783" s="87"/>
      <c r="C4783" s="87"/>
      <c r="D4783" s="89"/>
      <c r="R4783" s="89"/>
      <c r="S4783" s="89"/>
      <c r="T4783" s="89"/>
    </row>
    <row r="4784" spans="2:20" s="86" customFormat="1" ht="10.199999999999999">
      <c r="B4784" s="87"/>
      <c r="C4784" s="87"/>
      <c r="D4784" s="89"/>
      <c r="R4784" s="89"/>
      <c r="S4784" s="89"/>
      <c r="T4784" s="89"/>
    </row>
    <row r="4785" spans="2:20" s="86" customFormat="1" ht="10.199999999999999">
      <c r="B4785" s="87"/>
      <c r="C4785" s="87"/>
      <c r="D4785" s="89"/>
      <c r="R4785" s="89"/>
      <c r="S4785" s="89"/>
      <c r="T4785" s="89"/>
    </row>
    <row r="4786" spans="2:20" s="86" customFormat="1" ht="10.199999999999999">
      <c r="B4786" s="87"/>
      <c r="C4786" s="87"/>
      <c r="D4786" s="89"/>
      <c r="R4786" s="89"/>
      <c r="S4786" s="89"/>
      <c r="T4786" s="89"/>
    </row>
    <row r="4787" spans="2:20" s="86" customFormat="1" ht="10.199999999999999">
      <c r="B4787" s="87"/>
      <c r="C4787" s="87"/>
      <c r="D4787" s="89"/>
      <c r="R4787" s="89"/>
      <c r="S4787" s="89"/>
      <c r="T4787" s="89"/>
    </row>
    <row r="4788" spans="2:20" s="86" customFormat="1" ht="10.199999999999999">
      <c r="B4788" s="87"/>
      <c r="C4788" s="87"/>
      <c r="D4788" s="89"/>
      <c r="R4788" s="89"/>
      <c r="S4788" s="89"/>
      <c r="T4788" s="89"/>
    </row>
    <row r="4789" spans="2:20" s="86" customFormat="1" ht="10.199999999999999">
      <c r="B4789" s="87"/>
      <c r="C4789" s="87"/>
      <c r="D4789" s="89"/>
      <c r="R4789" s="89"/>
      <c r="S4789" s="89"/>
      <c r="T4789" s="89"/>
    </row>
    <row r="4790" spans="2:20" s="86" customFormat="1" ht="10.199999999999999">
      <c r="B4790" s="87"/>
      <c r="C4790" s="87"/>
      <c r="D4790" s="89"/>
      <c r="R4790" s="89"/>
      <c r="S4790" s="89"/>
      <c r="T4790" s="89"/>
    </row>
    <row r="4791" spans="2:20" s="86" customFormat="1" ht="10.199999999999999">
      <c r="B4791" s="87"/>
      <c r="C4791" s="87"/>
      <c r="D4791" s="89"/>
      <c r="R4791" s="89"/>
      <c r="S4791" s="89"/>
      <c r="T4791" s="89"/>
    </row>
    <row r="4792" spans="2:20" s="86" customFormat="1" ht="10.199999999999999">
      <c r="B4792" s="87"/>
      <c r="C4792" s="87"/>
      <c r="D4792" s="89"/>
      <c r="R4792" s="89"/>
      <c r="S4792" s="89"/>
      <c r="T4792" s="89"/>
    </row>
    <row r="4793" spans="2:20" s="86" customFormat="1" ht="10.199999999999999">
      <c r="B4793" s="87"/>
      <c r="C4793" s="87"/>
      <c r="D4793" s="89"/>
      <c r="R4793" s="89"/>
      <c r="S4793" s="89"/>
      <c r="T4793" s="89"/>
    </row>
    <row r="4794" spans="2:20" s="86" customFormat="1" ht="10.199999999999999">
      <c r="B4794" s="87"/>
      <c r="C4794" s="87"/>
      <c r="D4794" s="89"/>
      <c r="R4794" s="89"/>
      <c r="S4794" s="89"/>
      <c r="T4794" s="89"/>
    </row>
    <row r="4795" spans="2:20" s="86" customFormat="1" ht="10.199999999999999">
      <c r="B4795" s="87"/>
      <c r="C4795" s="87"/>
      <c r="D4795" s="89"/>
      <c r="R4795" s="89"/>
      <c r="S4795" s="89"/>
      <c r="T4795" s="89"/>
    </row>
    <row r="4796" spans="2:20" s="86" customFormat="1" ht="10.199999999999999">
      <c r="B4796" s="87"/>
      <c r="C4796" s="87"/>
      <c r="D4796" s="89"/>
      <c r="R4796" s="89"/>
      <c r="S4796" s="89"/>
      <c r="T4796" s="89"/>
    </row>
    <row r="4797" spans="2:20" s="86" customFormat="1" ht="10.199999999999999">
      <c r="B4797" s="87"/>
      <c r="C4797" s="87"/>
      <c r="D4797" s="89"/>
      <c r="R4797" s="89"/>
      <c r="S4797" s="89"/>
      <c r="T4797" s="89"/>
    </row>
    <row r="4798" spans="2:20" s="86" customFormat="1" ht="10.199999999999999">
      <c r="B4798" s="87"/>
      <c r="C4798" s="87"/>
      <c r="D4798" s="89"/>
      <c r="R4798" s="89"/>
      <c r="S4798" s="89"/>
      <c r="T4798" s="89"/>
    </row>
    <row r="4799" spans="2:20" s="86" customFormat="1" ht="10.199999999999999">
      <c r="B4799" s="87"/>
      <c r="C4799" s="87"/>
      <c r="D4799" s="89"/>
      <c r="R4799" s="89"/>
      <c r="S4799" s="89"/>
      <c r="T4799" s="89"/>
    </row>
    <row r="4800" spans="2:20" s="86" customFormat="1" ht="10.199999999999999">
      <c r="B4800" s="87"/>
      <c r="C4800" s="87"/>
      <c r="D4800" s="89"/>
      <c r="R4800" s="89"/>
      <c r="S4800" s="89"/>
      <c r="T4800" s="89"/>
    </row>
    <row r="4801" spans="2:20" s="86" customFormat="1" ht="10.199999999999999">
      <c r="B4801" s="87"/>
      <c r="C4801" s="87"/>
      <c r="D4801" s="89"/>
      <c r="R4801" s="89"/>
      <c r="S4801" s="89"/>
      <c r="T4801" s="89"/>
    </row>
    <row r="4802" spans="2:20" s="86" customFormat="1" ht="10.199999999999999">
      <c r="B4802" s="87"/>
      <c r="C4802" s="87"/>
      <c r="D4802" s="89"/>
      <c r="R4802" s="89"/>
      <c r="S4802" s="89"/>
      <c r="T4802" s="89"/>
    </row>
    <row r="4803" spans="2:20" s="86" customFormat="1" ht="10.199999999999999">
      <c r="B4803" s="87"/>
      <c r="C4803" s="87"/>
      <c r="D4803" s="89"/>
      <c r="R4803" s="89"/>
      <c r="S4803" s="89"/>
      <c r="T4803" s="89"/>
    </row>
    <row r="4804" spans="2:20" s="86" customFormat="1" ht="10.199999999999999">
      <c r="B4804" s="87"/>
      <c r="C4804" s="87"/>
      <c r="D4804" s="89"/>
      <c r="R4804" s="89"/>
      <c r="S4804" s="89"/>
      <c r="T4804" s="89"/>
    </row>
    <row r="4805" spans="2:20" s="86" customFormat="1" ht="10.199999999999999">
      <c r="B4805" s="87"/>
      <c r="C4805" s="87"/>
      <c r="D4805" s="89"/>
      <c r="R4805" s="89"/>
      <c r="S4805" s="89"/>
      <c r="T4805" s="89"/>
    </row>
    <row r="4806" spans="2:20" s="86" customFormat="1" ht="10.199999999999999">
      <c r="B4806" s="87"/>
      <c r="C4806" s="87"/>
      <c r="D4806" s="89"/>
      <c r="R4806" s="89"/>
      <c r="S4806" s="89"/>
      <c r="T4806" s="89"/>
    </row>
    <row r="4807" spans="2:20" s="86" customFormat="1" ht="10.199999999999999">
      <c r="B4807" s="87"/>
      <c r="C4807" s="87"/>
      <c r="D4807" s="89"/>
      <c r="R4807" s="89"/>
      <c r="S4807" s="89"/>
      <c r="T4807" s="89"/>
    </row>
    <row r="4808" spans="2:20" s="86" customFormat="1" ht="10.199999999999999">
      <c r="B4808" s="87"/>
      <c r="C4808" s="87"/>
      <c r="D4808" s="89"/>
      <c r="R4808" s="89"/>
      <c r="S4808" s="89"/>
      <c r="T4808" s="89"/>
    </row>
    <row r="4809" spans="2:20" s="86" customFormat="1" ht="10.199999999999999">
      <c r="B4809" s="87"/>
      <c r="C4809" s="87"/>
      <c r="D4809" s="89"/>
      <c r="R4809" s="89"/>
      <c r="S4809" s="89"/>
      <c r="T4809" s="89"/>
    </row>
    <row r="4810" spans="2:20" s="86" customFormat="1" ht="10.199999999999999">
      <c r="B4810" s="87"/>
      <c r="C4810" s="87"/>
      <c r="D4810" s="89"/>
      <c r="R4810" s="89"/>
      <c r="S4810" s="89"/>
      <c r="T4810" s="89"/>
    </row>
    <row r="4811" spans="2:20" s="86" customFormat="1" ht="10.199999999999999">
      <c r="B4811" s="87"/>
      <c r="C4811" s="87"/>
      <c r="D4811" s="89"/>
      <c r="R4811" s="89"/>
      <c r="S4811" s="89"/>
      <c r="T4811" s="89"/>
    </row>
    <row r="4812" spans="2:20" s="86" customFormat="1" ht="10.199999999999999">
      <c r="B4812" s="87"/>
      <c r="C4812" s="87"/>
      <c r="D4812" s="89"/>
      <c r="R4812" s="89"/>
      <c r="S4812" s="89"/>
      <c r="T4812" s="89"/>
    </row>
    <row r="4813" spans="2:20" s="86" customFormat="1" ht="10.199999999999999">
      <c r="B4813" s="87"/>
      <c r="C4813" s="87"/>
      <c r="D4813" s="89"/>
      <c r="R4813" s="89"/>
      <c r="S4813" s="89"/>
      <c r="T4813" s="89"/>
    </row>
    <row r="4814" spans="2:20" s="86" customFormat="1" ht="10.199999999999999">
      <c r="B4814" s="87"/>
      <c r="C4814" s="87"/>
      <c r="D4814" s="89"/>
      <c r="R4814" s="89"/>
      <c r="S4814" s="89"/>
      <c r="T4814" s="89"/>
    </row>
    <row r="4815" spans="2:20" s="86" customFormat="1" ht="10.199999999999999">
      <c r="B4815" s="87"/>
      <c r="C4815" s="87"/>
      <c r="D4815" s="89"/>
      <c r="R4815" s="89"/>
      <c r="S4815" s="89"/>
      <c r="T4815" s="89"/>
    </row>
    <row r="4816" spans="2:20" s="86" customFormat="1" ht="10.199999999999999">
      <c r="B4816" s="87"/>
      <c r="C4816" s="87"/>
      <c r="D4816" s="89"/>
      <c r="R4816" s="89"/>
      <c r="S4816" s="89"/>
      <c r="T4816" s="89"/>
    </row>
    <row r="4817" spans="2:20" s="86" customFormat="1" ht="10.199999999999999">
      <c r="B4817" s="87"/>
      <c r="C4817" s="87"/>
      <c r="D4817" s="89"/>
      <c r="R4817" s="89"/>
      <c r="S4817" s="89"/>
      <c r="T4817" s="89"/>
    </row>
    <row r="4818" spans="2:20" s="86" customFormat="1" ht="10.199999999999999">
      <c r="B4818" s="87"/>
      <c r="C4818" s="87"/>
      <c r="D4818" s="89"/>
      <c r="R4818" s="89"/>
      <c r="S4818" s="89"/>
      <c r="T4818" s="89"/>
    </row>
    <row r="4819" spans="2:20" s="86" customFormat="1" ht="10.199999999999999">
      <c r="B4819" s="87"/>
      <c r="C4819" s="87"/>
      <c r="D4819" s="89"/>
      <c r="R4819" s="89"/>
      <c r="S4819" s="89"/>
      <c r="T4819" s="89"/>
    </row>
    <row r="4820" spans="2:20" s="86" customFormat="1" ht="10.199999999999999">
      <c r="B4820" s="87"/>
      <c r="C4820" s="87"/>
      <c r="D4820" s="89"/>
      <c r="R4820" s="89"/>
      <c r="S4820" s="89"/>
      <c r="T4820" s="89"/>
    </row>
    <row r="4821" spans="2:20" s="86" customFormat="1" ht="10.199999999999999">
      <c r="B4821" s="87"/>
      <c r="C4821" s="87"/>
      <c r="D4821" s="89"/>
      <c r="R4821" s="89"/>
      <c r="S4821" s="89"/>
      <c r="T4821" s="89"/>
    </row>
    <row r="4822" spans="2:20" s="86" customFormat="1" ht="10.199999999999999">
      <c r="B4822" s="87"/>
      <c r="C4822" s="87"/>
      <c r="D4822" s="89"/>
      <c r="R4822" s="89"/>
      <c r="S4822" s="89"/>
      <c r="T4822" s="89"/>
    </row>
    <row r="4823" spans="2:20" s="86" customFormat="1" ht="10.199999999999999">
      <c r="B4823" s="87"/>
      <c r="C4823" s="87"/>
      <c r="D4823" s="89"/>
      <c r="R4823" s="89"/>
      <c r="S4823" s="89"/>
      <c r="T4823" s="89"/>
    </row>
    <row r="4824" spans="2:20" s="86" customFormat="1" ht="10.199999999999999">
      <c r="B4824" s="87"/>
      <c r="C4824" s="87"/>
      <c r="D4824" s="89"/>
      <c r="R4824" s="89"/>
      <c r="S4824" s="89"/>
      <c r="T4824" s="89"/>
    </row>
    <row r="4825" spans="2:20" s="86" customFormat="1" ht="10.199999999999999">
      <c r="B4825" s="87"/>
      <c r="C4825" s="87"/>
      <c r="D4825" s="89"/>
      <c r="R4825" s="89"/>
      <c r="S4825" s="89"/>
      <c r="T4825" s="89"/>
    </row>
    <row r="4826" spans="2:20" s="86" customFormat="1" ht="10.199999999999999">
      <c r="B4826" s="87"/>
      <c r="C4826" s="87"/>
      <c r="D4826" s="89"/>
      <c r="R4826" s="89"/>
      <c r="S4826" s="89"/>
      <c r="T4826" s="89"/>
    </row>
    <row r="4827" spans="2:20" s="86" customFormat="1" ht="10.199999999999999">
      <c r="B4827" s="87"/>
      <c r="C4827" s="87"/>
      <c r="D4827" s="89"/>
      <c r="R4827" s="89"/>
      <c r="S4827" s="89"/>
      <c r="T4827" s="89"/>
    </row>
    <row r="4828" spans="2:20" s="86" customFormat="1" ht="10.199999999999999">
      <c r="B4828" s="87"/>
      <c r="C4828" s="87"/>
      <c r="D4828" s="89"/>
      <c r="R4828" s="89"/>
      <c r="S4828" s="89"/>
      <c r="T4828" s="89"/>
    </row>
    <row r="4829" spans="2:20" s="86" customFormat="1" ht="10.199999999999999">
      <c r="B4829" s="87"/>
      <c r="C4829" s="87"/>
      <c r="D4829" s="89"/>
      <c r="R4829" s="89"/>
      <c r="S4829" s="89"/>
      <c r="T4829" s="89"/>
    </row>
    <row r="4830" spans="2:20" s="86" customFormat="1" ht="10.199999999999999">
      <c r="B4830" s="87"/>
      <c r="C4830" s="87"/>
      <c r="D4830" s="89"/>
      <c r="R4830" s="89"/>
      <c r="S4830" s="89"/>
      <c r="T4830" s="89"/>
    </row>
    <row r="4831" spans="2:20" s="86" customFormat="1" ht="10.199999999999999">
      <c r="B4831" s="87"/>
      <c r="C4831" s="87"/>
      <c r="D4831" s="89"/>
      <c r="R4831" s="89"/>
      <c r="S4831" s="89"/>
      <c r="T4831" s="89"/>
    </row>
    <row r="4832" spans="2:20" s="86" customFormat="1" ht="10.199999999999999">
      <c r="B4832" s="87"/>
      <c r="C4832" s="87"/>
      <c r="D4832" s="89"/>
      <c r="R4832" s="89"/>
      <c r="S4832" s="89"/>
      <c r="T4832" s="89"/>
    </row>
    <row r="4833" spans="2:20" s="86" customFormat="1" ht="10.199999999999999">
      <c r="B4833" s="87"/>
      <c r="C4833" s="87"/>
      <c r="D4833" s="89"/>
      <c r="R4833" s="89"/>
      <c r="S4833" s="89"/>
      <c r="T4833" s="89"/>
    </row>
    <row r="4834" spans="2:20" s="86" customFormat="1" ht="10.199999999999999">
      <c r="B4834" s="87"/>
      <c r="C4834" s="87"/>
      <c r="D4834" s="89"/>
      <c r="R4834" s="89"/>
      <c r="S4834" s="89"/>
      <c r="T4834" s="89"/>
    </row>
    <row r="4835" spans="2:20" s="86" customFormat="1" ht="10.199999999999999">
      <c r="B4835" s="87"/>
      <c r="C4835" s="87"/>
      <c r="D4835" s="89"/>
      <c r="R4835" s="89"/>
      <c r="S4835" s="89"/>
      <c r="T4835" s="89"/>
    </row>
    <row r="4836" spans="2:20" s="86" customFormat="1" ht="10.199999999999999">
      <c r="B4836" s="87"/>
      <c r="C4836" s="87"/>
      <c r="D4836" s="89"/>
      <c r="R4836" s="89"/>
      <c r="S4836" s="89"/>
      <c r="T4836" s="89"/>
    </row>
    <row r="4837" spans="2:20" s="86" customFormat="1" ht="10.199999999999999">
      <c r="B4837" s="87"/>
      <c r="C4837" s="87"/>
      <c r="D4837" s="89"/>
      <c r="R4837" s="89"/>
      <c r="S4837" s="89"/>
      <c r="T4837" s="89"/>
    </row>
    <row r="4838" spans="2:20" s="86" customFormat="1" ht="10.199999999999999">
      <c r="B4838" s="87"/>
      <c r="C4838" s="87"/>
      <c r="D4838" s="89"/>
      <c r="R4838" s="89"/>
      <c r="S4838" s="89"/>
      <c r="T4838" s="89"/>
    </row>
    <row r="4839" spans="2:20" s="86" customFormat="1" ht="10.199999999999999">
      <c r="B4839" s="87"/>
      <c r="C4839" s="87"/>
      <c r="D4839" s="89"/>
      <c r="R4839" s="89"/>
      <c r="S4839" s="89"/>
      <c r="T4839" s="89"/>
    </row>
    <row r="4840" spans="2:20" s="86" customFormat="1" ht="10.199999999999999">
      <c r="B4840" s="87"/>
      <c r="C4840" s="87"/>
      <c r="D4840" s="89"/>
      <c r="R4840" s="89"/>
      <c r="S4840" s="89"/>
      <c r="T4840" s="89"/>
    </row>
    <row r="4841" spans="2:20" s="86" customFormat="1" ht="10.199999999999999">
      <c r="B4841" s="87"/>
      <c r="C4841" s="87"/>
      <c r="D4841" s="89"/>
      <c r="R4841" s="89"/>
      <c r="S4841" s="89"/>
      <c r="T4841" s="89"/>
    </row>
    <row r="4842" spans="2:20" s="86" customFormat="1" ht="10.199999999999999">
      <c r="B4842" s="87"/>
      <c r="C4842" s="87"/>
      <c r="D4842" s="89"/>
      <c r="R4842" s="89"/>
      <c r="S4842" s="89"/>
      <c r="T4842" s="89"/>
    </row>
    <row r="4843" spans="2:20" s="86" customFormat="1" ht="10.199999999999999">
      <c r="B4843" s="87"/>
      <c r="C4843" s="87"/>
      <c r="D4843" s="89"/>
      <c r="R4843" s="89"/>
      <c r="S4843" s="89"/>
      <c r="T4843" s="89"/>
    </row>
    <row r="4844" spans="2:20" s="86" customFormat="1" ht="10.199999999999999">
      <c r="B4844" s="87"/>
      <c r="C4844" s="87"/>
      <c r="D4844" s="89"/>
      <c r="R4844" s="89"/>
      <c r="S4844" s="89"/>
      <c r="T4844" s="89"/>
    </row>
    <row r="4845" spans="2:20" s="86" customFormat="1" ht="10.199999999999999">
      <c r="B4845" s="87"/>
      <c r="C4845" s="87"/>
      <c r="D4845" s="89"/>
      <c r="R4845" s="89"/>
      <c r="S4845" s="89"/>
      <c r="T4845" s="89"/>
    </row>
    <row r="4846" spans="2:20" s="86" customFormat="1" ht="10.199999999999999">
      <c r="B4846" s="87"/>
      <c r="C4846" s="87"/>
      <c r="D4846" s="89"/>
      <c r="R4846" s="89"/>
      <c r="S4846" s="89"/>
      <c r="T4846" s="89"/>
    </row>
    <row r="4847" spans="2:20" s="86" customFormat="1" ht="10.199999999999999">
      <c r="B4847" s="87"/>
      <c r="C4847" s="87"/>
      <c r="D4847" s="89"/>
      <c r="R4847" s="89"/>
      <c r="S4847" s="89"/>
      <c r="T4847" s="89"/>
    </row>
    <row r="4848" spans="2:20" s="86" customFormat="1" ht="10.199999999999999">
      <c r="B4848" s="87"/>
      <c r="C4848" s="87"/>
      <c r="D4848" s="89"/>
      <c r="R4848" s="89"/>
      <c r="S4848" s="89"/>
      <c r="T4848" s="89"/>
    </row>
    <row r="4849" spans="2:20" s="86" customFormat="1" ht="10.199999999999999">
      <c r="B4849" s="87"/>
      <c r="C4849" s="87"/>
      <c r="D4849" s="89"/>
      <c r="R4849" s="89"/>
      <c r="S4849" s="89"/>
      <c r="T4849" s="89"/>
    </row>
    <row r="4850" spans="2:20" s="86" customFormat="1" ht="10.199999999999999">
      <c r="B4850" s="87"/>
      <c r="C4850" s="87"/>
      <c r="D4850" s="89"/>
      <c r="R4850" s="89"/>
      <c r="S4850" s="89"/>
      <c r="T4850" s="89"/>
    </row>
    <row r="4851" spans="2:20" s="86" customFormat="1" ht="10.199999999999999">
      <c r="B4851" s="87"/>
      <c r="C4851" s="87"/>
      <c r="D4851" s="89"/>
      <c r="R4851" s="89"/>
      <c r="S4851" s="89"/>
      <c r="T4851" s="89"/>
    </row>
    <row r="4852" spans="2:20" s="86" customFormat="1" ht="10.199999999999999">
      <c r="B4852" s="87"/>
      <c r="C4852" s="87"/>
      <c r="D4852" s="89"/>
      <c r="R4852" s="89"/>
      <c r="S4852" s="89"/>
      <c r="T4852" s="89"/>
    </row>
    <row r="4853" spans="2:20" s="86" customFormat="1" ht="10.199999999999999">
      <c r="B4853" s="87"/>
      <c r="C4853" s="87"/>
      <c r="D4853" s="89"/>
      <c r="R4853" s="89"/>
      <c r="S4853" s="89"/>
      <c r="T4853" s="89"/>
    </row>
    <row r="4854" spans="2:20" s="86" customFormat="1" ht="10.199999999999999">
      <c r="B4854" s="87"/>
      <c r="C4854" s="87"/>
      <c r="D4854" s="89"/>
      <c r="R4854" s="89"/>
      <c r="S4854" s="89"/>
      <c r="T4854" s="89"/>
    </row>
    <row r="4855" spans="2:20" s="86" customFormat="1" ht="10.199999999999999">
      <c r="B4855" s="87"/>
      <c r="C4855" s="87"/>
      <c r="D4855" s="89"/>
      <c r="R4855" s="89"/>
      <c r="S4855" s="89"/>
      <c r="T4855" s="89"/>
    </row>
    <row r="4856" spans="2:20" s="86" customFormat="1" ht="10.199999999999999">
      <c r="B4856" s="87"/>
      <c r="C4856" s="87"/>
      <c r="D4856" s="89"/>
      <c r="R4856" s="89"/>
      <c r="S4856" s="89"/>
      <c r="T4856" s="89"/>
    </row>
    <row r="4857" spans="2:20" s="86" customFormat="1" ht="10.199999999999999">
      <c r="B4857" s="87"/>
      <c r="C4857" s="87"/>
      <c r="D4857" s="89"/>
      <c r="R4857" s="89"/>
      <c r="S4857" s="89"/>
      <c r="T4857" s="89"/>
    </row>
    <row r="4858" spans="2:20" s="86" customFormat="1" ht="10.199999999999999">
      <c r="B4858" s="87"/>
      <c r="C4858" s="87"/>
      <c r="D4858" s="89"/>
      <c r="R4858" s="89"/>
      <c r="S4858" s="89"/>
      <c r="T4858" s="89"/>
    </row>
    <row r="4859" spans="2:20" s="86" customFormat="1" ht="10.199999999999999">
      <c r="B4859" s="87"/>
      <c r="C4859" s="87"/>
      <c r="D4859" s="89"/>
      <c r="R4859" s="89"/>
      <c r="S4859" s="89"/>
      <c r="T4859" s="89"/>
    </row>
    <row r="4860" spans="2:20" s="86" customFormat="1" ht="10.199999999999999">
      <c r="B4860" s="87"/>
      <c r="C4860" s="87"/>
      <c r="D4860" s="89"/>
      <c r="R4860" s="89"/>
      <c r="S4860" s="89"/>
      <c r="T4860" s="89"/>
    </row>
    <row r="4861" spans="2:20" s="86" customFormat="1" ht="10.199999999999999">
      <c r="B4861" s="87"/>
      <c r="C4861" s="87"/>
      <c r="D4861" s="89"/>
      <c r="R4861" s="89"/>
      <c r="S4861" s="89"/>
      <c r="T4861" s="89"/>
    </row>
    <row r="4862" spans="2:20" s="86" customFormat="1" ht="10.199999999999999">
      <c r="B4862" s="87"/>
      <c r="C4862" s="87"/>
      <c r="D4862" s="89"/>
      <c r="R4862" s="89"/>
      <c r="S4862" s="89"/>
      <c r="T4862" s="89"/>
    </row>
    <row r="4863" spans="2:20" s="86" customFormat="1" ht="10.199999999999999">
      <c r="B4863" s="87"/>
      <c r="C4863" s="87"/>
      <c r="D4863" s="89"/>
      <c r="R4863" s="89"/>
      <c r="S4863" s="89"/>
      <c r="T4863" s="89"/>
    </row>
    <row r="4864" spans="2:20" s="86" customFormat="1" ht="10.199999999999999">
      <c r="B4864" s="87"/>
      <c r="C4864" s="87"/>
      <c r="D4864" s="89"/>
      <c r="R4864" s="89"/>
      <c r="S4864" s="89"/>
      <c r="T4864" s="89"/>
    </row>
    <row r="4865" spans="2:20" s="86" customFormat="1" ht="10.199999999999999">
      <c r="B4865" s="87"/>
      <c r="C4865" s="87"/>
      <c r="D4865" s="89"/>
      <c r="R4865" s="89"/>
      <c r="S4865" s="89"/>
      <c r="T4865" s="89"/>
    </row>
    <row r="4866" spans="2:20" s="86" customFormat="1" ht="10.199999999999999">
      <c r="B4866" s="87"/>
      <c r="C4866" s="87"/>
      <c r="D4866" s="89"/>
      <c r="R4866" s="89"/>
      <c r="S4866" s="89"/>
      <c r="T4866" s="89"/>
    </row>
    <row r="4867" spans="2:20" s="86" customFormat="1" ht="10.199999999999999">
      <c r="B4867" s="87"/>
      <c r="C4867" s="87"/>
      <c r="D4867" s="89"/>
      <c r="R4867" s="89"/>
      <c r="S4867" s="89"/>
      <c r="T4867" s="89"/>
    </row>
    <row r="4868" spans="2:20" s="86" customFormat="1" ht="10.199999999999999">
      <c r="B4868" s="87"/>
      <c r="C4868" s="87"/>
      <c r="D4868" s="89"/>
      <c r="R4868" s="89"/>
      <c r="S4868" s="89"/>
      <c r="T4868" s="89"/>
    </row>
    <row r="4869" spans="2:20" s="86" customFormat="1" ht="10.199999999999999">
      <c r="B4869" s="87"/>
      <c r="C4869" s="87"/>
      <c r="D4869" s="89"/>
      <c r="R4869" s="89"/>
      <c r="S4869" s="89"/>
      <c r="T4869" s="89"/>
    </row>
    <row r="4870" spans="2:20" s="86" customFormat="1" ht="10.199999999999999">
      <c r="B4870" s="87"/>
      <c r="C4870" s="87"/>
      <c r="D4870" s="89"/>
      <c r="R4870" s="89"/>
      <c r="S4870" s="89"/>
      <c r="T4870" s="89"/>
    </row>
    <row r="4871" spans="2:20" s="86" customFormat="1" ht="10.199999999999999">
      <c r="B4871" s="87"/>
      <c r="C4871" s="87"/>
      <c r="D4871" s="89"/>
      <c r="R4871" s="89"/>
      <c r="S4871" s="89"/>
      <c r="T4871" s="89"/>
    </row>
    <row r="4872" spans="2:20" s="86" customFormat="1" ht="10.199999999999999">
      <c r="B4872" s="87"/>
      <c r="C4872" s="87"/>
      <c r="D4872" s="89"/>
      <c r="R4872" s="89"/>
      <c r="S4872" s="89"/>
      <c r="T4872" s="89"/>
    </row>
    <row r="4873" spans="2:20" s="86" customFormat="1" ht="10.199999999999999">
      <c r="B4873" s="87"/>
      <c r="C4873" s="87"/>
      <c r="D4873" s="89"/>
      <c r="R4873" s="89"/>
      <c r="S4873" s="89"/>
      <c r="T4873" s="89"/>
    </row>
    <row r="4874" spans="2:20" s="86" customFormat="1" ht="10.199999999999999">
      <c r="B4874" s="87"/>
      <c r="C4874" s="87"/>
      <c r="D4874" s="89"/>
      <c r="R4874" s="89"/>
      <c r="S4874" s="89"/>
      <c r="T4874" s="89"/>
    </row>
    <row r="4875" spans="2:20" s="86" customFormat="1" ht="10.199999999999999">
      <c r="B4875" s="87"/>
      <c r="C4875" s="87"/>
      <c r="D4875" s="89"/>
      <c r="R4875" s="89"/>
      <c r="S4875" s="89"/>
      <c r="T4875" s="89"/>
    </row>
    <row r="4876" spans="2:20" s="86" customFormat="1" ht="10.199999999999999">
      <c r="B4876" s="87"/>
      <c r="C4876" s="87"/>
      <c r="D4876" s="89"/>
      <c r="R4876" s="89"/>
      <c r="S4876" s="89"/>
      <c r="T4876" s="89"/>
    </row>
    <row r="4877" spans="2:20" s="86" customFormat="1" ht="10.199999999999999">
      <c r="B4877" s="87"/>
      <c r="C4877" s="87"/>
      <c r="D4877" s="89"/>
      <c r="R4877" s="89"/>
      <c r="S4877" s="89"/>
      <c r="T4877" s="89"/>
    </row>
    <row r="4878" spans="2:20" s="86" customFormat="1" ht="10.199999999999999">
      <c r="B4878" s="87"/>
      <c r="C4878" s="87"/>
      <c r="D4878" s="89"/>
      <c r="R4878" s="89"/>
      <c r="S4878" s="89"/>
      <c r="T4878" s="89"/>
    </row>
    <row r="4879" spans="2:20" s="86" customFormat="1" ht="10.199999999999999">
      <c r="B4879" s="87"/>
      <c r="C4879" s="87"/>
      <c r="D4879" s="89"/>
      <c r="R4879" s="89"/>
      <c r="S4879" s="89"/>
      <c r="T4879" s="89"/>
    </row>
    <row r="4880" spans="2:20" s="86" customFormat="1" ht="10.199999999999999">
      <c r="B4880" s="87"/>
      <c r="C4880" s="87"/>
      <c r="D4880" s="89"/>
      <c r="R4880" s="89"/>
      <c r="S4880" s="89"/>
      <c r="T4880" s="89"/>
    </row>
    <row r="4881" spans="2:20" s="86" customFormat="1" ht="10.199999999999999">
      <c r="B4881" s="87"/>
      <c r="C4881" s="87"/>
      <c r="D4881" s="89"/>
      <c r="R4881" s="89"/>
      <c r="S4881" s="89"/>
      <c r="T4881" s="89"/>
    </row>
    <row r="4882" spans="2:20" s="86" customFormat="1" ht="10.199999999999999">
      <c r="B4882" s="87"/>
      <c r="C4882" s="87"/>
      <c r="D4882" s="89"/>
      <c r="R4882" s="89"/>
      <c r="S4882" s="89"/>
      <c r="T4882" s="89"/>
    </row>
    <row r="4883" spans="2:20" s="86" customFormat="1" ht="10.199999999999999">
      <c r="B4883" s="87"/>
      <c r="C4883" s="87"/>
      <c r="D4883" s="89"/>
      <c r="R4883" s="89"/>
      <c r="S4883" s="89"/>
      <c r="T4883" s="89"/>
    </row>
    <row r="4884" spans="2:20" s="86" customFormat="1" ht="10.199999999999999">
      <c r="B4884" s="87"/>
      <c r="C4884" s="87"/>
      <c r="D4884" s="89"/>
      <c r="R4884" s="89"/>
      <c r="S4884" s="89"/>
      <c r="T4884" s="89"/>
    </row>
    <row r="4885" spans="2:20" s="86" customFormat="1" ht="10.199999999999999">
      <c r="B4885" s="87"/>
      <c r="C4885" s="87"/>
      <c r="D4885" s="89"/>
      <c r="R4885" s="89"/>
      <c r="S4885" s="89"/>
      <c r="T4885" s="89"/>
    </row>
    <row r="4886" spans="2:20" s="86" customFormat="1" ht="10.199999999999999">
      <c r="B4886" s="87"/>
      <c r="C4886" s="87"/>
      <c r="D4886" s="89"/>
      <c r="R4886" s="89"/>
      <c r="S4886" s="89"/>
      <c r="T4886" s="89"/>
    </row>
    <row r="4887" spans="2:20" s="86" customFormat="1" ht="10.199999999999999">
      <c r="B4887" s="87"/>
      <c r="C4887" s="87"/>
      <c r="D4887" s="89"/>
      <c r="R4887" s="89"/>
      <c r="S4887" s="89"/>
      <c r="T4887" s="89"/>
    </row>
    <row r="4888" spans="2:20" s="86" customFormat="1" ht="10.199999999999999">
      <c r="B4888" s="87"/>
      <c r="C4888" s="87"/>
      <c r="D4888" s="89"/>
      <c r="R4888" s="89"/>
      <c r="S4888" s="89"/>
      <c r="T4888" s="89"/>
    </row>
    <row r="4889" spans="2:20" s="86" customFormat="1" ht="10.199999999999999">
      <c r="B4889" s="87"/>
      <c r="C4889" s="87"/>
      <c r="D4889" s="89"/>
      <c r="R4889" s="89"/>
      <c r="S4889" s="89"/>
      <c r="T4889" s="89"/>
    </row>
    <row r="4890" spans="2:20" s="86" customFormat="1" ht="10.199999999999999">
      <c r="B4890" s="87"/>
      <c r="C4890" s="87"/>
      <c r="D4890" s="89"/>
      <c r="R4890" s="89"/>
      <c r="S4890" s="89"/>
      <c r="T4890" s="89"/>
    </row>
    <row r="4891" spans="2:20" s="86" customFormat="1" ht="10.199999999999999">
      <c r="B4891" s="87"/>
      <c r="C4891" s="87"/>
      <c r="D4891" s="89"/>
      <c r="R4891" s="89"/>
      <c r="S4891" s="89"/>
      <c r="T4891" s="89"/>
    </row>
    <row r="4892" spans="2:20" s="86" customFormat="1" ht="10.199999999999999">
      <c r="B4892" s="87"/>
      <c r="C4892" s="87"/>
      <c r="D4892" s="89"/>
      <c r="R4892" s="89"/>
      <c r="S4892" s="89"/>
      <c r="T4892" s="89"/>
    </row>
    <row r="4893" spans="2:20" s="86" customFormat="1" ht="10.199999999999999">
      <c r="B4893" s="87"/>
      <c r="C4893" s="87"/>
      <c r="D4893" s="89"/>
      <c r="R4893" s="89"/>
      <c r="S4893" s="89"/>
      <c r="T4893" s="89"/>
    </row>
    <row r="4894" spans="2:20" s="86" customFormat="1" ht="10.199999999999999">
      <c r="B4894" s="87"/>
      <c r="C4894" s="87"/>
      <c r="D4894" s="89"/>
      <c r="R4894" s="89"/>
      <c r="S4894" s="89"/>
      <c r="T4894" s="89"/>
    </row>
    <row r="4895" spans="2:20" s="86" customFormat="1" ht="10.199999999999999">
      <c r="B4895" s="87"/>
      <c r="C4895" s="87"/>
      <c r="D4895" s="89"/>
      <c r="R4895" s="89"/>
      <c r="S4895" s="89"/>
      <c r="T4895" s="89"/>
    </row>
    <row r="4896" spans="2:20" s="86" customFormat="1" ht="10.199999999999999">
      <c r="B4896" s="87"/>
      <c r="C4896" s="87"/>
      <c r="D4896" s="89"/>
      <c r="R4896" s="89"/>
      <c r="S4896" s="89"/>
      <c r="T4896" s="89"/>
    </row>
    <row r="4897" spans="2:20" s="86" customFormat="1" ht="10.199999999999999">
      <c r="B4897" s="87"/>
      <c r="C4897" s="87"/>
      <c r="D4897" s="89"/>
      <c r="R4897" s="89"/>
      <c r="S4897" s="89"/>
      <c r="T4897" s="89"/>
    </row>
    <row r="4898" spans="2:20" s="86" customFormat="1" ht="10.199999999999999">
      <c r="B4898" s="87"/>
      <c r="C4898" s="87"/>
      <c r="D4898" s="89"/>
      <c r="R4898" s="89"/>
      <c r="S4898" s="89"/>
      <c r="T4898" s="89"/>
    </row>
    <row r="4899" spans="2:20" s="86" customFormat="1" ht="10.199999999999999">
      <c r="B4899" s="87"/>
      <c r="C4899" s="87"/>
      <c r="D4899" s="89"/>
      <c r="R4899" s="89"/>
      <c r="S4899" s="89"/>
      <c r="T4899" s="89"/>
    </row>
    <row r="4900" spans="2:20" s="86" customFormat="1" ht="10.199999999999999">
      <c r="B4900" s="87"/>
      <c r="C4900" s="87"/>
      <c r="D4900" s="89"/>
      <c r="R4900" s="89"/>
      <c r="S4900" s="89"/>
      <c r="T4900" s="89"/>
    </row>
    <row r="4901" spans="2:20" s="86" customFormat="1" ht="10.199999999999999">
      <c r="B4901" s="87"/>
      <c r="C4901" s="87"/>
      <c r="D4901" s="89"/>
      <c r="R4901" s="89"/>
      <c r="S4901" s="89"/>
      <c r="T4901" s="89"/>
    </row>
    <row r="4902" spans="2:20" s="86" customFormat="1" ht="10.199999999999999">
      <c r="B4902" s="87"/>
      <c r="C4902" s="87"/>
      <c r="D4902" s="89"/>
      <c r="R4902" s="89"/>
      <c r="S4902" s="89"/>
      <c r="T4902" s="89"/>
    </row>
    <row r="4903" spans="2:20" s="86" customFormat="1" ht="10.199999999999999">
      <c r="B4903" s="87"/>
      <c r="C4903" s="87"/>
      <c r="D4903" s="89"/>
      <c r="R4903" s="89"/>
      <c r="S4903" s="89"/>
      <c r="T4903" s="89"/>
    </row>
    <row r="4904" spans="2:20" s="86" customFormat="1" ht="10.199999999999999">
      <c r="B4904" s="87"/>
      <c r="C4904" s="87"/>
      <c r="D4904" s="89"/>
      <c r="R4904" s="89"/>
      <c r="S4904" s="89"/>
      <c r="T4904" s="89"/>
    </row>
    <row r="4905" spans="2:20" s="86" customFormat="1" ht="10.199999999999999">
      <c r="B4905" s="87"/>
      <c r="C4905" s="87"/>
      <c r="D4905" s="89"/>
      <c r="R4905" s="89"/>
      <c r="S4905" s="89"/>
      <c r="T4905" s="89"/>
    </row>
    <row r="4906" spans="2:20" s="86" customFormat="1" ht="10.199999999999999">
      <c r="B4906" s="87"/>
      <c r="C4906" s="87"/>
      <c r="D4906" s="89"/>
      <c r="R4906" s="89"/>
      <c r="S4906" s="89"/>
      <c r="T4906" s="89"/>
    </row>
    <row r="4907" spans="2:20" s="86" customFormat="1" ht="10.199999999999999">
      <c r="B4907" s="87"/>
      <c r="C4907" s="87"/>
      <c r="D4907" s="89"/>
      <c r="R4907" s="89"/>
      <c r="S4907" s="89"/>
      <c r="T4907" s="89"/>
    </row>
    <row r="4908" spans="2:20" s="86" customFormat="1" ht="10.199999999999999">
      <c r="B4908" s="87"/>
      <c r="C4908" s="87"/>
      <c r="D4908" s="89"/>
      <c r="R4908" s="89"/>
      <c r="S4908" s="89"/>
      <c r="T4908" s="89"/>
    </row>
    <row r="4909" spans="2:20" s="86" customFormat="1" ht="10.199999999999999">
      <c r="B4909" s="87"/>
      <c r="C4909" s="87"/>
      <c r="D4909" s="89"/>
      <c r="R4909" s="89"/>
      <c r="S4909" s="89"/>
      <c r="T4909" s="89"/>
    </row>
    <row r="4910" spans="2:20" s="86" customFormat="1" ht="10.199999999999999">
      <c r="B4910" s="87"/>
      <c r="C4910" s="87"/>
      <c r="D4910" s="89"/>
      <c r="R4910" s="89"/>
      <c r="S4910" s="89"/>
      <c r="T4910" s="89"/>
    </row>
    <row r="4911" spans="2:20" s="86" customFormat="1" ht="10.199999999999999">
      <c r="B4911" s="87"/>
      <c r="C4911" s="87"/>
      <c r="D4911" s="89"/>
      <c r="R4911" s="89"/>
      <c r="S4911" s="89"/>
      <c r="T4911" s="89"/>
    </row>
    <row r="4912" spans="2:20" s="86" customFormat="1" ht="10.199999999999999">
      <c r="B4912" s="87"/>
      <c r="C4912" s="87"/>
      <c r="D4912" s="89"/>
      <c r="R4912" s="89"/>
      <c r="S4912" s="89"/>
      <c r="T4912" s="89"/>
    </row>
    <row r="4913" spans="2:20" s="86" customFormat="1" ht="10.199999999999999">
      <c r="B4913" s="87"/>
      <c r="C4913" s="87"/>
      <c r="D4913" s="89"/>
      <c r="R4913" s="89"/>
      <c r="S4913" s="89"/>
      <c r="T4913" s="89"/>
    </row>
    <row r="4914" spans="2:20" s="86" customFormat="1" ht="10.199999999999999">
      <c r="B4914" s="87"/>
      <c r="C4914" s="87"/>
      <c r="D4914" s="89"/>
      <c r="R4914" s="89"/>
      <c r="S4914" s="89"/>
      <c r="T4914" s="89"/>
    </row>
    <row r="4915" spans="2:20" s="86" customFormat="1" ht="10.199999999999999">
      <c r="B4915" s="87"/>
      <c r="C4915" s="87"/>
      <c r="D4915" s="89"/>
      <c r="R4915" s="89"/>
      <c r="S4915" s="89"/>
      <c r="T4915" s="89"/>
    </row>
    <row r="4916" spans="2:20" s="86" customFormat="1" ht="10.199999999999999">
      <c r="B4916" s="87"/>
      <c r="C4916" s="87"/>
      <c r="D4916" s="89"/>
      <c r="R4916" s="89"/>
      <c r="S4916" s="89"/>
      <c r="T4916" s="89"/>
    </row>
    <row r="4917" spans="2:20" s="86" customFormat="1" ht="10.199999999999999">
      <c r="B4917" s="87"/>
      <c r="C4917" s="87"/>
      <c r="D4917" s="89"/>
      <c r="R4917" s="89"/>
      <c r="S4917" s="89"/>
      <c r="T4917" s="89"/>
    </row>
    <row r="4918" spans="2:20" s="86" customFormat="1" ht="10.199999999999999">
      <c r="B4918" s="87"/>
      <c r="C4918" s="87"/>
      <c r="D4918" s="89"/>
      <c r="R4918" s="89"/>
      <c r="S4918" s="89"/>
      <c r="T4918" s="89"/>
    </row>
    <row r="4919" spans="2:20" s="86" customFormat="1" ht="10.199999999999999">
      <c r="B4919" s="87"/>
      <c r="C4919" s="87"/>
      <c r="D4919" s="89"/>
      <c r="R4919" s="89"/>
      <c r="S4919" s="89"/>
      <c r="T4919" s="89"/>
    </row>
    <row r="4920" spans="2:20" s="86" customFormat="1" ht="10.199999999999999">
      <c r="B4920" s="87"/>
      <c r="C4920" s="87"/>
      <c r="D4920" s="89"/>
      <c r="R4920" s="89"/>
      <c r="S4920" s="89"/>
      <c r="T4920" s="89"/>
    </row>
    <row r="4921" spans="2:20" s="86" customFormat="1" ht="10.199999999999999">
      <c r="B4921" s="87"/>
      <c r="C4921" s="87"/>
      <c r="D4921" s="89"/>
      <c r="R4921" s="89"/>
      <c r="S4921" s="89"/>
      <c r="T4921" s="89"/>
    </row>
    <row r="4922" spans="2:20" s="86" customFormat="1" ht="10.199999999999999">
      <c r="B4922" s="87"/>
      <c r="C4922" s="87"/>
      <c r="D4922" s="89"/>
      <c r="R4922" s="89"/>
      <c r="S4922" s="89"/>
      <c r="T4922" s="89"/>
    </row>
    <row r="4923" spans="2:20" s="86" customFormat="1" ht="10.199999999999999">
      <c r="B4923" s="87"/>
      <c r="C4923" s="87"/>
      <c r="D4923" s="89"/>
      <c r="R4923" s="89"/>
      <c r="S4923" s="89"/>
      <c r="T4923" s="89"/>
    </row>
    <row r="4924" spans="2:20" s="86" customFormat="1" ht="10.199999999999999">
      <c r="B4924" s="87"/>
      <c r="C4924" s="87"/>
      <c r="D4924" s="89"/>
      <c r="R4924" s="89"/>
      <c r="S4924" s="89"/>
      <c r="T4924" s="89"/>
    </row>
    <row r="4925" spans="2:20" s="86" customFormat="1" ht="10.199999999999999">
      <c r="B4925" s="87"/>
      <c r="C4925" s="87"/>
      <c r="D4925" s="89"/>
      <c r="R4925" s="89"/>
      <c r="S4925" s="89"/>
      <c r="T4925" s="89"/>
    </row>
    <row r="4926" spans="2:20" s="86" customFormat="1" ht="10.199999999999999">
      <c r="B4926" s="87"/>
      <c r="C4926" s="87"/>
      <c r="D4926" s="89"/>
      <c r="R4926" s="89"/>
      <c r="S4926" s="89"/>
      <c r="T4926" s="89"/>
    </row>
    <row r="4927" spans="2:20" s="86" customFormat="1" ht="10.199999999999999">
      <c r="B4927" s="87"/>
      <c r="C4927" s="87"/>
      <c r="D4927" s="89"/>
      <c r="R4927" s="89"/>
      <c r="S4927" s="89"/>
      <c r="T4927" s="89"/>
    </row>
    <row r="4928" spans="2:20" s="86" customFormat="1" ht="10.199999999999999">
      <c r="B4928" s="87"/>
      <c r="C4928" s="87"/>
      <c r="D4928" s="89"/>
      <c r="R4928" s="89"/>
      <c r="S4928" s="89"/>
      <c r="T4928" s="89"/>
    </row>
    <row r="4929" spans="2:20" s="86" customFormat="1" ht="10.199999999999999">
      <c r="B4929" s="87"/>
      <c r="C4929" s="87"/>
      <c r="D4929" s="89"/>
      <c r="R4929" s="89"/>
      <c r="S4929" s="89"/>
      <c r="T4929" s="89"/>
    </row>
    <row r="4930" spans="2:20" s="86" customFormat="1" ht="10.199999999999999">
      <c r="B4930" s="87"/>
      <c r="C4930" s="87"/>
      <c r="D4930" s="89"/>
      <c r="R4930" s="89"/>
      <c r="S4930" s="89"/>
      <c r="T4930" s="89"/>
    </row>
    <row r="4931" spans="2:20" s="86" customFormat="1" ht="10.199999999999999">
      <c r="B4931" s="87"/>
      <c r="C4931" s="87"/>
      <c r="D4931" s="89"/>
      <c r="R4931" s="89"/>
      <c r="S4931" s="89"/>
      <c r="T4931" s="89"/>
    </row>
    <row r="4932" spans="2:20" s="86" customFormat="1" ht="10.199999999999999">
      <c r="B4932" s="87"/>
      <c r="C4932" s="87"/>
      <c r="D4932" s="89"/>
      <c r="R4932" s="89"/>
      <c r="S4932" s="89"/>
      <c r="T4932" s="89"/>
    </row>
    <row r="4933" spans="2:20" s="86" customFormat="1" ht="10.199999999999999">
      <c r="B4933" s="87"/>
      <c r="C4933" s="87"/>
      <c r="D4933" s="89"/>
      <c r="R4933" s="89"/>
      <c r="S4933" s="89"/>
      <c r="T4933" s="89"/>
    </row>
    <row r="4934" spans="2:20" s="86" customFormat="1" ht="10.199999999999999">
      <c r="B4934" s="87"/>
      <c r="C4934" s="87"/>
      <c r="D4934" s="89"/>
      <c r="R4934" s="89"/>
      <c r="S4934" s="89"/>
      <c r="T4934" s="89"/>
    </row>
    <row r="4935" spans="2:20" s="86" customFormat="1" ht="10.199999999999999">
      <c r="B4935" s="87"/>
      <c r="C4935" s="87"/>
      <c r="D4935" s="89"/>
      <c r="R4935" s="89"/>
      <c r="S4935" s="89"/>
      <c r="T4935" s="89"/>
    </row>
    <row r="4936" spans="2:20" s="86" customFormat="1" ht="10.199999999999999">
      <c r="B4936" s="87"/>
      <c r="C4936" s="87"/>
      <c r="D4936" s="89"/>
      <c r="R4936" s="89"/>
      <c r="S4936" s="89"/>
      <c r="T4936" s="89"/>
    </row>
    <row r="4937" spans="2:20" s="86" customFormat="1" ht="10.199999999999999">
      <c r="B4937" s="87"/>
      <c r="C4937" s="87"/>
      <c r="D4937" s="89"/>
      <c r="R4937" s="89"/>
      <c r="S4937" s="89"/>
      <c r="T4937" s="89"/>
    </row>
    <row r="4938" spans="2:20" s="86" customFormat="1" ht="10.199999999999999">
      <c r="B4938" s="87"/>
      <c r="C4938" s="87"/>
      <c r="D4938" s="89"/>
      <c r="R4938" s="89"/>
      <c r="S4938" s="89"/>
      <c r="T4938" s="89"/>
    </row>
    <row r="4939" spans="2:20" s="86" customFormat="1" ht="10.199999999999999">
      <c r="B4939" s="87"/>
      <c r="C4939" s="87"/>
      <c r="D4939" s="89"/>
      <c r="R4939" s="89"/>
      <c r="S4939" s="89"/>
      <c r="T4939" s="89"/>
    </row>
    <row r="4940" spans="2:20" s="86" customFormat="1" ht="10.199999999999999">
      <c r="B4940" s="87"/>
      <c r="C4940" s="87"/>
      <c r="D4940" s="89"/>
      <c r="R4940" s="89"/>
      <c r="S4940" s="89"/>
      <c r="T4940" s="89"/>
    </row>
    <row r="4941" spans="2:20" s="86" customFormat="1" ht="10.199999999999999">
      <c r="B4941" s="87"/>
      <c r="C4941" s="87"/>
      <c r="D4941" s="89"/>
      <c r="R4941" s="89"/>
      <c r="S4941" s="89"/>
      <c r="T4941" s="89"/>
    </row>
    <row r="4942" spans="2:20" s="86" customFormat="1" ht="10.199999999999999">
      <c r="B4942" s="87"/>
      <c r="C4942" s="87"/>
      <c r="D4942" s="89"/>
      <c r="R4942" s="89"/>
      <c r="S4942" s="89"/>
      <c r="T4942" s="89"/>
    </row>
    <row r="4943" spans="2:20" s="86" customFormat="1" ht="10.199999999999999">
      <c r="B4943" s="87"/>
      <c r="C4943" s="87"/>
      <c r="D4943" s="89"/>
      <c r="R4943" s="89"/>
      <c r="S4943" s="89"/>
      <c r="T4943" s="89"/>
    </row>
    <row r="4944" spans="2:20" s="86" customFormat="1" ht="10.199999999999999">
      <c r="B4944" s="87"/>
      <c r="C4944" s="87"/>
      <c r="D4944" s="89"/>
      <c r="R4944" s="89"/>
      <c r="S4944" s="89"/>
      <c r="T4944" s="89"/>
    </row>
    <row r="4945" spans="2:20" s="86" customFormat="1" ht="10.199999999999999">
      <c r="B4945" s="87"/>
      <c r="C4945" s="87"/>
      <c r="D4945" s="89"/>
      <c r="R4945" s="89"/>
      <c r="S4945" s="89"/>
      <c r="T4945" s="89"/>
    </row>
    <row r="4946" spans="2:20" s="86" customFormat="1" ht="10.199999999999999">
      <c r="B4946" s="87"/>
      <c r="C4946" s="87"/>
      <c r="D4946" s="89"/>
      <c r="R4946" s="89"/>
      <c r="S4946" s="89"/>
      <c r="T4946" s="89"/>
    </row>
    <row r="4947" spans="2:20" s="86" customFormat="1" ht="10.199999999999999">
      <c r="B4947" s="87"/>
      <c r="C4947" s="87"/>
      <c r="D4947" s="89"/>
      <c r="R4947" s="89"/>
      <c r="S4947" s="89"/>
      <c r="T4947" s="89"/>
    </row>
    <row r="4948" spans="2:20" s="86" customFormat="1" ht="10.199999999999999">
      <c r="B4948" s="87"/>
      <c r="C4948" s="87"/>
      <c r="D4948" s="89"/>
      <c r="R4948" s="89"/>
      <c r="S4948" s="89"/>
      <c r="T4948" s="89"/>
    </row>
    <row r="4949" spans="2:20" s="86" customFormat="1" ht="10.199999999999999">
      <c r="B4949" s="87"/>
      <c r="C4949" s="87"/>
      <c r="D4949" s="89"/>
      <c r="R4949" s="89"/>
      <c r="S4949" s="89"/>
      <c r="T4949" s="89"/>
    </row>
    <row r="4950" spans="2:20" s="86" customFormat="1" ht="10.199999999999999">
      <c r="B4950" s="87"/>
      <c r="C4950" s="87"/>
      <c r="D4950" s="89"/>
      <c r="R4950" s="89"/>
      <c r="S4950" s="89"/>
      <c r="T4950" s="89"/>
    </row>
    <row r="4951" spans="2:20" s="86" customFormat="1" ht="10.199999999999999">
      <c r="B4951" s="87"/>
      <c r="C4951" s="87"/>
      <c r="D4951" s="89"/>
      <c r="R4951" s="89"/>
      <c r="S4951" s="89"/>
      <c r="T4951" s="89"/>
    </row>
    <row r="4952" spans="2:20" s="86" customFormat="1" ht="10.199999999999999">
      <c r="B4952" s="87"/>
      <c r="C4952" s="87"/>
      <c r="D4952" s="89"/>
      <c r="R4952" s="89"/>
      <c r="S4952" s="89"/>
      <c r="T4952" s="89"/>
    </row>
    <row r="4953" spans="2:20" s="86" customFormat="1" ht="10.199999999999999">
      <c r="B4953" s="87"/>
      <c r="C4953" s="87"/>
      <c r="D4953" s="89"/>
      <c r="R4953" s="89"/>
      <c r="S4953" s="89"/>
      <c r="T4953" s="89"/>
    </row>
    <row r="4954" spans="2:20" s="86" customFormat="1" ht="10.199999999999999">
      <c r="B4954" s="87"/>
      <c r="C4954" s="87"/>
      <c r="D4954" s="89"/>
      <c r="R4954" s="89"/>
      <c r="S4954" s="89"/>
      <c r="T4954" s="89"/>
    </row>
    <row r="4955" spans="2:20" s="86" customFormat="1" ht="10.199999999999999">
      <c r="B4955" s="87"/>
      <c r="C4955" s="87"/>
      <c r="D4955" s="89"/>
      <c r="R4955" s="89"/>
      <c r="S4955" s="89"/>
      <c r="T4955" s="89"/>
    </row>
    <row r="4956" spans="2:20" s="86" customFormat="1" ht="10.199999999999999">
      <c r="B4956" s="87"/>
      <c r="C4956" s="87"/>
      <c r="D4956" s="89"/>
      <c r="R4956" s="89"/>
      <c r="S4956" s="89"/>
      <c r="T4956" s="89"/>
    </row>
    <row r="4957" spans="2:20" s="86" customFormat="1" ht="10.199999999999999">
      <c r="B4957" s="87"/>
      <c r="C4957" s="87"/>
      <c r="D4957" s="89"/>
      <c r="R4957" s="89"/>
      <c r="S4957" s="89"/>
      <c r="T4957" s="89"/>
    </row>
    <row r="4958" spans="2:20" s="86" customFormat="1" ht="10.199999999999999">
      <c r="B4958" s="87"/>
      <c r="C4958" s="87"/>
      <c r="D4958" s="89"/>
      <c r="R4958" s="89"/>
      <c r="S4958" s="89"/>
      <c r="T4958" s="89"/>
    </row>
    <row r="4959" spans="2:20" s="86" customFormat="1" ht="10.199999999999999">
      <c r="B4959" s="87"/>
      <c r="C4959" s="87"/>
      <c r="D4959" s="89"/>
      <c r="R4959" s="89"/>
      <c r="S4959" s="89"/>
      <c r="T4959" s="89"/>
    </row>
    <row r="4960" spans="2:20" s="86" customFormat="1" ht="10.199999999999999">
      <c r="B4960" s="87"/>
      <c r="C4960" s="87"/>
      <c r="D4960" s="89"/>
      <c r="R4960" s="89"/>
      <c r="S4960" s="89"/>
      <c r="T4960" s="89"/>
    </row>
    <row r="4961" spans="2:20" s="86" customFormat="1" ht="10.199999999999999">
      <c r="B4961" s="87"/>
      <c r="C4961" s="87"/>
      <c r="D4961" s="89"/>
      <c r="R4961" s="89"/>
      <c r="S4961" s="89"/>
      <c r="T4961" s="89"/>
    </row>
    <row r="4962" spans="2:20" s="86" customFormat="1" ht="10.199999999999999">
      <c r="B4962" s="87"/>
      <c r="C4962" s="87"/>
      <c r="D4962" s="89"/>
      <c r="R4962" s="89"/>
      <c r="S4962" s="89"/>
      <c r="T4962" s="89"/>
    </row>
    <row r="4963" spans="2:20" s="86" customFormat="1" ht="10.199999999999999">
      <c r="B4963" s="87"/>
      <c r="C4963" s="87"/>
      <c r="D4963" s="89"/>
      <c r="R4963" s="89"/>
      <c r="S4963" s="89"/>
      <c r="T4963" s="89"/>
    </row>
    <row r="4964" spans="2:20" s="86" customFormat="1" ht="10.199999999999999">
      <c r="B4964" s="87"/>
      <c r="C4964" s="87"/>
      <c r="D4964" s="89"/>
      <c r="R4964" s="89"/>
      <c r="S4964" s="89"/>
      <c r="T4964" s="89"/>
    </row>
    <row r="4965" spans="2:20" s="86" customFormat="1" ht="10.199999999999999">
      <c r="B4965" s="87"/>
      <c r="C4965" s="87"/>
      <c r="D4965" s="89"/>
      <c r="R4965" s="89"/>
      <c r="S4965" s="89"/>
      <c r="T4965" s="89"/>
    </row>
    <row r="4966" spans="2:20" s="86" customFormat="1" ht="10.199999999999999">
      <c r="B4966" s="87"/>
      <c r="C4966" s="87"/>
      <c r="D4966" s="89"/>
      <c r="R4966" s="89"/>
      <c r="S4966" s="89"/>
      <c r="T4966" s="89"/>
    </row>
    <row r="4967" spans="2:20" s="86" customFormat="1" ht="10.199999999999999">
      <c r="B4967" s="87"/>
      <c r="C4967" s="87"/>
      <c r="D4967" s="89"/>
      <c r="R4967" s="89"/>
      <c r="S4967" s="89"/>
      <c r="T4967" s="89"/>
    </row>
    <row r="4968" spans="2:20" s="86" customFormat="1" ht="10.199999999999999">
      <c r="B4968" s="87"/>
      <c r="C4968" s="87"/>
      <c r="D4968" s="89"/>
      <c r="R4968" s="89"/>
      <c r="S4968" s="89"/>
      <c r="T4968" s="89"/>
    </row>
    <row r="4969" spans="2:20" s="86" customFormat="1" ht="10.199999999999999">
      <c r="B4969" s="87"/>
      <c r="C4969" s="87"/>
      <c r="D4969" s="89"/>
      <c r="R4969" s="89"/>
      <c r="S4969" s="89"/>
      <c r="T4969" s="89"/>
    </row>
    <row r="4970" spans="2:20" s="86" customFormat="1" ht="10.199999999999999">
      <c r="B4970" s="87"/>
      <c r="C4970" s="87"/>
      <c r="D4970" s="89"/>
      <c r="R4970" s="89"/>
      <c r="S4970" s="89"/>
      <c r="T4970" s="89"/>
    </row>
    <row r="4971" spans="2:20" s="86" customFormat="1" ht="10.199999999999999">
      <c r="B4971" s="87"/>
      <c r="C4971" s="87"/>
      <c r="D4971" s="89"/>
      <c r="R4971" s="89"/>
      <c r="S4971" s="89"/>
      <c r="T4971" s="89"/>
    </row>
    <row r="4972" spans="2:20" s="86" customFormat="1" ht="10.199999999999999">
      <c r="B4972" s="87"/>
      <c r="C4972" s="87"/>
      <c r="D4972" s="89"/>
      <c r="R4972" s="89"/>
      <c r="S4972" s="89"/>
      <c r="T4972" s="89"/>
    </row>
    <row r="4973" spans="2:20" s="86" customFormat="1" ht="10.199999999999999">
      <c r="B4973" s="87"/>
      <c r="C4973" s="87"/>
      <c r="D4973" s="89"/>
      <c r="R4973" s="89"/>
      <c r="S4973" s="89"/>
      <c r="T4973" s="89"/>
    </row>
    <row r="4974" spans="2:20" s="86" customFormat="1" ht="10.199999999999999">
      <c r="B4974" s="87"/>
      <c r="C4974" s="87"/>
      <c r="D4974" s="89"/>
      <c r="R4974" s="89"/>
      <c r="S4974" s="89"/>
      <c r="T4974" s="89"/>
    </row>
    <row r="4975" spans="2:20" s="86" customFormat="1" ht="10.199999999999999">
      <c r="B4975" s="87"/>
      <c r="C4975" s="87"/>
      <c r="D4975" s="89"/>
      <c r="R4975" s="89"/>
      <c r="S4975" s="89"/>
      <c r="T4975" s="89"/>
    </row>
    <row r="4976" spans="2:20" s="86" customFormat="1" ht="10.199999999999999">
      <c r="B4976" s="87"/>
      <c r="C4976" s="87"/>
      <c r="D4976" s="89"/>
      <c r="R4976" s="89"/>
      <c r="S4976" s="89"/>
      <c r="T4976" s="89"/>
    </row>
    <row r="4977" spans="2:20" s="86" customFormat="1" ht="10.199999999999999">
      <c r="B4977" s="87"/>
      <c r="C4977" s="87"/>
      <c r="D4977" s="89"/>
      <c r="R4977" s="89"/>
      <c r="S4977" s="89"/>
      <c r="T4977" s="89"/>
    </row>
    <row r="4978" spans="2:20" s="86" customFormat="1" ht="10.199999999999999">
      <c r="B4978" s="87"/>
      <c r="C4978" s="87"/>
      <c r="D4978" s="89"/>
      <c r="R4978" s="89"/>
      <c r="S4978" s="89"/>
      <c r="T4978" s="89"/>
    </row>
    <row r="4979" spans="2:20" s="86" customFormat="1" ht="10.199999999999999">
      <c r="B4979" s="87"/>
      <c r="C4979" s="87"/>
      <c r="D4979" s="89"/>
      <c r="R4979" s="89"/>
      <c r="S4979" s="89"/>
      <c r="T4979" s="89"/>
    </row>
    <row r="4980" spans="2:20" s="86" customFormat="1" ht="10.199999999999999">
      <c r="B4980" s="87"/>
      <c r="C4980" s="87"/>
      <c r="D4980" s="89"/>
      <c r="R4980" s="89"/>
      <c r="S4980" s="89"/>
      <c r="T4980" s="89"/>
    </row>
    <row r="4981" spans="2:20" s="86" customFormat="1" ht="10.199999999999999">
      <c r="B4981" s="87"/>
      <c r="C4981" s="87"/>
      <c r="D4981" s="89"/>
      <c r="R4981" s="89"/>
      <c r="S4981" s="89"/>
      <c r="T4981" s="89"/>
    </row>
    <row r="4982" spans="2:20" s="86" customFormat="1" ht="10.199999999999999">
      <c r="B4982" s="87"/>
      <c r="C4982" s="87"/>
      <c r="D4982" s="89"/>
      <c r="R4982" s="89"/>
      <c r="S4982" s="89"/>
      <c r="T4982" s="89"/>
    </row>
    <row r="4983" spans="2:20" s="86" customFormat="1" ht="10.199999999999999">
      <c r="B4983" s="87"/>
      <c r="C4983" s="87"/>
      <c r="D4983" s="89"/>
      <c r="R4983" s="89"/>
      <c r="S4983" s="89"/>
      <c r="T4983" s="89"/>
    </row>
    <row r="4984" spans="2:20" s="86" customFormat="1" ht="10.199999999999999">
      <c r="B4984" s="87"/>
      <c r="C4984" s="87"/>
      <c r="D4984" s="89"/>
      <c r="R4984" s="89"/>
      <c r="S4984" s="89"/>
      <c r="T4984" s="89"/>
    </row>
    <row r="4985" spans="2:20" s="86" customFormat="1" ht="10.199999999999999">
      <c r="B4985" s="87"/>
      <c r="C4985" s="87"/>
      <c r="D4985" s="89"/>
      <c r="R4985" s="89"/>
      <c r="S4985" s="89"/>
      <c r="T4985" s="89"/>
    </row>
    <row r="4986" spans="2:20" s="86" customFormat="1" ht="10.199999999999999">
      <c r="B4986" s="87"/>
      <c r="C4986" s="87"/>
      <c r="D4986" s="89"/>
      <c r="R4986" s="89"/>
      <c r="S4986" s="89"/>
      <c r="T4986" s="89"/>
    </row>
    <row r="4987" spans="2:20" s="86" customFormat="1" ht="10.199999999999999">
      <c r="B4987" s="87"/>
      <c r="C4987" s="87"/>
      <c r="D4987" s="89"/>
      <c r="R4987" s="89"/>
      <c r="S4987" s="89"/>
      <c r="T4987" s="89"/>
    </row>
    <row r="4988" spans="2:20" s="86" customFormat="1" ht="10.199999999999999">
      <c r="B4988" s="87"/>
      <c r="C4988" s="87"/>
      <c r="D4988" s="89"/>
      <c r="R4988" s="89"/>
      <c r="S4988" s="89"/>
      <c r="T4988" s="89"/>
    </row>
    <row r="4989" spans="2:20" s="86" customFormat="1" ht="10.199999999999999">
      <c r="B4989" s="87"/>
      <c r="C4989" s="87"/>
      <c r="D4989" s="89"/>
      <c r="R4989" s="89"/>
      <c r="S4989" s="89"/>
      <c r="T4989" s="89"/>
    </row>
    <row r="4990" spans="2:20" s="86" customFormat="1" ht="10.199999999999999">
      <c r="B4990" s="87"/>
      <c r="C4990" s="87"/>
      <c r="D4990" s="89"/>
      <c r="R4990" s="89"/>
      <c r="S4990" s="89"/>
      <c r="T4990" s="89"/>
    </row>
    <row r="4991" spans="2:20" s="86" customFormat="1" ht="10.199999999999999">
      <c r="B4991" s="87"/>
      <c r="C4991" s="87"/>
      <c r="D4991" s="89"/>
      <c r="R4991" s="89"/>
      <c r="S4991" s="89"/>
      <c r="T4991" s="89"/>
    </row>
    <row r="4992" spans="2:20" s="86" customFormat="1" ht="10.199999999999999">
      <c r="B4992" s="87"/>
      <c r="C4992" s="87"/>
      <c r="D4992" s="89"/>
      <c r="R4992" s="89"/>
      <c r="S4992" s="89"/>
      <c r="T4992" s="89"/>
    </row>
    <row r="4993" spans="2:20" s="86" customFormat="1" ht="10.199999999999999">
      <c r="B4993" s="87"/>
      <c r="C4993" s="87"/>
      <c r="D4993" s="89"/>
      <c r="R4993" s="89"/>
      <c r="S4993" s="89"/>
      <c r="T4993" s="89"/>
    </row>
    <row r="4994" spans="2:20" s="86" customFormat="1" ht="10.199999999999999">
      <c r="B4994" s="87"/>
      <c r="C4994" s="87"/>
      <c r="D4994" s="89"/>
      <c r="R4994" s="89"/>
      <c r="S4994" s="89"/>
      <c r="T4994" s="89"/>
    </row>
    <row r="4995" spans="2:20" s="86" customFormat="1" ht="10.199999999999999">
      <c r="B4995" s="87"/>
      <c r="C4995" s="87"/>
      <c r="D4995" s="89"/>
      <c r="R4995" s="89"/>
      <c r="S4995" s="89"/>
      <c r="T4995" s="89"/>
    </row>
    <row r="4996" spans="2:20" s="86" customFormat="1" ht="10.199999999999999">
      <c r="B4996" s="87"/>
      <c r="C4996" s="87"/>
      <c r="D4996" s="89"/>
      <c r="R4996" s="89"/>
      <c r="S4996" s="89"/>
      <c r="T4996" s="89"/>
    </row>
    <row r="4997" spans="2:20" s="86" customFormat="1" ht="10.199999999999999">
      <c r="B4997" s="87"/>
      <c r="C4997" s="87"/>
      <c r="D4997" s="89"/>
      <c r="R4997" s="89"/>
      <c r="S4997" s="89"/>
      <c r="T4997" s="89"/>
    </row>
    <row r="4998" spans="2:20" s="86" customFormat="1" ht="10.199999999999999">
      <c r="B4998" s="87"/>
      <c r="C4998" s="87"/>
      <c r="D4998" s="89"/>
      <c r="R4998" s="89"/>
      <c r="S4998" s="89"/>
      <c r="T4998" s="89"/>
    </row>
    <row r="4999" spans="2:20" s="86" customFormat="1" ht="10.199999999999999">
      <c r="B4999" s="87"/>
      <c r="C4999" s="87"/>
      <c r="D4999" s="89"/>
      <c r="R4999" s="89"/>
      <c r="S4999" s="89"/>
      <c r="T4999" s="89"/>
    </row>
    <row r="5000" spans="2:20" s="86" customFormat="1" ht="10.199999999999999">
      <c r="B5000" s="87"/>
      <c r="C5000" s="87"/>
      <c r="D5000" s="89"/>
      <c r="R5000" s="89"/>
      <c r="S5000" s="89"/>
      <c r="T5000" s="89"/>
    </row>
    <row r="5001" spans="2:20" s="86" customFormat="1" ht="10.199999999999999">
      <c r="B5001" s="87"/>
      <c r="C5001" s="87"/>
      <c r="R5001" s="89"/>
      <c r="S5001" s="89"/>
      <c r="T5001" s="89"/>
    </row>
    <row r="5002" spans="2:20" s="86" customFormat="1" ht="10.199999999999999">
      <c r="B5002" s="87"/>
      <c r="C5002" s="87"/>
      <c r="R5002" s="89"/>
      <c r="S5002" s="89"/>
      <c r="T5002" s="89"/>
    </row>
    <row r="5003" spans="2:20" s="86" customFormat="1" ht="10.199999999999999">
      <c r="B5003" s="87"/>
      <c r="C5003" s="87"/>
      <c r="R5003" s="89"/>
      <c r="S5003" s="89"/>
      <c r="T5003" s="89"/>
    </row>
    <row r="5004" spans="2:20" s="86" customFormat="1" ht="10.199999999999999">
      <c r="B5004" s="87"/>
      <c r="C5004" s="87"/>
      <c r="R5004" s="89"/>
      <c r="S5004" s="89"/>
      <c r="T5004" s="89"/>
    </row>
    <row r="5005" spans="2:20" s="86" customFormat="1" ht="10.199999999999999">
      <c r="B5005" s="87"/>
      <c r="C5005" s="87"/>
      <c r="R5005" s="89"/>
      <c r="S5005" s="89"/>
      <c r="T5005" s="89"/>
    </row>
    <row r="5006" spans="2:20" s="86" customFormat="1" ht="10.199999999999999">
      <c r="B5006" s="87"/>
      <c r="C5006" s="87"/>
      <c r="R5006" s="89"/>
      <c r="S5006" s="89"/>
      <c r="T5006" s="89"/>
    </row>
    <row r="5007" spans="2:20" s="86" customFormat="1" ht="10.199999999999999">
      <c r="B5007" s="87"/>
      <c r="C5007" s="87"/>
      <c r="R5007" s="89"/>
      <c r="S5007" s="89"/>
      <c r="T5007" s="89"/>
    </row>
    <row r="5008" spans="2:20" s="86" customFormat="1" ht="10.199999999999999">
      <c r="B5008" s="87"/>
      <c r="C5008" s="87"/>
      <c r="R5008" s="89"/>
      <c r="S5008" s="89"/>
      <c r="T5008" s="89"/>
    </row>
    <row r="5009" spans="2:20" s="86" customFormat="1" ht="10.199999999999999">
      <c r="B5009" s="87"/>
      <c r="C5009" s="87"/>
      <c r="R5009" s="89"/>
      <c r="S5009" s="89"/>
      <c r="T5009" s="89"/>
    </row>
    <row r="5010" spans="2:20" s="86" customFormat="1" ht="10.199999999999999">
      <c r="B5010" s="87"/>
      <c r="C5010" s="87"/>
      <c r="R5010" s="89"/>
      <c r="S5010" s="89"/>
      <c r="T5010" s="89"/>
    </row>
    <row r="5011" spans="2:20" s="86" customFormat="1" ht="10.199999999999999">
      <c r="B5011" s="87"/>
      <c r="C5011" s="87"/>
      <c r="R5011" s="89"/>
      <c r="S5011" s="89"/>
      <c r="T5011" s="89"/>
    </row>
    <row r="5012" spans="2:20" s="86" customFormat="1" ht="10.199999999999999">
      <c r="B5012" s="87"/>
      <c r="C5012" s="87"/>
      <c r="R5012" s="89"/>
      <c r="S5012" s="89"/>
      <c r="T5012" s="89"/>
    </row>
    <row r="5013" spans="2:20" s="86" customFormat="1" ht="10.199999999999999">
      <c r="B5013" s="87"/>
      <c r="C5013" s="87"/>
      <c r="R5013" s="89"/>
      <c r="S5013" s="89"/>
      <c r="T5013" s="89"/>
    </row>
    <row r="5014" spans="2:20" s="86" customFormat="1" ht="10.199999999999999">
      <c r="B5014" s="87"/>
      <c r="C5014" s="87"/>
      <c r="R5014" s="89"/>
      <c r="S5014" s="89"/>
      <c r="T5014" s="89"/>
    </row>
    <row r="5015" spans="2:20" s="86" customFormat="1" ht="10.199999999999999">
      <c r="B5015" s="87"/>
      <c r="C5015" s="87"/>
      <c r="R5015" s="89"/>
      <c r="S5015" s="89"/>
      <c r="T5015" s="89"/>
    </row>
    <row r="5016" spans="2:20" s="86" customFormat="1" ht="10.199999999999999">
      <c r="B5016" s="87"/>
      <c r="C5016" s="87"/>
      <c r="R5016" s="89"/>
      <c r="S5016" s="89"/>
      <c r="T5016" s="89"/>
    </row>
    <row r="5017" spans="2:20" s="86" customFormat="1" ht="10.199999999999999">
      <c r="B5017" s="87"/>
      <c r="C5017" s="87"/>
      <c r="R5017" s="89"/>
      <c r="S5017" s="89"/>
      <c r="T5017" s="89"/>
    </row>
    <row r="5018" spans="2:20" s="86" customFormat="1" ht="10.199999999999999">
      <c r="B5018" s="87"/>
      <c r="C5018" s="87"/>
      <c r="R5018" s="89"/>
      <c r="S5018" s="89"/>
      <c r="T5018" s="89"/>
    </row>
    <row r="5019" spans="2:20" s="86" customFormat="1" ht="10.199999999999999">
      <c r="B5019" s="87"/>
      <c r="C5019" s="87"/>
      <c r="R5019" s="89"/>
      <c r="S5019" s="89"/>
      <c r="T5019" s="89"/>
    </row>
    <row r="5020" spans="2:20" s="86" customFormat="1" ht="10.199999999999999">
      <c r="B5020" s="87"/>
      <c r="C5020" s="87"/>
      <c r="R5020" s="89"/>
      <c r="S5020" s="89"/>
      <c r="T5020" s="89"/>
    </row>
    <row r="5021" spans="2:20" s="86" customFormat="1" ht="10.199999999999999">
      <c r="B5021" s="87"/>
      <c r="C5021" s="87"/>
      <c r="R5021" s="89"/>
      <c r="S5021" s="89"/>
      <c r="T5021" s="89"/>
    </row>
    <row r="5022" spans="2:20" s="86" customFormat="1" ht="10.199999999999999">
      <c r="B5022" s="87"/>
      <c r="C5022" s="87"/>
      <c r="R5022" s="89"/>
      <c r="S5022" s="89"/>
      <c r="T5022" s="89"/>
    </row>
    <row r="5023" spans="2:20" s="86" customFormat="1" ht="10.199999999999999">
      <c r="B5023" s="87"/>
      <c r="C5023" s="87"/>
      <c r="R5023" s="89"/>
      <c r="S5023" s="89"/>
      <c r="T5023" s="89"/>
    </row>
    <row r="5024" spans="2:20" s="86" customFormat="1" ht="10.199999999999999">
      <c r="B5024" s="87"/>
      <c r="C5024" s="87"/>
      <c r="R5024" s="89"/>
      <c r="S5024" s="89"/>
      <c r="T5024" s="89"/>
    </row>
    <row r="5025" spans="2:20" s="86" customFormat="1" ht="10.199999999999999">
      <c r="B5025" s="87"/>
      <c r="C5025" s="87"/>
      <c r="R5025" s="89"/>
      <c r="S5025" s="89"/>
      <c r="T5025" s="89"/>
    </row>
    <row r="5026" spans="2:20" s="86" customFormat="1" ht="10.199999999999999">
      <c r="B5026" s="87"/>
      <c r="C5026" s="87"/>
      <c r="R5026" s="89"/>
      <c r="S5026" s="89"/>
      <c r="T5026" s="89"/>
    </row>
    <row r="5027" spans="2:20" s="86" customFormat="1" ht="10.199999999999999">
      <c r="B5027" s="87"/>
      <c r="C5027" s="87"/>
      <c r="R5027" s="89"/>
      <c r="S5027" s="89"/>
      <c r="T5027" s="89"/>
    </row>
    <row r="5028" spans="2:20" s="86" customFormat="1" ht="10.199999999999999">
      <c r="B5028" s="87"/>
      <c r="C5028" s="87"/>
      <c r="R5028" s="89"/>
      <c r="S5028" s="89"/>
      <c r="T5028" s="89"/>
    </row>
    <row r="5029" spans="2:20" s="86" customFormat="1" ht="10.199999999999999">
      <c r="B5029" s="87"/>
      <c r="C5029" s="87"/>
      <c r="R5029" s="89"/>
      <c r="S5029" s="89"/>
      <c r="T5029" s="89"/>
    </row>
    <row r="5030" spans="2:20" s="86" customFormat="1" ht="10.199999999999999">
      <c r="B5030" s="87"/>
      <c r="C5030" s="87"/>
      <c r="R5030" s="89"/>
      <c r="S5030" s="89"/>
      <c r="T5030" s="89"/>
    </row>
    <row r="5031" spans="2:20" s="86" customFormat="1" ht="10.199999999999999">
      <c r="B5031" s="87"/>
      <c r="C5031" s="87"/>
      <c r="R5031" s="89"/>
      <c r="S5031" s="89"/>
      <c r="T5031" s="89"/>
    </row>
    <row r="5032" spans="2:20" s="86" customFormat="1" ht="10.199999999999999">
      <c r="B5032" s="87"/>
      <c r="C5032" s="87"/>
      <c r="R5032" s="89"/>
      <c r="S5032" s="89"/>
      <c r="T5032" s="89"/>
    </row>
    <row r="5033" spans="2:20" s="86" customFormat="1" ht="10.199999999999999">
      <c r="B5033" s="87"/>
      <c r="C5033" s="87"/>
      <c r="R5033" s="89"/>
      <c r="S5033" s="89"/>
      <c r="T5033" s="89"/>
    </row>
    <row r="5034" spans="2:20" s="86" customFormat="1" ht="10.199999999999999">
      <c r="B5034" s="87"/>
      <c r="C5034" s="87"/>
      <c r="R5034" s="89"/>
      <c r="S5034" s="89"/>
      <c r="T5034" s="89"/>
    </row>
    <row r="5035" spans="2:20" s="86" customFormat="1" ht="10.199999999999999">
      <c r="B5035" s="87"/>
      <c r="C5035" s="87"/>
      <c r="R5035" s="89"/>
      <c r="S5035" s="89"/>
      <c r="T5035" s="89"/>
    </row>
    <row r="5036" spans="2:20" s="86" customFormat="1" ht="10.199999999999999">
      <c r="B5036" s="87"/>
      <c r="C5036" s="87"/>
      <c r="R5036" s="89"/>
      <c r="S5036" s="89"/>
      <c r="T5036" s="89"/>
    </row>
    <row r="5037" spans="2:20" s="86" customFormat="1" ht="10.199999999999999">
      <c r="B5037" s="87"/>
      <c r="C5037" s="87"/>
      <c r="R5037" s="89"/>
      <c r="S5037" s="89"/>
      <c r="T5037" s="89"/>
    </row>
    <row r="5038" spans="2:20" s="86" customFormat="1" ht="10.199999999999999">
      <c r="B5038" s="87"/>
      <c r="C5038" s="87"/>
      <c r="R5038" s="89"/>
      <c r="S5038" s="89"/>
      <c r="T5038" s="89"/>
    </row>
    <row r="5039" spans="2:20" s="86" customFormat="1" ht="10.199999999999999">
      <c r="B5039" s="87"/>
      <c r="C5039" s="87"/>
      <c r="R5039" s="89"/>
      <c r="S5039" s="89"/>
      <c r="T5039" s="89"/>
    </row>
    <row r="5040" spans="2:20" s="86" customFormat="1" ht="10.199999999999999">
      <c r="B5040" s="87"/>
      <c r="C5040" s="87"/>
      <c r="R5040" s="89"/>
      <c r="S5040" s="89"/>
      <c r="T5040" s="89"/>
    </row>
    <row r="5041" spans="2:20" s="86" customFormat="1" ht="10.199999999999999">
      <c r="B5041" s="87"/>
      <c r="C5041" s="87"/>
      <c r="R5041" s="89"/>
      <c r="S5041" s="89"/>
      <c r="T5041" s="89"/>
    </row>
    <row r="5042" spans="2:20" s="86" customFormat="1" ht="10.199999999999999">
      <c r="B5042" s="87"/>
      <c r="C5042" s="87"/>
      <c r="R5042" s="89"/>
      <c r="S5042" s="89"/>
      <c r="T5042" s="89"/>
    </row>
    <row r="5043" spans="2:20" s="86" customFormat="1" ht="10.199999999999999">
      <c r="B5043" s="87"/>
      <c r="C5043" s="87"/>
      <c r="R5043" s="89"/>
      <c r="S5043" s="89"/>
      <c r="T5043" s="89"/>
    </row>
    <row r="5044" spans="2:20" s="86" customFormat="1" ht="10.199999999999999">
      <c r="B5044" s="87"/>
      <c r="C5044" s="87"/>
      <c r="R5044" s="89"/>
      <c r="S5044" s="89"/>
      <c r="T5044" s="89"/>
    </row>
    <row r="5045" spans="2:20" s="86" customFormat="1" ht="10.199999999999999">
      <c r="B5045" s="87"/>
      <c r="C5045" s="87"/>
      <c r="R5045" s="89"/>
      <c r="S5045" s="89"/>
      <c r="T5045" s="89"/>
    </row>
    <row r="5046" spans="2:20" s="86" customFormat="1" ht="10.199999999999999">
      <c r="B5046" s="87"/>
      <c r="C5046" s="87"/>
      <c r="R5046" s="89"/>
      <c r="S5046" s="89"/>
      <c r="T5046" s="89"/>
    </row>
    <row r="5047" spans="2:20" s="86" customFormat="1" ht="10.199999999999999">
      <c r="B5047" s="87"/>
      <c r="C5047" s="87"/>
      <c r="R5047" s="89"/>
      <c r="S5047" s="89"/>
      <c r="T5047" s="89"/>
    </row>
    <row r="5048" spans="2:20" s="86" customFormat="1" ht="10.199999999999999">
      <c r="B5048" s="87"/>
      <c r="C5048" s="87"/>
      <c r="R5048" s="89"/>
      <c r="S5048" s="89"/>
      <c r="T5048" s="89"/>
    </row>
    <row r="5049" spans="2:20" s="86" customFormat="1" ht="10.199999999999999">
      <c r="B5049" s="87"/>
      <c r="C5049" s="87"/>
      <c r="R5049" s="89"/>
      <c r="S5049" s="89"/>
      <c r="T5049" s="89"/>
    </row>
    <row r="5050" spans="2:20" s="86" customFormat="1" ht="10.199999999999999">
      <c r="B5050" s="87"/>
      <c r="C5050" s="87"/>
      <c r="R5050" s="89"/>
      <c r="S5050" s="89"/>
      <c r="T5050" s="89"/>
    </row>
    <row r="5051" spans="2:20" s="86" customFormat="1" ht="10.199999999999999">
      <c r="B5051" s="87"/>
      <c r="C5051" s="87"/>
      <c r="R5051" s="89"/>
      <c r="S5051" s="89"/>
      <c r="T5051" s="89"/>
    </row>
    <row r="5052" spans="2:20" s="86" customFormat="1" ht="10.199999999999999">
      <c r="B5052" s="87"/>
      <c r="C5052" s="87"/>
      <c r="R5052" s="89"/>
      <c r="S5052" s="89"/>
      <c r="T5052" s="89"/>
    </row>
    <row r="5053" spans="2:20" s="86" customFormat="1" ht="10.199999999999999">
      <c r="B5053" s="87"/>
      <c r="C5053" s="87"/>
      <c r="R5053" s="89"/>
      <c r="S5053" s="89"/>
      <c r="T5053" s="89"/>
    </row>
    <row r="5054" spans="2:20" s="86" customFormat="1" ht="10.199999999999999">
      <c r="B5054" s="87"/>
      <c r="C5054" s="87"/>
      <c r="R5054" s="89"/>
      <c r="S5054" s="89"/>
      <c r="T5054" s="89"/>
    </row>
    <row r="5055" spans="2:20" s="86" customFormat="1" ht="10.199999999999999">
      <c r="B5055" s="87"/>
      <c r="C5055" s="87"/>
      <c r="R5055" s="89"/>
      <c r="S5055" s="89"/>
      <c r="T5055" s="89"/>
    </row>
    <row r="5056" spans="2:20" s="86" customFormat="1" ht="10.199999999999999">
      <c r="B5056" s="87"/>
      <c r="C5056" s="87"/>
      <c r="R5056" s="89"/>
      <c r="S5056" s="89"/>
      <c r="T5056" s="89"/>
    </row>
    <row r="5057" spans="2:20" s="86" customFormat="1" ht="10.199999999999999">
      <c r="B5057" s="87"/>
      <c r="C5057" s="87"/>
      <c r="R5057" s="89"/>
      <c r="S5057" s="89"/>
      <c r="T5057" s="89"/>
    </row>
    <row r="5058" spans="2:20" s="86" customFormat="1" ht="10.199999999999999">
      <c r="B5058" s="87"/>
      <c r="C5058" s="87"/>
      <c r="R5058" s="89"/>
      <c r="S5058" s="89"/>
      <c r="T5058" s="89"/>
    </row>
    <row r="5059" spans="2:20" s="86" customFormat="1" ht="10.199999999999999">
      <c r="B5059" s="87"/>
      <c r="C5059" s="87"/>
      <c r="R5059" s="89"/>
      <c r="S5059" s="89"/>
      <c r="T5059" s="89"/>
    </row>
    <row r="5060" spans="2:20" s="86" customFormat="1" ht="10.199999999999999">
      <c r="B5060" s="87"/>
      <c r="C5060" s="87"/>
      <c r="R5060" s="89"/>
      <c r="S5060" s="89"/>
      <c r="T5060" s="89"/>
    </row>
    <row r="5061" spans="2:20" s="86" customFormat="1" ht="10.199999999999999">
      <c r="B5061" s="87"/>
      <c r="C5061" s="87"/>
      <c r="R5061" s="89"/>
      <c r="S5061" s="89"/>
      <c r="T5061" s="89"/>
    </row>
    <row r="5062" spans="2:20" s="86" customFormat="1" ht="10.199999999999999">
      <c r="B5062" s="87"/>
      <c r="C5062" s="87"/>
      <c r="R5062" s="89"/>
      <c r="S5062" s="89"/>
      <c r="T5062" s="89"/>
    </row>
    <row r="5063" spans="2:20" s="86" customFormat="1" ht="10.199999999999999">
      <c r="B5063" s="87"/>
      <c r="C5063" s="87"/>
      <c r="R5063" s="89"/>
      <c r="S5063" s="89"/>
      <c r="T5063" s="89"/>
    </row>
    <row r="5064" spans="2:20" s="86" customFormat="1" ht="10.199999999999999">
      <c r="B5064" s="87"/>
      <c r="C5064" s="87"/>
      <c r="R5064" s="89"/>
      <c r="S5064" s="89"/>
      <c r="T5064" s="89"/>
    </row>
    <row r="5065" spans="2:20" s="86" customFormat="1" ht="10.199999999999999">
      <c r="B5065" s="87"/>
      <c r="C5065" s="87"/>
      <c r="R5065" s="89"/>
      <c r="S5065" s="89"/>
      <c r="T5065" s="89"/>
    </row>
    <row r="5066" spans="2:20" s="86" customFormat="1" ht="10.199999999999999">
      <c r="B5066" s="87"/>
      <c r="C5066" s="87"/>
      <c r="R5066" s="89"/>
      <c r="S5066" s="89"/>
      <c r="T5066" s="89"/>
    </row>
    <row r="5067" spans="2:20" s="86" customFormat="1" ht="10.199999999999999">
      <c r="B5067" s="87"/>
      <c r="C5067" s="87"/>
      <c r="R5067" s="89"/>
      <c r="S5067" s="89"/>
      <c r="T5067" s="89"/>
    </row>
    <row r="5068" spans="2:20" s="86" customFormat="1" ht="10.199999999999999">
      <c r="B5068" s="87"/>
      <c r="C5068" s="87"/>
      <c r="R5068" s="89"/>
      <c r="S5068" s="89"/>
      <c r="T5068" s="89"/>
    </row>
    <row r="5069" spans="2:20" s="86" customFormat="1" ht="10.199999999999999">
      <c r="B5069" s="87"/>
      <c r="C5069" s="87"/>
      <c r="R5069" s="89"/>
      <c r="S5069" s="89"/>
      <c r="T5069" s="89"/>
    </row>
    <row r="5070" spans="2:20" s="86" customFormat="1" ht="10.199999999999999">
      <c r="B5070" s="87"/>
      <c r="C5070" s="87"/>
      <c r="R5070" s="89"/>
      <c r="S5070" s="89"/>
      <c r="T5070" s="89"/>
    </row>
    <row r="5071" spans="2:20" s="86" customFormat="1" ht="10.199999999999999">
      <c r="B5071" s="87"/>
      <c r="C5071" s="87"/>
      <c r="R5071" s="89"/>
      <c r="S5071" s="89"/>
      <c r="T5071" s="89"/>
    </row>
    <row r="5072" spans="2:20" s="86" customFormat="1" ht="10.199999999999999">
      <c r="B5072" s="87"/>
      <c r="C5072" s="87"/>
      <c r="R5072" s="89"/>
      <c r="S5072" s="89"/>
      <c r="T5072" s="89"/>
    </row>
    <row r="5073" spans="2:20" s="86" customFormat="1" ht="10.199999999999999">
      <c r="B5073" s="87"/>
      <c r="C5073" s="87"/>
      <c r="R5073" s="89"/>
      <c r="S5073" s="89"/>
      <c r="T5073" s="89"/>
    </row>
    <row r="5074" spans="2:20" s="86" customFormat="1" ht="10.199999999999999">
      <c r="B5074" s="87"/>
      <c r="C5074" s="87"/>
      <c r="R5074" s="89"/>
      <c r="S5074" s="89"/>
      <c r="T5074" s="89"/>
    </row>
    <row r="5075" spans="2:20" s="86" customFormat="1" ht="10.199999999999999">
      <c r="B5075" s="87"/>
      <c r="C5075" s="87"/>
      <c r="R5075" s="89"/>
      <c r="S5075" s="89"/>
      <c r="T5075" s="89"/>
    </row>
    <row r="5076" spans="2:20" s="86" customFormat="1" ht="10.199999999999999">
      <c r="B5076" s="87"/>
      <c r="C5076" s="87"/>
      <c r="R5076" s="89"/>
      <c r="S5076" s="89"/>
      <c r="T5076" s="89"/>
    </row>
    <row r="5077" spans="2:20" s="86" customFormat="1" ht="10.199999999999999">
      <c r="B5077" s="87"/>
      <c r="C5077" s="87"/>
      <c r="R5077" s="89"/>
      <c r="S5077" s="89"/>
      <c r="T5077" s="89"/>
    </row>
    <row r="5078" spans="2:20" s="86" customFormat="1" ht="10.199999999999999">
      <c r="B5078" s="87"/>
      <c r="C5078" s="87"/>
      <c r="R5078" s="89"/>
      <c r="S5078" s="89"/>
      <c r="T5078" s="89"/>
    </row>
    <row r="5079" spans="2:20" s="86" customFormat="1" ht="10.199999999999999">
      <c r="B5079" s="87"/>
      <c r="C5079" s="87"/>
      <c r="R5079" s="89"/>
      <c r="S5079" s="89"/>
      <c r="T5079" s="89"/>
    </row>
    <row r="5080" spans="2:20" s="86" customFormat="1" ht="10.199999999999999">
      <c r="B5080" s="87"/>
      <c r="C5080" s="87"/>
      <c r="R5080" s="89"/>
      <c r="S5080" s="89"/>
      <c r="T5080" s="89"/>
    </row>
    <row r="5081" spans="2:20" s="86" customFormat="1" ht="10.199999999999999">
      <c r="B5081" s="87"/>
      <c r="C5081" s="87"/>
      <c r="R5081" s="89"/>
      <c r="S5081" s="89"/>
      <c r="T5081" s="89"/>
    </row>
    <row r="5082" spans="2:20" s="86" customFormat="1" ht="10.199999999999999">
      <c r="B5082" s="87"/>
      <c r="C5082" s="87"/>
      <c r="R5082" s="89"/>
      <c r="S5082" s="89"/>
      <c r="T5082" s="89"/>
    </row>
    <row r="5083" spans="2:20" s="86" customFormat="1" ht="10.199999999999999">
      <c r="B5083" s="87"/>
      <c r="C5083" s="87"/>
      <c r="R5083" s="89"/>
      <c r="S5083" s="89"/>
      <c r="T5083" s="89"/>
    </row>
    <row r="5084" spans="2:20" s="86" customFormat="1" ht="10.199999999999999">
      <c r="B5084" s="87"/>
      <c r="C5084" s="87"/>
      <c r="R5084" s="89"/>
      <c r="S5084" s="89"/>
      <c r="T5084" s="89"/>
    </row>
    <row r="5085" spans="2:20" s="86" customFormat="1" ht="10.199999999999999">
      <c r="B5085" s="87"/>
      <c r="C5085" s="87"/>
      <c r="R5085" s="89"/>
      <c r="S5085" s="89"/>
      <c r="T5085" s="89"/>
    </row>
    <row r="5086" spans="2:20" s="86" customFormat="1" ht="10.199999999999999">
      <c r="B5086" s="87"/>
      <c r="C5086" s="87"/>
      <c r="R5086" s="89"/>
      <c r="S5086" s="89"/>
      <c r="T5086" s="89"/>
    </row>
    <row r="5087" spans="2:20" s="86" customFormat="1" ht="10.199999999999999">
      <c r="B5087" s="87"/>
      <c r="C5087" s="87"/>
      <c r="R5087" s="89"/>
      <c r="S5087" s="89"/>
      <c r="T5087" s="89"/>
    </row>
    <row r="5088" spans="2:20" s="86" customFormat="1" ht="10.199999999999999">
      <c r="B5088" s="87"/>
      <c r="C5088" s="87"/>
      <c r="R5088" s="89"/>
      <c r="S5088" s="89"/>
      <c r="T5088" s="89"/>
    </row>
    <row r="5089" spans="2:20" s="86" customFormat="1" ht="10.199999999999999">
      <c r="B5089" s="87"/>
      <c r="C5089" s="87"/>
      <c r="R5089" s="89"/>
      <c r="S5089" s="89"/>
      <c r="T5089" s="89"/>
    </row>
    <row r="5090" spans="2:20" s="86" customFormat="1" ht="10.199999999999999">
      <c r="B5090" s="87"/>
      <c r="C5090" s="87"/>
      <c r="R5090" s="89"/>
      <c r="S5090" s="89"/>
      <c r="T5090" s="89"/>
    </row>
    <row r="5091" spans="2:20" s="86" customFormat="1" ht="10.199999999999999">
      <c r="B5091" s="87"/>
      <c r="C5091" s="87"/>
      <c r="R5091" s="89"/>
      <c r="S5091" s="89"/>
      <c r="T5091" s="89"/>
    </row>
    <row r="5092" spans="2:20" s="86" customFormat="1" ht="10.199999999999999">
      <c r="B5092" s="87"/>
      <c r="C5092" s="87"/>
      <c r="R5092" s="89"/>
      <c r="S5092" s="89"/>
      <c r="T5092" s="89"/>
    </row>
    <row r="5093" spans="2:20" s="86" customFormat="1" ht="10.199999999999999">
      <c r="B5093" s="87"/>
      <c r="C5093" s="87"/>
      <c r="R5093" s="89"/>
      <c r="S5093" s="89"/>
      <c r="T5093" s="89"/>
    </row>
    <row r="5094" spans="2:20" s="86" customFormat="1" ht="10.199999999999999">
      <c r="B5094" s="87"/>
      <c r="C5094" s="87"/>
      <c r="R5094" s="89"/>
      <c r="S5094" s="89"/>
      <c r="T5094" s="89"/>
    </row>
    <row r="5095" spans="2:20" s="86" customFormat="1" ht="10.199999999999999">
      <c r="B5095" s="87"/>
      <c r="C5095" s="87"/>
      <c r="R5095" s="89"/>
      <c r="S5095" s="89"/>
      <c r="T5095" s="89"/>
    </row>
    <row r="5096" spans="2:20" s="86" customFormat="1" ht="10.199999999999999">
      <c r="B5096" s="87"/>
      <c r="C5096" s="87"/>
      <c r="R5096" s="89"/>
      <c r="S5096" s="89"/>
      <c r="T5096" s="89"/>
    </row>
    <row r="5097" spans="2:20" s="86" customFormat="1" ht="10.199999999999999">
      <c r="B5097" s="87"/>
      <c r="C5097" s="87"/>
      <c r="R5097" s="89"/>
      <c r="S5097" s="89"/>
      <c r="T5097" s="89"/>
    </row>
    <row r="5098" spans="2:20" s="86" customFormat="1" ht="10.199999999999999">
      <c r="B5098" s="87"/>
      <c r="C5098" s="87"/>
      <c r="R5098" s="89"/>
      <c r="S5098" s="89"/>
      <c r="T5098" s="89"/>
    </row>
    <row r="5099" spans="2:20" s="86" customFormat="1" ht="10.199999999999999">
      <c r="B5099" s="87"/>
      <c r="C5099" s="87"/>
      <c r="R5099" s="89"/>
      <c r="S5099" s="89"/>
      <c r="T5099" s="89"/>
    </row>
    <row r="5100" spans="2:20" s="86" customFormat="1" ht="10.199999999999999">
      <c r="B5100" s="87"/>
      <c r="C5100" s="87"/>
      <c r="R5100" s="89"/>
      <c r="S5100" s="89"/>
      <c r="T5100" s="89"/>
    </row>
    <row r="5101" spans="2:20" s="86" customFormat="1" ht="10.199999999999999">
      <c r="B5101" s="87"/>
      <c r="C5101" s="87"/>
      <c r="R5101" s="89"/>
      <c r="S5101" s="89"/>
      <c r="T5101" s="89"/>
    </row>
    <row r="5102" spans="2:20" s="86" customFormat="1" ht="10.199999999999999">
      <c r="B5102" s="87"/>
      <c r="C5102" s="87"/>
      <c r="R5102" s="89"/>
      <c r="S5102" s="89"/>
      <c r="T5102" s="89"/>
    </row>
    <row r="5103" spans="2:20" s="86" customFormat="1" ht="10.199999999999999">
      <c r="B5103" s="87"/>
      <c r="C5103" s="87"/>
      <c r="R5103" s="89"/>
      <c r="S5103" s="89"/>
      <c r="T5103" s="89"/>
    </row>
    <row r="5104" spans="2:20" s="86" customFormat="1" ht="10.199999999999999">
      <c r="B5104" s="87"/>
      <c r="C5104" s="87"/>
      <c r="R5104" s="89"/>
      <c r="S5104" s="89"/>
      <c r="T5104" s="89"/>
    </row>
    <row r="5105" spans="2:20" s="86" customFormat="1" ht="10.199999999999999">
      <c r="B5105" s="87"/>
      <c r="C5105" s="87"/>
      <c r="R5105" s="89"/>
      <c r="S5105" s="89"/>
      <c r="T5105" s="89"/>
    </row>
    <row r="5106" spans="2:20" s="86" customFormat="1" ht="10.199999999999999">
      <c r="B5106" s="87"/>
      <c r="C5106" s="87"/>
      <c r="R5106" s="89"/>
      <c r="S5106" s="89"/>
      <c r="T5106" s="89"/>
    </row>
    <row r="5107" spans="2:20" s="86" customFormat="1" ht="10.199999999999999">
      <c r="B5107" s="87"/>
      <c r="C5107" s="87"/>
      <c r="R5107" s="89"/>
      <c r="S5107" s="89"/>
      <c r="T5107" s="89"/>
    </row>
    <row r="5108" spans="2:20" s="86" customFormat="1" ht="10.199999999999999">
      <c r="B5108" s="87"/>
      <c r="C5108" s="87"/>
      <c r="R5108" s="89"/>
      <c r="S5108" s="89"/>
      <c r="T5108" s="89"/>
    </row>
    <row r="5109" spans="2:20" s="86" customFormat="1" ht="10.199999999999999">
      <c r="B5109" s="87"/>
      <c r="C5109" s="87"/>
      <c r="R5109" s="89"/>
      <c r="S5109" s="89"/>
      <c r="T5109" s="89"/>
    </row>
    <row r="5110" spans="2:20" s="86" customFormat="1" ht="10.199999999999999">
      <c r="B5110" s="87"/>
      <c r="C5110" s="87"/>
      <c r="R5110" s="89"/>
      <c r="S5110" s="89"/>
      <c r="T5110" s="89"/>
    </row>
    <row r="5111" spans="2:20" s="86" customFormat="1" ht="10.199999999999999">
      <c r="B5111" s="87"/>
      <c r="C5111" s="87"/>
      <c r="R5111" s="89"/>
      <c r="S5111" s="89"/>
      <c r="T5111" s="89"/>
    </row>
    <row r="5112" spans="2:20" s="86" customFormat="1" ht="10.199999999999999">
      <c r="B5112" s="87"/>
      <c r="C5112" s="87"/>
      <c r="R5112" s="89"/>
      <c r="S5112" s="89"/>
      <c r="T5112" s="89"/>
    </row>
    <row r="5113" spans="2:20" s="86" customFormat="1" ht="10.199999999999999">
      <c r="B5113" s="87"/>
      <c r="C5113" s="87"/>
      <c r="R5113" s="89"/>
      <c r="S5113" s="89"/>
      <c r="T5113" s="89"/>
    </row>
    <row r="5114" spans="2:20" s="86" customFormat="1" ht="10.199999999999999">
      <c r="B5114" s="87"/>
      <c r="C5114" s="87"/>
      <c r="R5114" s="89"/>
      <c r="S5114" s="89"/>
      <c r="T5114" s="89"/>
    </row>
    <row r="5115" spans="2:20" s="86" customFormat="1" ht="10.199999999999999">
      <c r="B5115" s="87"/>
      <c r="C5115" s="87"/>
      <c r="R5115" s="89"/>
      <c r="S5115" s="89"/>
      <c r="T5115" s="89"/>
    </row>
    <row r="5116" spans="2:20" s="86" customFormat="1" ht="10.199999999999999">
      <c r="B5116" s="87"/>
      <c r="C5116" s="87"/>
      <c r="R5116" s="89"/>
      <c r="S5116" s="89"/>
      <c r="T5116" s="89"/>
    </row>
    <row r="5117" spans="2:20" s="86" customFormat="1" ht="10.199999999999999">
      <c r="B5117" s="87"/>
      <c r="C5117" s="87"/>
      <c r="R5117" s="89"/>
      <c r="S5117" s="89"/>
      <c r="T5117" s="89"/>
    </row>
    <row r="5118" spans="2:20" s="86" customFormat="1" ht="10.199999999999999">
      <c r="B5118" s="87"/>
      <c r="C5118" s="87"/>
      <c r="R5118" s="89"/>
      <c r="S5118" s="89"/>
      <c r="T5118" s="89"/>
    </row>
    <row r="5119" spans="2:20" s="86" customFormat="1" ht="10.199999999999999">
      <c r="B5119" s="87"/>
      <c r="C5119" s="87"/>
      <c r="R5119" s="89"/>
      <c r="S5119" s="89"/>
      <c r="T5119" s="89"/>
    </row>
    <row r="5120" spans="2:20" s="86" customFormat="1" ht="10.199999999999999">
      <c r="B5120" s="87"/>
      <c r="C5120" s="87"/>
      <c r="R5120" s="89"/>
      <c r="S5120" s="89"/>
      <c r="T5120" s="89"/>
    </row>
    <row r="5121" spans="2:20" s="86" customFormat="1" ht="10.199999999999999">
      <c r="B5121" s="87"/>
      <c r="C5121" s="87"/>
      <c r="R5121" s="89"/>
      <c r="S5121" s="89"/>
      <c r="T5121" s="89"/>
    </row>
    <row r="5122" spans="2:20" s="86" customFormat="1" ht="10.199999999999999">
      <c r="B5122" s="87"/>
      <c r="C5122" s="87"/>
      <c r="R5122" s="89"/>
      <c r="S5122" s="89"/>
      <c r="T5122" s="89"/>
    </row>
    <row r="5123" spans="2:20" s="86" customFormat="1" ht="10.199999999999999">
      <c r="B5123" s="87"/>
      <c r="C5123" s="87"/>
      <c r="R5123" s="89"/>
      <c r="S5123" s="89"/>
      <c r="T5123" s="89"/>
    </row>
    <row r="5124" spans="2:20" s="86" customFormat="1" ht="10.199999999999999">
      <c r="B5124" s="87"/>
      <c r="C5124" s="87"/>
      <c r="R5124" s="89"/>
      <c r="S5124" s="89"/>
      <c r="T5124" s="89"/>
    </row>
    <row r="5125" spans="2:20" s="86" customFormat="1" ht="10.199999999999999">
      <c r="B5125" s="87"/>
      <c r="C5125" s="87"/>
      <c r="R5125" s="89"/>
      <c r="S5125" s="89"/>
      <c r="T5125" s="89"/>
    </row>
    <row r="5126" spans="2:20" s="86" customFormat="1" ht="10.199999999999999">
      <c r="B5126" s="87"/>
      <c r="C5126" s="87"/>
      <c r="R5126" s="89"/>
      <c r="S5126" s="89"/>
      <c r="T5126" s="89"/>
    </row>
    <row r="5127" spans="2:20" s="86" customFormat="1" ht="10.199999999999999">
      <c r="B5127" s="87"/>
      <c r="C5127" s="87"/>
      <c r="R5127" s="89"/>
      <c r="S5127" s="89"/>
      <c r="T5127" s="89"/>
    </row>
    <row r="5128" spans="2:20" s="86" customFormat="1" ht="10.199999999999999">
      <c r="B5128" s="87"/>
      <c r="C5128" s="87"/>
      <c r="R5128" s="89"/>
      <c r="S5128" s="89"/>
      <c r="T5128" s="89"/>
    </row>
    <row r="5129" spans="2:20" s="86" customFormat="1" ht="10.199999999999999">
      <c r="B5129" s="87"/>
      <c r="C5129" s="87"/>
      <c r="R5129" s="89"/>
      <c r="S5129" s="89"/>
      <c r="T5129" s="89"/>
    </row>
    <row r="5130" spans="2:20" s="86" customFormat="1" ht="10.199999999999999">
      <c r="B5130" s="87"/>
      <c r="C5130" s="87"/>
      <c r="R5130" s="89"/>
      <c r="S5130" s="89"/>
      <c r="T5130" s="89"/>
    </row>
    <row r="5131" spans="2:20" s="86" customFormat="1" ht="10.199999999999999">
      <c r="B5131" s="87"/>
      <c r="C5131" s="87"/>
      <c r="R5131" s="89"/>
      <c r="S5131" s="89"/>
      <c r="T5131" s="89"/>
    </row>
    <row r="5132" spans="2:20" s="86" customFormat="1" ht="10.199999999999999">
      <c r="B5132" s="87"/>
      <c r="C5132" s="87"/>
      <c r="R5132" s="89"/>
      <c r="S5132" s="89"/>
      <c r="T5132" s="89"/>
    </row>
    <row r="5133" spans="2:20" s="86" customFormat="1" ht="10.199999999999999">
      <c r="B5133" s="87"/>
      <c r="C5133" s="87"/>
      <c r="R5133" s="89"/>
      <c r="S5133" s="89"/>
      <c r="T5133" s="89"/>
    </row>
    <row r="5134" spans="2:20" s="86" customFormat="1" ht="10.199999999999999">
      <c r="B5134" s="87"/>
      <c r="C5134" s="87"/>
      <c r="R5134" s="89"/>
      <c r="S5134" s="89"/>
      <c r="T5134" s="89"/>
    </row>
    <row r="5135" spans="2:20" s="86" customFormat="1" ht="10.199999999999999">
      <c r="B5135" s="87"/>
      <c r="C5135" s="87"/>
      <c r="R5135" s="89"/>
      <c r="S5135" s="89"/>
      <c r="T5135" s="89"/>
    </row>
    <row r="5136" spans="2:20" s="86" customFormat="1" ht="10.199999999999999">
      <c r="B5136" s="87"/>
      <c r="C5136" s="87"/>
      <c r="R5136" s="89"/>
      <c r="S5136" s="89"/>
      <c r="T5136" s="89"/>
    </row>
    <row r="5137" spans="2:20" s="86" customFormat="1" ht="10.199999999999999">
      <c r="B5137" s="87"/>
      <c r="C5137" s="87"/>
      <c r="R5137" s="89"/>
      <c r="S5137" s="89"/>
      <c r="T5137" s="89"/>
    </row>
    <row r="5138" spans="2:20" s="86" customFormat="1" ht="10.199999999999999">
      <c r="B5138" s="87"/>
      <c r="C5138" s="87"/>
      <c r="R5138" s="89"/>
      <c r="S5138" s="89"/>
      <c r="T5138" s="89"/>
    </row>
    <row r="5139" spans="2:20" s="86" customFormat="1" ht="10.199999999999999">
      <c r="B5139" s="87"/>
      <c r="C5139" s="87"/>
      <c r="R5139" s="89"/>
      <c r="S5139" s="89"/>
      <c r="T5139" s="89"/>
    </row>
    <row r="5140" spans="2:20" s="86" customFormat="1" ht="10.199999999999999">
      <c r="B5140" s="87"/>
      <c r="C5140" s="87"/>
      <c r="R5140" s="89"/>
      <c r="S5140" s="89"/>
      <c r="T5140" s="89"/>
    </row>
    <row r="5141" spans="2:20" s="86" customFormat="1" ht="10.199999999999999">
      <c r="B5141" s="87"/>
      <c r="C5141" s="87"/>
      <c r="R5141" s="89"/>
      <c r="S5141" s="89"/>
      <c r="T5141" s="89"/>
    </row>
    <row r="5142" spans="2:20" s="86" customFormat="1" ht="10.199999999999999">
      <c r="B5142" s="87"/>
      <c r="C5142" s="87"/>
      <c r="R5142" s="89"/>
      <c r="S5142" s="89"/>
      <c r="T5142" s="89"/>
    </row>
    <row r="5143" spans="2:20" s="86" customFormat="1" ht="10.199999999999999">
      <c r="B5143" s="87"/>
      <c r="C5143" s="87"/>
      <c r="R5143" s="89"/>
      <c r="S5143" s="89"/>
      <c r="T5143" s="89"/>
    </row>
    <row r="5144" spans="2:20" s="86" customFormat="1" ht="10.199999999999999">
      <c r="B5144" s="87"/>
      <c r="C5144" s="87"/>
      <c r="R5144" s="89"/>
      <c r="S5144" s="89"/>
      <c r="T5144" s="89"/>
    </row>
    <row r="5145" spans="2:20" s="86" customFormat="1" ht="10.199999999999999">
      <c r="B5145" s="87"/>
      <c r="C5145" s="87"/>
      <c r="R5145" s="89"/>
      <c r="S5145" s="89"/>
      <c r="T5145" s="89"/>
    </row>
    <row r="5146" spans="2:20" s="86" customFormat="1" ht="10.199999999999999">
      <c r="B5146" s="87"/>
      <c r="C5146" s="87"/>
      <c r="R5146" s="89"/>
      <c r="S5146" s="89"/>
      <c r="T5146" s="89"/>
    </row>
    <row r="5147" spans="2:20" s="86" customFormat="1" ht="10.199999999999999">
      <c r="B5147" s="87"/>
      <c r="C5147" s="87"/>
      <c r="R5147" s="89"/>
      <c r="S5147" s="89"/>
      <c r="T5147" s="89"/>
    </row>
    <row r="5148" spans="2:20" s="86" customFormat="1" ht="10.199999999999999">
      <c r="B5148" s="87"/>
      <c r="C5148" s="87"/>
      <c r="R5148" s="89"/>
      <c r="S5148" s="89"/>
      <c r="T5148" s="89"/>
    </row>
    <row r="5149" spans="2:20" s="86" customFormat="1" ht="10.199999999999999">
      <c r="B5149" s="87"/>
      <c r="C5149" s="87"/>
      <c r="R5149" s="89"/>
      <c r="S5149" s="89"/>
      <c r="T5149" s="89"/>
    </row>
    <row r="5150" spans="2:20" s="86" customFormat="1" ht="10.199999999999999">
      <c r="B5150" s="87"/>
      <c r="C5150" s="87"/>
      <c r="R5150" s="89"/>
      <c r="S5150" s="89"/>
      <c r="T5150" s="89"/>
    </row>
    <row r="5151" spans="2:20" s="86" customFormat="1" ht="10.199999999999999">
      <c r="B5151" s="87"/>
      <c r="C5151" s="87"/>
      <c r="R5151" s="89"/>
      <c r="S5151" s="89"/>
      <c r="T5151" s="89"/>
    </row>
    <row r="5152" spans="2:20" s="86" customFormat="1" ht="10.199999999999999">
      <c r="B5152" s="87"/>
      <c r="C5152" s="87"/>
      <c r="R5152" s="89"/>
      <c r="S5152" s="89"/>
      <c r="T5152" s="89"/>
    </row>
    <row r="5153" spans="2:20" s="86" customFormat="1" ht="10.199999999999999">
      <c r="B5153" s="87"/>
      <c r="C5153" s="87"/>
      <c r="R5153" s="89"/>
      <c r="S5153" s="89"/>
      <c r="T5153" s="89"/>
    </row>
    <row r="5154" spans="2:20" s="86" customFormat="1" ht="10.199999999999999">
      <c r="B5154" s="87"/>
      <c r="C5154" s="87"/>
      <c r="R5154" s="89"/>
      <c r="S5154" s="89"/>
      <c r="T5154" s="89"/>
    </row>
    <row r="5155" spans="2:20" s="86" customFormat="1" ht="10.199999999999999">
      <c r="B5155" s="87"/>
      <c r="C5155" s="87"/>
      <c r="R5155" s="89"/>
      <c r="S5155" s="89"/>
      <c r="T5155" s="89"/>
    </row>
    <row r="5156" spans="2:20" s="86" customFormat="1" ht="10.199999999999999">
      <c r="B5156" s="87"/>
      <c r="C5156" s="87"/>
      <c r="R5156" s="89"/>
      <c r="S5156" s="89"/>
      <c r="T5156" s="89"/>
    </row>
    <row r="5157" spans="2:20" s="86" customFormat="1" ht="10.199999999999999">
      <c r="B5157" s="87"/>
      <c r="C5157" s="87"/>
      <c r="R5157" s="89"/>
      <c r="S5157" s="89"/>
      <c r="T5157" s="89"/>
    </row>
    <row r="5158" spans="2:20" s="86" customFormat="1" ht="10.199999999999999">
      <c r="B5158" s="87"/>
      <c r="C5158" s="87"/>
      <c r="R5158" s="89"/>
      <c r="S5158" s="89"/>
      <c r="T5158" s="89"/>
    </row>
    <row r="5159" spans="2:20" s="86" customFormat="1" ht="10.199999999999999">
      <c r="B5159" s="87"/>
      <c r="C5159" s="87"/>
      <c r="R5159" s="89"/>
      <c r="S5159" s="89"/>
      <c r="T5159" s="89"/>
    </row>
    <row r="5160" spans="2:20" s="86" customFormat="1" ht="10.199999999999999">
      <c r="B5160" s="87"/>
      <c r="C5160" s="87"/>
      <c r="R5160" s="89"/>
      <c r="S5160" s="89"/>
      <c r="T5160" s="89"/>
    </row>
    <row r="5161" spans="2:20" s="86" customFormat="1" ht="10.199999999999999">
      <c r="B5161" s="87"/>
      <c r="C5161" s="87"/>
      <c r="R5161" s="89"/>
      <c r="S5161" s="89"/>
      <c r="T5161" s="89"/>
    </row>
    <row r="5162" spans="2:20" s="86" customFormat="1" ht="10.199999999999999">
      <c r="B5162" s="87"/>
      <c r="C5162" s="87"/>
      <c r="R5162" s="89"/>
      <c r="S5162" s="89"/>
      <c r="T5162" s="89"/>
    </row>
    <row r="5163" spans="2:20" s="86" customFormat="1" ht="10.199999999999999">
      <c r="B5163" s="87"/>
      <c r="C5163" s="87"/>
      <c r="R5163" s="89"/>
      <c r="S5163" s="89"/>
      <c r="T5163" s="89"/>
    </row>
    <row r="5164" spans="2:20" s="86" customFormat="1" ht="10.199999999999999">
      <c r="B5164" s="87"/>
      <c r="C5164" s="87"/>
      <c r="R5164" s="89"/>
      <c r="S5164" s="89"/>
      <c r="T5164" s="89"/>
    </row>
    <row r="5165" spans="2:20" s="86" customFormat="1" ht="10.199999999999999">
      <c r="B5165" s="87"/>
      <c r="C5165" s="87"/>
      <c r="R5165" s="89"/>
      <c r="S5165" s="89"/>
      <c r="T5165" s="89"/>
    </row>
    <row r="5166" spans="2:20" s="86" customFormat="1" ht="10.199999999999999">
      <c r="B5166" s="87"/>
      <c r="C5166" s="87"/>
      <c r="R5166" s="89"/>
      <c r="S5166" s="89"/>
      <c r="T5166" s="89"/>
    </row>
    <row r="5167" spans="2:20" s="86" customFormat="1" ht="10.199999999999999">
      <c r="B5167" s="87"/>
      <c r="C5167" s="87"/>
      <c r="R5167" s="89"/>
      <c r="S5167" s="89"/>
      <c r="T5167" s="89"/>
    </row>
    <row r="5168" spans="2:20" s="86" customFormat="1" ht="10.199999999999999">
      <c r="B5168" s="87"/>
      <c r="C5168" s="87"/>
      <c r="R5168" s="89"/>
      <c r="S5168" s="89"/>
      <c r="T5168" s="89"/>
    </row>
    <row r="5169" spans="2:20" s="86" customFormat="1" ht="10.199999999999999">
      <c r="B5169" s="87"/>
      <c r="C5169" s="87"/>
      <c r="R5169" s="89"/>
      <c r="S5169" s="89"/>
      <c r="T5169" s="89"/>
    </row>
    <row r="5170" spans="2:20" s="86" customFormat="1" ht="10.199999999999999">
      <c r="B5170" s="87"/>
      <c r="C5170" s="87"/>
      <c r="R5170" s="89"/>
      <c r="S5170" s="89"/>
      <c r="T5170" s="89"/>
    </row>
    <row r="5171" spans="2:20" s="86" customFormat="1" ht="10.199999999999999">
      <c r="B5171" s="87"/>
      <c r="C5171" s="87"/>
      <c r="R5171" s="89"/>
      <c r="S5171" s="89"/>
      <c r="T5171" s="89"/>
    </row>
    <row r="5172" spans="2:20" s="86" customFormat="1" ht="10.199999999999999">
      <c r="B5172" s="87"/>
      <c r="C5172" s="87"/>
      <c r="R5172" s="89"/>
      <c r="S5172" s="89"/>
      <c r="T5172" s="89"/>
    </row>
    <row r="5173" spans="2:20" s="86" customFormat="1" ht="10.199999999999999">
      <c r="B5173" s="87"/>
      <c r="C5173" s="87"/>
      <c r="R5173" s="89"/>
      <c r="S5173" s="89"/>
      <c r="T5173" s="89"/>
    </row>
    <row r="5174" spans="2:20" s="86" customFormat="1" ht="10.199999999999999">
      <c r="B5174" s="87"/>
      <c r="C5174" s="87"/>
      <c r="R5174" s="89"/>
      <c r="S5174" s="89"/>
      <c r="T5174" s="89"/>
    </row>
    <row r="5175" spans="2:20" s="86" customFormat="1" ht="10.199999999999999">
      <c r="B5175" s="87"/>
      <c r="C5175" s="87"/>
      <c r="R5175" s="89"/>
      <c r="S5175" s="89"/>
      <c r="T5175" s="89"/>
    </row>
    <row r="5176" spans="2:20" s="86" customFormat="1" ht="10.199999999999999">
      <c r="B5176" s="87"/>
      <c r="C5176" s="87"/>
      <c r="R5176" s="89"/>
      <c r="S5176" s="89"/>
      <c r="T5176" s="89"/>
    </row>
    <row r="5177" spans="2:20" s="86" customFormat="1" ht="10.199999999999999">
      <c r="B5177" s="87"/>
      <c r="C5177" s="87"/>
      <c r="R5177" s="89"/>
      <c r="S5177" s="89"/>
      <c r="T5177" s="89"/>
    </row>
    <row r="5178" spans="2:20" s="86" customFormat="1" ht="10.199999999999999">
      <c r="B5178" s="87"/>
      <c r="C5178" s="87"/>
      <c r="R5178" s="89"/>
      <c r="S5178" s="89"/>
      <c r="T5178" s="89"/>
    </row>
    <row r="5179" spans="2:20" s="86" customFormat="1" ht="10.199999999999999">
      <c r="B5179" s="87"/>
      <c r="C5179" s="87"/>
      <c r="R5179" s="89"/>
      <c r="S5179" s="89"/>
      <c r="T5179" s="89"/>
    </row>
    <row r="5180" spans="2:20" s="86" customFormat="1" ht="10.199999999999999">
      <c r="B5180" s="87"/>
      <c r="C5180" s="87"/>
      <c r="R5180" s="89"/>
      <c r="S5180" s="89"/>
      <c r="T5180" s="89"/>
    </row>
    <row r="5181" spans="2:20" s="86" customFormat="1" ht="10.199999999999999">
      <c r="B5181" s="87"/>
      <c r="C5181" s="87"/>
      <c r="R5181" s="89"/>
      <c r="S5181" s="89"/>
      <c r="T5181" s="89"/>
    </row>
    <row r="5182" spans="2:20" s="86" customFormat="1" ht="10.199999999999999">
      <c r="B5182" s="87"/>
      <c r="C5182" s="87"/>
      <c r="R5182" s="89"/>
      <c r="S5182" s="89"/>
      <c r="T5182" s="89"/>
    </row>
    <row r="5183" spans="2:20" s="86" customFormat="1" ht="10.199999999999999">
      <c r="B5183" s="87"/>
      <c r="C5183" s="87"/>
      <c r="R5183" s="89"/>
      <c r="S5183" s="89"/>
      <c r="T5183" s="89"/>
    </row>
    <row r="5184" spans="2:20" s="86" customFormat="1" ht="10.199999999999999">
      <c r="B5184" s="87"/>
      <c r="C5184" s="87"/>
      <c r="R5184" s="89"/>
      <c r="S5184" s="89"/>
      <c r="T5184" s="89"/>
    </row>
    <row r="5185" spans="2:20" s="86" customFormat="1" ht="10.199999999999999">
      <c r="B5185" s="87"/>
      <c r="C5185" s="87"/>
      <c r="R5185" s="89"/>
      <c r="S5185" s="89"/>
      <c r="T5185" s="89"/>
    </row>
    <row r="5186" spans="2:20" s="86" customFormat="1" ht="10.199999999999999">
      <c r="B5186" s="87"/>
      <c r="C5186" s="87"/>
      <c r="R5186" s="89"/>
      <c r="S5186" s="89"/>
      <c r="T5186" s="89"/>
    </row>
    <row r="5187" spans="2:20" s="86" customFormat="1" ht="10.199999999999999">
      <c r="B5187" s="87"/>
      <c r="C5187" s="87"/>
      <c r="R5187" s="89"/>
      <c r="S5187" s="89"/>
      <c r="T5187" s="89"/>
    </row>
    <row r="5188" spans="2:20" s="86" customFormat="1" ht="10.199999999999999">
      <c r="B5188" s="87"/>
      <c r="C5188" s="87"/>
      <c r="R5188" s="89"/>
      <c r="S5188" s="89"/>
      <c r="T5188" s="89"/>
    </row>
    <row r="5189" spans="2:20" s="86" customFormat="1" ht="10.199999999999999">
      <c r="B5189" s="87"/>
      <c r="C5189" s="87"/>
      <c r="R5189" s="89"/>
      <c r="S5189" s="89"/>
      <c r="T5189" s="89"/>
    </row>
    <row r="5190" spans="2:20" s="86" customFormat="1" ht="10.199999999999999">
      <c r="B5190" s="87"/>
      <c r="C5190" s="87"/>
      <c r="R5190" s="89"/>
      <c r="S5190" s="89"/>
      <c r="T5190" s="89"/>
    </row>
    <row r="5191" spans="2:20" s="86" customFormat="1" ht="10.199999999999999">
      <c r="B5191" s="87"/>
      <c r="C5191" s="87"/>
      <c r="R5191" s="89"/>
      <c r="S5191" s="89"/>
      <c r="T5191" s="89"/>
    </row>
    <row r="5192" spans="2:20" s="86" customFormat="1" ht="10.199999999999999">
      <c r="B5192" s="87"/>
      <c r="C5192" s="87"/>
      <c r="R5192" s="89"/>
      <c r="S5192" s="89"/>
      <c r="T5192" s="89"/>
    </row>
    <row r="5193" spans="2:20" s="86" customFormat="1" ht="10.199999999999999">
      <c r="B5193" s="87"/>
      <c r="C5193" s="87"/>
      <c r="R5193" s="89"/>
      <c r="S5193" s="89"/>
      <c r="T5193" s="89"/>
    </row>
    <row r="5194" spans="2:20" s="86" customFormat="1" ht="10.199999999999999">
      <c r="B5194" s="87"/>
      <c r="C5194" s="87"/>
      <c r="R5194" s="89"/>
      <c r="S5194" s="89"/>
      <c r="T5194" s="89"/>
    </row>
    <row r="5195" spans="2:20" s="86" customFormat="1" ht="10.199999999999999">
      <c r="B5195" s="87"/>
      <c r="C5195" s="87"/>
      <c r="R5195" s="89"/>
      <c r="S5195" s="89"/>
      <c r="T5195" s="89"/>
    </row>
    <row r="5196" spans="2:20" s="86" customFormat="1" ht="10.199999999999999">
      <c r="B5196" s="87"/>
      <c r="C5196" s="87"/>
      <c r="R5196" s="89"/>
      <c r="S5196" s="89"/>
      <c r="T5196" s="89"/>
    </row>
    <row r="5197" spans="2:20" s="86" customFormat="1" ht="10.199999999999999">
      <c r="B5197" s="87"/>
      <c r="C5197" s="87"/>
      <c r="R5197" s="89"/>
      <c r="S5197" s="89"/>
      <c r="T5197" s="89"/>
    </row>
    <row r="5198" spans="2:20" s="86" customFormat="1" ht="10.199999999999999">
      <c r="B5198" s="87"/>
      <c r="C5198" s="87"/>
      <c r="R5198" s="89"/>
      <c r="S5198" s="89"/>
      <c r="T5198" s="89"/>
    </row>
    <row r="5199" spans="2:20" s="86" customFormat="1" ht="10.199999999999999">
      <c r="B5199" s="87"/>
      <c r="C5199" s="87"/>
      <c r="R5199" s="89"/>
      <c r="S5199" s="89"/>
      <c r="T5199" s="89"/>
    </row>
    <row r="5200" spans="2:20" s="86" customFormat="1" ht="10.199999999999999">
      <c r="B5200" s="87"/>
      <c r="C5200" s="87"/>
      <c r="R5200" s="89"/>
      <c r="S5200" s="89"/>
      <c r="T5200" s="89"/>
    </row>
    <row r="5201" spans="2:20" s="86" customFormat="1" ht="10.199999999999999">
      <c r="B5201" s="87"/>
      <c r="C5201" s="87"/>
      <c r="R5201" s="89"/>
      <c r="S5201" s="89"/>
      <c r="T5201" s="89"/>
    </row>
    <row r="5202" spans="2:20" s="86" customFormat="1" ht="10.199999999999999">
      <c r="B5202" s="87"/>
      <c r="C5202" s="87"/>
      <c r="R5202" s="89"/>
      <c r="S5202" s="89"/>
      <c r="T5202" s="89"/>
    </row>
    <row r="5203" spans="2:20" s="86" customFormat="1" ht="10.199999999999999">
      <c r="B5203" s="87"/>
      <c r="C5203" s="87"/>
      <c r="R5203" s="89"/>
      <c r="S5203" s="89"/>
      <c r="T5203" s="89"/>
    </row>
    <row r="5204" spans="2:20" s="86" customFormat="1" ht="10.199999999999999">
      <c r="B5204" s="87"/>
      <c r="C5204" s="87"/>
      <c r="R5204" s="89"/>
      <c r="S5204" s="89"/>
      <c r="T5204" s="89"/>
    </row>
    <row r="5205" spans="2:20" s="86" customFormat="1" ht="10.199999999999999">
      <c r="B5205" s="87"/>
      <c r="C5205" s="87"/>
      <c r="R5205" s="89"/>
      <c r="S5205" s="89"/>
      <c r="T5205" s="89"/>
    </row>
    <row r="5206" spans="2:20" s="86" customFormat="1" ht="10.199999999999999">
      <c r="B5206" s="87"/>
      <c r="C5206" s="87"/>
      <c r="R5206" s="89"/>
      <c r="S5206" s="89"/>
      <c r="T5206" s="89"/>
    </row>
    <row r="5207" spans="2:20" s="86" customFormat="1" ht="10.199999999999999">
      <c r="B5207" s="87"/>
      <c r="C5207" s="87"/>
      <c r="R5207" s="89"/>
      <c r="S5207" s="89"/>
      <c r="T5207" s="89"/>
    </row>
    <row r="5208" spans="2:20" s="86" customFormat="1" ht="10.199999999999999">
      <c r="B5208" s="87"/>
      <c r="C5208" s="87"/>
      <c r="R5208" s="89"/>
      <c r="S5208" s="89"/>
      <c r="T5208" s="89"/>
    </row>
    <row r="5209" spans="2:20" s="86" customFormat="1" ht="10.199999999999999">
      <c r="B5209" s="87"/>
      <c r="C5209" s="87"/>
      <c r="R5209" s="89"/>
      <c r="S5209" s="89"/>
      <c r="T5209" s="89"/>
    </row>
    <row r="5210" spans="2:20" s="86" customFormat="1" ht="10.199999999999999">
      <c r="B5210" s="87"/>
      <c r="C5210" s="87"/>
      <c r="R5210" s="89"/>
      <c r="S5210" s="89"/>
      <c r="T5210" s="89"/>
    </row>
    <row r="5211" spans="2:20" s="86" customFormat="1" ht="10.199999999999999">
      <c r="B5211" s="87"/>
      <c r="C5211" s="87"/>
      <c r="R5211" s="89"/>
      <c r="S5211" s="89"/>
      <c r="T5211" s="89"/>
    </row>
    <row r="5212" spans="2:20" s="86" customFormat="1" ht="10.199999999999999">
      <c r="B5212" s="87"/>
      <c r="C5212" s="87"/>
      <c r="R5212" s="89"/>
      <c r="S5212" s="89"/>
      <c r="T5212" s="89"/>
    </row>
    <row r="5213" spans="2:20" s="86" customFormat="1" ht="10.199999999999999">
      <c r="B5213" s="87"/>
      <c r="C5213" s="87"/>
      <c r="R5213" s="89"/>
      <c r="S5213" s="89"/>
      <c r="T5213" s="89"/>
    </row>
    <row r="5214" spans="2:20" s="86" customFormat="1" ht="10.199999999999999">
      <c r="B5214" s="87"/>
      <c r="C5214" s="87"/>
      <c r="R5214" s="89"/>
      <c r="S5214" s="89"/>
      <c r="T5214" s="89"/>
    </row>
    <row r="5215" spans="2:20" s="86" customFormat="1" ht="10.199999999999999">
      <c r="B5215" s="87"/>
      <c r="C5215" s="87"/>
      <c r="R5215" s="89"/>
      <c r="S5215" s="89"/>
      <c r="T5215" s="89"/>
    </row>
    <row r="5216" spans="2:20" s="86" customFormat="1" ht="10.199999999999999">
      <c r="B5216" s="87"/>
      <c r="C5216" s="87"/>
      <c r="R5216" s="89"/>
      <c r="S5216" s="89"/>
      <c r="T5216" s="89"/>
    </row>
    <row r="5217" spans="2:20" s="86" customFormat="1" ht="10.199999999999999">
      <c r="B5217" s="87"/>
      <c r="C5217" s="87"/>
      <c r="R5217" s="89"/>
      <c r="S5217" s="89"/>
      <c r="T5217" s="89"/>
    </row>
    <row r="5218" spans="2:20" s="86" customFormat="1" ht="10.199999999999999">
      <c r="B5218" s="87"/>
      <c r="C5218" s="87"/>
      <c r="R5218" s="89"/>
      <c r="S5218" s="89"/>
      <c r="T5218" s="89"/>
    </row>
    <row r="5219" spans="2:20" s="86" customFormat="1" ht="10.199999999999999">
      <c r="B5219" s="87"/>
      <c r="C5219" s="87"/>
      <c r="R5219" s="89"/>
      <c r="S5219" s="89"/>
      <c r="T5219" s="89"/>
    </row>
    <row r="5220" spans="2:20" s="86" customFormat="1" ht="10.199999999999999">
      <c r="B5220" s="87"/>
      <c r="C5220" s="87"/>
      <c r="R5220" s="89"/>
      <c r="S5220" s="89"/>
      <c r="T5220" s="89"/>
    </row>
    <row r="5221" spans="2:20" s="86" customFormat="1" ht="10.199999999999999">
      <c r="B5221" s="87"/>
      <c r="C5221" s="87"/>
      <c r="R5221" s="89"/>
      <c r="S5221" s="89"/>
      <c r="T5221" s="89"/>
    </row>
    <row r="5222" spans="2:20" s="86" customFormat="1" ht="10.199999999999999">
      <c r="B5222" s="87"/>
      <c r="C5222" s="87"/>
      <c r="R5222" s="89"/>
      <c r="S5222" s="89"/>
      <c r="T5222" s="89"/>
    </row>
    <row r="5223" spans="2:20" s="86" customFormat="1" ht="10.199999999999999">
      <c r="B5223" s="87"/>
      <c r="C5223" s="87"/>
      <c r="R5223" s="89"/>
      <c r="S5223" s="89"/>
      <c r="T5223" s="89"/>
    </row>
    <row r="5224" spans="2:20" s="86" customFormat="1" ht="10.199999999999999">
      <c r="B5224" s="87"/>
      <c r="C5224" s="87"/>
      <c r="R5224" s="89"/>
      <c r="S5224" s="89"/>
      <c r="T5224" s="89"/>
    </row>
    <row r="5225" spans="2:20" s="86" customFormat="1" ht="10.199999999999999">
      <c r="B5225" s="87"/>
      <c r="C5225" s="87"/>
      <c r="R5225" s="89"/>
      <c r="S5225" s="89"/>
      <c r="T5225" s="89"/>
    </row>
    <row r="5226" spans="2:20" s="86" customFormat="1" ht="10.199999999999999">
      <c r="B5226" s="87"/>
      <c r="C5226" s="87"/>
      <c r="R5226" s="89"/>
      <c r="S5226" s="89"/>
      <c r="T5226" s="89"/>
    </row>
    <row r="5227" spans="2:20" s="86" customFormat="1" ht="10.199999999999999">
      <c r="B5227" s="87"/>
      <c r="C5227" s="87"/>
      <c r="R5227" s="89"/>
      <c r="S5227" s="89"/>
      <c r="T5227" s="89"/>
    </row>
    <row r="5228" spans="2:20" s="86" customFormat="1" ht="10.199999999999999">
      <c r="B5228" s="87"/>
      <c r="C5228" s="87"/>
      <c r="R5228" s="89"/>
      <c r="S5228" s="89"/>
      <c r="T5228" s="89"/>
    </row>
    <row r="5229" spans="2:20" s="86" customFormat="1" ht="10.199999999999999">
      <c r="B5229" s="87"/>
      <c r="C5229" s="87"/>
      <c r="R5229" s="89"/>
      <c r="S5229" s="89"/>
      <c r="T5229" s="89"/>
    </row>
    <row r="5230" spans="2:20" s="86" customFormat="1" ht="10.199999999999999">
      <c r="B5230" s="87"/>
      <c r="C5230" s="87"/>
      <c r="R5230" s="89"/>
      <c r="S5230" s="89"/>
      <c r="T5230" s="89"/>
    </row>
    <row r="5231" spans="2:20" s="86" customFormat="1" ht="10.199999999999999">
      <c r="B5231" s="87"/>
      <c r="C5231" s="87"/>
      <c r="R5231" s="89"/>
      <c r="S5231" s="89"/>
      <c r="T5231" s="89"/>
    </row>
    <row r="5232" spans="2:20" s="86" customFormat="1" ht="10.199999999999999">
      <c r="B5232" s="87"/>
      <c r="C5232" s="87"/>
      <c r="R5232" s="89"/>
      <c r="S5232" s="89"/>
      <c r="T5232" s="89"/>
    </row>
    <row r="5233" spans="2:20" s="86" customFormat="1" ht="10.199999999999999">
      <c r="B5233" s="87"/>
      <c r="C5233" s="87"/>
      <c r="R5233" s="89"/>
      <c r="S5233" s="89"/>
      <c r="T5233" s="89"/>
    </row>
    <row r="5234" spans="2:20" s="86" customFormat="1" ht="10.199999999999999">
      <c r="B5234" s="87"/>
      <c r="C5234" s="87"/>
      <c r="R5234" s="89"/>
      <c r="S5234" s="89"/>
      <c r="T5234" s="89"/>
    </row>
    <row r="5235" spans="2:20" s="86" customFormat="1" ht="10.199999999999999">
      <c r="B5235" s="87"/>
      <c r="C5235" s="87"/>
      <c r="R5235" s="89"/>
      <c r="S5235" s="89"/>
      <c r="T5235" s="89"/>
    </row>
    <row r="5236" spans="2:20" s="86" customFormat="1" ht="10.199999999999999">
      <c r="B5236" s="87"/>
      <c r="C5236" s="87"/>
      <c r="R5236" s="89"/>
      <c r="S5236" s="89"/>
      <c r="T5236" s="89"/>
    </row>
    <row r="5237" spans="2:20" s="86" customFormat="1" ht="10.199999999999999">
      <c r="B5237" s="87"/>
      <c r="C5237" s="87"/>
      <c r="R5237" s="89"/>
      <c r="S5237" s="89"/>
      <c r="T5237" s="89"/>
    </row>
    <row r="5238" spans="2:20" s="86" customFormat="1" ht="10.199999999999999">
      <c r="B5238" s="87"/>
      <c r="C5238" s="87"/>
      <c r="R5238" s="89"/>
      <c r="S5238" s="89"/>
      <c r="T5238" s="89"/>
    </row>
    <row r="5239" spans="2:20" s="86" customFormat="1" ht="10.199999999999999">
      <c r="B5239" s="87"/>
      <c r="C5239" s="87"/>
      <c r="R5239" s="89"/>
      <c r="S5239" s="89"/>
      <c r="T5239" s="89"/>
    </row>
    <row r="5240" spans="2:20" s="86" customFormat="1" ht="10.199999999999999">
      <c r="B5240" s="87"/>
      <c r="C5240" s="87"/>
      <c r="R5240" s="89"/>
      <c r="S5240" s="89"/>
      <c r="T5240" s="89"/>
    </row>
    <row r="5241" spans="2:20" s="86" customFormat="1" ht="10.199999999999999">
      <c r="B5241" s="87"/>
      <c r="C5241" s="87"/>
      <c r="R5241" s="89"/>
      <c r="S5241" s="89"/>
      <c r="T5241" s="89"/>
    </row>
    <row r="5242" spans="2:20" s="86" customFormat="1" ht="10.199999999999999">
      <c r="B5242" s="87"/>
      <c r="C5242" s="87"/>
      <c r="R5242" s="89"/>
      <c r="S5242" s="89"/>
      <c r="T5242" s="89"/>
    </row>
    <row r="5243" spans="2:20" s="86" customFormat="1" ht="10.199999999999999">
      <c r="B5243" s="87"/>
      <c r="C5243" s="87"/>
      <c r="R5243" s="89"/>
      <c r="S5243" s="89"/>
      <c r="T5243" s="89"/>
    </row>
    <row r="5244" spans="2:20" s="86" customFormat="1" ht="10.199999999999999">
      <c r="B5244" s="87"/>
      <c r="C5244" s="87"/>
      <c r="R5244" s="89"/>
      <c r="S5244" s="89"/>
      <c r="T5244" s="89"/>
    </row>
    <row r="5245" spans="2:20" s="86" customFormat="1" ht="10.199999999999999">
      <c r="B5245" s="87"/>
      <c r="C5245" s="87"/>
      <c r="R5245" s="89"/>
      <c r="S5245" s="89"/>
      <c r="T5245" s="89"/>
    </row>
    <row r="5246" spans="2:20" s="86" customFormat="1" ht="10.199999999999999">
      <c r="B5246" s="87"/>
      <c r="C5246" s="87"/>
      <c r="R5246" s="89"/>
      <c r="S5246" s="89"/>
      <c r="T5246" s="89"/>
    </row>
    <row r="5247" spans="2:20" s="86" customFormat="1" ht="10.199999999999999">
      <c r="B5247" s="87"/>
      <c r="C5247" s="87"/>
      <c r="R5247" s="89"/>
      <c r="S5247" s="89"/>
      <c r="T5247" s="89"/>
    </row>
    <row r="5248" spans="2:20" s="86" customFormat="1" ht="10.199999999999999">
      <c r="B5248" s="87"/>
      <c r="C5248" s="87"/>
      <c r="R5248" s="89"/>
      <c r="S5248" s="89"/>
      <c r="T5248" s="89"/>
    </row>
    <row r="5249" spans="2:20" s="86" customFormat="1" ht="10.199999999999999">
      <c r="B5249" s="87"/>
      <c r="C5249" s="87"/>
      <c r="R5249" s="89"/>
      <c r="S5249" s="89"/>
      <c r="T5249" s="89"/>
    </row>
    <row r="5250" spans="2:20" s="86" customFormat="1" ht="10.199999999999999">
      <c r="B5250" s="87"/>
      <c r="C5250" s="87"/>
      <c r="R5250" s="89"/>
      <c r="S5250" s="89"/>
      <c r="T5250" s="89"/>
    </row>
    <row r="5251" spans="2:20" s="86" customFormat="1" ht="10.199999999999999">
      <c r="B5251" s="87"/>
      <c r="C5251" s="87"/>
      <c r="R5251" s="89"/>
      <c r="S5251" s="89"/>
      <c r="T5251" s="89"/>
    </row>
    <row r="5252" spans="2:20" s="86" customFormat="1" ht="10.199999999999999">
      <c r="B5252" s="87"/>
      <c r="C5252" s="87"/>
      <c r="R5252" s="89"/>
      <c r="S5252" s="89"/>
      <c r="T5252" s="89"/>
    </row>
    <row r="5253" spans="2:20" s="86" customFormat="1" ht="10.199999999999999">
      <c r="B5253" s="87"/>
      <c r="C5253" s="87"/>
      <c r="R5253" s="89"/>
      <c r="S5253" s="89"/>
      <c r="T5253" s="89"/>
    </row>
    <row r="5254" spans="2:20" s="86" customFormat="1" ht="10.199999999999999">
      <c r="B5254" s="87"/>
      <c r="C5254" s="87"/>
      <c r="R5254" s="89"/>
      <c r="S5254" s="89"/>
      <c r="T5254" s="89"/>
    </row>
    <row r="5255" spans="2:20" s="86" customFormat="1" ht="10.199999999999999">
      <c r="B5255" s="87"/>
      <c r="C5255" s="87"/>
      <c r="R5255" s="89"/>
      <c r="S5255" s="89"/>
      <c r="T5255" s="89"/>
    </row>
    <row r="5256" spans="2:20" s="86" customFormat="1" ht="10.199999999999999">
      <c r="B5256" s="87"/>
      <c r="C5256" s="87"/>
      <c r="R5256" s="89"/>
      <c r="S5256" s="89"/>
      <c r="T5256" s="89"/>
    </row>
    <row r="5257" spans="2:20" s="86" customFormat="1" ht="10.199999999999999">
      <c r="B5257" s="87"/>
      <c r="C5257" s="87"/>
      <c r="R5257" s="89"/>
      <c r="S5257" s="89"/>
      <c r="T5257" s="89"/>
    </row>
    <row r="5258" spans="2:20" s="86" customFormat="1" ht="10.199999999999999">
      <c r="B5258" s="87"/>
      <c r="C5258" s="87"/>
      <c r="R5258" s="89"/>
      <c r="S5258" s="89"/>
      <c r="T5258" s="89"/>
    </row>
    <row r="5259" spans="2:20" s="86" customFormat="1" ht="10.199999999999999">
      <c r="B5259" s="87"/>
      <c r="C5259" s="87"/>
      <c r="R5259" s="89"/>
      <c r="S5259" s="89"/>
      <c r="T5259" s="89"/>
    </row>
    <row r="5260" spans="2:20" s="86" customFormat="1" ht="10.199999999999999">
      <c r="B5260" s="87"/>
      <c r="C5260" s="87"/>
      <c r="R5260" s="89"/>
      <c r="S5260" s="89"/>
      <c r="T5260" s="89"/>
    </row>
    <row r="5261" spans="2:20" s="86" customFormat="1" ht="10.199999999999999">
      <c r="B5261" s="87"/>
      <c r="C5261" s="87"/>
      <c r="R5261" s="89"/>
      <c r="S5261" s="89"/>
      <c r="T5261" s="89"/>
    </row>
    <row r="5262" spans="2:20" s="86" customFormat="1" ht="10.199999999999999">
      <c r="B5262" s="87"/>
      <c r="C5262" s="87"/>
      <c r="R5262" s="89"/>
      <c r="S5262" s="89"/>
      <c r="T5262" s="89"/>
    </row>
    <row r="5263" spans="2:20" s="86" customFormat="1" ht="10.199999999999999">
      <c r="B5263" s="87"/>
      <c r="C5263" s="87"/>
      <c r="R5263" s="89"/>
      <c r="S5263" s="89"/>
      <c r="T5263" s="89"/>
    </row>
    <row r="5264" spans="2:20" s="86" customFormat="1" ht="10.199999999999999">
      <c r="B5264" s="87"/>
      <c r="C5264" s="87"/>
      <c r="R5264" s="89"/>
      <c r="S5264" s="89"/>
      <c r="T5264" s="89"/>
    </row>
    <row r="5265" spans="2:20" s="86" customFormat="1" ht="10.199999999999999">
      <c r="B5265" s="87"/>
      <c r="C5265" s="87"/>
      <c r="R5265" s="89"/>
      <c r="S5265" s="89"/>
      <c r="T5265" s="89"/>
    </row>
    <row r="5266" spans="2:20" s="86" customFormat="1" ht="10.199999999999999">
      <c r="B5266" s="87"/>
      <c r="C5266" s="87"/>
      <c r="R5266" s="89"/>
      <c r="S5266" s="89"/>
      <c r="T5266" s="89"/>
    </row>
    <row r="5267" spans="2:20" s="86" customFormat="1" ht="10.199999999999999">
      <c r="B5267" s="87"/>
      <c r="C5267" s="87"/>
      <c r="R5267" s="89"/>
      <c r="S5267" s="89"/>
      <c r="T5267" s="89"/>
    </row>
    <row r="5268" spans="2:20" s="86" customFormat="1" ht="10.199999999999999">
      <c r="B5268" s="87"/>
      <c r="C5268" s="87"/>
      <c r="R5268" s="89"/>
      <c r="S5268" s="89"/>
      <c r="T5268" s="89"/>
    </row>
    <row r="5269" spans="2:20" s="86" customFormat="1" ht="10.199999999999999">
      <c r="B5269" s="87"/>
      <c r="C5269" s="87"/>
      <c r="R5269" s="89"/>
      <c r="S5269" s="89"/>
      <c r="T5269" s="89"/>
    </row>
    <row r="5270" spans="2:20" s="86" customFormat="1" ht="10.199999999999999">
      <c r="B5270" s="87"/>
      <c r="C5270" s="87"/>
      <c r="R5270" s="89"/>
      <c r="S5270" s="89"/>
      <c r="T5270" s="89"/>
    </row>
    <row r="5271" spans="2:20" s="86" customFormat="1" ht="10.199999999999999">
      <c r="B5271" s="87"/>
      <c r="C5271" s="87"/>
      <c r="R5271" s="89"/>
      <c r="S5271" s="89"/>
      <c r="T5271" s="89"/>
    </row>
    <row r="5272" spans="2:20" s="86" customFormat="1" ht="10.199999999999999">
      <c r="B5272" s="87"/>
      <c r="C5272" s="87"/>
      <c r="R5272" s="89"/>
      <c r="S5272" s="89"/>
      <c r="T5272" s="89"/>
    </row>
    <row r="5273" spans="2:20" s="86" customFormat="1" ht="10.199999999999999">
      <c r="B5273" s="87"/>
      <c r="C5273" s="87"/>
      <c r="R5273" s="89"/>
      <c r="S5273" s="89"/>
      <c r="T5273" s="89"/>
    </row>
    <row r="5274" spans="2:20" s="86" customFormat="1" ht="10.199999999999999">
      <c r="B5274" s="87"/>
      <c r="C5274" s="87"/>
      <c r="R5274" s="89"/>
      <c r="S5274" s="89"/>
      <c r="T5274" s="89"/>
    </row>
    <row r="5275" spans="2:20" s="86" customFormat="1" ht="10.199999999999999">
      <c r="B5275" s="87"/>
      <c r="C5275" s="87"/>
      <c r="R5275" s="89"/>
      <c r="S5275" s="89"/>
      <c r="T5275" s="89"/>
    </row>
    <row r="5276" spans="2:20" s="86" customFormat="1" ht="10.199999999999999">
      <c r="B5276" s="87"/>
      <c r="C5276" s="87"/>
      <c r="R5276" s="89"/>
      <c r="S5276" s="89"/>
      <c r="T5276" s="89"/>
    </row>
    <row r="5277" spans="2:20" s="86" customFormat="1" ht="10.199999999999999">
      <c r="B5277" s="87"/>
      <c r="C5277" s="87"/>
      <c r="R5277" s="89"/>
      <c r="S5277" s="89"/>
      <c r="T5277" s="89"/>
    </row>
    <row r="5278" spans="2:20" s="86" customFormat="1" ht="10.199999999999999">
      <c r="B5278" s="87"/>
      <c r="C5278" s="87"/>
      <c r="R5278" s="89"/>
      <c r="S5278" s="89"/>
      <c r="T5278" s="89"/>
    </row>
    <row r="5279" spans="2:20" s="86" customFormat="1" ht="10.199999999999999">
      <c r="B5279" s="87"/>
      <c r="C5279" s="87"/>
      <c r="R5279" s="89"/>
      <c r="S5279" s="89"/>
      <c r="T5279" s="89"/>
    </row>
    <row r="5280" spans="2:20" s="86" customFormat="1" ht="10.199999999999999">
      <c r="B5280" s="87"/>
      <c r="C5280" s="87"/>
      <c r="R5280" s="89"/>
      <c r="S5280" s="89"/>
      <c r="T5280" s="89"/>
    </row>
    <row r="5281" spans="2:20" s="86" customFormat="1" ht="10.199999999999999">
      <c r="B5281" s="87"/>
      <c r="C5281" s="87"/>
      <c r="R5281" s="89"/>
      <c r="S5281" s="89"/>
      <c r="T5281" s="89"/>
    </row>
    <row r="5282" spans="2:20" s="86" customFormat="1" ht="10.199999999999999">
      <c r="B5282" s="87"/>
      <c r="C5282" s="87"/>
      <c r="R5282" s="89"/>
      <c r="S5282" s="89"/>
      <c r="T5282" s="89"/>
    </row>
    <row r="5283" spans="2:20" s="86" customFormat="1" ht="10.199999999999999">
      <c r="B5283" s="87"/>
      <c r="C5283" s="87"/>
      <c r="R5283" s="89"/>
      <c r="S5283" s="89"/>
      <c r="T5283" s="89"/>
    </row>
    <row r="5284" spans="2:20" s="86" customFormat="1" ht="10.199999999999999">
      <c r="B5284" s="87"/>
      <c r="C5284" s="87"/>
      <c r="R5284" s="89"/>
      <c r="S5284" s="89"/>
      <c r="T5284" s="89"/>
    </row>
    <row r="5285" spans="2:20" s="86" customFormat="1" ht="10.199999999999999">
      <c r="B5285" s="87"/>
      <c r="C5285" s="87"/>
      <c r="R5285" s="89"/>
      <c r="S5285" s="89"/>
      <c r="T5285" s="89"/>
    </row>
    <row r="5286" spans="2:20" s="86" customFormat="1" ht="10.199999999999999">
      <c r="B5286" s="87"/>
      <c r="C5286" s="87"/>
      <c r="R5286" s="89"/>
      <c r="S5286" s="89"/>
      <c r="T5286" s="89"/>
    </row>
    <row r="5287" spans="2:20" s="86" customFormat="1" ht="10.199999999999999">
      <c r="B5287" s="87"/>
      <c r="C5287" s="87"/>
      <c r="R5287" s="89"/>
      <c r="S5287" s="89"/>
      <c r="T5287" s="89"/>
    </row>
    <row r="5288" spans="2:20" s="86" customFormat="1" ht="10.199999999999999">
      <c r="B5288" s="87"/>
      <c r="C5288" s="87"/>
      <c r="R5288" s="89"/>
      <c r="S5288" s="89"/>
      <c r="T5288" s="89"/>
    </row>
    <row r="5289" spans="2:20" s="86" customFormat="1" ht="10.199999999999999">
      <c r="B5289" s="87"/>
      <c r="C5289" s="87"/>
      <c r="R5289" s="89"/>
      <c r="S5289" s="89"/>
      <c r="T5289" s="89"/>
    </row>
    <row r="5290" spans="2:20" s="86" customFormat="1" ht="10.199999999999999">
      <c r="B5290" s="87"/>
      <c r="C5290" s="87"/>
      <c r="R5290" s="89"/>
      <c r="S5290" s="89"/>
      <c r="T5290" s="89"/>
    </row>
    <row r="5291" spans="2:20" s="86" customFormat="1" ht="10.199999999999999">
      <c r="B5291" s="87"/>
      <c r="C5291" s="87"/>
      <c r="R5291" s="89"/>
      <c r="S5291" s="89"/>
      <c r="T5291" s="89"/>
    </row>
    <row r="5292" spans="2:20" s="86" customFormat="1" ht="10.199999999999999">
      <c r="B5292" s="87"/>
      <c r="C5292" s="87"/>
      <c r="R5292" s="89"/>
      <c r="S5292" s="89"/>
      <c r="T5292" s="89"/>
    </row>
    <row r="5293" spans="2:20" s="86" customFormat="1" ht="10.199999999999999">
      <c r="B5293" s="87"/>
      <c r="C5293" s="87"/>
      <c r="R5293" s="89"/>
      <c r="S5293" s="89"/>
      <c r="T5293" s="89"/>
    </row>
    <row r="5294" spans="2:20" s="86" customFormat="1" ht="10.199999999999999">
      <c r="B5294" s="87"/>
      <c r="C5294" s="87"/>
      <c r="R5294" s="89"/>
      <c r="S5294" s="89"/>
      <c r="T5294" s="89"/>
    </row>
    <row r="5295" spans="2:20" s="86" customFormat="1" ht="10.199999999999999">
      <c r="B5295" s="87"/>
      <c r="C5295" s="87"/>
      <c r="R5295" s="89"/>
      <c r="S5295" s="89"/>
      <c r="T5295" s="89"/>
    </row>
    <row r="5296" spans="2:20" s="86" customFormat="1" ht="10.199999999999999">
      <c r="B5296" s="87"/>
      <c r="C5296" s="87"/>
      <c r="R5296" s="89"/>
      <c r="S5296" s="89"/>
      <c r="T5296" s="89"/>
    </row>
    <row r="5297" spans="2:20" s="86" customFormat="1" ht="10.199999999999999">
      <c r="B5297" s="87"/>
      <c r="C5297" s="87"/>
      <c r="R5297" s="89"/>
      <c r="S5297" s="89"/>
      <c r="T5297" s="89"/>
    </row>
    <row r="5298" spans="2:20" s="86" customFormat="1" ht="10.199999999999999">
      <c r="B5298" s="87"/>
      <c r="C5298" s="87"/>
      <c r="R5298" s="89"/>
      <c r="S5298" s="89"/>
      <c r="T5298" s="89"/>
    </row>
    <row r="5299" spans="2:20" s="86" customFormat="1" ht="10.199999999999999">
      <c r="B5299" s="87"/>
      <c r="C5299" s="87"/>
      <c r="R5299" s="89"/>
      <c r="S5299" s="89"/>
      <c r="T5299" s="89"/>
    </row>
    <row r="5300" spans="2:20" s="86" customFormat="1" ht="10.199999999999999">
      <c r="B5300" s="87"/>
      <c r="C5300" s="87"/>
      <c r="R5300" s="89"/>
      <c r="S5300" s="89"/>
      <c r="T5300" s="89"/>
    </row>
    <row r="5301" spans="2:20" s="86" customFormat="1" ht="10.199999999999999">
      <c r="B5301" s="87"/>
      <c r="C5301" s="87"/>
      <c r="R5301" s="89"/>
      <c r="S5301" s="89"/>
      <c r="T5301" s="89"/>
    </row>
    <row r="5302" spans="2:20" s="86" customFormat="1" ht="10.199999999999999">
      <c r="B5302" s="87"/>
      <c r="C5302" s="87"/>
      <c r="R5302" s="89"/>
      <c r="S5302" s="89"/>
      <c r="T5302" s="89"/>
    </row>
    <row r="5303" spans="2:20" s="86" customFormat="1" ht="10.199999999999999">
      <c r="B5303" s="87"/>
      <c r="C5303" s="87"/>
      <c r="R5303" s="89"/>
      <c r="S5303" s="89"/>
      <c r="T5303" s="89"/>
    </row>
    <row r="5304" spans="2:20" s="86" customFormat="1" ht="10.199999999999999">
      <c r="B5304" s="87"/>
      <c r="C5304" s="87"/>
      <c r="R5304" s="89"/>
      <c r="S5304" s="89"/>
      <c r="T5304" s="89"/>
    </row>
    <row r="5305" spans="2:20" s="86" customFormat="1" ht="10.199999999999999">
      <c r="B5305" s="87"/>
      <c r="C5305" s="87"/>
      <c r="R5305" s="89"/>
      <c r="S5305" s="89"/>
      <c r="T5305" s="89"/>
    </row>
    <row r="5306" spans="2:20" s="86" customFormat="1" ht="10.199999999999999">
      <c r="B5306" s="87"/>
      <c r="C5306" s="87"/>
      <c r="R5306" s="89"/>
      <c r="S5306" s="89"/>
      <c r="T5306" s="89"/>
    </row>
    <row r="5307" spans="2:20" s="86" customFormat="1" ht="10.199999999999999">
      <c r="B5307" s="87"/>
      <c r="C5307" s="87"/>
      <c r="R5307" s="89"/>
      <c r="S5307" s="89"/>
      <c r="T5307" s="89"/>
    </row>
    <row r="5308" spans="2:20" s="86" customFormat="1" ht="10.199999999999999">
      <c r="B5308" s="87"/>
      <c r="C5308" s="87"/>
      <c r="R5308" s="89"/>
      <c r="S5308" s="89"/>
      <c r="T5308" s="89"/>
    </row>
    <row r="5309" spans="2:20" s="86" customFormat="1" ht="10.199999999999999">
      <c r="B5309" s="87"/>
      <c r="C5309" s="87"/>
      <c r="R5309" s="89"/>
      <c r="S5309" s="89"/>
      <c r="T5309" s="89"/>
    </row>
    <row r="5310" spans="2:20" s="86" customFormat="1" ht="10.199999999999999">
      <c r="B5310" s="87"/>
      <c r="C5310" s="87"/>
      <c r="R5310" s="89"/>
      <c r="S5310" s="89"/>
      <c r="T5310" s="89"/>
    </row>
    <row r="5311" spans="2:20" s="86" customFormat="1" ht="10.199999999999999">
      <c r="B5311" s="87"/>
      <c r="C5311" s="87"/>
      <c r="R5311" s="89"/>
      <c r="S5311" s="89"/>
      <c r="T5311" s="89"/>
    </row>
    <row r="5312" spans="2:20" s="86" customFormat="1" ht="10.199999999999999">
      <c r="B5312" s="87"/>
      <c r="C5312" s="87"/>
      <c r="R5312" s="89"/>
      <c r="S5312" s="89"/>
      <c r="T5312" s="89"/>
    </row>
    <row r="5313" spans="2:20" s="86" customFormat="1" ht="10.199999999999999">
      <c r="B5313" s="87"/>
      <c r="C5313" s="87"/>
      <c r="R5313" s="89"/>
      <c r="S5313" s="89"/>
      <c r="T5313" s="89"/>
    </row>
    <row r="5314" spans="2:20" s="86" customFormat="1" ht="10.199999999999999">
      <c r="B5314" s="87"/>
      <c r="C5314" s="87"/>
      <c r="R5314" s="89"/>
      <c r="S5314" s="89"/>
      <c r="T5314" s="89"/>
    </row>
    <row r="5315" spans="2:20" s="86" customFormat="1" ht="10.199999999999999">
      <c r="B5315" s="87"/>
      <c r="C5315" s="87"/>
      <c r="R5315" s="89"/>
      <c r="S5315" s="89"/>
      <c r="T5315" s="89"/>
    </row>
    <row r="5316" spans="2:20" s="86" customFormat="1" ht="10.199999999999999">
      <c r="B5316" s="87"/>
      <c r="C5316" s="87"/>
      <c r="R5316" s="89"/>
      <c r="S5316" s="89"/>
      <c r="T5316" s="89"/>
    </row>
    <row r="5317" spans="2:20" s="86" customFormat="1" ht="10.199999999999999">
      <c r="B5317" s="87"/>
      <c r="C5317" s="87"/>
      <c r="R5317" s="89"/>
      <c r="S5317" s="89"/>
      <c r="T5317" s="89"/>
    </row>
    <row r="5318" spans="2:20" s="86" customFormat="1" ht="10.199999999999999">
      <c r="B5318" s="87"/>
      <c r="C5318" s="87"/>
      <c r="R5318" s="89"/>
      <c r="S5318" s="89"/>
      <c r="T5318" s="89"/>
    </row>
    <row r="5319" spans="2:20" s="86" customFormat="1" ht="10.199999999999999">
      <c r="B5319" s="87"/>
      <c r="C5319" s="87"/>
      <c r="R5319" s="89"/>
      <c r="S5319" s="89"/>
      <c r="T5319" s="89"/>
    </row>
    <row r="5320" spans="2:20" s="86" customFormat="1" ht="10.199999999999999">
      <c r="B5320" s="87"/>
      <c r="C5320" s="87"/>
      <c r="R5320" s="89"/>
      <c r="S5320" s="89"/>
      <c r="T5320" s="89"/>
    </row>
    <row r="5321" spans="2:20" s="86" customFormat="1" ht="10.199999999999999">
      <c r="B5321" s="87"/>
      <c r="C5321" s="87"/>
      <c r="R5321" s="89"/>
      <c r="S5321" s="89"/>
      <c r="T5321" s="89"/>
    </row>
    <row r="5322" spans="2:20" s="86" customFormat="1" ht="10.199999999999999">
      <c r="B5322" s="87"/>
      <c r="C5322" s="87"/>
      <c r="R5322" s="89"/>
      <c r="S5322" s="89"/>
      <c r="T5322" s="89"/>
    </row>
    <row r="5323" spans="2:20" s="86" customFormat="1" ht="10.199999999999999">
      <c r="B5323" s="87"/>
      <c r="C5323" s="87"/>
      <c r="R5323" s="89"/>
      <c r="S5323" s="89"/>
      <c r="T5323" s="89"/>
    </row>
    <row r="5324" spans="2:20" s="86" customFormat="1" ht="10.199999999999999">
      <c r="B5324" s="87"/>
      <c r="C5324" s="87"/>
      <c r="R5324" s="89"/>
      <c r="S5324" s="89"/>
      <c r="T5324" s="89"/>
    </row>
    <row r="5325" spans="2:20" s="86" customFormat="1" ht="10.199999999999999">
      <c r="B5325" s="87"/>
      <c r="C5325" s="87"/>
      <c r="R5325" s="89"/>
      <c r="S5325" s="89"/>
      <c r="T5325" s="89"/>
    </row>
    <row r="5326" spans="2:20" s="86" customFormat="1" ht="10.199999999999999">
      <c r="B5326" s="87"/>
      <c r="C5326" s="87"/>
      <c r="R5326" s="89"/>
      <c r="S5326" s="89"/>
      <c r="T5326" s="89"/>
    </row>
    <row r="5327" spans="2:20" s="86" customFormat="1" ht="10.199999999999999">
      <c r="B5327" s="87"/>
      <c r="C5327" s="87"/>
      <c r="R5327" s="89"/>
      <c r="S5327" s="89"/>
      <c r="T5327" s="89"/>
    </row>
    <row r="5328" spans="2:20" s="86" customFormat="1" ht="10.199999999999999">
      <c r="B5328" s="87"/>
      <c r="C5328" s="87"/>
      <c r="R5328" s="89"/>
      <c r="S5328" s="89"/>
      <c r="T5328" s="89"/>
    </row>
    <row r="5329" spans="2:20" s="86" customFormat="1" ht="10.199999999999999">
      <c r="B5329" s="87"/>
      <c r="C5329" s="87"/>
      <c r="R5329" s="89"/>
      <c r="S5329" s="89"/>
      <c r="T5329" s="89"/>
    </row>
    <row r="5330" spans="2:20" s="86" customFormat="1" ht="10.199999999999999">
      <c r="B5330" s="87"/>
      <c r="C5330" s="87"/>
      <c r="R5330" s="89"/>
      <c r="S5330" s="89"/>
      <c r="T5330" s="89"/>
    </row>
    <row r="5331" spans="2:20" s="86" customFormat="1" ht="10.199999999999999">
      <c r="B5331" s="87"/>
      <c r="C5331" s="87"/>
      <c r="R5331" s="89"/>
      <c r="S5331" s="89"/>
      <c r="T5331" s="89"/>
    </row>
    <row r="5332" spans="2:20" s="86" customFormat="1" ht="10.199999999999999">
      <c r="B5332" s="87"/>
      <c r="C5332" s="87"/>
      <c r="R5332" s="89"/>
      <c r="S5332" s="89"/>
      <c r="T5332" s="89"/>
    </row>
    <row r="5333" spans="2:20" s="86" customFormat="1" ht="10.199999999999999">
      <c r="B5333" s="87"/>
      <c r="C5333" s="87"/>
      <c r="R5333" s="89"/>
      <c r="S5333" s="89"/>
      <c r="T5333" s="89"/>
    </row>
    <row r="5334" spans="2:20" s="86" customFormat="1" ht="10.199999999999999">
      <c r="B5334" s="87"/>
      <c r="C5334" s="87"/>
      <c r="R5334" s="89"/>
      <c r="S5334" s="89"/>
      <c r="T5334" s="89"/>
    </row>
    <row r="5335" spans="2:20" s="86" customFormat="1" ht="10.199999999999999">
      <c r="B5335" s="87"/>
      <c r="C5335" s="87"/>
      <c r="R5335" s="89"/>
      <c r="S5335" s="89"/>
      <c r="T5335" s="89"/>
    </row>
    <row r="5336" spans="2:20" s="86" customFormat="1" ht="10.199999999999999">
      <c r="B5336" s="87"/>
      <c r="C5336" s="87"/>
      <c r="R5336" s="89"/>
      <c r="S5336" s="89"/>
      <c r="T5336" s="89"/>
    </row>
    <row r="5337" spans="2:20" s="86" customFormat="1" ht="10.199999999999999">
      <c r="B5337" s="87"/>
      <c r="C5337" s="87"/>
      <c r="R5337" s="89"/>
      <c r="S5337" s="89"/>
      <c r="T5337" s="89"/>
    </row>
    <row r="5338" spans="2:20" s="86" customFormat="1" ht="10.199999999999999">
      <c r="B5338" s="87"/>
      <c r="C5338" s="87"/>
      <c r="R5338" s="89"/>
      <c r="S5338" s="89"/>
      <c r="T5338" s="89"/>
    </row>
    <row r="5339" spans="2:20" s="86" customFormat="1" ht="10.199999999999999">
      <c r="B5339" s="87"/>
      <c r="C5339" s="87"/>
      <c r="R5339" s="89"/>
      <c r="S5339" s="89"/>
      <c r="T5339" s="89"/>
    </row>
    <row r="5340" spans="2:20" s="86" customFormat="1" ht="10.199999999999999">
      <c r="B5340" s="87"/>
      <c r="C5340" s="87"/>
      <c r="R5340" s="89"/>
      <c r="S5340" s="89"/>
      <c r="T5340" s="89"/>
    </row>
    <row r="5341" spans="2:20" s="86" customFormat="1" ht="10.199999999999999">
      <c r="B5341" s="87"/>
      <c r="C5341" s="87"/>
      <c r="R5341" s="89"/>
      <c r="S5341" s="89"/>
      <c r="T5341" s="89"/>
    </row>
    <row r="5342" spans="2:20" s="86" customFormat="1" ht="10.199999999999999">
      <c r="B5342" s="87"/>
      <c r="C5342" s="87"/>
      <c r="R5342" s="89"/>
      <c r="S5342" s="89"/>
      <c r="T5342" s="89"/>
    </row>
    <row r="5343" spans="2:20" s="86" customFormat="1" ht="10.199999999999999">
      <c r="B5343" s="87"/>
      <c r="C5343" s="87"/>
      <c r="R5343" s="89"/>
      <c r="S5343" s="89"/>
      <c r="T5343" s="89"/>
    </row>
    <row r="5344" spans="2:20" s="86" customFormat="1" ht="10.199999999999999">
      <c r="B5344" s="87"/>
      <c r="C5344" s="87"/>
      <c r="R5344" s="89"/>
      <c r="S5344" s="89"/>
      <c r="T5344" s="89"/>
    </row>
    <row r="5345" spans="2:20" s="86" customFormat="1" ht="10.199999999999999">
      <c r="B5345" s="87"/>
      <c r="C5345" s="87"/>
      <c r="R5345" s="89"/>
      <c r="S5345" s="89"/>
      <c r="T5345" s="89"/>
    </row>
    <row r="5346" spans="2:20" s="86" customFormat="1" ht="10.199999999999999">
      <c r="B5346" s="87"/>
      <c r="C5346" s="87"/>
      <c r="R5346" s="89"/>
      <c r="S5346" s="89"/>
      <c r="T5346" s="89"/>
    </row>
    <row r="5347" spans="2:20" s="86" customFormat="1" ht="10.199999999999999">
      <c r="B5347" s="87"/>
      <c r="C5347" s="87"/>
      <c r="R5347" s="89"/>
      <c r="S5347" s="89"/>
      <c r="T5347" s="89"/>
    </row>
    <row r="5348" spans="2:20" s="86" customFormat="1" ht="10.199999999999999">
      <c r="B5348" s="87"/>
      <c r="C5348" s="87"/>
      <c r="R5348" s="89"/>
      <c r="S5348" s="89"/>
      <c r="T5348" s="89"/>
    </row>
    <row r="5349" spans="2:20" s="86" customFormat="1" ht="10.199999999999999">
      <c r="B5349" s="87"/>
      <c r="C5349" s="87"/>
      <c r="R5349" s="89"/>
      <c r="S5349" s="89"/>
      <c r="T5349" s="89"/>
    </row>
    <row r="5350" spans="2:20" s="86" customFormat="1" ht="10.199999999999999">
      <c r="B5350" s="87"/>
      <c r="C5350" s="87"/>
      <c r="R5350" s="89"/>
      <c r="S5350" s="89"/>
      <c r="T5350" s="89"/>
    </row>
    <row r="5351" spans="2:20" s="86" customFormat="1" ht="10.199999999999999">
      <c r="B5351" s="87"/>
      <c r="C5351" s="87"/>
      <c r="R5351" s="89"/>
      <c r="S5351" s="89"/>
      <c r="T5351" s="89"/>
    </row>
    <row r="5352" spans="2:20" s="86" customFormat="1" ht="10.199999999999999">
      <c r="B5352" s="87"/>
      <c r="C5352" s="87"/>
      <c r="R5352" s="89"/>
      <c r="S5352" s="89"/>
      <c r="T5352" s="89"/>
    </row>
    <row r="5353" spans="2:20" s="86" customFormat="1" ht="10.199999999999999">
      <c r="B5353" s="87"/>
      <c r="C5353" s="87"/>
      <c r="R5353" s="89"/>
      <c r="S5353" s="89"/>
      <c r="T5353" s="89"/>
    </row>
    <row r="5354" spans="2:20" s="86" customFormat="1" ht="10.199999999999999">
      <c r="B5354" s="87"/>
      <c r="C5354" s="87"/>
      <c r="R5354" s="89"/>
      <c r="S5354" s="89"/>
      <c r="T5354" s="89"/>
    </row>
    <row r="5355" spans="2:20" s="86" customFormat="1" ht="10.199999999999999">
      <c r="B5355" s="87"/>
      <c r="C5355" s="87"/>
      <c r="R5355" s="89"/>
      <c r="S5355" s="89"/>
      <c r="T5355" s="89"/>
    </row>
    <row r="5356" spans="2:20" s="86" customFormat="1" ht="10.199999999999999">
      <c r="B5356" s="87"/>
      <c r="C5356" s="87"/>
      <c r="R5356" s="89"/>
      <c r="S5356" s="89"/>
      <c r="T5356" s="89"/>
    </row>
    <row r="5357" spans="2:20" s="86" customFormat="1" ht="10.199999999999999">
      <c r="B5357" s="87"/>
      <c r="C5357" s="87"/>
      <c r="R5357" s="89"/>
      <c r="S5357" s="89"/>
      <c r="T5357" s="89"/>
    </row>
    <row r="5358" spans="2:20" s="86" customFormat="1" ht="10.199999999999999">
      <c r="B5358" s="87"/>
      <c r="C5358" s="87"/>
      <c r="R5358" s="89"/>
      <c r="S5358" s="89"/>
      <c r="T5358" s="89"/>
    </row>
    <row r="5359" spans="2:20" s="86" customFormat="1" ht="10.199999999999999">
      <c r="B5359" s="87"/>
      <c r="C5359" s="87"/>
      <c r="R5359" s="89"/>
      <c r="S5359" s="89"/>
      <c r="T5359" s="89"/>
    </row>
    <row r="5360" spans="2:20" s="86" customFormat="1" ht="10.199999999999999">
      <c r="B5360" s="87"/>
      <c r="C5360" s="87"/>
      <c r="R5360" s="89"/>
      <c r="S5360" s="89"/>
      <c r="T5360" s="89"/>
    </row>
    <row r="5361" spans="2:20" s="86" customFormat="1" ht="10.199999999999999">
      <c r="B5361" s="87"/>
      <c r="C5361" s="87"/>
      <c r="R5361" s="89"/>
      <c r="S5361" s="89"/>
      <c r="T5361" s="89"/>
    </row>
    <row r="5362" spans="2:20" s="86" customFormat="1" ht="10.199999999999999">
      <c r="B5362" s="87"/>
      <c r="C5362" s="87"/>
      <c r="R5362" s="89"/>
      <c r="S5362" s="89"/>
      <c r="T5362" s="89"/>
    </row>
    <row r="5363" spans="2:20" s="86" customFormat="1" ht="10.199999999999999">
      <c r="B5363" s="87"/>
      <c r="C5363" s="87"/>
      <c r="R5363" s="89"/>
      <c r="S5363" s="89"/>
      <c r="T5363" s="89"/>
    </row>
    <row r="5364" spans="2:20" s="86" customFormat="1" ht="10.199999999999999">
      <c r="B5364" s="87"/>
      <c r="C5364" s="87"/>
      <c r="R5364" s="89"/>
      <c r="S5364" s="89"/>
      <c r="T5364" s="89"/>
    </row>
    <row r="5365" spans="2:20" s="86" customFormat="1" ht="10.199999999999999">
      <c r="B5365" s="87"/>
      <c r="C5365" s="87"/>
      <c r="R5365" s="89"/>
      <c r="S5365" s="89"/>
      <c r="T5365" s="89"/>
    </row>
    <row r="5366" spans="2:20" s="86" customFormat="1" ht="10.199999999999999">
      <c r="B5366" s="87"/>
      <c r="C5366" s="87"/>
      <c r="R5366" s="89"/>
      <c r="S5366" s="89"/>
      <c r="T5366" s="89"/>
    </row>
    <row r="5367" spans="2:20" s="86" customFormat="1" ht="10.199999999999999">
      <c r="B5367" s="87"/>
      <c r="C5367" s="87"/>
      <c r="R5367" s="89"/>
      <c r="S5367" s="89"/>
      <c r="T5367" s="89"/>
    </row>
    <row r="5368" spans="2:20" s="86" customFormat="1" ht="10.199999999999999">
      <c r="B5368" s="87"/>
      <c r="C5368" s="87"/>
      <c r="R5368" s="89"/>
      <c r="S5368" s="89"/>
      <c r="T5368" s="89"/>
    </row>
    <row r="5369" spans="2:20" s="86" customFormat="1" ht="10.199999999999999">
      <c r="B5369" s="87"/>
      <c r="C5369" s="87"/>
      <c r="R5369" s="89"/>
      <c r="S5369" s="89"/>
      <c r="T5369" s="89"/>
    </row>
    <row r="5370" spans="2:20" s="86" customFormat="1" ht="10.199999999999999">
      <c r="B5370" s="87"/>
      <c r="C5370" s="87"/>
      <c r="R5370" s="89"/>
      <c r="S5370" s="89"/>
      <c r="T5370" s="89"/>
    </row>
    <row r="5371" spans="2:20" s="86" customFormat="1" ht="10.199999999999999">
      <c r="B5371" s="87"/>
      <c r="C5371" s="87"/>
      <c r="R5371" s="89"/>
      <c r="S5371" s="89"/>
      <c r="T5371" s="89"/>
    </row>
    <row r="5372" spans="2:20" s="86" customFormat="1" ht="10.199999999999999">
      <c r="B5372" s="87"/>
      <c r="C5372" s="87"/>
      <c r="R5372" s="89"/>
      <c r="S5372" s="89"/>
      <c r="T5372" s="89"/>
    </row>
    <row r="5373" spans="2:20" s="86" customFormat="1" ht="10.199999999999999">
      <c r="B5373" s="87"/>
      <c r="C5373" s="87"/>
      <c r="R5373" s="89"/>
      <c r="S5373" s="89"/>
      <c r="T5373" s="89"/>
    </row>
    <row r="5374" spans="2:20" s="86" customFormat="1" ht="10.199999999999999">
      <c r="B5374" s="87"/>
      <c r="C5374" s="87"/>
      <c r="R5374" s="89"/>
      <c r="S5374" s="89"/>
      <c r="T5374" s="89"/>
    </row>
    <row r="5375" spans="2:20" s="86" customFormat="1" ht="10.199999999999999">
      <c r="B5375" s="87"/>
      <c r="C5375" s="87"/>
      <c r="R5375" s="89"/>
      <c r="S5375" s="89"/>
      <c r="T5375" s="89"/>
    </row>
    <row r="5376" spans="2:20" s="86" customFormat="1" ht="10.199999999999999">
      <c r="B5376" s="87"/>
      <c r="C5376" s="87"/>
      <c r="R5376" s="89"/>
      <c r="S5376" s="89"/>
      <c r="T5376" s="89"/>
    </row>
    <row r="5377" spans="2:20" s="86" customFormat="1" ht="10.199999999999999">
      <c r="B5377" s="87"/>
      <c r="C5377" s="87"/>
      <c r="R5377" s="89"/>
      <c r="S5377" s="89"/>
      <c r="T5377" s="89"/>
    </row>
    <row r="5378" spans="2:20" s="86" customFormat="1" ht="10.199999999999999">
      <c r="B5378" s="87"/>
      <c r="C5378" s="87"/>
      <c r="R5378" s="89"/>
      <c r="S5378" s="89"/>
      <c r="T5378" s="89"/>
    </row>
    <row r="5379" spans="2:20" s="86" customFormat="1" ht="10.199999999999999">
      <c r="B5379" s="87"/>
      <c r="C5379" s="87"/>
      <c r="R5379" s="89"/>
      <c r="S5379" s="89"/>
      <c r="T5379" s="89"/>
    </row>
    <row r="5380" spans="2:20" s="86" customFormat="1" ht="10.199999999999999">
      <c r="B5380" s="87"/>
      <c r="C5380" s="87"/>
      <c r="R5380" s="89"/>
      <c r="S5380" s="89"/>
      <c r="T5380" s="89"/>
    </row>
    <row r="5381" spans="2:20" s="86" customFormat="1" ht="10.199999999999999">
      <c r="B5381" s="87"/>
      <c r="C5381" s="87"/>
      <c r="R5381" s="89"/>
      <c r="S5381" s="89"/>
      <c r="T5381" s="89"/>
    </row>
    <row r="5382" spans="2:20" s="86" customFormat="1" ht="10.199999999999999">
      <c r="B5382" s="87"/>
      <c r="C5382" s="87"/>
      <c r="R5382" s="89"/>
      <c r="S5382" s="89"/>
      <c r="T5382" s="89"/>
    </row>
    <row r="5383" spans="2:20" s="86" customFormat="1" ht="10.199999999999999">
      <c r="B5383" s="87"/>
      <c r="C5383" s="87"/>
      <c r="R5383" s="89"/>
      <c r="S5383" s="89"/>
      <c r="T5383" s="89"/>
    </row>
    <row r="5384" spans="2:20" s="86" customFormat="1" ht="10.199999999999999">
      <c r="B5384" s="87"/>
      <c r="C5384" s="87"/>
      <c r="R5384" s="89"/>
      <c r="S5384" s="89"/>
      <c r="T5384" s="89"/>
    </row>
    <row r="5385" spans="2:20" s="86" customFormat="1" ht="10.199999999999999">
      <c r="B5385" s="87"/>
      <c r="C5385" s="87"/>
      <c r="R5385" s="89"/>
      <c r="S5385" s="89"/>
      <c r="T5385" s="89"/>
    </row>
    <row r="5386" spans="2:20" s="86" customFormat="1" ht="10.199999999999999">
      <c r="B5386" s="87"/>
      <c r="C5386" s="87"/>
      <c r="R5386" s="89"/>
      <c r="S5386" s="89"/>
      <c r="T5386" s="89"/>
    </row>
    <row r="5387" spans="2:20" s="86" customFormat="1" ht="10.199999999999999">
      <c r="B5387" s="87"/>
      <c r="C5387" s="87"/>
      <c r="R5387" s="89"/>
      <c r="S5387" s="89"/>
      <c r="T5387" s="89"/>
    </row>
    <row r="5388" spans="2:20" s="86" customFormat="1" ht="10.199999999999999">
      <c r="B5388" s="87"/>
      <c r="C5388" s="87"/>
      <c r="R5388" s="89"/>
      <c r="S5388" s="89"/>
      <c r="T5388" s="89"/>
    </row>
    <row r="5389" spans="2:20" s="86" customFormat="1" ht="10.199999999999999">
      <c r="B5389" s="87"/>
      <c r="C5389" s="87"/>
      <c r="R5389" s="89"/>
      <c r="S5389" s="89"/>
      <c r="T5389" s="89"/>
    </row>
    <row r="5390" spans="2:20" s="86" customFormat="1" ht="10.199999999999999">
      <c r="B5390" s="87"/>
      <c r="C5390" s="87"/>
      <c r="R5390" s="89"/>
      <c r="S5390" s="89"/>
      <c r="T5390" s="89"/>
    </row>
    <row r="5391" spans="2:20" s="86" customFormat="1" ht="10.199999999999999">
      <c r="B5391" s="87"/>
      <c r="C5391" s="87"/>
      <c r="R5391" s="89"/>
      <c r="S5391" s="89"/>
      <c r="T5391" s="89"/>
    </row>
    <row r="5392" spans="2:20" s="86" customFormat="1" ht="10.199999999999999">
      <c r="B5392" s="87"/>
      <c r="C5392" s="87"/>
      <c r="R5392" s="89"/>
      <c r="S5392" s="89"/>
      <c r="T5392" s="89"/>
    </row>
    <row r="5393" spans="2:20" s="86" customFormat="1" ht="10.199999999999999">
      <c r="B5393" s="87"/>
      <c r="C5393" s="87"/>
      <c r="R5393" s="89"/>
      <c r="S5393" s="89"/>
      <c r="T5393" s="89"/>
    </row>
    <row r="5394" spans="2:20" s="86" customFormat="1" ht="10.199999999999999">
      <c r="B5394" s="87"/>
      <c r="C5394" s="87"/>
      <c r="R5394" s="89"/>
      <c r="S5394" s="89"/>
      <c r="T5394" s="89"/>
    </row>
    <row r="5395" spans="2:20" s="86" customFormat="1" ht="10.199999999999999">
      <c r="B5395" s="87"/>
      <c r="C5395" s="87"/>
      <c r="R5395" s="89"/>
      <c r="S5395" s="89"/>
      <c r="T5395" s="89"/>
    </row>
    <row r="5396" spans="2:20" s="86" customFormat="1" ht="10.199999999999999">
      <c r="B5396" s="87"/>
      <c r="C5396" s="87"/>
      <c r="R5396" s="89"/>
      <c r="S5396" s="89"/>
      <c r="T5396" s="89"/>
    </row>
    <row r="5397" spans="2:20" s="86" customFormat="1" ht="10.199999999999999">
      <c r="B5397" s="87"/>
      <c r="C5397" s="87"/>
      <c r="R5397" s="89"/>
      <c r="S5397" s="89"/>
      <c r="T5397" s="89"/>
    </row>
    <row r="5398" spans="2:20" s="86" customFormat="1" ht="10.199999999999999">
      <c r="B5398" s="87"/>
      <c r="C5398" s="87"/>
      <c r="R5398" s="89"/>
      <c r="S5398" s="89"/>
      <c r="T5398" s="89"/>
    </row>
    <row r="5399" spans="2:20" s="86" customFormat="1" ht="10.199999999999999">
      <c r="B5399" s="87"/>
      <c r="C5399" s="87"/>
      <c r="R5399" s="89"/>
      <c r="S5399" s="89"/>
      <c r="T5399" s="89"/>
    </row>
    <row r="5400" spans="2:20" s="86" customFormat="1" ht="10.199999999999999">
      <c r="B5400" s="87"/>
      <c r="C5400" s="87"/>
      <c r="R5400" s="89"/>
      <c r="S5400" s="89"/>
      <c r="T5400" s="89"/>
    </row>
    <row r="5401" spans="2:20" s="86" customFormat="1" ht="10.199999999999999">
      <c r="B5401" s="87"/>
      <c r="C5401" s="87"/>
      <c r="R5401" s="89"/>
      <c r="S5401" s="89"/>
      <c r="T5401" s="89"/>
    </row>
    <row r="5402" spans="2:20" s="86" customFormat="1" ht="10.199999999999999">
      <c r="B5402" s="87"/>
      <c r="C5402" s="87"/>
      <c r="R5402" s="89"/>
      <c r="S5402" s="89"/>
      <c r="T5402" s="89"/>
    </row>
    <row r="5403" spans="2:20" s="86" customFormat="1" ht="10.199999999999999">
      <c r="B5403" s="87"/>
      <c r="C5403" s="87"/>
      <c r="R5403" s="89"/>
      <c r="S5403" s="89"/>
      <c r="T5403" s="89"/>
    </row>
    <row r="5404" spans="2:20" s="86" customFormat="1" ht="10.199999999999999">
      <c r="B5404" s="87"/>
      <c r="C5404" s="87"/>
      <c r="R5404" s="89"/>
      <c r="S5404" s="89"/>
      <c r="T5404" s="89"/>
    </row>
    <row r="5405" spans="2:20" s="86" customFormat="1" ht="10.199999999999999">
      <c r="B5405" s="87"/>
      <c r="C5405" s="87"/>
      <c r="R5405" s="89"/>
      <c r="S5405" s="89"/>
      <c r="T5405" s="89"/>
    </row>
    <row r="5406" spans="2:20" s="86" customFormat="1" ht="10.199999999999999">
      <c r="B5406" s="87"/>
      <c r="C5406" s="87"/>
      <c r="R5406" s="89"/>
      <c r="S5406" s="89"/>
      <c r="T5406" s="89"/>
    </row>
    <row r="5407" spans="2:20" s="86" customFormat="1" ht="10.199999999999999">
      <c r="B5407" s="87"/>
      <c r="C5407" s="87"/>
      <c r="R5407" s="89"/>
      <c r="S5407" s="89"/>
      <c r="T5407" s="89"/>
    </row>
    <row r="5408" spans="2:20" s="86" customFormat="1" ht="10.199999999999999">
      <c r="B5408" s="87"/>
      <c r="C5408" s="87"/>
      <c r="R5408" s="89"/>
      <c r="S5408" s="89"/>
      <c r="T5408" s="89"/>
    </row>
    <row r="5409" spans="2:20" s="86" customFormat="1" ht="10.199999999999999">
      <c r="B5409" s="87"/>
      <c r="C5409" s="87"/>
      <c r="R5409" s="89"/>
      <c r="S5409" s="89"/>
      <c r="T5409" s="89"/>
    </row>
    <row r="5410" spans="2:20" s="86" customFormat="1" ht="10.199999999999999">
      <c r="B5410" s="87"/>
      <c r="C5410" s="87"/>
      <c r="R5410" s="89"/>
      <c r="S5410" s="89"/>
      <c r="T5410" s="89"/>
    </row>
    <row r="5411" spans="2:20" s="86" customFormat="1" ht="10.199999999999999">
      <c r="B5411" s="87"/>
      <c r="C5411" s="87"/>
      <c r="R5411" s="89"/>
      <c r="S5411" s="89"/>
      <c r="T5411" s="89"/>
    </row>
    <row r="5412" spans="2:20" s="86" customFormat="1" ht="10.199999999999999">
      <c r="B5412" s="87"/>
      <c r="C5412" s="87"/>
      <c r="R5412" s="89"/>
      <c r="S5412" s="89"/>
      <c r="T5412" s="89"/>
    </row>
    <row r="5413" spans="2:20" s="86" customFormat="1" ht="10.199999999999999">
      <c r="B5413" s="87"/>
      <c r="C5413" s="87"/>
      <c r="R5413" s="89"/>
      <c r="S5413" s="89"/>
      <c r="T5413" s="89"/>
    </row>
    <row r="5414" spans="2:20" s="86" customFormat="1" ht="10.199999999999999">
      <c r="B5414" s="87"/>
      <c r="C5414" s="87"/>
      <c r="R5414" s="89"/>
      <c r="S5414" s="89"/>
      <c r="T5414" s="89"/>
    </row>
    <row r="5415" spans="2:20" s="86" customFormat="1" ht="10.199999999999999">
      <c r="B5415" s="87"/>
      <c r="C5415" s="87"/>
      <c r="R5415" s="89"/>
      <c r="S5415" s="89"/>
      <c r="T5415" s="89"/>
    </row>
    <row r="5416" spans="2:20" s="86" customFormat="1" ht="10.199999999999999">
      <c r="B5416" s="87"/>
      <c r="C5416" s="87"/>
      <c r="R5416" s="89"/>
      <c r="S5416" s="89"/>
      <c r="T5416" s="89"/>
    </row>
    <row r="5417" spans="2:20" s="86" customFormat="1" ht="10.199999999999999">
      <c r="B5417" s="87"/>
      <c r="C5417" s="87"/>
      <c r="R5417" s="89"/>
      <c r="S5417" s="89"/>
      <c r="T5417" s="89"/>
    </row>
    <row r="5418" spans="2:20" s="86" customFormat="1" ht="10.199999999999999">
      <c r="B5418" s="87"/>
      <c r="C5418" s="87"/>
      <c r="R5418" s="89"/>
      <c r="S5418" s="89"/>
      <c r="T5418" s="89"/>
    </row>
    <row r="5419" spans="2:20" s="86" customFormat="1" ht="10.199999999999999">
      <c r="B5419" s="87"/>
      <c r="C5419" s="87"/>
      <c r="R5419" s="89"/>
      <c r="S5419" s="89"/>
      <c r="T5419" s="89"/>
    </row>
    <row r="5420" spans="2:20" s="86" customFormat="1" ht="10.199999999999999">
      <c r="B5420" s="87"/>
      <c r="C5420" s="87"/>
      <c r="R5420" s="89"/>
      <c r="S5420" s="89"/>
      <c r="T5420" s="89"/>
    </row>
    <row r="5421" spans="2:20" s="86" customFormat="1" ht="10.199999999999999">
      <c r="B5421" s="87"/>
      <c r="C5421" s="87"/>
      <c r="R5421" s="89"/>
      <c r="S5421" s="89"/>
      <c r="T5421" s="89"/>
    </row>
    <row r="5422" spans="2:20" s="86" customFormat="1" ht="10.199999999999999">
      <c r="B5422" s="87"/>
      <c r="C5422" s="87"/>
      <c r="R5422" s="89"/>
      <c r="S5422" s="89"/>
      <c r="T5422" s="89"/>
    </row>
    <row r="5423" spans="2:20" s="86" customFormat="1" ht="10.199999999999999">
      <c r="B5423" s="87"/>
      <c r="C5423" s="87"/>
      <c r="R5423" s="89"/>
      <c r="S5423" s="89"/>
      <c r="T5423" s="89"/>
    </row>
    <row r="5424" spans="2:20" s="86" customFormat="1" ht="10.199999999999999">
      <c r="B5424" s="87"/>
      <c r="C5424" s="87"/>
      <c r="R5424" s="89"/>
      <c r="S5424" s="89"/>
      <c r="T5424" s="89"/>
    </row>
    <row r="5425" spans="2:20" s="86" customFormat="1" ht="10.199999999999999">
      <c r="B5425" s="87"/>
      <c r="C5425" s="87"/>
      <c r="R5425" s="89"/>
      <c r="S5425" s="89"/>
      <c r="T5425" s="89"/>
    </row>
    <row r="5426" spans="2:20" s="86" customFormat="1" ht="10.199999999999999">
      <c r="B5426" s="87"/>
      <c r="C5426" s="87"/>
      <c r="R5426" s="89"/>
      <c r="S5426" s="89"/>
      <c r="T5426" s="89"/>
    </row>
    <row r="5427" spans="2:20" s="86" customFormat="1" ht="10.199999999999999">
      <c r="B5427" s="87"/>
      <c r="C5427" s="87"/>
      <c r="R5427" s="89"/>
      <c r="S5427" s="89"/>
      <c r="T5427" s="89"/>
    </row>
    <row r="5428" spans="2:20" s="86" customFormat="1" ht="10.199999999999999">
      <c r="B5428" s="87"/>
      <c r="C5428" s="87"/>
      <c r="R5428" s="89"/>
      <c r="S5428" s="89"/>
      <c r="T5428" s="89"/>
    </row>
    <row r="5429" spans="2:20" s="86" customFormat="1" ht="10.199999999999999">
      <c r="B5429" s="87"/>
      <c r="C5429" s="87"/>
      <c r="R5429" s="89"/>
      <c r="S5429" s="89"/>
      <c r="T5429" s="89"/>
    </row>
    <row r="5430" spans="2:20" s="86" customFormat="1" ht="10.199999999999999">
      <c r="B5430" s="87"/>
      <c r="C5430" s="87"/>
      <c r="R5430" s="89"/>
      <c r="S5430" s="89"/>
      <c r="T5430" s="89"/>
    </row>
    <row r="5431" spans="2:20" s="86" customFormat="1" ht="10.199999999999999">
      <c r="B5431" s="87"/>
      <c r="C5431" s="87"/>
      <c r="R5431" s="89"/>
      <c r="S5431" s="89"/>
      <c r="T5431" s="89"/>
    </row>
    <row r="5432" spans="2:20" s="86" customFormat="1" ht="10.199999999999999">
      <c r="B5432" s="87"/>
      <c r="C5432" s="87"/>
      <c r="R5432" s="89"/>
      <c r="S5432" s="89"/>
      <c r="T5432" s="89"/>
    </row>
    <row r="5433" spans="2:20" s="86" customFormat="1" ht="10.199999999999999">
      <c r="B5433" s="87"/>
      <c r="C5433" s="87"/>
      <c r="R5433" s="89"/>
      <c r="S5433" s="89"/>
      <c r="T5433" s="89"/>
    </row>
    <row r="5434" spans="2:20" s="86" customFormat="1" ht="10.199999999999999">
      <c r="B5434" s="87"/>
      <c r="C5434" s="87"/>
      <c r="R5434" s="89"/>
      <c r="S5434" s="89"/>
      <c r="T5434" s="89"/>
    </row>
    <row r="5435" spans="2:20" s="86" customFormat="1" ht="10.199999999999999">
      <c r="B5435" s="87"/>
      <c r="C5435" s="87"/>
      <c r="R5435" s="89"/>
      <c r="S5435" s="89"/>
      <c r="T5435" s="89"/>
    </row>
    <row r="5436" spans="2:20" s="86" customFormat="1" ht="10.199999999999999">
      <c r="B5436" s="87"/>
      <c r="C5436" s="87"/>
      <c r="R5436" s="89"/>
      <c r="S5436" s="89"/>
      <c r="T5436" s="89"/>
    </row>
    <row r="5437" spans="2:20" s="86" customFormat="1" ht="10.199999999999999">
      <c r="B5437" s="87"/>
      <c r="C5437" s="87"/>
      <c r="R5437" s="89"/>
      <c r="S5437" s="89"/>
      <c r="T5437" s="89"/>
    </row>
    <row r="5438" spans="2:20" s="86" customFormat="1" ht="10.199999999999999">
      <c r="B5438" s="87"/>
      <c r="C5438" s="87"/>
      <c r="R5438" s="89"/>
      <c r="S5438" s="89"/>
      <c r="T5438" s="89"/>
    </row>
    <row r="5439" spans="2:20" s="86" customFormat="1" ht="10.199999999999999">
      <c r="B5439" s="87"/>
      <c r="C5439" s="87"/>
      <c r="R5439" s="89"/>
      <c r="S5439" s="89"/>
      <c r="T5439" s="89"/>
    </row>
    <row r="5440" spans="2:20" s="86" customFormat="1" ht="10.199999999999999">
      <c r="B5440" s="87"/>
      <c r="C5440" s="87"/>
      <c r="R5440" s="89"/>
      <c r="S5440" s="89"/>
      <c r="T5440" s="89"/>
    </row>
    <row r="5441" spans="2:20" s="86" customFormat="1" ht="10.199999999999999">
      <c r="B5441" s="87"/>
      <c r="C5441" s="87"/>
      <c r="R5441" s="89"/>
      <c r="S5441" s="89"/>
      <c r="T5441" s="89"/>
    </row>
    <row r="5442" spans="2:20" s="86" customFormat="1" ht="10.199999999999999">
      <c r="B5442" s="87"/>
      <c r="C5442" s="87"/>
      <c r="R5442" s="89"/>
      <c r="S5442" s="89"/>
      <c r="T5442" s="89"/>
    </row>
    <row r="5443" spans="2:20" s="86" customFormat="1" ht="10.199999999999999">
      <c r="B5443" s="87"/>
      <c r="C5443" s="87"/>
      <c r="R5443" s="89"/>
      <c r="S5443" s="89"/>
      <c r="T5443" s="89"/>
    </row>
    <row r="5444" spans="2:20" s="86" customFormat="1" ht="10.199999999999999">
      <c r="B5444" s="87"/>
      <c r="C5444" s="87"/>
      <c r="R5444" s="89"/>
      <c r="S5444" s="89"/>
      <c r="T5444" s="89"/>
    </row>
    <row r="5445" spans="2:20" s="86" customFormat="1" ht="10.199999999999999">
      <c r="B5445" s="87"/>
      <c r="C5445" s="87"/>
      <c r="R5445" s="89"/>
      <c r="S5445" s="89"/>
      <c r="T5445" s="89"/>
    </row>
    <row r="5446" spans="2:20" s="86" customFormat="1" ht="10.199999999999999">
      <c r="B5446" s="87"/>
      <c r="C5446" s="87"/>
      <c r="R5446" s="89"/>
      <c r="S5446" s="89"/>
      <c r="T5446" s="89"/>
    </row>
    <row r="5447" spans="2:20" s="86" customFormat="1" ht="10.199999999999999">
      <c r="B5447" s="87"/>
      <c r="C5447" s="87"/>
      <c r="R5447" s="89"/>
      <c r="S5447" s="89"/>
      <c r="T5447" s="89"/>
    </row>
    <row r="5448" spans="2:20" s="86" customFormat="1" ht="10.199999999999999">
      <c r="B5448" s="87"/>
      <c r="C5448" s="87"/>
      <c r="R5448" s="89"/>
      <c r="S5448" s="89"/>
      <c r="T5448" s="89"/>
    </row>
    <row r="5449" spans="2:20" s="86" customFormat="1" ht="10.199999999999999">
      <c r="B5449" s="87"/>
      <c r="C5449" s="87"/>
      <c r="R5449" s="89"/>
      <c r="S5449" s="89"/>
      <c r="T5449" s="89"/>
    </row>
    <row r="5450" spans="2:20" s="86" customFormat="1" ht="10.199999999999999">
      <c r="B5450" s="87"/>
      <c r="C5450" s="87"/>
      <c r="R5450" s="89"/>
      <c r="S5450" s="89"/>
      <c r="T5450" s="89"/>
    </row>
    <row r="5451" spans="2:20" s="86" customFormat="1" ht="10.199999999999999">
      <c r="B5451" s="87"/>
      <c r="C5451" s="87"/>
      <c r="R5451" s="89"/>
      <c r="S5451" s="89"/>
      <c r="T5451" s="89"/>
    </row>
    <row r="5452" spans="2:20" s="86" customFormat="1" ht="10.199999999999999">
      <c r="B5452" s="87"/>
      <c r="C5452" s="87"/>
      <c r="R5452" s="89"/>
      <c r="S5452" s="89"/>
      <c r="T5452" s="89"/>
    </row>
    <row r="5453" spans="2:20" s="86" customFormat="1" ht="10.199999999999999">
      <c r="B5453" s="87"/>
      <c r="C5453" s="87"/>
      <c r="R5453" s="89"/>
      <c r="S5453" s="89"/>
      <c r="T5453" s="89"/>
    </row>
    <row r="5454" spans="2:20" s="86" customFormat="1" ht="10.199999999999999">
      <c r="B5454" s="87"/>
      <c r="C5454" s="87"/>
      <c r="R5454" s="89"/>
      <c r="S5454" s="89"/>
      <c r="T5454" s="89"/>
    </row>
    <row r="5455" spans="2:20" s="86" customFormat="1" ht="10.199999999999999">
      <c r="B5455" s="87"/>
      <c r="C5455" s="87"/>
      <c r="R5455" s="89"/>
      <c r="S5455" s="89"/>
      <c r="T5455" s="89"/>
    </row>
    <row r="5456" spans="2:20" s="86" customFormat="1" ht="10.199999999999999">
      <c r="B5456" s="87"/>
      <c r="C5456" s="87"/>
      <c r="R5456" s="89"/>
      <c r="S5456" s="89"/>
      <c r="T5456" s="89"/>
    </row>
    <row r="5457" spans="2:20" s="86" customFormat="1" ht="10.199999999999999">
      <c r="B5457" s="87"/>
      <c r="C5457" s="87"/>
      <c r="R5457" s="89"/>
      <c r="S5457" s="89"/>
      <c r="T5457" s="89"/>
    </row>
    <row r="5458" spans="2:20" s="86" customFormat="1" ht="10.199999999999999">
      <c r="B5458" s="87"/>
      <c r="C5458" s="87"/>
      <c r="R5458" s="89"/>
      <c r="S5458" s="89"/>
      <c r="T5458" s="89"/>
    </row>
    <row r="5459" spans="2:20" s="86" customFormat="1" ht="10.199999999999999">
      <c r="B5459" s="87"/>
      <c r="C5459" s="87"/>
      <c r="R5459" s="89"/>
      <c r="S5459" s="89"/>
      <c r="T5459" s="89"/>
    </row>
    <row r="5460" spans="2:20" s="86" customFormat="1" ht="10.199999999999999">
      <c r="B5460" s="87"/>
      <c r="C5460" s="87"/>
      <c r="R5460" s="89"/>
      <c r="S5460" s="89"/>
      <c r="T5460" s="89"/>
    </row>
    <row r="5461" spans="2:20" s="86" customFormat="1" ht="10.199999999999999">
      <c r="B5461" s="87"/>
      <c r="C5461" s="87"/>
      <c r="R5461" s="89"/>
      <c r="S5461" s="89"/>
      <c r="T5461" s="89"/>
    </row>
    <row r="5462" spans="2:20" s="86" customFormat="1" ht="10.199999999999999">
      <c r="B5462" s="87"/>
      <c r="C5462" s="87"/>
      <c r="R5462" s="89"/>
      <c r="S5462" s="89"/>
      <c r="T5462" s="89"/>
    </row>
    <row r="5463" spans="2:20" s="86" customFormat="1" ht="10.199999999999999">
      <c r="B5463" s="87"/>
      <c r="C5463" s="87"/>
      <c r="R5463" s="89"/>
      <c r="S5463" s="89"/>
      <c r="T5463" s="89"/>
    </row>
    <row r="5464" spans="2:20" s="86" customFormat="1" ht="10.199999999999999">
      <c r="B5464" s="87"/>
      <c r="C5464" s="87"/>
      <c r="R5464" s="89"/>
      <c r="S5464" s="89"/>
      <c r="T5464" s="89"/>
    </row>
    <row r="5465" spans="2:20" s="86" customFormat="1" ht="10.199999999999999">
      <c r="B5465" s="87"/>
      <c r="C5465" s="87"/>
      <c r="R5465" s="89"/>
      <c r="S5465" s="89"/>
      <c r="T5465" s="89"/>
    </row>
    <row r="5466" spans="2:20" s="86" customFormat="1" ht="10.199999999999999">
      <c r="B5466" s="87"/>
      <c r="C5466" s="87"/>
      <c r="R5466" s="89"/>
      <c r="S5466" s="89"/>
      <c r="T5466" s="89"/>
    </row>
    <row r="5467" spans="2:20" s="86" customFormat="1" ht="10.199999999999999">
      <c r="B5467" s="87"/>
      <c r="C5467" s="87"/>
      <c r="R5467" s="89"/>
      <c r="S5467" s="89"/>
      <c r="T5467" s="89"/>
    </row>
    <row r="5468" spans="2:20" s="86" customFormat="1" ht="10.199999999999999">
      <c r="B5468" s="87"/>
      <c r="C5468" s="87"/>
      <c r="R5468" s="89"/>
      <c r="S5468" s="89"/>
      <c r="T5468" s="89"/>
    </row>
    <row r="5469" spans="2:20" s="86" customFormat="1" ht="10.199999999999999">
      <c r="B5469" s="87"/>
      <c r="C5469" s="87"/>
      <c r="R5469" s="89"/>
      <c r="S5469" s="89"/>
      <c r="T5469" s="89"/>
    </row>
    <row r="5470" spans="2:20" s="86" customFormat="1" ht="10.199999999999999">
      <c r="B5470" s="87"/>
      <c r="C5470" s="87"/>
      <c r="R5470" s="89"/>
      <c r="S5470" s="89"/>
      <c r="T5470" s="89"/>
    </row>
    <row r="5471" spans="2:20" s="86" customFormat="1" ht="10.199999999999999">
      <c r="B5471" s="87"/>
      <c r="C5471" s="87"/>
      <c r="R5471" s="89"/>
      <c r="S5471" s="89"/>
      <c r="T5471" s="89"/>
    </row>
    <row r="5472" spans="2:20" s="86" customFormat="1" ht="10.199999999999999">
      <c r="B5472" s="87"/>
      <c r="C5472" s="87"/>
      <c r="R5472" s="89"/>
      <c r="S5472" s="89"/>
      <c r="T5472" s="89"/>
    </row>
    <row r="5473" spans="2:20" s="86" customFormat="1" ht="10.199999999999999">
      <c r="B5473" s="87"/>
      <c r="C5473" s="87"/>
      <c r="R5473" s="89"/>
      <c r="S5473" s="89"/>
      <c r="T5473" s="89"/>
    </row>
    <row r="5474" spans="2:20" s="86" customFormat="1" ht="10.199999999999999">
      <c r="B5474" s="87"/>
      <c r="C5474" s="87"/>
      <c r="R5474" s="89"/>
      <c r="S5474" s="89"/>
      <c r="T5474" s="89"/>
    </row>
    <row r="5475" spans="2:20" s="86" customFormat="1" ht="10.199999999999999">
      <c r="B5475" s="87"/>
      <c r="C5475" s="87"/>
      <c r="R5475" s="89"/>
      <c r="S5475" s="89"/>
      <c r="T5475" s="89"/>
    </row>
    <row r="5476" spans="2:20" s="86" customFormat="1" ht="10.199999999999999">
      <c r="B5476" s="87"/>
      <c r="C5476" s="87"/>
      <c r="R5476" s="89"/>
      <c r="S5476" s="89"/>
      <c r="T5476" s="89"/>
    </row>
    <row r="5477" spans="2:20" s="86" customFormat="1" ht="10.199999999999999">
      <c r="B5477" s="87"/>
      <c r="C5477" s="87"/>
      <c r="R5477" s="89"/>
      <c r="S5477" s="89"/>
      <c r="T5477" s="89"/>
    </row>
    <row r="5478" spans="2:20" s="86" customFormat="1" ht="10.199999999999999">
      <c r="B5478" s="87"/>
      <c r="C5478" s="87"/>
      <c r="R5478" s="89"/>
      <c r="S5478" s="89"/>
      <c r="T5478" s="89"/>
    </row>
    <row r="5479" spans="2:20" s="86" customFormat="1" ht="10.199999999999999">
      <c r="B5479" s="87"/>
      <c r="C5479" s="87"/>
      <c r="R5479" s="89"/>
      <c r="S5479" s="89"/>
      <c r="T5479" s="89"/>
    </row>
    <row r="5480" spans="2:20" s="86" customFormat="1" ht="10.199999999999999">
      <c r="B5480" s="87"/>
      <c r="C5480" s="87"/>
      <c r="R5480" s="89"/>
      <c r="S5480" s="89"/>
      <c r="T5480" s="89"/>
    </row>
    <row r="5481" spans="2:20" s="86" customFormat="1" ht="10.199999999999999">
      <c r="B5481" s="87"/>
      <c r="C5481" s="87"/>
      <c r="R5481" s="89"/>
      <c r="S5481" s="89"/>
      <c r="T5481" s="89"/>
    </row>
    <row r="5482" spans="2:20" s="86" customFormat="1" ht="10.199999999999999">
      <c r="B5482" s="87"/>
      <c r="C5482" s="87"/>
      <c r="R5482" s="89"/>
      <c r="S5482" s="89"/>
      <c r="T5482" s="89"/>
    </row>
    <row r="5483" spans="2:20" s="86" customFormat="1" ht="10.199999999999999">
      <c r="B5483" s="87"/>
      <c r="C5483" s="87"/>
      <c r="R5483" s="89"/>
      <c r="S5483" s="89"/>
      <c r="T5483" s="89"/>
    </row>
    <row r="5484" spans="2:20" s="86" customFormat="1" ht="10.199999999999999">
      <c r="B5484" s="87"/>
      <c r="C5484" s="87"/>
      <c r="R5484" s="89"/>
      <c r="S5484" s="89"/>
      <c r="T5484" s="89"/>
    </row>
    <row r="5485" spans="2:20" s="86" customFormat="1" ht="10.199999999999999">
      <c r="B5485" s="87"/>
      <c r="C5485" s="87"/>
      <c r="R5485" s="89"/>
      <c r="S5485" s="89"/>
      <c r="T5485" s="89"/>
    </row>
    <row r="5486" spans="2:20" s="86" customFormat="1" ht="10.199999999999999">
      <c r="B5486" s="87"/>
      <c r="C5486" s="87"/>
      <c r="R5486" s="89"/>
      <c r="S5486" s="89"/>
      <c r="T5486" s="89"/>
    </row>
    <row r="5487" spans="2:20" s="86" customFormat="1" ht="10.199999999999999">
      <c r="B5487" s="87"/>
      <c r="C5487" s="87"/>
      <c r="R5487" s="89"/>
      <c r="S5487" s="89"/>
      <c r="T5487" s="89"/>
    </row>
    <row r="5488" spans="2:20" s="86" customFormat="1" ht="10.199999999999999">
      <c r="B5488" s="87"/>
      <c r="C5488" s="87"/>
      <c r="R5488" s="89"/>
      <c r="S5488" s="89"/>
      <c r="T5488" s="89"/>
    </row>
    <row r="5489" spans="2:20" s="86" customFormat="1" ht="10.199999999999999">
      <c r="B5489" s="87"/>
      <c r="C5489" s="87"/>
      <c r="R5489" s="89"/>
      <c r="S5489" s="89"/>
      <c r="T5489" s="89"/>
    </row>
    <row r="5490" spans="2:20" s="86" customFormat="1" ht="10.199999999999999">
      <c r="B5490" s="87"/>
      <c r="C5490" s="87"/>
      <c r="R5490" s="89"/>
      <c r="S5490" s="89"/>
      <c r="T5490" s="89"/>
    </row>
    <row r="5491" spans="2:20" s="86" customFormat="1" ht="10.199999999999999">
      <c r="B5491" s="87"/>
      <c r="C5491" s="87"/>
      <c r="R5491" s="89"/>
      <c r="S5491" s="89"/>
      <c r="T5491" s="89"/>
    </row>
    <row r="5492" spans="2:20" s="86" customFormat="1" ht="10.199999999999999">
      <c r="B5492" s="87"/>
      <c r="C5492" s="87"/>
      <c r="R5492" s="89"/>
      <c r="S5492" s="89"/>
      <c r="T5492" s="89"/>
    </row>
    <row r="5493" spans="2:20" s="86" customFormat="1" ht="10.199999999999999">
      <c r="B5493" s="87"/>
      <c r="C5493" s="87"/>
      <c r="R5493" s="89"/>
      <c r="S5493" s="89"/>
      <c r="T5493" s="89"/>
    </row>
    <row r="5494" spans="2:20" s="86" customFormat="1" ht="10.199999999999999">
      <c r="B5494" s="87"/>
      <c r="C5494" s="87"/>
      <c r="R5494" s="89"/>
      <c r="S5494" s="89"/>
      <c r="T5494" s="89"/>
    </row>
    <row r="5495" spans="2:20" s="86" customFormat="1" ht="10.199999999999999">
      <c r="B5495" s="87"/>
      <c r="C5495" s="87"/>
      <c r="R5495" s="89"/>
      <c r="S5495" s="89"/>
      <c r="T5495" s="89"/>
    </row>
    <row r="5496" spans="2:20" s="86" customFormat="1" ht="10.199999999999999">
      <c r="B5496" s="87"/>
      <c r="C5496" s="87"/>
      <c r="R5496" s="89"/>
      <c r="S5496" s="89"/>
      <c r="T5496" s="89"/>
    </row>
    <row r="5497" spans="2:20" s="86" customFormat="1" ht="10.199999999999999">
      <c r="B5497" s="87"/>
      <c r="C5497" s="87"/>
      <c r="R5497" s="89"/>
      <c r="S5497" s="89"/>
      <c r="T5497" s="89"/>
    </row>
    <row r="5498" spans="2:20" s="86" customFormat="1" ht="10.199999999999999">
      <c r="B5498" s="87"/>
      <c r="C5498" s="87"/>
      <c r="R5498" s="89"/>
      <c r="S5498" s="89"/>
      <c r="T5498" s="89"/>
    </row>
    <row r="5499" spans="2:20" s="86" customFormat="1" ht="10.199999999999999">
      <c r="B5499" s="87"/>
      <c r="C5499" s="87"/>
      <c r="R5499" s="89"/>
      <c r="S5499" s="89"/>
      <c r="T5499" s="89"/>
    </row>
    <row r="5500" spans="2:20" s="86" customFormat="1" ht="10.199999999999999">
      <c r="B5500" s="87"/>
      <c r="C5500" s="87"/>
      <c r="R5500" s="89"/>
      <c r="S5500" s="89"/>
      <c r="T5500" s="89"/>
    </row>
    <row r="5501" spans="2:20" s="86" customFormat="1" ht="10.199999999999999">
      <c r="B5501" s="87"/>
      <c r="C5501" s="87"/>
      <c r="R5501" s="89"/>
      <c r="S5501" s="89"/>
      <c r="T5501" s="89"/>
    </row>
    <row r="5502" spans="2:20" s="86" customFormat="1" ht="10.199999999999999">
      <c r="B5502" s="87"/>
      <c r="C5502" s="87"/>
      <c r="R5502" s="89"/>
      <c r="S5502" s="89"/>
      <c r="T5502" s="89"/>
    </row>
    <row r="5503" spans="2:20" s="86" customFormat="1" ht="10.199999999999999">
      <c r="B5503" s="87"/>
      <c r="C5503" s="87"/>
      <c r="R5503" s="89"/>
      <c r="S5503" s="89"/>
      <c r="T5503" s="89"/>
    </row>
    <row r="5504" spans="2:20" s="86" customFormat="1" ht="10.199999999999999">
      <c r="B5504" s="87"/>
      <c r="C5504" s="87"/>
      <c r="R5504" s="89"/>
      <c r="S5504" s="89"/>
      <c r="T5504" s="89"/>
    </row>
    <row r="5505" spans="2:20" s="86" customFormat="1" ht="10.199999999999999">
      <c r="B5505" s="87"/>
      <c r="C5505" s="87"/>
      <c r="R5505" s="89"/>
      <c r="S5505" s="89"/>
      <c r="T5505" s="89"/>
    </row>
    <row r="5506" spans="2:20" s="86" customFormat="1" ht="10.199999999999999">
      <c r="B5506" s="87"/>
      <c r="C5506" s="87"/>
      <c r="R5506" s="89"/>
      <c r="S5506" s="89"/>
      <c r="T5506" s="89"/>
    </row>
    <row r="5507" spans="2:20" s="86" customFormat="1" ht="10.199999999999999">
      <c r="B5507" s="87"/>
      <c r="C5507" s="87"/>
      <c r="R5507" s="89"/>
      <c r="S5507" s="89"/>
      <c r="T5507" s="89"/>
    </row>
    <row r="5508" spans="2:20" s="86" customFormat="1" ht="10.199999999999999">
      <c r="B5508" s="87"/>
      <c r="C5508" s="87"/>
      <c r="R5508" s="89"/>
      <c r="S5508" s="89"/>
      <c r="T5508" s="89"/>
    </row>
    <row r="5509" spans="2:20" s="86" customFormat="1" ht="10.199999999999999">
      <c r="B5509" s="87"/>
      <c r="C5509" s="87"/>
      <c r="R5509" s="89"/>
      <c r="S5509" s="89"/>
      <c r="T5509" s="89"/>
    </row>
    <row r="5510" spans="2:20" s="86" customFormat="1" ht="10.199999999999999">
      <c r="B5510" s="87"/>
      <c r="C5510" s="87"/>
      <c r="R5510" s="89"/>
      <c r="S5510" s="89"/>
      <c r="T5510" s="89"/>
    </row>
    <row r="5511" spans="2:20" s="86" customFormat="1" ht="10.199999999999999">
      <c r="B5511" s="87"/>
      <c r="C5511" s="87"/>
      <c r="R5511" s="89"/>
      <c r="S5511" s="89"/>
      <c r="T5511" s="89"/>
    </row>
    <row r="5512" spans="2:20" s="86" customFormat="1" ht="10.199999999999999">
      <c r="B5512" s="87"/>
      <c r="C5512" s="87"/>
      <c r="R5512" s="89"/>
      <c r="S5512" s="89"/>
      <c r="T5512" s="89"/>
    </row>
    <row r="5513" spans="2:20" s="86" customFormat="1" ht="10.199999999999999">
      <c r="B5513" s="87"/>
      <c r="C5513" s="87"/>
      <c r="R5513" s="89"/>
      <c r="S5513" s="89"/>
      <c r="T5513" s="89"/>
    </row>
    <row r="5514" spans="2:20" s="86" customFormat="1" ht="10.199999999999999">
      <c r="B5514" s="87"/>
      <c r="C5514" s="87"/>
      <c r="R5514" s="89"/>
      <c r="S5514" s="89"/>
      <c r="T5514" s="89"/>
    </row>
    <row r="5515" spans="2:20" s="86" customFormat="1" ht="10.199999999999999">
      <c r="B5515" s="87"/>
      <c r="C5515" s="87"/>
      <c r="R5515" s="89"/>
      <c r="S5515" s="89"/>
      <c r="T5515" s="89"/>
    </row>
    <row r="5516" spans="2:20" s="86" customFormat="1" ht="10.199999999999999">
      <c r="B5516" s="87"/>
      <c r="C5516" s="87"/>
      <c r="R5516" s="89"/>
      <c r="S5516" s="89"/>
      <c r="T5516" s="89"/>
    </row>
    <row r="5517" spans="2:20" s="86" customFormat="1" ht="10.199999999999999">
      <c r="B5517" s="87"/>
      <c r="C5517" s="87"/>
      <c r="R5517" s="89"/>
      <c r="S5517" s="89"/>
      <c r="T5517" s="89"/>
    </row>
    <row r="5518" spans="2:20" s="86" customFormat="1" ht="10.199999999999999">
      <c r="B5518" s="87"/>
      <c r="C5518" s="87"/>
      <c r="R5518" s="89"/>
      <c r="S5518" s="89"/>
      <c r="T5518" s="89"/>
    </row>
    <row r="5519" spans="2:20" s="86" customFormat="1" ht="10.199999999999999">
      <c r="B5519" s="87"/>
      <c r="C5519" s="87"/>
      <c r="R5519" s="89"/>
      <c r="S5519" s="89"/>
      <c r="T5519" s="89"/>
    </row>
    <row r="5520" spans="2:20" s="86" customFormat="1" ht="10.199999999999999">
      <c r="B5520" s="87"/>
      <c r="C5520" s="87"/>
      <c r="R5520" s="89"/>
      <c r="S5520" s="89"/>
      <c r="T5520" s="89"/>
    </row>
    <row r="5521" spans="2:20" s="86" customFormat="1" ht="10.199999999999999">
      <c r="B5521" s="87"/>
      <c r="C5521" s="87"/>
      <c r="R5521" s="89"/>
      <c r="S5521" s="89"/>
      <c r="T5521" s="89"/>
    </row>
    <row r="5522" spans="2:20" s="86" customFormat="1" ht="10.199999999999999">
      <c r="B5522" s="87"/>
      <c r="C5522" s="87"/>
      <c r="R5522" s="89"/>
      <c r="S5522" s="89"/>
      <c r="T5522" s="89"/>
    </row>
    <row r="5523" spans="2:20" s="86" customFormat="1" ht="10.199999999999999">
      <c r="B5523" s="87"/>
      <c r="C5523" s="87"/>
      <c r="R5523" s="89"/>
      <c r="S5523" s="89"/>
      <c r="T5523" s="89"/>
    </row>
    <row r="5524" spans="2:20" s="86" customFormat="1" ht="10.199999999999999">
      <c r="B5524" s="87"/>
      <c r="C5524" s="87"/>
      <c r="R5524" s="89"/>
      <c r="S5524" s="89"/>
      <c r="T5524" s="89"/>
    </row>
    <row r="5525" spans="2:20" s="86" customFormat="1" ht="10.199999999999999">
      <c r="B5525" s="87"/>
      <c r="C5525" s="87"/>
      <c r="R5525" s="89"/>
      <c r="S5525" s="89"/>
      <c r="T5525" s="89"/>
    </row>
    <row r="5526" spans="2:20" s="86" customFormat="1" ht="10.199999999999999">
      <c r="B5526" s="87"/>
      <c r="C5526" s="87"/>
      <c r="R5526" s="89"/>
      <c r="S5526" s="89"/>
      <c r="T5526" s="89"/>
    </row>
    <row r="5527" spans="2:20" s="86" customFormat="1" ht="10.199999999999999">
      <c r="B5527" s="87"/>
      <c r="C5527" s="87"/>
      <c r="R5527" s="89"/>
      <c r="S5527" s="89"/>
      <c r="T5527" s="89"/>
    </row>
    <row r="5528" spans="2:20" s="86" customFormat="1" ht="10.199999999999999">
      <c r="B5528" s="87"/>
      <c r="C5528" s="87"/>
      <c r="R5528" s="89"/>
      <c r="S5528" s="89"/>
      <c r="T5528" s="89"/>
    </row>
    <row r="5529" spans="2:20" s="86" customFormat="1" ht="10.199999999999999">
      <c r="B5529" s="87"/>
      <c r="C5529" s="87"/>
      <c r="R5529" s="89"/>
      <c r="S5529" s="89"/>
      <c r="T5529" s="89"/>
    </row>
    <row r="5530" spans="2:20" s="86" customFormat="1" ht="10.199999999999999">
      <c r="B5530" s="87"/>
      <c r="C5530" s="87"/>
      <c r="R5530" s="89"/>
      <c r="S5530" s="89"/>
      <c r="T5530" s="89"/>
    </row>
    <row r="5531" spans="2:20" s="86" customFormat="1" ht="10.199999999999999">
      <c r="B5531" s="87"/>
      <c r="C5531" s="87"/>
      <c r="R5531" s="89"/>
      <c r="S5531" s="89"/>
      <c r="T5531" s="89"/>
    </row>
    <row r="5532" spans="2:20" s="86" customFormat="1" ht="10.199999999999999">
      <c r="B5532" s="87"/>
      <c r="C5532" s="87"/>
      <c r="R5532" s="89"/>
      <c r="S5532" s="89"/>
      <c r="T5532" s="89"/>
    </row>
    <row r="5533" spans="2:20" s="86" customFormat="1" ht="10.199999999999999">
      <c r="B5533" s="87"/>
      <c r="C5533" s="87"/>
      <c r="R5533" s="89"/>
      <c r="S5533" s="89"/>
      <c r="T5533" s="89"/>
    </row>
    <row r="5534" spans="2:20" s="86" customFormat="1" ht="10.199999999999999">
      <c r="B5534" s="87"/>
      <c r="C5534" s="87"/>
      <c r="R5534" s="89"/>
      <c r="S5534" s="89"/>
      <c r="T5534" s="89"/>
    </row>
    <row r="5535" spans="2:20" s="86" customFormat="1" ht="10.199999999999999">
      <c r="B5535" s="87"/>
      <c r="C5535" s="87"/>
      <c r="R5535" s="89"/>
      <c r="S5535" s="89"/>
      <c r="T5535" s="89"/>
    </row>
    <row r="5536" spans="2:20" s="86" customFormat="1" ht="10.199999999999999">
      <c r="B5536" s="87"/>
      <c r="C5536" s="87"/>
      <c r="R5536" s="89"/>
      <c r="S5536" s="89"/>
      <c r="T5536" s="89"/>
    </row>
    <row r="5537" spans="2:20" s="86" customFormat="1" ht="10.199999999999999">
      <c r="B5537" s="87"/>
      <c r="C5537" s="87"/>
      <c r="R5537" s="89"/>
      <c r="S5537" s="89"/>
      <c r="T5537" s="89"/>
    </row>
    <row r="5538" spans="2:20" s="86" customFormat="1" ht="10.199999999999999">
      <c r="B5538" s="87"/>
      <c r="C5538" s="87"/>
      <c r="R5538" s="89"/>
      <c r="S5538" s="89"/>
      <c r="T5538" s="89"/>
    </row>
    <row r="5539" spans="2:20" s="86" customFormat="1" ht="10.199999999999999">
      <c r="B5539" s="87"/>
      <c r="C5539" s="87"/>
      <c r="R5539" s="89"/>
      <c r="S5539" s="89"/>
      <c r="T5539" s="89"/>
    </row>
    <row r="5540" spans="2:20" s="86" customFormat="1" ht="10.199999999999999">
      <c r="B5540" s="87"/>
      <c r="C5540" s="87"/>
      <c r="R5540" s="89"/>
      <c r="S5540" s="89"/>
      <c r="T5540" s="89"/>
    </row>
    <row r="5541" spans="2:20" s="86" customFormat="1" ht="10.199999999999999">
      <c r="B5541" s="87"/>
      <c r="C5541" s="87"/>
      <c r="R5541" s="89"/>
      <c r="S5541" s="89"/>
      <c r="T5541" s="89"/>
    </row>
    <row r="5542" spans="2:20" s="86" customFormat="1" ht="10.199999999999999">
      <c r="B5542" s="87"/>
      <c r="C5542" s="87"/>
      <c r="R5542" s="89"/>
      <c r="S5542" s="89"/>
      <c r="T5542" s="89"/>
    </row>
    <row r="5543" spans="2:20" s="86" customFormat="1" ht="10.199999999999999">
      <c r="B5543" s="87"/>
      <c r="C5543" s="87"/>
      <c r="R5543" s="89"/>
      <c r="S5543" s="89"/>
      <c r="T5543" s="89"/>
    </row>
    <row r="5544" spans="2:20" s="86" customFormat="1" ht="10.199999999999999">
      <c r="B5544" s="87"/>
      <c r="C5544" s="87"/>
      <c r="R5544" s="89"/>
      <c r="S5544" s="89"/>
      <c r="T5544" s="89"/>
    </row>
    <row r="5545" spans="2:20" s="86" customFormat="1" ht="10.199999999999999">
      <c r="B5545" s="87"/>
      <c r="C5545" s="87"/>
      <c r="R5545" s="89"/>
      <c r="S5545" s="89"/>
      <c r="T5545" s="89"/>
    </row>
    <row r="5546" spans="2:20" s="86" customFormat="1" ht="10.199999999999999">
      <c r="B5546" s="87"/>
      <c r="C5546" s="87"/>
      <c r="R5546" s="89"/>
      <c r="S5546" s="89"/>
      <c r="T5546" s="89"/>
    </row>
    <row r="5547" spans="2:20" s="86" customFormat="1" ht="10.199999999999999">
      <c r="B5547" s="87"/>
      <c r="C5547" s="87"/>
      <c r="R5547" s="89"/>
      <c r="S5547" s="89"/>
      <c r="T5547" s="89"/>
    </row>
    <row r="5548" spans="2:20" s="86" customFormat="1" ht="10.199999999999999">
      <c r="B5548" s="87"/>
      <c r="C5548" s="87"/>
      <c r="R5548" s="89"/>
      <c r="S5548" s="89"/>
      <c r="T5548" s="89"/>
    </row>
    <row r="5549" spans="2:20" s="86" customFormat="1" ht="10.199999999999999">
      <c r="B5549" s="87"/>
      <c r="C5549" s="87"/>
      <c r="R5549" s="89"/>
      <c r="S5549" s="89"/>
      <c r="T5549" s="89"/>
    </row>
    <row r="5550" spans="2:20" s="86" customFormat="1" ht="10.199999999999999">
      <c r="B5550" s="87"/>
      <c r="C5550" s="87"/>
      <c r="R5550" s="89"/>
      <c r="S5550" s="89"/>
      <c r="T5550" s="89"/>
    </row>
    <row r="5551" spans="2:20" s="86" customFormat="1" ht="10.199999999999999">
      <c r="B5551" s="87"/>
      <c r="C5551" s="87"/>
      <c r="R5551" s="89"/>
      <c r="S5551" s="89"/>
      <c r="T5551" s="89"/>
    </row>
    <row r="5552" spans="2:20" s="86" customFormat="1" ht="10.199999999999999">
      <c r="B5552" s="87"/>
      <c r="C5552" s="87"/>
      <c r="R5552" s="89"/>
      <c r="S5552" s="89"/>
      <c r="T5552" s="89"/>
    </row>
    <row r="5553" spans="2:20" s="86" customFormat="1" ht="10.199999999999999">
      <c r="B5553" s="87"/>
      <c r="C5553" s="87"/>
      <c r="R5553" s="89"/>
      <c r="S5553" s="89"/>
      <c r="T5553" s="89"/>
    </row>
    <row r="5554" spans="2:20" s="86" customFormat="1" ht="10.199999999999999">
      <c r="B5554" s="87"/>
      <c r="C5554" s="87"/>
      <c r="R5554" s="89"/>
      <c r="S5554" s="89"/>
      <c r="T5554" s="89"/>
    </row>
    <row r="5555" spans="2:20" s="86" customFormat="1" ht="10.199999999999999">
      <c r="B5555" s="87"/>
      <c r="C5555" s="87"/>
      <c r="R5555" s="89"/>
      <c r="S5555" s="89"/>
      <c r="T5555" s="89"/>
    </row>
    <row r="5556" spans="2:20" s="86" customFormat="1" ht="10.199999999999999">
      <c r="B5556" s="87"/>
      <c r="C5556" s="87"/>
      <c r="R5556" s="89"/>
      <c r="S5556" s="89"/>
      <c r="T5556" s="89"/>
    </row>
    <row r="5557" spans="2:20" s="86" customFormat="1" ht="10.199999999999999">
      <c r="B5557" s="87"/>
      <c r="C5557" s="87"/>
      <c r="R5557" s="89"/>
      <c r="S5557" s="89"/>
      <c r="T5557" s="89"/>
    </row>
    <row r="5558" spans="2:20" s="86" customFormat="1" ht="10.199999999999999">
      <c r="B5558" s="87"/>
      <c r="C5558" s="87"/>
      <c r="R5558" s="89"/>
      <c r="S5558" s="89"/>
      <c r="T5558" s="89"/>
    </row>
    <row r="5559" spans="2:20" s="86" customFormat="1" ht="10.199999999999999">
      <c r="B5559" s="87"/>
      <c r="C5559" s="87"/>
      <c r="R5559" s="89"/>
      <c r="S5559" s="89"/>
      <c r="T5559" s="89"/>
    </row>
    <row r="5560" spans="2:20" s="86" customFormat="1" ht="10.199999999999999">
      <c r="B5560" s="87"/>
      <c r="C5560" s="87"/>
      <c r="R5560" s="89"/>
      <c r="S5560" s="89"/>
      <c r="T5560" s="89"/>
    </row>
    <row r="5561" spans="2:20" s="86" customFormat="1" ht="10.199999999999999">
      <c r="B5561" s="87"/>
      <c r="C5561" s="87"/>
      <c r="R5561" s="89"/>
      <c r="S5561" s="89"/>
      <c r="T5561" s="89"/>
    </row>
    <row r="5562" spans="2:20" s="86" customFormat="1" ht="10.199999999999999">
      <c r="B5562" s="87"/>
      <c r="C5562" s="87"/>
      <c r="R5562" s="89"/>
      <c r="S5562" s="89"/>
      <c r="T5562" s="89"/>
    </row>
    <row r="5563" spans="2:20" s="86" customFormat="1" ht="10.199999999999999">
      <c r="B5563" s="87"/>
      <c r="C5563" s="87"/>
      <c r="R5563" s="89"/>
      <c r="S5563" s="89"/>
      <c r="T5563" s="89"/>
    </row>
    <row r="5564" spans="2:20" s="86" customFormat="1" ht="10.199999999999999">
      <c r="B5564" s="87"/>
      <c r="C5564" s="87"/>
      <c r="R5564" s="89"/>
      <c r="S5564" s="89"/>
      <c r="T5564" s="89"/>
    </row>
    <row r="5565" spans="2:20" s="86" customFormat="1" ht="10.199999999999999">
      <c r="B5565" s="87"/>
      <c r="C5565" s="87"/>
      <c r="R5565" s="89"/>
      <c r="S5565" s="89"/>
      <c r="T5565" s="89"/>
    </row>
    <row r="5566" spans="2:20" s="86" customFormat="1" ht="10.199999999999999">
      <c r="B5566" s="87"/>
      <c r="C5566" s="87"/>
      <c r="R5566" s="89"/>
      <c r="S5566" s="89"/>
      <c r="T5566" s="89"/>
    </row>
    <row r="5567" spans="2:20" s="86" customFormat="1" ht="10.199999999999999">
      <c r="B5567" s="87"/>
      <c r="C5567" s="87"/>
      <c r="R5567" s="89"/>
      <c r="S5567" s="89"/>
      <c r="T5567" s="89"/>
    </row>
    <row r="5568" spans="2:20" s="86" customFormat="1" ht="10.199999999999999">
      <c r="B5568" s="87"/>
      <c r="C5568" s="87"/>
      <c r="R5568" s="89"/>
      <c r="S5568" s="89"/>
      <c r="T5568" s="89"/>
    </row>
    <row r="5569" spans="2:20" s="86" customFormat="1" ht="10.199999999999999">
      <c r="B5569" s="87"/>
      <c r="C5569" s="87"/>
      <c r="R5569" s="89"/>
      <c r="S5569" s="89"/>
      <c r="T5569" s="89"/>
    </row>
    <row r="5570" spans="2:20" s="86" customFormat="1" ht="10.199999999999999">
      <c r="B5570" s="87"/>
      <c r="C5570" s="87"/>
      <c r="R5570" s="89"/>
      <c r="S5570" s="89"/>
      <c r="T5570" s="89"/>
    </row>
    <row r="5571" spans="2:20" s="86" customFormat="1" ht="10.199999999999999">
      <c r="B5571" s="87"/>
      <c r="C5571" s="87"/>
      <c r="R5571" s="89"/>
      <c r="S5571" s="89"/>
      <c r="T5571" s="89"/>
    </row>
    <row r="5572" spans="2:20" s="86" customFormat="1" ht="10.199999999999999">
      <c r="B5572" s="87"/>
      <c r="C5572" s="87"/>
      <c r="R5572" s="89"/>
      <c r="S5572" s="89"/>
      <c r="T5572" s="89"/>
    </row>
    <row r="5573" spans="2:20" s="86" customFormat="1" ht="10.199999999999999">
      <c r="B5573" s="87"/>
      <c r="C5573" s="87"/>
      <c r="R5573" s="89"/>
      <c r="S5573" s="89"/>
      <c r="T5573" s="89"/>
    </row>
    <row r="5574" spans="2:20" s="86" customFormat="1" ht="10.199999999999999">
      <c r="B5574" s="87"/>
      <c r="C5574" s="87"/>
      <c r="R5574" s="89"/>
      <c r="S5574" s="89"/>
      <c r="T5574" s="89"/>
    </row>
    <row r="5575" spans="2:20" s="86" customFormat="1" ht="10.199999999999999">
      <c r="B5575" s="87"/>
      <c r="C5575" s="87"/>
      <c r="R5575" s="89"/>
      <c r="S5575" s="89"/>
      <c r="T5575" s="89"/>
    </row>
    <row r="5576" spans="2:20" s="86" customFormat="1" ht="10.199999999999999">
      <c r="B5576" s="87"/>
      <c r="C5576" s="87"/>
      <c r="R5576" s="89"/>
      <c r="S5576" s="89"/>
      <c r="T5576" s="89"/>
    </row>
    <row r="5577" spans="2:20" s="86" customFormat="1" ht="10.199999999999999">
      <c r="B5577" s="87"/>
      <c r="C5577" s="87"/>
      <c r="R5577" s="89"/>
      <c r="S5577" s="89"/>
      <c r="T5577" s="89"/>
    </row>
    <row r="5578" spans="2:20" s="86" customFormat="1" ht="10.199999999999999">
      <c r="B5578" s="87"/>
      <c r="C5578" s="87"/>
      <c r="R5578" s="89"/>
      <c r="S5578" s="89"/>
      <c r="T5578" s="89"/>
    </row>
    <row r="5579" spans="2:20" s="86" customFormat="1" ht="10.199999999999999">
      <c r="B5579" s="87"/>
      <c r="C5579" s="87"/>
      <c r="R5579" s="89"/>
      <c r="S5579" s="89"/>
      <c r="T5579" s="89"/>
    </row>
    <row r="5580" spans="2:20" s="86" customFormat="1" ht="10.199999999999999">
      <c r="B5580" s="87"/>
      <c r="C5580" s="87"/>
      <c r="R5580" s="89"/>
      <c r="S5580" s="89"/>
      <c r="T5580" s="89"/>
    </row>
    <row r="5581" spans="2:20" s="86" customFormat="1" ht="10.199999999999999">
      <c r="B5581" s="87"/>
      <c r="C5581" s="87"/>
      <c r="R5581" s="89"/>
      <c r="S5581" s="89"/>
      <c r="T5581" s="89"/>
    </row>
    <row r="5582" spans="2:20" s="86" customFormat="1" ht="10.199999999999999">
      <c r="B5582" s="87"/>
      <c r="C5582" s="87"/>
      <c r="R5582" s="89"/>
      <c r="S5582" s="89"/>
      <c r="T5582" s="89"/>
    </row>
    <row r="5583" spans="2:20" s="86" customFormat="1" ht="10.199999999999999">
      <c r="B5583" s="87"/>
      <c r="C5583" s="87"/>
      <c r="R5583" s="89"/>
      <c r="S5583" s="89"/>
      <c r="T5583" s="89"/>
    </row>
    <row r="5584" spans="2:20" s="86" customFormat="1" ht="10.199999999999999">
      <c r="B5584" s="87"/>
      <c r="C5584" s="87"/>
      <c r="R5584" s="89"/>
      <c r="S5584" s="89"/>
      <c r="T5584" s="89"/>
    </row>
    <row r="5585" spans="2:20" s="86" customFormat="1" ht="10.199999999999999">
      <c r="B5585" s="87"/>
      <c r="C5585" s="87"/>
      <c r="R5585" s="89"/>
      <c r="S5585" s="89"/>
      <c r="T5585" s="89"/>
    </row>
    <row r="5586" spans="2:20" s="86" customFormat="1" ht="10.199999999999999">
      <c r="B5586" s="87"/>
      <c r="C5586" s="87"/>
      <c r="R5586" s="89"/>
      <c r="S5586" s="89"/>
      <c r="T5586" s="89"/>
    </row>
    <row r="5587" spans="2:20" s="86" customFormat="1" ht="10.199999999999999">
      <c r="B5587" s="87"/>
      <c r="C5587" s="87"/>
      <c r="R5587" s="89"/>
      <c r="S5587" s="89"/>
      <c r="T5587" s="89"/>
    </row>
    <row r="5588" spans="2:20" s="86" customFormat="1" ht="10.199999999999999">
      <c r="B5588" s="87"/>
      <c r="C5588" s="87"/>
      <c r="R5588" s="89"/>
      <c r="S5588" s="89"/>
      <c r="T5588" s="89"/>
    </row>
    <row r="5589" spans="2:20" s="86" customFormat="1" ht="10.199999999999999">
      <c r="B5589" s="87"/>
      <c r="C5589" s="87"/>
      <c r="R5589" s="89"/>
      <c r="S5589" s="89"/>
      <c r="T5589" s="89"/>
    </row>
    <row r="5590" spans="2:20" s="86" customFormat="1" ht="10.199999999999999">
      <c r="B5590" s="87"/>
      <c r="C5590" s="87"/>
      <c r="R5590" s="89"/>
      <c r="S5590" s="89"/>
      <c r="T5590" s="89"/>
    </row>
    <row r="5591" spans="2:20" s="86" customFormat="1" ht="10.199999999999999">
      <c r="B5591" s="87"/>
      <c r="C5591" s="87"/>
      <c r="R5591" s="89"/>
      <c r="S5591" s="89"/>
      <c r="T5591" s="89"/>
    </row>
    <row r="5592" spans="2:20" s="86" customFormat="1" ht="10.199999999999999">
      <c r="B5592" s="87"/>
      <c r="C5592" s="87"/>
      <c r="R5592" s="89"/>
      <c r="S5592" s="89"/>
      <c r="T5592" s="89"/>
    </row>
    <row r="5593" spans="2:20" s="86" customFormat="1" ht="10.199999999999999">
      <c r="B5593" s="87"/>
      <c r="C5593" s="87"/>
      <c r="R5593" s="89"/>
      <c r="S5593" s="89"/>
      <c r="T5593" s="89"/>
    </row>
    <row r="5594" spans="2:20" s="86" customFormat="1" ht="10.199999999999999">
      <c r="B5594" s="87"/>
      <c r="C5594" s="87"/>
      <c r="R5594" s="89"/>
      <c r="S5594" s="89"/>
      <c r="T5594" s="89"/>
    </row>
    <row r="5595" spans="2:20" s="86" customFormat="1" ht="10.199999999999999">
      <c r="B5595" s="87"/>
      <c r="C5595" s="87"/>
      <c r="R5595" s="89"/>
      <c r="S5595" s="89"/>
      <c r="T5595" s="89"/>
    </row>
    <row r="5596" spans="2:20" s="86" customFormat="1" ht="10.199999999999999">
      <c r="B5596" s="87"/>
      <c r="C5596" s="87"/>
      <c r="R5596" s="89"/>
      <c r="S5596" s="89"/>
      <c r="T5596" s="89"/>
    </row>
    <row r="5597" spans="2:20" s="86" customFormat="1" ht="10.199999999999999">
      <c r="B5597" s="87"/>
      <c r="C5597" s="87"/>
      <c r="R5597" s="89"/>
      <c r="S5597" s="89"/>
      <c r="T5597" s="89"/>
    </row>
    <row r="5598" spans="2:20" s="86" customFormat="1" ht="10.199999999999999">
      <c r="B5598" s="87"/>
      <c r="C5598" s="87"/>
      <c r="R5598" s="89"/>
      <c r="S5598" s="89"/>
      <c r="T5598" s="89"/>
    </row>
    <row r="5599" spans="2:20" s="86" customFormat="1" ht="10.199999999999999">
      <c r="B5599" s="87"/>
      <c r="C5599" s="87"/>
      <c r="R5599" s="89"/>
      <c r="S5599" s="89"/>
      <c r="T5599" s="89"/>
    </row>
    <row r="5600" spans="2:20" s="86" customFormat="1" ht="10.199999999999999">
      <c r="B5600" s="87"/>
      <c r="C5600" s="87"/>
      <c r="R5600" s="89"/>
      <c r="S5600" s="89"/>
      <c r="T5600" s="89"/>
    </row>
    <row r="5601" spans="2:20" s="86" customFormat="1" ht="10.199999999999999">
      <c r="B5601" s="87"/>
      <c r="C5601" s="87"/>
      <c r="R5601" s="89"/>
      <c r="S5601" s="89"/>
      <c r="T5601" s="89"/>
    </row>
    <row r="5602" spans="2:20" s="86" customFormat="1" ht="10.199999999999999">
      <c r="B5602" s="87"/>
      <c r="C5602" s="87"/>
      <c r="R5602" s="89"/>
      <c r="S5602" s="89"/>
      <c r="T5602" s="89"/>
    </row>
    <row r="5603" spans="2:20" s="86" customFormat="1" ht="10.199999999999999">
      <c r="B5603" s="87"/>
      <c r="C5603" s="87"/>
      <c r="R5603" s="89"/>
      <c r="S5603" s="89"/>
      <c r="T5603" s="89"/>
    </row>
    <row r="5604" spans="2:20" s="86" customFormat="1" ht="10.199999999999999">
      <c r="B5604" s="87"/>
      <c r="C5604" s="87"/>
      <c r="R5604" s="89"/>
      <c r="S5604" s="89"/>
      <c r="T5604" s="89"/>
    </row>
    <row r="5605" spans="2:20" s="86" customFormat="1" ht="10.199999999999999">
      <c r="B5605" s="87"/>
      <c r="C5605" s="87"/>
      <c r="R5605" s="89"/>
      <c r="S5605" s="89"/>
      <c r="T5605" s="89"/>
    </row>
    <row r="5606" spans="2:20" s="86" customFormat="1" ht="10.199999999999999">
      <c r="B5606" s="87"/>
      <c r="C5606" s="87"/>
      <c r="R5606" s="89"/>
      <c r="S5606" s="89"/>
      <c r="T5606" s="89"/>
    </row>
    <row r="5607" spans="2:20" s="86" customFormat="1" ht="10.199999999999999">
      <c r="B5607" s="87"/>
      <c r="C5607" s="87"/>
      <c r="R5607" s="89"/>
      <c r="S5607" s="89"/>
      <c r="T5607" s="89"/>
    </row>
    <row r="5608" spans="2:20" s="86" customFormat="1" ht="10.199999999999999">
      <c r="B5608" s="87"/>
      <c r="C5608" s="87"/>
      <c r="R5608" s="89"/>
      <c r="S5608" s="89"/>
      <c r="T5608" s="89"/>
    </row>
    <row r="5609" spans="2:20" s="86" customFormat="1" ht="10.199999999999999">
      <c r="B5609" s="87"/>
      <c r="C5609" s="87"/>
      <c r="R5609" s="89"/>
      <c r="S5609" s="89"/>
      <c r="T5609" s="89"/>
    </row>
    <row r="5610" spans="2:20" s="86" customFormat="1" ht="10.199999999999999">
      <c r="B5610" s="87"/>
      <c r="C5610" s="87"/>
      <c r="R5610" s="89"/>
      <c r="S5610" s="89"/>
      <c r="T5610" s="89"/>
    </row>
    <row r="5611" spans="2:20" s="86" customFormat="1" ht="10.199999999999999">
      <c r="B5611" s="87"/>
      <c r="C5611" s="87"/>
      <c r="R5611" s="89"/>
      <c r="S5611" s="89"/>
      <c r="T5611" s="89"/>
    </row>
    <row r="5612" spans="2:20" s="86" customFormat="1" ht="10.199999999999999">
      <c r="B5612" s="87"/>
      <c r="C5612" s="87"/>
      <c r="R5612" s="89"/>
      <c r="S5612" s="89"/>
      <c r="T5612" s="89"/>
    </row>
    <row r="5613" spans="2:20" s="86" customFormat="1" ht="10.199999999999999">
      <c r="B5613" s="87"/>
      <c r="C5613" s="87"/>
      <c r="R5613" s="89"/>
      <c r="S5613" s="89"/>
      <c r="T5613" s="89"/>
    </row>
    <row r="5614" spans="2:20" s="86" customFormat="1" ht="10.199999999999999">
      <c r="B5614" s="87"/>
      <c r="C5614" s="87"/>
      <c r="R5614" s="89"/>
      <c r="S5614" s="89"/>
      <c r="T5614" s="89"/>
    </row>
    <row r="5615" spans="2:20" s="86" customFormat="1" ht="10.199999999999999">
      <c r="B5615" s="87"/>
      <c r="C5615" s="87"/>
      <c r="R5615" s="89"/>
      <c r="S5615" s="89"/>
      <c r="T5615" s="89"/>
    </row>
    <row r="5616" spans="2:20" s="86" customFormat="1" ht="10.199999999999999">
      <c r="B5616" s="87"/>
      <c r="C5616" s="87"/>
      <c r="R5616" s="89"/>
      <c r="S5616" s="89"/>
      <c r="T5616" s="89"/>
    </row>
    <row r="5617" spans="2:20" s="86" customFormat="1" ht="10.199999999999999">
      <c r="B5617" s="87"/>
      <c r="C5617" s="87"/>
      <c r="R5617" s="89"/>
      <c r="S5617" s="89"/>
      <c r="T5617" s="89"/>
    </row>
    <row r="5618" spans="2:20" s="86" customFormat="1" ht="10.199999999999999">
      <c r="B5618" s="87"/>
      <c r="C5618" s="87"/>
      <c r="R5618" s="89"/>
      <c r="S5618" s="89"/>
      <c r="T5618" s="89"/>
    </row>
    <row r="5619" spans="2:20" s="86" customFormat="1" ht="10.199999999999999">
      <c r="B5619" s="87"/>
      <c r="C5619" s="87"/>
      <c r="R5619" s="89"/>
      <c r="S5619" s="89"/>
      <c r="T5619" s="89"/>
    </row>
    <row r="5620" spans="2:20" s="86" customFormat="1" ht="10.199999999999999">
      <c r="B5620" s="87"/>
      <c r="C5620" s="87"/>
      <c r="R5620" s="89"/>
      <c r="S5620" s="89"/>
      <c r="T5620" s="89"/>
    </row>
    <row r="5621" spans="2:20" s="86" customFormat="1" ht="10.199999999999999">
      <c r="B5621" s="87"/>
      <c r="C5621" s="87"/>
      <c r="R5621" s="89"/>
      <c r="S5621" s="89"/>
      <c r="T5621" s="89"/>
    </row>
    <row r="5622" spans="2:20" s="86" customFormat="1" ht="10.199999999999999">
      <c r="B5622" s="87"/>
      <c r="C5622" s="87"/>
      <c r="R5622" s="89"/>
      <c r="S5622" s="89"/>
      <c r="T5622" s="89"/>
    </row>
    <row r="5623" spans="2:20" s="86" customFormat="1" ht="10.199999999999999">
      <c r="B5623" s="87"/>
      <c r="C5623" s="87"/>
      <c r="R5623" s="89"/>
      <c r="S5623" s="89"/>
      <c r="T5623" s="89"/>
    </row>
    <row r="5624" spans="2:20" s="86" customFormat="1" ht="10.199999999999999">
      <c r="B5624" s="87"/>
      <c r="C5624" s="87"/>
      <c r="R5624" s="89"/>
      <c r="S5624" s="89"/>
      <c r="T5624" s="89"/>
    </row>
    <row r="5625" spans="2:20" s="86" customFormat="1" ht="10.199999999999999">
      <c r="B5625" s="87"/>
      <c r="C5625" s="87"/>
      <c r="R5625" s="89"/>
      <c r="S5625" s="89"/>
      <c r="T5625" s="89"/>
    </row>
    <row r="5626" spans="2:20" s="86" customFormat="1" ht="10.199999999999999">
      <c r="B5626" s="87"/>
      <c r="C5626" s="87"/>
      <c r="R5626" s="89"/>
      <c r="S5626" s="89"/>
      <c r="T5626" s="89"/>
    </row>
    <row r="5627" spans="2:20" s="86" customFormat="1" ht="10.199999999999999">
      <c r="B5627" s="87"/>
      <c r="C5627" s="87"/>
      <c r="R5627" s="89"/>
      <c r="S5627" s="89"/>
      <c r="T5627" s="89"/>
    </row>
    <row r="5628" spans="2:20" s="86" customFormat="1" ht="10.199999999999999">
      <c r="B5628" s="87"/>
      <c r="C5628" s="87"/>
      <c r="R5628" s="89"/>
      <c r="S5628" s="89"/>
      <c r="T5628" s="89"/>
    </row>
    <row r="5629" spans="2:20" s="86" customFormat="1" ht="10.199999999999999">
      <c r="B5629" s="87"/>
      <c r="C5629" s="87"/>
      <c r="R5629" s="89"/>
      <c r="S5629" s="89"/>
      <c r="T5629" s="89"/>
    </row>
    <row r="5630" spans="2:20" s="86" customFormat="1" ht="10.199999999999999">
      <c r="B5630" s="87"/>
      <c r="C5630" s="87"/>
      <c r="R5630" s="89"/>
      <c r="S5630" s="89"/>
      <c r="T5630" s="89"/>
    </row>
    <row r="5631" spans="2:20" s="86" customFormat="1" ht="10.199999999999999">
      <c r="B5631" s="87"/>
      <c r="C5631" s="87"/>
      <c r="R5631" s="89"/>
      <c r="S5631" s="89"/>
      <c r="T5631" s="89"/>
    </row>
    <row r="5632" spans="2:20" s="86" customFormat="1" ht="10.199999999999999">
      <c r="B5632" s="87"/>
      <c r="C5632" s="87"/>
      <c r="R5632" s="89"/>
      <c r="S5632" s="89"/>
      <c r="T5632" s="89"/>
    </row>
    <row r="5633" spans="2:20" s="86" customFormat="1" ht="10.199999999999999">
      <c r="B5633" s="87"/>
      <c r="C5633" s="87"/>
      <c r="R5633" s="89"/>
      <c r="S5633" s="89"/>
      <c r="T5633" s="89"/>
    </row>
    <row r="5634" spans="2:20" s="86" customFormat="1" ht="10.199999999999999">
      <c r="B5634" s="87"/>
      <c r="C5634" s="87"/>
      <c r="R5634" s="89"/>
      <c r="S5634" s="89"/>
      <c r="T5634" s="89"/>
    </row>
    <row r="5635" spans="2:20" s="86" customFormat="1" ht="10.199999999999999">
      <c r="B5635" s="87"/>
      <c r="C5635" s="87"/>
      <c r="R5635" s="89"/>
      <c r="S5635" s="89"/>
      <c r="T5635" s="89"/>
    </row>
    <row r="5636" spans="2:20" s="86" customFormat="1" ht="10.199999999999999">
      <c r="B5636" s="87"/>
      <c r="C5636" s="87"/>
      <c r="R5636" s="89"/>
      <c r="S5636" s="89"/>
      <c r="T5636" s="89"/>
    </row>
    <row r="5637" spans="2:20" s="86" customFormat="1" ht="10.199999999999999">
      <c r="B5637" s="87"/>
      <c r="C5637" s="87"/>
      <c r="R5637" s="89"/>
      <c r="S5637" s="89"/>
      <c r="T5637" s="89"/>
    </row>
    <row r="5638" spans="2:20" s="86" customFormat="1" ht="10.199999999999999">
      <c r="B5638" s="87"/>
      <c r="C5638" s="87"/>
      <c r="R5638" s="89"/>
      <c r="S5638" s="89"/>
      <c r="T5638" s="89"/>
    </row>
    <row r="5639" spans="2:20" s="86" customFormat="1" ht="10.199999999999999">
      <c r="B5639" s="87"/>
      <c r="C5639" s="87"/>
      <c r="R5639" s="89"/>
      <c r="S5639" s="89"/>
      <c r="T5639" s="89"/>
    </row>
    <row r="5640" spans="2:20" s="86" customFormat="1" ht="10.199999999999999">
      <c r="B5640" s="87"/>
      <c r="C5640" s="87"/>
      <c r="R5640" s="89"/>
      <c r="S5640" s="89"/>
      <c r="T5640" s="89"/>
    </row>
    <row r="5641" spans="2:20" s="86" customFormat="1" ht="10.199999999999999">
      <c r="B5641" s="87"/>
      <c r="C5641" s="87"/>
      <c r="R5641" s="89"/>
      <c r="S5641" s="89"/>
      <c r="T5641" s="89"/>
    </row>
    <row r="5642" spans="2:20" s="86" customFormat="1" ht="10.199999999999999">
      <c r="B5642" s="87"/>
      <c r="C5642" s="87"/>
      <c r="R5642" s="89"/>
      <c r="S5642" s="89"/>
      <c r="T5642" s="89"/>
    </row>
    <row r="5643" spans="2:20" s="86" customFormat="1" ht="10.199999999999999">
      <c r="B5643" s="87"/>
      <c r="C5643" s="87"/>
      <c r="R5643" s="89"/>
      <c r="S5643" s="89"/>
      <c r="T5643" s="89"/>
    </row>
    <row r="5644" spans="2:20" s="86" customFormat="1" ht="10.199999999999999">
      <c r="B5644" s="87"/>
      <c r="C5644" s="87"/>
      <c r="R5644" s="89"/>
      <c r="S5644" s="89"/>
      <c r="T5644" s="89"/>
    </row>
    <row r="5645" spans="2:20" s="86" customFormat="1" ht="10.199999999999999">
      <c r="B5645" s="87"/>
      <c r="C5645" s="87"/>
      <c r="R5645" s="89"/>
      <c r="S5645" s="89"/>
      <c r="T5645" s="89"/>
    </row>
    <row r="5646" spans="2:20" s="86" customFormat="1" ht="10.199999999999999">
      <c r="B5646" s="87"/>
      <c r="C5646" s="87"/>
      <c r="R5646" s="89"/>
      <c r="S5646" s="89"/>
      <c r="T5646" s="89"/>
    </row>
    <row r="5647" spans="2:20" s="86" customFormat="1" ht="10.199999999999999">
      <c r="B5647" s="87"/>
      <c r="C5647" s="87"/>
      <c r="R5647" s="89"/>
      <c r="S5647" s="89"/>
      <c r="T5647" s="89"/>
    </row>
    <row r="5648" spans="2:20" s="86" customFormat="1" ht="10.199999999999999">
      <c r="B5648" s="87"/>
      <c r="C5648" s="87"/>
      <c r="R5648" s="89"/>
      <c r="S5648" s="89"/>
      <c r="T5648" s="89"/>
    </row>
    <row r="5649" spans="2:20" s="86" customFormat="1" ht="10.199999999999999">
      <c r="B5649" s="87"/>
      <c r="C5649" s="87"/>
      <c r="R5649" s="89"/>
      <c r="S5649" s="89"/>
      <c r="T5649" s="89"/>
    </row>
    <row r="5650" spans="2:20" s="86" customFormat="1" ht="10.199999999999999">
      <c r="B5650" s="87"/>
      <c r="C5650" s="87"/>
      <c r="R5650" s="89"/>
      <c r="S5650" s="89"/>
      <c r="T5650" s="89"/>
    </row>
    <row r="5651" spans="2:20" s="86" customFormat="1" ht="10.199999999999999">
      <c r="B5651" s="87"/>
      <c r="C5651" s="87"/>
      <c r="R5651" s="89"/>
      <c r="S5651" s="89"/>
      <c r="T5651" s="89"/>
    </row>
    <row r="5652" spans="2:20" s="86" customFormat="1" ht="10.199999999999999">
      <c r="B5652" s="87"/>
      <c r="C5652" s="87"/>
      <c r="R5652" s="89"/>
      <c r="S5652" s="89"/>
      <c r="T5652" s="89"/>
    </row>
    <row r="5653" spans="2:20" s="86" customFormat="1" ht="10.199999999999999">
      <c r="B5653" s="87"/>
      <c r="C5653" s="87"/>
      <c r="R5653" s="89"/>
      <c r="S5653" s="89"/>
      <c r="T5653" s="89"/>
    </row>
    <row r="5654" spans="2:20" s="86" customFormat="1" ht="10.199999999999999">
      <c r="B5654" s="87"/>
      <c r="C5654" s="87"/>
      <c r="R5654" s="89"/>
      <c r="S5654" s="89"/>
      <c r="T5654" s="89"/>
    </row>
    <row r="5655" spans="2:20" s="86" customFormat="1" ht="10.199999999999999">
      <c r="B5655" s="87"/>
      <c r="C5655" s="87"/>
      <c r="R5655" s="89"/>
      <c r="S5655" s="89"/>
      <c r="T5655" s="89"/>
    </row>
    <row r="5656" spans="2:20" s="86" customFormat="1" ht="10.199999999999999">
      <c r="B5656" s="87"/>
      <c r="C5656" s="87"/>
      <c r="R5656" s="89"/>
      <c r="S5656" s="89"/>
      <c r="T5656" s="89"/>
    </row>
    <row r="5657" spans="2:20" s="86" customFormat="1" ht="10.199999999999999">
      <c r="B5657" s="87"/>
      <c r="C5657" s="87"/>
      <c r="R5657" s="89"/>
      <c r="S5657" s="89"/>
      <c r="T5657" s="89"/>
    </row>
    <row r="5658" spans="2:20" s="86" customFormat="1" ht="10.199999999999999">
      <c r="B5658" s="87"/>
      <c r="C5658" s="87"/>
      <c r="R5658" s="89"/>
      <c r="S5658" s="89"/>
      <c r="T5658" s="89"/>
    </row>
    <row r="5659" spans="2:20" s="86" customFormat="1" ht="10.199999999999999">
      <c r="B5659" s="87"/>
      <c r="C5659" s="87"/>
      <c r="R5659" s="89"/>
      <c r="S5659" s="89"/>
      <c r="T5659" s="89"/>
    </row>
    <row r="5660" spans="2:20" s="86" customFormat="1" ht="10.199999999999999">
      <c r="B5660" s="87"/>
      <c r="C5660" s="87"/>
      <c r="R5660" s="89"/>
      <c r="S5660" s="89"/>
      <c r="T5660" s="89"/>
    </row>
    <row r="5661" spans="2:20" s="86" customFormat="1" ht="10.199999999999999">
      <c r="B5661" s="87"/>
      <c r="C5661" s="87"/>
      <c r="R5661" s="89"/>
      <c r="S5661" s="89"/>
      <c r="T5661" s="89"/>
    </row>
    <row r="5662" spans="2:20" s="86" customFormat="1" ht="10.199999999999999">
      <c r="B5662" s="87"/>
      <c r="C5662" s="87"/>
      <c r="R5662" s="89"/>
      <c r="S5662" s="89"/>
      <c r="T5662" s="89"/>
    </row>
    <row r="5663" spans="2:20" s="86" customFormat="1" ht="10.199999999999999">
      <c r="B5663" s="87"/>
      <c r="C5663" s="87"/>
      <c r="R5663" s="89"/>
      <c r="S5663" s="89"/>
      <c r="T5663" s="89"/>
    </row>
    <row r="5664" spans="2:20" s="86" customFormat="1" ht="10.199999999999999">
      <c r="B5664" s="87"/>
      <c r="C5664" s="87"/>
      <c r="R5664" s="89"/>
      <c r="S5664" s="89"/>
      <c r="T5664" s="89"/>
    </row>
    <row r="5665" spans="2:20" s="86" customFormat="1" ht="10.199999999999999">
      <c r="B5665" s="87"/>
      <c r="C5665" s="87"/>
      <c r="R5665" s="89"/>
      <c r="S5665" s="89"/>
      <c r="T5665" s="89"/>
    </row>
    <row r="5666" spans="2:20" s="86" customFormat="1" ht="10.199999999999999">
      <c r="B5666" s="87"/>
      <c r="C5666" s="87"/>
      <c r="R5666" s="89"/>
      <c r="S5666" s="89"/>
      <c r="T5666" s="89"/>
    </row>
    <row r="5667" spans="2:20" s="86" customFormat="1" ht="10.199999999999999">
      <c r="B5667" s="87"/>
      <c r="C5667" s="87"/>
      <c r="R5667" s="89"/>
      <c r="S5667" s="89"/>
      <c r="T5667" s="89"/>
    </row>
    <row r="5668" spans="2:20" s="86" customFormat="1" ht="10.199999999999999">
      <c r="B5668" s="87"/>
      <c r="C5668" s="87"/>
      <c r="R5668" s="89"/>
      <c r="S5668" s="89"/>
      <c r="T5668" s="89"/>
    </row>
    <row r="5669" spans="2:20" s="86" customFormat="1" ht="10.199999999999999">
      <c r="B5669" s="87"/>
      <c r="C5669" s="87"/>
      <c r="R5669" s="89"/>
      <c r="S5669" s="89"/>
      <c r="T5669" s="89"/>
    </row>
    <row r="5670" spans="2:20" s="86" customFormat="1" ht="10.199999999999999">
      <c r="B5670" s="87"/>
      <c r="C5670" s="87"/>
      <c r="R5670" s="89"/>
      <c r="S5670" s="89"/>
      <c r="T5670" s="89"/>
    </row>
    <row r="5671" spans="2:20" s="86" customFormat="1" ht="10.199999999999999">
      <c r="B5671" s="87"/>
      <c r="C5671" s="87"/>
      <c r="R5671" s="89"/>
      <c r="S5671" s="89"/>
      <c r="T5671" s="89"/>
    </row>
    <row r="5672" spans="2:20" s="86" customFormat="1" ht="10.199999999999999">
      <c r="B5672" s="87"/>
      <c r="C5672" s="87"/>
      <c r="R5672" s="89"/>
      <c r="S5672" s="89"/>
      <c r="T5672" s="89"/>
    </row>
    <row r="5673" spans="2:20" s="86" customFormat="1" ht="10.199999999999999">
      <c r="B5673" s="87"/>
      <c r="C5673" s="87"/>
      <c r="R5673" s="89"/>
      <c r="S5673" s="89"/>
      <c r="T5673" s="89"/>
    </row>
    <row r="5674" spans="2:20" s="86" customFormat="1" ht="10.199999999999999">
      <c r="B5674" s="87"/>
      <c r="C5674" s="87"/>
      <c r="R5674" s="89"/>
      <c r="S5674" s="89"/>
      <c r="T5674" s="89"/>
    </row>
    <row r="5675" spans="2:20" s="86" customFormat="1" ht="10.199999999999999">
      <c r="B5675" s="87"/>
      <c r="C5675" s="87"/>
      <c r="R5675" s="89"/>
      <c r="S5675" s="89"/>
      <c r="T5675" s="89"/>
    </row>
    <row r="5676" spans="2:20" s="86" customFormat="1" ht="10.199999999999999">
      <c r="B5676" s="87"/>
      <c r="C5676" s="87"/>
      <c r="R5676" s="89"/>
      <c r="S5676" s="89"/>
      <c r="T5676" s="89"/>
    </row>
    <row r="5677" spans="2:20" s="86" customFormat="1" ht="10.199999999999999">
      <c r="B5677" s="87"/>
      <c r="C5677" s="87"/>
      <c r="R5677" s="89"/>
      <c r="S5677" s="89"/>
      <c r="T5677" s="89"/>
    </row>
    <row r="5678" spans="2:20" s="86" customFormat="1" ht="10.199999999999999">
      <c r="B5678" s="87"/>
      <c r="C5678" s="87"/>
      <c r="R5678" s="89"/>
      <c r="S5678" s="89"/>
      <c r="T5678" s="89"/>
    </row>
    <row r="5679" spans="2:20" s="86" customFormat="1" ht="10.199999999999999">
      <c r="B5679" s="87"/>
      <c r="C5679" s="87"/>
      <c r="R5679" s="89"/>
      <c r="S5679" s="89"/>
      <c r="T5679" s="89"/>
    </row>
    <row r="5680" spans="2:20" s="86" customFormat="1" ht="10.199999999999999">
      <c r="B5680" s="87"/>
      <c r="C5680" s="87"/>
      <c r="R5680" s="89"/>
      <c r="S5680" s="89"/>
      <c r="T5680" s="89"/>
    </row>
    <row r="5681" spans="2:20" s="86" customFormat="1" ht="10.199999999999999">
      <c r="B5681" s="87"/>
      <c r="C5681" s="87"/>
      <c r="R5681" s="89"/>
      <c r="S5681" s="89"/>
      <c r="T5681" s="89"/>
    </row>
    <row r="5682" spans="2:20" s="86" customFormat="1" ht="10.199999999999999">
      <c r="B5682" s="87"/>
      <c r="C5682" s="87"/>
      <c r="R5682" s="89"/>
      <c r="S5682" s="89"/>
      <c r="T5682" s="89"/>
    </row>
    <row r="5683" spans="2:20" s="86" customFormat="1" ht="10.199999999999999">
      <c r="B5683" s="87"/>
      <c r="C5683" s="87"/>
      <c r="R5683" s="89"/>
      <c r="S5683" s="89"/>
      <c r="T5683" s="89"/>
    </row>
    <row r="5684" spans="2:20" s="86" customFormat="1" ht="10.199999999999999">
      <c r="B5684" s="87"/>
      <c r="C5684" s="87"/>
      <c r="R5684" s="89"/>
      <c r="S5684" s="89"/>
      <c r="T5684" s="89"/>
    </row>
    <row r="5685" spans="2:20" s="86" customFormat="1" ht="10.199999999999999">
      <c r="B5685" s="87"/>
      <c r="C5685" s="87"/>
      <c r="R5685" s="89"/>
      <c r="S5685" s="89"/>
      <c r="T5685" s="89"/>
    </row>
    <row r="5686" spans="2:20" s="86" customFormat="1" ht="10.199999999999999">
      <c r="B5686" s="87"/>
      <c r="C5686" s="87"/>
      <c r="R5686" s="89"/>
      <c r="S5686" s="89"/>
      <c r="T5686" s="89"/>
    </row>
    <row r="5687" spans="2:20" s="86" customFormat="1" ht="10.199999999999999">
      <c r="B5687" s="87"/>
      <c r="C5687" s="87"/>
      <c r="R5687" s="89"/>
      <c r="S5687" s="89"/>
      <c r="T5687" s="89"/>
    </row>
    <row r="5688" spans="2:20" s="86" customFormat="1" ht="10.199999999999999">
      <c r="B5688" s="87"/>
      <c r="C5688" s="87"/>
      <c r="R5688" s="89"/>
      <c r="S5688" s="89"/>
      <c r="T5688" s="89"/>
    </row>
    <row r="5689" spans="2:20" s="86" customFormat="1" ht="10.199999999999999">
      <c r="B5689" s="87"/>
      <c r="C5689" s="87"/>
      <c r="R5689" s="89"/>
      <c r="S5689" s="89"/>
      <c r="T5689" s="89"/>
    </row>
    <row r="5690" spans="2:20" s="86" customFormat="1" ht="10.199999999999999">
      <c r="B5690" s="87"/>
      <c r="C5690" s="87"/>
      <c r="R5690" s="89"/>
      <c r="S5690" s="89"/>
      <c r="T5690" s="89"/>
    </row>
    <row r="5691" spans="2:20" s="86" customFormat="1" ht="10.199999999999999">
      <c r="B5691" s="87"/>
      <c r="C5691" s="87"/>
      <c r="R5691" s="89"/>
      <c r="S5691" s="89"/>
      <c r="T5691" s="89"/>
    </row>
    <row r="5692" spans="2:20" s="86" customFormat="1" ht="10.199999999999999">
      <c r="B5692" s="87"/>
      <c r="C5692" s="87"/>
      <c r="R5692" s="89"/>
      <c r="S5692" s="89"/>
      <c r="T5692" s="89"/>
    </row>
    <row r="5693" spans="2:20" s="86" customFormat="1" ht="10.199999999999999">
      <c r="B5693" s="87"/>
      <c r="C5693" s="87"/>
      <c r="R5693" s="89"/>
      <c r="S5693" s="89"/>
      <c r="T5693" s="89"/>
    </row>
    <row r="5694" spans="2:20" s="86" customFormat="1" ht="10.199999999999999">
      <c r="B5694" s="87"/>
      <c r="C5694" s="87"/>
      <c r="R5694" s="89"/>
      <c r="S5694" s="89"/>
      <c r="T5694" s="89"/>
    </row>
    <row r="5695" spans="2:20" s="86" customFormat="1" ht="10.199999999999999">
      <c r="B5695" s="87"/>
      <c r="C5695" s="87"/>
      <c r="R5695" s="89"/>
      <c r="S5695" s="89"/>
      <c r="T5695" s="89"/>
    </row>
    <row r="5696" spans="2:20" s="86" customFormat="1" ht="10.199999999999999">
      <c r="B5696" s="87"/>
      <c r="C5696" s="87"/>
      <c r="R5696" s="89"/>
      <c r="S5696" s="89"/>
      <c r="T5696" s="89"/>
    </row>
    <row r="5697" spans="2:20" s="86" customFormat="1" ht="10.199999999999999">
      <c r="B5697" s="87"/>
      <c r="C5697" s="87"/>
      <c r="R5697" s="89"/>
      <c r="S5697" s="89"/>
      <c r="T5697" s="89"/>
    </row>
    <row r="5698" spans="2:20" s="86" customFormat="1" ht="10.199999999999999">
      <c r="B5698" s="87"/>
      <c r="C5698" s="87"/>
      <c r="R5698" s="89"/>
      <c r="S5698" s="89"/>
      <c r="T5698" s="89"/>
    </row>
    <row r="5699" spans="2:20" s="86" customFormat="1" ht="10.199999999999999">
      <c r="B5699" s="87"/>
      <c r="C5699" s="87"/>
      <c r="R5699" s="89"/>
      <c r="S5699" s="89"/>
      <c r="T5699" s="89"/>
    </row>
    <row r="5700" spans="2:20" s="86" customFormat="1" ht="10.199999999999999">
      <c r="B5700" s="87"/>
      <c r="C5700" s="87"/>
      <c r="R5700" s="89"/>
      <c r="S5700" s="89"/>
      <c r="T5700" s="89"/>
    </row>
    <row r="5701" spans="2:20" s="86" customFormat="1" ht="10.199999999999999">
      <c r="B5701" s="87"/>
      <c r="C5701" s="87"/>
      <c r="R5701" s="89"/>
      <c r="S5701" s="89"/>
      <c r="T5701" s="89"/>
    </row>
    <row r="5702" spans="2:20" s="86" customFormat="1" ht="10.199999999999999">
      <c r="B5702" s="87"/>
      <c r="C5702" s="87"/>
      <c r="R5702" s="89"/>
      <c r="S5702" s="89"/>
      <c r="T5702" s="89"/>
    </row>
    <row r="5703" spans="2:20" s="86" customFormat="1" ht="10.199999999999999">
      <c r="B5703" s="87"/>
      <c r="C5703" s="87"/>
      <c r="R5703" s="89"/>
      <c r="S5703" s="89"/>
      <c r="T5703" s="89"/>
    </row>
    <row r="5704" spans="2:20" s="86" customFormat="1" ht="10.199999999999999">
      <c r="B5704" s="87"/>
      <c r="C5704" s="87"/>
      <c r="R5704" s="89"/>
      <c r="S5704" s="89"/>
      <c r="T5704" s="89"/>
    </row>
    <row r="5705" spans="2:20" s="86" customFormat="1" ht="10.199999999999999">
      <c r="B5705" s="87"/>
      <c r="C5705" s="87"/>
      <c r="R5705" s="89"/>
      <c r="S5705" s="89"/>
      <c r="T5705" s="89"/>
    </row>
    <row r="5706" spans="2:20" s="86" customFormat="1" ht="10.199999999999999">
      <c r="B5706" s="87"/>
      <c r="C5706" s="87"/>
      <c r="R5706" s="89"/>
      <c r="S5706" s="89"/>
      <c r="T5706" s="89"/>
    </row>
    <row r="5707" spans="2:20" s="86" customFormat="1" ht="10.199999999999999">
      <c r="B5707" s="87"/>
      <c r="C5707" s="87"/>
      <c r="R5707" s="89"/>
      <c r="S5707" s="89"/>
      <c r="T5707" s="89"/>
    </row>
    <row r="5708" spans="2:20" s="86" customFormat="1" ht="10.199999999999999">
      <c r="B5708" s="87"/>
      <c r="C5708" s="87"/>
      <c r="R5708" s="89"/>
      <c r="S5708" s="89"/>
      <c r="T5708" s="89"/>
    </row>
    <row r="5709" spans="2:20" s="86" customFormat="1" ht="10.199999999999999">
      <c r="B5709" s="87"/>
      <c r="C5709" s="87"/>
      <c r="R5709" s="89"/>
      <c r="S5709" s="89"/>
      <c r="T5709" s="89"/>
    </row>
    <row r="5710" spans="2:20" s="86" customFormat="1" ht="10.199999999999999">
      <c r="B5710" s="87"/>
      <c r="C5710" s="87"/>
      <c r="R5710" s="89"/>
      <c r="S5710" s="89"/>
      <c r="T5710" s="89"/>
    </row>
    <row r="5711" spans="2:20" s="86" customFormat="1" ht="10.199999999999999">
      <c r="B5711" s="87"/>
      <c r="C5711" s="87"/>
      <c r="R5711" s="89"/>
      <c r="S5711" s="89"/>
      <c r="T5711" s="89"/>
    </row>
    <row r="5712" spans="2:20" s="86" customFormat="1" ht="10.199999999999999">
      <c r="B5712" s="87"/>
      <c r="C5712" s="87"/>
      <c r="R5712" s="89"/>
      <c r="S5712" s="89"/>
      <c r="T5712" s="89"/>
    </row>
    <row r="5713" spans="2:20" s="86" customFormat="1" ht="10.199999999999999">
      <c r="B5713" s="87"/>
      <c r="C5713" s="87"/>
      <c r="R5713" s="89"/>
      <c r="S5713" s="89"/>
      <c r="T5713" s="89"/>
    </row>
    <row r="5714" spans="2:20" s="86" customFormat="1" ht="10.199999999999999">
      <c r="B5714" s="87"/>
      <c r="C5714" s="87"/>
      <c r="R5714" s="89"/>
      <c r="S5714" s="89"/>
      <c r="T5714" s="89"/>
    </row>
    <row r="5715" spans="2:20" s="86" customFormat="1" ht="10.199999999999999">
      <c r="B5715" s="87"/>
      <c r="C5715" s="87"/>
      <c r="R5715" s="89"/>
      <c r="S5715" s="89"/>
      <c r="T5715" s="89"/>
    </row>
    <row r="5716" spans="2:20" s="86" customFormat="1" ht="10.199999999999999">
      <c r="B5716" s="87"/>
      <c r="C5716" s="87"/>
      <c r="R5716" s="89"/>
      <c r="S5716" s="89"/>
      <c r="T5716" s="89"/>
    </row>
    <row r="5717" spans="2:20" s="86" customFormat="1" ht="10.199999999999999">
      <c r="B5717" s="87"/>
      <c r="C5717" s="87"/>
      <c r="R5717" s="89"/>
      <c r="S5717" s="89"/>
      <c r="T5717" s="89"/>
    </row>
    <row r="5718" spans="2:20" s="86" customFormat="1" ht="10.199999999999999">
      <c r="B5718" s="87"/>
      <c r="C5718" s="87"/>
      <c r="R5718" s="89"/>
      <c r="S5718" s="89"/>
      <c r="T5718" s="89"/>
    </row>
    <row r="5719" spans="2:20" s="86" customFormat="1" ht="10.199999999999999">
      <c r="B5719" s="87"/>
      <c r="C5719" s="87"/>
      <c r="R5719" s="89"/>
      <c r="S5719" s="89"/>
      <c r="T5719" s="89"/>
    </row>
    <row r="5720" spans="2:20" s="86" customFormat="1" ht="10.199999999999999">
      <c r="B5720" s="87"/>
      <c r="C5720" s="87"/>
      <c r="R5720" s="89"/>
      <c r="S5720" s="89"/>
      <c r="T5720" s="89"/>
    </row>
    <row r="5721" spans="2:20" s="86" customFormat="1" ht="10.199999999999999">
      <c r="B5721" s="87"/>
      <c r="C5721" s="87"/>
      <c r="R5721" s="89"/>
      <c r="S5721" s="89"/>
      <c r="T5721" s="89"/>
    </row>
    <row r="5722" spans="2:20" s="86" customFormat="1" ht="10.199999999999999">
      <c r="B5722" s="87"/>
      <c r="C5722" s="87"/>
      <c r="R5722" s="89"/>
      <c r="S5722" s="89"/>
      <c r="T5722" s="89"/>
    </row>
    <row r="5723" spans="2:20" s="86" customFormat="1" ht="10.199999999999999">
      <c r="B5723" s="87"/>
      <c r="C5723" s="87"/>
      <c r="R5723" s="89"/>
      <c r="S5723" s="89"/>
      <c r="T5723" s="89"/>
    </row>
    <row r="5724" spans="2:20" s="86" customFormat="1" ht="10.199999999999999">
      <c r="B5724" s="87"/>
      <c r="C5724" s="87"/>
      <c r="R5724" s="89"/>
      <c r="S5724" s="89"/>
      <c r="T5724" s="89"/>
    </row>
    <row r="5725" spans="2:20" s="86" customFormat="1" ht="10.199999999999999">
      <c r="B5725" s="87"/>
      <c r="C5725" s="87"/>
      <c r="R5725" s="89"/>
      <c r="S5725" s="89"/>
      <c r="T5725" s="89"/>
    </row>
    <row r="5726" spans="2:20" s="86" customFormat="1" ht="10.199999999999999">
      <c r="B5726" s="87"/>
      <c r="C5726" s="87"/>
      <c r="R5726" s="89"/>
      <c r="S5726" s="89"/>
      <c r="T5726" s="89"/>
    </row>
    <row r="5727" spans="2:20" s="86" customFormat="1" ht="10.199999999999999">
      <c r="B5727" s="87"/>
      <c r="C5727" s="87"/>
      <c r="R5727" s="89"/>
      <c r="S5727" s="89"/>
      <c r="T5727" s="89"/>
    </row>
    <row r="5728" spans="2:20" s="86" customFormat="1" ht="10.199999999999999">
      <c r="B5728" s="87"/>
      <c r="C5728" s="87"/>
      <c r="R5728" s="89"/>
      <c r="S5728" s="89"/>
      <c r="T5728" s="89"/>
    </row>
    <row r="5729" spans="2:20" s="86" customFormat="1" ht="10.199999999999999">
      <c r="B5729" s="87"/>
      <c r="C5729" s="87"/>
      <c r="R5729" s="89"/>
      <c r="S5729" s="89"/>
      <c r="T5729" s="89"/>
    </row>
    <row r="5730" spans="2:20" s="86" customFormat="1" ht="10.199999999999999">
      <c r="B5730" s="87"/>
      <c r="C5730" s="87"/>
      <c r="R5730" s="89"/>
      <c r="S5730" s="89"/>
      <c r="T5730" s="89"/>
    </row>
    <row r="5731" spans="2:20" s="86" customFormat="1" ht="10.199999999999999">
      <c r="B5731" s="87"/>
      <c r="C5731" s="87"/>
      <c r="R5731" s="89"/>
      <c r="S5731" s="89"/>
      <c r="T5731" s="89"/>
    </row>
    <row r="5732" spans="2:20" s="86" customFormat="1" ht="10.199999999999999">
      <c r="B5732" s="87"/>
      <c r="C5732" s="87"/>
      <c r="R5732" s="89"/>
      <c r="S5732" s="89"/>
      <c r="T5732" s="89"/>
    </row>
    <row r="5733" spans="2:20" s="86" customFormat="1" ht="10.199999999999999">
      <c r="B5733" s="87"/>
      <c r="C5733" s="87"/>
      <c r="R5733" s="89"/>
      <c r="S5733" s="89"/>
      <c r="T5733" s="89"/>
    </row>
    <row r="5734" spans="2:20" s="86" customFormat="1" ht="10.199999999999999">
      <c r="B5734" s="87"/>
      <c r="C5734" s="87"/>
      <c r="R5734" s="89"/>
      <c r="S5734" s="89"/>
      <c r="T5734" s="89"/>
    </row>
    <row r="5735" spans="2:20" s="86" customFormat="1" ht="10.199999999999999">
      <c r="B5735" s="87"/>
      <c r="C5735" s="87"/>
      <c r="R5735" s="89"/>
      <c r="S5735" s="89"/>
      <c r="T5735" s="89"/>
    </row>
    <row r="5736" spans="2:20" s="86" customFormat="1" ht="10.199999999999999">
      <c r="B5736" s="87"/>
      <c r="C5736" s="87"/>
      <c r="R5736" s="89"/>
      <c r="S5736" s="89"/>
      <c r="T5736" s="89"/>
    </row>
    <row r="5737" spans="2:20" s="86" customFormat="1" ht="10.199999999999999">
      <c r="B5737" s="87"/>
      <c r="C5737" s="87"/>
      <c r="R5737" s="89"/>
      <c r="S5737" s="89"/>
      <c r="T5737" s="89"/>
    </row>
    <row r="5738" spans="2:20" s="86" customFormat="1" ht="10.199999999999999">
      <c r="B5738" s="87"/>
      <c r="C5738" s="87"/>
      <c r="R5738" s="89"/>
      <c r="S5738" s="89"/>
      <c r="T5738" s="89"/>
    </row>
    <row r="5739" spans="2:20" s="86" customFormat="1" ht="10.199999999999999">
      <c r="B5739" s="87"/>
      <c r="C5739" s="87"/>
      <c r="R5739" s="89"/>
      <c r="S5739" s="89"/>
      <c r="T5739" s="89"/>
    </row>
    <row r="5740" spans="2:20" s="86" customFormat="1" ht="10.199999999999999">
      <c r="B5740" s="87"/>
      <c r="C5740" s="87"/>
      <c r="R5740" s="89"/>
      <c r="S5740" s="89"/>
      <c r="T5740" s="89"/>
    </row>
    <row r="5741" spans="2:20" s="86" customFormat="1" ht="10.199999999999999">
      <c r="B5741" s="87"/>
      <c r="C5741" s="87"/>
      <c r="R5741" s="89"/>
      <c r="S5741" s="89"/>
      <c r="T5741" s="89"/>
    </row>
    <row r="5742" spans="2:20" s="86" customFormat="1" ht="10.199999999999999">
      <c r="B5742" s="87"/>
      <c r="C5742" s="87"/>
      <c r="R5742" s="89"/>
      <c r="S5742" s="89"/>
      <c r="T5742" s="89"/>
    </row>
    <row r="5743" spans="2:20" s="86" customFormat="1" ht="10.199999999999999">
      <c r="B5743" s="87"/>
      <c r="C5743" s="87"/>
      <c r="R5743" s="89"/>
      <c r="S5743" s="89"/>
      <c r="T5743" s="89"/>
    </row>
    <row r="5744" spans="2:20" s="86" customFormat="1" ht="10.199999999999999">
      <c r="B5744" s="87"/>
      <c r="C5744" s="87"/>
      <c r="R5744" s="89"/>
      <c r="S5744" s="89"/>
      <c r="T5744" s="89"/>
    </row>
    <row r="5745" spans="2:20" s="86" customFormat="1" ht="10.199999999999999">
      <c r="B5745" s="87"/>
      <c r="C5745" s="87"/>
      <c r="R5745" s="89"/>
      <c r="S5745" s="89"/>
      <c r="T5745" s="89"/>
    </row>
    <row r="5746" spans="2:20" s="86" customFormat="1" ht="10.199999999999999">
      <c r="B5746" s="87"/>
      <c r="C5746" s="87"/>
      <c r="R5746" s="89"/>
      <c r="S5746" s="89"/>
      <c r="T5746" s="89"/>
    </row>
    <row r="5747" spans="2:20" s="86" customFormat="1" ht="10.199999999999999">
      <c r="B5747" s="87"/>
      <c r="C5747" s="87"/>
      <c r="R5747" s="89"/>
      <c r="S5747" s="89"/>
      <c r="T5747" s="89"/>
    </row>
    <row r="5748" spans="2:20" s="86" customFormat="1" ht="10.199999999999999">
      <c r="B5748" s="87"/>
      <c r="C5748" s="87"/>
      <c r="R5748" s="89"/>
      <c r="S5748" s="89"/>
      <c r="T5748" s="89"/>
    </row>
    <row r="5749" spans="2:20" s="86" customFormat="1" ht="10.199999999999999">
      <c r="B5749" s="87"/>
      <c r="C5749" s="87"/>
      <c r="R5749" s="89"/>
      <c r="S5749" s="89"/>
      <c r="T5749" s="89"/>
    </row>
    <row r="5750" spans="2:20" s="86" customFormat="1" ht="10.199999999999999">
      <c r="B5750" s="87"/>
      <c r="C5750" s="87"/>
      <c r="R5750" s="89"/>
      <c r="S5750" s="89"/>
      <c r="T5750" s="89"/>
    </row>
    <row r="5751" spans="2:20" s="86" customFormat="1" ht="10.199999999999999">
      <c r="B5751" s="87"/>
      <c r="C5751" s="87"/>
      <c r="R5751" s="89"/>
      <c r="S5751" s="89"/>
      <c r="T5751" s="89"/>
    </row>
    <row r="5752" spans="2:20" s="86" customFormat="1" ht="10.199999999999999">
      <c r="B5752" s="87"/>
      <c r="C5752" s="87"/>
      <c r="R5752" s="89"/>
      <c r="S5752" s="89"/>
      <c r="T5752" s="89"/>
    </row>
    <row r="5753" spans="2:20" s="86" customFormat="1" ht="10.199999999999999">
      <c r="B5753" s="87"/>
      <c r="C5753" s="87"/>
      <c r="R5753" s="89"/>
      <c r="S5753" s="89"/>
      <c r="T5753" s="89"/>
    </row>
    <row r="5754" spans="2:20" s="86" customFormat="1" ht="10.199999999999999">
      <c r="B5754" s="87"/>
      <c r="C5754" s="87"/>
      <c r="R5754" s="89"/>
      <c r="S5754" s="89"/>
      <c r="T5754" s="89"/>
    </row>
    <row r="5755" spans="2:20" s="86" customFormat="1" ht="10.199999999999999">
      <c r="B5755" s="87"/>
      <c r="C5755" s="87"/>
      <c r="R5755" s="89"/>
      <c r="S5755" s="89"/>
      <c r="T5755" s="89"/>
    </row>
    <row r="5756" spans="2:20" s="86" customFormat="1" ht="10.199999999999999">
      <c r="B5756" s="87"/>
      <c r="C5756" s="87"/>
      <c r="R5756" s="89"/>
      <c r="S5756" s="89"/>
      <c r="T5756" s="89"/>
    </row>
    <row r="5757" spans="2:20" s="86" customFormat="1" ht="10.199999999999999">
      <c r="B5757" s="87"/>
      <c r="C5757" s="87"/>
      <c r="R5757" s="89"/>
      <c r="S5757" s="89"/>
      <c r="T5757" s="89"/>
    </row>
    <row r="5758" spans="2:20" s="86" customFormat="1" ht="10.199999999999999">
      <c r="B5758" s="87"/>
      <c r="C5758" s="87"/>
      <c r="R5758" s="89"/>
      <c r="S5758" s="89"/>
      <c r="T5758" s="89"/>
    </row>
    <row r="5759" spans="2:20" s="86" customFormat="1" ht="10.199999999999999">
      <c r="B5759" s="87"/>
      <c r="C5759" s="87"/>
      <c r="R5759" s="89"/>
      <c r="S5759" s="89"/>
      <c r="T5759" s="89"/>
    </row>
    <row r="5760" spans="2:20" s="86" customFormat="1" ht="10.199999999999999">
      <c r="B5760" s="87"/>
      <c r="C5760" s="87"/>
      <c r="R5760" s="89"/>
      <c r="S5760" s="89"/>
      <c r="T5760" s="89"/>
    </row>
    <row r="5761" spans="2:20" s="86" customFormat="1" ht="10.199999999999999">
      <c r="B5761" s="87"/>
      <c r="C5761" s="87"/>
      <c r="R5761" s="89"/>
      <c r="S5761" s="89"/>
      <c r="T5761" s="89"/>
    </row>
    <row r="5762" spans="2:20" s="86" customFormat="1" ht="10.199999999999999">
      <c r="B5762" s="87"/>
      <c r="C5762" s="87"/>
      <c r="R5762" s="89"/>
      <c r="S5762" s="89"/>
      <c r="T5762" s="89"/>
    </row>
    <row r="5763" spans="2:20" s="86" customFormat="1" ht="10.199999999999999">
      <c r="B5763" s="87"/>
      <c r="C5763" s="87"/>
      <c r="R5763" s="89"/>
      <c r="S5763" s="89"/>
      <c r="T5763" s="89"/>
    </row>
    <row r="5764" spans="2:20" s="86" customFormat="1" ht="10.199999999999999">
      <c r="B5764" s="87"/>
      <c r="C5764" s="87"/>
      <c r="R5764" s="89"/>
      <c r="S5764" s="89"/>
      <c r="T5764" s="89"/>
    </row>
    <row r="5765" spans="2:20" s="86" customFormat="1" ht="10.199999999999999">
      <c r="B5765" s="87"/>
      <c r="C5765" s="87"/>
      <c r="R5765" s="89"/>
      <c r="S5765" s="89"/>
      <c r="T5765" s="89"/>
    </row>
    <row r="5766" spans="2:20" s="86" customFormat="1" ht="10.199999999999999">
      <c r="B5766" s="87"/>
      <c r="C5766" s="87"/>
      <c r="R5766" s="89"/>
      <c r="S5766" s="89"/>
      <c r="T5766" s="89"/>
    </row>
    <row r="5767" spans="2:20" s="86" customFormat="1" ht="10.199999999999999">
      <c r="B5767" s="87"/>
      <c r="C5767" s="87"/>
      <c r="R5767" s="89"/>
      <c r="S5767" s="89"/>
      <c r="T5767" s="89"/>
    </row>
    <row r="5768" spans="2:20" s="86" customFormat="1" ht="10.199999999999999">
      <c r="B5768" s="87"/>
      <c r="C5768" s="87"/>
      <c r="R5768" s="89"/>
      <c r="S5768" s="89"/>
      <c r="T5768" s="89"/>
    </row>
    <row r="5769" spans="2:20" s="86" customFormat="1" ht="10.199999999999999">
      <c r="B5769" s="87"/>
      <c r="C5769" s="87"/>
      <c r="R5769" s="89"/>
      <c r="S5769" s="89"/>
      <c r="T5769" s="89"/>
    </row>
    <row r="5770" spans="2:20" s="86" customFormat="1" ht="10.199999999999999">
      <c r="B5770" s="87"/>
      <c r="C5770" s="87"/>
      <c r="R5770" s="89"/>
      <c r="S5770" s="89"/>
      <c r="T5770" s="89"/>
    </row>
    <row r="5771" spans="2:20" s="86" customFormat="1" ht="10.199999999999999">
      <c r="B5771" s="87"/>
      <c r="C5771" s="87"/>
      <c r="R5771" s="89"/>
      <c r="S5771" s="89"/>
      <c r="T5771" s="89"/>
    </row>
    <row r="5772" spans="2:20" s="86" customFormat="1" ht="10.199999999999999">
      <c r="B5772" s="87"/>
      <c r="C5772" s="87"/>
      <c r="R5772" s="89"/>
      <c r="S5772" s="89"/>
      <c r="T5772" s="89"/>
    </row>
    <row r="5773" spans="2:20" s="86" customFormat="1" ht="10.199999999999999">
      <c r="B5773" s="87"/>
      <c r="C5773" s="87"/>
      <c r="R5773" s="89"/>
      <c r="S5773" s="89"/>
      <c r="T5773" s="89"/>
    </row>
    <row r="5774" spans="2:20" s="86" customFormat="1" ht="10.199999999999999">
      <c r="B5774" s="87"/>
      <c r="C5774" s="87"/>
      <c r="R5774" s="89"/>
      <c r="S5774" s="89"/>
      <c r="T5774" s="89"/>
    </row>
    <row r="5775" spans="2:20" s="86" customFormat="1" ht="10.199999999999999">
      <c r="B5775" s="87"/>
      <c r="C5775" s="87"/>
      <c r="R5775" s="89"/>
      <c r="S5775" s="89"/>
      <c r="T5775" s="89"/>
    </row>
    <row r="5776" spans="2:20" s="86" customFormat="1" ht="10.199999999999999">
      <c r="B5776" s="87"/>
      <c r="C5776" s="87"/>
      <c r="R5776" s="89"/>
      <c r="S5776" s="89"/>
      <c r="T5776" s="89"/>
    </row>
    <row r="5777" spans="2:20" s="86" customFormat="1" ht="10.199999999999999">
      <c r="B5777" s="87"/>
      <c r="C5777" s="87"/>
      <c r="R5777" s="89"/>
      <c r="S5777" s="89"/>
      <c r="T5777" s="89"/>
    </row>
    <row r="5778" spans="2:20" s="86" customFormat="1" ht="10.199999999999999">
      <c r="B5778" s="87"/>
      <c r="C5778" s="87"/>
      <c r="R5778" s="89"/>
      <c r="S5778" s="89"/>
      <c r="T5778" s="89"/>
    </row>
    <row r="5779" spans="2:20" s="86" customFormat="1" ht="10.199999999999999">
      <c r="B5779" s="87"/>
      <c r="C5779" s="87"/>
      <c r="R5779" s="89"/>
      <c r="S5779" s="89"/>
      <c r="T5779" s="89"/>
    </row>
    <row r="5780" spans="2:20" s="86" customFormat="1" ht="10.199999999999999">
      <c r="B5780" s="87"/>
      <c r="C5780" s="87"/>
      <c r="R5780" s="89"/>
      <c r="S5780" s="89"/>
      <c r="T5780" s="89"/>
    </row>
    <row r="5781" spans="2:20" s="86" customFormat="1" ht="10.199999999999999">
      <c r="B5781" s="87"/>
      <c r="C5781" s="87"/>
      <c r="R5781" s="89"/>
      <c r="S5781" s="89"/>
      <c r="T5781" s="89"/>
    </row>
    <row r="5782" spans="2:20" s="86" customFormat="1" ht="10.199999999999999">
      <c r="B5782" s="87"/>
      <c r="C5782" s="87"/>
      <c r="R5782" s="89"/>
      <c r="S5782" s="89"/>
      <c r="T5782" s="89"/>
    </row>
    <row r="5783" spans="2:20" s="86" customFormat="1" ht="10.199999999999999">
      <c r="B5783" s="87"/>
      <c r="C5783" s="87"/>
      <c r="R5783" s="89"/>
      <c r="S5783" s="89"/>
      <c r="T5783" s="89"/>
    </row>
    <row r="5784" spans="2:20" s="86" customFormat="1" ht="10.199999999999999">
      <c r="B5784" s="87"/>
      <c r="C5784" s="87"/>
      <c r="R5784" s="89"/>
      <c r="S5784" s="89"/>
      <c r="T5784" s="89"/>
    </row>
    <row r="5785" spans="2:20" s="86" customFormat="1" ht="10.199999999999999">
      <c r="B5785" s="87"/>
      <c r="C5785" s="87"/>
      <c r="R5785" s="89"/>
      <c r="S5785" s="89"/>
      <c r="T5785" s="89"/>
    </row>
    <row r="5786" spans="2:20" s="86" customFormat="1" ht="10.199999999999999">
      <c r="B5786" s="87"/>
      <c r="C5786" s="87"/>
      <c r="R5786" s="89"/>
      <c r="S5786" s="89"/>
      <c r="T5786" s="89"/>
    </row>
    <row r="5787" spans="2:20" s="86" customFormat="1" ht="10.199999999999999">
      <c r="B5787" s="87"/>
      <c r="C5787" s="87"/>
      <c r="R5787" s="89"/>
      <c r="S5787" s="89"/>
      <c r="T5787" s="89"/>
    </row>
    <row r="5788" spans="2:20" s="86" customFormat="1" ht="10.199999999999999">
      <c r="B5788" s="87"/>
      <c r="C5788" s="87"/>
      <c r="R5788" s="89"/>
      <c r="S5788" s="89"/>
      <c r="T5788" s="89"/>
    </row>
    <row r="5789" spans="2:20" s="86" customFormat="1" ht="10.199999999999999">
      <c r="B5789" s="87"/>
      <c r="C5789" s="87"/>
      <c r="R5789" s="89"/>
      <c r="S5789" s="89"/>
      <c r="T5789" s="89"/>
    </row>
    <row r="5790" spans="2:20" s="86" customFormat="1" ht="10.199999999999999">
      <c r="B5790" s="87"/>
      <c r="C5790" s="87"/>
      <c r="R5790" s="89"/>
      <c r="S5790" s="89"/>
      <c r="T5790" s="89"/>
    </row>
    <row r="5791" spans="2:20" s="86" customFormat="1" ht="10.199999999999999">
      <c r="B5791" s="87"/>
      <c r="C5791" s="87"/>
      <c r="R5791" s="89"/>
      <c r="S5791" s="89"/>
      <c r="T5791" s="89"/>
    </row>
    <row r="5792" spans="2:20" s="86" customFormat="1" ht="10.199999999999999">
      <c r="B5792" s="87"/>
      <c r="C5792" s="87"/>
      <c r="R5792" s="89"/>
      <c r="S5792" s="89"/>
      <c r="T5792" s="89"/>
    </row>
    <row r="5793" spans="2:20" s="86" customFormat="1" ht="10.199999999999999">
      <c r="B5793" s="87"/>
      <c r="C5793" s="87"/>
      <c r="R5793" s="89"/>
      <c r="S5793" s="89"/>
      <c r="T5793" s="89"/>
    </row>
    <row r="5794" spans="2:20" s="86" customFormat="1" ht="10.199999999999999">
      <c r="B5794" s="87"/>
      <c r="C5794" s="87"/>
      <c r="R5794" s="89"/>
      <c r="S5794" s="89"/>
      <c r="T5794" s="89"/>
    </row>
    <row r="5795" spans="2:20" s="86" customFormat="1" ht="10.199999999999999">
      <c r="B5795" s="87"/>
      <c r="C5795" s="87"/>
      <c r="R5795" s="89"/>
      <c r="S5795" s="89"/>
      <c r="T5795" s="89"/>
    </row>
    <row r="5796" spans="2:20" s="86" customFormat="1" ht="10.199999999999999">
      <c r="B5796" s="87"/>
      <c r="C5796" s="87"/>
      <c r="R5796" s="89"/>
      <c r="S5796" s="89"/>
      <c r="T5796" s="89"/>
    </row>
    <row r="5797" spans="2:20" s="86" customFormat="1" ht="10.199999999999999">
      <c r="B5797" s="87"/>
      <c r="C5797" s="87"/>
      <c r="R5797" s="89"/>
      <c r="S5797" s="89"/>
      <c r="T5797" s="89"/>
    </row>
    <row r="5798" spans="2:20" s="86" customFormat="1" ht="10.199999999999999">
      <c r="B5798" s="87"/>
      <c r="C5798" s="87"/>
      <c r="R5798" s="89"/>
      <c r="S5798" s="89"/>
      <c r="T5798" s="89"/>
    </row>
    <row r="5799" spans="2:20" s="86" customFormat="1" ht="10.199999999999999">
      <c r="B5799" s="87"/>
      <c r="C5799" s="87"/>
      <c r="R5799" s="89"/>
      <c r="S5799" s="89"/>
      <c r="T5799" s="89"/>
    </row>
    <row r="5800" spans="2:20" s="86" customFormat="1" ht="10.199999999999999">
      <c r="B5800" s="87"/>
      <c r="C5800" s="87"/>
      <c r="R5800" s="89"/>
      <c r="S5800" s="89"/>
      <c r="T5800" s="89"/>
    </row>
    <row r="5801" spans="2:20" s="86" customFormat="1" ht="10.199999999999999">
      <c r="B5801" s="87"/>
      <c r="C5801" s="87"/>
      <c r="R5801" s="89"/>
      <c r="S5801" s="89"/>
      <c r="T5801" s="89"/>
    </row>
    <row r="5802" spans="2:20" s="86" customFormat="1" ht="10.199999999999999">
      <c r="B5802" s="87"/>
      <c r="C5802" s="87"/>
      <c r="R5802" s="89"/>
      <c r="S5802" s="89"/>
      <c r="T5802" s="89"/>
    </row>
    <row r="5803" spans="2:20" s="86" customFormat="1" ht="10.199999999999999">
      <c r="B5803" s="87"/>
      <c r="C5803" s="87"/>
      <c r="R5803" s="89"/>
      <c r="S5803" s="89"/>
      <c r="T5803" s="89"/>
    </row>
    <row r="5804" spans="2:20" s="86" customFormat="1" ht="10.199999999999999">
      <c r="B5804" s="87"/>
      <c r="C5804" s="87"/>
      <c r="R5804" s="89"/>
      <c r="S5804" s="89"/>
      <c r="T5804" s="89"/>
    </row>
    <row r="5805" spans="2:20" s="86" customFormat="1" ht="10.199999999999999">
      <c r="B5805" s="87"/>
      <c r="C5805" s="87"/>
      <c r="R5805" s="89"/>
      <c r="S5805" s="89"/>
      <c r="T5805" s="89"/>
    </row>
    <row r="5806" spans="2:20" s="86" customFormat="1" ht="10.199999999999999">
      <c r="B5806" s="87"/>
      <c r="C5806" s="87"/>
      <c r="R5806" s="89"/>
      <c r="S5806" s="89"/>
      <c r="T5806" s="89"/>
    </row>
    <row r="5807" spans="2:20" s="86" customFormat="1" ht="10.199999999999999">
      <c r="B5807" s="87"/>
      <c r="C5807" s="87"/>
      <c r="R5807" s="89"/>
      <c r="S5807" s="89"/>
      <c r="T5807" s="89"/>
    </row>
    <row r="5808" spans="2:20" s="86" customFormat="1" ht="10.199999999999999">
      <c r="B5808" s="87"/>
      <c r="C5808" s="87"/>
      <c r="R5808" s="89"/>
      <c r="S5808" s="89"/>
      <c r="T5808" s="89"/>
    </row>
    <row r="5809" spans="2:20" s="86" customFormat="1" ht="10.199999999999999">
      <c r="B5809" s="87"/>
      <c r="C5809" s="87"/>
      <c r="R5809" s="89"/>
      <c r="S5809" s="89"/>
      <c r="T5809" s="89"/>
    </row>
    <row r="5810" spans="2:20" s="86" customFormat="1" ht="10.199999999999999">
      <c r="B5810" s="87"/>
      <c r="C5810" s="87"/>
      <c r="R5810" s="89"/>
      <c r="S5810" s="89"/>
      <c r="T5810" s="89"/>
    </row>
    <row r="5811" spans="2:20" s="86" customFormat="1" ht="10.199999999999999">
      <c r="B5811" s="87"/>
      <c r="C5811" s="87"/>
      <c r="R5811" s="89"/>
      <c r="S5811" s="89"/>
      <c r="T5811" s="89"/>
    </row>
    <row r="5812" spans="2:20" s="86" customFormat="1" ht="10.199999999999999">
      <c r="B5812" s="87"/>
      <c r="C5812" s="87"/>
      <c r="R5812" s="89"/>
      <c r="S5812" s="89"/>
      <c r="T5812" s="89"/>
    </row>
    <row r="5813" spans="2:20" s="86" customFormat="1" ht="10.199999999999999">
      <c r="B5813" s="87"/>
      <c r="C5813" s="87"/>
      <c r="R5813" s="89"/>
      <c r="S5813" s="89"/>
      <c r="T5813" s="89"/>
    </row>
    <row r="5814" spans="2:20" s="86" customFormat="1" ht="10.199999999999999">
      <c r="B5814" s="87"/>
      <c r="C5814" s="87"/>
      <c r="R5814" s="89"/>
      <c r="S5814" s="89"/>
      <c r="T5814" s="89"/>
    </row>
    <row r="5815" spans="2:20" s="86" customFormat="1" ht="10.199999999999999">
      <c r="B5815" s="87"/>
      <c r="C5815" s="87"/>
      <c r="R5815" s="89"/>
      <c r="S5815" s="89"/>
      <c r="T5815" s="89"/>
    </row>
    <row r="5816" spans="2:20" s="86" customFormat="1" ht="10.199999999999999">
      <c r="B5816" s="87"/>
      <c r="C5816" s="87"/>
      <c r="R5816" s="89"/>
      <c r="S5816" s="89"/>
      <c r="T5816" s="89"/>
    </row>
    <row r="5817" spans="2:20" s="86" customFormat="1" ht="10.199999999999999">
      <c r="B5817" s="87"/>
      <c r="C5817" s="87"/>
      <c r="R5817" s="89"/>
      <c r="S5817" s="89"/>
      <c r="T5817" s="89"/>
    </row>
    <row r="5818" spans="2:20" s="86" customFormat="1" ht="10.199999999999999">
      <c r="B5818" s="87"/>
      <c r="C5818" s="87"/>
      <c r="R5818" s="89"/>
      <c r="S5818" s="89"/>
      <c r="T5818" s="89"/>
    </row>
    <row r="5819" spans="2:20" s="86" customFormat="1" ht="10.199999999999999">
      <c r="B5819" s="87"/>
      <c r="C5819" s="87"/>
      <c r="R5819" s="89"/>
      <c r="S5819" s="89"/>
      <c r="T5819" s="89"/>
    </row>
    <row r="5820" spans="2:20" s="86" customFormat="1" ht="10.199999999999999">
      <c r="B5820" s="87"/>
      <c r="C5820" s="87"/>
      <c r="R5820" s="89"/>
      <c r="S5820" s="89"/>
      <c r="T5820" s="89"/>
    </row>
    <row r="5821" spans="2:20" s="86" customFormat="1" ht="10.199999999999999">
      <c r="B5821" s="87"/>
      <c r="C5821" s="87"/>
      <c r="R5821" s="89"/>
      <c r="S5821" s="89"/>
      <c r="T5821" s="89"/>
    </row>
    <row r="5822" spans="2:20" s="86" customFormat="1" ht="10.199999999999999">
      <c r="B5822" s="87"/>
      <c r="C5822" s="87"/>
      <c r="R5822" s="89"/>
      <c r="S5822" s="89"/>
      <c r="T5822" s="89"/>
    </row>
    <row r="5823" spans="2:20" s="86" customFormat="1" ht="10.199999999999999">
      <c r="B5823" s="87"/>
      <c r="C5823" s="87"/>
      <c r="R5823" s="89"/>
      <c r="S5823" s="89"/>
      <c r="T5823" s="89"/>
    </row>
    <row r="5824" spans="2:20" s="86" customFormat="1" ht="10.199999999999999">
      <c r="B5824" s="87"/>
      <c r="C5824" s="87"/>
      <c r="R5824" s="89"/>
      <c r="S5824" s="89"/>
      <c r="T5824" s="89"/>
    </row>
    <row r="5825" spans="2:20" s="86" customFormat="1" ht="10.199999999999999">
      <c r="B5825" s="87"/>
      <c r="C5825" s="87"/>
      <c r="R5825" s="89"/>
      <c r="S5825" s="89"/>
      <c r="T5825" s="89"/>
    </row>
    <row r="5826" spans="2:20" s="86" customFormat="1" ht="10.199999999999999">
      <c r="B5826" s="87"/>
      <c r="C5826" s="87"/>
      <c r="R5826" s="89"/>
      <c r="S5826" s="89"/>
      <c r="T5826" s="89"/>
    </row>
    <row r="5827" spans="2:20" s="86" customFormat="1" ht="10.199999999999999">
      <c r="B5827" s="87"/>
      <c r="C5827" s="87"/>
      <c r="R5827" s="89"/>
      <c r="S5827" s="89"/>
      <c r="T5827" s="89"/>
    </row>
    <row r="5828" spans="2:20" s="86" customFormat="1" ht="10.199999999999999">
      <c r="B5828" s="87"/>
      <c r="C5828" s="87"/>
      <c r="R5828" s="89"/>
      <c r="S5828" s="89"/>
      <c r="T5828" s="89"/>
    </row>
    <row r="5829" spans="2:20" s="86" customFormat="1" ht="10.199999999999999">
      <c r="B5829" s="87"/>
      <c r="C5829" s="87"/>
      <c r="R5829" s="89"/>
      <c r="S5829" s="89"/>
      <c r="T5829" s="89"/>
    </row>
    <row r="5830" spans="2:20" s="86" customFormat="1" ht="10.199999999999999">
      <c r="B5830" s="87"/>
      <c r="C5830" s="87"/>
      <c r="R5830" s="89"/>
      <c r="S5830" s="89"/>
      <c r="T5830" s="89"/>
    </row>
    <row r="5831" spans="2:20" s="86" customFormat="1" ht="10.199999999999999">
      <c r="B5831" s="87"/>
      <c r="C5831" s="87"/>
      <c r="R5831" s="89"/>
      <c r="S5831" s="89"/>
      <c r="T5831" s="89"/>
    </row>
    <row r="5832" spans="2:20" s="86" customFormat="1" ht="10.199999999999999">
      <c r="B5832" s="87"/>
      <c r="C5832" s="87"/>
      <c r="R5832" s="89"/>
      <c r="S5832" s="89"/>
      <c r="T5832" s="89"/>
    </row>
    <row r="5833" spans="2:20" s="86" customFormat="1" ht="10.199999999999999">
      <c r="B5833" s="87"/>
      <c r="C5833" s="87"/>
      <c r="R5833" s="89"/>
      <c r="S5833" s="89"/>
      <c r="T5833" s="89"/>
    </row>
    <row r="5834" spans="2:20" s="86" customFormat="1" ht="10.199999999999999">
      <c r="B5834" s="87"/>
      <c r="C5834" s="87"/>
      <c r="R5834" s="89"/>
      <c r="S5834" s="89"/>
      <c r="T5834" s="89"/>
    </row>
    <row r="5835" spans="2:20" s="86" customFormat="1" ht="10.199999999999999">
      <c r="B5835" s="87"/>
      <c r="C5835" s="87"/>
      <c r="R5835" s="89"/>
      <c r="S5835" s="89"/>
      <c r="T5835" s="89"/>
    </row>
    <row r="5836" spans="2:20" s="86" customFormat="1" ht="10.199999999999999">
      <c r="B5836" s="87"/>
      <c r="C5836" s="87"/>
      <c r="R5836" s="89"/>
      <c r="S5836" s="89"/>
      <c r="T5836" s="89"/>
    </row>
    <row r="5837" spans="2:20" s="86" customFormat="1" ht="10.199999999999999">
      <c r="B5837" s="87"/>
      <c r="C5837" s="87"/>
      <c r="R5837" s="89"/>
      <c r="S5837" s="89"/>
      <c r="T5837" s="89"/>
    </row>
    <row r="5838" spans="2:20" s="86" customFormat="1" ht="10.199999999999999">
      <c r="B5838" s="87"/>
      <c r="C5838" s="87"/>
      <c r="R5838" s="89"/>
      <c r="S5838" s="89"/>
      <c r="T5838" s="89"/>
    </row>
    <row r="5839" spans="2:20" s="86" customFormat="1" ht="10.199999999999999">
      <c r="B5839" s="87"/>
      <c r="C5839" s="87"/>
      <c r="R5839" s="89"/>
      <c r="S5839" s="89"/>
      <c r="T5839" s="89"/>
    </row>
    <row r="5840" spans="2:20" s="86" customFormat="1" ht="10.199999999999999">
      <c r="B5840" s="87"/>
      <c r="C5840" s="87"/>
      <c r="R5840" s="89"/>
      <c r="S5840" s="89"/>
      <c r="T5840" s="89"/>
    </row>
    <row r="5841" spans="2:20" s="86" customFormat="1" ht="10.199999999999999">
      <c r="B5841" s="87"/>
      <c r="C5841" s="87"/>
      <c r="R5841" s="89"/>
      <c r="S5841" s="89"/>
      <c r="T5841" s="89"/>
    </row>
    <row r="5842" spans="2:20" s="86" customFormat="1" ht="10.199999999999999">
      <c r="B5842" s="87"/>
      <c r="C5842" s="87"/>
      <c r="R5842" s="89"/>
      <c r="S5842" s="89"/>
      <c r="T5842" s="89"/>
    </row>
    <row r="5843" spans="2:20" s="86" customFormat="1" ht="10.199999999999999">
      <c r="B5843" s="87"/>
      <c r="C5843" s="87"/>
      <c r="R5843" s="89"/>
      <c r="S5843" s="89"/>
      <c r="T5843" s="89"/>
    </row>
    <row r="5844" spans="2:20" s="86" customFormat="1" ht="10.199999999999999">
      <c r="B5844" s="87"/>
      <c r="C5844" s="87"/>
      <c r="R5844" s="89"/>
      <c r="S5844" s="89"/>
      <c r="T5844" s="89"/>
    </row>
    <row r="5845" spans="2:20" s="86" customFormat="1" ht="10.199999999999999">
      <c r="B5845" s="87"/>
      <c r="C5845" s="87"/>
      <c r="R5845" s="89"/>
      <c r="S5845" s="89"/>
      <c r="T5845" s="89"/>
    </row>
    <row r="5846" spans="2:20" s="86" customFormat="1" ht="10.199999999999999">
      <c r="B5846" s="87"/>
      <c r="C5846" s="87"/>
      <c r="R5846" s="89"/>
      <c r="S5846" s="89"/>
      <c r="T5846" s="89"/>
    </row>
    <row r="5847" spans="2:20" s="86" customFormat="1" ht="10.199999999999999">
      <c r="B5847" s="87"/>
      <c r="C5847" s="87"/>
      <c r="R5847" s="89"/>
      <c r="S5847" s="89"/>
      <c r="T5847" s="89"/>
    </row>
    <row r="5848" spans="2:20" s="86" customFormat="1" ht="10.199999999999999">
      <c r="B5848" s="87"/>
      <c r="C5848" s="87"/>
      <c r="R5848" s="89"/>
      <c r="S5848" s="89"/>
      <c r="T5848" s="89"/>
    </row>
    <row r="5849" spans="2:20" s="86" customFormat="1" ht="10.199999999999999">
      <c r="B5849" s="87"/>
      <c r="C5849" s="87"/>
      <c r="R5849" s="89"/>
      <c r="S5849" s="89"/>
      <c r="T5849" s="89"/>
    </row>
    <row r="5850" spans="2:20" s="86" customFormat="1" ht="10.199999999999999">
      <c r="B5850" s="87"/>
      <c r="C5850" s="87"/>
      <c r="R5850" s="89"/>
      <c r="S5850" s="89"/>
      <c r="T5850" s="89"/>
    </row>
    <row r="5851" spans="2:20" s="86" customFormat="1" ht="10.199999999999999">
      <c r="B5851" s="87"/>
      <c r="C5851" s="87"/>
      <c r="R5851" s="89"/>
      <c r="S5851" s="89"/>
      <c r="T5851" s="89"/>
    </row>
    <row r="5852" spans="2:20" s="86" customFormat="1" ht="10.199999999999999">
      <c r="B5852" s="87"/>
      <c r="C5852" s="87"/>
      <c r="R5852" s="89"/>
      <c r="S5852" s="89"/>
      <c r="T5852" s="89"/>
    </row>
    <row r="5853" spans="2:20" s="86" customFormat="1" ht="10.199999999999999">
      <c r="B5853" s="87"/>
      <c r="C5853" s="87"/>
      <c r="R5853" s="89"/>
      <c r="S5853" s="89"/>
      <c r="T5853" s="89"/>
    </row>
    <row r="5854" spans="2:20" s="86" customFormat="1" ht="10.199999999999999">
      <c r="B5854" s="87"/>
      <c r="C5854" s="87"/>
      <c r="R5854" s="89"/>
      <c r="S5854" s="89"/>
      <c r="T5854" s="89"/>
    </row>
    <row r="5855" spans="2:20" s="86" customFormat="1" ht="10.199999999999999">
      <c r="B5855" s="87"/>
      <c r="C5855" s="87"/>
      <c r="R5855" s="89"/>
      <c r="S5855" s="89"/>
      <c r="T5855" s="89"/>
    </row>
    <row r="5856" spans="2:20" s="86" customFormat="1" ht="10.199999999999999">
      <c r="B5856" s="87"/>
      <c r="C5856" s="87"/>
      <c r="R5856" s="89"/>
      <c r="S5856" s="89"/>
      <c r="T5856" s="89"/>
    </row>
    <row r="5857" spans="2:20" s="86" customFormat="1" ht="10.199999999999999">
      <c r="B5857" s="87"/>
      <c r="C5857" s="87"/>
      <c r="R5857" s="89"/>
      <c r="S5857" s="89"/>
      <c r="T5857" s="89"/>
    </row>
    <row r="5858" spans="2:20" s="86" customFormat="1" ht="10.199999999999999">
      <c r="B5858" s="87"/>
      <c r="C5858" s="87"/>
      <c r="R5858" s="89"/>
      <c r="S5858" s="89"/>
      <c r="T5858" s="89"/>
    </row>
    <row r="5859" spans="2:20" s="86" customFormat="1" ht="10.199999999999999">
      <c r="B5859" s="87"/>
      <c r="C5859" s="87"/>
      <c r="R5859" s="89"/>
      <c r="S5859" s="89"/>
      <c r="T5859" s="89"/>
    </row>
    <row r="5860" spans="2:20" s="86" customFormat="1" ht="10.199999999999999">
      <c r="B5860" s="87"/>
      <c r="C5860" s="87"/>
      <c r="R5860" s="89"/>
      <c r="S5860" s="89"/>
      <c r="T5860" s="89"/>
    </row>
    <row r="5861" spans="2:20" s="86" customFormat="1" ht="10.199999999999999">
      <c r="B5861" s="87"/>
      <c r="C5861" s="87"/>
      <c r="R5861" s="89"/>
      <c r="S5861" s="89"/>
      <c r="T5861" s="89"/>
    </row>
    <row r="5862" spans="2:20" s="86" customFormat="1" ht="10.199999999999999">
      <c r="B5862" s="87"/>
      <c r="C5862" s="87"/>
      <c r="R5862" s="89"/>
      <c r="S5862" s="89"/>
      <c r="T5862" s="89"/>
    </row>
    <row r="5863" spans="2:20" s="86" customFormat="1" ht="10.199999999999999">
      <c r="B5863" s="87"/>
      <c r="C5863" s="87"/>
      <c r="R5863" s="89"/>
      <c r="S5863" s="89"/>
      <c r="T5863" s="89"/>
    </row>
    <row r="5864" spans="2:20" s="86" customFormat="1" ht="10.199999999999999">
      <c r="B5864" s="87"/>
      <c r="C5864" s="87"/>
      <c r="R5864" s="89"/>
      <c r="S5864" s="89"/>
      <c r="T5864" s="89"/>
    </row>
    <row r="5865" spans="2:20" s="86" customFormat="1" ht="10.199999999999999">
      <c r="B5865" s="87"/>
      <c r="C5865" s="87"/>
      <c r="R5865" s="89"/>
      <c r="S5865" s="89"/>
      <c r="T5865" s="89"/>
    </row>
    <row r="5866" spans="2:20" s="86" customFormat="1" ht="10.199999999999999">
      <c r="B5866" s="87"/>
      <c r="C5866" s="87"/>
      <c r="R5866" s="89"/>
      <c r="S5866" s="89"/>
      <c r="T5866" s="89"/>
    </row>
    <row r="5867" spans="2:20" s="86" customFormat="1" ht="10.199999999999999">
      <c r="B5867" s="87"/>
      <c r="C5867" s="87"/>
      <c r="R5867" s="89"/>
      <c r="S5867" s="89"/>
      <c r="T5867" s="89"/>
    </row>
    <row r="5868" spans="2:20" s="86" customFormat="1" ht="10.199999999999999">
      <c r="B5868" s="87"/>
      <c r="C5868" s="87"/>
      <c r="R5868" s="89"/>
      <c r="S5868" s="89"/>
      <c r="T5868" s="89"/>
    </row>
    <row r="5869" spans="2:20" s="86" customFormat="1" ht="10.199999999999999">
      <c r="B5869" s="87"/>
      <c r="C5869" s="87"/>
      <c r="R5869" s="89"/>
      <c r="S5869" s="89"/>
      <c r="T5869" s="89"/>
    </row>
    <row r="5870" spans="2:20" s="86" customFormat="1" ht="10.199999999999999">
      <c r="B5870" s="87"/>
      <c r="C5870" s="87"/>
      <c r="R5870" s="89"/>
      <c r="S5870" s="89"/>
      <c r="T5870" s="89"/>
    </row>
    <row r="5871" spans="2:20" s="86" customFormat="1" ht="10.199999999999999">
      <c r="B5871" s="87"/>
      <c r="C5871" s="87"/>
      <c r="R5871" s="89"/>
      <c r="S5871" s="89"/>
      <c r="T5871" s="89"/>
    </row>
    <row r="5872" spans="2:20" s="86" customFormat="1" ht="10.199999999999999">
      <c r="B5872" s="87"/>
      <c r="C5872" s="87"/>
      <c r="R5872" s="89"/>
      <c r="S5872" s="89"/>
      <c r="T5872" s="89"/>
    </row>
    <row r="5873" spans="2:20" s="86" customFormat="1" ht="10.199999999999999">
      <c r="B5873" s="87"/>
      <c r="C5873" s="87"/>
      <c r="R5873" s="89"/>
      <c r="S5873" s="89"/>
      <c r="T5873" s="89"/>
    </row>
    <row r="5874" spans="2:20" s="86" customFormat="1" ht="10.199999999999999">
      <c r="B5874" s="87"/>
      <c r="C5874" s="87"/>
      <c r="R5874" s="89"/>
      <c r="S5874" s="89"/>
      <c r="T5874" s="89"/>
    </row>
    <row r="5875" spans="2:20" s="86" customFormat="1" ht="10.199999999999999">
      <c r="B5875" s="87"/>
      <c r="C5875" s="87"/>
      <c r="R5875" s="89"/>
      <c r="S5875" s="89"/>
      <c r="T5875" s="89"/>
    </row>
    <row r="5876" spans="2:20" s="86" customFormat="1" ht="10.199999999999999">
      <c r="B5876" s="87"/>
      <c r="C5876" s="87"/>
      <c r="R5876" s="89"/>
      <c r="S5876" s="89"/>
      <c r="T5876" s="89"/>
    </row>
    <row r="5877" spans="2:20" s="86" customFormat="1" ht="10.199999999999999">
      <c r="B5877" s="87"/>
      <c r="C5877" s="87"/>
      <c r="R5877" s="89"/>
      <c r="S5877" s="89"/>
      <c r="T5877" s="89"/>
    </row>
    <row r="5878" spans="2:20" s="86" customFormat="1" ht="10.199999999999999">
      <c r="B5878" s="87"/>
      <c r="C5878" s="87"/>
      <c r="R5878" s="89"/>
      <c r="S5878" s="89"/>
      <c r="T5878" s="89"/>
    </row>
    <row r="5879" spans="2:20" s="86" customFormat="1" ht="10.199999999999999">
      <c r="B5879" s="87"/>
      <c r="C5879" s="87"/>
      <c r="R5879" s="89"/>
      <c r="S5879" s="89"/>
      <c r="T5879" s="89"/>
    </row>
    <row r="5880" spans="2:20" s="86" customFormat="1" ht="10.199999999999999">
      <c r="B5880" s="87"/>
      <c r="C5880" s="87"/>
      <c r="R5880" s="89"/>
      <c r="S5880" s="89"/>
      <c r="T5880" s="89"/>
    </row>
    <row r="5881" spans="2:20" s="86" customFormat="1" ht="10.199999999999999">
      <c r="B5881" s="87"/>
      <c r="C5881" s="87"/>
      <c r="R5881" s="89"/>
      <c r="S5881" s="89"/>
      <c r="T5881" s="89"/>
    </row>
    <row r="5882" spans="2:20" s="86" customFormat="1" ht="10.199999999999999">
      <c r="B5882" s="87"/>
      <c r="C5882" s="87"/>
      <c r="R5882" s="89"/>
      <c r="S5882" s="89"/>
      <c r="T5882" s="89"/>
    </row>
    <row r="5883" spans="2:20" s="86" customFormat="1" ht="10.199999999999999">
      <c r="B5883" s="87"/>
      <c r="C5883" s="87"/>
      <c r="R5883" s="89"/>
      <c r="S5883" s="89"/>
      <c r="T5883" s="89"/>
    </row>
    <row r="5884" spans="2:20" s="86" customFormat="1" ht="10.199999999999999">
      <c r="B5884" s="87"/>
      <c r="C5884" s="87"/>
      <c r="R5884" s="89"/>
      <c r="S5884" s="89"/>
      <c r="T5884" s="89"/>
    </row>
    <row r="5885" spans="2:20" s="86" customFormat="1" ht="10.199999999999999">
      <c r="B5885" s="87"/>
      <c r="C5885" s="87"/>
      <c r="R5885" s="89"/>
      <c r="S5885" s="89"/>
      <c r="T5885" s="89"/>
    </row>
    <row r="5886" spans="2:20" s="86" customFormat="1" ht="10.199999999999999">
      <c r="B5886" s="87"/>
      <c r="C5886" s="87"/>
      <c r="R5886" s="89"/>
      <c r="S5886" s="89"/>
      <c r="T5886" s="89"/>
    </row>
    <row r="5887" spans="2:20" s="86" customFormat="1" ht="10.199999999999999">
      <c r="B5887" s="87"/>
      <c r="C5887" s="87"/>
      <c r="R5887" s="89"/>
      <c r="S5887" s="89"/>
      <c r="T5887" s="89"/>
    </row>
    <row r="5888" spans="2:20" s="86" customFormat="1" ht="10.199999999999999">
      <c r="B5888" s="87"/>
      <c r="C5888" s="87"/>
      <c r="R5888" s="89"/>
      <c r="S5888" s="89"/>
      <c r="T5888" s="89"/>
    </row>
    <row r="5889" spans="2:20" s="86" customFormat="1" ht="10.199999999999999">
      <c r="B5889" s="87"/>
      <c r="C5889" s="87"/>
      <c r="R5889" s="89"/>
      <c r="S5889" s="89"/>
      <c r="T5889" s="89"/>
    </row>
    <row r="5890" spans="2:20" s="86" customFormat="1" ht="10.199999999999999">
      <c r="B5890" s="87"/>
      <c r="C5890" s="87"/>
      <c r="R5890" s="89"/>
      <c r="S5890" s="89"/>
      <c r="T5890" s="89"/>
    </row>
    <row r="5891" spans="2:20" s="86" customFormat="1" ht="10.199999999999999">
      <c r="B5891" s="87"/>
      <c r="C5891" s="87"/>
      <c r="R5891" s="89"/>
      <c r="S5891" s="89"/>
      <c r="T5891" s="89"/>
    </row>
    <row r="5892" spans="2:20" s="86" customFormat="1" ht="10.199999999999999">
      <c r="B5892" s="87"/>
      <c r="C5892" s="87"/>
      <c r="R5892" s="89"/>
      <c r="S5892" s="89"/>
      <c r="T5892" s="89"/>
    </row>
    <row r="5893" spans="2:20" s="86" customFormat="1" ht="10.199999999999999">
      <c r="B5893" s="87"/>
      <c r="C5893" s="87"/>
      <c r="R5893" s="89"/>
      <c r="S5893" s="89"/>
      <c r="T5893" s="89"/>
    </row>
    <row r="5894" spans="2:20" s="86" customFormat="1" ht="10.199999999999999">
      <c r="B5894" s="87"/>
      <c r="C5894" s="87"/>
      <c r="R5894" s="89"/>
      <c r="S5894" s="89"/>
      <c r="T5894" s="89"/>
    </row>
    <row r="5895" spans="2:20" s="86" customFormat="1" ht="10.199999999999999">
      <c r="B5895" s="87"/>
      <c r="C5895" s="87"/>
      <c r="R5895" s="89"/>
      <c r="S5895" s="89"/>
      <c r="T5895" s="89"/>
    </row>
    <row r="5896" spans="2:20" s="86" customFormat="1" ht="10.199999999999999">
      <c r="B5896" s="87"/>
      <c r="C5896" s="87"/>
      <c r="R5896" s="89"/>
      <c r="S5896" s="89"/>
      <c r="T5896" s="89"/>
    </row>
    <row r="5897" spans="2:20" s="86" customFormat="1" ht="10.199999999999999">
      <c r="B5897" s="87"/>
      <c r="C5897" s="87"/>
      <c r="R5897" s="89"/>
      <c r="S5897" s="89"/>
      <c r="T5897" s="89"/>
    </row>
    <row r="5898" spans="2:20" s="86" customFormat="1" ht="10.199999999999999">
      <c r="B5898" s="87"/>
      <c r="C5898" s="87"/>
      <c r="R5898" s="89"/>
      <c r="S5898" s="89"/>
      <c r="T5898" s="89"/>
    </row>
    <row r="5899" spans="2:20" s="86" customFormat="1" ht="10.199999999999999">
      <c r="B5899" s="87"/>
      <c r="C5899" s="87"/>
      <c r="R5899" s="89"/>
      <c r="S5899" s="89"/>
      <c r="T5899" s="89"/>
    </row>
    <row r="5900" spans="2:20" s="86" customFormat="1" ht="10.199999999999999">
      <c r="B5900" s="87"/>
      <c r="C5900" s="87"/>
      <c r="R5900" s="89"/>
      <c r="S5900" s="89"/>
      <c r="T5900" s="89"/>
    </row>
    <row r="5901" spans="2:20" s="86" customFormat="1" ht="10.199999999999999">
      <c r="B5901" s="87"/>
      <c r="C5901" s="87"/>
      <c r="R5901" s="89"/>
      <c r="S5901" s="89"/>
      <c r="T5901" s="89"/>
    </row>
    <row r="5902" spans="2:20" s="86" customFormat="1" ht="10.199999999999999">
      <c r="B5902" s="87"/>
      <c r="C5902" s="87"/>
      <c r="R5902" s="89"/>
      <c r="S5902" s="89"/>
      <c r="T5902" s="89"/>
    </row>
    <row r="5903" spans="2:20" s="86" customFormat="1" ht="10.199999999999999">
      <c r="B5903" s="87"/>
      <c r="C5903" s="87"/>
      <c r="R5903" s="89"/>
      <c r="S5903" s="89"/>
      <c r="T5903" s="89"/>
    </row>
    <row r="5904" spans="2:20" s="86" customFormat="1" ht="10.199999999999999">
      <c r="B5904" s="87"/>
      <c r="C5904" s="87"/>
      <c r="R5904" s="89"/>
      <c r="S5904" s="89"/>
      <c r="T5904" s="89"/>
    </row>
    <row r="5905" spans="2:20" s="86" customFormat="1" ht="10.199999999999999">
      <c r="B5905" s="87"/>
      <c r="C5905" s="87"/>
      <c r="R5905" s="89"/>
      <c r="S5905" s="89"/>
      <c r="T5905" s="89"/>
    </row>
    <row r="5906" spans="2:20" s="86" customFormat="1" ht="10.199999999999999">
      <c r="B5906" s="87"/>
      <c r="C5906" s="87"/>
      <c r="R5906" s="89"/>
      <c r="S5906" s="89"/>
      <c r="T5906" s="89"/>
    </row>
    <row r="5907" spans="2:20" s="86" customFormat="1" ht="10.199999999999999">
      <c r="B5907" s="87"/>
      <c r="C5907" s="87"/>
      <c r="R5907" s="89"/>
      <c r="S5907" s="89"/>
      <c r="T5907" s="89"/>
    </row>
    <row r="5908" spans="2:20" s="86" customFormat="1" ht="10.199999999999999">
      <c r="B5908" s="87"/>
      <c r="C5908" s="87"/>
      <c r="R5908" s="89"/>
      <c r="S5908" s="89"/>
      <c r="T5908" s="89"/>
    </row>
    <row r="5909" spans="2:20" s="86" customFormat="1" ht="10.199999999999999">
      <c r="B5909" s="87"/>
      <c r="C5909" s="87"/>
      <c r="R5909" s="89"/>
      <c r="S5909" s="89"/>
      <c r="T5909" s="89"/>
    </row>
    <row r="5910" spans="2:20" s="86" customFormat="1" ht="10.199999999999999">
      <c r="B5910" s="87"/>
      <c r="C5910" s="87"/>
      <c r="R5910" s="89"/>
      <c r="S5910" s="89"/>
      <c r="T5910" s="89"/>
    </row>
    <row r="5911" spans="2:20" s="86" customFormat="1" ht="10.199999999999999">
      <c r="B5911" s="87"/>
      <c r="C5911" s="87"/>
      <c r="R5911" s="89"/>
      <c r="S5911" s="89"/>
      <c r="T5911" s="89"/>
    </row>
    <row r="5912" spans="2:20" s="86" customFormat="1" ht="10.199999999999999">
      <c r="B5912" s="87"/>
      <c r="C5912" s="87"/>
      <c r="R5912" s="89"/>
      <c r="S5912" s="89"/>
      <c r="T5912" s="89"/>
    </row>
    <row r="5913" spans="2:20" s="86" customFormat="1" ht="10.199999999999999">
      <c r="B5913" s="87"/>
      <c r="C5913" s="87"/>
      <c r="R5913" s="89"/>
      <c r="S5913" s="89"/>
      <c r="T5913" s="89"/>
    </row>
    <row r="5914" spans="2:20" s="86" customFormat="1" ht="10.199999999999999">
      <c r="B5914" s="87"/>
      <c r="C5914" s="87"/>
      <c r="R5914" s="89"/>
      <c r="S5914" s="89"/>
      <c r="T5914" s="89"/>
    </row>
    <row r="5915" spans="2:20" s="86" customFormat="1" ht="10.199999999999999">
      <c r="B5915" s="87"/>
      <c r="C5915" s="87"/>
      <c r="R5915" s="89"/>
      <c r="S5915" s="89"/>
      <c r="T5915" s="89"/>
    </row>
    <row r="5916" spans="2:20" s="86" customFormat="1" ht="10.199999999999999">
      <c r="B5916" s="87"/>
      <c r="C5916" s="87"/>
      <c r="R5916" s="89"/>
      <c r="S5916" s="89"/>
      <c r="T5916" s="89"/>
    </row>
    <row r="5917" spans="2:20" s="86" customFormat="1" ht="10.199999999999999">
      <c r="B5917" s="87"/>
      <c r="C5917" s="87"/>
      <c r="R5917" s="89"/>
      <c r="S5917" s="89"/>
      <c r="T5917" s="89"/>
    </row>
    <row r="5918" spans="2:20" s="86" customFormat="1" ht="10.199999999999999">
      <c r="B5918" s="87"/>
      <c r="C5918" s="87"/>
      <c r="R5918" s="89"/>
      <c r="S5918" s="89"/>
      <c r="T5918" s="89"/>
    </row>
    <row r="5919" spans="2:20" s="86" customFormat="1" ht="10.199999999999999">
      <c r="B5919" s="87"/>
      <c r="C5919" s="87"/>
      <c r="R5919" s="89"/>
      <c r="S5919" s="89"/>
      <c r="T5919" s="89"/>
    </row>
    <row r="5920" spans="2:20" s="86" customFormat="1" ht="10.199999999999999">
      <c r="B5920" s="87"/>
      <c r="C5920" s="87"/>
      <c r="R5920" s="89"/>
      <c r="S5920" s="89"/>
      <c r="T5920" s="89"/>
    </row>
    <row r="5921" spans="2:20" s="86" customFormat="1" ht="10.199999999999999">
      <c r="B5921" s="87"/>
      <c r="C5921" s="87"/>
      <c r="R5921" s="89"/>
      <c r="S5921" s="89"/>
      <c r="T5921" s="89"/>
    </row>
    <row r="5922" spans="2:20" s="86" customFormat="1" ht="10.199999999999999">
      <c r="B5922" s="87"/>
      <c r="C5922" s="87"/>
      <c r="R5922" s="89"/>
      <c r="S5922" s="89"/>
      <c r="T5922" s="89"/>
    </row>
    <row r="5923" spans="2:20" s="86" customFormat="1" ht="10.199999999999999">
      <c r="B5923" s="87"/>
      <c r="C5923" s="87"/>
      <c r="R5923" s="89"/>
      <c r="S5923" s="89"/>
      <c r="T5923" s="89"/>
    </row>
    <row r="5924" spans="2:20" s="86" customFormat="1" ht="10.199999999999999">
      <c r="B5924" s="87"/>
      <c r="C5924" s="87"/>
      <c r="R5924" s="89"/>
      <c r="S5924" s="89"/>
      <c r="T5924" s="89"/>
    </row>
    <row r="5925" spans="2:20" s="86" customFormat="1" ht="10.199999999999999">
      <c r="B5925" s="87"/>
      <c r="C5925" s="87"/>
      <c r="R5925" s="89"/>
      <c r="S5925" s="89"/>
      <c r="T5925" s="89"/>
    </row>
    <row r="5926" spans="2:20" s="86" customFormat="1" ht="10.199999999999999">
      <c r="B5926" s="87"/>
      <c r="C5926" s="87"/>
      <c r="R5926" s="89"/>
      <c r="S5926" s="89"/>
      <c r="T5926" s="89"/>
    </row>
    <row r="5927" spans="2:20" s="86" customFormat="1" ht="10.199999999999999">
      <c r="B5927" s="87"/>
      <c r="C5927" s="87"/>
      <c r="R5927" s="89"/>
      <c r="S5927" s="89"/>
      <c r="T5927" s="89"/>
    </row>
    <row r="5928" spans="2:20" s="86" customFormat="1" ht="10.199999999999999">
      <c r="B5928" s="87"/>
      <c r="C5928" s="87"/>
      <c r="R5928" s="89"/>
      <c r="S5928" s="89"/>
      <c r="T5928" s="89"/>
    </row>
    <row r="5929" spans="2:20" s="86" customFormat="1" ht="10.199999999999999">
      <c r="B5929" s="87"/>
      <c r="C5929" s="87"/>
      <c r="R5929" s="89"/>
      <c r="S5929" s="89"/>
      <c r="T5929" s="89"/>
    </row>
    <row r="5930" spans="2:20" s="86" customFormat="1" ht="10.199999999999999">
      <c r="B5930" s="87"/>
      <c r="C5930" s="87"/>
      <c r="R5930" s="89"/>
      <c r="S5930" s="89"/>
      <c r="T5930" s="89"/>
    </row>
    <row r="5931" spans="2:20" s="86" customFormat="1" ht="10.199999999999999">
      <c r="B5931" s="87"/>
      <c r="C5931" s="87"/>
      <c r="R5931" s="89"/>
      <c r="S5931" s="89"/>
      <c r="T5931" s="89"/>
    </row>
    <row r="5932" spans="2:20" s="86" customFormat="1" ht="10.199999999999999">
      <c r="B5932" s="87"/>
      <c r="C5932" s="87"/>
      <c r="R5932" s="89"/>
      <c r="S5932" s="89"/>
      <c r="T5932" s="89"/>
    </row>
    <row r="5933" spans="2:20" s="86" customFormat="1" ht="10.199999999999999">
      <c r="B5933" s="87"/>
      <c r="C5933" s="87"/>
      <c r="R5933" s="89"/>
      <c r="S5933" s="89"/>
      <c r="T5933" s="89"/>
    </row>
    <row r="5934" spans="2:20" s="86" customFormat="1" ht="10.199999999999999">
      <c r="B5934" s="87"/>
      <c r="C5934" s="87"/>
      <c r="R5934" s="89"/>
      <c r="S5934" s="89"/>
      <c r="T5934" s="89"/>
    </row>
    <row r="5935" spans="2:20" s="86" customFormat="1" ht="10.199999999999999">
      <c r="B5935" s="87"/>
      <c r="C5935" s="87"/>
      <c r="R5935" s="89"/>
      <c r="S5935" s="89"/>
      <c r="T5935" s="89"/>
    </row>
    <row r="5936" spans="2:20" s="86" customFormat="1" ht="10.199999999999999">
      <c r="B5936" s="87"/>
      <c r="C5936" s="87"/>
      <c r="R5936" s="89"/>
      <c r="S5936" s="89"/>
      <c r="T5936" s="89"/>
    </row>
    <row r="5937" spans="2:20" s="86" customFormat="1" ht="10.199999999999999">
      <c r="B5937" s="87"/>
      <c r="C5937" s="87"/>
      <c r="R5937" s="89"/>
      <c r="S5937" s="89"/>
      <c r="T5937" s="89"/>
    </row>
    <row r="5938" spans="2:20" s="86" customFormat="1" ht="10.199999999999999">
      <c r="B5938" s="87"/>
      <c r="C5938" s="87"/>
      <c r="R5938" s="89"/>
      <c r="S5938" s="89"/>
      <c r="T5938" s="89"/>
    </row>
    <row r="5939" spans="2:20" s="86" customFormat="1" ht="10.199999999999999">
      <c r="B5939" s="87"/>
      <c r="C5939" s="87"/>
      <c r="R5939" s="89"/>
      <c r="S5939" s="89"/>
      <c r="T5939" s="89"/>
    </row>
    <row r="5940" spans="2:20" s="86" customFormat="1" ht="10.199999999999999">
      <c r="B5940" s="87"/>
      <c r="C5940" s="87"/>
      <c r="R5940" s="89"/>
      <c r="S5940" s="89"/>
      <c r="T5940" s="89"/>
    </row>
    <row r="5941" spans="2:20" s="86" customFormat="1" ht="10.199999999999999">
      <c r="B5941" s="87"/>
      <c r="C5941" s="87"/>
      <c r="R5941" s="89"/>
      <c r="S5941" s="89"/>
      <c r="T5941" s="89"/>
    </row>
    <row r="5942" spans="2:20" s="86" customFormat="1" ht="10.199999999999999">
      <c r="B5942" s="87"/>
      <c r="C5942" s="87"/>
      <c r="R5942" s="89"/>
      <c r="S5942" s="89"/>
      <c r="T5942" s="89"/>
    </row>
    <row r="5943" spans="2:20" s="86" customFormat="1" ht="10.199999999999999">
      <c r="B5943" s="87"/>
      <c r="C5943" s="87"/>
      <c r="R5943" s="89"/>
      <c r="S5943" s="89"/>
      <c r="T5943" s="89"/>
    </row>
    <row r="5944" spans="2:20" s="86" customFormat="1" ht="10.199999999999999">
      <c r="B5944" s="87"/>
      <c r="C5944" s="87"/>
      <c r="R5944" s="89"/>
      <c r="S5944" s="89"/>
      <c r="T5944" s="89"/>
    </row>
    <row r="5945" spans="2:20" s="86" customFormat="1" ht="10.199999999999999">
      <c r="B5945" s="87"/>
      <c r="C5945" s="87"/>
      <c r="R5945" s="89"/>
      <c r="S5945" s="89"/>
      <c r="T5945" s="89"/>
    </row>
    <row r="5946" spans="2:20" s="86" customFormat="1" ht="10.199999999999999">
      <c r="B5946" s="87"/>
      <c r="C5946" s="87"/>
      <c r="R5946" s="89"/>
      <c r="S5946" s="89"/>
      <c r="T5946" s="89"/>
    </row>
    <row r="5947" spans="2:20" s="86" customFormat="1" ht="10.199999999999999">
      <c r="B5947" s="87"/>
      <c r="C5947" s="87"/>
      <c r="R5947" s="89"/>
      <c r="S5947" s="89"/>
      <c r="T5947" s="89"/>
    </row>
    <row r="5948" spans="2:20" s="86" customFormat="1" ht="10.199999999999999">
      <c r="B5948" s="87"/>
      <c r="C5948" s="87"/>
      <c r="R5948" s="89"/>
      <c r="S5948" s="89"/>
      <c r="T5948" s="89"/>
    </row>
    <row r="5949" spans="2:20" s="86" customFormat="1" ht="10.199999999999999">
      <c r="B5949" s="87"/>
      <c r="C5949" s="87"/>
      <c r="R5949" s="89"/>
      <c r="S5949" s="89"/>
      <c r="T5949" s="89"/>
    </row>
    <row r="5950" spans="2:20" s="86" customFormat="1" ht="10.199999999999999">
      <c r="B5950" s="87"/>
      <c r="C5950" s="87"/>
      <c r="R5950" s="89"/>
      <c r="S5950" s="89"/>
      <c r="T5950" s="89"/>
    </row>
    <row r="5951" spans="2:20" s="86" customFormat="1" ht="10.199999999999999">
      <c r="B5951" s="87"/>
      <c r="C5951" s="87"/>
      <c r="R5951" s="89"/>
      <c r="S5951" s="89"/>
      <c r="T5951" s="89"/>
    </row>
    <row r="5952" spans="2:20" s="86" customFormat="1" ht="10.199999999999999">
      <c r="B5952" s="87"/>
      <c r="C5952" s="87"/>
      <c r="R5952" s="89"/>
      <c r="S5952" s="89"/>
      <c r="T5952" s="89"/>
    </row>
    <row r="5953" spans="2:20" s="86" customFormat="1" ht="10.199999999999999">
      <c r="B5953" s="87"/>
      <c r="C5953" s="87"/>
      <c r="R5953" s="89"/>
      <c r="S5953" s="89"/>
      <c r="T5953" s="89"/>
    </row>
    <row r="5954" spans="2:20" s="86" customFormat="1" ht="10.199999999999999">
      <c r="B5954" s="87"/>
      <c r="C5954" s="87"/>
      <c r="R5954" s="89"/>
      <c r="S5954" s="89"/>
      <c r="T5954" s="89"/>
    </row>
    <row r="5955" spans="2:20" s="86" customFormat="1" ht="10.199999999999999">
      <c r="B5955" s="87"/>
      <c r="C5955" s="87"/>
      <c r="R5955" s="89"/>
      <c r="S5955" s="89"/>
      <c r="T5955" s="89"/>
    </row>
    <row r="5956" spans="2:20" s="86" customFormat="1" ht="10.199999999999999">
      <c r="B5956" s="87"/>
      <c r="C5956" s="87"/>
      <c r="R5956" s="89"/>
      <c r="S5956" s="89"/>
      <c r="T5956" s="89"/>
    </row>
    <row r="5957" spans="2:20" s="86" customFormat="1" ht="10.199999999999999">
      <c r="B5957" s="87"/>
      <c r="C5957" s="87"/>
      <c r="R5957" s="89"/>
      <c r="S5957" s="89"/>
      <c r="T5957" s="89"/>
    </row>
    <row r="5958" spans="2:20" s="86" customFormat="1" ht="10.199999999999999">
      <c r="B5958" s="87"/>
      <c r="C5958" s="87"/>
      <c r="R5958" s="89"/>
      <c r="S5958" s="89"/>
      <c r="T5958" s="89"/>
    </row>
    <row r="5959" spans="2:20" s="86" customFormat="1" ht="10.199999999999999">
      <c r="B5959" s="87"/>
      <c r="C5959" s="87"/>
      <c r="R5959" s="89"/>
      <c r="S5959" s="89"/>
      <c r="T5959" s="89"/>
    </row>
    <row r="5960" spans="2:20" s="86" customFormat="1" ht="10.199999999999999">
      <c r="B5960" s="87"/>
      <c r="C5960" s="87"/>
      <c r="R5960" s="89"/>
      <c r="S5960" s="89"/>
      <c r="T5960" s="89"/>
    </row>
    <row r="5961" spans="2:20" s="86" customFormat="1" ht="10.199999999999999">
      <c r="B5961" s="87"/>
      <c r="C5961" s="87"/>
      <c r="R5961" s="89"/>
      <c r="S5961" s="89"/>
      <c r="T5961" s="89"/>
    </row>
    <row r="5962" spans="2:20" s="86" customFormat="1" ht="10.199999999999999">
      <c r="B5962" s="87"/>
      <c r="C5962" s="87"/>
      <c r="R5962" s="89"/>
      <c r="S5962" s="89"/>
      <c r="T5962" s="89"/>
    </row>
    <row r="5963" spans="2:20" s="86" customFormat="1" ht="10.199999999999999">
      <c r="B5963" s="87"/>
      <c r="C5963" s="87"/>
      <c r="R5963" s="89"/>
      <c r="S5963" s="89"/>
      <c r="T5963" s="89"/>
    </row>
    <row r="5964" spans="2:20" s="86" customFormat="1" ht="10.199999999999999">
      <c r="B5964" s="87"/>
      <c r="C5964" s="87"/>
      <c r="R5964" s="89"/>
      <c r="S5964" s="89"/>
      <c r="T5964" s="89"/>
    </row>
    <row r="5965" spans="2:20" s="86" customFormat="1" ht="10.199999999999999">
      <c r="B5965" s="87"/>
      <c r="C5965" s="87"/>
      <c r="R5965" s="89"/>
      <c r="S5965" s="89"/>
      <c r="T5965" s="89"/>
    </row>
    <row r="5966" spans="2:20" s="86" customFormat="1" ht="10.199999999999999">
      <c r="B5966" s="87"/>
      <c r="C5966" s="87"/>
      <c r="R5966" s="89"/>
      <c r="S5966" s="89"/>
      <c r="T5966" s="89"/>
    </row>
    <row r="5967" spans="2:20" s="86" customFormat="1" ht="10.199999999999999">
      <c r="B5967" s="87"/>
      <c r="C5967" s="87"/>
      <c r="R5967" s="89"/>
      <c r="S5967" s="89"/>
      <c r="T5967" s="89"/>
    </row>
    <row r="5968" spans="2:20" s="86" customFormat="1" ht="10.199999999999999">
      <c r="B5968" s="87"/>
      <c r="C5968" s="87"/>
      <c r="R5968" s="89"/>
      <c r="S5968" s="89"/>
      <c r="T5968" s="89"/>
    </row>
    <row r="5969" spans="2:20" s="86" customFormat="1" ht="10.199999999999999">
      <c r="B5969" s="87"/>
      <c r="C5969" s="87"/>
      <c r="R5969" s="89"/>
      <c r="S5969" s="89"/>
      <c r="T5969" s="89"/>
    </row>
    <row r="5970" spans="2:20" s="86" customFormat="1" ht="10.199999999999999">
      <c r="B5970" s="87"/>
      <c r="C5970" s="87"/>
      <c r="R5970" s="89"/>
      <c r="S5970" s="89"/>
      <c r="T5970" s="89"/>
    </row>
    <row r="5971" spans="2:20" s="86" customFormat="1" ht="10.199999999999999">
      <c r="B5971" s="87"/>
      <c r="C5971" s="87"/>
      <c r="R5971" s="89"/>
      <c r="S5971" s="89"/>
      <c r="T5971" s="89"/>
    </row>
    <row r="5972" spans="2:20" s="86" customFormat="1" ht="10.199999999999999">
      <c r="B5972" s="87"/>
      <c r="C5972" s="87"/>
      <c r="R5972" s="89"/>
      <c r="S5972" s="89"/>
      <c r="T5972" s="89"/>
    </row>
    <row r="5973" spans="2:20" s="86" customFormat="1" ht="10.199999999999999">
      <c r="B5973" s="87"/>
      <c r="C5973" s="87"/>
      <c r="R5973" s="89"/>
      <c r="S5973" s="89"/>
      <c r="T5973" s="89"/>
    </row>
    <row r="5974" spans="2:20" s="86" customFormat="1" ht="10.199999999999999">
      <c r="B5974" s="87"/>
      <c r="C5974" s="87"/>
      <c r="R5974" s="89"/>
      <c r="S5974" s="89"/>
      <c r="T5974" s="89"/>
    </row>
    <row r="5975" spans="2:20" s="86" customFormat="1" ht="10.199999999999999">
      <c r="B5975" s="87"/>
      <c r="C5975" s="87"/>
      <c r="R5975" s="89"/>
      <c r="S5975" s="89"/>
      <c r="T5975" s="89"/>
    </row>
    <row r="5976" spans="2:20" s="86" customFormat="1" ht="10.199999999999999">
      <c r="B5976" s="87"/>
      <c r="C5976" s="87"/>
      <c r="R5976" s="89"/>
      <c r="S5976" s="89"/>
      <c r="T5976" s="89"/>
    </row>
    <row r="5977" spans="2:20" s="86" customFormat="1" ht="10.199999999999999">
      <c r="B5977" s="87"/>
      <c r="C5977" s="87"/>
      <c r="R5977" s="89"/>
      <c r="S5977" s="89"/>
      <c r="T5977" s="89"/>
    </row>
    <row r="5978" spans="2:20" s="86" customFormat="1" ht="10.199999999999999">
      <c r="B5978" s="87"/>
      <c r="C5978" s="87"/>
      <c r="R5978" s="89"/>
      <c r="S5978" s="89"/>
      <c r="T5978" s="89"/>
    </row>
    <row r="5979" spans="2:20" s="86" customFormat="1" ht="10.199999999999999">
      <c r="B5979" s="87"/>
      <c r="C5979" s="87"/>
      <c r="R5979" s="89"/>
      <c r="S5979" s="89"/>
      <c r="T5979" s="89"/>
    </row>
    <row r="5980" spans="2:20" s="86" customFormat="1" ht="10.199999999999999">
      <c r="B5980" s="87"/>
      <c r="C5980" s="87"/>
      <c r="R5980" s="89"/>
      <c r="S5980" s="89"/>
      <c r="T5980" s="89"/>
    </row>
    <row r="5981" spans="2:20" s="86" customFormat="1" ht="10.199999999999999">
      <c r="B5981" s="87"/>
      <c r="C5981" s="87"/>
      <c r="R5981" s="89"/>
      <c r="S5981" s="89"/>
      <c r="T5981" s="89"/>
    </row>
    <row r="5982" spans="2:20" s="86" customFormat="1" ht="10.199999999999999">
      <c r="B5982" s="87"/>
      <c r="C5982" s="87"/>
      <c r="R5982" s="89"/>
      <c r="S5982" s="89"/>
      <c r="T5982" s="89"/>
    </row>
    <row r="5983" spans="2:20" s="86" customFormat="1" ht="10.199999999999999">
      <c r="B5983" s="87"/>
      <c r="C5983" s="87"/>
      <c r="R5983" s="89"/>
      <c r="S5983" s="89"/>
      <c r="T5983" s="89"/>
    </row>
    <row r="5984" spans="2:20" s="86" customFormat="1" ht="10.199999999999999">
      <c r="B5984" s="87"/>
      <c r="C5984" s="87"/>
      <c r="R5984" s="89"/>
      <c r="S5984" s="89"/>
      <c r="T5984" s="89"/>
    </row>
    <row r="5985" spans="2:20" s="86" customFormat="1" ht="10.199999999999999">
      <c r="B5985" s="87"/>
      <c r="C5985" s="87"/>
      <c r="R5985" s="89"/>
      <c r="S5985" s="89"/>
      <c r="T5985" s="89"/>
    </row>
    <row r="5986" spans="2:20" s="86" customFormat="1" ht="10.199999999999999">
      <c r="B5986" s="87"/>
      <c r="C5986" s="87"/>
      <c r="R5986" s="89"/>
      <c r="S5986" s="89"/>
      <c r="T5986" s="89"/>
    </row>
    <row r="5987" spans="2:20" s="86" customFormat="1" ht="10.199999999999999">
      <c r="B5987" s="87"/>
      <c r="C5987" s="87"/>
      <c r="R5987" s="89"/>
      <c r="S5987" s="89"/>
      <c r="T5987" s="89"/>
    </row>
    <row r="5988" spans="2:20" s="86" customFormat="1" ht="10.199999999999999">
      <c r="B5988" s="87"/>
      <c r="C5988" s="87"/>
      <c r="R5988" s="89"/>
      <c r="S5988" s="89"/>
      <c r="T5988" s="89"/>
    </row>
    <row r="5989" spans="2:20" s="86" customFormat="1" ht="10.199999999999999">
      <c r="B5989" s="87"/>
      <c r="C5989" s="87"/>
      <c r="R5989" s="89"/>
      <c r="S5989" s="89"/>
      <c r="T5989" s="89"/>
    </row>
    <row r="5990" spans="2:20" s="86" customFormat="1" ht="10.199999999999999">
      <c r="B5990" s="87"/>
      <c r="C5990" s="87"/>
      <c r="R5990" s="89"/>
      <c r="S5990" s="89"/>
      <c r="T5990" s="89"/>
    </row>
    <row r="5991" spans="2:20" s="86" customFormat="1" ht="10.199999999999999">
      <c r="B5991" s="87"/>
      <c r="C5991" s="87"/>
      <c r="R5991" s="89"/>
      <c r="S5991" s="89"/>
      <c r="T5991" s="89"/>
    </row>
    <row r="5992" spans="2:20" s="86" customFormat="1" ht="10.199999999999999">
      <c r="B5992" s="87"/>
      <c r="C5992" s="87"/>
      <c r="R5992" s="89"/>
      <c r="S5992" s="89"/>
      <c r="T5992" s="89"/>
    </row>
    <row r="5993" spans="2:20" s="86" customFormat="1" ht="10.199999999999999">
      <c r="B5993" s="87"/>
      <c r="C5993" s="87"/>
      <c r="R5993" s="89"/>
      <c r="S5993" s="89"/>
      <c r="T5993" s="89"/>
    </row>
    <row r="5994" spans="2:20" s="86" customFormat="1" ht="10.199999999999999">
      <c r="B5994" s="87"/>
      <c r="C5994" s="87"/>
      <c r="R5994" s="89"/>
      <c r="S5994" s="89"/>
      <c r="T5994" s="89"/>
    </row>
    <row r="5995" spans="2:20" s="86" customFormat="1" ht="10.199999999999999">
      <c r="B5995" s="87"/>
      <c r="C5995" s="87"/>
      <c r="R5995" s="89"/>
      <c r="S5995" s="89"/>
      <c r="T5995" s="89"/>
    </row>
    <row r="5996" spans="2:20" s="86" customFormat="1" ht="10.199999999999999">
      <c r="B5996" s="87"/>
      <c r="C5996" s="87"/>
      <c r="R5996" s="89"/>
      <c r="S5996" s="89"/>
      <c r="T5996" s="89"/>
    </row>
    <row r="5997" spans="2:20" s="86" customFormat="1" ht="10.199999999999999">
      <c r="B5997" s="87"/>
      <c r="C5997" s="87"/>
      <c r="R5997" s="89"/>
      <c r="S5997" s="89"/>
      <c r="T5997" s="89"/>
    </row>
    <row r="5998" spans="2:20" s="86" customFormat="1" ht="10.199999999999999">
      <c r="B5998" s="87"/>
      <c r="C5998" s="87"/>
      <c r="R5998" s="89"/>
      <c r="S5998" s="89"/>
      <c r="T5998" s="89"/>
    </row>
    <row r="5999" spans="2:20" s="86" customFormat="1" ht="10.199999999999999">
      <c r="B5999" s="87"/>
      <c r="C5999" s="87"/>
      <c r="R5999" s="89"/>
      <c r="S5999" s="89"/>
      <c r="T5999" s="89"/>
    </row>
    <row r="6000" spans="2:20" s="86" customFormat="1" ht="10.199999999999999">
      <c r="B6000" s="87"/>
      <c r="C6000" s="87"/>
      <c r="R6000" s="89"/>
      <c r="S6000" s="89"/>
      <c r="T6000" s="89"/>
    </row>
    <row r="6001" spans="2:20" s="86" customFormat="1" ht="10.199999999999999">
      <c r="B6001" s="87"/>
      <c r="C6001" s="87"/>
      <c r="R6001" s="89"/>
      <c r="S6001" s="89"/>
      <c r="T6001" s="89"/>
    </row>
    <row r="6002" spans="2:20" s="86" customFormat="1" ht="10.199999999999999">
      <c r="B6002" s="87"/>
      <c r="C6002" s="87"/>
      <c r="R6002" s="89"/>
      <c r="S6002" s="89"/>
      <c r="T6002" s="89"/>
    </row>
    <row r="6003" spans="2:20" s="86" customFormat="1" ht="10.199999999999999">
      <c r="B6003" s="87"/>
      <c r="C6003" s="87"/>
      <c r="R6003" s="89"/>
      <c r="S6003" s="89"/>
      <c r="T6003" s="89"/>
    </row>
    <row r="6004" spans="2:20" s="86" customFormat="1" ht="10.199999999999999">
      <c r="B6004" s="87"/>
      <c r="C6004" s="87"/>
      <c r="R6004" s="89"/>
      <c r="S6004" s="89"/>
      <c r="T6004" s="89"/>
    </row>
    <row r="6005" spans="2:20" s="86" customFormat="1" ht="10.199999999999999">
      <c r="B6005" s="87"/>
      <c r="C6005" s="87"/>
      <c r="R6005" s="89"/>
      <c r="S6005" s="89"/>
      <c r="T6005" s="89"/>
    </row>
    <row r="6006" spans="2:20" s="86" customFormat="1" ht="10.199999999999999">
      <c r="B6006" s="87"/>
      <c r="C6006" s="87"/>
      <c r="R6006" s="89"/>
      <c r="S6006" s="89"/>
      <c r="T6006" s="89"/>
    </row>
    <row r="6007" spans="2:20" s="86" customFormat="1" ht="10.199999999999999">
      <c r="B6007" s="87"/>
      <c r="C6007" s="87"/>
      <c r="R6007" s="89"/>
      <c r="S6007" s="89"/>
      <c r="T6007" s="89"/>
    </row>
    <row r="6008" spans="2:20" s="86" customFormat="1" ht="10.199999999999999">
      <c r="B6008" s="87"/>
      <c r="C6008" s="87"/>
      <c r="R6008" s="89"/>
      <c r="S6008" s="89"/>
      <c r="T6008" s="89"/>
    </row>
    <row r="6009" spans="2:20" s="86" customFormat="1" ht="10.199999999999999">
      <c r="B6009" s="87"/>
      <c r="C6009" s="87"/>
      <c r="R6009" s="89"/>
      <c r="S6009" s="89"/>
      <c r="T6009" s="89"/>
    </row>
    <row r="6010" spans="2:20" s="86" customFormat="1" ht="10.199999999999999">
      <c r="B6010" s="87"/>
      <c r="C6010" s="87"/>
      <c r="R6010" s="89"/>
      <c r="S6010" s="89"/>
      <c r="T6010" s="89"/>
    </row>
    <row r="6011" spans="2:20" s="86" customFormat="1" ht="10.199999999999999">
      <c r="B6011" s="87"/>
      <c r="C6011" s="87"/>
      <c r="R6011" s="89"/>
      <c r="S6011" s="89"/>
      <c r="T6011" s="89"/>
    </row>
    <row r="6012" spans="2:20" s="86" customFormat="1" ht="10.199999999999999">
      <c r="B6012" s="87"/>
      <c r="C6012" s="87"/>
      <c r="R6012" s="89"/>
      <c r="S6012" s="89"/>
      <c r="T6012" s="89"/>
    </row>
    <row r="6013" spans="2:20" s="86" customFormat="1" ht="10.199999999999999">
      <c r="B6013" s="87"/>
      <c r="C6013" s="87"/>
      <c r="R6013" s="89"/>
      <c r="S6013" s="89"/>
      <c r="T6013" s="89"/>
    </row>
    <row r="6014" spans="2:20" s="86" customFormat="1" ht="10.199999999999999">
      <c r="B6014" s="87"/>
      <c r="C6014" s="87"/>
      <c r="R6014" s="89"/>
      <c r="S6014" s="89"/>
      <c r="T6014" s="89"/>
    </row>
    <row r="6015" spans="2:20" s="86" customFormat="1" ht="10.199999999999999">
      <c r="B6015" s="87"/>
      <c r="C6015" s="87"/>
      <c r="R6015" s="89"/>
      <c r="S6015" s="89"/>
      <c r="T6015" s="89"/>
    </row>
    <row r="6016" spans="2:20" s="86" customFormat="1" ht="10.199999999999999">
      <c r="B6016" s="87"/>
      <c r="C6016" s="87"/>
      <c r="R6016" s="89"/>
      <c r="S6016" s="89"/>
      <c r="T6016" s="89"/>
    </row>
    <row r="6017" spans="2:20" s="86" customFormat="1" ht="10.199999999999999">
      <c r="B6017" s="87"/>
      <c r="C6017" s="87"/>
      <c r="R6017" s="89"/>
      <c r="S6017" s="89"/>
      <c r="T6017" s="89"/>
    </row>
    <row r="6018" spans="2:20" s="86" customFormat="1" ht="10.199999999999999">
      <c r="B6018" s="87"/>
      <c r="C6018" s="87"/>
      <c r="R6018" s="89"/>
      <c r="S6018" s="89"/>
      <c r="T6018" s="89"/>
    </row>
    <row r="6019" spans="2:20" s="86" customFormat="1" ht="10.199999999999999">
      <c r="B6019" s="87"/>
      <c r="C6019" s="87"/>
      <c r="R6019" s="89"/>
      <c r="S6019" s="89"/>
      <c r="T6019" s="89"/>
    </row>
    <row r="6020" spans="2:20" s="86" customFormat="1" ht="10.199999999999999">
      <c r="B6020" s="87"/>
      <c r="C6020" s="87"/>
      <c r="R6020" s="89"/>
      <c r="S6020" s="89"/>
      <c r="T6020" s="89"/>
    </row>
    <row r="6021" spans="2:20" s="86" customFormat="1" ht="10.199999999999999">
      <c r="B6021" s="87"/>
      <c r="C6021" s="87"/>
      <c r="R6021" s="89"/>
      <c r="S6021" s="89"/>
      <c r="T6021" s="89"/>
    </row>
    <row r="6022" spans="2:20" s="86" customFormat="1" ht="10.199999999999999">
      <c r="B6022" s="87"/>
      <c r="C6022" s="87"/>
      <c r="R6022" s="89"/>
      <c r="S6022" s="89"/>
      <c r="T6022" s="89"/>
    </row>
    <row r="6023" spans="2:20" s="86" customFormat="1" ht="10.199999999999999">
      <c r="B6023" s="87"/>
      <c r="C6023" s="87"/>
      <c r="R6023" s="89"/>
      <c r="S6023" s="89"/>
      <c r="T6023" s="89"/>
    </row>
    <row r="6024" spans="2:20" s="86" customFormat="1" ht="10.199999999999999">
      <c r="B6024" s="87"/>
      <c r="C6024" s="87"/>
      <c r="R6024" s="89"/>
      <c r="S6024" s="89"/>
      <c r="T6024" s="89"/>
    </row>
    <row r="6025" spans="2:20" s="86" customFormat="1" ht="10.199999999999999">
      <c r="B6025" s="87"/>
      <c r="C6025" s="87"/>
      <c r="R6025" s="89"/>
      <c r="S6025" s="89"/>
      <c r="T6025" s="89"/>
    </row>
    <row r="6026" spans="2:20" s="86" customFormat="1" ht="10.199999999999999">
      <c r="B6026" s="87"/>
      <c r="C6026" s="87"/>
      <c r="R6026" s="89"/>
      <c r="S6026" s="89"/>
      <c r="T6026" s="89"/>
    </row>
    <row r="6027" spans="2:20" s="86" customFormat="1" ht="10.199999999999999">
      <c r="B6027" s="87"/>
      <c r="C6027" s="87"/>
      <c r="R6027" s="89"/>
      <c r="S6027" s="89"/>
      <c r="T6027" s="89"/>
    </row>
    <row r="6028" spans="2:20" s="86" customFormat="1" ht="10.199999999999999">
      <c r="B6028" s="87"/>
      <c r="C6028" s="87"/>
      <c r="R6028" s="89"/>
      <c r="S6028" s="89"/>
      <c r="T6028" s="89"/>
    </row>
    <row r="6029" spans="2:20" s="86" customFormat="1" ht="10.199999999999999">
      <c r="B6029" s="87"/>
      <c r="C6029" s="87"/>
      <c r="R6029" s="89"/>
      <c r="S6029" s="89"/>
      <c r="T6029" s="89"/>
    </row>
    <row r="6030" spans="2:20" s="86" customFormat="1" ht="10.199999999999999">
      <c r="B6030" s="87"/>
      <c r="C6030" s="87"/>
      <c r="R6030" s="89"/>
      <c r="S6030" s="89"/>
      <c r="T6030" s="89"/>
    </row>
    <row r="6031" spans="2:20" s="86" customFormat="1" ht="10.199999999999999">
      <c r="B6031" s="87"/>
      <c r="C6031" s="87"/>
      <c r="R6031" s="89"/>
      <c r="S6031" s="89"/>
      <c r="T6031" s="89"/>
    </row>
    <row r="6032" spans="2:20" s="86" customFormat="1" ht="10.199999999999999">
      <c r="B6032" s="87"/>
      <c r="C6032" s="87"/>
      <c r="R6032" s="89"/>
      <c r="S6032" s="89"/>
      <c r="T6032" s="89"/>
    </row>
    <row r="6033" spans="2:20" s="86" customFormat="1" ht="10.199999999999999">
      <c r="B6033" s="87"/>
      <c r="C6033" s="87"/>
      <c r="R6033" s="89"/>
      <c r="S6033" s="89"/>
      <c r="T6033" s="89"/>
    </row>
    <row r="6034" spans="2:20" s="86" customFormat="1" ht="10.199999999999999">
      <c r="B6034" s="87"/>
      <c r="C6034" s="87"/>
      <c r="R6034" s="89"/>
      <c r="S6034" s="89"/>
      <c r="T6034" s="89"/>
    </row>
    <row r="6035" spans="2:20" s="86" customFormat="1" ht="10.199999999999999">
      <c r="B6035" s="87"/>
      <c r="C6035" s="87"/>
      <c r="R6035" s="89"/>
      <c r="S6035" s="89"/>
      <c r="T6035" s="89"/>
    </row>
    <row r="6036" spans="2:20" s="86" customFormat="1" ht="10.199999999999999">
      <c r="B6036" s="87"/>
      <c r="C6036" s="87"/>
      <c r="R6036" s="89"/>
      <c r="S6036" s="89"/>
      <c r="T6036" s="89"/>
    </row>
    <row r="6037" spans="2:20" s="86" customFormat="1" ht="10.199999999999999">
      <c r="B6037" s="87"/>
      <c r="C6037" s="87"/>
      <c r="R6037" s="89"/>
      <c r="S6037" s="89"/>
      <c r="T6037" s="89"/>
    </row>
    <row r="6038" spans="2:20" s="86" customFormat="1" ht="10.199999999999999">
      <c r="B6038" s="87"/>
      <c r="C6038" s="87"/>
      <c r="R6038" s="89"/>
      <c r="S6038" s="89"/>
      <c r="T6038" s="89"/>
    </row>
    <row r="6039" spans="2:20" s="86" customFormat="1" ht="10.199999999999999">
      <c r="B6039" s="87"/>
      <c r="C6039" s="87"/>
      <c r="R6039" s="89"/>
      <c r="S6039" s="89"/>
      <c r="T6039" s="89"/>
    </row>
    <row r="6040" spans="2:20" s="86" customFormat="1" ht="10.199999999999999">
      <c r="B6040" s="87"/>
      <c r="C6040" s="87"/>
      <c r="R6040" s="89"/>
      <c r="S6040" s="89"/>
      <c r="T6040" s="89"/>
    </row>
    <row r="6041" spans="2:20" s="86" customFormat="1" ht="10.199999999999999">
      <c r="B6041" s="87"/>
      <c r="C6041" s="87"/>
      <c r="R6041" s="89"/>
      <c r="S6041" s="89"/>
      <c r="T6041" s="89"/>
    </row>
    <row r="6042" spans="2:20" s="86" customFormat="1" ht="10.199999999999999">
      <c r="B6042" s="87"/>
      <c r="C6042" s="87"/>
      <c r="R6042" s="89"/>
      <c r="S6042" s="89"/>
      <c r="T6042" s="89"/>
    </row>
    <row r="6043" spans="2:20" s="86" customFormat="1" ht="10.199999999999999">
      <c r="B6043" s="87"/>
      <c r="C6043" s="87"/>
      <c r="R6043" s="89"/>
      <c r="S6043" s="89"/>
      <c r="T6043" s="89"/>
    </row>
    <row r="6044" spans="2:20" s="86" customFormat="1" ht="10.199999999999999">
      <c r="B6044" s="87"/>
      <c r="C6044" s="87"/>
      <c r="R6044" s="89"/>
      <c r="S6044" s="89"/>
      <c r="T6044" s="89"/>
    </row>
    <row r="6045" spans="2:20" s="86" customFormat="1" ht="10.199999999999999">
      <c r="B6045" s="87"/>
      <c r="C6045" s="87"/>
      <c r="R6045" s="89"/>
      <c r="S6045" s="89"/>
      <c r="T6045" s="89"/>
    </row>
    <row r="6046" spans="2:20" s="86" customFormat="1" ht="10.199999999999999">
      <c r="B6046" s="87"/>
      <c r="C6046" s="87"/>
      <c r="R6046" s="89"/>
      <c r="S6046" s="89"/>
      <c r="T6046" s="89"/>
    </row>
    <row r="6047" spans="2:20" s="86" customFormat="1" ht="10.199999999999999">
      <c r="B6047" s="87"/>
      <c r="C6047" s="87"/>
      <c r="R6047" s="89"/>
      <c r="S6047" s="89"/>
      <c r="T6047" s="89"/>
    </row>
    <row r="6048" spans="2:20" s="86" customFormat="1" ht="10.199999999999999">
      <c r="B6048" s="87"/>
      <c r="C6048" s="87"/>
      <c r="R6048" s="89"/>
      <c r="S6048" s="89"/>
      <c r="T6048" s="89"/>
    </row>
    <row r="6049" spans="2:20" s="86" customFormat="1" ht="10.199999999999999">
      <c r="B6049" s="87"/>
      <c r="C6049" s="87"/>
      <c r="R6049" s="89"/>
      <c r="S6049" s="89"/>
      <c r="T6049" s="89"/>
    </row>
    <row r="6050" spans="2:20" s="86" customFormat="1" ht="10.199999999999999">
      <c r="B6050" s="87"/>
      <c r="C6050" s="87"/>
      <c r="R6050" s="89"/>
      <c r="S6050" s="89"/>
      <c r="T6050" s="89"/>
    </row>
    <row r="6051" spans="2:20" s="86" customFormat="1" ht="10.199999999999999">
      <c r="B6051" s="87"/>
      <c r="C6051" s="87"/>
      <c r="R6051" s="89"/>
      <c r="S6051" s="89"/>
      <c r="T6051" s="89"/>
    </row>
    <row r="6052" spans="2:20" s="86" customFormat="1" ht="10.199999999999999">
      <c r="B6052" s="87"/>
      <c r="C6052" s="87"/>
      <c r="R6052" s="89"/>
      <c r="S6052" s="89"/>
      <c r="T6052" s="89"/>
    </row>
    <row r="6053" spans="2:20" s="86" customFormat="1" ht="10.199999999999999">
      <c r="B6053" s="87"/>
      <c r="C6053" s="87"/>
      <c r="R6053" s="89"/>
      <c r="S6053" s="89"/>
      <c r="T6053" s="89"/>
    </row>
    <row r="6054" spans="2:20" s="86" customFormat="1" ht="10.199999999999999">
      <c r="B6054" s="87"/>
      <c r="C6054" s="87"/>
      <c r="R6054" s="89"/>
      <c r="S6054" s="89"/>
      <c r="T6054" s="89"/>
    </row>
    <row r="6055" spans="2:20" s="86" customFormat="1" ht="10.199999999999999">
      <c r="B6055" s="87"/>
      <c r="C6055" s="87"/>
      <c r="R6055" s="89"/>
      <c r="S6055" s="89"/>
      <c r="T6055" s="89"/>
    </row>
    <row r="6056" spans="2:20" s="86" customFormat="1" ht="10.199999999999999">
      <c r="B6056" s="87"/>
      <c r="C6056" s="87"/>
      <c r="R6056" s="89"/>
      <c r="S6056" s="89"/>
      <c r="T6056" s="89"/>
    </row>
    <row r="6057" spans="2:20" s="86" customFormat="1" ht="10.199999999999999">
      <c r="B6057" s="87"/>
      <c r="C6057" s="87"/>
      <c r="R6057" s="89"/>
      <c r="S6057" s="89"/>
      <c r="T6057" s="89"/>
    </row>
    <row r="6058" spans="2:20" s="86" customFormat="1" ht="10.199999999999999">
      <c r="B6058" s="87"/>
      <c r="C6058" s="87"/>
      <c r="R6058" s="89"/>
      <c r="S6058" s="89"/>
      <c r="T6058" s="89"/>
    </row>
    <row r="6059" spans="2:20" s="86" customFormat="1" ht="10.199999999999999">
      <c r="B6059" s="87"/>
      <c r="C6059" s="87"/>
      <c r="R6059" s="89"/>
      <c r="S6059" s="89"/>
      <c r="T6059" s="89"/>
    </row>
    <row r="6060" spans="2:20" s="86" customFormat="1" ht="10.199999999999999">
      <c r="B6060" s="87"/>
      <c r="C6060" s="87"/>
      <c r="R6060" s="89"/>
      <c r="S6060" s="89"/>
      <c r="T6060" s="89"/>
    </row>
    <row r="6061" spans="2:20" s="86" customFormat="1" ht="10.199999999999999">
      <c r="B6061" s="87"/>
      <c r="C6061" s="87"/>
      <c r="R6061" s="89"/>
      <c r="S6061" s="89"/>
      <c r="T6061" s="89"/>
    </row>
    <row r="6062" spans="2:20" s="86" customFormat="1" ht="10.199999999999999">
      <c r="B6062" s="87"/>
      <c r="C6062" s="87"/>
      <c r="R6062" s="89"/>
      <c r="S6062" s="89"/>
      <c r="T6062" s="89"/>
    </row>
    <row r="6063" spans="2:20" s="86" customFormat="1" ht="10.199999999999999">
      <c r="B6063" s="87"/>
      <c r="C6063" s="87"/>
      <c r="R6063" s="89"/>
      <c r="S6063" s="89"/>
      <c r="T6063" s="89"/>
    </row>
    <row r="6064" spans="2:20" s="86" customFormat="1" ht="10.199999999999999">
      <c r="B6064" s="87"/>
      <c r="C6064" s="87"/>
      <c r="R6064" s="89"/>
      <c r="S6064" s="89"/>
      <c r="T6064" s="89"/>
    </row>
    <row r="6065" spans="2:20" s="86" customFormat="1" ht="10.199999999999999">
      <c r="B6065" s="87"/>
      <c r="C6065" s="87"/>
      <c r="R6065" s="89"/>
      <c r="S6065" s="89"/>
      <c r="T6065" s="89"/>
    </row>
    <row r="6066" spans="2:20" s="86" customFormat="1" ht="10.199999999999999">
      <c r="B6066" s="87"/>
      <c r="C6066" s="87"/>
      <c r="R6066" s="89"/>
      <c r="S6066" s="89"/>
      <c r="T6066" s="89"/>
    </row>
    <row r="6067" spans="2:20" s="86" customFormat="1" ht="10.199999999999999">
      <c r="B6067" s="87"/>
      <c r="C6067" s="87"/>
      <c r="R6067" s="89"/>
      <c r="S6067" s="89"/>
      <c r="T6067" s="89"/>
    </row>
    <row r="6068" spans="2:20" s="86" customFormat="1" ht="10.199999999999999">
      <c r="B6068" s="87"/>
      <c r="C6068" s="87"/>
      <c r="R6068" s="89"/>
      <c r="S6068" s="89"/>
      <c r="T6068" s="89"/>
    </row>
    <row r="6069" spans="2:20" s="86" customFormat="1" ht="10.199999999999999">
      <c r="B6069" s="87"/>
      <c r="C6069" s="87"/>
      <c r="R6069" s="89"/>
      <c r="S6069" s="89"/>
      <c r="T6069" s="89"/>
    </row>
    <row r="6070" spans="2:20" s="86" customFormat="1" ht="10.199999999999999">
      <c r="B6070" s="87"/>
      <c r="C6070" s="87"/>
      <c r="R6070" s="89"/>
      <c r="S6070" s="89"/>
      <c r="T6070" s="89"/>
    </row>
    <row r="6071" spans="2:20" s="86" customFormat="1" ht="10.199999999999999">
      <c r="B6071" s="87"/>
      <c r="C6071" s="87"/>
      <c r="R6071" s="89"/>
      <c r="S6071" s="89"/>
      <c r="T6071" s="89"/>
    </row>
    <row r="6072" spans="2:20" s="86" customFormat="1" ht="10.199999999999999">
      <c r="B6072" s="87"/>
      <c r="C6072" s="87"/>
      <c r="R6072" s="89"/>
      <c r="S6072" s="89"/>
      <c r="T6072" s="89"/>
    </row>
    <row r="6073" spans="2:20" s="86" customFormat="1" ht="10.199999999999999">
      <c r="B6073" s="87"/>
      <c r="C6073" s="87"/>
      <c r="R6073" s="89"/>
      <c r="S6073" s="89"/>
      <c r="T6073" s="89"/>
    </row>
    <row r="6074" spans="2:20" s="86" customFormat="1" ht="10.199999999999999">
      <c r="B6074" s="87"/>
      <c r="C6074" s="87"/>
      <c r="R6074" s="89"/>
      <c r="S6074" s="89"/>
      <c r="T6074" s="89"/>
    </row>
    <row r="6075" spans="2:20" s="86" customFormat="1" ht="10.199999999999999">
      <c r="B6075" s="87"/>
      <c r="C6075" s="87"/>
      <c r="R6075" s="89"/>
      <c r="S6075" s="89"/>
      <c r="T6075" s="89"/>
    </row>
    <row r="6076" spans="2:20" s="86" customFormat="1" ht="10.199999999999999">
      <c r="B6076" s="87"/>
      <c r="C6076" s="87"/>
      <c r="R6076" s="89"/>
      <c r="S6076" s="89"/>
      <c r="T6076" s="89"/>
    </row>
    <row r="6077" spans="2:20" s="86" customFormat="1" ht="10.199999999999999">
      <c r="B6077" s="87"/>
      <c r="C6077" s="87"/>
      <c r="R6077" s="89"/>
      <c r="S6077" s="89"/>
      <c r="T6077" s="89"/>
    </row>
    <row r="6078" spans="2:20" s="86" customFormat="1" ht="10.199999999999999">
      <c r="B6078" s="87"/>
      <c r="C6078" s="87"/>
      <c r="R6078" s="89"/>
      <c r="S6078" s="89"/>
      <c r="T6078" s="89"/>
    </row>
    <row r="6079" spans="2:20" s="86" customFormat="1" ht="10.199999999999999">
      <c r="B6079" s="87"/>
      <c r="C6079" s="87"/>
      <c r="R6079" s="89"/>
      <c r="S6079" s="89"/>
      <c r="T6079" s="89"/>
    </row>
    <row r="6080" spans="2:20" s="86" customFormat="1" ht="10.199999999999999">
      <c r="B6080" s="87"/>
      <c r="C6080" s="87"/>
      <c r="R6080" s="89"/>
      <c r="S6080" s="89"/>
      <c r="T6080" s="89"/>
    </row>
    <row r="6081" spans="2:20" s="86" customFormat="1" ht="10.199999999999999">
      <c r="B6081" s="87"/>
      <c r="C6081" s="87"/>
      <c r="R6081" s="89"/>
      <c r="S6081" s="89"/>
      <c r="T6081" s="89"/>
    </row>
    <row r="6082" spans="2:20" s="86" customFormat="1" ht="10.199999999999999">
      <c r="B6082" s="87"/>
      <c r="C6082" s="87"/>
      <c r="R6082" s="89"/>
      <c r="S6082" s="89"/>
      <c r="T6082" s="89"/>
    </row>
    <row r="6083" spans="2:20" s="86" customFormat="1" ht="10.199999999999999">
      <c r="B6083" s="87"/>
      <c r="C6083" s="87"/>
      <c r="R6083" s="89"/>
      <c r="S6083" s="89"/>
      <c r="T6083" s="89"/>
    </row>
    <row r="6084" spans="2:20" s="86" customFormat="1" ht="10.199999999999999">
      <c r="B6084" s="87"/>
      <c r="C6084" s="87"/>
      <c r="R6084" s="89"/>
      <c r="S6084" s="89"/>
      <c r="T6084" s="89"/>
    </row>
    <row r="6085" spans="2:20" s="86" customFormat="1" ht="10.199999999999999">
      <c r="B6085" s="87"/>
      <c r="C6085" s="87"/>
      <c r="R6085" s="89"/>
      <c r="S6085" s="89"/>
      <c r="T6085" s="89"/>
    </row>
    <row r="6086" spans="2:20" s="86" customFormat="1" ht="10.199999999999999">
      <c r="B6086" s="87"/>
      <c r="C6086" s="87"/>
      <c r="R6086" s="89"/>
      <c r="S6086" s="89"/>
      <c r="T6086" s="89"/>
    </row>
    <row r="6087" spans="2:20" s="86" customFormat="1" ht="10.199999999999999">
      <c r="B6087" s="87"/>
      <c r="C6087" s="87"/>
      <c r="R6087" s="89"/>
      <c r="S6087" s="89"/>
      <c r="T6087" s="89"/>
    </row>
    <row r="6088" spans="2:20" s="86" customFormat="1" ht="10.199999999999999">
      <c r="B6088" s="87"/>
      <c r="C6088" s="87"/>
      <c r="R6088" s="89"/>
      <c r="S6088" s="89"/>
      <c r="T6088" s="89"/>
    </row>
    <row r="6089" spans="2:20" s="86" customFormat="1" ht="10.199999999999999">
      <c r="B6089" s="87"/>
      <c r="C6089" s="87"/>
      <c r="R6089" s="89"/>
      <c r="S6089" s="89"/>
      <c r="T6089" s="89"/>
    </row>
    <row r="6090" spans="2:20" s="86" customFormat="1" ht="10.199999999999999">
      <c r="B6090" s="87"/>
      <c r="C6090" s="87"/>
      <c r="R6090" s="89"/>
      <c r="S6090" s="89"/>
      <c r="T6090" s="89"/>
    </row>
    <row r="6091" spans="2:20" s="86" customFormat="1" ht="10.199999999999999">
      <c r="B6091" s="87"/>
      <c r="C6091" s="87"/>
      <c r="R6091" s="89"/>
      <c r="S6091" s="89"/>
      <c r="T6091" s="89"/>
    </row>
    <row r="6092" spans="2:20" s="86" customFormat="1" ht="10.199999999999999">
      <c r="B6092" s="87"/>
      <c r="C6092" s="87"/>
      <c r="R6092" s="89"/>
      <c r="S6092" s="89"/>
      <c r="T6092" s="89"/>
    </row>
    <row r="6093" spans="2:20" s="86" customFormat="1" ht="10.199999999999999">
      <c r="B6093" s="87"/>
      <c r="C6093" s="87"/>
      <c r="R6093" s="89"/>
      <c r="S6093" s="89"/>
      <c r="T6093" s="89"/>
    </row>
    <row r="6094" spans="2:20" s="86" customFormat="1" ht="10.199999999999999">
      <c r="B6094" s="87"/>
      <c r="C6094" s="87"/>
      <c r="R6094" s="89"/>
      <c r="S6094" s="89"/>
      <c r="T6094" s="89"/>
    </row>
    <row r="6095" spans="2:20" s="86" customFormat="1" ht="10.199999999999999">
      <c r="B6095" s="87"/>
      <c r="C6095" s="87"/>
      <c r="R6095" s="89"/>
      <c r="S6095" s="89"/>
      <c r="T6095" s="89"/>
    </row>
    <row r="6096" spans="2:20" s="86" customFormat="1" ht="10.199999999999999">
      <c r="B6096" s="87"/>
      <c r="C6096" s="87"/>
      <c r="R6096" s="89"/>
      <c r="S6096" s="89"/>
      <c r="T6096" s="89"/>
    </row>
    <row r="6097" spans="2:20" s="86" customFormat="1" ht="10.199999999999999">
      <c r="B6097" s="87"/>
      <c r="C6097" s="87"/>
      <c r="R6097" s="89"/>
      <c r="S6097" s="89"/>
      <c r="T6097" s="89"/>
    </row>
    <row r="6098" spans="2:20" s="86" customFormat="1" ht="10.199999999999999">
      <c r="B6098" s="87"/>
      <c r="C6098" s="87"/>
      <c r="R6098" s="89"/>
      <c r="S6098" s="89"/>
      <c r="T6098" s="89"/>
    </row>
    <row r="6099" spans="2:20" s="86" customFormat="1" ht="10.199999999999999">
      <c r="B6099" s="87"/>
      <c r="C6099" s="87"/>
      <c r="R6099" s="89"/>
      <c r="S6099" s="89"/>
      <c r="T6099" s="89"/>
    </row>
    <row r="6100" spans="2:20" s="86" customFormat="1" ht="10.199999999999999">
      <c r="B6100" s="87"/>
      <c r="C6100" s="87"/>
      <c r="R6100" s="89"/>
      <c r="S6100" s="89"/>
      <c r="T6100" s="89"/>
    </row>
    <row r="6101" spans="2:20" s="86" customFormat="1" ht="10.199999999999999">
      <c r="B6101" s="87"/>
      <c r="C6101" s="87"/>
      <c r="R6101" s="89"/>
      <c r="S6101" s="89"/>
      <c r="T6101" s="89"/>
    </row>
    <row r="6102" spans="2:20" s="86" customFormat="1" ht="10.199999999999999">
      <c r="B6102" s="87"/>
      <c r="C6102" s="87"/>
      <c r="R6102" s="89"/>
      <c r="S6102" s="89"/>
      <c r="T6102" s="89"/>
    </row>
    <row r="6103" spans="2:20" s="86" customFormat="1" ht="10.199999999999999">
      <c r="B6103" s="87"/>
      <c r="C6103" s="87"/>
      <c r="R6103" s="89"/>
      <c r="S6103" s="89"/>
      <c r="T6103" s="89"/>
    </row>
    <row r="6104" spans="2:20" s="86" customFormat="1" ht="10.199999999999999">
      <c r="B6104" s="87"/>
      <c r="C6104" s="87"/>
      <c r="R6104" s="89"/>
      <c r="S6104" s="89"/>
      <c r="T6104" s="89"/>
    </row>
    <row r="6105" spans="2:20" s="86" customFormat="1" ht="10.199999999999999">
      <c r="B6105" s="87"/>
      <c r="C6105" s="87"/>
      <c r="R6105" s="89"/>
      <c r="S6105" s="89"/>
      <c r="T6105" s="89"/>
    </row>
    <row r="6106" spans="2:20" s="86" customFormat="1" ht="10.199999999999999">
      <c r="B6106" s="87"/>
      <c r="C6106" s="87"/>
      <c r="R6106" s="89"/>
      <c r="S6106" s="89"/>
      <c r="T6106" s="89"/>
    </row>
    <row r="6107" spans="2:20" s="86" customFormat="1" ht="10.199999999999999">
      <c r="B6107" s="87"/>
      <c r="C6107" s="87"/>
      <c r="R6107" s="89"/>
      <c r="S6107" s="89"/>
      <c r="T6107" s="89"/>
    </row>
    <row r="6108" spans="2:20" s="86" customFormat="1" ht="10.199999999999999">
      <c r="B6108" s="87"/>
      <c r="C6108" s="87"/>
      <c r="R6108" s="89"/>
      <c r="S6108" s="89"/>
      <c r="T6108" s="89"/>
    </row>
    <row r="6109" spans="2:20" s="86" customFormat="1" ht="10.199999999999999">
      <c r="B6109" s="87"/>
      <c r="C6109" s="87"/>
      <c r="R6109" s="89"/>
      <c r="S6109" s="89"/>
      <c r="T6109" s="89"/>
    </row>
    <row r="6110" spans="2:20" s="86" customFormat="1" ht="10.199999999999999">
      <c r="B6110" s="87"/>
      <c r="C6110" s="87"/>
      <c r="R6110" s="89"/>
      <c r="S6110" s="89"/>
      <c r="T6110" s="89"/>
    </row>
    <row r="6111" spans="2:20" s="86" customFormat="1" ht="10.199999999999999">
      <c r="B6111" s="87"/>
      <c r="C6111" s="87"/>
      <c r="R6111" s="89"/>
      <c r="S6111" s="89"/>
      <c r="T6111" s="89"/>
    </row>
    <row r="6112" spans="2:20" s="86" customFormat="1" ht="10.199999999999999">
      <c r="B6112" s="87"/>
      <c r="C6112" s="87"/>
      <c r="R6112" s="89"/>
      <c r="S6112" s="89"/>
      <c r="T6112" s="89"/>
    </row>
    <row r="6113" spans="2:20" s="86" customFormat="1" ht="10.199999999999999">
      <c r="B6113" s="87"/>
      <c r="C6113" s="87"/>
      <c r="R6113" s="89"/>
      <c r="S6113" s="89"/>
      <c r="T6113" s="89"/>
    </row>
    <row r="6114" spans="2:20" s="86" customFormat="1" ht="10.199999999999999">
      <c r="B6114" s="87"/>
      <c r="C6114" s="87"/>
      <c r="R6114" s="89"/>
      <c r="S6114" s="89"/>
      <c r="T6114" s="89"/>
    </row>
    <row r="6115" spans="2:20" s="86" customFormat="1" ht="10.199999999999999">
      <c r="B6115" s="87"/>
      <c r="C6115" s="87"/>
      <c r="R6115" s="89"/>
      <c r="S6115" s="89"/>
      <c r="T6115" s="89"/>
    </row>
    <row r="6116" spans="2:20" s="86" customFormat="1" ht="10.199999999999999">
      <c r="B6116" s="87"/>
      <c r="C6116" s="87"/>
      <c r="R6116" s="89"/>
      <c r="S6116" s="89"/>
      <c r="T6116" s="89"/>
    </row>
    <row r="6117" spans="2:20" s="86" customFormat="1" ht="10.199999999999999">
      <c r="B6117" s="87"/>
      <c r="C6117" s="87"/>
      <c r="R6117" s="89"/>
      <c r="S6117" s="89"/>
      <c r="T6117" s="89"/>
    </row>
    <row r="6118" spans="2:20" s="86" customFormat="1" ht="10.199999999999999">
      <c r="B6118" s="87"/>
      <c r="C6118" s="87"/>
      <c r="R6118" s="89"/>
      <c r="S6118" s="89"/>
      <c r="T6118" s="89"/>
    </row>
    <row r="6119" spans="2:20" s="86" customFormat="1" ht="10.199999999999999">
      <c r="B6119" s="87"/>
      <c r="C6119" s="87"/>
      <c r="R6119" s="89"/>
      <c r="S6119" s="89"/>
      <c r="T6119" s="89"/>
    </row>
    <row r="6120" spans="2:20" s="86" customFormat="1" ht="10.199999999999999">
      <c r="B6120" s="87"/>
      <c r="C6120" s="87"/>
      <c r="R6120" s="89"/>
      <c r="S6120" s="89"/>
      <c r="T6120" s="89"/>
    </row>
    <row r="6121" spans="2:20" s="86" customFormat="1" ht="10.199999999999999">
      <c r="B6121" s="87"/>
      <c r="C6121" s="87"/>
      <c r="R6121" s="89"/>
      <c r="S6121" s="89"/>
      <c r="T6121" s="89"/>
    </row>
    <row r="6122" spans="2:20" s="86" customFormat="1" ht="10.199999999999999">
      <c r="B6122" s="87"/>
      <c r="C6122" s="87"/>
      <c r="R6122" s="89"/>
      <c r="S6122" s="89"/>
      <c r="T6122" s="89"/>
    </row>
    <row r="6123" spans="2:20" s="86" customFormat="1" ht="10.199999999999999">
      <c r="B6123" s="87"/>
      <c r="C6123" s="87"/>
      <c r="R6123" s="89"/>
      <c r="S6123" s="89"/>
      <c r="T6123" s="89"/>
    </row>
    <row r="6124" spans="2:20" s="86" customFormat="1" ht="10.199999999999999">
      <c r="B6124" s="87"/>
      <c r="C6124" s="87"/>
      <c r="R6124" s="89"/>
      <c r="S6124" s="89"/>
      <c r="T6124" s="89"/>
    </row>
    <row r="6125" spans="2:20" s="86" customFormat="1" ht="10.199999999999999">
      <c r="B6125" s="87"/>
      <c r="C6125" s="87"/>
      <c r="R6125" s="89"/>
      <c r="S6125" s="89"/>
      <c r="T6125" s="89"/>
    </row>
    <row r="6126" spans="2:20" s="86" customFormat="1" ht="10.199999999999999">
      <c r="B6126" s="87"/>
      <c r="C6126" s="87"/>
      <c r="R6126" s="89"/>
      <c r="S6126" s="89"/>
      <c r="T6126" s="89"/>
    </row>
    <row r="6127" spans="2:20" s="86" customFormat="1" ht="10.199999999999999">
      <c r="B6127" s="87"/>
      <c r="C6127" s="87"/>
      <c r="R6127" s="89"/>
      <c r="S6127" s="89"/>
      <c r="T6127" s="89"/>
    </row>
    <row r="6128" spans="2:20" s="86" customFormat="1" ht="10.199999999999999">
      <c r="B6128" s="87"/>
      <c r="C6128" s="87"/>
      <c r="R6128" s="89"/>
      <c r="S6128" s="89"/>
      <c r="T6128" s="89"/>
    </row>
    <row r="6129" spans="2:20" s="86" customFormat="1" ht="10.199999999999999">
      <c r="B6129" s="87"/>
      <c r="C6129" s="87"/>
      <c r="R6129" s="89"/>
      <c r="S6129" s="89"/>
      <c r="T6129" s="89"/>
    </row>
    <row r="6130" spans="2:20" s="86" customFormat="1" ht="10.199999999999999">
      <c r="B6130" s="87"/>
      <c r="C6130" s="87"/>
      <c r="R6130" s="89"/>
      <c r="S6130" s="89"/>
      <c r="T6130" s="89"/>
    </row>
    <row r="6131" spans="2:20" s="86" customFormat="1" ht="10.199999999999999">
      <c r="B6131" s="87"/>
      <c r="C6131" s="87"/>
      <c r="R6131" s="89"/>
      <c r="S6131" s="89"/>
      <c r="T6131" s="89"/>
    </row>
    <row r="6132" spans="2:20" s="86" customFormat="1" ht="10.199999999999999">
      <c r="B6132" s="87"/>
      <c r="C6132" s="87"/>
      <c r="R6132" s="89"/>
      <c r="S6132" s="89"/>
      <c r="T6132" s="89"/>
    </row>
    <row r="6133" spans="2:20" s="86" customFormat="1" ht="10.199999999999999">
      <c r="B6133" s="87"/>
      <c r="C6133" s="87"/>
      <c r="R6133" s="89"/>
      <c r="S6133" s="89"/>
      <c r="T6133" s="89"/>
    </row>
    <row r="6134" spans="2:20" s="86" customFormat="1" ht="10.199999999999999">
      <c r="B6134" s="87"/>
      <c r="C6134" s="87"/>
      <c r="R6134" s="89"/>
      <c r="S6134" s="89"/>
      <c r="T6134" s="89"/>
    </row>
    <row r="6135" spans="2:20" s="86" customFormat="1" ht="10.199999999999999">
      <c r="B6135" s="87"/>
      <c r="C6135" s="87"/>
      <c r="R6135" s="89"/>
      <c r="S6135" s="89"/>
      <c r="T6135" s="89"/>
    </row>
    <row r="6136" spans="2:20" s="86" customFormat="1" ht="10.199999999999999">
      <c r="B6136" s="87"/>
      <c r="C6136" s="87"/>
      <c r="R6136" s="89"/>
      <c r="S6136" s="89"/>
      <c r="T6136" s="89"/>
    </row>
    <row r="6137" spans="2:20" s="86" customFormat="1" ht="10.199999999999999">
      <c r="B6137" s="87"/>
      <c r="C6137" s="87"/>
      <c r="R6137" s="89"/>
      <c r="S6137" s="89"/>
      <c r="T6137" s="89"/>
    </row>
    <row r="6138" spans="2:20" s="86" customFormat="1" ht="10.199999999999999">
      <c r="B6138" s="87"/>
      <c r="C6138" s="87"/>
      <c r="R6138" s="89"/>
      <c r="S6138" s="89"/>
      <c r="T6138" s="89"/>
    </row>
    <row r="6139" spans="2:20" s="86" customFormat="1" ht="10.199999999999999">
      <c r="B6139" s="87"/>
      <c r="C6139" s="87"/>
      <c r="R6139" s="89"/>
      <c r="S6139" s="89"/>
      <c r="T6139" s="89"/>
    </row>
    <row r="6140" spans="2:20" s="86" customFormat="1" ht="10.199999999999999">
      <c r="B6140" s="87"/>
      <c r="C6140" s="87"/>
      <c r="R6140" s="89"/>
      <c r="S6140" s="89"/>
      <c r="T6140" s="89"/>
    </row>
    <row r="6141" spans="2:20" s="86" customFormat="1" ht="10.199999999999999">
      <c r="B6141" s="87"/>
      <c r="C6141" s="87"/>
      <c r="R6141" s="89"/>
      <c r="S6141" s="89"/>
      <c r="T6141" s="89"/>
    </row>
    <row r="6142" spans="2:20" s="86" customFormat="1" ht="10.199999999999999">
      <c r="B6142" s="87"/>
      <c r="C6142" s="87"/>
      <c r="R6142" s="89"/>
      <c r="S6142" s="89"/>
      <c r="T6142" s="89"/>
    </row>
    <row r="6143" spans="2:20" s="86" customFormat="1" ht="10.199999999999999">
      <c r="B6143" s="87"/>
      <c r="C6143" s="87"/>
      <c r="R6143" s="89"/>
      <c r="S6143" s="89"/>
      <c r="T6143" s="89"/>
    </row>
    <row r="6144" spans="2:20" s="86" customFormat="1" ht="10.199999999999999">
      <c r="B6144" s="87"/>
      <c r="C6144" s="87"/>
      <c r="R6144" s="89"/>
      <c r="S6144" s="89"/>
      <c r="T6144" s="89"/>
    </row>
    <row r="6145" spans="2:20" s="86" customFormat="1" ht="10.199999999999999">
      <c r="B6145" s="87"/>
      <c r="C6145" s="87"/>
      <c r="R6145" s="89"/>
      <c r="S6145" s="89"/>
      <c r="T6145" s="89"/>
    </row>
    <row r="6146" spans="2:20" s="86" customFormat="1" ht="10.199999999999999">
      <c r="B6146" s="87"/>
      <c r="C6146" s="87"/>
      <c r="R6146" s="89"/>
      <c r="S6146" s="89"/>
      <c r="T6146" s="89"/>
    </row>
    <row r="6147" spans="2:20" s="86" customFormat="1" ht="10.199999999999999">
      <c r="B6147" s="87"/>
      <c r="C6147" s="87"/>
      <c r="R6147" s="89"/>
      <c r="S6147" s="89"/>
      <c r="T6147" s="89"/>
    </row>
    <row r="6148" spans="2:20" s="86" customFormat="1" ht="10.199999999999999">
      <c r="B6148" s="87"/>
      <c r="C6148" s="87"/>
      <c r="R6148" s="89"/>
      <c r="S6148" s="89"/>
      <c r="T6148" s="89"/>
    </row>
    <row r="6149" spans="2:20" s="86" customFormat="1" ht="10.199999999999999">
      <c r="B6149" s="87"/>
      <c r="C6149" s="87"/>
      <c r="R6149" s="89"/>
      <c r="S6149" s="89"/>
      <c r="T6149" s="89"/>
    </row>
    <row r="6150" spans="2:20" s="86" customFormat="1" ht="10.199999999999999">
      <c r="B6150" s="87"/>
      <c r="C6150" s="87"/>
      <c r="R6150" s="89"/>
      <c r="S6150" s="89"/>
      <c r="T6150" s="89"/>
    </row>
    <row r="6151" spans="2:20" s="86" customFormat="1" ht="10.199999999999999">
      <c r="B6151" s="87"/>
      <c r="C6151" s="87"/>
      <c r="R6151" s="89"/>
      <c r="S6151" s="89"/>
      <c r="T6151" s="89"/>
    </row>
    <row r="6152" spans="2:20" s="86" customFormat="1" ht="10.199999999999999">
      <c r="B6152" s="87"/>
      <c r="C6152" s="87"/>
      <c r="R6152" s="89"/>
      <c r="S6152" s="89"/>
      <c r="T6152" s="89"/>
    </row>
    <row r="6153" spans="2:20" s="86" customFormat="1" ht="10.199999999999999">
      <c r="B6153" s="87"/>
      <c r="C6153" s="87"/>
      <c r="R6153" s="89"/>
      <c r="S6153" s="89"/>
      <c r="T6153" s="89"/>
    </row>
    <row r="6154" spans="2:20" s="86" customFormat="1" ht="10.199999999999999">
      <c r="B6154" s="87"/>
      <c r="C6154" s="87"/>
      <c r="R6154" s="89"/>
      <c r="S6154" s="89"/>
      <c r="T6154" s="89"/>
    </row>
    <row r="6155" spans="2:20" s="86" customFormat="1" ht="10.199999999999999">
      <c r="B6155" s="87"/>
      <c r="C6155" s="87"/>
      <c r="R6155" s="89"/>
      <c r="S6155" s="89"/>
      <c r="T6155" s="89"/>
    </row>
    <row r="6156" spans="2:20" s="86" customFormat="1" ht="10.199999999999999">
      <c r="B6156" s="87"/>
      <c r="C6156" s="87"/>
      <c r="R6156" s="89"/>
      <c r="S6156" s="89"/>
      <c r="T6156" s="89"/>
    </row>
    <row r="6157" spans="2:20" s="86" customFormat="1" ht="10.199999999999999">
      <c r="B6157" s="87"/>
      <c r="C6157" s="87"/>
      <c r="R6157" s="89"/>
      <c r="S6157" s="89"/>
      <c r="T6157" s="89"/>
    </row>
    <row r="6158" spans="2:20" s="86" customFormat="1" ht="10.199999999999999">
      <c r="B6158" s="87"/>
      <c r="C6158" s="87"/>
      <c r="R6158" s="89"/>
      <c r="S6158" s="89"/>
      <c r="T6158" s="89"/>
    </row>
    <row r="6159" spans="2:20" s="86" customFormat="1" ht="10.199999999999999">
      <c r="B6159" s="87"/>
      <c r="C6159" s="87"/>
      <c r="R6159" s="89"/>
      <c r="S6159" s="89"/>
      <c r="T6159" s="89"/>
    </row>
    <row r="6160" spans="2:20" s="86" customFormat="1" ht="10.199999999999999">
      <c r="B6160" s="87"/>
      <c r="C6160" s="87"/>
      <c r="R6160" s="89"/>
      <c r="S6160" s="89"/>
      <c r="T6160" s="89"/>
    </row>
    <row r="6161" spans="2:20" s="86" customFormat="1" ht="10.199999999999999">
      <c r="B6161" s="87"/>
      <c r="C6161" s="87"/>
      <c r="R6161" s="89"/>
      <c r="S6161" s="89"/>
      <c r="T6161" s="89"/>
    </row>
    <row r="6162" spans="2:20" s="86" customFormat="1" ht="10.199999999999999">
      <c r="B6162" s="87"/>
      <c r="C6162" s="87"/>
      <c r="R6162" s="89"/>
      <c r="S6162" s="89"/>
      <c r="T6162" s="89"/>
    </row>
    <row r="6163" spans="2:20" s="86" customFormat="1" ht="10.199999999999999">
      <c r="B6163" s="87"/>
      <c r="C6163" s="87"/>
      <c r="R6163" s="89"/>
      <c r="S6163" s="89"/>
      <c r="T6163" s="89"/>
    </row>
    <row r="6164" spans="2:20" s="86" customFormat="1" ht="10.199999999999999">
      <c r="B6164" s="87"/>
      <c r="C6164" s="87"/>
      <c r="R6164" s="89"/>
      <c r="S6164" s="89"/>
      <c r="T6164" s="89"/>
    </row>
    <row r="6165" spans="2:20" s="86" customFormat="1" ht="10.199999999999999">
      <c r="B6165" s="87"/>
      <c r="C6165" s="87"/>
      <c r="R6165" s="89"/>
      <c r="S6165" s="89"/>
      <c r="T6165" s="89"/>
    </row>
    <row r="6166" spans="2:20" s="86" customFormat="1" ht="10.199999999999999">
      <c r="B6166" s="87"/>
      <c r="C6166" s="87"/>
      <c r="R6166" s="89"/>
      <c r="S6166" s="89"/>
      <c r="T6166" s="89"/>
    </row>
    <row r="6167" spans="2:20" s="86" customFormat="1" ht="10.199999999999999">
      <c r="B6167" s="87"/>
      <c r="C6167" s="87"/>
      <c r="R6167" s="89"/>
      <c r="S6167" s="89"/>
      <c r="T6167" s="89"/>
    </row>
    <row r="6168" spans="2:20" s="86" customFormat="1" ht="10.199999999999999">
      <c r="B6168" s="87"/>
      <c r="C6168" s="87"/>
      <c r="R6168" s="89"/>
      <c r="S6168" s="89"/>
      <c r="T6168" s="89"/>
    </row>
    <row r="6169" spans="2:20" s="86" customFormat="1" ht="10.199999999999999">
      <c r="B6169" s="87"/>
      <c r="C6169" s="87"/>
      <c r="R6169" s="89"/>
      <c r="S6169" s="89"/>
      <c r="T6169" s="89"/>
    </row>
    <row r="6170" spans="2:20" s="86" customFormat="1" ht="10.199999999999999">
      <c r="B6170" s="87"/>
      <c r="C6170" s="87"/>
      <c r="R6170" s="89"/>
      <c r="S6170" s="89"/>
      <c r="T6170" s="89"/>
    </row>
    <row r="6171" spans="2:20" s="86" customFormat="1" ht="10.199999999999999">
      <c r="B6171" s="87"/>
      <c r="C6171" s="87"/>
      <c r="R6171" s="89"/>
      <c r="S6171" s="89"/>
      <c r="T6171" s="89"/>
    </row>
    <row r="6172" spans="2:20" s="86" customFormat="1" ht="10.199999999999999">
      <c r="B6172" s="87"/>
      <c r="C6172" s="87"/>
      <c r="R6172" s="89"/>
      <c r="S6172" s="89"/>
      <c r="T6172" s="89"/>
    </row>
    <row r="6173" spans="2:20" s="86" customFormat="1" ht="10.199999999999999">
      <c r="B6173" s="87"/>
      <c r="C6173" s="87"/>
      <c r="R6173" s="89"/>
      <c r="S6173" s="89"/>
      <c r="T6173" s="89"/>
    </row>
    <row r="6174" spans="2:20" s="86" customFormat="1" ht="10.199999999999999">
      <c r="B6174" s="87"/>
      <c r="C6174" s="87"/>
      <c r="R6174" s="89"/>
      <c r="S6174" s="89"/>
      <c r="T6174" s="89"/>
    </row>
    <row r="6175" spans="2:20" s="86" customFormat="1" ht="10.199999999999999">
      <c r="B6175" s="87"/>
      <c r="C6175" s="87"/>
      <c r="R6175" s="89"/>
      <c r="S6175" s="89"/>
      <c r="T6175" s="89"/>
    </row>
    <row r="6176" spans="2:20" s="86" customFormat="1" ht="10.199999999999999">
      <c r="B6176" s="87"/>
      <c r="C6176" s="87"/>
      <c r="R6176" s="89"/>
      <c r="S6176" s="89"/>
      <c r="T6176" s="89"/>
    </row>
    <row r="6177" spans="2:20" s="86" customFormat="1" ht="10.199999999999999">
      <c r="B6177" s="87"/>
      <c r="C6177" s="87"/>
      <c r="R6177" s="89"/>
      <c r="S6177" s="89"/>
      <c r="T6177" s="89"/>
    </row>
    <row r="6178" spans="2:20" s="86" customFormat="1" ht="10.199999999999999">
      <c r="B6178" s="87"/>
      <c r="C6178" s="87"/>
      <c r="R6178" s="89"/>
      <c r="S6178" s="89"/>
      <c r="T6178" s="89"/>
    </row>
    <row r="6179" spans="2:20" s="86" customFormat="1" ht="10.199999999999999">
      <c r="B6179" s="87"/>
      <c r="C6179" s="87"/>
      <c r="R6179" s="89"/>
      <c r="S6179" s="89"/>
      <c r="T6179" s="89"/>
    </row>
    <row r="6180" spans="2:20" s="86" customFormat="1" ht="10.199999999999999">
      <c r="B6180" s="87"/>
      <c r="C6180" s="87"/>
      <c r="R6180" s="89"/>
      <c r="S6180" s="89"/>
      <c r="T6180" s="89"/>
    </row>
    <row r="6181" spans="2:20" s="86" customFormat="1" ht="10.199999999999999">
      <c r="B6181" s="87"/>
      <c r="C6181" s="87"/>
      <c r="R6181" s="89"/>
      <c r="S6181" s="89"/>
      <c r="T6181" s="89"/>
    </row>
    <row r="6182" spans="2:20" s="86" customFormat="1" ht="10.199999999999999">
      <c r="B6182" s="87"/>
      <c r="C6182" s="87"/>
      <c r="R6182" s="89"/>
      <c r="S6182" s="89"/>
      <c r="T6182" s="89"/>
    </row>
    <row r="6183" spans="2:20" s="86" customFormat="1" ht="10.199999999999999">
      <c r="B6183" s="87"/>
      <c r="C6183" s="87"/>
      <c r="R6183" s="89"/>
      <c r="S6183" s="89"/>
      <c r="T6183" s="89"/>
    </row>
    <row r="6184" spans="2:20" s="86" customFormat="1" ht="10.199999999999999">
      <c r="B6184" s="87"/>
      <c r="C6184" s="87"/>
      <c r="R6184" s="89"/>
      <c r="S6184" s="89"/>
      <c r="T6184" s="89"/>
    </row>
    <row r="6185" spans="2:20" s="86" customFormat="1" ht="10.199999999999999">
      <c r="B6185" s="87"/>
      <c r="C6185" s="87"/>
      <c r="R6185" s="89"/>
      <c r="S6185" s="89"/>
      <c r="T6185" s="89"/>
    </row>
    <row r="6186" spans="2:20" s="86" customFormat="1" ht="10.199999999999999">
      <c r="B6186" s="87"/>
      <c r="C6186" s="87"/>
      <c r="R6186" s="89"/>
      <c r="S6186" s="89"/>
      <c r="T6186" s="89"/>
    </row>
    <row r="6187" spans="2:20" s="86" customFormat="1" ht="10.199999999999999">
      <c r="B6187" s="87"/>
      <c r="C6187" s="87"/>
      <c r="R6187" s="89"/>
      <c r="S6187" s="89"/>
      <c r="T6187" s="89"/>
    </row>
    <row r="6188" spans="2:20" s="86" customFormat="1" ht="10.199999999999999">
      <c r="B6188" s="87"/>
      <c r="C6188" s="87"/>
      <c r="R6188" s="89"/>
      <c r="S6188" s="89"/>
      <c r="T6188" s="89"/>
    </row>
    <row r="6189" spans="2:20" s="86" customFormat="1" ht="10.199999999999999">
      <c r="B6189" s="87"/>
      <c r="C6189" s="87"/>
      <c r="R6189" s="89"/>
      <c r="S6189" s="89"/>
      <c r="T6189" s="89"/>
    </row>
    <row r="6190" spans="2:20" s="86" customFormat="1" ht="10.199999999999999">
      <c r="B6190" s="87"/>
      <c r="C6190" s="87"/>
      <c r="R6190" s="89"/>
      <c r="S6190" s="89"/>
      <c r="T6190" s="89"/>
    </row>
    <row r="6191" spans="2:20" s="86" customFormat="1" ht="10.199999999999999">
      <c r="B6191" s="87"/>
      <c r="C6191" s="87"/>
      <c r="R6191" s="89"/>
      <c r="S6191" s="89"/>
      <c r="T6191" s="89"/>
    </row>
    <row r="6192" spans="2:20" s="86" customFormat="1" ht="10.199999999999999">
      <c r="B6192" s="87"/>
      <c r="C6192" s="87"/>
      <c r="R6192" s="89"/>
      <c r="S6192" s="89"/>
      <c r="T6192" s="89"/>
    </row>
    <row r="6193" spans="2:20" s="86" customFormat="1" ht="10.199999999999999">
      <c r="B6193" s="87"/>
      <c r="C6193" s="87"/>
      <c r="R6193" s="89"/>
      <c r="S6193" s="89"/>
      <c r="T6193" s="89"/>
    </row>
    <row r="6194" spans="2:20" s="86" customFormat="1" ht="10.199999999999999">
      <c r="B6194" s="87"/>
      <c r="C6194" s="87"/>
      <c r="R6194" s="89"/>
      <c r="S6194" s="89"/>
      <c r="T6194" s="89"/>
    </row>
    <row r="6195" spans="2:20" s="86" customFormat="1" ht="10.199999999999999">
      <c r="B6195" s="87"/>
      <c r="C6195" s="87"/>
      <c r="R6195" s="89"/>
      <c r="S6195" s="89"/>
      <c r="T6195" s="89"/>
    </row>
    <row r="6196" spans="2:20" s="86" customFormat="1" ht="10.199999999999999">
      <c r="B6196" s="87"/>
      <c r="C6196" s="87"/>
      <c r="R6196" s="89"/>
      <c r="S6196" s="89"/>
      <c r="T6196" s="89"/>
    </row>
    <row r="6197" spans="2:20" s="86" customFormat="1" ht="10.199999999999999">
      <c r="B6197" s="87"/>
      <c r="C6197" s="87"/>
      <c r="R6197" s="89"/>
      <c r="S6197" s="89"/>
      <c r="T6197" s="89"/>
    </row>
    <row r="6198" spans="2:20" s="86" customFormat="1" ht="10.199999999999999">
      <c r="B6198" s="87"/>
      <c r="C6198" s="87"/>
      <c r="R6198" s="89"/>
      <c r="S6198" s="89"/>
      <c r="T6198" s="89"/>
    </row>
    <row r="6199" spans="2:20" s="86" customFormat="1" ht="10.199999999999999">
      <c r="B6199" s="87"/>
      <c r="C6199" s="87"/>
      <c r="R6199" s="89"/>
      <c r="S6199" s="89"/>
      <c r="T6199" s="89"/>
    </row>
    <row r="6200" spans="2:20" s="86" customFormat="1" ht="10.199999999999999">
      <c r="B6200" s="87"/>
      <c r="C6200" s="87"/>
      <c r="R6200" s="89"/>
      <c r="S6200" s="89"/>
      <c r="T6200" s="89"/>
    </row>
    <row r="6201" spans="2:20" s="86" customFormat="1" ht="10.199999999999999">
      <c r="B6201" s="87"/>
      <c r="C6201" s="87"/>
      <c r="R6201" s="89"/>
      <c r="S6201" s="89"/>
      <c r="T6201" s="89"/>
    </row>
    <row r="6202" spans="2:20" s="86" customFormat="1" ht="10.199999999999999">
      <c r="B6202" s="87"/>
      <c r="C6202" s="87"/>
      <c r="R6202" s="89"/>
      <c r="S6202" s="89"/>
      <c r="T6202" s="89"/>
    </row>
    <row r="6203" spans="2:20" s="86" customFormat="1" ht="10.199999999999999">
      <c r="B6203" s="87"/>
      <c r="C6203" s="87"/>
      <c r="R6203" s="89"/>
      <c r="S6203" s="89"/>
      <c r="T6203" s="89"/>
    </row>
    <row r="6204" spans="2:20" s="86" customFormat="1" ht="10.199999999999999">
      <c r="B6204" s="87"/>
      <c r="C6204" s="87"/>
      <c r="R6204" s="89"/>
      <c r="S6204" s="89"/>
      <c r="T6204" s="89"/>
    </row>
    <row r="6205" spans="2:20" s="86" customFormat="1" ht="10.199999999999999">
      <c r="B6205" s="87"/>
      <c r="C6205" s="87"/>
      <c r="R6205" s="89"/>
      <c r="S6205" s="89"/>
      <c r="T6205" s="89"/>
    </row>
    <row r="6206" spans="2:20" s="86" customFormat="1" ht="10.199999999999999">
      <c r="B6206" s="87"/>
      <c r="C6206" s="87"/>
      <c r="R6206" s="89"/>
      <c r="S6206" s="89"/>
      <c r="T6206" s="89"/>
    </row>
    <row r="6207" spans="2:20" s="86" customFormat="1" ht="10.199999999999999">
      <c r="B6207" s="87"/>
      <c r="C6207" s="87"/>
      <c r="R6207" s="89"/>
      <c r="S6207" s="89"/>
      <c r="T6207" s="89"/>
    </row>
    <row r="6208" spans="2:20" s="86" customFormat="1" ht="10.199999999999999">
      <c r="B6208" s="87"/>
      <c r="C6208" s="87"/>
      <c r="R6208" s="89"/>
      <c r="S6208" s="89"/>
      <c r="T6208" s="89"/>
    </row>
    <row r="6209" spans="2:20" s="86" customFormat="1" ht="10.199999999999999">
      <c r="B6209" s="87"/>
      <c r="C6209" s="87"/>
      <c r="R6209" s="89"/>
      <c r="S6209" s="89"/>
      <c r="T6209" s="89"/>
    </row>
    <row r="6210" spans="2:20" s="86" customFormat="1" ht="10.199999999999999">
      <c r="B6210" s="87"/>
      <c r="C6210" s="87"/>
      <c r="R6210" s="89"/>
      <c r="S6210" s="89"/>
      <c r="T6210" s="89"/>
    </row>
    <row r="6211" spans="2:20" s="86" customFormat="1" ht="10.199999999999999">
      <c r="B6211" s="87"/>
      <c r="C6211" s="87"/>
      <c r="R6211" s="89"/>
      <c r="S6211" s="89"/>
      <c r="T6211" s="89"/>
    </row>
    <row r="6212" spans="2:20" s="86" customFormat="1" ht="10.199999999999999">
      <c r="B6212" s="87"/>
      <c r="C6212" s="87"/>
      <c r="R6212" s="89"/>
      <c r="S6212" s="89"/>
      <c r="T6212" s="89"/>
    </row>
    <row r="6213" spans="2:20" s="86" customFormat="1" ht="10.199999999999999">
      <c r="B6213" s="87"/>
      <c r="C6213" s="87"/>
      <c r="R6213" s="89"/>
      <c r="S6213" s="89"/>
      <c r="T6213" s="89"/>
    </row>
    <row r="6214" spans="2:20" s="86" customFormat="1" ht="10.199999999999999">
      <c r="B6214" s="87"/>
      <c r="C6214" s="87"/>
      <c r="R6214" s="89"/>
      <c r="S6214" s="89"/>
      <c r="T6214" s="89"/>
    </row>
    <row r="6215" spans="2:20" s="86" customFormat="1" ht="10.199999999999999">
      <c r="B6215" s="87"/>
      <c r="C6215" s="87"/>
      <c r="R6215" s="89"/>
      <c r="S6215" s="89"/>
      <c r="T6215" s="89"/>
    </row>
    <row r="6216" spans="2:20" s="86" customFormat="1" ht="10.199999999999999">
      <c r="B6216" s="87"/>
      <c r="C6216" s="87"/>
      <c r="R6216" s="89"/>
      <c r="S6216" s="89"/>
      <c r="T6216" s="89"/>
    </row>
    <row r="6217" spans="2:20" s="86" customFormat="1" ht="10.199999999999999">
      <c r="B6217" s="87"/>
      <c r="C6217" s="87"/>
      <c r="R6217" s="89"/>
      <c r="S6217" s="89"/>
      <c r="T6217" s="89"/>
    </row>
    <row r="6218" spans="2:20" s="86" customFormat="1" ht="10.199999999999999">
      <c r="B6218" s="87"/>
      <c r="C6218" s="87"/>
      <c r="R6218" s="89"/>
      <c r="S6218" s="89"/>
      <c r="T6218" s="89"/>
    </row>
    <row r="6219" spans="2:20" s="86" customFormat="1" ht="10.199999999999999">
      <c r="B6219" s="87"/>
      <c r="C6219" s="87"/>
      <c r="R6219" s="89"/>
      <c r="S6219" s="89"/>
      <c r="T6219" s="89"/>
    </row>
    <row r="6220" spans="2:20" s="86" customFormat="1" ht="10.199999999999999">
      <c r="B6220" s="87"/>
      <c r="C6220" s="87"/>
      <c r="R6220" s="89"/>
      <c r="S6220" s="89"/>
      <c r="T6220" s="89"/>
    </row>
    <row r="6221" spans="2:20" s="86" customFormat="1" ht="10.199999999999999">
      <c r="B6221" s="87"/>
      <c r="C6221" s="87"/>
      <c r="R6221" s="89"/>
      <c r="S6221" s="89"/>
      <c r="T6221" s="89"/>
    </row>
    <row r="6222" spans="2:20" s="86" customFormat="1" ht="10.199999999999999">
      <c r="B6222" s="87"/>
      <c r="C6222" s="87"/>
      <c r="R6222" s="89"/>
      <c r="S6222" s="89"/>
      <c r="T6222" s="89"/>
    </row>
    <row r="6223" spans="2:20" s="86" customFormat="1" ht="10.199999999999999">
      <c r="B6223" s="87"/>
      <c r="C6223" s="87"/>
      <c r="R6223" s="89"/>
      <c r="S6223" s="89"/>
      <c r="T6223" s="89"/>
    </row>
    <row r="6224" spans="2:20" s="86" customFormat="1" ht="10.199999999999999">
      <c r="B6224" s="87"/>
      <c r="C6224" s="87"/>
      <c r="R6224" s="89"/>
      <c r="S6224" s="89"/>
      <c r="T6224" s="89"/>
    </row>
    <row r="6225" spans="2:20" s="86" customFormat="1" ht="10.199999999999999">
      <c r="B6225" s="87"/>
      <c r="C6225" s="87"/>
      <c r="R6225" s="89"/>
      <c r="S6225" s="89"/>
      <c r="T6225" s="89"/>
    </row>
    <row r="6226" spans="2:20" s="86" customFormat="1" ht="10.199999999999999">
      <c r="B6226" s="87"/>
      <c r="C6226" s="87"/>
      <c r="R6226" s="89"/>
      <c r="S6226" s="89"/>
      <c r="T6226" s="89"/>
    </row>
    <row r="6227" spans="2:20" s="86" customFormat="1" ht="10.199999999999999">
      <c r="B6227" s="87"/>
      <c r="C6227" s="87"/>
      <c r="R6227" s="89"/>
      <c r="S6227" s="89"/>
      <c r="T6227" s="89"/>
    </row>
    <row r="6228" spans="2:20" s="86" customFormat="1" ht="10.199999999999999">
      <c r="B6228" s="87"/>
      <c r="C6228" s="87"/>
      <c r="R6228" s="89"/>
      <c r="S6228" s="89"/>
      <c r="T6228" s="89"/>
    </row>
    <row r="6229" spans="2:20" s="86" customFormat="1" ht="10.199999999999999">
      <c r="B6229" s="87"/>
      <c r="C6229" s="87"/>
      <c r="R6229" s="89"/>
      <c r="S6229" s="89"/>
      <c r="T6229" s="89"/>
    </row>
    <row r="6230" spans="2:20" s="86" customFormat="1" ht="10.199999999999999">
      <c r="B6230" s="87"/>
      <c r="C6230" s="87"/>
      <c r="R6230" s="89"/>
      <c r="S6230" s="89"/>
      <c r="T6230" s="89"/>
    </row>
    <row r="6231" spans="2:20" s="86" customFormat="1" ht="10.199999999999999">
      <c r="B6231" s="87"/>
      <c r="C6231" s="87"/>
      <c r="R6231" s="89"/>
      <c r="S6231" s="89"/>
      <c r="T6231" s="89"/>
    </row>
    <row r="6232" spans="2:20" s="86" customFormat="1" ht="10.199999999999999">
      <c r="B6232" s="87"/>
      <c r="C6232" s="87"/>
      <c r="R6232" s="89"/>
      <c r="S6232" s="89"/>
      <c r="T6232" s="89"/>
    </row>
    <row r="6233" spans="2:20" s="86" customFormat="1" ht="10.199999999999999">
      <c r="B6233" s="87"/>
      <c r="C6233" s="87"/>
      <c r="R6233" s="89"/>
      <c r="S6233" s="89"/>
      <c r="T6233" s="89"/>
    </row>
    <row r="6234" spans="2:20" s="86" customFormat="1" ht="10.199999999999999">
      <c r="B6234" s="87"/>
      <c r="C6234" s="87"/>
      <c r="R6234" s="89"/>
      <c r="S6234" s="89"/>
      <c r="T6234" s="89"/>
    </row>
    <row r="6235" spans="2:20" s="86" customFormat="1" ht="10.199999999999999">
      <c r="B6235" s="87"/>
      <c r="C6235" s="87"/>
      <c r="R6235" s="89"/>
      <c r="S6235" s="89"/>
      <c r="T6235" s="89"/>
    </row>
    <row r="6236" spans="2:20" s="86" customFormat="1" ht="10.199999999999999">
      <c r="B6236" s="87"/>
      <c r="C6236" s="87"/>
      <c r="R6236" s="89"/>
      <c r="S6236" s="89"/>
      <c r="T6236" s="89"/>
    </row>
    <row r="6237" spans="2:20" s="86" customFormat="1" ht="10.199999999999999">
      <c r="B6237" s="87"/>
      <c r="C6237" s="87"/>
      <c r="R6237" s="89"/>
      <c r="S6237" s="89"/>
      <c r="T6237" s="89"/>
    </row>
    <row r="6238" spans="2:20" s="86" customFormat="1" ht="10.199999999999999">
      <c r="B6238" s="87"/>
      <c r="C6238" s="87"/>
      <c r="R6238" s="89"/>
      <c r="S6238" s="89"/>
      <c r="T6238" s="89"/>
    </row>
    <row r="6239" spans="2:20" s="86" customFormat="1" ht="10.199999999999999">
      <c r="B6239" s="87"/>
      <c r="C6239" s="87"/>
      <c r="R6239" s="89"/>
      <c r="S6239" s="89"/>
      <c r="T6239" s="89"/>
    </row>
    <row r="6240" spans="2:20" s="86" customFormat="1" ht="10.199999999999999">
      <c r="B6240" s="87"/>
      <c r="C6240" s="87"/>
      <c r="R6240" s="89"/>
      <c r="S6240" s="89"/>
      <c r="T6240" s="89"/>
    </row>
    <row r="6241" spans="2:20" s="86" customFormat="1" ht="10.199999999999999">
      <c r="B6241" s="87"/>
      <c r="C6241" s="87"/>
      <c r="R6241" s="89"/>
      <c r="S6241" s="89"/>
      <c r="T6241" s="89"/>
    </row>
    <row r="6242" spans="2:20" s="86" customFormat="1" ht="10.199999999999999">
      <c r="B6242" s="87"/>
      <c r="C6242" s="87"/>
      <c r="R6242" s="89"/>
      <c r="S6242" s="89"/>
      <c r="T6242" s="89"/>
    </row>
    <row r="6243" spans="2:20" s="86" customFormat="1" ht="10.199999999999999">
      <c r="B6243" s="87"/>
      <c r="C6243" s="87"/>
      <c r="R6243" s="89"/>
      <c r="S6243" s="89"/>
      <c r="T6243" s="89"/>
    </row>
    <row r="6244" spans="2:20" s="86" customFormat="1" ht="10.199999999999999">
      <c r="B6244" s="87"/>
      <c r="C6244" s="87"/>
      <c r="R6244" s="89"/>
      <c r="S6244" s="89"/>
      <c r="T6244" s="89"/>
    </row>
    <row r="6245" spans="2:20" s="86" customFormat="1" ht="10.199999999999999">
      <c r="B6245" s="87"/>
      <c r="C6245" s="87"/>
      <c r="R6245" s="89"/>
      <c r="S6245" s="89"/>
      <c r="T6245" s="89"/>
    </row>
    <row r="6246" spans="2:20" s="86" customFormat="1" ht="10.199999999999999">
      <c r="B6246" s="87"/>
      <c r="C6246" s="87"/>
      <c r="R6246" s="89"/>
      <c r="S6246" s="89"/>
      <c r="T6246" s="89"/>
    </row>
    <row r="6247" spans="2:20" s="86" customFormat="1" ht="10.199999999999999">
      <c r="B6247" s="87"/>
      <c r="C6247" s="87"/>
      <c r="R6247" s="89"/>
      <c r="S6247" s="89"/>
      <c r="T6247" s="89"/>
    </row>
    <row r="6248" spans="2:20" s="86" customFormat="1" ht="10.199999999999999">
      <c r="B6248" s="87"/>
      <c r="C6248" s="87"/>
      <c r="R6248" s="89"/>
      <c r="S6248" s="89"/>
      <c r="T6248" s="89"/>
    </row>
    <row r="6249" spans="2:20" s="86" customFormat="1" ht="10.199999999999999">
      <c r="B6249" s="87"/>
      <c r="C6249" s="87"/>
      <c r="R6249" s="89"/>
      <c r="S6249" s="89"/>
      <c r="T6249" s="89"/>
    </row>
    <row r="6250" spans="2:20" s="86" customFormat="1" ht="10.199999999999999">
      <c r="B6250" s="87"/>
      <c r="C6250" s="87"/>
      <c r="R6250" s="89"/>
      <c r="S6250" s="89"/>
      <c r="T6250" s="89"/>
    </row>
    <row r="6251" spans="2:20" s="86" customFormat="1" ht="10.199999999999999">
      <c r="B6251" s="87"/>
      <c r="C6251" s="87"/>
      <c r="R6251" s="89"/>
      <c r="S6251" s="89"/>
      <c r="T6251" s="89"/>
    </row>
    <row r="6252" spans="2:20" s="86" customFormat="1" ht="10.199999999999999">
      <c r="B6252" s="87"/>
      <c r="C6252" s="87"/>
      <c r="R6252" s="89"/>
      <c r="S6252" s="89"/>
      <c r="T6252" s="89"/>
    </row>
    <row r="6253" spans="2:20" s="86" customFormat="1" ht="10.199999999999999">
      <c r="B6253" s="87"/>
      <c r="C6253" s="87"/>
      <c r="R6253" s="89"/>
      <c r="S6253" s="89"/>
      <c r="T6253" s="89"/>
    </row>
    <row r="6254" spans="2:20" s="86" customFormat="1" ht="10.199999999999999">
      <c r="B6254" s="87"/>
      <c r="C6254" s="87"/>
      <c r="R6254" s="89"/>
      <c r="S6254" s="89"/>
      <c r="T6254" s="89"/>
    </row>
    <row r="6255" spans="2:20" s="86" customFormat="1" ht="10.199999999999999">
      <c r="B6255" s="87"/>
      <c r="C6255" s="87"/>
      <c r="R6255" s="89"/>
      <c r="S6255" s="89"/>
      <c r="T6255" s="89"/>
    </row>
    <row r="6256" spans="2:20" s="86" customFormat="1" ht="10.199999999999999">
      <c r="B6256" s="87"/>
      <c r="C6256" s="87"/>
      <c r="R6256" s="89"/>
      <c r="S6256" s="89"/>
      <c r="T6256" s="89"/>
    </row>
    <row r="6257" spans="2:20" s="86" customFormat="1" ht="10.199999999999999">
      <c r="B6257" s="87"/>
      <c r="C6257" s="87"/>
      <c r="R6257" s="89"/>
      <c r="S6257" s="89"/>
      <c r="T6257" s="89"/>
    </row>
    <row r="6258" spans="2:20" s="86" customFormat="1" ht="10.199999999999999">
      <c r="B6258" s="87"/>
      <c r="C6258" s="87"/>
      <c r="R6258" s="89"/>
      <c r="S6258" s="89"/>
      <c r="T6258" s="89"/>
    </row>
    <row r="6259" spans="2:20" s="86" customFormat="1" ht="10.199999999999999">
      <c r="B6259" s="87"/>
      <c r="C6259" s="87"/>
      <c r="R6259" s="89"/>
      <c r="S6259" s="89"/>
      <c r="T6259" s="89"/>
    </row>
    <row r="6260" spans="2:20" s="86" customFormat="1" ht="10.199999999999999">
      <c r="B6260" s="87"/>
      <c r="C6260" s="87"/>
      <c r="R6260" s="89"/>
      <c r="S6260" s="89"/>
      <c r="T6260" s="89"/>
    </row>
    <row r="6261" spans="2:20" s="86" customFormat="1" ht="10.199999999999999">
      <c r="B6261" s="87"/>
      <c r="C6261" s="87"/>
      <c r="R6261" s="89"/>
      <c r="S6261" s="89"/>
      <c r="T6261" s="89"/>
    </row>
    <row r="6262" spans="2:20" s="86" customFormat="1" ht="10.199999999999999">
      <c r="B6262" s="87"/>
      <c r="C6262" s="87"/>
      <c r="R6262" s="89"/>
      <c r="S6262" s="89"/>
      <c r="T6262" s="89"/>
    </row>
    <row r="6263" spans="2:20" s="86" customFormat="1" ht="10.199999999999999">
      <c r="B6263" s="87"/>
      <c r="C6263" s="87"/>
      <c r="R6263" s="89"/>
      <c r="S6263" s="89"/>
      <c r="T6263" s="89"/>
    </row>
    <row r="6264" spans="2:20" s="86" customFormat="1" ht="10.199999999999999">
      <c r="B6264" s="87"/>
      <c r="C6264" s="87"/>
      <c r="R6264" s="89"/>
      <c r="S6264" s="89"/>
      <c r="T6264" s="89"/>
    </row>
    <row r="6265" spans="2:20" s="86" customFormat="1" ht="10.199999999999999">
      <c r="B6265" s="87"/>
      <c r="C6265" s="87"/>
      <c r="R6265" s="89"/>
      <c r="S6265" s="89"/>
      <c r="T6265" s="89"/>
    </row>
    <row r="6266" spans="2:20" s="86" customFormat="1" ht="10.199999999999999">
      <c r="B6266" s="87"/>
      <c r="C6266" s="87"/>
      <c r="R6266" s="89"/>
      <c r="S6266" s="89"/>
      <c r="T6266" s="89"/>
    </row>
    <row r="6267" spans="2:20" s="86" customFormat="1" ht="10.199999999999999">
      <c r="B6267" s="87"/>
      <c r="C6267" s="87"/>
      <c r="R6267" s="89"/>
      <c r="S6267" s="89"/>
      <c r="T6267" s="89"/>
    </row>
    <row r="6268" spans="2:20" s="86" customFormat="1" ht="10.199999999999999">
      <c r="B6268" s="87"/>
      <c r="C6268" s="87"/>
      <c r="R6268" s="89"/>
      <c r="S6268" s="89"/>
      <c r="T6268" s="89"/>
    </row>
    <row r="6269" spans="2:20" s="86" customFormat="1" ht="10.199999999999999">
      <c r="B6269" s="87"/>
      <c r="C6269" s="87"/>
      <c r="R6269" s="89"/>
      <c r="S6269" s="89"/>
      <c r="T6269" s="89"/>
    </row>
    <row r="6270" spans="2:20" s="86" customFormat="1" ht="10.199999999999999">
      <c r="B6270" s="87"/>
      <c r="C6270" s="87"/>
      <c r="R6270" s="89"/>
      <c r="S6270" s="89"/>
      <c r="T6270" s="89"/>
    </row>
    <row r="6271" spans="2:20" s="86" customFormat="1" ht="10.199999999999999">
      <c r="B6271" s="87"/>
      <c r="C6271" s="87"/>
      <c r="R6271" s="89"/>
      <c r="S6271" s="89"/>
      <c r="T6271" s="89"/>
    </row>
    <row r="6272" spans="2:20" s="86" customFormat="1" ht="10.199999999999999">
      <c r="B6272" s="87"/>
      <c r="C6272" s="87"/>
      <c r="R6272" s="89"/>
      <c r="S6272" s="89"/>
      <c r="T6272" s="89"/>
    </row>
    <row r="6273" spans="2:20" s="86" customFormat="1" ht="10.199999999999999">
      <c r="B6273" s="87"/>
      <c r="C6273" s="87"/>
      <c r="R6273" s="89"/>
      <c r="S6273" s="89"/>
      <c r="T6273" s="89"/>
    </row>
    <row r="6274" spans="2:20" s="86" customFormat="1" ht="10.199999999999999">
      <c r="B6274" s="87"/>
      <c r="C6274" s="87"/>
      <c r="R6274" s="89"/>
      <c r="S6274" s="89"/>
      <c r="T6274" s="89"/>
    </row>
    <row r="6275" spans="2:20" s="86" customFormat="1" ht="10.199999999999999">
      <c r="B6275" s="87"/>
      <c r="C6275" s="87"/>
      <c r="R6275" s="89"/>
      <c r="S6275" s="89"/>
      <c r="T6275" s="89"/>
    </row>
    <row r="6276" spans="2:20" s="86" customFormat="1" ht="10.199999999999999">
      <c r="B6276" s="87"/>
      <c r="C6276" s="87"/>
      <c r="R6276" s="89"/>
      <c r="S6276" s="89"/>
      <c r="T6276" s="89"/>
    </row>
    <row r="6277" spans="2:20" s="86" customFormat="1" ht="10.199999999999999">
      <c r="B6277" s="87"/>
      <c r="C6277" s="87"/>
      <c r="R6277" s="89"/>
      <c r="S6277" s="89"/>
      <c r="T6277" s="89"/>
    </row>
    <row r="6278" spans="2:20" s="86" customFormat="1" ht="10.199999999999999">
      <c r="B6278" s="87"/>
      <c r="C6278" s="87"/>
      <c r="R6278" s="89"/>
      <c r="S6278" s="89"/>
      <c r="T6278" s="89"/>
    </row>
    <row r="6279" spans="2:20" s="86" customFormat="1" ht="10.199999999999999">
      <c r="B6279" s="87"/>
      <c r="C6279" s="87"/>
      <c r="R6279" s="89"/>
      <c r="S6279" s="89"/>
      <c r="T6279" s="89"/>
    </row>
    <row r="6280" spans="2:20" s="86" customFormat="1" ht="10.199999999999999">
      <c r="B6280" s="87"/>
      <c r="C6280" s="87"/>
      <c r="R6280" s="89"/>
      <c r="S6280" s="89"/>
      <c r="T6280" s="89"/>
    </row>
    <row r="6281" spans="2:20" s="86" customFormat="1" ht="10.199999999999999">
      <c r="B6281" s="87"/>
      <c r="C6281" s="87"/>
      <c r="R6281" s="89"/>
      <c r="S6281" s="89"/>
      <c r="T6281" s="89"/>
    </row>
    <row r="6282" spans="2:20" s="86" customFormat="1" ht="10.199999999999999">
      <c r="B6282" s="87"/>
      <c r="C6282" s="87"/>
      <c r="R6282" s="89"/>
      <c r="S6282" s="89"/>
      <c r="T6282" s="89"/>
    </row>
    <row r="6283" spans="2:20" s="86" customFormat="1" ht="10.199999999999999">
      <c r="B6283" s="87"/>
      <c r="C6283" s="87"/>
      <c r="R6283" s="89"/>
      <c r="S6283" s="89"/>
      <c r="T6283" s="89"/>
    </row>
    <row r="6284" spans="2:20" s="86" customFormat="1" ht="10.199999999999999">
      <c r="B6284" s="87"/>
      <c r="C6284" s="87"/>
      <c r="R6284" s="89"/>
      <c r="S6284" s="89"/>
      <c r="T6284" s="89"/>
    </row>
    <row r="6285" spans="2:20" s="86" customFormat="1" ht="10.199999999999999">
      <c r="B6285" s="87"/>
      <c r="C6285" s="87"/>
      <c r="R6285" s="89"/>
      <c r="S6285" s="89"/>
      <c r="T6285" s="89"/>
    </row>
    <row r="6286" spans="2:20" s="86" customFormat="1" ht="10.199999999999999">
      <c r="B6286" s="87"/>
      <c r="C6286" s="87"/>
      <c r="R6286" s="89"/>
      <c r="S6286" s="89"/>
      <c r="T6286" s="89"/>
    </row>
    <row r="6287" spans="2:20" s="86" customFormat="1" ht="10.199999999999999">
      <c r="B6287" s="87"/>
      <c r="C6287" s="87"/>
      <c r="R6287" s="89"/>
      <c r="S6287" s="89"/>
      <c r="T6287" s="89"/>
    </row>
    <row r="6288" spans="2:20" s="86" customFormat="1" ht="10.199999999999999">
      <c r="B6288" s="87"/>
      <c r="C6288" s="87"/>
      <c r="R6288" s="89"/>
      <c r="S6288" s="89"/>
      <c r="T6288" s="89"/>
    </row>
    <row r="6289" spans="2:20" s="86" customFormat="1" ht="10.199999999999999">
      <c r="B6289" s="87"/>
      <c r="C6289" s="87"/>
      <c r="R6289" s="89"/>
      <c r="S6289" s="89"/>
      <c r="T6289" s="89"/>
    </row>
    <row r="6290" spans="2:20" s="86" customFormat="1" ht="10.199999999999999">
      <c r="B6290" s="87"/>
      <c r="C6290" s="87"/>
      <c r="R6290" s="89"/>
      <c r="S6290" s="89"/>
      <c r="T6290" s="89"/>
    </row>
    <row r="6291" spans="2:20" s="86" customFormat="1" ht="10.199999999999999">
      <c r="B6291" s="87"/>
      <c r="C6291" s="87"/>
      <c r="R6291" s="89"/>
      <c r="S6291" s="89"/>
      <c r="T6291" s="89"/>
    </row>
    <row r="6292" spans="2:20" s="86" customFormat="1" ht="10.199999999999999">
      <c r="B6292" s="87"/>
      <c r="C6292" s="87"/>
      <c r="R6292" s="89"/>
      <c r="S6292" s="89"/>
      <c r="T6292" s="89"/>
    </row>
    <row r="6293" spans="2:20" s="86" customFormat="1" ht="10.199999999999999">
      <c r="B6293" s="87"/>
      <c r="C6293" s="87"/>
      <c r="R6293" s="89"/>
      <c r="S6293" s="89"/>
      <c r="T6293" s="89"/>
    </row>
    <row r="6294" spans="2:20" s="86" customFormat="1" ht="10.199999999999999">
      <c r="B6294" s="87"/>
      <c r="C6294" s="87"/>
      <c r="R6294" s="89"/>
      <c r="S6294" s="89"/>
      <c r="T6294" s="89"/>
    </row>
    <row r="6295" spans="2:20" s="86" customFormat="1" ht="10.199999999999999">
      <c r="B6295" s="87"/>
      <c r="C6295" s="87"/>
      <c r="R6295" s="89"/>
      <c r="S6295" s="89"/>
      <c r="T6295" s="89"/>
    </row>
    <row r="6296" spans="2:20" s="86" customFormat="1" ht="10.199999999999999">
      <c r="B6296" s="87"/>
      <c r="C6296" s="87"/>
      <c r="R6296" s="89"/>
      <c r="S6296" s="89"/>
      <c r="T6296" s="89"/>
    </row>
    <row r="6297" spans="2:20" s="86" customFormat="1" ht="10.199999999999999">
      <c r="B6297" s="87"/>
      <c r="C6297" s="87"/>
      <c r="R6297" s="89"/>
      <c r="S6297" s="89"/>
      <c r="T6297" s="89"/>
    </row>
    <row r="6298" spans="2:20" s="86" customFormat="1" ht="10.199999999999999">
      <c r="B6298" s="87"/>
      <c r="C6298" s="87"/>
      <c r="R6298" s="89"/>
      <c r="S6298" s="89"/>
      <c r="T6298" s="89"/>
    </row>
    <row r="6299" spans="2:20" s="86" customFormat="1" ht="10.199999999999999">
      <c r="B6299" s="87"/>
      <c r="C6299" s="87"/>
      <c r="R6299" s="89"/>
      <c r="S6299" s="89"/>
      <c r="T6299" s="89"/>
    </row>
    <row r="6300" spans="2:20" s="86" customFormat="1" ht="10.199999999999999">
      <c r="B6300" s="87"/>
      <c r="C6300" s="87"/>
      <c r="R6300" s="89"/>
      <c r="S6300" s="89"/>
      <c r="T6300" s="89"/>
    </row>
    <row r="6301" spans="2:20" s="86" customFormat="1" ht="10.199999999999999">
      <c r="B6301" s="87"/>
      <c r="C6301" s="87"/>
      <c r="R6301" s="89"/>
      <c r="S6301" s="89"/>
      <c r="T6301" s="89"/>
    </row>
    <row r="6302" spans="2:20" s="86" customFormat="1" ht="10.199999999999999">
      <c r="B6302" s="87"/>
      <c r="C6302" s="87"/>
      <c r="R6302" s="89"/>
      <c r="S6302" s="89"/>
      <c r="T6302" s="89"/>
    </row>
    <row r="6303" spans="2:20" s="86" customFormat="1" ht="10.199999999999999">
      <c r="B6303" s="87"/>
      <c r="C6303" s="87"/>
      <c r="R6303" s="89"/>
      <c r="S6303" s="89"/>
      <c r="T6303" s="89"/>
    </row>
    <row r="6304" spans="2:20" s="86" customFormat="1" ht="10.199999999999999">
      <c r="B6304" s="87"/>
      <c r="C6304" s="87"/>
      <c r="R6304" s="89"/>
      <c r="S6304" s="89"/>
      <c r="T6304" s="89"/>
    </row>
    <row r="6305" spans="2:20" s="86" customFormat="1" ht="10.199999999999999">
      <c r="B6305" s="87"/>
      <c r="C6305" s="87"/>
      <c r="R6305" s="89"/>
      <c r="S6305" s="89"/>
      <c r="T6305" s="89"/>
    </row>
    <row r="6306" spans="2:20" s="86" customFormat="1" ht="10.199999999999999">
      <c r="B6306" s="87"/>
      <c r="C6306" s="87"/>
      <c r="R6306" s="89"/>
      <c r="S6306" s="89"/>
      <c r="T6306" s="89"/>
    </row>
    <row r="6307" spans="2:20" s="86" customFormat="1" ht="10.199999999999999">
      <c r="B6307" s="87"/>
      <c r="C6307" s="87"/>
      <c r="R6307" s="89"/>
      <c r="S6307" s="89"/>
      <c r="T6307" s="89"/>
    </row>
    <row r="6308" spans="2:20" s="86" customFormat="1" ht="10.199999999999999">
      <c r="B6308" s="87"/>
      <c r="C6308" s="87"/>
      <c r="R6308" s="89"/>
      <c r="S6308" s="89"/>
      <c r="T6308" s="89"/>
    </row>
    <row r="6309" spans="2:20" s="86" customFormat="1" ht="10.199999999999999">
      <c r="B6309" s="87"/>
      <c r="C6309" s="87"/>
      <c r="R6309" s="89"/>
      <c r="S6309" s="89"/>
      <c r="T6309" s="89"/>
    </row>
    <row r="6310" spans="2:20" s="86" customFormat="1" ht="10.199999999999999">
      <c r="B6310" s="87"/>
      <c r="C6310" s="87"/>
      <c r="R6310" s="89"/>
      <c r="S6310" s="89"/>
      <c r="T6310" s="89"/>
    </row>
    <row r="6311" spans="2:20" s="86" customFormat="1" ht="10.199999999999999">
      <c r="B6311" s="87"/>
      <c r="C6311" s="87"/>
      <c r="R6311" s="89"/>
      <c r="S6311" s="89"/>
      <c r="T6311" s="89"/>
    </row>
    <row r="6312" spans="2:20" s="86" customFormat="1" ht="10.199999999999999">
      <c r="B6312" s="87"/>
      <c r="C6312" s="87"/>
      <c r="R6312" s="89"/>
      <c r="S6312" s="89"/>
      <c r="T6312" s="89"/>
    </row>
    <row r="6313" spans="2:20" s="86" customFormat="1" ht="10.199999999999999">
      <c r="B6313" s="87"/>
      <c r="C6313" s="87"/>
      <c r="R6313" s="89"/>
      <c r="S6313" s="89"/>
      <c r="T6313" s="89"/>
    </row>
    <row r="6314" spans="2:20" s="86" customFormat="1" ht="10.199999999999999">
      <c r="B6314" s="87"/>
      <c r="C6314" s="87"/>
      <c r="R6314" s="89"/>
      <c r="S6314" s="89"/>
      <c r="T6314" s="89"/>
    </row>
    <row r="6315" spans="2:20" s="86" customFormat="1" ht="10.199999999999999">
      <c r="B6315" s="87"/>
      <c r="C6315" s="87"/>
      <c r="R6315" s="89"/>
      <c r="S6315" s="89"/>
      <c r="T6315" s="89"/>
    </row>
    <row r="6316" spans="2:20" s="86" customFormat="1" ht="10.199999999999999">
      <c r="B6316" s="87"/>
      <c r="C6316" s="87"/>
      <c r="R6316" s="89"/>
      <c r="S6316" s="89"/>
      <c r="T6316" s="89"/>
    </row>
    <row r="6317" spans="2:20" s="86" customFormat="1" ht="10.199999999999999">
      <c r="B6317" s="87"/>
      <c r="C6317" s="87"/>
      <c r="R6317" s="89"/>
      <c r="S6317" s="89"/>
      <c r="T6317" s="89"/>
    </row>
    <row r="6318" spans="2:20" s="86" customFormat="1" ht="10.199999999999999">
      <c r="B6318" s="87"/>
      <c r="C6318" s="87"/>
      <c r="R6318" s="89"/>
      <c r="S6318" s="89"/>
      <c r="T6318" s="89"/>
    </row>
    <row r="6319" spans="2:20" s="86" customFormat="1" ht="10.199999999999999">
      <c r="B6319" s="87"/>
      <c r="C6319" s="87"/>
      <c r="R6319" s="89"/>
      <c r="S6319" s="89"/>
      <c r="T6319" s="89"/>
    </row>
    <row r="6320" spans="2:20" s="86" customFormat="1" ht="10.199999999999999">
      <c r="B6320" s="87"/>
      <c r="C6320" s="87"/>
      <c r="R6320" s="89"/>
      <c r="S6320" s="89"/>
      <c r="T6320" s="89"/>
    </row>
    <row r="6321" spans="2:20" s="86" customFormat="1" ht="10.199999999999999">
      <c r="B6321" s="87"/>
      <c r="C6321" s="87"/>
      <c r="R6321" s="89"/>
      <c r="S6321" s="89"/>
      <c r="T6321" s="89"/>
    </row>
    <row r="6322" spans="2:20" s="86" customFormat="1" ht="10.199999999999999">
      <c r="B6322" s="87"/>
      <c r="C6322" s="87"/>
      <c r="R6322" s="89"/>
      <c r="S6322" s="89"/>
      <c r="T6322" s="89"/>
    </row>
    <row r="6323" spans="2:20" s="86" customFormat="1" ht="10.199999999999999">
      <c r="B6323" s="87"/>
      <c r="C6323" s="87"/>
      <c r="R6323" s="89"/>
      <c r="S6323" s="89"/>
      <c r="T6323" s="89"/>
    </row>
    <row r="6324" spans="2:20" s="86" customFormat="1" ht="10.199999999999999">
      <c r="B6324" s="87"/>
      <c r="C6324" s="87"/>
      <c r="R6324" s="89"/>
      <c r="S6324" s="89"/>
      <c r="T6324" s="89"/>
    </row>
    <row r="6325" spans="2:20" s="86" customFormat="1" ht="10.199999999999999">
      <c r="B6325" s="87"/>
      <c r="C6325" s="87"/>
      <c r="R6325" s="89"/>
      <c r="S6325" s="89"/>
      <c r="T6325" s="89"/>
    </row>
    <row r="6326" spans="2:20" s="86" customFormat="1" ht="10.199999999999999">
      <c r="B6326" s="87"/>
      <c r="C6326" s="87"/>
      <c r="R6326" s="89"/>
      <c r="S6326" s="89"/>
      <c r="T6326" s="89"/>
    </row>
    <row r="6327" spans="2:20" s="86" customFormat="1" ht="10.199999999999999">
      <c r="B6327" s="87"/>
      <c r="C6327" s="87"/>
      <c r="R6327" s="89"/>
      <c r="S6327" s="89"/>
      <c r="T6327" s="89"/>
    </row>
    <row r="6328" spans="2:20" s="86" customFormat="1" ht="10.199999999999999">
      <c r="B6328" s="87"/>
      <c r="C6328" s="87"/>
      <c r="R6328" s="89"/>
      <c r="S6328" s="89"/>
      <c r="T6328" s="89"/>
    </row>
    <row r="6329" spans="2:20" s="86" customFormat="1" ht="10.199999999999999">
      <c r="B6329" s="87"/>
      <c r="C6329" s="87"/>
      <c r="R6329" s="89"/>
      <c r="S6329" s="89"/>
      <c r="T6329" s="89"/>
    </row>
    <row r="6330" spans="2:20" s="86" customFormat="1" ht="10.199999999999999">
      <c r="B6330" s="87"/>
      <c r="C6330" s="87"/>
      <c r="R6330" s="89"/>
      <c r="S6330" s="89"/>
      <c r="T6330" s="89"/>
    </row>
    <row r="6331" spans="2:20" s="86" customFormat="1" ht="10.199999999999999">
      <c r="B6331" s="87"/>
      <c r="C6331" s="87"/>
      <c r="R6331" s="89"/>
      <c r="S6331" s="89"/>
      <c r="T6331" s="89"/>
    </row>
    <row r="6332" spans="2:20" s="86" customFormat="1" ht="10.199999999999999">
      <c r="B6332" s="87"/>
      <c r="C6332" s="87"/>
      <c r="R6332" s="89"/>
      <c r="S6332" s="89"/>
      <c r="T6332" s="89"/>
    </row>
    <row r="6333" spans="2:20" s="86" customFormat="1" ht="10.199999999999999">
      <c r="B6333" s="87"/>
      <c r="C6333" s="87"/>
      <c r="R6333" s="89"/>
      <c r="S6333" s="89"/>
      <c r="T6333" s="89"/>
    </row>
    <row r="6334" spans="2:20" s="86" customFormat="1" ht="10.199999999999999">
      <c r="B6334" s="87"/>
      <c r="C6334" s="87"/>
      <c r="R6334" s="89"/>
      <c r="S6334" s="89"/>
      <c r="T6334" s="89"/>
    </row>
    <row r="6335" spans="2:20" s="86" customFormat="1" ht="10.199999999999999">
      <c r="B6335" s="87"/>
      <c r="C6335" s="87"/>
      <c r="R6335" s="89"/>
      <c r="S6335" s="89"/>
      <c r="T6335" s="89"/>
    </row>
    <row r="6336" spans="2:20" s="86" customFormat="1" ht="10.199999999999999">
      <c r="B6336" s="87"/>
      <c r="C6336" s="87"/>
      <c r="R6336" s="89"/>
      <c r="S6336" s="89"/>
      <c r="T6336" s="89"/>
    </row>
    <row r="6337" spans="2:20" s="86" customFormat="1" ht="10.199999999999999">
      <c r="B6337" s="87"/>
      <c r="C6337" s="87"/>
      <c r="R6337" s="89"/>
      <c r="S6337" s="89"/>
      <c r="T6337" s="89"/>
    </row>
    <row r="6338" spans="2:20" s="86" customFormat="1" ht="10.199999999999999">
      <c r="B6338" s="87"/>
      <c r="C6338" s="87"/>
      <c r="R6338" s="89"/>
      <c r="S6338" s="89"/>
      <c r="T6338" s="89"/>
    </row>
    <row r="6339" spans="2:20" s="86" customFormat="1" ht="10.199999999999999">
      <c r="B6339" s="87"/>
      <c r="C6339" s="87"/>
      <c r="R6339" s="89"/>
      <c r="S6339" s="89"/>
      <c r="T6339" s="89"/>
    </row>
    <row r="6340" spans="2:20" s="86" customFormat="1" ht="10.199999999999999">
      <c r="B6340" s="87"/>
      <c r="C6340" s="87"/>
      <c r="R6340" s="89"/>
      <c r="S6340" s="89"/>
      <c r="T6340" s="89"/>
    </row>
    <row r="6341" spans="2:20" s="86" customFormat="1" ht="10.199999999999999">
      <c r="B6341" s="87"/>
      <c r="C6341" s="87"/>
      <c r="R6341" s="89"/>
      <c r="S6341" s="89"/>
      <c r="T6341" s="89"/>
    </row>
    <row r="6342" spans="2:20" s="86" customFormat="1" ht="10.199999999999999">
      <c r="B6342" s="87"/>
      <c r="C6342" s="87"/>
      <c r="R6342" s="89"/>
      <c r="S6342" s="89"/>
      <c r="T6342" s="89"/>
    </row>
    <row r="6343" spans="2:20" s="86" customFormat="1" ht="10.199999999999999">
      <c r="B6343" s="87"/>
      <c r="C6343" s="87"/>
      <c r="R6343" s="89"/>
      <c r="S6343" s="89"/>
      <c r="T6343" s="89"/>
    </row>
    <row r="6344" spans="2:20" s="86" customFormat="1" ht="10.199999999999999">
      <c r="B6344" s="87"/>
      <c r="C6344" s="87"/>
      <c r="R6344" s="89"/>
      <c r="S6344" s="89"/>
      <c r="T6344" s="89"/>
    </row>
    <row r="6345" spans="2:20" s="86" customFormat="1" ht="10.199999999999999">
      <c r="B6345" s="87"/>
      <c r="C6345" s="87"/>
      <c r="R6345" s="89"/>
      <c r="S6345" s="89"/>
      <c r="T6345" s="89"/>
    </row>
    <row r="6346" spans="2:20" s="86" customFormat="1" ht="10.199999999999999">
      <c r="B6346" s="87"/>
      <c r="C6346" s="87"/>
      <c r="R6346" s="89"/>
      <c r="S6346" s="89"/>
      <c r="T6346" s="89"/>
    </row>
    <row r="6347" spans="2:20" s="86" customFormat="1" ht="10.199999999999999">
      <c r="B6347" s="87"/>
      <c r="C6347" s="87"/>
      <c r="R6347" s="89"/>
      <c r="S6347" s="89"/>
      <c r="T6347" s="89"/>
    </row>
    <row r="6348" spans="2:20" s="86" customFormat="1" ht="10.199999999999999">
      <c r="B6348" s="87"/>
      <c r="C6348" s="87"/>
      <c r="R6348" s="89"/>
      <c r="S6348" s="89"/>
      <c r="T6348" s="89"/>
    </row>
    <row r="6349" spans="2:20" s="86" customFormat="1" ht="10.199999999999999">
      <c r="B6349" s="87"/>
      <c r="C6349" s="87"/>
      <c r="R6349" s="89"/>
      <c r="S6349" s="89"/>
      <c r="T6349" s="89"/>
    </row>
    <row r="6350" spans="2:20" s="86" customFormat="1" ht="10.199999999999999">
      <c r="B6350" s="87"/>
      <c r="C6350" s="87"/>
      <c r="R6350" s="89"/>
      <c r="S6350" s="89"/>
      <c r="T6350" s="89"/>
    </row>
    <row r="6351" spans="2:20" s="86" customFormat="1" ht="10.199999999999999">
      <c r="B6351" s="87"/>
      <c r="C6351" s="87"/>
      <c r="R6351" s="89"/>
      <c r="S6351" s="89"/>
      <c r="T6351" s="89"/>
    </row>
    <row r="6352" spans="2:20" s="86" customFormat="1" ht="10.199999999999999">
      <c r="B6352" s="87"/>
      <c r="C6352" s="87"/>
      <c r="R6352" s="89"/>
      <c r="S6352" s="89"/>
      <c r="T6352" s="89"/>
    </row>
    <row r="6353" spans="2:20" s="86" customFormat="1" ht="10.199999999999999">
      <c r="B6353" s="87"/>
      <c r="C6353" s="87"/>
      <c r="R6353" s="89"/>
      <c r="S6353" s="89"/>
      <c r="T6353" s="89"/>
    </row>
    <row r="6354" spans="2:20" s="86" customFormat="1" ht="10.199999999999999">
      <c r="B6354" s="87"/>
      <c r="C6354" s="87"/>
      <c r="R6354" s="89"/>
      <c r="S6354" s="89"/>
      <c r="T6354" s="89"/>
    </row>
    <row r="6355" spans="2:20" s="86" customFormat="1" ht="10.199999999999999">
      <c r="B6355" s="87"/>
      <c r="C6355" s="87"/>
      <c r="R6355" s="89"/>
      <c r="S6355" s="89"/>
      <c r="T6355" s="89"/>
    </row>
    <row r="6356" spans="2:20" s="86" customFormat="1" ht="10.199999999999999">
      <c r="B6356" s="87"/>
      <c r="C6356" s="87"/>
      <c r="R6356" s="89"/>
      <c r="S6356" s="89"/>
      <c r="T6356" s="89"/>
    </row>
    <row r="6357" spans="2:20" s="86" customFormat="1" ht="10.199999999999999">
      <c r="B6357" s="87"/>
      <c r="C6357" s="87"/>
      <c r="R6357" s="89"/>
      <c r="S6357" s="89"/>
      <c r="T6357" s="89"/>
    </row>
    <row r="6358" spans="2:20" s="86" customFormat="1" ht="10.199999999999999">
      <c r="B6358" s="87"/>
      <c r="C6358" s="87"/>
      <c r="R6358" s="89"/>
      <c r="S6358" s="89"/>
      <c r="T6358" s="89"/>
    </row>
    <row r="6359" spans="2:20" s="86" customFormat="1" ht="10.199999999999999">
      <c r="B6359" s="87"/>
      <c r="C6359" s="87"/>
      <c r="R6359" s="89"/>
      <c r="S6359" s="89"/>
      <c r="T6359" s="89"/>
    </row>
    <row r="6360" spans="2:20" s="86" customFormat="1" ht="10.199999999999999">
      <c r="B6360" s="87"/>
      <c r="C6360" s="87"/>
      <c r="R6360" s="89"/>
      <c r="S6360" s="89"/>
      <c r="T6360" s="89"/>
    </row>
    <row r="6361" spans="2:20" s="86" customFormat="1" ht="10.199999999999999">
      <c r="B6361" s="87"/>
      <c r="C6361" s="87"/>
      <c r="R6361" s="89"/>
      <c r="S6361" s="89"/>
      <c r="T6361" s="89"/>
    </row>
    <row r="6362" spans="2:20" s="86" customFormat="1" ht="10.199999999999999">
      <c r="B6362" s="87"/>
      <c r="C6362" s="87"/>
      <c r="R6362" s="89"/>
      <c r="S6362" s="89"/>
      <c r="T6362" s="89"/>
    </row>
    <row r="6363" spans="2:20" s="86" customFormat="1" ht="10.199999999999999">
      <c r="B6363" s="87"/>
      <c r="C6363" s="87"/>
      <c r="R6363" s="89"/>
      <c r="S6363" s="89"/>
      <c r="T6363" s="89"/>
    </row>
    <row r="6364" spans="2:20" s="86" customFormat="1" ht="10.199999999999999">
      <c r="B6364" s="87"/>
      <c r="C6364" s="87"/>
      <c r="R6364" s="89"/>
      <c r="S6364" s="89"/>
      <c r="T6364" s="89"/>
    </row>
    <row r="6365" spans="2:20" s="86" customFormat="1" ht="10.199999999999999">
      <c r="B6365" s="87"/>
      <c r="C6365" s="87"/>
      <c r="R6365" s="89"/>
      <c r="S6365" s="89"/>
      <c r="T6365" s="89"/>
    </row>
    <row r="6366" spans="2:20" s="86" customFormat="1" ht="10.199999999999999">
      <c r="B6366" s="87"/>
      <c r="C6366" s="87"/>
      <c r="R6366" s="89"/>
      <c r="S6366" s="89"/>
      <c r="T6366" s="89"/>
    </row>
    <row r="6367" spans="2:20" s="86" customFormat="1" ht="10.199999999999999">
      <c r="B6367" s="87"/>
      <c r="C6367" s="87"/>
      <c r="R6367" s="89"/>
      <c r="S6367" s="89"/>
      <c r="T6367" s="89"/>
    </row>
    <row r="6368" spans="2:20" s="86" customFormat="1" ht="10.199999999999999">
      <c r="B6368" s="87"/>
      <c r="C6368" s="87"/>
      <c r="R6368" s="89"/>
      <c r="S6368" s="89"/>
      <c r="T6368" s="89"/>
    </row>
    <row r="6369" spans="2:20" s="86" customFormat="1" ht="10.199999999999999">
      <c r="B6369" s="87"/>
      <c r="C6369" s="87"/>
      <c r="R6369" s="89"/>
      <c r="S6369" s="89"/>
      <c r="T6369" s="89"/>
    </row>
    <row r="6370" spans="2:20" s="86" customFormat="1" ht="10.199999999999999">
      <c r="B6370" s="87"/>
      <c r="C6370" s="87"/>
      <c r="R6370" s="89"/>
      <c r="S6370" s="89"/>
      <c r="T6370" s="89"/>
    </row>
    <row r="6371" spans="2:20" s="86" customFormat="1" ht="10.199999999999999">
      <c r="B6371" s="87"/>
      <c r="C6371" s="87"/>
      <c r="R6371" s="89"/>
      <c r="S6371" s="89"/>
      <c r="T6371" s="89"/>
    </row>
    <row r="6372" spans="2:20" s="86" customFormat="1" ht="10.199999999999999">
      <c r="B6372" s="87"/>
      <c r="C6372" s="87"/>
      <c r="R6372" s="89"/>
      <c r="S6372" s="89"/>
      <c r="T6372" s="89"/>
    </row>
    <row r="6373" spans="2:20" s="86" customFormat="1" ht="10.199999999999999">
      <c r="B6373" s="87"/>
      <c r="C6373" s="87"/>
      <c r="R6373" s="89"/>
      <c r="S6373" s="89"/>
      <c r="T6373" s="89"/>
    </row>
    <row r="6374" spans="2:20" s="86" customFormat="1" ht="10.199999999999999">
      <c r="B6374" s="87"/>
      <c r="C6374" s="87"/>
      <c r="R6374" s="89"/>
      <c r="S6374" s="89"/>
      <c r="T6374" s="89"/>
    </row>
    <row r="6375" spans="2:20" s="86" customFormat="1" ht="10.199999999999999">
      <c r="B6375" s="87"/>
      <c r="C6375" s="87"/>
      <c r="R6375" s="89"/>
      <c r="S6375" s="89"/>
      <c r="T6375" s="89"/>
    </row>
    <row r="6376" spans="2:20" s="86" customFormat="1" ht="10.199999999999999">
      <c r="B6376" s="87"/>
      <c r="C6376" s="87"/>
      <c r="R6376" s="89"/>
      <c r="S6376" s="89"/>
      <c r="T6376" s="89"/>
    </row>
    <row r="6377" spans="2:20" s="86" customFormat="1" ht="10.199999999999999">
      <c r="B6377" s="87"/>
      <c r="C6377" s="87"/>
      <c r="R6377" s="89"/>
      <c r="S6377" s="89"/>
      <c r="T6377" s="89"/>
    </row>
    <row r="6378" spans="2:20" s="86" customFormat="1" ht="10.199999999999999">
      <c r="B6378" s="87"/>
      <c r="C6378" s="87"/>
      <c r="R6378" s="89"/>
      <c r="S6378" s="89"/>
      <c r="T6378" s="89"/>
    </row>
    <row r="6379" spans="2:20" s="86" customFormat="1" ht="10.199999999999999">
      <c r="B6379" s="87"/>
      <c r="C6379" s="87"/>
      <c r="R6379" s="89"/>
      <c r="S6379" s="89"/>
      <c r="T6379" s="89"/>
    </row>
    <row r="6380" spans="2:20" s="86" customFormat="1" ht="10.199999999999999">
      <c r="B6380" s="87"/>
      <c r="C6380" s="87"/>
      <c r="R6380" s="89"/>
      <c r="S6380" s="89"/>
      <c r="T6380" s="89"/>
    </row>
    <row r="6381" spans="2:20" s="86" customFormat="1" ht="10.199999999999999">
      <c r="B6381" s="87"/>
      <c r="C6381" s="87"/>
      <c r="R6381" s="89"/>
      <c r="S6381" s="89"/>
      <c r="T6381" s="89"/>
    </row>
    <row r="6382" spans="2:20" s="86" customFormat="1" ht="10.199999999999999">
      <c r="B6382" s="87"/>
      <c r="C6382" s="87"/>
      <c r="R6382" s="89"/>
      <c r="S6382" s="89"/>
      <c r="T6382" s="89"/>
    </row>
    <row r="6383" spans="2:20" s="86" customFormat="1" ht="10.199999999999999">
      <c r="B6383" s="87"/>
      <c r="C6383" s="87"/>
      <c r="R6383" s="89"/>
      <c r="S6383" s="89"/>
      <c r="T6383" s="89"/>
    </row>
    <row r="6384" spans="2:20" s="86" customFormat="1" ht="10.199999999999999">
      <c r="B6384" s="87"/>
      <c r="C6384" s="87"/>
      <c r="R6384" s="89"/>
      <c r="S6384" s="89"/>
      <c r="T6384" s="89"/>
    </row>
    <row r="6385" spans="2:20" s="86" customFormat="1" ht="10.199999999999999">
      <c r="B6385" s="87"/>
      <c r="C6385" s="87"/>
      <c r="R6385" s="89"/>
      <c r="S6385" s="89"/>
      <c r="T6385" s="89"/>
    </row>
    <row r="6386" spans="2:20" s="86" customFormat="1" ht="10.199999999999999">
      <c r="B6386" s="87"/>
      <c r="C6386" s="87"/>
      <c r="R6386" s="89"/>
      <c r="S6386" s="89"/>
      <c r="T6386" s="89"/>
    </row>
    <row r="6387" spans="2:20" s="86" customFormat="1" ht="10.199999999999999">
      <c r="B6387" s="87"/>
      <c r="C6387" s="87"/>
      <c r="R6387" s="89"/>
      <c r="S6387" s="89"/>
      <c r="T6387" s="89"/>
    </row>
    <row r="6388" spans="2:20" s="86" customFormat="1" ht="10.199999999999999">
      <c r="B6388" s="87"/>
      <c r="C6388" s="87"/>
      <c r="R6388" s="89"/>
      <c r="S6388" s="89"/>
      <c r="T6388" s="89"/>
    </row>
    <row r="6389" spans="2:20" s="86" customFormat="1" ht="10.199999999999999">
      <c r="B6389" s="87"/>
      <c r="C6389" s="87"/>
      <c r="R6389" s="89"/>
      <c r="S6389" s="89"/>
      <c r="T6389" s="89"/>
    </row>
    <row r="6390" spans="2:20" s="86" customFormat="1" ht="10.199999999999999">
      <c r="B6390" s="87"/>
      <c r="C6390" s="87"/>
      <c r="R6390" s="89"/>
      <c r="S6390" s="89"/>
      <c r="T6390" s="89"/>
    </row>
    <row r="6391" spans="2:20" s="86" customFormat="1" ht="10.199999999999999">
      <c r="B6391" s="87"/>
      <c r="C6391" s="87"/>
      <c r="R6391" s="89"/>
      <c r="S6391" s="89"/>
      <c r="T6391" s="89"/>
    </row>
    <row r="6392" spans="2:20" s="86" customFormat="1" ht="10.199999999999999">
      <c r="B6392" s="87"/>
      <c r="C6392" s="87"/>
      <c r="R6392" s="89"/>
      <c r="S6392" s="89"/>
      <c r="T6392" s="89"/>
    </row>
    <row r="6393" spans="2:20" s="86" customFormat="1" ht="10.199999999999999">
      <c r="B6393" s="87"/>
      <c r="C6393" s="87"/>
      <c r="R6393" s="89"/>
      <c r="S6393" s="89"/>
      <c r="T6393" s="89"/>
    </row>
    <row r="6394" spans="2:20" s="86" customFormat="1" ht="10.199999999999999">
      <c r="B6394" s="87"/>
      <c r="C6394" s="87"/>
      <c r="R6394" s="89"/>
      <c r="S6394" s="89"/>
      <c r="T6394" s="89"/>
    </row>
    <row r="6395" spans="2:20" s="86" customFormat="1" ht="10.199999999999999">
      <c r="B6395" s="87"/>
      <c r="C6395" s="87"/>
      <c r="R6395" s="89"/>
      <c r="S6395" s="89"/>
      <c r="T6395" s="89"/>
    </row>
    <row r="6396" spans="2:20" s="86" customFormat="1" ht="10.199999999999999">
      <c r="B6396" s="87"/>
      <c r="C6396" s="87"/>
      <c r="R6396" s="89"/>
      <c r="S6396" s="89"/>
      <c r="T6396" s="89"/>
    </row>
    <row r="6397" spans="2:20" s="86" customFormat="1" ht="10.199999999999999">
      <c r="B6397" s="87"/>
      <c r="C6397" s="87"/>
      <c r="R6397" s="89"/>
      <c r="S6397" s="89"/>
      <c r="T6397" s="89"/>
    </row>
    <row r="6398" spans="2:20" s="86" customFormat="1" ht="10.199999999999999">
      <c r="B6398" s="87"/>
      <c r="C6398" s="87"/>
      <c r="R6398" s="89"/>
      <c r="S6398" s="89"/>
      <c r="T6398" s="89"/>
    </row>
    <row r="6399" spans="2:20" s="86" customFormat="1" ht="10.199999999999999">
      <c r="B6399" s="87"/>
      <c r="C6399" s="87"/>
      <c r="R6399" s="89"/>
      <c r="S6399" s="89"/>
      <c r="T6399" s="89"/>
    </row>
    <row r="6400" spans="2:20" s="86" customFormat="1" ht="10.199999999999999">
      <c r="B6400" s="87"/>
      <c r="C6400" s="87"/>
      <c r="R6400" s="89"/>
      <c r="S6400" s="89"/>
      <c r="T6400" s="89"/>
    </row>
    <row r="6401" spans="2:20" s="86" customFormat="1" ht="10.199999999999999">
      <c r="B6401" s="87"/>
      <c r="C6401" s="87"/>
      <c r="R6401" s="89"/>
      <c r="S6401" s="89"/>
      <c r="T6401" s="89"/>
    </row>
    <row r="6402" spans="2:20" s="86" customFormat="1" ht="10.199999999999999">
      <c r="B6402" s="87"/>
      <c r="C6402" s="87"/>
      <c r="R6402" s="89"/>
      <c r="S6402" s="89"/>
      <c r="T6402" s="89"/>
    </row>
    <row r="6403" spans="2:20" s="86" customFormat="1" ht="10.199999999999999">
      <c r="B6403" s="87"/>
      <c r="C6403" s="87"/>
      <c r="R6403" s="89"/>
      <c r="S6403" s="89"/>
      <c r="T6403" s="89"/>
    </row>
    <row r="6404" spans="2:20" s="86" customFormat="1" ht="10.199999999999999">
      <c r="B6404" s="87"/>
      <c r="C6404" s="87"/>
      <c r="R6404" s="89"/>
      <c r="S6404" s="89"/>
      <c r="T6404" s="89"/>
    </row>
    <row r="6405" spans="2:20" s="86" customFormat="1" ht="10.199999999999999">
      <c r="B6405" s="87"/>
      <c r="C6405" s="87"/>
      <c r="R6405" s="89"/>
      <c r="S6405" s="89"/>
      <c r="T6405" s="89"/>
    </row>
    <row r="6406" spans="2:20" s="86" customFormat="1" ht="10.199999999999999">
      <c r="B6406" s="87"/>
      <c r="C6406" s="87"/>
      <c r="R6406" s="89"/>
      <c r="S6406" s="89"/>
      <c r="T6406" s="89"/>
    </row>
    <row r="6407" spans="2:20" s="86" customFormat="1" ht="10.199999999999999">
      <c r="B6407" s="87"/>
      <c r="C6407" s="87"/>
      <c r="R6407" s="89"/>
      <c r="S6407" s="89"/>
      <c r="T6407" s="89"/>
    </row>
    <row r="6408" spans="2:20" s="86" customFormat="1" ht="10.199999999999999">
      <c r="B6408" s="87"/>
      <c r="C6408" s="87"/>
      <c r="R6408" s="89"/>
      <c r="S6408" s="89"/>
      <c r="T6408" s="89"/>
    </row>
    <row r="6409" spans="2:20" s="86" customFormat="1" ht="10.199999999999999">
      <c r="B6409" s="87"/>
      <c r="C6409" s="87"/>
      <c r="R6409" s="89"/>
      <c r="S6409" s="89"/>
      <c r="T6409" s="89"/>
    </row>
    <row r="6410" spans="2:20" s="86" customFormat="1" ht="10.199999999999999">
      <c r="B6410" s="87"/>
      <c r="C6410" s="87"/>
      <c r="R6410" s="89"/>
      <c r="S6410" s="89"/>
      <c r="T6410" s="89"/>
    </row>
    <row r="6411" spans="2:20" s="86" customFormat="1" ht="10.199999999999999">
      <c r="B6411" s="87"/>
      <c r="C6411" s="87"/>
      <c r="R6411" s="89"/>
      <c r="S6411" s="89"/>
      <c r="T6411" s="89"/>
    </row>
    <row r="6412" spans="2:20" s="86" customFormat="1" ht="10.199999999999999">
      <c r="B6412" s="87"/>
      <c r="C6412" s="87"/>
      <c r="R6412" s="89"/>
      <c r="S6412" s="89"/>
      <c r="T6412" s="89"/>
    </row>
    <row r="6413" spans="2:20" s="86" customFormat="1" ht="10.199999999999999">
      <c r="B6413" s="87"/>
      <c r="C6413" s="87"/>
      <c r="R6413" s="89"/>
      <c r="S6413" s="89"/>
      <c r="T6413" s="89"/>
    </row>
    <row r="6414" spans="2:20" s="86" customFormat="1" ht="10.199999999999999">
      <c r="B6414" s="87"/>
      <c r="C6414" s="87"/>
      <c r="R6414" s="89"/>
      <c r="S6414" s="89"/>
      <c r="T6414" s="89"/>
    </row>
    <row r="6415" spans="2:20" s="86" customFormat="1" ht="10.199999999999999">
      <c r="B6415" s="87"/>
      <c r="C6415" s="87"/>
      <c r="R6415" s="89"/>
      <c r="S6415" s="89"/>
      <c r="T6415" s="89"/>
    </row>
    <row r="6416" spans="2:20" s="86" customFormat="1" ht="10.199999999999999">
      <c r="B6416" s="87"/>
      <c r="C6416" s="87"/>
      <c r="R6416" s="89"/>
      <c r="S6416" s="89"/>
      <c r="T6416" s="89"/>
    </row>
    <row r="6417" spans="2:20" s="86" customFormat="1" ht="10.199999999999999">
      <c r="B6417" s="87"/>
      <c r="C6417" s="87"/>
      <c r="R6417" s="89"/>
      <c r="S6417" s="89"/>
      <c r="T6417" s="89"/>
    </row>
    <row r="6418" spans="2:20" s="86" customFormat="1" ht="10.199999999999999">
      <c r="B6418" s="87"/>
      <c r="C6418" s="87"/>
      <c r="R6418" s="89"/>
      <c r="S6418" s="89"/>
      <c r="T6418" s="89"/>
    </row>
    <row r="6419" spans="2:20" s="86" customFormat="1" ht="10.199999999999999">
      <c r="B6419" s="87"/>
      <c r="C6419" s="87"/>
      <c r="R6419" s="89"/>
      <c r="S6419" s="89"/>
      <c r="T6419" s="89"/>
    </row>
    <row r="6420" spans="2:20" s="86" customFormat="1" ht="10.199999999999999">
      <c r="B6420" s="87"/>
      <c r="C6420" s="87"/>
      <c r="R6420" s="89"/>
      <c r="S6420" s="89"/>
      <c r="T6420" s="89"/>
    </row>
    <row r="6421" spans="2:20" s="86" customFormat="1" ht="10.199999999999999">
      <c r="B6421" s="87"/>
      <c r="C6421" s="87"/>
      <c r="R6421" s="89"/>
      <c r="S6421" s="89"/>
      <c r="T6421" s="89"/>
    </row>
    <row r="6422" spans="2:20" s="86" customFormat="1" ht="10.199999999999999">
      <c r="B6422" s="87"/>
      <c r="C6422" s="87"/>
      <c r="R6422" s="89"/>
      <c r="S6422" s="89"/>
      <c r="T6422" s="89"/>
    </row>
    <row r="6423" spans="2:20" s="86" customFormat="1" ht="10.199999999999999">
      <c r="B6423" s="87"/>
      <c r="C6423" s="87"/>
      <c r="R6423" s="89"/>
      <c r="S6423" s="89"/>
      <c r="T6423" s="89"/>
    </row>
    <row r="6424" spans="2:20" s="86" customFormat="1" ht="10.199999999999999">
      <c r="B6424" s="87"/>
      <c r="C6424" s="87"/>
      <c r="R6424" s="89"/>
      <c r="S6424" s="89"/>
      <c r="T6424" s="89"/>
    </row>
    <row r="6425" spans="2:20" s="86" customFormat="1" ht="10.199999999999999">
      <c r="B6425" s="87"/>
      <c r="C6425" s="87"/>
      <c r="R6425" s="89"/>
      <c r="S6425" s="89"/>
      <c r="T6425" s="89"/>
    </row>
    <row r="6426" spans="2:20" s="86" customFormat="1" ht="10.199999999999999">
      <c r="B6426" s="87"/>
      <c r="C6426" s="87"/>
      <c r="R6426" s="89"/>
      <c r="S6426" s="89"/>
      <c r="T6426" s="89"/>
    </row>
    <row r="6427" spans="2:20" s="86" customFormat="1" ht="10.199999999999999">
      <c r="B6427" s="87"/>
      <c r="C6427" s="87"/>
      <c r="R6427" s="89"/>
      <c r="S6427" s="89"/>
      <c r="T6427" s="89"/>
    </row>
    <row r="6428" spans="2:20" s="86" customFormat="1" ht="10.199999999999999">
      <c r="B6428" s="87"/>
      <c r="C6428" s="87"/>
      <c r="R6428" s="89"/>
      <c r="S6428" s="89"/>
      <c r="T6428" s="89"/>
    </row>
    <row r="6429" spans="2:20" s="86" customFormat="1" ht="10.199999999999999">
      <c r="B6429" s="87"/>
      <c r="C6429" s="87"/>
      <c r="R6429" s="89"/>
      <c r="S6429" s="89"/>
      <c r="T6429" s="89"/>
    </row>
    <row r="6430" spans="2:20" s="86" customFormat="1" ht="10.199999999999999">
      <c r="B6430" s="87"/>
      <c r="C6430" s="87"/>
      <c r="R6430" s="89"/>
      <c r="S6430" s="89"/>
      <c r="T6430" s="89"/>
    </row>
    <row r="6431" spans="2:20" s="86" customFormat="1" ht="10.199999999999999">
      <c r="B6431" s="87"/>
      <c r="C6431" s="87"/>
      <c r="R6431" s="89"/>
      <c r="S6431" s="89"/>
      <c r="T6431" s="89"/>
    </row>
    <row r="6432" spans="2:20" s="86" customFormat="1" ht="10.199999999999999">
      <c r="B6432" s="87"/>
      <c r="C6432" s="87"/>
      <c r="R6432" s="89"/>
      <c r="S6432" s="89"/>
      <c r="T6432" s="89"/>
    </row>
    <row r="6433" spans="2:20" s="86" customFormat="1" ht="10.199999999999999">
      <c r="B6433" s="87"/>
      <c r="C6433" s="87"/>
      <c r="R6433" s="89"/>
      <c r="S6433" s="89"/>
      <c r="T6433" s="89"/>
    </row>
    <row r="6434" spans="2:20" s="86" customFormat="1" ht="10.199999999999999">
      <c r="B6434" s="87"/>
      <c r="C6434" s="87"/>
      <c r="R6434" s="89"/>
      <c r="S6434" s="89"/>
      <c r="T6434" s="89"/>
    </row>
    <row r="6435" spans="2:20" s="86" customFormat="1" ht="10.199999999999999">
      <c r="B6435" s="87"/>
      <c r="C6435" s="87"/>
      <c r="R6435" s="89"/>
      <c r="S6435" s="89"/>
      <c r="T6435" s="89"/>
    </row>
    <row r="6436" spans="2:20" s="86" customFormat="1" ht="10.199999999999999">
      <c r="B6436" s="87"/>
      <c r="C6436" s="87"/>
      <c r="R6436" s="89"/>
      <c r="S6436" s="89"/>
      <c r="T6436" s="89"/>
    </row>
    <row r="6437" spans="2:20" s="86" customFormat="1" ht="10.199999999999999">
      <c r="B6437" s="87"/>
      <c r="C6437" s="87"/>
      <c r="R6437" s="89"/>
      <c r="S6437" s="89"/>
      <c r="T6437" s="89"/>
    </row>
    <row r="6438" spans="2:20" s="86" customFormat="1" ht="10.199999999999999">
      <c r="B6438" s="87"/>
      <c r="C6438" s="87"/>
      <c r="R6438" s="89"/>
      <c r="S6438" s="89"/>
      <c r="T6438" s="89"/>
    </row>
    <row r="6439" spans="2:20" s="86" customFormat="1" ht="10.199999999999999">
      <c r="B6439" s="87"/>
      <c r="C6439" s="87"/>
      <c r="R6439" s="89"/>
      <c r="S6439" s="89"/>
      <c r="T6439" s="89"/>
    </row>
    <row r="6440" spans="2:20" s="86" customFormat="1" ht="10.199999999999999">
      <c r="B6440" s="87"/>
      <c r="C6440" s="87"/>
      <c r="R6440" s="89"/>
      <c r="S6440" s="89"/>
      <c r="T6440" s="89"/>
    </row>
    <row r="6441" spans="2:20" s="86" customFormat="1" ht="10.199999999999999">
      <c r="B6441" s="87"/>
      <c r="C6441" s="87"/>
      <c r="R6441" s="89"/>
      <c r="S6441" s="89"/>
      <c r="T6441" s="89"/>
    </row>
    <row r="6442" spans="2:20" s="86" customFormat="1" ht="10.199999999999999">
      <c r="B6442" s="87"/>
      <c r="C6442" s="87"/>
      <c r="R6442" s="89"/>
      <c r="S6442" s="89"/>
      <c r="T6442" s="89"/>
    </row>
    <row r="6443" spans="2:20" s="86" customFormat="1" ht="10.199999999999999">
      <c r="B6443" s="87"/>
      <c r="C6443" s="87"/>
      <c r="R6443" s="89"/>
      <c r="S6443" s="89"/>
      <c r="T6443" s="89"/>
    </row>
    <row r="6444" spans="2:20" s="86" customFormat="1" ht="10.199999999999999">
      <c r="B6444" s="87"/>
      <c r="C6444" s="87"/>
      <c r="R6444" s="89"/>
      <c r="S6444" s="89"/>
      <c r="T6444" s="89"/>
    </row>
    <row r="6445" spans="2:20" s="86" customFormat="1" ht="10.199999999999999">
      <c r="B6445" s="87"/>
      <c r="C6445" s="87"/>
      <c r="R6445" s="89"/>
      <c r="S6445" s="89"/>
      <c r="T6445" s="89"/>
    </row>
    <row r="6446" spans="2:20" s="86" customFormat="1" ht="10.199999999999999">
      <c r="B6446" s="87"/>
      <c r="C6446" s="87"/>
      <c r="R6446" s="89"/>
      <c r="S6446" s="89"/>
      <c r="T6446" s="89"/>
    </row>
    <row r="6447" spans="2:20" s="86" customFormat="1" ht="10.199999999999999">
      <c r="B6447" s="87"/>
      <c r="C6447" s="87"/>
      <c r="R6447" s="89"/>
      <c r="S6447" s="89"/>
      <c r="T6447" s="89"/>
    </row>
    <row r="6448" spans="2:20" s="86" customFormat="1" ht="10.199999999999999">
      <c r="B6448" s="87"/>
      <c r="C6448" s="87"/>
      <c r="R6448" s="89"/>
      <c r="S6448" s="89"/>
      <c r="T6448" s="89"/>
    </row>
    <row r="6449" spans="2:20" s="86" customFormat="1" ht="10.199999999999999">
      <c r="B6449" s="87"/>
      <c r="C6449" s="87"/>
      <c r="R6449" s="89"/>
      <c r="S6449" s="89"/>
      <c r="T6449" s="89"/>
    </row>
    <row r="6450" spans="2:20" s="86" customFormat="1" ht="10.199999999999999">
      <c r="B6450" s="87"/>
      <c r="C6450" s="87"/>
      <c r="R6450" s="89"/>
      <c r="S6450" s="89"/>
      <c r="T6450" s="89"/>
    </row>
    <row r="6451" spans="2:20" s="86" customFormat="1" ht="10.199999999999999">
      <c r="B6451" s="87"/>
      <c r="C6451" s="87"/>
      <c r="R6451" s="89"/>
      <c r="S6451" s="89"/>
      <c r="T6451" s="89"/>
    </row>
    <row r="6452" spans="2:20" s="86" customFormat="1" ht="10.199999999999999">
      <c r="B6452" s="87"/>
      <c r="C6452" s="87"/>
      <c r="R6452" s="89"/>
      <c r="S6452" s="89"/>
      <c r="T6452" s="89"/>
    </row>
    <row r="6453" spans="2:20" s="86" customFormat="1" ht="10.199999999999999">
      <c r="B6453" s="87"/>
      <c r="C6453" s="87"/>
      <c r="R6453" s="89"/>
      <c r="S6453" s="89"/>
      <c r="T6453" s="89"/>
    </row>
    <row r="6454" spans="2:20" s="86" customFormat="1" ht="10.199999999999999">
      <c r="B6454" s="87"/>
      <c r="C6454" s="87"/>
      <c r="R6454" s="89"/>
      <c r="S6454" s="89"/>
      <c r="T6454" s="89"/>
    </row>
    <row r="6455" spans="2:20" s="86" customFormat="1" ht="10.199999999999999">
      <c r="B6455" s="87"/>
      <c r="C6455" s="87"/>
      <c r="R6455" s="89"/>
      <c r="S6455" s="89"/>
      <c r="T6455" s="89"/>
    </row>
    <row r="6456" spans="2:20" s="86" customFormat="1" ht="10.199999999999999">
      <c r="B6456" s="87"/>
      <c r="C6456" s="87"/>
      <c r="R6456" s="89"/>
      <c r="S6456" s="89"/>
      <c r="T6456" s="89"/>
    </row>
    <row r="6457" spans="2:20" s="86" customFormat="1" ht="10.199999999999999">
      <c r="B6457" s="87"/>
      <c r="C6457" s="87"/>
      <c r="R6457" s="89"/>
      <c r="S6457" s="89"/>
      <c r="T6457" s="89"/>
    </row>
    <row r="6458" spans="2:20" s="86" customFormat="1" ht="10.199999999999999">
      <c r="B6458" s="87"/>
      <c r="C6458" s="87"/>
      <c r="R6458" s="89"/>
      <c r="S6458" s="89"/>
      <c r="T6458" s="89"/>
    </row>
    <row r="6459" spans="2:20" s="86" customFormat="1" ht="10.199999999999999">
      <c r="B6459" s="87"/>
      <c r="C6459" s="87"/>
      <c r="R6459" s="89"/>
      <c r="S6459" s="89"/>
      <c r="T6459" s="89"/>
    </row>
    <row r="6460" spans="2:20" s="86" customFormat="1" ht="10.199999999999999">
      <c r="B6460" s="87"/>
      <c r="C6460" s="87"/>
      <c r="R6460" s="89"/>
      <c r="S6460" s="89"/>
      <c r="T6460" s="89"/>
    </row>
    <row r="6461" spans="2:20" s="86" customFormat="1" ht="10.199999999999999">
      <c r="B6461" s="87"/>
      <c r="C6461" s="87"/>
      <c r="R6461" s="89"/>
      <c r="S6461" s="89"/>
      <c r="T6461" s="89"/>
    </row>
    <row r="6462" spans="2:20" s="86" customFormat="1" ht="10.199999999999999">
      <c r="B6462" s="87"/>
      <c r="C6462" s="87"/>
      <c r="R6462" s="89"/>
      <c r="S6462" s="89"/>
      <c r="T6462" s="89"/>
    </row>
    <row r="6463" spans="2:20" s="86" customFormat="1" ht="10.199999999999999">
      <c r="B6463" s="87"/>
      <c r="C6463" s="87"/>
      <c r="R6463" s="89"/>
      <c r="S6463" s="89"/>
      <c r="T6463" s="89"/>
    </row>
    <row r="6464" spans="2:20" s="86" customFormat="1" ht="10.199999999999999">
      <c r="B6464" s="87"/>
      <c r="C6464" s="87"/>
      <c r="R6464" s="89"/>
      <c r="S6464" s="89"/>
      <c r="T6464" s="89"/>
    </row>
    <row r="6465" spans="2:20" s="86" customFormat="1" ht="10.199999999999999">
      <c r="B6465" s="87"/>
      <c r="C6465" s="87"/>
      <c r="R6465" s="89"/>
      <c r="S6465" s="89"/>
      <c r="T6465" s="89"/>
    </row>
    <row r="6466" spans="2:20" s="86" customFormat="1" ht="10.199999999999999">
      <c r="B6466" s="87"/>
      <c r="C6466" s="87"/>
      <c r="R6466" s="89"/>
      <c r="S6466" s="89"/>
      <c r="T6466" s="89"/>
    </row>
    <row r="6467" spans="2:20" s="86" customFormat="1" ht="10.199999999999999">
      <c r="B6467" s="87"/>
      <c r="C6467" s="87"/>
      <c r="R6467" s="89"/>
      <c r="S6467" s="89"/>
      <c r="T6467" s="89"/>
    </row>
    <row r="6468" spans="2:20" s="86" customFormat="1" ht="10.199999999999999">
      <c r="B6468" s="87"/>
      <c r="C6468" s="87"/>
      <c r="R6468" s="89"/>
      <c r="S6468" s="89"/>
      <c r="T6468" s="89"/>
    </row>
    <row r="6469" spans="2:20" s="86" customFormat="1" ht="10.199999999999999">
      <c r="B6469" s="87"/>
      <c r="C6469" s="87"/>
      <c r="R6469" s="89"/>
      <c r="S6469" s="89"/>
      <c r="T6469" s="89"/>
    </row>
    <row r="6470" spans="2:20" s="86" customFormat="1" ht="10.199999999999999">
      <c r="B6470" s="87"/>
      <c r="C6470" s="87"/>
      <c r="R6470" s="89"/>
      <c r="S6470" s="89"/>
      <c r="T6470" s="89"/>
    </row>
    <row r="6471" spans="2:20" s="86" customFormat="1" ht="10.199999999999999">
      <c r="B6471" s="87"/>
      <c r="C6471" s="87"/>
      <c r="R6471" s="89"/>
      <c r="S6471" s="89"/>
      <c r="T6471" s="89"/>
    </row>
    <row r="6472" spans="2:20" s="86" customFormat="1" ht="10.199999999999999">
      <c r="B6472" s="87"/>
      <c r="C6472" s="87"/>
      <c r="R6472" s="89"/>
      <c r="S6472" s="89"/>
      <c r="T6472" s="89"/>
    </row>
    <row r="6473" spans="2:20" s="86" customFormat="1" ht="10.199999999999999">
      <c r="B6473" s="87"/>
      <c r="C6473" s="87"/>
      <c r="R6473" s="89"/>
      <c r="S6473" s="89"/>
      <c r="T6473" s="89"/>
    </row>
    <row r="6474" spans="2:20" s="86" customFormat="1" ht="10.199999999999999">
      <c r="B6474" s="87"/>
      <c r="C6474" s="87"/>
      <c r="R6474" s="89"/>
      <c r="S6474" s="89"/>
      <c r="T6474" s="89"/>
    </row>
    <row r="6475" spans="2:20" s="86" customFormat="1" ht="10.199999999999999">
      <c r="B6475" s="87"/>
      <c r="C6475" s="87"/>
      <c r="R6475" s="89"/>
      <c r="S6475" s="89"/>
      <c r="T6475" s="89"/>
    </row>
    <row r="6476" spans="2:20" s="86" customFormat="1" ht="10.199999999999999">
      <c r="B6476" s="87"/>
      <c r="C6476" s="87"/>
      <c r="R6476" s="89"/>
      <c r="S6476" s="89"/>
      <c r="T6476" s="89"/>
    </row>
    <row r="6477" spans="2:20" s="86" customFormat="1" ht="10.199999999999999">
      <c r="B6477" s="87"/>
      <c r="C6477" s="87"/>
      <c r="R6477" s="89"/>
      <c r="S6477" s="89"/>
      <c r="T6477" s="89"/>
    </row>
    <row r="6478" spans="2:20" s="86" customFormat="1" ht="10.199999999999999">
      <c r="B6478" s="87"/>
      <c r="C6478" s="87"/>
      <c r="R6478" s="89"/>
      <c r="S6478" s="89"/>
      <c r="T6478" s="89"/>
    </row>
    <row r="6479" spans="2:20" s="86" customFormat="1" ht="10.199999999999999">
      <c r="B6479" s="87"/>
      <c r="C6479" s="87"/>
      <c r="R6479" s="89"/>
      <c r="S6479" s="89"/>
      <c r="T6479" s="89"/>
    </row>
    <row r="6480" spans="2:20" s="86" customFormat="1" ht="10.199999999999999">
      <c r="B6480" s="87"/>
      <c r="C6480" s="87"/>
      <c r="R6480" s="89"/>
      <c r="S6480" s="89"/>
      <c r="T6480" s="89"/>
    </row>
    <row r="6481" spans="2:20" s="86" customFormat="1" ht="10.199999999999999">
      <c r="B6481" s="87"/>
      <c r="C6481" s="87"/>
      <c r="R6481" s="89"/>
      <c r="S6481" s="89"/>
      <c r="T6481" s="89"/>
    </row>
    <row r="6482" spans="2:20" s="86" customFormat="1" ht="10.199999999999999">
      <c r="B6482" s="87"/>
      <c r="C6482" s="87"/>
      <c r="R6482" s="89"/>
      <c r="S6482" s="89"/>
      <c r="T6482" s="89"/>
    </row>
    <row r="6483" spans="2:20" s="86" customFormat="1" ht="10.199999999999999">
      <c r="B6483" s="87"/>
      <c r="C6483" s="87"/>
      <c r="R6483" s="89"/>
      <c r="S6483" s="89"/>
      <c r="T6483" s="89"/>
    </row>
    <row r="6484" spans="2:20" s="86" customFormat="1" ht="10.199999999999999">
      <c r="B6484" s="87"/>
      <c r="C6484" s="87"/>
      <c r="R6484" s="89"/>
      <c r="S6484" s="89"/>
      <c r="T6484" s="89"/>
    </row>
    <row r="6485" spans="2:20" s="86" customFormat="1" ht="10.199999999999999">
      <c r="B6485" s="87"/>
      <c r="C6485" s="87"/>
      <c r="R6485" s="89"/>
      <c r="S6485" s="89"/>
      <c r="T6485" s="89"/>
    </row>
    <row r="6486" spans="2:20" s="86" customFormat="1" ht="10.199999999999999">
      <c r="B6486" s="87"/>
      <c r="C6486" s="87"/>
      <c r="R6486" s="89"/>
      <c r="S6486" s="89"/>
      <c r="T6486" s="89"/>
    </row>
    <row r="6487" spans="2:20" s="86" customFormat="1" ht="10.199999999999999">
      <c r="B6487" s="87"/>
      <c r="C6487" s="87"/>
      <c r="R6487" s="89"/>
      <c r="S6487" s="89"/>
      <c r="T6487" s="89"/>
    </row>
    <row r="6488" spans="2:20" s="86" customFormat="1" ht="10.199999999999999">
      <c r="B6488" s="87"/>
      <c r="C6488" s="87"/>
      <c r="R6488" s="89"/>
      <c r="S6488" s="89"/>
      <c r="T6488" s="89"/>
    </row>
    <row r="6489" spans="2:20" s="86" customFormat="1" ht="10.199999999999999">
      <c r="B6489" s="87"/>
      <c r="C6489" s="87"/>
      <c r="R6489" s="89"/>
      <c r="S6489" s="89"/>
      <c r="T6489" s="89"/>
    </row>
    <row r="6490" spans="2:20" s="86" customFormat="1" ht="10.199999999999999">
      <c r="B6490" s="87"/>
      <c r="C6490" s="87"/>
      <c r="R6490" s="89"/>
      <c r="S6490" s="89"/>
      <c r="T6490" s="89"/>
    </row>
    <row r="6491" spans="2:20" s="86" customFormat="1" ht="10.199999999999999">
      <c r="B6491" s="87"/>
      <c r="C6491" s="87"/>
      <c r="R6491" s="89"/>
      <c r="S6491" s="89"/>
      <c r="T6491" s="89"/>
    </row>
    <row r="6492" spans="2:20" s="86" customFormat="1" ht="10.199999999999999">
      <c r="B6492" s="87"/>
      <c r="C6492" s="87"/>
      <c r="R6492" s="89"/>
      <c r="S6492" s="89"/>
      <c r="T6492" s="89"/>
    </row>
    <row r="6493" spans="2:20" s="86" customFormat="1" ht="10.199999999999999">
      <c r="B6493" s="87"/>
      <c r="C6493" s="87"/>
      <c r="R6493" s="89"/>
      <c r="S6493" s="89"/>
      <c r="T6493" s="89"/>
    </row>
    <row r="6494" spans="2:20" s="86" customFormat="1" ht="10.199999999999999">
      <c r="B6494" s="87"/>
      <c r="C6494" s="87"/>
      <c r="R6494" s="89"/>
      <c r="S6494" s="89"/>
      <c r="T6494" s="89"/>
    </row>
    <row r="6495" spans="2:20" s="86" customFormat="1" ht="10.199999999999999">
      <c r="B6495" s="87"/>
      <c r="C6495" s="87"/>
      <c r="R6495" s="89"/>
      <c r="S6495" s="89"/>
      <c r="T6495" s="89"/>
    </row>
    <row r="6496" spans="2:20" s="86" customFormat="1" ht="10.199999999999999">
      <c r="B6496" s="87"/>
      <c r="C6496" s="87"/>
      <c r="R6496" s="89"/>
      <c r="S6496" s="89"/>
      <c r="T6496" s="89"/>
    </row>
    <row r="6497" spans="2:20" s="86" customFormat="1" ht="10.199999999999999">
      <c r="B6497" s="87"/>
      <c r="C6497" s="87"/>
      <c r="R6497" s="89"/>
      <c r="S6497" s="89"/>
      <c r="T6497" s="89"/>
    </row>
    <row r="6498" spans="2:20" s="86" customFormat="1" ht="10.199999999999999">
      <c r="B6498" s="87"/>
      <c r="C6498" s="87"/>
      <c r="R6498" s="89"/>
      <c r="S6498" s="89"/>
      <c r="T6498" s="89"/>
    </row>
    <row r="6499" spans="2:20" s="86" customFormat="1" ht="10.199999999999999">
      <c r="B6499" s="87"/>
      <c r="C6499" s="87"/>
      <c r="R6499" s="89"/>
      <c r="S6499" s="89"/>
      <c r="T6499" s="89"/>
    </row>
    <row r="6500" spans="2:20" s="86" customFormat="1" ht="10.199999999999999">
      <c r="B6500" s="87"/>
      <c r="C6500" s="87"/>
      <c r="R6500" s="89"/>
      <c r="S6500" s="89"/>
      <c r="T6500" s="89"/>
    </row>
    <row r="6501" spans="2:20" s="86" customFormat="1" ht="10.199999999999999">
      <c r="B6501" s="87"/>
      <c r="C6501" s="87"/>
      <c r="R6501" s="89"/>
      <c r="S6501" s="89"/>
      <c r="T6501" s="89"/>
    </row>
    <row r="6502" spans="2:20" s="86" customFormat="1" ht="10.199999999999999">
      <c r="B6502" s="87"/>
      <c r="C6502" s="87"/>
      <c r="R6502" s="89"/>
      <c r="S6502" s="89"/>
      <c r="T6502" s="89"/>
    </row>
    <row r="6503" spans="2:20" s="86" customFormat="1" ht="10.199999999999999">
      <c r="B6503" s="87"/>
      <c r="C6503" s="87"/>
      <c r="R6503" s="89"/>
      <c r="S6503" s="89"/>
      <c r="T6503" s="89"/>
    </row>
    <row r="6504" spans="2:20" s="86" customFormat="1" ht="10.199999999999999">
      <c r="B6504" s="87"/>
      <c r="C6504" s="87"/>
      <c r="R6504" s="89"/>
      <c r="S6504" s="89"/>
      <c r="T6504" s="89"/>
    </row>
    <row r="6505" spans="2:20" s="86" customFormat="1" ht="10.199999999999999">
      <c r="B6505" s="87"/>
      <c r="C6505" s="87"/>
      <c r="R6505" s="89"/>
      <c r="S6505" s="89"/>
      <c r="T6505" s="89"/>
    </row>
    <row r="6506" spans="2:20" s="86" customFormat="1" ht="10.199999999999999">
      <c r="B6506" s="87"/>
      <c r="C6506" s="87"/>
      <c r="R6506" s="89"/>
      <c r="S6506" s="89"/>
      <c r="T6506" s="89"/>
    </row>
    <row r="6507" spans="2:20" s="86" customFormat="1" ht="10.199999999999999">
      <c r="B6507" s="87"/>
      <c r="C6507" s="87"/>
      <c r="R6507" s="89"/>
      <c r="S6507" s="89"/>
      <c r="T6507" s="89"/>
    </row>
    <row r="6508" spans="2:20" s="86" customFormat="1" ht="10.199999999999999">
      <c r="B6508" s="87"/>
      <c r="C6508" s="87"/>
      <c r="R6508" s="89"/>
      <c r="S6508" s="89"/>
      <c r="T6508" s="89"/>
    </row>
    <row r="6509" spans="2:20" s="86" customFormat="1" ht="10.199999999999999">
      <c r="B6509" s="87"/>
      <c r="C6509" s="87"/>
      <c r="R6509" s="89"/>
      <c r="S6509" s="89"/>
      <c r="T6509" s="89"/>
    </row>
    <row r="6510" spans="2:20" s="86" customFormat="1" ht="10.199999999999999">
      <c r="B6510" s="87"/>
      <c r="C6510" s="87"/>
      <c r="R6510" s="89"/>
      <c r="S6510" s="89"/>
      <c r="T6510" s="89"/>
    </row>
    <row r="6511" spans="2:20" s="86" customFormat="1" ht="10.199999999999999">
      <c r="B6511" s="87"/>
      <c r="C6511" s="87"/>
      <c r="R6511" s="89"/>
      <c r="S6511" s="89"/>
      <c r="T6511" s="89"/>
    </row>
    <row r="6512" spans="2:20" s="86" customFormat="1" ht="10.199999999999999">
      <c r="B6512" s="87"/>
      <c r="C6512" s="87"/>
      <c r="R6512" s="89"/>
      <c r="S6512" s="89"/>
      <c r="T6512" s="89"/>
    </row>
    <row r="6513" spans="2:20" s="86" customFormat="1" ht="10.199999999999999">
      <c r="B6513" s="87"/>
      <c r="C6513" s="87"/>
      <c r="R6513" s="89"/>
      <c r="S6513" s="89"/>
      <c r="T6513" s="89"/>
    </row>
    <row r="6514" spans="2:20" s="86" customFormat="1" ht="10.199999999999999">
      <c r="B6514" s="87"/>
      <c r="C6514" s="87"/>
      <c r="R6514" s="89"/>
      <c r="S6514" s="89"/>
      <c r="T6514" s="89"/>
    </row>
    <row r="6515" spans="2:20" s="86" customFormat="1" ht="10.199999999999999">
      <c r="B6515" s="87"/>
      <c r="C6515" s="87"/>
      <c r="R6515" s="89"/>
      <c r="S6515" s="89"/>
      <c r="T6515" s="89"/>
    </row>
    <row r="6516" spans="2:20" s="86" customFormat="1" ht="10.199999999999999">
      <c r="B6516" s="87"/>
      <c r="C6516" s="87"/>
      <c r="R6516" s="89"/>
      <c r="S6516" s="89"/>
      <c r="T6516" s="89"/>
    </row>
    <row r="6517" spans="2:20" s="86" customFormat="1" ht="10.199999999999999">
      <c r="B6517" s="87"/>
      <c r="C6517" s="87"/>
      <c r="R6517" s="89"/>
      <c r="S6517" s="89"/>
      <c r="T6517" s="89"/>
    </row>
    <row r="6518" spans="2:20" s="86" customFormat="1" ht="10.199999999999999">
      <c r="B6518" s="87"/>
      <c r="C6518" s="87"/>
      <c r="R6518" s="89"/>
      <c r="S6518" s="89"/>
      <c r="T6518" s="89"/>
    </row>
    <row r="6519" spans="2:20" s="86" customFormat="1" ht="10.199999999999999">
      <c r="B6519" s="87"/>
      <c r="C6519" s="87"/>
      <c r="R6519" s="89"/>
      <c r="S6519" s="89"/>
      <c r="T6519" s="89"/>
    </row>
    <row r="6520" spans="2:20" s="86" customFormat="1" ht="10.199999999999999">
      <c r="B6520" s="87"/>
      <c r="C6520" s="87"/>
      <c r="R6520" s="89"/>
      <c r="S6520" s="89"/>
      <c r="T6520" s="89"/>
    </row>
    <row r="6521" spans="2:20" s="86" customFormat="1" ht="10.199999999999999">
      <c r="B6521" s="87"/>
      <c r="C6521" s="87"/>
      <c r="R6521" s="89"/>
      <c r="S6521" s="89"/>
      <c r="T6521" s="89"/>
    </row>
    <row r="6522" spans="2:20" s="86" customFormat="1" ht="10.199999999999999">
      <c r="B6522" s="87"/>
      <c r="C6522" s="87"/>
      <c r="R6522" s="89"/>
      <c r="S6522" s="89"/>
      <c r="T6522" s="89"/>
    </row>
    <row r="6523" spans="2:20" s="86" customFormat="1" ht="10.199999999999999">
      <c r="B6523" s="87"/>
      <c r="C6523" s="87"/>
      <c r="R6523" s="89"/>
      <c r="S6523" s="89"/>
      <c r="T6523" s="89"/>
    </row>
    <row r="6524" spans="2:20" s="86" customFormat="1" ht="10.199999999999999">
      <c r="B6524" s="87"/>
      <c r="C6524" s="87"/>
      <c r="R6524" s="89"/>
      <c r="S6524" s="89"/>
      <c r="T6524" s="89"/>
    </row>
    <row r="6525" spans="2:20" s="86" customFormat="1" ht="10.199999999999999">
      <c r="B6525" s="87"/>
      <c r="C6525" s="87"/>
      <c r="R6525" s="89"/>
      <c r="S6525" s="89"/>
      <c r="T6525" s="89"/>
    </row>
    <row r="6526" spans="2:20" s="86" customFormat="1" ht="10.199999999999999">
      <c r="B6526" s="87"/>
      <c r="C6526" s="87"/>
      <c r="R6526" s="89"/>
      <c r="S6526" s="89"/>
      <c r="T6526" s="89"/>
    </row>
    <row r="6527" spans="2:20" s="86" customFormat="1" ht="10.199999999999999">
      <c r="B6527" s="87"/>
      <c r="C6527" s="87"/>
      <c r="R6527" s="89"/>
      <c r="S6527" s="89"/>
      <c r="T6527" s="89"/>
    </row>
    <row r="6528" spans="2:20" s="86" customFormat="1" ht="10.199999999999999">
      <c r="B6528" s="87"/>
      <c r="C6528" s="87"/>
      <c r="R6528" s="89"/>
      <c r="S6528" s="89"/>
      <c r="T6528" s="89"/>
    </row>
    <row r="6529" spans="2:20" s="86" customFormat="1" ht="10.199999999999999">
      <c r="B6529" s="87"/>
      <c r="C6529" s="87"/>
      <c r="R6529" s="89"/>
      <c r="S6529" s="89"/>
      <c r="T6529" s="89"/>
    </row>
    <row r="6530" spans="2:20" s="86" customFormat="1" ht="10.199999999999999">
      <c r="B6530" s="87"/>
      <c r="C6530" s="87"/>
      <c r="R6530" s="89"/>
      <c r="S6530" s="89"/>
      <c r="T6530" s="89"/>
    </row>
    <row r="6531" spans="2:20" s="86" customFormat="1" ht="10.199999999999999">
      <c r="B6531" s="87"/>
      <c r="C6531" s="87"/>
      <c r="R6531" s="89"/>
      <c r="S6531" s="89"/>
      <c r="T6531" s="89"/>
    </row>
    <row r="6532" spans="2:20" s="86" customFormat="1" ht="10.199999999999999">
      <c r="B6532" s="87"/>
      <c r="C6532" s="87"/>
      <c r="R6532" s="89"/>
      <c r="S6532" s="89"/>
      <c r="T6532" s="89"/>
    </row>
    <row r="6533" spans="2:20" s="86" customFormat="1" ht="10.199999999999999">
      <c r="B6533" s="87"/>
      <c r="C6533" s="87"/>
      <c r="R6533" s="89"/>
      <c r="S6533" s="89"/>
      <c r="T6533" s="89"/>
    </row>
    <row r="6534" spans="2:20" s="86" customFormat="1" ht="10.199999999999999">
      <c r="B6534" s="87"/>
      <c r="C6534" s="87"/>
      <c r="R6534" s="89"/>
      <c r="S6534" s="89"/>
      <c r="T6534" s="89"/>
    </row>
    <row r="6535" spans="2:20" s="86" customFormat="1" ht="10.199999999999999">
      <c r="B6535" s="87"/>
      <c r="C6535" s="87"/>
      <c r="R6535" s="89"/>
      <c r="S6535" s="89"/>
      <c r="T6535" s="89"/>
    </row>
    <row r="6536" spans="2:20" s="86" customFormat="1" ht="10.199999999999999">
      <c r="B6536" s="87"/>
      <c r="C6536" s="87"/>
      <c r="R6536" s="89"/>
      <c r="S6536" s="89"/>
      <c r="T6536" s="89"/>
    </row>
    <row r="6537" spans="2:20" s="86" customFormat="1" ht="10.199999999999999">
      <c r="B6537" s="87"/>
      <c r="C6537" s="87"/>
      <c r="R6537" s="89"/>
      <c r="S6537" s="89"/>
      <c r="T6537" s="89"/>
    </row>
    <row r="6538" spans="2:20" s="86" customFormat="1" ht="10.199999999999999">
      <c r="B6538" s="87"/>
      <c r="C6538" s="87"/>
      <c r="R6538" s="89"/>
      <c r="S6538" s="89"/>
      <c r="T6538" s="89"/>
    </row>
    <row r="6539" spans="2:20" s="86" customFormat="1" ht="10.199999999999999">
      <c r="B6539" s="87"/>
      <c r="C6539" s="87"/>
      <c r="R6539" s="89"/>
      <c r="S6539" s="89"/>
      <c r="T6539" s="89"/>
    </row>
    <row r="6540" spans="2:20" s="86" customFormat="1" ht="10.199999999999999">
      <c r="B6540" s="87"/>
      <c r="C6540" s="87"/>
      <c r="R6540" s="89"/>
      <c r="S6540" s="89"/>
      <c r="T6540" s="89"/>
    </row>
    <row r="6541" spans="2:20" s="86" customFormat="1" ht="10.199999999999999">
      <c r="B6541" s="87"/>
      <c r="C6541" s="87"/>
      <c r="R6541" s="89"/>
      <c r="S6541" s="89"/>
      <c r="T6541" s="89"/>
    </row>
    <row r="6542" spans="2:20" s="86" customFormat="1" ht="10.199999999999999">
      <c r="B6542" s="87"/>
      <c r="C6542" s="87"/>
      <c r="R6542" s="89"/>
      <c r="S6542" s="89"/>
      <c r="T6542" s="89"/>
    </row>
    <row r="6543" spans="2:20" s="86" customFormat="1" ht="10.199999999999999">
      <c r="B6543" s="87"/>
      <c r="C6543" s="87"/>
      <c r="R6543" s="89"/>
      <c r="S6543" s="89"/>
      <c r="T6543" s="89"/>
    </row>
    <row r="6544" spans="2:20" s="86" customFormat="1" ht="10.199999999999999">
      <c r="B6544" s="87"/>
      <c r="C6544" s="87"/>
      <c r="R6544" s="89"/>
      <c r="S6544" s="89"/>
      <c r="T6544" s="89"/>
    </row>
    <row r="6545" spans="2:20" s="86" customFormat="1" ht="10.199999999999999">
      <c r="B6545" s="87"/>
      <c r="C6545" s="87"/>
      <c r="R6545" s="89"/>
      <c r="S6545" s="89"/>
      <c r="T6545" s="89"/>
    </row>
    <row r="6546" spans="2:20" s="86" customFormat="1" ht="10.199999999999999">
      <c r="B6546" s="87"/>
      <c r="C6546" s="87"/>
      <c r="R6546" s="89"/>
      <c r="S6546" s="89"/>
      <c r="T6546" s="89"/>
    </row>
    <row r="6547" spans="2:20" s="86" customFormat="1" ht="10.199999999999999">
      <c r="B6547" s="87"/>
      <c r="C6547" s="87"/>
      <c r="R6547" s="89"/>
      <c r="S6547" s="89"/>
      <c r="T6547" s="89"/>
    </row>
    <row r="6548" spans="2:20" s="86" customFormat="1" ht="10.199999999999999">
      <c r="B6548" s="87"/>
      <c r="C6548" s="87"/>
      <c r="R6548" s="89"/>
      <c r="S6548" s="89"/>
      <c r="T6548" s="89"/>
    </row>
    <row r="6549" spans="2:20" s="86" customFormat="1" ht="10.199999999999999">
      <c r="B6549" s="87"/>
      <c r="C6549" s="87"/>
      <c r="R6549" s="89"/>
      <c r="S6549" s="89"/>
      <c r="T6549" s="89"/>
    </row>
    <row r="6550" spans="2:20" s="86" customFormat="1" ht="10.199999999999999">
      <c r="B6550" s="87"/>
      <c r="C6550" s="87"/>
      <c r="R6550" s="89"/>
      <c r="S6550" s="89"/>
      <c r="T6550" s="89"/>
    </row>
    <row r="6551" spans="2:20" s="86" customFormat="1" ht="10.199999999999999">
      <c r="B6551" s="87"/>
      <c r="C6551" s="87"/>
      <c r="R6551" s="89"/>
      <c r="S6551" s="89"/>
      <c r="T6551" s="89"/>
    </row>
    <row r="6552" spans="2:20" s="86" customFormat="1" ht="10.199999999999999">
      <c r="B6552" s="87"/>
      <c r="C6552" s="87"/>
      <c r="R6552" s="89"/>
      <c r="S6552" s="89"/>
      <c r="T6552" s="89"/>
    </row>
    <row r="6553" spans="2:20" s="86" customFormat="1" ht="10.199999999999999">
      <c r="B6553" s="87"/>
      <c r="C6553" s="87"/>
      <c r="R6553" s="89"/>
      <c r="S6553" s="89"/>
      <c r="T6553" s="89"/>
    </row>
    <row r="6554" spans="2:20" s="86" customFormat="1" ht="10.199999999999999">
      <c r="B6554" s="87"/>
      <c r="C6554" s="87"/>
      <c r="R6554" s="89"/>
      <c r="S6554" s="89"/>
      <c r="T6554" s="89"/>
    </row>
    <row r="6555" spans="2:20" s="86" customFormat="1" ht="10.199999999999999">
      <c r="B6555" s="87"/>
      <c r="C6555" s="87"/>
      <c r="R6555" s="89"/>
      <c r="S6555" s="89"/>
      <c r="T6555" s="89"/>
    </row>
    <row r="6556" spans="2:20" s="86" customFormat="1" ht="10.199999999999999">
      <c r="B6556" s="87"/>
      <c r="C6556" s="87"/>
      <c r="R6556" s="89"/>
      <c r="S6556" s="89"/>
      <c r="T6556" s="89"/>
    </row>
    <row r="6557" spans="2:20" s="86" customFormat="1" ht="10.199999999999999">
      <c r="B6557" s="87"/>
      <c r="C6557" s="87"/>
      <c r="R6557" s="89"/>
      <c r="S6557" s="89"/>
      <c r="T6557" s="89"/>
    </row>
    <row r="6558" spans="2:20" s="86" customFormat="1" ht="10.199999999999999">
      <c r="B6558" s="87"/>
      <c r="C6558" s="87"/>
      <c r="R6558" s="89"/>
      <c r="S6558" s="89"/>
      <c r="T6558" s="89"/>
    </row>
    <row r="6559" spans="2:20" s="86" customFormat="1" ht="10.199999999999999">
      <c r="B6559" s="87"/>
      <c r="C6559" s="87"/>
      <c r="R6559" s="89"/>
      <c r="S6559" s="89"/>
      <c r="T6559" s="89"/>
    </row>
    <row r="6560" spans="2:20" s="86" customFormat="1" ht="10.199999999999999">
      <c r="B6560" s="87"/>
      <c r="C6560" s="87"/>
      <c r="R6560" s="89"/>
      <c r="S6560" s="89"/>
      <c r="T6560" s="89"/>
    </row>
    <row r="6561" spans="2:20" s="86" customFormat="1" ht="10.199999999999999">
      <c r="B6561" s="87"/>
      <c r="C6561" s="87"/>
      <c r="R6561" s="89"/>
      <c r="S6561" s="89"/>
      <c r="T6561" s="89"/>
    </row>
    <row r="6562" spans="2:20" s="86" customFormat="1" ht="10.199999999999999">
      <c r="B6562" s="87"/>
      <c r="C6562" s="87"/>
      <c r="R6562" s="89"/>
      <c r="S6562" s="89"/>
      <c r="T6562" s="89"/>
    </row>
    <row r="6563" spans="2:20" s="86" customFormat="1" ht="10.199999999999999">
      <c r="B6563" s="87"/>
      <c r="C6563" s="87"/>
      <c r="R6563" s="89"/>
      <c r="S6563" s="89"/>
      <c r="T6563" s="89"/>
    </row>
    <row r="6564" spans="2:20" s="86" customFormat="1" ht="10.199999999999999">
      <c r="B6564" s="87"/>
      <c r="C6564" s="87"/>
      <c r="R6564" s="89"/>
      <c r="S6564" s="89"/>
      <c r="T6564" s="89"/>
    </row>
    <row r="6565" spans="2:20" s="86" customFormat="1" ht="10.199999999999999">
      <c r="B6565" s="87"/>
      <c r="C6565" s="87"/>
      <c r="R6565" s="89"/>
      <c r="S6565" s="89"/>
      <c r="T6565" s="89"/>
    </row>
    <row r="6566" spans="2:20" s="86" customFormat="1" ht="10.199999999999999">
      <c r="B6566" s="87"/>
      <c r="C6566" s="87"/>
      <c r="R6566" s="89"/>
      <c r="S6566" s="89"/>
      <c r="T6566" s="89"/>
    </row>
    <row r="6567" spans="2:20" s="86" customFormat="1" ht="10.199999999999999">
      <c r="B6567" s="87"/>
      <c r="C6567" s="87"/>
      <c r="R6567" s="89"/>
      <c r="S6567" s="89"/>
      <c r="T6567" s="89"/>
    </row>
    <row r="6568" spans="2:20" s="86" customFormat="1" ht="10.199999999999999">
      <c r="B6568" s="87"/>
      <c r="C6568" s="87"/>
      <c r="R6568" s="89"/>
      <c r="S6568" s="89"/>
      <c r="T6568" s="89"/>
    </row>
    <row r="6569" spans="2:20" s="86" customFormat="1" ht="10.199999999999999">
      <c r="B6569" s="87"/>
      <c r="C6569" s="87"/>
      <c r="R6569" s="89"/>
      <c r="S6569" s="89"/>
      <c r="T6569" s="89"/>
    </row>
    <row r="6570" spans="2:20" s="86" customFormat="1" ht="10.199999999999999">
      <c r="B6570" s="87"/>
      <c r="C6570" s="87"/>
      <c r="R6570" s="89"/>
      <c r="S6570" s="89"/>
      <c r="T6570" s="89"/>
    </row>
    <row r="6571" spans="2:20" s="86" customFormat="1" ht="10.199999999999999">
      <c r="B6571" s="87"/>
      <c r="C6571" s="87"/>
      <c r="R6571" s="89"/>
      <c r="S6571" s="89"/>
      <c r="T6571" s="89"/>
    </row>
    <row r="6572" spans="2:20" s="86" customFormat="1" ht="10.199999999999999">
      <c r="B6572" s="87"/>
      <c r="C6572" s="87"/>
      <c r="R6572" s="89"/>
      <c r="S6572" s="89"/>
      <c r="T6572" s="89"/>
    </row>
    <row r="6573" spans="2:20" s="86" customFormat="1" ht="10.199999999999999">
      <c r="B6573" s="87"/>
      <c r="C6573" s="87"/>
      <c r="R6573" s="89"/>
      <c r="S6573" s="89"/>
      <c r="T6573" s="89"/>
    </row>
    <row r="6574" spans="2:20" s="86" customFormat="1" ht="10.199999999999999">
      <c r="B6574" s="87"/>
      <c r="C6574" s="87"/>
      <c r="R6574" s="89"/>
      <c r="S6574" s="89"/>
      <c r="T6574" s="89"/>
    </row>
    <row r="6575" spans="2:20" s="86" customFormat="1" ht="10.199999999999999">
      <c r="B6575" s="87"/>
      <c r="C6575" s="87"/>
      <c r="R6575" s="89"/>
      <c r="S6575" s="89"/>
      <c r="T6575" s="89"/>
    </row>
    <row r="6576" spans="2:20" s="86" customFormat="1" ht="10.199999999999999">
      <c r="B6576" s="87"/>
      <c r="C6576" s="87"/>
      <c r="R6576" s="89"/>
      <c r="S6576" s="89"/>
      <c r="T6576" s="89"/>
    </row>
    <row r="6577" spans="2:20" s="86" customFormat="1" ht="10.199999999999999">
      <c r="B6577" s="87"/>
      <c r="C6577" s="87"/>
      <c r="R6577" s="89"/>
      <c r="S6577" s="89"/>
      <c r="T6577" s="89"/>
    </row>
    <row r="6578" spans="2:20" s="86" customFormat="1" ht="10.199999999999999">
      <c r="B6578" s="87"/>
      <c r="C6578" s="87"/>
      <c r="R6578" s="89"/>
      <c r="S6578" s="89"/>
      <c r="T6578" s="89"/>
    </row>
    <row r="6579" spans="2:20" s="86" customFormat="1" ht="10.199999999999999">
      <c r="B6579" s="87"/>
      <c r="C6579" s="87"/>
      <c r="R6579" s="89"/>
      <c r="S6579" s="89"/>
      <c r="T6579" s="89"/>
    </row>
    <row r="6580" spans="2:20" s="86" customFormat="1" ht="10.199999999999999">
      <c r="B6580" s="87"/>
      <c r="C6580" s="87"/>
      <c r="R6580" s="89"/>
      <c r="S6580" s="89"/>
      <c r="T6580" s="89"/>
    </row>
    <row r="6581" spans="2:20" s="86" customFormat="1" ht="10.199999999999999">
      <c r="B6581" s="87"/>
      <c r="C6581" s="87"/>
      <c r="R6581" s="89"/>
      <c r="S6581" s="89"/>
      <c r="T6581" s="89"/>
    </row>
    <row r="6582" spans="2:20" s="86" customFormat="1" ht="10.199999999999999">
      <c r="B6582" s="87"/>
      <c r="C6582" s="87"/>
      <c r="R6582" s="89"/>
      <c r="S6582" s="89"/>
      <c r="T6582" s="89"/>
    </row>
    <row r="6583" spans="2:20" s="86" customFormat="1" ht="10.199999999999999">
      <c r="B6583" s="87"/>
      <c r="C6583" s="87"/>
      <c r="R6583" s="89"/>
      <c r="S6583" s="89"/>
      <c r="T6583" s="89"/>
    </row>
    <row r="6584" spans="2:20" s="86" customFormat="1" ht="10.199999999999999">
      <c r="B6584" s="87"/>
      <c r="C6584" s="87"/>
      <c r="R6584" s="89"/>
      <c r="S6584" s="89"/>
      <c r="T6584" s="89"/>
    </row>
    <row r="6585" spans="2:20" s="86" customFormat="1" ht="10.199999999999999">
      <c r="B6585" s="87"/>
      <c r="C6585" s="87"/>
      <c r="R6585" s="89"/>
      <c r="S6585" s="89"/>
      <c r="T6585" s="89"/>
    </row>
    <row r="6586" spans="2:20" s="86" customFormat="1" ht="10.199999999999999">
      <c r="B6586" s="87"/>
      <c r="C6586" s="87"/>
      <c r="R6586" s="89"/>
      <c r="S6586" s="89"/>
      <c r="T6586" s="89"/>
    </row>
    <row r="6587" spans="2:20" s="86" customFormat="1" ht="10.199999999999999">
      <c r="B6587" s="87"/>
      <c r="C6587" s="87"/>
      <c r="R6587" s="89"/>
      <c r="S6587" s="89"/>
      <c r="T6587" s="89"/>
    </row>
    <row r="6588" spans="2:20" s="86" customFormat="1" ht="10.199999999999999">
      <c r="B6588" s="87"/>
      <c r="C6588" s="87"/>
      <c r="R6588" s="89"/>
      <c r="S6588" s="89"/>
      <c r="T6588" s="89"/>
    </row>
    <row r="6589" spans="2:20" s="86" customFormat="1" ht="10.199999999999999">
      <c r="B6589" s="87"/>
      <c r="C6589" s="87"/>
      <c r="R6589" s="89"/>
      <c r="S6589" s="89"/>
      <c r="T6589" s="89"/>
    </row>
    <row r="6590" spans="2:20" s="86" customFormat="1" ht="10.199999999999999">
      <c r="B6590" s="87"/>
      <c r="C6590" s="87"/>
      <c r="R6590" s="89"/>
      <c r="S6590" s="89"/>
      <c r="T6590" s="89"/>
    </row>
    <row r="6591" spans="2:20" s="86" customFormat="1" ht="10.199999999999999">
      <c r="B6591" s="87"/>
      <c r="C6591" s="87"/>
      <c r="R6591" s="89"/>
      <c r="S6591" s="89"/>
      <c r="T6591" s="89"/>
    </row>
    <row r="6592" spans="2:20" s="86" customFormat="1" ht="10.199999999999999">
      <c r="B6592" s="87"/>
      <c r="C6592" s="87"/>
      <c r="R6592" s="89"/>
      <c r="S6592" s="89"/>
      <c r="T6592" s="89"/>
    </row>
    <row r="6593" spans="2:20" s="86" customFormat="1" ht="10.199999999999999">
      <c r="B6593" s="87"/>
      <c r="C6593" s="87"/>
      <c r="R6593" s="89"/>
      <c r="S6593" s="89"/>
      <c r="T6593" s="89"/>
    </row>
    <row r="6594" spans="2:20" s="86" customFormat="1" ht="10.199999999999999">
      <c r="B6594" s="87"/>
      <c r="C6594" s="87"/>
      <c r="R6594" s="89"/>
      <c r="S6594" s="89"/>
      <c r="T6594" s="89"/>
    </row>
    <row r="6595" spans="2:20" s="86" customFormat="1" ht="10.199999999999999">
      <c r="B6595" s="87"/>
      <c r="C6595" s="87"/>
      <c r="R6595" s="89"/>
      <c r="S6595" s="89"/>
      <c r="T6595" s="89"/>
    </row>
    <row r="6596" spans="2:20" s="86" customFormat="1" ht="10.199999999999999">
      <c r="B6596" s="87"/>
      <c r="C6596" s="87"/>
      <c r="R6596" s="89"/>
      <c r="S6596" s="89"/>
      <c r="T6596" s="89"/>
    </row>
    <row r="6597" spans="2:20" s="86" customFormat="1" ht="10.199999999999999">
      <c r="B6597" s="87"/>
      <c r="C6597" s="87"/>
      <c r="R6597" s="89"/>
      <c r="S6597" s="89"/>
      <c r="T6597" s="89"/>
    </row>
    <row r="6598" spans="2:20" s="86" customFormat="1" ht="10.199999999999999">
      <c r="B6598" s="87"/>
      <c r="C6598" s="87"/>
      <c r="R6598" s="89"/>
      <c r="S6598" s="89"/>
      <c r="T6598" s="89"/>
    </row>
    <row r="6599" spans="2:20" s="86" customFormat="1" ht="10.199999999999999">
      <c r="B6599" s="87"/>
      <c r="C6599" s="87"/>
      <c r="R6599" s="89"/>
      <c r="S6599" s="89"/>
      <c r="T6599" s="89"/>
    </row>
    <row r="6600" spans="2:20" s="86" customFormat="1" ht="10.199999999999999">
      <c r="B6600" s="87"/>
      <c r="C6600" s="87"/>
      <c r="R6600" s="89"/>
      <c r="S6600" s="89"/>
      <c r="T6600" s="89"/>
    </row>
    <row r="6601" spans="2:20" s="86" customFormat="1" ht="10.199999999999999">
      <c r="B6601" s="87"/>
      <c r="C6601" s="87"/>
      <c r="R6601" s="89"/>
      <c r="S6601" s="89"/>
      <c r="T6601" s="89"/>
    </row>
    <row r="6602" spans="2:20" s="86" customFormat="1" ht="10.199999999999999">
      <c r="B6602" s="87"/>
      <c r="C6602" s="87"/>
      <c r="R6602" s="89"/>
      <c r="S6602" s="89"/>
      <c r="T6602" s="89"/>
    </row>
    <row r="6603" spans="2:20" s="86" customFormat="1" ht="10.199999999999999">
      <c r="B6603" s="87"/>
      <c r="C6603" s="87"/>
      <c r="R6603" s="89"/>
      <c r="S6603" s="89"/>
      <c r="T6603" s="89"/>
    </row>
    <row r="6604" spans="2:20" s="86" customFormat="1" ht="10.199999999999999">
      <c r="B6604" s="87"/>
      <c r="C6604" s="87"/>
      <c r="R6604" s="89"/>
      <c r="S6604" s="89"/>
      <c r="T6604" s="89"/>
    </row>
    <row r="6605" spans="2:20" s="86" customFormat="1" ht="10.199999999999999">
      <c r="B6605" s="87"/>
      <c r="C6605" s="87"/>
      <c r="R6605" s="89"/>
      <c r="S6605" s="89"/>
      <c r="T6605" s="89"/>
    </row>
    <row r="6606" spans="2:20" s="86" customFormat="1" ht="10.199999999999999">
      <c r="B6606" s="87"/>
      <c r="C6606" s="87"/>
      <c r="R6606" s="89"/>
      <c r="S6606" s="89"/>
      <c r="T6606" s="89"/>
    </row>
    <row r="6607" spans="2:20" s="86" customFormat="1" ht="10.199999999999999">
      <c r="B6607" s="87"/>
      <c r="C6607" s="87"/>
      <c r="R6607" s="89"/>
      <c r="S6607" s="89"/>
      <c r="T6607" s="89"/>
    </row>
    <row r="6608" spans="2:20" s="86" customFormat="1" ht="10.199999999999999">
      <c r="B6608" s="87"/>
      <c r="C6608" s="87"/>
      <c r="R6608" s="89"/>
      <c r="S6608" s="89"/>
      <c r="T6608" s="89"/>
    </row>
    <row r="6609" spans="2:20" s="86" customFormat="1" ht="10.199999999999999">
      <c r="B6609" s="87"/>
      <c r="C6609" s="87"/>
      <c r="R6609" s="89"/>
      <c r="S6609" s="89"/>
      <c r="T6609" s="89"/>
    </row>
    <row r="6610" spans="2:20" s="86" customFormat="1" ht="10.199999999999999">
      <c r="B6610" s="87"/>
      <c r="C6610" s="87"/>
      <c r="R6610" s="89"/>
      <c r="S6610" s="89"/>
      <c r="T6610" s="89"/>
    </row>
    <row r="6611" spans="2:20" s="86" customFormat="1" ht="10.199999999999999">
      <c r="B6611" s="87"/>
      <c r="C6611" s="87"/>
      <c r="R6611" s="89"/>
      <c r="S6611" s="89"/>
      <c r="T6611" s="89"/>
    </row>
    <row r="6612" spans="2:20" s="86" customFormat="1" ht="10.199999999999999">
      <c r="B6612" s="87"/>
      <c r="C6612" s="87"/>
      <c r="R6612" s="89"/>
      <c r="S6612" s="89"/>
      <c r="T6612" s="89"/>
    </row>
    <row r="6613" spans="2:20" s="86" customFormat="1" ht="10.199999999999999">
      <c r="B6613" s="87"/>
      <c r="C6613" s="87"/>
      <c r="R6613" s="89"/>
      <c r="S6613" s="89"/>
      <c r="T6613" s="89"/>
    </row>
    <row r="6614" spans="2:20" s="86" customFormat="1" ht="10.199999999999999">
      <c r="B6614" s="87"/>
      <c r="C6614" s="87"/>
      <c r="R6614" s="89"/>
      <c r="S6614" s="89"/>
      <c r="T6614" s="89"/>
    </row>
    <row r="6615" spans="2:20" s="86" customFormat="1" ht="10.199999999999999">
      <c r="B6615" s="87"/>
      <c r="C6615" s="87"/>
      <c r="R6615" s="89"/>
      <c r="S6615" s="89"/>
      <c r="T6615" s="89"/>
    </row>
    <row r="6616" spans="2:20" s="86" customFormat="1" ht="10.199999999999999">
      <c r="B6616" s="87"/>
      <c r="C6616" s="87"/>
      <c r="R6616" s="89"/>
      <c r="S6616" s="89"/>
      <c r="T6616" s="89"/>
    </row>
    <row r="6617" spans="2:20" s="86" customFormat="1" ht="10.199999999999999">
      <c r="B6617" s="87"/>
      <c r="C6617" s="87"/>
      <c r="R6617" s="89"/>
      <c r="S6617" s="89"/>
      <c r="T6617" s="89"/>
    </row>
    <row r="6618" spans="2:20" s="86" customFormat="1" ht="10.199999999999999">
      <c r="B6618" s="87"/>
      <c r="C6618" s="87"/>
      <c r="R6618" s="89"/>
      <c r="S6618" s="89"/>
      <c r="T6618" s="89"/>
    </row>
    <row r="6619" spans="2:20" s="86" customFormat="1" ht="10.199999999999999">
      <c r="B6619" s="87"/>
      <c r="C6619" s="87"/>
      <c r="R6619" s="89"/>
      <c r="S6619" s="89"/>
      <c r="T6619" s="89"/>
    </row>
    <row r="6620" spans="2:20" s="86" customFormat="1" ht="10.199999999999999">
      <c r="B6620" s="87"/>
      <c r="C6620" s="87"/>
      <c r="R6620" s="89"/>
      <c r="S6620" s="89"/>
      <c r="T6620" s="89"/>
    </row>
    <row r="6621" spans="2:20" s="86" customFormat="1" ht="10.199999999999999">
      <c r="B6621" s="87"/>
      <c r="C6621" s="87"/>
      <c r="R6621" s="89"/>
      <c r="S6621" s="89"/>
      <c r="T6621" s="89"/>
    </row>
    <row r="6622" spans="2:20" s="86" customFormat="1" ht="10.199999999999999">
      <c r="B6622" s="87"/>
      <c r="C6622" s="87"/>
      <c r="R6622" s="89"/>
      <c r="S6622" s="89"/>
      <c r="T6622" s="89"/>
    </row>
    <row r="6623" spans="2:20" s="86" customFormat="1" ht="10.199999999999999">
      <c r="B6623" s="87"/>
      <c r="C6623" s="87"/>
      <c r="R6623" s="89"/>
      <c r="S6623" s="89"/>
      <c r="T6623" s="89"/>
    </row>
    <row r="6624" spans="2:20" s="86" customFormat="1" ht="10.199999999999999">
      <c r="B6624" s="87"/>
      <c r="C6624" s="87"/>
      <c r="R6624" s="89"/>
      <c r="S6624" s="89"/>
      <c r="T6624" s="89"/>
    </row>
    <row r="6625" spans="2:20" s="86" customFormat="1" ht="10.199999999999999">
      <c r="B6625" s="87"/>
      <c r="C6625" s="87"/>
      <c r="R6625" s="89"/>
      <c r="S6625" s="89"/>
      <c r="T6625" s="89"/>
    </row>
    <row r="6626" spans="2:20" s="86" customFormat="1" ht="10.199999999999999">
      <c r="B6626" s="87"/>
      <c r="C6626" s="87"/>
      <c r="R6626" s="89"/>
      <c r="S6626" s="89"/>
      <c r="T6626" s="89"/>
    </row>
    <row r="6627" spans="2:20" s="86" customFormat="1" ht="10.199999999999999">
      <c r="B6627" s="87"/>
      <c r="C6627" s="87"/>
      <c r="R6627" s="89"/>
      <c r="S6627" s="89"/>
      <c r="T6627" s="89"/>
    </row>
    <row r="6628" spans="2:20" s="86" customFormat="1" ht="10.199999999999999">
      <c r="B6628" s="87"/>
      <c r="C6628" s="87"/>
      <c r="R6628" s="89"/>
      <c r="S6628" s="89"/>
      <c r="T6628" s="89"/>
    </row>
    <row r="6629" spans="2:20" s="86" customFormat="1" ht="10.199999999999999">
      <c r="B6629" s="87"/>
      <c r="C6629" s="87"/>
      <c r="R6629" s="89"/>
      <c r="S6629" s="89"/>
      <c r="T6629" s="89"/>
    </row>
    <row r="6630" spans="2:20" s="86" customFormat="1" ht="10.199999999999999">
      <c r="B6630" s="87"/>
      <c r="C6630" s="87"/>
      <c r="R6630" s="89"/>
      <c r="S6630" s="89"/>
      <c r="T6630" s="89"/>
    </row>
    <row r="6631" spans="2:20" s="86" customFormat="1" ht="10.199999999999999">
      <c r="B6631" s="87"/>
      <c r="C6631" s="87"/>
      <c r="R6631" s="89"/>
      <c r="S6631" s="89"/>
      <c r="T6631" s="89"/>
    </row>
    <row r="6632" spans="2:20" s="86" customFormat="1" ht="10.199999999999999">
      <c r="B6632" s="87"/>
      <c r="C6632" s="87"/>
      <c r="R6632" s="89"/>
      <c r="S6632" s="89"/>
      <c r="T6632" s="89"/>
    </row>
    <row r="6633" spans="2:20" s="86" customFormat="1" ht="10.199999999999999">
      <c r="B6633" s="87"/>
      <c r="C6633" s="87"/>
      <c r="R6633" s="89"/>
      <c r="S6633" s="89"/>
      <c r="T6633" s="89"/>
    </row>
    <row r="6634" spans="2:20" s="86" customFormat="1" ht="10.199999999999999">
      <c r="B6634" s="87"/>
      <c r="C6634" s="87"/>
      <c r="R6634" s="89"/>
      <c r="S6634" s="89"/>
      <c r="T6634" s="89"/>
    </row>
    <row r="6635" spans="2:20" s="86" customFormat="1" ht="10.199999999999999">
      <c r="B6635" s="87"/>
      <c r="C6635" s="87"/>
      <c r="R6635" s="89"/>
      <c r="S6635" s="89"/>
      <c r="T6635" s="89"/>
    </row>
    <row r="6636" spans="2:20" s="86" customFormat="1" ht="10.199999999999999">
      <c r="B6636" s="87"/>
      <c r="C6636" s="87"/>
      <c r="R6636" s="89"/>
      <c r="S6636" s="89"/>
      <c r="T6636" s="89"/>
    </row>
    <row r="6637" spans="2:20" s="86" customFormat="1" ht="10.199999999999999">
      <c r="B6637" s="87"/>
      <c r="C6637" s="87"/>
      <c r="R6637" s="89"/>
      <c r="S6637" s="89"/>
      <c r="T6637" s="89"/>
    </row>
    <row r="6638" spans="2:20" s="86" customFormat="1" ht="10.199999999999999">
      <c r="B6638" s="87"/>
      <c r="C6638" s="87"/>
      <c r="R6638" s="89"/>
      <c r="S6638" s="89"/>
      <c r="T6638" s="89"/>
    </row>
    <row r="6639" spans="2:20" s="86" customFormat="1" ht="10.199999999999999">
      <c r="B6639" s="87"/>
      <c r="C6639" s="87"/>
      <c r="R6639" s="89"/>
      <c r="S6639" s="89"/>
      <c r="T6639" s="89"/>
    </row>
    <row r="6640" spans="2:20" s="86" customFormat="1" ht="10.199999999999999">
      <c r="B6640" s="87"/>
      <c r="C6640" s="87"/>
      <c r="R6640" s="89"/>
      <c r="S6640" s="89"/>
      <c r="T6640" s="89"/>
    </row>
    <row r="6641" spans="2:20" s="86" customFormat="1" ht="10.199999999999999">
      <c r="B6641" s="87"/>
      <c r="C6641" s="87"/>
      <c r="R6641" s="89"/>
      <c r="S6641" s="89"/>
      <c r="T6641" s="89"/>
    </row>
    <row r="6642" spans="2:20" s="86" customFormat="1" ht="10.199999999999999">
      <c r="B6642" s="87"/>
      <c r="C6642" s="87"/>
      <c r="R6642" s="89"/>
      <c r="S6642" s="89"/>
      <c r="T6642" s="89"/>
    </row>
    <row r="6643" spans="2:20" s="86" customFormat="1" ht="10.199999999999999">
      <c r="B6643" s="87"/>
      <c r="C6643" s="87"/>
      <c r="R6643" s="89"/>
      <c r="S6643" s="89"/>
      <c r="T6643" s="89"/>
    </row>
    <row r="6644" spans="2:20" s="86" customFormat="1" ht="10.199999999999999">
      <c r="B6644" s="87"/>
      <c r="C6644" s="87"/>
      <c r="R6644" s="89"/>
      <c r="S6644" s="89"/>
      <c r="T6644" s="89"/>
    </row>
    <row r="6645" spans="2:20" s="86" customFormat="1" ht="10.199999999999999">
      <c r="B6645" s="87"/>
      <c r="C6645" s="87"/>
      <c r="R6645" s="89"/>
      <c r="S6645" s="89"/>
      <c r="T6645" s="89"/>
    </row>
    <row r="6646" spans="2:20" s="86" customFormat="1" ht="10.199999999999999">
      <c r="B6646" s="87"/>
      <c r="C6646" s="87"/>
      <c r="R6646" s="89"/>
      <c r="S6646" s="89"/>
      <c r="T6646" s="89"/>
    </row>
    <row r="6647" spans="2:20" s="86" customFormat="1" ht="10.199999999999999">
      <c r="B6647" s="87"/>
      <c r="C6647" s="87"/>
      <c r="R6647" s="89"/>
      <c r="S6647" s="89"/>
      <c r="T6647" s="89"/>
    </row>
    <row r="6648" spans="2:20" s="86" customFormat="1" ht="10.199999999999999">
      <c r="B6648" s="87"/>
      <c r="C6648" s="87"/>
      <c r="R6648" s="89"/>
      <c r="S6648" s="89"/>
      <c r="T6648" s="89"/>
    </row>
    <row r="6649" spans="2:20" s="86" customFormat="1" ht="10.199999999999999">
      <c r="B6649" s="87"/>
      <c r="C6649" s="87"/>
      <c r="R6649" s="89"/>
      <c r="S6649" s="89"/>
      <c r="T6649" s="89"/>
    </row>
    <row r="6650" spans="2:20" s="86" customFormat="1" ht="10.199999999999999">
      <c r="B6650" s="87"/>
      <c r="C6650" s="87"/>
      <c r="R6650" s="89"/>
      <c r="S6650" s="89"/>
      <c r="T6650" s="89"/>
    </row>
    <row r="6651" spans="2:20" s="86" customFormat="1" ht="10.199999999999999">
      <c r="B6651" s="87"/>
      <c r="C6651" s="87"/>
      <c r="R6651" s="89"/>
      <c r="S6651" s="89"/>
      <c r="T6651" s="89"/>
    </row>
    <row r="6652" spans="2:20" s="86" customFormat="1" ht="10.199999999999999">
      <c r="B6652" s="87"/>
      <c r="C6652" s="87"/>
      <c r="R6652" s="89"/>
      <c r="S6652" s="89"/>
      <c r="T6652" s="89"/>
    </row>
    <row r="6653" spans="2:20" s="86" customFormat="1" ht="10.199999999999999">
      <c r="B6653" s="87"/>
      <c r="C6653" s="87"/>
      <c r="R6653" s="89"/>
      <c r="S6653" s="89"/>
      <c r="T6653" s="89"/>
    </row>
    <row r="6654" spans="2:20" s="86" customFormat="1" ht="10.199999999999999">
      <c r="B6654" s="87"/>
      <c r="C6654" s="87"/>
      <c r="R6654" s="89"/>
      <c r="S6654" s="89"/>
      <c r="T6654" s="89"/>
    </row>
    <row r="6655" spans="2:20" s="86" customFormat="1" ht="10.199999999999999">
      <c r="B6655" s="87"/>
      <c r="C6655" s="87"/>
      <c r="R6655" s="89"/>
      <c r="S6655" s="89"/>
      <c r="T6655" s="89"/>
    </row>
    <row r="6656" spans="2:20" s="86" customFormat="1" ht="10.199999999999999">
      <c r="B6656" s="87"/>
      <c r="C6656" s="87"/>
      <c r="R6656" s="89"/>
      <c r="S6656" s="89"/>
      <c r="T6656" s="89"/>
    </row>
    <row r="6657" spans="2:20" s="86" customFormat="1" ht="10.199999999999999">
      <c r="B6657" s="87"/>
      <c r="C6657" s="87"/>
      <c r="R6657" s="89"/>
      <c r="S6657" s="89"/>
      <c r="T6657" s="89"/>
    </row>
    <row r="6658" spans="2:20" s="86" customFormat="1" ht="10.199999999999999">
      <c r="B6658" s="87"/>
      <c r="C6658" s="87"/>
      <c r="R6658" s="89"/>
      <c r="S6658" s="89"/>
      <c r="T6658" s="89"/>
    </row>
    <row r="6659" spans="2:20" s="86" customFormat="1" ht="10.199999999999999">
      <c r="B6659" s="87"/>
      <c r="C6659" s="87"/>
      <c r="R6659" s="89"/>
      <c r="S6659" s="89"/>
      <c r="T6659" s="89"/>
    </row>
    <row r="6660" spans="2:20" s="86" customFormat="1" ht="10.199999999999999">
      <c r="B6660" s="87"/>
      <c r="C6660" s="87"/>
      <c r="R6660" s="89"/>
      <c r="S6660" s="89"/>
      <c r="T6660" s="89"/>
    </row>
    <row r="6661" spans="2:20" s="86" customFormat="1" ht="10.199999999999999">
      <c r="B6661" s="87"/>
      <c r="C6661" s="87"/>
      <c r="R6661" s="89"/>
      <c r="S6661" s="89"/>
      <c r="T6661" s="89"/>
    </row>
    <row r="6662" spans="2:20" s="86" customFormat="1" ht="10.199999999999999">
      <c r="B6662" s="87"/>
      <c r="C6662" s="87"/>
      <c r="R6662" s="89"/>
      <c r="S6662" s="89"/>
      <c r="T6662" s="89"/>
    </row>
    <row r="6663" spans="2:20" s="86" customFormat="1" ht="10.199999999999999">
      <c r="B6663" s="87"/>
      <c r="C6663" s="87"/>
      <c r="R6663" s="89"/>
      <c r="S6663" s="89"/>
      <c r="T6663" s="89"/>
    </row>
    <row r="6664" spans="2:20" s="86" customFormat="1" ht="10.199999999999999">
      <c r="B6664" s="87"/>
      <c r="C6664" s="87"/>
      <c r="R6664" s="89"/>
      <c r="S6664" s="89"/>
      <c r="T6664" s="89"/>
    </row>
    <row r="6665" spans="2:20" s="86" customFormat="1" ht="10.199999999999999">
      <c r="B6665" s="87"/>
      <c r="C6665" s="87"/>
      <c r="R6665" s="89"/>
      <c r="S6665" s="89"/>
      <c r="T6665" s="89"/>
    </row>
    <row r="6666" spans="2:20" s="86" customFormat="1" ht="10.199999999999999">
      <c r="B6666" s="87"/>
      <c r="C6666" s="87"/>
      <c r="R6666" s="89"/>
      <c r="S6666" s="89"/>
      <c r="T6666" s="89"/>
    </row>
    <row r="6667" spans="2:20" s="86" customFormat="1" ht="10.199999999999999">
      <c r="B6667" s="87"/>
      <c r="C6667" s="87"/>
      <c r="R6667" s="89"/>
      <c r="S6667" s="89"/>
      <c r="T6667" s="89"/>
    </row>
    <row r="6668" spans="2:20" s="86" customFormat="1" ht="10.199999999999999">
      <c r="B6668" s="87"/>
      <c r="C6668" s="87"/>
      <c r="R6668" s="89"/>
      <c r="S6668" s="89"/>
      <c r="T6668" s="89"/>
    </row>
    <row r="6669" spans="2:20" s="86" customFormat="1" ht="10.199999999999999">
      <c r="B6669" s="87"/>
      <c r="C6669" s="87"/>
      <c r="R6669" s="89"/>
      <c r="S6669" s="89"/>
      <c r="T6669" s="89"/>
    </row>
    <row r="6670" spans="2:20" s="86" customFormat="1" ht="10.199999999999999">
      <c r="B6670" s="87"/>
      <c r="C6670" s="87"/>
      <c r="R6670" s="89"/>
      <c r="S6670" s="89"/>
      <c r="T6670" s="89"/>
    </row>
    <row r="6671" spans="2:20" s="86" customFormat="1" ht="10.199999999999999">
      <c r="B6671" s="87"/>
      <c r="C6671" s="87"/>
      <c r="R6671" s="89"/>
      <c r="S6671" s="89"/>
      <c r="T6671" s="89"/>
    </row>
    <row r="6672" spans="2:20" s="86" customFormat="1" ht="10.199999999999999">
      <c r="B6672" s="87"/>
      <c r="C6672" s="87"/>
      <c r="R6672" s="89"/>
      <c r="S6672" s="89"/>
      <c r="T6672" s="89"/>
    </row>
    <row r="6673" spans="2:20" s="86" customFormat="1" ht="10.199999999999999">
      <c r="B6673" s="87"/>
      <c r="C6673" s="87"/>
      <c r="R6673" s="89"/>
      <c r="S6673" s="89"/>
      <c r="T6673" s="89"/>
    </row>
    <row r="6674" spans="2:20" s="86" customFormat="1" ht="10.199999999999999">
      <c r="B6674" s="87"/>
      <c r="C6674" s="87"/>
      <c r="R6674" s="89"/>
      <c r="S6674" s="89"/>
      <c r="T6674" s="89"/>
    </row>
    <row r="6675" spans="2:20" s="86" customFormat="1" ht="10.199999999999999">
      <c r="B6675" s="87"/>
      <c r="C6675" s="87"/>
      <c r="R6675" s="89"/>
      <c r="S6675" s="89"/>
      <c r="T6675" s="89"/>
    </row>
    <row r="6676" spans="2:20" s="86" customFormat="1" ht="10.199999999999999">
      <c r="B6676" s="87"/>
      <c r="C6676" s="87"/>
      <c r="R6676" s="89"/>
      <c r="S6676" s="89"/>
      <c r="T6676" s="89"/>
    </row>
    <row r="6677" spans="2:20" s="86" customFormat="1" ht="10.199999999999999">
      <c r="B6677" s="87"/>
      <c r="C6677" s="87"/>
      <c r="R6677" s="89"/>
      <c r="S6677" s="89"/>
      <c r="T6677" s="89"/>
    </row>
    <row r="6678" spans="2:20" s="86" customFormat="1" ht="10.199999999999999">
      <c r="B6678" s="87"/>
      <c r="C6678" s="87"/>
      <c r="R6678" s="89"/>
      <c r="S6678" s="89"/>
      <c r="T6678" s="89"/>
    </row>
    <row r="6679" spans="2:20" s="86" customFormat="1" ht="10.199999999999999">
      <c r="B6679" s="87"/>
      <c r="C6679" s="87"/>
      <c r="R6679" s="89"/>
      <c r="S6679" s="89"/>
      <c r="T6679" s="89"/>
    </row>
    <row r="6680" spans="2:20" s="86" customFormat="1" ht="10.199999999999999">
      <c r="B6680" s="87"/>
      <c r="C6680" s="87"/>
      <c r="R6680" s="89"/>
      <c r="S6680" s="89"/>
      <c r="T6680" s="89"/>
    </row>
    <row r="6681" spans="2:20" s="86" customFormat="1" ht="10.199999999999999">
      <c r="B6681" s="87"/>
      <c r="C6681" s="87"/>
      <c r="R6681" s="89"/>
      <c r="S6681" s="89"/>
      <c r="T6681" s="89"/>
    </row>
    <row r="6682" spans="2:20" s="86" customFormat="1" ht="10.199999999999999">
      <c r="B6682" s="87"/>
      <c r="C6682" s="87"/>
      <c r="R6682" s="89"/>
      <c r="S6682" s="89"/>
      <c r="T6682" s="89"/>
    </row>
    <row r="6683" spans="2:20" s="86" customFormat="1" ht="10.199999999999999">
      <c r="B6683" s="87"/>
      <c r="C6683" s="87"/>
      <c r="R6683" s="89"/>
      <c r="S6683" s="89"/>
      <c r="T6683" s="89"/>
    </row>
    <row r="6684" spans="2:20" s="86" customFormat="1" ht="10.199999999999999">
      <c r="B6684" s="87"/>
      <c r="C6684" s="87"/>
      <c r="R6684" s="89"/>
      <c r="S6684" s="89"/>
      <c r="T6684" s="89"/>
    </row>
    <row r="6685" spans="2:20" s="86" customFormat="1" ht="10.199999999999999">
      <c r="B6685" s="87"/>
      <c r="C6685" s="87"/>
      <c r="R6685" s="89"/>
      <c r="S6685" s="89"/>
      <c r="T6685" s="89"/>
    </row>
    <row r="6686" spans="2:20" s="86" customFormat="1" ht="10.199999999999999">
      <c r="B6686" s="87"/>
      <c r="C6686" s="87"/>
      <c r="R6686" s="89"/>
      <c r="S6686" s="89"/>
      <c r="T6686" s="89"/>
    </row>
    <row r="6687" spans="2:20" s="86" customFormat="1" ht="10.199999999999999">
      <c r="B6687" s="87"/>
      <c r="C6687" s="87"/>
      <c r="R6687" s="89"/>
      <c r="S6687" s="89"/>
      <c r="T6687" s="89"/>
    </row>
    <row r="6688" spans="2:20" s="86" customFormat="1" ht="10.199999999999999">
      <c r="B6688" s="87"/>
      <c r="C6688" s="87"/>
      <c r="R6688" s="89"/>
      <c r="S6688" s="89"/>
      <c r="T6688" s="89"/>
    </row>
    <row r="6689" spans="2:20" s="86" customFormat="1" ht="10.199999999999999">
      <c r="B6689" s="87"/>
      <c r="C6689" s="87"/>
      <c r="R6689" s="89"/>
      <c r="S6689" s="89"/>
      <c r="T6689" s="89"/>
    </row>
    <row r="6690" spans="2:20" s="86" customFormat="1" ht="10.199999999999999">
      <c r="B6690" s="87"/>
      <c r="C6690" s="87"/>
      <c r="R6690" s="89"/>
      <c r="S6690" s="89"/>
      <c r="T6690" s="89"/>
    </row>
    <row r="6691" spans="2:20" s="86" customFormat="1" ht="10.199999999999999">
      <c r="B6691" s="87"/>
      <c r="C6691" s="87"/>
      <c r="R6691" s="89"/>
      <c r="S6691" s="89"/>
      <c r="T6691" s="89"/>
    </row>
    <row r="6692" spans="2:20" s="86" customFormat="1" ht="10.199999999999999">
      <c r="B6692" s="87"/>
      <c r="C6692" s="87"/>
      <c r="R6692" s="89"/>
      <c r="S6692" s="89"/>
      <c r="T6692" s="89"/>
    </row>
    <row r="6693" spans="2:20" s="86" customFormat="1" ht="10.199999999999999">
      <c r="B6693" s="87"/>
      <c r="C6693" s="87"/>
      <c r="R6693" s="89"/>
      <c r="S6693" s="89"/>
      <c r="T6693" s="89"/>
    </row>
    <row r="6694" spans="2:20" s="86" customFormat="1" ht="10.199999999999999">
      <c r="B6694" s="87"/>
      <c r="C6694" s="87"/>
      <c r="R6694" s="89"/>
      <c r="S6694" s="89"/>
      <c r="T6694" s="89"/>
    </row>
    <row r="6695" spans="2:20" s="86" customFormat="1" ht="10.199999999999999">
      <c r="B6695" s="87"/>
      <c r="C6695" s="87"/>
      <c r="R6695" s="89"/>
      <c r="S6695" s="89"/>
      <c r="T6695" s="89"/>
    </row>
    <row r="6696" spans="2:20" s="86" customFormat="1" ht="10.199999999999999">
      <c r="B6696" s="87"/>
      <c r="C6696" s="87"/>
      <c r="R6696" s="89"/>
      <c r="S6696" s="89"/>
      <c r="T6696" s="89"/>
    </row>
    <row r="6697" spans="2:20" s="86" customFormat="1" ht="10.199999999999999">
      <c r="B6697" s="87"/>
      <c r="C6697" s="87"/>
      <c r="R6697" s="89"/>
      <c r="S6697" s="89"/>
      <c r="T6697" s="89"/>
    </row>
    <row r="6698" spans="2:20" s="86" customFormat="1" ht="10.199999999999999">
      <c r="B6698" s="87"/>
      <c r="C6698" s="87"/>
      <c r="R6698" s="89"/>
      <c r="S6698" s="89"/>
      <c r="T6698" s="89"/>
    </row>
    <row r="6699" spans="2:20" s="86" customFormat="1" ht="10.199999999999999">
      <c r="B6699" s="87"/>
      <c r="C6699" s="87"/>
      <c r="R6699" s="89"/>
      <c r="S6699" s="89"/>
      <c r="T6699" s="89"/>
    </row>
    <row r="6700" spans="2:20" s="86" customFormat="1" ht="10.199999999999999">
      <c r="B6700" s="87"/>
      <c r="C6700" s="87"/>
      <c r="R6700" s="89"/>
      <c r="S6700" s="89"/>
      <c r="T6700" s="89"/>
    </row>
    <row r="6701" spans="2:20" s="86" customFormat="1" ht="10.199999999999999">
      <c r="B6701" s="87"/>
      <c r="C6701" s="87"/>
      <c r="R6701" s="89"/>
      <c r="S6701" s="89"/>
      <c r="T6701" s="89"/>
    </row>
    <row r="6702" spans="2:20" s="86" customFormat="1" ht="10.199999999999999">
      <c r="B6702" s="87"/>
      <c r="C6702" s="87"/>
      <c r="R6702" s="89"/>
      <c r="S6702" s="89"/>
      <c r="T6702" s="89"/>
    </row>
    <row r="6703" spans="2:20" s="86" customFormat="1" ht="10.199999999999999">
      <c r="B6703" s="87"/>
      <c r="C6703" s="87"/>
      <c r="R6703" s="89"/>
      <c r="S6703" s="89"/>
      <c r="T6703" s="89"/>
    </row>
    <row r="6704" spans="2:20" s="86" customFormat="1" ht="10.199999999999999">
      <c r="B6704" s="87"/>
      <c r="C6704" s="87"/>
      <c r="R6704" s="89"/>
      <c r="S6704" s="89"/>
      <c r="T6704" s="89"/>
    </row>
    <row r="6705" spans="2:20" s="86" customFormat="1" ht="10.199999999999999">
      <c r="B6705" s="87"/>
      <c r="C6705" s="87"/>
      <c r="R6705" s="89"/>
      <c r="S6705" s="89"/>
      <c r="T6705" s="89"/>
    </row>
    <row r="6706" spans="2:20" s="86" customFormat="1" ht="10.199999999999999">
      <c r="B6706" s="87"/>
      <c r="C6706" s="87"/>
      <c r="R6706" s="89"/>
      <c r="S6706" s="89"/>
      <c r="T6706" s="89"/>
    </row>
    <row r="6707" spans="2:20" s="86" customFormat="1" ht="10.199999999999999">
      <c r="B6707" s="87"/>
      <c r="C6707" s="87"/>
      <c r="R6707" s="89"/>
      <c r="S6707" s="89"/>
      <c r="T6707" s="89"/>
    </row>
    <row r="6708" spans="2:20" s="86" customFormat="1" ht="10.199999999999999">
      <c r="B6708" s="87"/>
      <c r="C6708" s="87"/>
      <c r="R6708" s="89"/>
      <c r="S6708" s="89"/>
      <c r="T6708" s="89"/>
    </row>
    <row r="6709" spans="2:20" s="86" customFormat="1" ht="10.199999999999999">
      <c r="B6709" s="87"/>
      <c r="C6709" s="87"/>
      <c r="R6709" s="89"/>
      <c r="S6709" s="89"/>
      <c r="T6709" s="89"/>
    </row>
    <row r="6710" spans="2:20" s="86" customFormat="1" ht="10.199999999999999">
      <c r="B6710" s="87"/>
      <c r="C6710" s="87"/>
      <c r="R6710" s="89"/>
      <c r="S6710" s="89"/>
      <c r="T6710" s="89"/>
    </row>
    <row r="6711" spans="2:20" s="86" customFormat="1" ht="10.199999999999999">
      <c r="B6711" s="87"/>
      <c r="C6711" s="87"/>
      <c r="R6711" s="89"/>
      <c r="S6711" s="89"/>
      <c r="T6711" s="89"/>
    </row>
    <row r="6712" spans="2:20" s="86" customFormat="1" ht="10.199999999999999">
      <c r="B6712" s="87"/>
      <c r="C6712" s="87"/>
      <c r="R6712" s="89"/>
      <c r="S6712" s="89"/>
      <c r="T6712" s="89"/>
    </row>
    <row r="6713" spans="2:20" s="86" customFormat="1" ht="10.199999999999999">
      <c r="B6713" s="87"/>
      <c r="C6713" s="87"/>
      <c r="R6713" s="89"/>
      <c r="S6713" s="89"/>
      <c r="T6713" s="89"/>
    </row>
    <row r="6714" spans="2:20" s="86" customFormat="1" ht="10.199999999999999">
      <c r="B6714" s="87"/>
      <c r="C6714" s="87"/>
      <c r="R6714" s="89"/>
      <c r="S6714" s="89"/>
      <c r="T6714" s="89"/>
    </row>
    <row r="6715" spans="2:20" s="86" customFormat="1" ht="10.199999999999999">
      <c r="B6715" s="87"/>
      <c r="C6715" s="87"/>
      <c r="R6715" s="89"/>
      <c r="S6715" s="89"/>
      <c r="T6715" s="89"/>
    </row>
    <row r="6716" spans="2:20" s="86" customFormat="1" ht="10.199999999999999">
      <c r="B6716" s="87"/>
      <c r="C6716" s="87"/>
      <c r="R6716" s="89"/>
      <c r="S6716" s="89"/>
      <c r="T6716" s="89"/>
    </row>
    <row r="6717" spans="2:20" s="86" customFormat="1" ht="10.199999999999999">
      <c r="B6717" s="87"/>
      <c r="C6717" s="87"/>
      <c r="R6717" s="89"/>
      <c r="S6717" s="89"/>
      <c r="T6717" s="89"/>
    </row>
    <row r="6718" spans="2:20" s="86" customFormat="1" ht="10.199999999999999">
      <c r="B6718" s="87"/>
      <c r="C6718" s="87"/>
      <c r="R6718" s="89"/>
      <c r="S6718" s="89"/>
      <c r="T6718" s="89"/>
    </row>
    <row r="6719" spans="2:20" s="86" customFormat="1" ht="10.199999999999999">
      <c r="B6719" s="87"/>
      <c r="C6719" s="87"/>
      <c r="R6719" s="89"/>
      <c r="S6719" s="89"/>
      <c r="T6719" s="89"/>
    </row>
    <row r="6720" spans="2:20" s="86" customFormat="1" ht="10.199999999999999">
      <c r="B6720" s="87"/>
      <c r="C6720" s="87"/>
      <c r="R6720" s="89"/>
      <c r="S6720" s="89"/>
      <c r="T6720" s="89"/>
    </row>
    <row r="6721" spans="2:20" s="86" customFormat="1" ht="10.199999999999999">
      <c r="B6721" s="87"/>
      <c r="C6721" s="87"/>
      <c r="R6721" s="89"/>
      <c r="S6721" s="89"/>
      <c r="T6721" s="89"/>
    </row>
    <row r="6722" spans="2:20" s="86" customFormat="1" ht="10.199999999999999">
      <c r="B6722" s="87"/>
      <c r="C6722" s="87"/>
      <c r="R6722" s="89"/>
      <c r="S6722" s="89"/>
      <c r="T6722" s="89"/>
    </row>
    <row r="6723" spans="2:20" s="86" customFormat="1" ht="10.199999999999999">
      <c r="B6723" s="87"/>
      <c r="C6723" s="87"/>
      <c r="R6723" s="89"/>
      <c r="S6723" s="89"/>
      <c r="T6723" s="89"/>
    </row>
    <row r="6724" spans="2:20" s="86" customFormat="1" ht="10.199999999999999">
      <c r="B6724" s="87"/>
      <c r="C6724" s="87"/>
      <c r="R6724" s="89"/>
      <c r="S6724" s="89"/>
      <c r="T6724" s="89"/>
    </row>
    <row r="6725" spans="2:20" s="86" customFormat="1" ht="10.199999999999999">
      <c r="B6725" s="87"/>
      <c r="C6725" s="87"/>
      <c r="R6725" s="89"/>
      <c r="S6725" s="89"/>
      <c r="T6725" s="89"/>
    </row>
    <row r="6726" spans="2:20" s="86" customFormat="1" ht="10.199999999999999">
      <c r="B6726" s="87"/>
      <c r="C6726" s="87"/>
      <c r="R6726" s="89"/>
      <c r="S6726" s="89"/>
      <c r="T6726" s="89"/>
    </row>
    <row r="6727" spans="2:20" s="86" customFormat="1" ht="10.199999999999999">
      <c r="B6727" s="87"/>
      <c r="C6727" s="87"/>
      <c r="R6727" s="89"/>
      <c r="S6727" s="89"/>
      <c r="T6727" s="89"/>
    </row>
    <row r="6728" spans="2:20" s="86" customFormat="1" ht="10.199999999999999">
      <c r="B6728" s="87"/>
      <c r="C6728" s="87"/>
      <c r="R6728" s="89"/>
      <c r="S6728" s="89"/>
      <c r="T6728" s="89"/>
    </row>
    <row r="6729" spans="2:20" s="86" customFormat="1" ht="10.199999999999999">
      <c r="B6729" s="87"/>
      <c r="C6729" s="87"/>
      <c r="R6729" s="89"/>
      <c r="S6729" s="89"/>
      <c r="T6729" s="89"/>
    </row>
    <row r="6730" spans="2:20" s="86" customFormat="1" ht="10.199999999999999">
      <c r="B6730" s="87"/>
      <c r="C6730" s="87"/>
      <c r="R6730" s="89"/>
      <c r="S6730" s="89"/>
      <c r="T6730" s="89"/>
    </row>
    <row r="6731" spans="2:20" s="86" customFormat="1" ht="10.199999999999999">
      <c r="B6731" s="87"/>
      <c r="C6731" s="87"/>
      <c r="R6731" s="89"/>
      <c r="S6731" s="89"/>
      <c r="T6731" s="89"/>
    </row>
    <row r="6732" spans="2:20" s="86" customFormat="1" ht="10.199999999999999">
      <c r="B6732" s="87"/>
      <c r="C6732" s="87"/>
      <c r="R6732" s="89"/>
      <c r="S6732" s="89"/>
      <c r="T6732" s="89"/>
    </row>
    <row r="6733" spans="2:20" s="86" customFormat="1" ht="10.199999999999999">
      <c r="B6733" s="87"/>
      <c r="C6733" s="87"/>
      <c r="R6733" s="89"/>
      <c r="S6733" s="89"/>
      <c r="T6733" s="89"/>
    </row>
    <row r="6734" spans="2:20" s="86" customFormat="1" ht="10.199999999999999">
      <c r="B6734" s="87"/>
      <c r="C6734" s="87"/>
      <c r="R6734" s="89"/>
      <c r="S6734" s="89"/>
      <c r="T6734" s="89"/>
    </row>
    <row r="6735" spans="2:20" s="86" customFormat="1" ht="10.199999999999999">
      <c r="B6735" s="87"/>
      <c r="C6735" s="87"/>
      <c r="R6735" s="89"/>
      <c r="S6735" s="89"/>
      <c r="T6735" s="89"/>
    </row>
    <row r="6736" spans="2:20" s="86" customFormat="1" ht="10.199999999999999">
      <c r="B6736" s="87"/>
      <c r="C6736" s="87"/>
      <c r="R6736" s="89"/>
      <c r="S6736" s="89"/>
      <c r="T6736" s="89"/>
    </row>
    <row r="6737" spans="2:20" s="86" customFormat="1" ht="10.199999999999999">
      <c r="B6737" s="87"/>
      <c r="C6737" s="87"/>
      <c r="R6737" s="89"/>
      <c r="S6737" s="89"/>
      <c r="T6737" s="89"/>
    </row>
    <row r="6738" spans="2:20" s="86" customFormat="1" ht="10.199999999999999">
      <c r="B6738" s="87"/>
      <c r="C6738" s="87"/>
      <c r="R6738" s="89"/>
      <c r="S6738" s="89"/>
      <c r="T6738" s="89"/>
    </row>
    <row r="6739" spans="2:20" s="86" customFormat="1" ht="10.199999999999999">
      <c r="B6739" s="87"/>
      <c r="C6739" s="87"/>
      <c r="R6739" s="89"/>
      <c r="S6739" s="89"/>
      <c r="T6739" s="89"/>
    </row>
    <row r="6740" spans="2:20" s="86" customFormat="1" ht="10.199999999999999">
      <c r="B6740" s="87"/>
      <c r="C6740" s="87"/>
      <c r="R6740" s="89"/>
      <c r="S6740" s="89"/>
      <c r="T6740" s="89"/>
    </row>
    <row r="6741" spans="2:20" s="86" customFormat="1" ht="10.199999999999999">
      <c r="B6741" s="87"/>
      <c r="C6741" s="87"/>
      <c r="R6741" s="89"/>
      <c r="S6741" s="89"/>
      <c r="T6741" s="89"/>
    </row>
    <row r="6742" spans="2:20" s="86" customFormat="1" ht="10.199999999999999">
      <c r="B6742" s="87"/>
      <c r="C6742" s="87"/>
      <c r="R6742" s="89"/>
      <c r="S6742" s="89"/>
      <c r="T6742" s="89"/>
    </row>
    <row r="6743" spans="2:20" s="86" customFormat="1" ht="10.199999999999999">
      <c r="B6743" s="87"/>
      <c r="C6743" s="87"/>
      <c r="R6743" s="89"/>
      <c r="S6743" s="89"/>
      <c r="T6743" s="89"/>
    </row>
    <row r="6744" spans="2:20" s="86" customFormat="1" ht="10.199999999999999">
      <c r="B6744" s="87"/>
      <c r="C6744" s="87"/>
      <c r="R6744" s="89"/>
      <c r="S6744" s="89"/>
      <c r="T6744" s="89"/>
    </row>
    <row r="6745" spans="2:20" s="86" customFormat="1" ht="10.199999999999999">
      <c r="B6745" s="87"/>
      <c r="C6745" s="87"/>
      <c r="R6745" s="89"/>
      <c r="S6745" s="89"/>
      <c r="T6745" s="89"/>
    </row>
    <row r="6746" spans="2:20" s="86" customFormat="1" ht="10.199999999999999">
      <c r="B6746" s="87"/>
      <c r="C6746" s="87"/>
      <c r="R6746" s="89"/>
      <c r="S6746" s="89"/>
      <c r="T6746" s="89"/>
    </row>
    <row r="6747" spans="2:20" s="86" customFormat="1" ht="10.199999999999999">
      <c r="B6747" s="87"/>
      <c r="C6747" s="87"/>
      <c r="R6747" s="89"/>
      <c r="S6747" s="89"/>
      <c r="T6747" s="89"/>
    </row>
    <row r="6748" spans="2:20" s="86" customFormat="1" ht="10.199999999999999">
      <c r="B6748" s="87"/>
      <c r="C6748" s="87"/>
      <c r="R6748" s="89"/>
      <c r="S6748" s="89"/>
      <c r="T6748" s="89"/>
    </row>
    <row r="6749" spans="2:20" s="86" customFormat="1" ht="10.199999999999999">
      <c r="B6749" s="87"/>
      <c r="C6749" s="87"/>
      <c r="R6749" s="89"/>
      <c r="S6749" s="89"/>
      <c r="T6749" s="89"/>
    </row>
    <row r="6750" spans="2:20" s="86" customFormat="1" ht="10.199999999999999">
      <c r="B6750" s="87"/>
      <c r="C6750" s="87"/>
      <c r="R6750" s="89"/>
      <c r="S6750" s="89"/>
      <c r="T6750" s="89"/>
    </row>
    <row r="6751" spans="2:20" s="86" customFormat="1" ht="10.199999999999999">
      <c r="B6751" s="87"/>
      <c r="C6751" s="87"/>
      <c r="R6751" s="89"/>
      <c r="S6751" s="89"/>
      <c r="T6751" s="89"/>
    </row>
    <row r="6752" spans="2:20" s="86" customFormat="1" ht="10.199999999999999">
      <c r="B6752" s="87"/>
      <c r="C6752" s="87"/>
      <c r="R6752" s="89"/>
      <c r="S6752" s="89"/>
      <c r="T6752" s="89"/>
    </row>
    <row r="6753" spans="2:20" s="86" customFormat="1" ht="10.199999999999999">
      <c r="B6753" s="87"/>
      <c r="C6753" s="87"/>
      <c r="R6753" s="89"/>
      <c r="S6753" s="89"/>
      <c r="T6753" s="89"/>
    </row>
    <row r="6754" spans="2:20" s="86" customFormat="1" ht="10.199999999999999">
      <c r="B6754" s="87"/>
      <c r="C6754" s="87"/>
      <c r="R6754" s="89"/>
      <c r="S6754" s="89"/>
      <c r="T6754" s="89"/>
    </row>
    <row r="6755" spans="2:20" s="86" customFormat="1" ht="10.199999999999999">
      <c r="B6755" s="87"/>
      <c r="C6755" s="87"/>
      <c r="R6755" s="89"/>
      <c r="S6755" s="89"/>
      <c r="T6755" s="89"/>
    </row>
    <row r="6756" spans="2:20" s="86" customFormat="1" ht="10.199999999999999">
      <c r="B6756" s="87"/>
      <c r="C6756" s="87"/>
      <c r="R6756" s="89"/>
      <c r="S6756" s="89"/>
      <c r="T6756" s="89"/>
    </row>
    <row r="6757" spans="2:20" s="86" customFormat="1" ht="10.199999999999999">
      <c r="B6757" s="87"/>
      <c r="C6757" s="87"/>
      <c r="R6757" s="89"/>
      <c r="S6757" s="89"/>
      <c r="T6757" s="89"/>
    </row>
    <row r="6758" spans="2:20" s="86" customFormat="1" ht="10.199999999999999">
      <c r="B6758" s="87"/>
      <c r="C6758" s="87"/>
      <c r="R6758" s="89"/>
      <c r="S6758" s="89"/>
      <c r="T6758" s="89"/>
    </row>
    <row r="6759" spans="2:20" s="86" customFormat="1" ht="10.199999999999999">
      <c r="B6759" s="87"/>
      <c r="C6759" s="87"/>
      <c r="R6759" s="89"/>
      <c r="S6759" s="89"/>
      <c r="T6759" s="89"/>
    </row>
    <row r="6760" spans="2:20" s="86" customFormat="1" ht="10.199999999999999">
      <c r="B6760" s="87"/>
      <c r="C6760" s="87"/>
      <c r="R6760" s="89"/>
      <c r="S6760" s="89"/>
      <c r="T6760" s="89"/>
    </row>
    <row r="6761" spans="2:20" s="86" customFormat="1" ht="10.199999999999999">
      <c r="B6761" s="87"/>
      <c r="C6761" s="87"/>
      <c r="R6761" s="89"/>
      <c r="S6761" s="89"/>
      <c r="T6761" s="89"/>
    </row>
    <row r="6762" spans="2:20" s="86" customFormat="1" ht="10.199999999999999">
      <c r="B6762" s="87"/>
      <c r="C6762" s="87"/>
      <c r="R6762" s="89"/>
      <c r="S6762" s="89"/>
      <c r="T6762" s="89"/>
    </row>
    <row r="6763" spans="2:20" s="86" customFormat="1" ht="10.199999999999999">
      <c r="B6763" s="87"/>
      <c r="C6763" s="87"/>
      <c r="R6763" s="89"/>
      <c r="S6763" s="89"/>
      <c r="T6763" s="89"/>
    </row>
    <row r="6764" spans="2:20" s="86" customFormat="1" ht="10.199999999999999">
      <c r="B6764" s="87"/>
      <c r="C6764" s="87"/>
      <c r="R6764" s="89"/>
      <c r="S6764" s="89"/>
      <c r="T6764" s="89"/>
    </row>
    <row r="6765" spans="2:20" s="86" customFormat="1" ht="10.199999999999999">
      <c r="B6765" s="87"/>
      <c r="C6765" s="87"/>
      <c r="R6765" s="89"/>
      <c r="S6765" s="89"/>
      <c r="T6765" s="89"/>
    </row>
    <row r="6766" spans="2:20" s="86" customFormat="1" ht="10.199999999999999">
      <c r="B6766" s="87"/>
      <c r="C6766" s="87"/>
      <c r="R6766" s="89"/>
      <c r="S6766" s="89"/>
      <c r="T6766" s="89"/>
    </row>
    <row r="6767" spans="2:20" s="86" customFormat="1" ht="10.199999999999999">
      <c r="B6767" s="87"/>
      <c r="C6767" s="87"/>
      <c r="R6767" s="89"/>
      <c r="S6767" s="89"/>
      <c r="T6767" s="89"/>
    </row>
    <row r="6768" spans="2:20" s="86" customFormat="1" ht="10.199999999999999">
      <c r="B6768" s="87"/>
      <c r="C6768" s="87"/>
      <c r="R6768" s="89"/>
      <c r="S6768" s="89"/>
      <c r="T6768" s="89"/>
    </row>
    <row r="6769" spans="2:20" s="86" customFormat="1" ht="10.199999999999999">
      <c r="B6769" s="87"/>
      <c r="C6769" s="87"/>
      <c r="R6769" s="89"/>
      <c r="S6769" s="89"/>
      <c r="T6769" s="89"/>
    </row>
    <row r="6770" spans="2:20" s="86" customFormat="1" ht="10.199999999999999">
      <c r="B6770" s="87"/>
      <c r="C6770" s="87"/>
      <c r="R6770" s="89"/>
      <c r="S6770" s="89"/>
      <c r="T6770" s="89"/>
    </row>
    <row r="6771" spans="2:20" s="86" customFormat="1" ht="10.199999999999999">
      <c r="B6771" s="87"/>
      <c r="C6771" s="87"/>
      <c r="R6771" s="89"/>
      <c r="S6771" s="89"/>
      <c r="T6771" s="89"/>
    </row>
    <row r="6772" spans="2:20" s="86" customFormat="1" ht="10.199999999999999">
      <c r="B6772" s="87"/>
      <c r="C6772" s="87"/>
      <c r="R6772" s="89"/>
      <c r="S6772" s="89"/>
      <c r="T6772" s="89"/>
    </row>
    <row r="6773" spans="2:20" s="86" customFormat="1" ht="10.199999999999999">
      <c r="B6773" s="87"/>
      <c r="C6773" s="87"/>
      <c r="R6773" s="89"/>
      <c r="S6773" s="89"/>
      <c r="T6773" s="89"/>
    </row>
    <row r="6774" spans="2:20" s="86" customFormat="1" ht="10.199999999999999">
      <c r="B6774" s="87"/>
      <c r="C6774" s="87"/>
      <c r="R6774" s="89"/>
      <c r="S6774" s="89"/>
      <c r="T6774" s="89"/>
    </row>
    <row r="6775" spans="2:20" s="86" customFormat="1" ht="10.199999999999999">
      <c r="B6775" s="87"/>
      <c r="C6775" s="87"/>
      <c r="R6775" s="89"/>
      <c r="S6775" s="89"/>
      <c r="T6775" s="89"/>
    </row>
    <row r="6776" spans="2:20" s="86" customFormat="1" ht="10.199999999999999">
      <c r="B6776" s="87"/>
      <c r="C6776" s="87"/>
      <c r="R6776" s="89"/>
      <c r="S6776" s="89"/>
      <c r="T6776" s="89"/>
    </row>
    <row r="6777" spans="2:20" s="86" customFormat="1" ht="10.199999999999999">
      <c r="B6777" s="87"/>
      <c r="C6777" s="87"/>
      <c r="R6777" s="89"/>
      <c r="S6777" s="89"/>
      <c r="T6777" s="89"/>
    </row>
    <row r="6778" spans="2:20" s="86" customFormat="1" ht="10.199999999999999">
      <c r="B6778" s="87"/>
      <c r="C6778" s="87"/>
      <c r="R6778" s="89"/>
      <c r="S6778" s="89"/>
      <c r="T6778" s="89"/>
    </row>
    <row r="6779" spans="2:20" s="86" customFormat="1" ht="10.199999999999999">
      <c r="B6779" s="87"/>
      <c r="C6779" s="87"/>
      <c r="R6779" s="89"/>
      <c r="S6779" s="89"/>
      <c r="T6779" s="89"/>
    </row>
    <row r="6780" spans="2:20" s="86" customFormat="1" ht="10.199999999999999">
      <c r="B6780" s="87"/>
      <c r="C6780" s="87"/>
      <c r="R6780" s="89"/>
      <c r="S6780" s="89"/>
      <c r="T6780" s="89"/>
    </row>
    <row r="6781" spans="2:20" s="86" customFormat="1" ht="10.199999999999999">
      <c r="B6781" s="87"/>
      <c r="C6781" s="87"/>
      <c r="R6781" s="89"/>
      <c r="S6781" s="89"/>
      <c r="T6781" s="89"/>
    </row>
    <row r="6782" spans="2:20" s="86" customFormat="1" ht="10.199999999999999">
      <c r="B6782" s="87"/>
      <c r="C6782" s="87"/>
      <c r="R6782" s="89"/>
      <c r="S6782" s="89"/>
      <c r="T6782" s="89"/>
    </row>
    <row r="6783" spans="2:20" s="86" customFormat="1" ht="10.199999999999999">
      <c r="B6783" s="87"/>
      <c r="C6783" s="87"/>
      <c r="R6783" s="89"/>
      <c r="S6783" s="89"/>
      <c r="T6783" s="89"/>
    </row>
    <row r="6784" spans="2:20" s="86" customFormat="1" ht="10.199999999999999">
      <c r="B6784" s="87"/>
      <c r="C6784" s="87"/>
      <c r="R6784" s="89"/>
      <c r="S6784" s="89"/>
      <c r="T6784" s="89"/>
    </row>
    <row r="6785" spans="2:20" s="86" customFormat="1" ht="10.199999999999999">
      <c r="B6785" s="87"/>
      <c r="C6785" s="87"/>
      <c r="R6785" s="89"/>
      <c r="S6785" s="89"/>
      <c r="T6785" s="89"/>
    </row>
    <row r="6786" spans="2:20" s="86" customFormat="1" ht="10.199999999999999">
      <c r="B6786" s="87"/>
      <c r="C6786" s="87"/>
      <c r="R6786" s="89"/>
      <c r="S6786" s="89"/>
      <c r="T6786" s="89"/>
    </row>
    <row r="6787" spans="2:20" s="86" customFormat="1" ht="10.199999999999999">
      <c r="B6787" s="87"/>
      <c r="C6787" s="87"/>
      <c r="R6787" s="89"/>
      <c r="S6787" s="89"/>
      <c r="T6787" s="89"/>
    </row>
    <row r="6788" spans="2:20" s="86" customFormat="1" ht="10.199999999999999">
      <c r="B6788" s="87"/>
      <c r="C6788" s="87"/>
      <c r="R6788" s="89"/>
      <c r="S6788" s="89"/>
      <c r="T6788" s="89"/>
    </row>
    <row r="6789" spans="2:20" s="86" customFormat="1" ht="10.199999999999999">
      <c r="B6789" s="87"/>
      <c r="C6789" s="87"/>
      <c r="R6789" s="89"/>
      <c r="S6789" s="89"/>
      <c r="T6789" s="89"/>
    </row>
    <row r="6790" spans="2:20" s="86" customFormat="1" ht="10.199999999999999">
      <c r="B6790" s="87"/>
      <c r="C6790" s="87"/>
      <c r="R6790" s="89"/>
      <c r="S6790" s="89"/>
      <c r="T6790" s="89"/>
    </row>
    <row r="6791" spans="2:20" s="86" customFormat="1" ht="10.199999999999999">
      <c r="B6791" s="87"/>
      <c r="C6791" s="87"/>
      <c r="R6791" s="89"/>
      <c r="S6791" s="89"/>
      <c r="T6791" s="89"/>
    </row>
    <row r="6792" spans="2:20" s="86" customFormat="1" ht="10.199999999999999">
      <c r="B6792" s="87"/>
      <c r="C6792" s="87"/>
      <c r="R6792" s="89"/>
      <c r="S6792" s="89"/>
      <c r="T6792" s="89"/>
    </row>
    <row r="6793" spans="2:20" s="86" customFormat="1" ht="10.199999999999999">
      <c r="B6793" s="87"/>
      <c r="C6793" s="87"/>
      <c r="R6793" s="89"/>
      <c r="S6793" s="89"/>
      <c r="T6793" s="89"/>
    </row>
    <row r="6794" spans="2:20" s="86" customFormat="1" ht="10.199999999999999">
      <c r="B6794" s="87"/>
      <c r="C6794" s="87"/>
      <c r="R6794" s="89"/>
      <c r="S6794" s="89"/>
      <c r="T6794" s="89"/>
    </row>
    <row r="6795" spans="2:20" s="86" customFormat="1" ht="10.199999999999999">
      <c r="B6795" s="87"/>
      <c r="C6795" s="87"/>
      <c r="R6795" s="89"/>
      <c r="S6795" s="89"/>
      <c r="T6795" s="89"/>
    </row>
    <row r="6796" spans="2:20" s="86" customFormat="1" ht="10.199999999999999">
      <c r="B6796" s="87"/>
      <c r="C6796" s="87"/>
      <c r="R6796" s="89"/>
      <c r="S6796" s="89"/>
      <c r="T6796" s="89"/>
    </row>
    <row r="6797" spans="2:20" s="86" customFormat="1" ht="10.199999999999999">
      <c r="B6797" s="87"/>
      <c r="C6797" s="87"/>
      <c r="R6797" s="89"/>
      <c r="S6797" s="89"/>
      <c r="T6797" s="89"/>
    </row>
    <row r="6798" spans="2:20" s="86" customFormat="1" ht="10.199999999999999">
      <c r="B6798" s="87"/>
      <c r="C6798" s="87"/>
      <c r="R6798" s="89"/>
      <c r="S6798" s="89"/>
      <c r="T6798" s="89"/>
    </row>
    <row r="6799" spans="2:20" s="86" customFormat="1" ht="10.199999999999999">
      <c r="B6799" s="87"/>
      <c r="C6799" s="87"/>
      <c r="R6799" s="89"/>
      <c r="S6799" s="89"/>
      <c r="T6799" s="89"/>
    </row>
    <row r="6800" spans="2:20" s="86" customFormat="1" ht="10.199999999999999">
      <c r="B6800" s="87"/>
      <c r="C6800" s="87"/>
      <c r="R6800" s="89"/>
      <c r="S6800" s="89"/>
      <c r="T6800" s="89"/>
    </row>
    <row r="6801" spans="2:20" s="86" customFormat="1" ht="10.199999999999999">
      <c r="B6801" s="87"/>
      <c r="C6801" s="87"/>
      <c r="R6801" s="89"/>
      <c r="S6801" s="89"/>
      <c r="T6801" s="89"/>
    </row>
    <row r="6802" spans="2:20" s="86" customFormat="1" ht="10.199999999999999">
      <c r="B6802" s="87"/>
      <c r="C6802" s="87"/>
      <c r="R6802" s="89"/>
      <c r="S6802" s="89"/>
      <c r="T6802" s="89"/>
    </row>
    <row r="6803" spans="2:20" s="86" customFormat="1" ht="10.199999999999999">
      <c r="B6803" s="87"/>
      <c r="C6803" s="87"/>
      <c r="R6803" s="89"/>
      <c r="S6803" s="89"/>
      <c r="T6803" s="89"/>
    </row>
    <row r="6804" spans="2:20" s="86" customFormat="1" ht="10.199999999999999">
      <c r="B6804" s="87"/>
      <c r="C6804" s="87"/>
      <c r="R6804" s="89"/>
      <c r="S6804" s="89"/>
      <c r="T6804" s="89"/>
    </row>
    <row r="6805" spans="2:20" s="86" customFormat="1" ht="10.199999999999999">
      <c r="B6805" s="87"/>
      <c r="C6805" s="87"/>
      <c r="R6805" s="89"/>
      <c r="S6805" s="89"/>
      <c r="T6805" s="89"/>
    </row>
    <row r="6806" spans="2:20" s="86" customFormat="1" ht="10.199999999999999">
      <c r="B6806" s="87"/>
      <c r="C6806" s="87"/>
      <c r="R6806" s="89"/>
      <c r="S6806" s="89"/>
      <c r="T6806" s="89"/>
    </row>
    <row r="6807" spans="2:20" s="86" customFormat="1" ht="10.199999999999999">
      <c r="B6807" s="87"/>
      <c r="C6807" s="87"/>
      <c r="R6807" s="89"/>
      <c r="S6807" s="89"/>
      <c r="T6807" s="89"/>
    </row>
    <row r="6808" spans="2:20" s="86" customFormat="1" ht="10.199999999999999">
      <c r="B6808" s="87"/>
      <c r="C6808" s="87"/>
      <c r="R6808" s="89"/>
      <c r="S6808" s="89"/>
      <c r="T6808" s="89"/>
    </row>
    <row r="6809" spans="2:20" s="86" customFormat="1" ht="10.199999999999999">
      <c r="B6809" s="87"/>
      <c r="C6809" s="87"/>
      <c r="R6809" s="89"/>
      <c r="S6809" s="89"/>
      <c r="T6809" s="89"/>
    </row>
    <row r="6810" spans="2:20" s="86" customFormat="1" ht="10.199999999999999">
      <c r="B6810" s="87"/>
      <c r="C6810" s="87"/>
      <c r="R6810" s="89"/>
      <c r="S6810" s="89"/>
      <c r="T6810" s="89"/>
    </row>
    <row r="6811" spans="2:20" s="86" customFormat="1" ht="10.199999999999999">
      <c r="B6811" s="87"/>
      <c r="C6811" s="87"/>
      <c r="R6811" s="89"/>
      <c r="S6811" s="89"/>
      <c r="T6811" s="89"/>
    </row>
    <row r="6812" spans="2:20" s="86" customFormat="1" ht="10.199999999999999">
      <c r="B6812" s="87"/>
      <c r="C6812" s="87"/>
      <c r="R6812" s="89"/>
      <c r="S6812" s="89"/>
      <c r="T6812" s="89"/>
    </row>
    <row r="6813" spans="2:20" s="86" customFormat="1" ht="10.199999999999999">
      <c r="B6813" s="87"/>
      <c r="C6813" s="87"/>
      <c r="R6813" s="89"/>
      <c r="S6813" s="89"/>
      <c r="T6813" s="89"/>
    </row>
    <row r="6814" spans="2:20" s="86" customFormat="1" ht="10.199999999999999">
      <c r="B6814" s="87"/>
      <c r="C6814" s="87"/>
      <c r="R6814" s="89"/>
      <c r="S6814" s="89"/>
      <c r="T6814" s="89"/>
    </row>
    <row r="6815" spans="2:20" s="86" customFormat="1" ht="10.199999999999999">
      <c r="B6815" s="87"/>
      <c r="C6815" s="87"/>
      <c r="R6815" s="89"/>
      <c r="S6815" s="89"/>
      <c r="T6815" s="89"/>
    </row>
    <row r="6816" spans="2:20" s="86" customFormat="1" ht="10.199999999999999">
      <c r="B6816" s="87"/>
      <c r="C6816" s="87"/>
      <c r="R6816" s="89"/>
      <c r="S6816" s="89"/>
      <c r="T6816" s="89"/>
    </row>
    <row r="6817" spans="2:20" s="86" customFormat="1" ht="10.199999999999999">
      <c r="B6817" s="87"/>
      <c r="C6817" s="87"/>
      <c r="R6817" s="89"/>
      <c r="S6817" s="89"/>
      <c r="T6817" s="89"/>
    </row>
    <row r="6818" spans="2:20" s="86" customFormat="1" ht="10.199999999999999">
      <c r="B6818" s="87"/>
      <c r="C6818" s="87"/>
      <c r="R6818" s="89"/>
      <c r="S6818" s="89"/>
      <c r="T6818" s="89"/>
    </row>
    <row r="6819" spans="2:20" s="86" customFormat="1" ht="10.199999999999999">
      <c r="B6819" s="87"/>
      <c r="C6819" s="87"/>
      <c r="R6819" s="89"/>
      <c r="S6819" s="89"/>
      <c r="T6819" s="89"/>
    </row>
    <row r="6820" spans="2:20" s="86" customFormat="1" ht="10.199999999999999">
      <c r="B6820" s="87"/>
      <c r="C6820" s="87"/>
      <c r="R6820" s="89"/>
      <c r="S6820" s="89"/>
      <c r="T6820" s="89"/>
    </row>
    <row r="6821" spans="2:20" s="86" customFormat="1" ht="10.199999999999999">
      <c r="B6821" s="87"/>
      <c r="C6821" s="87"/>
      <c r="R6821" s="89"/>
      <c r="S6821" s="89"/>
      <c r="T6821" s="89"/>
    </row>
    <row r="6822" spans="2:20" s="86" customFormat="1" ht="10.199999999999999">
      <c r="B6822" s="87"/>
      <c r="C6822" s="87"/>
      <c r="R6822" s="89"/>
      <c r="S6822" s="89"/>
      <c r="T6822" s="89"/>
    </row>
    <row r="6823" spans="2:20" s="86" customFormat="1" ht="10.199999999999999">
      <c r="B6823" s="87"/>
      <c r="C6823" s="87"/>
      <c r="R6823" s="89"/>
      <c r="S6823" s="89"/>
      <c r="T6823" s="89"/>
    </row>
    <row r="6824" spans="2:20" s="86" customFormat="1" ht="10.199999999999999">
      <c r="B6824" s="87"/>
      <c r="C6824" s="87"/>
      <c r="R6824" s="89"/>
      <c r="S6824" s="89"/>
      <c r="T6824" s="89"/>
    </row>
    <row r="6825" spans="2:20" s="86" customFormat="1" ht="10.199999999999999">
      <c r="B6825" s="87"/>
      <c r="C6825" s="87"/>
      <c r="R6825" s="89"/>
      <c r="S6825" s="89"/>
      <c r="T6825" s="89"/>
    </row>
    <row r="6826" spans="2:20" s="86" customFormat="1" ht="10.199999999999999">
      <c r="B6826" s="87"/>
      <c r="C6826" s="87"/>
      <c r="R6826" s="89"/>
      <c r="S6826" s="89"/>
      <c r="T6826" s="89"/>
    </row>
    <row r="6827" spans="2:20" s="86" customFormat="1" ht="10.199999999999999">
      <c r="B6827" s="87"/>
      <c r="C6827" s="87"/>
      <c r="R6827" s="89"/>
      <c r="S6827" s="89"/>
      <c r="T6827" s="89"/>
    </row>
    <row r="6828" spans="2:20" s="86" customFormat="1" ht="10.199999999999999">
      <c r="B6828" s="87"/>
      <c r="C6828" s="87"/>
      <c r="R6828" s="89"/>
      <c r="S6828" s="89"/>
      <c r="T6828" s="89"/>
    </row>
    <row r="6829" spans="2:20" s="86" customFormat="1" ht="10.199999999999999">
      <c r="B6829" s="87"/>
      <c r="C6829" s="87"/>
      <c r="R6829" s="89"/>
      <c r="S6829" s="89"/>
      <c r="T6829" s="89"/>
    </row>
    <row r="6830" spans="2:20" s="86" customFormat="1" ht="10.199999999999999">
      <c r="B6830" s="87"/>
      <c r="C6830" s="87"/>
      <c r="R6830" s="89"/>
      <c r="S6830" s="89"/>
      <c r="T6830" s="89"/>
    </row>
    <row r="6831" spans="2:20" s="86" customFormat="1" ht="10.199999999999999">
      <c r="B6831" s="87"/>
      <c r="C6831" s="87"/>
      <c r="R6831" s="89"/>
      <c r="S6831" s="89"/>
      <c r="T6831" s="89"/>
    </row>
    <row r="6832" spans="2:20" s="86" customFormat="1" ht="10.199999999999999">
      <c r="B6832" s="87"/>
      <c r="C6832" s="87"/>
      <c r="R6832" s="89"/>
      <c r="S6832" s="89"/>
      <c r="T6832" s="89"/>
    </row>
    <row r="6833" spans="2:20" s="86" customFormat="1" ht="10.199999999999999">
      <c r="B6833" s="87"/>
      <c r="C6833" s="87"/>
      <c r="R6833" s="89"/>
      <c r="S6833" s="89"/>
      <c r="T6833" s="89"/>
    </row>
    <row r="6834" spans="2:20" s="86" customFormat="1" ht="10.199999999999999">
      <c r="B6834" s="87"/>
      <c r="C6834" s="87"/>
      <c r="R6834" s="89"/>
      <c r="S6834" s="89"/>
      <c r="T6834" s="89"/>
    </row>
    <row r="6835" spans="2:20" s="86" customFormat="1" ht="10.199999999999999">
      <c r="B6835" s="87"/>
      <c r="C6835" s="87"/>
      <c r="R6835" s="89"/>
      <c r="S6835" s="89"/>
      <c r="T6835" s="89"/>
    </row>
    <row r="6836" spans="2:20" s="86" customFormat="1" ht="10.199999999999999">
      <c r="B6836" s="87"/>
      <c r="C6836" s="87"/>
      <c r="R6836" s="89"/>
      <c r="S6836" s="89"/>
      <c r="T6836" s="89"/>
    </row>
    <row r="6837" spans="2:20" s="86" customFormat="1" ht="10.199999999999999">
      <c r="B6837" s="87"/>
      <c r="C6837" s="87"/>
      <c r="R6837" s="89"/>
      <c r="S6837" s="89"/>
      <c r="T6837" s="89"/>
    </row>
    <row r="6838" spans="2:20" s="86" customFormat="1" ht="10.199999999999999">
      <c r="B6838" s="87"/>
      <c r="C6838" s="87"/>
      <c r="R6838" s="89"/>
      <c r="S6838" s="89"/>
      <c r="T6838" s="89"/>
    </row>
    <row r="6839" spans="2:20" s="86" customFormat="1" ht="10.199999999999999">
      <c r="B6839" s="87"/>
      <c r="C6839" s="87"/>
      <c r="R6839" s="89"/>
      <c r="S6839" s="89"/>
      <c r="T6839" s="89"/>
    </row>
    <row r="6840" spans="2:20" s="86" customFormat="1" ht="10.199999999999999">
      <c r="B6840" s="87"/>
      <c r="C6840" s="87"/>
      <c r="R6840" s="89"/>
      <c r="S6840" s="89"/>
      <c r="T6840" s="89"/>
    </row>
    <row r="6841" spans="2:20" s="86" customFormat="1" ht="10.199999999999999">
      <c r="B6841" s="87"/>
      <c r="C6841" s="87"/>
      <c r="R6841" s="89"/>
      <c r="S6841" s="89"/>
      <c r="T6841" s="89"/>
    </row>
    <row r="6842" spans="2:20" s="86" customFormat="1" ht="10.199999999999999">
      <c r="B6842" s="87"/>
      <c r="C6842" s="87"/>
      <c r="R6842" s="89"/>
      <c r="S6842" s="89"/>
      <c r="T6842" s="89"/>
    </row>
    <row r="6843" spans="2:20" s="86" customFormat="1" ht="10.199999999999999">
      <c r="B6843" s="87"/>
      <c r="C6843" s="87"/>
      <c r="R6843" s="89"/>
      <c r="S6843" s="89"/>
      <c r="T6843" s="89"/>
    </row>
    <row r="6844" spans="2:20" s="86" customFormat="1" ht="10.199999999999999">
      <c r="B6844" s="87"/>
      <c r="C6844" s="87"/>
      <c r="R6844" s="89"/>
      <c r="S6844" s="89"/>
      <c r="T6844" s="89"/>
    </row>
    <row r="6845" spans="2:20" s="86" customFormat="1" ht="10.199999999999999">
      <c r="B6845" s="87"/>
      <c r="C6845" s="87"/>
      <c r="R6845" s="89"/>
      <c r="S6845" s="89"/>
      <c r="T6845" s="89"/>
    </row>
    <row r="6846" spans="2:20" s="86" customFormat="1" ht="10.199999999999999">
      <c r="B6846" s="87"/>
      <c r="C6846" s="87"/>
      <c r="R6846" s="89"/>
      <c r="S6846" s="89"/>
      <c r="T6846" s="89"/>
    </row>
    <row r="6847" spans="2:20" s="86" customFormat="1" ht="10.199999999999999">
      <c r="B6847" s="87"/>
      <c r="C6847" s="87"/>
      <c r="R6847" s="89"/>
      <c r="S6847" s="89"/>
      <c r="T6847" s="89"/>
    </row>
    <row r="6848" spans="2:20" s="86" customFormat="1" ht="10.199999999999999">
      <c r="B6848" s="87"/>
      <c r="C6848" s="87"/>
      <c r="R6848" s="89"/>
      <c r="S6848" s="89"/>
      <c r="T6848" s="89"/>
    </row>
    <row r="6849" spans="2:20" s="86" customFormat="1" ht="10.199999999999999">
      <c r="B6849" s="87"/>
      <c r="C6849" s="87"/>
      <c r="R6849" s="89"/>
      <c r="S6849" s="89"/>
      <c r="T6849" s="89"/>
    </row>
    <row r="6850" spans="2:20" s="86" customFormat="1" ht="10.199999999999999">
      <c r="B6850" s="87"/>
      <c r="C6850" s="87"/>
      <c r="R6850" s="89"/>
      <c r="S6850" s="89"/>
      <c r="T6850" s="89"/>
    </row>
    <row r="6851" spans="2:20" s="86" customFormat="1" ht="10.199999999999999">
      <c r="B6851" s="87"/>
      <c r="C6851" s="87"/>
      <c r="R6851" s="89"/>
      <c r="S6851" s="89"/>
      <c r="T6851" s="89"/>
    </row>
    <row r="6852" spans="2:20" s="86" customFormat="1" ht="10.199999999999999">
      <c r="B6852" s="87"/>
      <c r="C6852" s="87"/>
      <c r="R6852" s="89"/>
      <c r="S6852" s="89"/>
      <c r="T6852" s="89"/>
    </row>
    <row r="6853" spans="2:20" s="86" customFormat="1" ht="10.199999999999999">
      <c r="B6853" s="87"/>
      <c r="C6853" s="87"/>
      <c r="R6853" s="89"/>
      <c r="S6853" s="89"/>
      <c r="T6853" s="89"/>
    </row>
    <row r="6854" spans="2:20" s="86" customFormat="1" ht="10.199999999999999">
      <c r="B6854" s="87"/>
      <c r="C6854" s="87"/>
      <c r="R6854" s="89"/>
      <c r="S6854" s="89"/>
      <c r="T6854" s="89"/>
    </row>
    <row r="6855" spans="2:20" s="86" customFormat="1" ht="10.199999999999999">
      <c r="B6855" s="87"/>
      <c r="C6855" s="87"/>
      <c r="R6855" s="89"/>
      <c r="S6855" s="89"/>
      <c r="T6855" s="89"/>
    </row>
    <row r="6856" spans="2:20" s="86" customFormat="1" ht="10.199999999999999">
      <c r="B6856" s="87"/>
      <c r="C6856" s="87"/>
      <c r="R6856" s="89"/>
      <c r="S6856" s="89"/>
      <c r="T6856" s="89"/>
    </row>
    <row r="6857" spans="2:20" s="86" customFormat="1" ht="10.199999999999999">
      <c r="B6857" s="87"/>
      <c r="C6857" s="87"/>
      <c r="R6857" s="89"/>
      <c r="S6857" s="89"/>
      <c r="T6857" s="89"/>
    </row>
    <row r="6858" spans="2:20" s="86" customFormat="1" ht="10.199999999999999">
      <c r="B6858" s="87"/>
      <c r="C6858" s="87"/>
      <c r="R6858" s="89"/>
      <c r="S6858" s="89"/>
      <c r="T6858" s="89"/>
    </row>
    <row r="6859" spans="2:20" s="86" customFormat="1" ht="10.199999999999999">
      <c r="B6859" s="87"/>
      <c r="C6859" s="87"/>
      <c r="R6859" s="89"/>
      <c r="S6859" s="89"/>
      <c r="T6859" s="89"/>
    </row>
    <row r="6860" spans="2:20" s="86" customFormat="1" ht="10.199999999999999">
      <c r="B6860" s="87"/>
      <c r="C6860" s="87"/>
      <c r="R6860" s="89"/>
      <c r="S6860" s="89"/>
      <c r="T6860" s="89"/>
    </row>
    <row r="6861" spans="2:20" s="86" customFormat="1" ht="10.199999999999999">
      <c r="B6861" s="87"/>
      <c r="C6861" s="87"/>
      <c r="R6861" s="89"/>
      <c r="S6861" s="89"/>
      <c r="T6861" s="89"/>
    </row>
    <row r="6862" spans="2:20" s="86" customFormat="1" ht="10.199999999999999">
      <c r="B6862" s="87"/>
      <c r="C6862" s="87"/>
      <c r="R6862" s="89"/>
      <c r="S6862" s="89"/>
      <c r="T6862" s="89"/>
    </row>
    <row r="6863" spans="2:20" s="86" customFormat="1" ht="10.199999999999999">
      <c r="B6863" s="87"/>
      <c r="C6863" s="87"/>
      <c r="R6863" s="89"/>
      <c r="S6863" s="89"/>
      <c r="T6863" s="89"/>
    </row>
    <row r="6864" spans="2:20" s="86" customFormat="1" ht="10.199999999999999">
      <c r="B6864" s="87"/>
      <c r="C6864" s="87"/>
      <c r="R6864" s="89"/>
      <c r="S6864" s="89"/>
      <c r="T6864" s="89"/>
    </row>
    <row r="6865" spans="2:20" s="86" customFormat="1" ht="10.199999999999999">
      <c r="B6865" s="87"/>
      <c r="C6865" s="87"/>
      <c r="R6865" s="89"/>
      <c r="S6865" s="89"/>
      <c r="T6865" s="89"/>
    </row>
    <row r="6866" spans="2:20" s="86" customFormat="1" ht="10.199999999999999">
      <c r="B6866" s="87"/>
      <c r="C6866" s="87"/>
      <c r="R6866" s="89"/>
      <c r="S6866" s="89"/>
      <c r="T6866" s="89"/>
    </row>
    <row r="6867" spans="2:20" s="86" customFormat="1" ht="10.199999999999999">
      <c r="B6867" s="87"/>
      <c r="C6867" s="87"/>
      <c r="R6867" s="89"/>
      <c r="S6867" s="89"/>
      <c r="T6867" s="89"/>
    </row>
    <row r="6868" spans="2:20" s="86" customFormat="1" ht="10.199999999999999">
      <c r="B6868" s="87"/>
      <c r="C6868" s="87"/>
      <c r="R6868" s="89"/>
      <c r="S6868" s="89"/>
      <c r="T6868" s="89"/>
    </row>
    <row r="6869" spans="2:20" s="86" customFormat="1" ht="10.199999999999999">
      <c r="B6869" s="87"/>
      <c r="C6869" s="87"/>
      <c r="R6869" s="89"/>
      <c r="S6869" s="89"/>
      <c r="T6869" s="89"/>
    </row>
    <row r="6870" spans="2:20" s="86" customFormat="1" ht="10.199999999999999">
      <c r="B6870" s="87"/>
      <c r="C6870" s="87"/>
      <c r="R6870" s="89"/>
      <c r="S6870" s="89"/>
      <c r="T6870" s="89"/>
    </row>
    <row r="6871" spans="2:20" s="86" customFormat="1" ht="10.199999999999999">
      <c r="B6871" s="87"/>
      <c r="C6871" s="87"/>
      <c r="R6871" s="89"/>
      <c r="S6871" s="89"/>
      <c r="T6871" s="89"/>
    </row>
    <row r="6872" spans="2:20" s="86" customFormat="1" ht="10.199999999999999">
      <c r="B6872" s="87"/>
      <c r="C6872" s="87"/>
      <c r="R6872" s="89"/>
      <c r="S6872" s="89"/>
      <c r="T6872" s="89"/>
    </row>
    <row r="6873" spans="2:20" s="86" customFormat="1" ht="10.199999999999999">
      <c r="B6873" s="87"/>
      <c r="C6873" s="87"/>
      <c r="R6873" s="89"/>
      <c r="S6873" s="89"/>
      <c r="T6873" s="89"/>
    </row>
    <row r="6874" spans="2:20" s="86" customFormat="1" ht="10.199999999999999">
      <c r="B6874" s="87"/>
      <c r="C6874" s="87"/>
      <c r="R6874" s="89"/>
      <c r="S6874" s="89"/>
      <c r="T6874" s="89"/>
    </row>
    <row r="6875" spans="2:20" s="86" customFormat="1" ht="10.199999999999999">
      <c r="B6875" s="87"/>
      <c r="C6875" s="87"/>
      <c r="R6875" s="89"/>
      <c r="S6875" s="89"/>
      <c r="T6875" s="89"/>
    </row>
    <row r="6876" spans="2:20" s="86" customFormat="1" ht="10.199999999999999">
      <c r="B6876" s="87"/>
      <c r="C6876" s="87"/>
      <c r="R6876" s="89"/>
      <c r="S6876" s="89"/>
      <c r="T6876" s="89"/>
    </row>
    <row r="6877" spans="2:20" s="86" customFormat="1" ht="10.199999999999999">
      <c r="B6877" s="87"/>
      <c r="C6877" s="87"/>
      <c r="R6877" s="89"/>
      <c r="S6877" s="89"/>
      <c r="T6877" s="89"/>
    </row>
    <row r="6878" spans="2:20" s="86" customFormat="1" ht="10.199999999999999">
      <c r="B6878" s="87"/>
      <c r="C6878" s="87"/>
      <c r="R6878" s="89"/>
      <c r="S6878" s="89"/>
      <c r="T6878" s="89"/>
    </row>
    <row r="6879" spans="2:20" s="86" customFormat="1" ht="10.199999999999999">
      <c r="B6879" s="87"/>
      <c r="C6879" s="87"/>
      <c r="R6879" s="89"/>
      <c r="S6879" s="89"/>
      <c r="T6879" s="89"/>
    </row>
    <row r="6880" spans="2:20" s="86" customFormat="1" ht="10.199999999999999">
      <c r="B6880" s="87"/>
      <c r="C6880" s="87"/>
      <c r="R6880" s="89"/>
      <c r="S6880" s="89"/>
      <c r="T6880" s="89"/>
    </row>
    <row r="6881" spans="2:20" s="86" customFormat="1" ht="10.199999999999999">
      <c r="B6881" s="87"/>
      <c r="C6881" s="87"/>
      <c r="R6881" s="89"/>
      <c r="S6881" s="89"/>
      <c r="T6881" s="89"/>
    </row>
    <row r="6882" spans="2:20" s="86" customFormat="1" ht="10.199999999999999">
      <c r="B6882" s="87"/>
      <c r="C6882" s="87"/>
      <c r="R6882" s="89"/>
      <c r="S6882" s="89"/>
      <c r="T6882" s="89"/>
    </row>
    <row r="6883" spans="2:20" s="86" customFormat="1" ht="10.199999999999999">
      <c r="B6883" s="87"/>
      <c r="C6883" s="87"/>
      <c r="R6883" s="89"/>
      <c r="S6883" s="89"/>
      <c r="T6883" s="89"/>
    </row>
    <row r="6884" spans="2:20" s="86" customFormat="1" ht="10.199999999999999">
      <c r="B6884" s="87"/>
      <c r="C6884" s="87"/>
      <c r="R6884" s="89"/>
      <c r="S6884" s="89"/>
      <c r="T6884" s="89"/>
    </row>
    <row r="6885" spans="2:20" s="86" customFormat="1" ht="10.199999999999999">
      <c r="B6885" s="87"/>
      <c r="C6885" s="87"/>
      <c r="R6885" s="89"/>
      <c r="S6885" s="89"/>
      <c r="T6885" s="89"/>
    </row>
    <row r="6886" spans="2:20" s="86" customFormat="1" ht="10.199999999999999">
      <c r="B6886" s="87"/>
      <c r="C6886" s="87"/>
      <c r="R6886" s="89"/>
      <c r="S6886" s="89"/>
      <c r="T6886" s="89"/>
    </row>
    <row r="6887" spans="2:20" s="86" customFormat="1" ht="10.199999999999999">
      <c r="B6887" s="87"/>
      <c r="C6887" s="87"/>
      <c r="R6887" s="89"/>
      <c r="S6887" s="89"/>
      <c r="T6887" s="89"/>
    </row>
    <row r="6888" spans="2:20" s="86" customFormat="1" ht="10.199999999999999">
      <c r="B6888" s="87"/>
      <c r="C6888" s="87"/>
      <c r="R6888" s="89"/>
      <c r="S6888" s="89"/>
      <c r="T6888" s="89"/>
    </row>
    <row r="6889" spans="2:20" s="86" customFormat="1" ht="10.199999999999999">
      <c r="B6889" s="87"/>
      <c r="C6889" s="87"/>
      <c r="R6889" s="89"/>
      <c r="S6889" s="89"/>
      <c r="T6889" s="89"/>
    </row>
    <row r="6890" spans="2:20" s="86" customFormat="1" ht="10.199999999999999">
      <c r="B6890" s="87"/>
      <c r="C6890" s="87"/>
      <c r="R6890" s="89"/>
      <c r="S6890" s="89"/>
      <c r="T6890" s="89"/>
    </row>
    <row r="6891" spans="2:20" s="86" customFormat="1" ht="10.199999999999999">
      <c r="B6891" s="87"/>
      <c r="C6891" s="87"/>
      <c r="R6891" s="89"/>
      <c r="S6891" s="89"/>
      <c r="T6891" s="89"/>
    </row>
    <row r="6892" spans="2:20" s="86" customFormat="1" ht="10.199999999999999">
      <c r="B6892" s="87"/>
      <c r="C6892" s="87"/>
      <c r="R6892" s="89"/>
      <c r="S6892" s="89"/>
      <c r="T6892" s="89"/>
    </row>
    <row r="6893" spans="2:20" s="86" customFormat="1" ht="10.199999999999999">
      <c r="B6893" s="87"/>
      <c r="C6893" s="87"/>
      <c r="R6893" s="89"/>
      <c r="S6893" s="89"/>
      <c r="T6893" s="89"/>
    </row>
    <row r="6894" spans="2:20" s="86" customFormat="1" ht="10.199999999999999">
      <c r="B6894" s="87"/>
      <c r="C6894" s="87"/>
      <c r="R6894" s="89"/>
      <c r="S6894" s="89"/>
      <c r="T6894" s="89"/>
    </row>
    <row r="6895" spans="2:20" s="86" customFormat="1" ht="10.199999999999999">
      <c r="B6895" s="87"/>
      <c r="C6895" s="87"/>
      <c r="R6895" s="89"/>
      <c r="S6895" s="89"/>
      <c r="T6895" s="89"/>
    </row>
    <row r="6896" spans="2:20" s="86" customFormat="1" ht="10.199999999999999">
      <c r="B6896" s="87"/>
      <c r="C6896" s="87"/>
      <c r="R6896" s="89"/>
      <c r="S6896" s="89"/>
      <c r="T6896" s="89"/>
    </row>
    <row r="6897" spans="2:20" s="86" customFormat="1" ht="10.199999999999999">
      <c r="B6897" s="87"/>
      <c r="C6897" s="87"/>
      <c r="R6897" s="89"/>
      <c r="S6897" s="89"/>
      <c r="T6897" s="89"/>
    </row>
    <row r="6898" spans="2:20" s="86" customFormat="1" ht="10.199999999999999">
      <c r="B6898" s="87"/>
      <c r="C6898" s="87"/>
      <c r="R6898" s="89"/>
      <c r="S6898" s="89"/>
      <c r="T6898" s="89"/>
    </row>
    <row r="6899" spans="2:20" s="86" customFormat="1" ht="10.199999999999999">
      <c r="B6899" s="87"/>
      <c r="C6899" s="87"/>
      <c r="R6899" s="89"/>
      <c r="S6899" s="89"/>
      <c r="T6899" s="89"/>
    </row>
    <row r="6900" spans="2:20" s="86" customFormat="1" ht="10.199999999999999">
      <c r="B6900" s="87"/>
      <c r="C6900" s="87"/>
      <c r="R6900" s="89"/>
      <c r="S6900" s="89"/>
      <c r="T6900" s="89"/>
    </row>
    <row r="6901" spans="2:20" s="86" customFormat="1" ht="10.199999999999999">
      <c r="B6901" s="87"/>
      <c r="C6901" s="87"/>
      <c r="R6901" s="89"/>
      <c r="S6901" s="89"/>
      <c r="T6901" s="89"/>
    </row>
    <row r="6902" spans="2:20" s="86" customFormat="1" ht="10.199999999999999">
      <c r="B6902" s="87"/>
      <c r="C6902" s="87"/>
      <c r="R6902" s="89"/>
      <c r="S6902" s="89"/>
      <c r="T6902" s="89"/>
    </row>
    <row r="6903" spans="2:20" s="86" customFormat="1" ht="10.199999999999999">
      <c r="B6903" s="87"/>
      <c r="C6903" s="87"/>
      <c r="R6903" s="89"/>
      <c r="S6903" s="89"/>
      <c r="T6903" s="89"/>
    </row>
    <row r="6904" spans="2:20" s="86" customFormat="1" ht="10.199999999999999">
      <c r="B6904" s="87"/>
      <c r="C6904" s="87"/>
      <c r="R6904" s="89"/>
      <c r="S6904" s="89"/>
      <c r="T6904" s="89"/>
    </row>
    <row r="6905" spans="2:20" s="86" customFormat="1" ht="10.199999999999999">
      <c r="B6905" s="87"/>
      <c r="C6905" s="87"/>
      <c r="R6905" s="89"/>
      <c r="S6905" s="89"/>
      <c r="T6905" s="89"/>
    </row>
    <row r="6906" spans="2:20" s="86" customFormat="1" ht="10.199999999999999">
      <c r="B6906" s="87"/>
      <c r="C6906" s="87"/>
      <c r="R6906" s="89"/>
      <c r="S6906" s="89"/>
      <c r="T6906" s="89"/>
    </row>
    <row r="6907" spans="2:20" s="86" customFormat="1" ht="10.199999999999999">
      <c r="B6907" s="87"/>
      <c r="C6907" s="87"/>
      <c r="R6907" s="89"/>
      <c r="S6907" s="89"/>
      <c r="T6907" s="89"/>
    </row>
    <row r="6908" spans="2:20" s="86" customFormat="1" ht="10.199999999999999">
      <c r="B6908" s="87"/>
      <c r="C6908" s="87"/>
      <c r="R6908" s="89"/>
      <c r="S6908" s="89"/>
      <c r="T6908" s="89"/>
    </row>
    <row r="6909" spans="2:20" s="86" customFormat="1" ht="10.199999999999999">
      <c r="B6909" s="87"/>
      <c r="C6909" s="87"/>
      <c r="R6909" s="89"/>
      <c r="S6909" s="89"/>
      <c r="T6909" s="89"/>
    </row>
    <row r="6910" spans="2:20" s="86" customFormat="1" ht="10.199999999999999">
      <c r="B6910" s="87"/>
      <c r="C6910" s="87"/>
      <c r="R6910" s="89"/>
      <c r="S6910" s="89"/>
      <c r="T6910" s="89"/>
    </row>
    <row r="6911" spans="2:20" s="86" customFormat="1" ht="10.199999999999999">
      <c r="B6911" s="87"/>
      <c r="C6911" s="87"/>
      <c r="R6911" s="89"/>
      <c r="S6911" s="89"/>
      <c r="T6911" s="89"/>
    </row>
    <row r="6912" spans="2:20" s="86" customFormat="1" ht="10.199999999999999">
      <c r="B6912" s="87"/>
      <c r="C6912" s="87"/>
      <c r="R6912" s="89"/>
      <c r="S6912" s="89"/>
      <c r="T6912" s="89"/>
    </row>
    <row r="6913" spans="2:20" s="86" customFormat="1" ht="10.199999999999999">
      <c r="B6913" s="87"/>
      <c r="C6913" s="87"/>
      <c r="R6913" s="89"/>
      <c r="S6913" s="89"/>
      <c r="T6913" s="89"/>
    </row>
    <row r="6914" spans="2:20" s="86" customFormat="1" ht="10.199999999999999">
      <c r="B6914" s="87"/>
      <c r="C6914" s="87"/>
      <c r="R6914" s="89"/>
      <c r="S6914" s="89"/>
      <c r="T6914" s="89"/>
    </row>
    <row r="6915" spans="2:20" s="86" customFormat="1" ht="10.199999999999999">
      <c r="B6915" s="87"/>
      <c r="C6915" s="87"/>
      <c r="R6915" s="89"/>
      <c r="S6915" s="89"/>
      <c r="T6915" s="89"/>
    </row>
    <row r="6916" spans="2:20" s="86" customFormat="1" ht="10.199999999999999">
      <c r="B6916" s="87"/>
      <c r="C6916" s="87"/>
      <c r="R6916" s="89"/>
      <c r="S6916" s="89"/>
      <c r="T6916" s="89"/>
    </row>
    <row r="6917" spans="2:20" s="86" customFormat="1" ht="10.199999999999999">
      <c r="B6917" s="87"/>
      <c r="C6917" s="87"/>
      <c r="R6917" s="89"/>
      <c r="S6917" s="89"/>
      <c r="T6917" s="89"/>
    </row>
    <row r="6918" spans="2:20" s="86" customFormat="1" ht="10.199999999999999">
      <c r="B6918" s="87"/>
      <c r="C6918" s="87"/>
      <c r="R6918" s="89"/>
      <c r="S6918" s="89"/>
      <c r="T6918" s="89"/>
    </row>
    <row r="6919" spans="2:20" s="86" customFormat="1" ht="10.199999999999999">
      <c r="B6919" s="87"/>
      <c r="C6919" s="87"/>
      <c r="R6919" s="89"/>
      <c r="S6919" s="89"/>
      <c r="T6919" s="89"/>
    </row>
    <row r="6920" spans="2:20" s="86" customFormat="1" ht="10.199999999999999">
      <c r="B6920" s="87"/>
      <c r="C6920" s="87"/>
      <c r="R6920" s="89"/>
      <c r="S6920" s="89"/>
      <c r="T6920" s="89"/>
    </row>
    <row r="6921" spans="2:20" s="86" customFormat="1" ht="10.199999999999999">
      <c r="B6921" s="87"/>
      <c r="C6921" s="87"/>
      <c r="R6921" s="89"/>
      <c r="S6921" s="89"/>
      <c r="T6921" s="89"/>
    </row>
    <row r="6922" spans="2:20" s="86" customFormat="1" ht="10.199999999999999">
      <c r="B6922" s="87"/>
      <c r="C6922" s="87"/>
      <c r="R6922" s="89"/>
      <c r="S6922" s="89"/>
      <c r="T6922" s="89"/>
    </row>
    <row r="6923" spans="2:20" s="86" customFormat="1" ht="10.199999999999999">
      <c r="B6923" s="87"/>
      <c r="C6923" s="87"/>
      <c r="R6923" s="89"/>
      <c r="S6923" s="89"/>
      <c r="T6923" s="89"/>
    </row>
    <row r="6924" spans="2:20" s="86" customFormat="1" ht="10.199999999999999">
      <c r="B6924" s="87"/>
      <c r="C6924" s="87"/>
      <c r="R6924" s="89"/>
      <c r="S6924" s="89"/>
      <c r="T6924" s="89"/>
    </row>
    <row r="6925" spans="2:20" s="86" customFormat="1" ht="10.199999999999999">
      <c r="B6925" s="87"/>
      <c r="C6925" s="87"/>
      <c r="R6925" s="89"/>
      <c r="S6925" s="89"/>
      <c r="T6925" s="89"/>
    </row>
    <row r="6926" spans="2:20" s="86" customFormat="1" ht="10.199999999999999">
      <c r="B6926" s="87"/>
      <c r="C6926" s="87"/>
      <c r="R6926" s="89"/>
      <c r="S6926" s="89"/>
      <c r="T6926" s="89"/>
    </row>
    <row r="6927" spans="2:20" s="86" customFormat="1" ht="10.199999999999999">
      <c r="B6927" s="87"/>
      <c r="C6927" s="87"/>
      <c r="R6927" s="89"/>
      <c r="S6927" s="89"/>
      <c r="T6927" s="89"/>
    </row>
    <row r="6928" spans="2:20" s="86" customFormat="1" ht="10.199999999999999">
      <c r="B6928" s="87"/>
      <c r="C6928" s="87"/>
      <c r="R6928" s="89"/>
      <c r="S6928" s="89"/>
      <c r="T6928" s="89"/>
    </row>
    <row r="6929" spans="2:20" s="86" customFormat="1" ht="10.199999999999999">
      <c r="B6929" s="87"/>
      <c r="C6929" s="87"/>
      <c r="R6929" s="89"/>
      <c r="S6929" s="89"/>
      <c r="T6929" s="89"/>
    </row>
    <row r="6930" spans="2:20" s="86" customFormat="1" ht="10.199999999999999">
      <c r="B6930" s="87"/>
      <c r="C6930" s="87"/>
      <c r="R6930" s="89"/>
      <c r="S6930" s="89"/>
      <c r="T6930" s="89"/>
    </row>
    <row r="6931" spans="2:20" s="86" customFormat="1" ht="10.199999999999999">
      <c r="B6931" s="87"/>
      <c r="C6931" s="87"/>
      <c r="R6931" s="89"/>
      <c r="S6931" s="89"/>
      <c r="T6931" s="89"/>
    </row>
    <row r="6932" spans="2:20" s="86" customFormat="1" ht="10.199999999999999">
      <c r="B6932" s="87"/>
      <c r="C6932" s="87"/>
      <c r="R6932" s="89"/>
      <c r="S6932" s="89"/>
      <c r="T6932" s="89"/>
    </row>
    <row r="6933" spans="2:20" s="86" customFormat="1" ht="10.199999999999999">
      <c r="B6933" s="87"/>
      <c r="C6933" s="87"/>
      <c r="R6933" s="89"/>
      <c r="S6933" s="89"/>
      <c r="T6933" s="89"/>
    </row>
    <row r="6934" spans="2:20" s="86" customFormat="1" ht="10.199999999999999">
      <c r="B6934" s="87"/>
      <c r="C6934" s="87"/>
      <c r="R6934" s="89"/>
      <c r="S6934" s="89"/>
      <c r="T6934" s="89"/>
    </row>
    <row r="6935" spans="2:20" s="86" customFormat="1" ht="10.199999999999999">
      <c r="B6935" s="87"/>
      <c r="C6935" s="87"/>
      <c r="R6935" s="89"/>
      <c r="S6935" s="89"/>
      <c r="T6935" s="89"/>
    </row>
    <row r="6936" spans="2:20" s="86" customFormat="1" ht="10.199999999999999">
      <c r="B6936" s="87"/>
      <c r="C6936" s="87"/>
      <c r="R6936" s="89"/>
      <c r="S6936" s="89"/>
      <c r="T6936" s="89"/>
    </row>
    <row r="6937" spans="2:20" s="86" customFormat="1" ht="10.199999999999999">
      <c r="B6937" s="87"/>
      <c r="C6937" s="87"/>
      <c r="R6937" s="89"/>
      <c r="S6937" s="89"/>
      <c r="T6937" s="89"/>
    </row>
    <row r="6938" spans="2:20" s="86" customFormat="1" ht="10.199999999999999">
      <c r="B6938" s="87"/>
      <c r="C6938" s="87"/>
      <c r="R6938" s="89"/>
      <c r="S6938" s="89"/>
      <c r="T6938" s="89"/>
    </row>
    <row r="6939" spans="2:20" s="86" customFormat="1" ht="10.199999999999999">
      <c r="B6939" s="87"/>
      <c r="C6939" s="87"/>
      <c r="R6939" s="89"/>
      <c r="S6939" s="89"/>
      <c r="T6939" s="89"/>
    </row>
    <row r="6940" spans="2:20" s="86" customFormat="1" ht="10.199999999999999">
      <c r="B6940" s="87"/>
      <c r="C6940" s="87"/>
      <c r="R6940" s="89"/>
      <c r="S6940" s="89"/>
      <c r="T6940" s="89"/>
    </row>
    <row r="6941" spans="2:20" s="86" customFormat="1" ht="10.199999999999999">
      <c r="B6941" s="87"/>
      <c r="C6941" s="87"/>
      <c r="R6941" s="89"/>
      <c r="S6941" s="89"/>
      <c r="T6941" s="89"/>
    </row>
    <row r="6942" spans="2:20" s="86" customFormat="1" ht="10.199999999999999">
      <c r="B6942" s="87"/>
      <c r="C6942" s="87"/>
      <c r="R6942" s="89"/>
      <c r="S6942" s="89"/>
      <c r="T6942" s="89"/>
    </row>
    <row r="6943" spans="2:20" s="86" customFormat="1" ht="10.199999999999999">
      <c r="B6943" s="87"/>
      <c r="C6943" s="87"/>
      <c r="R6943" s="89"/>
      <c r="S6943" s="89"/>
      <c r="T6943" s="89"/>
    </row>
    <row r="6944" spans="2:20" s="86" customFormat="1" ht="10.199999999999999">
      <c r="B6944" s="87"/>
      <c r="C6944" s="87"/>
      <c r="R6944" s="89"/>
      <c r="S6944" s="89"/>
      <c r="T6944" s="89"/>
    </row>
    <row r="6945" spans="2:20" s="86" customFormat="1" ht="10.199999999999999">
      <c r="B6945" s="87"/>
      <c r="C6945" s="87"/>
      <c r="R6945" s="89"/>
      <c r="S6945" s="89"/>
      <c r="T6945" s="89"/>
    </row>
    <row r="6946" spans="2:20" s="86" customFormat="1" ht="10.199999999999999">
      <c r="B6946" s="87"/>
      <c r="C6946" s="87"/>
      <c r="R6946" s="89"/>
      <c r="S6946" s="89"/>
      <c r="T6946" s="89"/>
    </row>
    <row r="6947" spans="2:20" s="86" customFormat="1" ht="10.199999999999999">
      <c r="B6947" s="87"/>
      <c r="C6947" s="87"/>
      <c r="R6947" s="89"/>
      <c r="S6947" s="89"/>
      <c r="T6947" s="89"/>
    </row>
    <row r="6948" spans="2:20" s="86" customFormat="1" ht="10.199999999999999">
      <c r="B6948" s="87"/>
      <c r="C6948" s="87"/>
      <c r="R6948" s="89"/>
      <c r="S6948" s="89"/>
      <c r="T6948" s="89"/>
    </row>
    <row r="6949" spans="2:20" s="86" customFormat="1" ht="10.199999999999999">
      <c r="B6949" s="87"/>
      <c r="C6949" s="87"/>
      <c r="R6949" s="89"/>
      <c r="S6949" s="89"/>
      <c r="T6949" s="89"/>
    </row>
    <row r="6950" spans="2:20" s="86" customFormat="1" ht="10.199999999999999">
      <c r="B6950" s="87"/>
      <c r="C6950" s="87"/>
      <c r="R6950" s="89"/>
      <c r="S6950" s="89"/>
      <c r="T6950" s="89"/>
    </row>
    <row r="6951" spans="2:20" s="86" customFormat="1" ht="10.199999999999999">
      <c r="B6951" s="87"/>
      <c r="C6951" s="87"/>
      <c r="R6951" s="89"/>
      <c r="S6951" s="89"/>
      <c r="T6951" s="89"/>
    </row>
    <row r="6952" spans="2:20" s="86" customFormat="1" ht="10.199999999999999">
      <c r="B6952" s="87"/>
      <c r="C6952" s="87"/>
      <c r="R6952" s="89"/>
      <c r="S6952" s="89"/>
      <c r="T6952" s="89"/>
    </row>
    <row r="6953" spans="2:20" s="86" customFormat="1" ht="10.199999999999999">
      <c r="B6953" s="87"/>
      <c r="C6953" s="87"/>
      <c r="R6953" s="89"/>
      <c r="S6953" s="89"/>
      <c r="T6953" s="89"/>
    </row>
    <row r="6954" spans="2:20" s="86" customFormat="1" ht="10.199999999999999">
      <c r="B6954" s="87"/>
      <c r="C6954" s="87"/>
      <c r="R6954" s="89"/>
      <c r="S6954" s="89"/>
      <c r="T6954" s="89"/>
    </row>
    <row r="6955" spans="2:20" s="86" customFormat="1" ht="10.199999999999999">
      <c r="B6955" s="87"/>
      <c r="C6955" s="87"/>
      <c r="R6955" s="89"/>
      <c r="S6955" s="89"/>
      <c r="T6955" s="89"/>
    </row>
    <row r="6956" spans="2:20" s="86" customFormat="1" ht="10.199999999999999">
      <c r="B6956" s="87"/>
      <c r="C6956" s="87"/>
      <c r="R6956" s="89"/>
      <c r="S6956" s="89"/>
      <c r="T6956" s="89"/>
    </row>
    <row r="6957" spans="2:20" s="86" customFormat="1" ht="10.199999999999999">
      <c r="B6957" s="87"/>
      <c r="C6957" s="87"/>
      <c r="R6957" s="89"/>
      <c r="S6957" s="89"/>
      <c r="T6957" s="89"/>
    </row>
    <row r="6958" spans="2:20" s="86" customFormat="1" ht="10.199999999999999">
      <c r="B6958" s="87"/>
      <c r="C6958" s="87"/>
      <c r="R6958" s="89"/>
      <c r="S6958" s="89"/>
      <c r="T6958" s="89"/>
    </row>
    <row r="6959" spans="2:20" s="86" customFormat="1" ht="10.199999999999999">
      <c r="B6959" s="87"/>
      <c r="C6959" s="87"/>
      <c r="R6959" s="89"/>
      <c r="S6959" s="89"/>
      <c r="T6959" s="89"/>
    </row>
    <row r="6960" spans="2:20" s="86" customFormat="1" ht="10.199999999999999">
      <c r="B6960" s="87"/>
      <c r="C6960" s="87"/>
      <c r="R6960" s="89"/>
      <c r="S6960" s="89"/>
      <c r="T6960" s="89"/>
    </row>
    <row r="6961" spans="2:20" s="86" customFormat="1" ht="10.199999999999999">
      <c r="B6961" s="87"/>
      <c r="C6961" s="87"/>
      <c r="R6961" s="89"/>
      <c r="S6961" s="89"/>
      <c r="T6961" s="89"/>
    </row>
    <row r="6962" spans="2:20" s="86" customFormat="1" ht="10.199999999999999">
      <c r="B6962" s="87"/>
      <c r="C6962" s="87"/>
      <c r="R6962" s="89"/>
      <c r="S6962" s="89"/>
      <c r="T6962" s="89"/>
    </row>
    <row r="6963" spans="2:20" s="86" customFormat="1" ht="10.199999999999999">
      <c r="B6963" s="87"/>
      <c r="C6963" s="87"/>
      <c r="R6963" s="89"/>
      <c r="S6963" s="89"/>
      <c r="T6963" s="89"/>
    </row>
    <row r="6964" spans="2:20" s="86" customFormat="1" ht="10.199999999999999">
      <c r="B6964" s="87"/>
      <c r="C6964" s="87"/>
      <c r="R6964" s="89"/>
      <c r="S6964" s="89"/>
      <c r="T6964" s="89"/>
    </row>
    <row r="6965" spans="2:20" s="86" customFormat="1" ht="10.199999999999999">
      <c r="B6965" s="87"/>
      <c r="C6965" s="87"/>
      <c r="R6965" s="89"/>
      <c r="S6965" s="89"/>
      <c r="T6965" s="89"/>
    </row>
    <row r="6966" spans="2:20" s="86" customFormat="1" ht="10.199999999999999">
      <c r="B6966" s="87"/>
      <c r="C6966" s="87"/>
      <c r="R6966" s="89"/>
      <c r="S6966" s="89"/>
      <c r="T6966" s="89"/>
    </row>
    <row r="6967" spans="2:20" s="86" customFormat="1" ht="10.199999999999999">
      <c r="B6967" s="87"/>
      <c r="C6967" s="87"/>
      <c r="R6967" s="89"/>
      <c r="S6967" s="89"/>
      <c r="T6967" s="89"/>
    </row>
    <row r="6968" spans="2:20" s="86" customFormat="1" ht="10.199999999999999">
      <c r="B6968" s="87"/>
      <c r="C6968" s="87"/>
      <c r="R6968" s="89"/>
      <c r="S6968" s="89"/>
      <c r="T6968" s="89"/>
    </row>
    <row r="6969" spans="2:20" s="86" customFormat="1" ht="10.199999999999999">
      <c r="B6969" s="87"/>
      <c r="C6969" s="87"/>
      <c r="R6969" s="89"/>
      <c r="S6969" s="89"/>
      <c r="T6969" s="89"/>
    </row>
    <row r="6970" spans="2:20" s="86" customFormat="1" ht="10.199999999999999">
      <c r="B6970" s="87"/>
      <c r="C6970" s="87"/>
      <c r="R6970" s="89"/>
      <c r="S6970" s="89"/>
      <c r="T6970" s="89"/>
    </row>
    <row r="6971" spans="2:20" s="86" customFormat="1" ht="10.199999999999999">
      <c r="B6971" s="87"/>
      <c r="C6971" s="87"/>
      <c r="R6971" s="89"/>
      <c r="S6971" s="89"/>
      <c r="T6971" s="89"/>
    </row>
    <row r="6972" spans="2:20" s="86" customFormat="1" ht="10.199999999999999">
      <c r="B6972" s="87"/>
      <c r="C6972" s="87"/>
      <c r="R6972" s="89"/>
      <c r="S6972" s="89"/>
      <c r="T6972" s="89"/>
    </row>
    <row r="6973" spans="2:20" s="86" customFormat="1" ht="10.199999999999999">
      <c r="B6973" s="87"/>
      <c r="C6973" s="87"/>
      <c r="R6973" s="89"/>
      <c r="S6973" s="89"/>
      <c r="T6973" s="89"/>
    </row>
    <row r="6974" spans="2:20" s="86" customFormat="1" ht="10.199999999999999">
      <c r="B6974" s="87"/>
      <c r="C6974" s="87"/>
      <c r="R6974" s="89"/>
      <c r="S6974" s="89"/>
      <c r="T6974" s="89"/>
    </row>
    <row r="6975" spans="2:20" s="86" customFormat="1" ht="10.199999999999999">
      <c r="B6975" s="87"/>
      <c r="C6975" s="87"/>
      <c r="R6975" s="89"/>
      <c r="S6975" s="89"/>
      <c r="T6975" s="89"/>
    </row>
    <row r="6976" spans="2:20" s="86" customFormat="1" ht="10.199999999999999">
      <c r="B6976" s="87"/>
      <c r="C6976" s="87"/>
      <c r="R6976" s="89"/>
      <c r="S6976" s="89"/>
      <c r="T6976" s="89"/>
    </row>
    <row r="6977" spans="2:20" s="86" customFormat="1" ht="10.199999999999999">
      <c r="B6977" s="87"/>
      <c r="C6977" s="87"/>
      <c r="R6977" s="89"/>
      <c r="S6977" s="89"/>
      <c r="T6977" s="89"/>
    </row>
    <row r="6978" spans="2:20" s="86" customFormat="1" ht="10.199999999999999">
      <c r="B6978" s="87"/>
      <c r="C6978" s="87"/>
      <c r="R6978" s="89"/>
      <c r="S6978" s="89"/>
      <c r="T6978" s="89"/>
    </row>
    <row r="6979" spans="2:20" s="86" customFormat="1" ht="10.199999999999999">
      <c r="B6979" s="87"/>
      <c r="C6979" s="87"/>
      <c r="R6979" s="89"/>
      <c r="S6979" s="89"/>
      <c r="T6979" s="89"/>
    </row>
    <row r="6980" spans="2:20" s="86" customFormat="1" ht="10.199999999999999">
      <c r="B6980" s="87"/>
      <c r="C6980" s="87"/>
      <c r="R6980" s="89"/>
      <c r="S6980" s="89"/>
      <c r="T6980" s="89"/>
    </row>
    <row r="6981" spans="2:20" s="86" customFormat="1" ht="10.199999999999999">
      <c r="B6981" s="87"/>
      <c r="C6981" s="87"/>
      <c r="R6981" s="89"/>
      <c r="S6981" s="89"/>
      <c r="T6981" s="89"/>
    </row>
    <row r="6982" spans="2:20" s="86" customFormat="1" ht="10.199999999999999">
      <c r="B6982" s="87"/>
      <c r="C6982" s="87"/>
      <c r="R6982" s="89"/>
      <c r="S6982" s="89"/>
      <c r="T6982" s="89"/>
    </row>
    <row r="6983" spans="2:20" s="86" customFormat="1" ht="10.199999999999999">
      <c r="B6983" s="87"/>
      <c r="C6983" s="87"/>
      <c r="R6983" s="89"/>
      <c r="S6983" s="89"/>
      <c r="T6983" s="89"/>
    </row>
    <row r="6984" spans="2:20" s="86" customFormat="1" ht="10.199999999999999">
      <c r="B6984" s="87"/>
      <c r="C6984" s="87"/>
      <c r="R6984" s="89"/>
      <c r="S6984" s="89"/>
      <c r="T6984" s="89"/>
    </row>
    <row r="6985" spans="2:20" s="86" customFormat="1" ht="10.199999999999999">
      <c r="B6985" s="87"/>
      <c r="C6985" s="87"/>
      <c r="R6985" s="89"/>
      <c r="S6985" s="89"/>
      <c r="T6985" s="89"/>
    </row>
    <row r="6986" spans="2:20" s="86" customFormat="1" ht="10.199999999999999">
      <c r="B6986" s="87"/>
      <c r="C6986" s="87"/>
      <c r="R6986" s="89"/>
      <c r="S6986" s="89"/>
      <c r="T6986" s="89"/>
    </row>
    <row r="6987" spans="2:20" s="86" customFormat="1" ht="10.199999999999999">
      <c r="B6987" s="87"/>
      <c r="C6987" s="87"/>
      <c r="R6987" s="89"/>
      <c r="S6987" s="89"/>
      <c r="T6987" s="89"/>
    </row>
    <row r="6988" spans="2:20" s="86" customFormat="1" ht="10.199999999999999">
      <c r="B6988" s="87"/>
      <c r="C6988" s="87"/>
      <c r="R6988" s="89"/>
      <c r="S6988" s="89"/>
      <c r="T6988" s="89"/>
    </row>
    <row r="6989" spans="2:20" s="86" customFormat="1" ht="10.199999999999999">
      <c r="B6989" s="87"/>
      <c r="C6989" s="87"/>
      <c r="R6989" s="89"/>
      <c r="S6989" s="89"/>
      <c r="T6989" s="89"/>
    </row>
    <row r="6990" spans="2:20" s="86" customFormat="1" ht="10.199999999999999">
      <c r="B6990" s="87"/>
      <c r="C6990" s="87"/>
      <c r="R6990" s="89"/>
      <c r="S6990" s="89"/>
      <c r="T6990" s="89"/>
    </row>
    <row r="6991" spans="2:20" s="86" customFormat="1" ht="10.199999999999999">
      <c r="B6991" s="87"/>
      <c r="C6991" s="87"/>
      <c r="R6991" s="89"/>
      <c r="S6991" s="89"/>
      <c r="T6991" s="89"/>
    </row>
    <row r="6992" spans="2:20" s="86" customFormat="1" ht="10.199999999999999">
      <c r="B6992" s="87"/>
      <c r="C6992" s="87"/>
      <c r="R6992" s="89"/>
      <c r="S6992" s="89"/>
      <c r="T6992" s="89"/>
    </row>
    <row r="6993" spans="2:20" s="86" customFormat="1" ht="10.199999999999999">
      <c r="B6993" s="87"/>
      <c r="C6993" s="87"/>
      <c r="R6993" s="89"/>
      <c r="S6993" s="89"/>
      <c r="T6993" s="89"/>
    </row>
    <row r="6994" spans="2:20" s="86" customFormat="1" ht="10.199999999999999">
      <c r="B6994" s="87"/>
      <c r="C6994" s="87"/>
      <c r="R6994" s="89"/>
      <c r="S6994" s="89"/>
      <c r="T6994" s="89"/>
    </row>
    <row r="6995" spans="2:20" s="86" customFormat="1" ht="10.199999999999999">
      <c r="B6995" s="87"/>
      <c r="C6995" s="87"/>
      <c r="R6995" s="89"/>
      <c r="S6995" s="89"/>
      <c r="T6995" s="89"/>
    </row>
    <row r="6996" spans="2:20" s="86" customFormat="1" ht="10.199999999999999">
      <c r="B6996" s="87"/>
      <c r="C6996" s="87"/>
      <c r="R6996" s="89"/>
      <c r="S6996" s="89"/>
      <c r="T6996" s="89"/>
    </row>
    <row r="6997" spans="2:20" s="86" customFormat="1" ht="10.199999999999999">
      <c r="B6997" s="87"/>
      <c r="C6997" s="87"/>
      <c r="R6997" s="89"/>
      <c r="S6997" s="89"/>
      <c r="T6997" s="89"/>
    </row>
    <row r="6998" spans="2:20" s="86" customFormat="1" ht="10.199999999999999">
      <c r="B6998" s="87"/>
      <c r="C6998" s="87"/>
      <c r="R6998" s="89"/>
      <c r="S6998" s="89"/>
      <c r="T6998" s="89"/>
    </row>
    <row r="6999" spans="2:20" s="86" customFormat="1" ht="10.199999999999999">
      <c r="B6999" s="87"/>
      <c r="C6999" s="87"/>
      <c r="R6999" s="89"/>
      <c r="S6999" s="89"/>
      <c r="T6999" s="89"/>
    </row>
    <row r="7000" spans="2:20" s="86" customFormat="1" ht="10.199999999999999">
      <c r="B7000" s="87"/>
      <c r="C7000" s="87"/>
      <c r="R7000" s="89"/>
      <c r="S7000" s="89"/>
      <c r="T7000" s="89"/>
    </row>
    <row r="7001" spans="2:20" s="86" customFormat="1" ht="10.199999999999999">
      <c r="B7001" s="87"/>
      <c r="C7001" s="87"/>
      <c r="R7001" s="89"/>
      <c r="S7001" s="89"/>
      <c r="T7001" s="89"/>
    </row>
    <row r="7002" spans="2:20" s="86" customFormat="1" ht="10.199999999999999">
      <c r="B7002" s="87"/>
      <c r="C7002" s="87"/>
      <c r="R7002" s="89"/>
      <c r="S7002" s="89"/>
      <c r="T7002" s="89"/>
    </row>
    <row r="7003" spans="2:20" s="86" customFormat="1" ht="10.199999999999999">
      <c r="B7003" s="87"/>
      <c r="C7003" s="87"/>
      <c r="R7003" s="89"/>
      <c r="S7003" s="89"/>
      <c r="T7003" s="89"/>
    </row>
    <row r="7004" spans="2:20" s="86" customFormat="1" ht="10.199999999999999">
      <c r="B7004" s="87"/>
      <c r="C7004" s="87"/>
      <c r="R7004" s="89"/>
      <c r="S7004" s="89"/>
      <c r="T7004" s="89"/>
    </row>
    <row r="7005" spans="2:20" s="86" customFormat="1" ht="10.199999999999999">
      <c r="B7005" s="87"/>
      <c r="C7005" s="87"/>
      <c r="R7005" s="89"/>
      <c r="S7005" s="89"/>
      <c r="T7005" s="89"/>
    </row>
    <row r="7006" spans="2:20" s="86" customFormat="1" ht="10.199999999999999">
      <c r="B7006" s="87"/>
      <c r="C7006" s="87"/>
      <c r="R7006" s="89"/>
      <c r="S7006" s="89"/>
      <c r="T7006" s="89"/>
    </row>
    <row r="7007" spans="2:20" s="86" customFormat="1" ht="10.199999999999999">
      <c r="B7007" s="87"/>
      <c r="C7007" s="87"/>
      <c r="R7007" s="89"/>
      <c r="S7007" s="89"/>
      <c r="T7007" s="89"/>
    </row>
    <row r="7008" spans="2:20" s="86" customFormat="1" ht="10.199999999999999">
      <c r="B7008" s="87"/>
      <c r="C7008" s="87"/>
      <c r="R7008" s="89"/>
      <c r="S7008" s="89"/>
      <c r="T7008" s="89"/>
    </row>
    <row r="7009" spans="2:20" s="86" customFormat="1" ht="10.199999999999999">
      <c r="B7009" s="87"/>
      <c r="C7009" s="87"/>
      <c r="R7009" s="89"/>
      <c r="S7009" s="89"/>
      <c r="T7009" s="89"/>
    </row>
    <row r="7010" spans="2:20" s="86" customFormat="1" ht="10.199999999999999">
      <c r="B7010" s="87"/>
      <c r="C7010" s="87"/>
      <c r="R7010" s="89"/>
      <c r="S7010" s="89"/>
      <c r="T7010" s="89"/>
    </row>
    <row r="7011" spans="2:20" s="86" customFormat="1" ht="10.199999999999999">
      <c r="B7011" s="87"/>
      <c r="C7011" s="87"/>
      <c r="R7011" s="89"/>
      <c r="S7011" s="89"/>
      <c r="T7011" s="89"/>
    </row>
    <row r="7012" spans="2:20" s="86" customFormat="1" ht="10.199999999999999">
      <c r="B7012" s="87"/>
      <c r="C7012" s="87"/>
      <c r="R7012" s="89"/>
      <c r="S7012" s="89"/>
      <c r="T7012" s="89"/>
    </row>
    <row r="7013" spans="2:20" s="86" customFormat="1" ht="10.199999999999999">
      <c r="B7013" s="87"/>
      <c r="C7013" s="87"/>
      <c r="R7013" s="89"/>
      <c r="S7013" s="89"/>
      <c r="T7013" s="89"/>
    </row>
    <row r="7014" spans="2:20" s="86" customFormat="1" ht="10.199999999999999">
      <c r="B7014" s="87"/>
      <c r="C7014" s="87"/>
      <c r="R7014" s="89"/>
      <c r="S7014" s="89"/>
      <c r="T7014" s="89"/>
    </row>
    <row r="7015" spans="2:20" s="86" customFormat="1" ht="10.199999999999999">
      <c r="B7015" s="87"/>
      <c r="C7015" s="87"/>
      <c r="R7015" s="89"/>
      <c r="S7015" s="89"/>
      <c r="T7015" s="89"/>
    </row>
    <row r="7016" spans="2:20" s="86" customFormat="1" ht="10.199999999999999">
      <c r="B7016" s="87"/>
      <c r="C7016" s="87"/>
      <c r="R7016" s="89"/>
      <c r="S7016" s="89"/>
      <c r="T7016" s="89"/>
    </row>
    <row r="7017" spans="2:20" s="86" customFormat="1" ht="10.199999999999999">
      <c r="B7017" s="87"/>
      <c r="C7017" s="87"/>
      <c r="R7017" s="89"/>
      <c r="S7017" s="89"/>
      <c r="T7017" s="89"/>
    </row>
    <row r="7018" spans="2:20" s="86" customFormat="1" ht="10.199999999999999">
      <c r="B7018" s="87"/>
      <c r="C7018" s="87"/>
      <c r="R7018" s="89"/>
      <c r="S7018" s="89"/>
      <c r="T7018" s="89"/>
    </row>
    <row r="7019" spans="2:20" s="86" customFormat="1" ht="10.199999999999999">
      <c r="B7019" s="87"/>
      <c r="C7019" s="87"/>
      <c r="R7019" s="89"/>
      <c r="S7019" s="89"/>
      <c r="T7019" s="89"/>
    </row>
    <row r="7020" spans="2:20" s="86" customFormat="1" ht="10.199999999999999">
      <c r="B7020" s="87"/>
      <c r="C7020" s="87"/>
      <c r="R7020" s="89"/>
      <c r="S7020" s="89"/>
      <c r="T7020" s="89"/>
    </row>
    <row r="7021" spans="2:20" s="86" customFormat="1" ht="10.199999999999999">
      <c r="B7021" s="87"/>
      <c r="C7021" s="87"/>
      <c r="R7021" s="89"/>
      <c r="S7021" s="89"/>
      <c r="T7021" s="89"/>
    </row>
    <row r="7022" spans="2:20" s="86" customFormat="1" ht="10.199999999999999">
      <c r="B7022" s="87"/>
      <c r="C7022" s="87"/>
      <c r="R7022" s="89"/>
      <c r="S7022" s="89"/>
      <c r="T7022" s="89"/>
    </row>
    <row r="7023" spans="2:20" s="86" customFormat="1" ht="10.199999999999999">
      <c r="B7023" s="87"/>
      <c r="C7023" s="87"/>
      <c r="R7023" s="89"/>
      <c r="S7023" s="89"/>
      <c r="T7023" s="89"/>
    </row>
    <row r="7024" spans="2:20" s="86" customFormat="1" ht="10.199999999999999">
      <c r="B7024" s="87"/>
      <c r="C7024" s="87"/>
      <c r="R7024" s="89"/>
      <c r="S7024" s="89"/>
      <c r="T7024" s="89"/>
    </row>
    <row r="7025" spans="2:20" s="86" customFormat="1" ht="10.199999999999999">
      <c r="B7025" s="87"/>
      <c r="C7025" s="87"/>
      <c r="R7025" s="89"/>
      <c r="S7025" s="89"/>
      <c r="T7025" s="89"/>
    </row>
    <row r="7026" spans="2:20" s="86" customFormat="1" ht="10.199999999999999">
      <c r="B7026" s="87"/>
      <c r="C7026" s="87"/>
      <c r="R7026" s="89"/>
      <c r="S7026" s="89"/>
      <c r="T7026" s="89"/>
    </row>
    <row r="7027" spans="2:20" s="86" customFormat="1" ht="10.199999999999999">
      <c r="B7027" s="87"/>
      <c r="C7027" s="87"/>
      <c r="R7027" s="89"/>
      <c r="S7027" s="89"/>
      <c r="T7027" s="89"/>
    </row>
    <row r="7028" spans="2:20" s="86" customFormat="1" ht="10.199999999999999">
      <c r="B7028" s="87"/>
      <c r="C7028" s="87"/>
      <c r="R7028" s="89"/>
      <c r="S7028" s="89"/>
      <c r="T7028" s="89"/>
    </row>
    <row r="7029" spans="2:20" s="86" customFormat="1" ht="10.199999999999999">
      <c r="B7029" s="87"/>
      <c r="C7029" s="87"/>
      <c r="R7029" s="89"/>
      <c r="S7029" s="89"/>
      <c r="T7029" s="89"/>
    </row>
    <row r="7030" spans="2:20" s="86" customFormat="1" ht="10.199999999999999">
      <c r="B7030" s="87"/>
      <c r="C7030" s="87"/>
      <c r="R7030" s="89"/>
      <c r="S7030" s="89"/>
      <c r="T7030" s="89"/>
    </row>
    <row r="7031" spans="2:20" s="86" customFormat="1" ht="10.199999999999999">
      <c r="B7031" s="87"/>
      <c r="C7031" s="87"/>
      <c r="R7031" s="89"/>
      <c r="S7031" s="89"/>
      <c r="T7031" s="89"/>
    </row>
    <row r="7032" spans="2:20" s="86" customFormat="1" ht="10.199999999999999">
      <c r="B7032" s="87"/>
      <c r="C7032" s="87"/>
      <c r="R7032" s="89"/>
      <c r="S7032" s="89"/>
      <c r="T7032" s="89"/>
    </row>
    <row r="7033" spans="2:20" s="86" customFormat="1" ht="10.199999999999999">
      <c r="B7033" s="87"/>
      <c r="C7033" s="87"/>
      <c r="R7033" s="89"/>
      <c r="S7033" s="89"/>
      <c r="T7033" s="89"/>
    </row>
    <row r="7034" spans="2:20" s="86" customFormat="1" ht="10.199999999999999">
      <c r="B7034" s="87"/>
      <c r="C7034" s="87"/>
      <c r="R7034" s="89"/>
      <c r="S7034" s="89"/>
      <c r="T7034" s="89"/>
    </row>
    <row r="7035" spans="2:20" s="86" customFormat="1" ht="10.199999999999999">
      <c r="B7035" s="87"/>
      <c r="C7035" s="87"/>
      <c r="R7035" s="89"/>
      <c r="S7035" s="89"/>
      <c r="T7035" s="89"/>
    </row>
    <row r="7036" spans="2:20" s="86" customFormat="1" ht="10.199999999999999">
      <c r="B7036" s="87"/>
      <c r="C7036" s="87"/>
      <c r="R7036" s="89"/>
      <c r="S7036" s="89"/>
      <c r="T7036" s="89"/>
    </row>
    <row r="7037" spans="2:20" s="86" customFormat="1" ht="10.199999999999999">
      <c r="B7037" s="87"/>
      <c r="C7037" s="87"/>
      <c r="R7037" s="89"/>
      <c r="S7037" s="89"/>
      <c r="T7037" s="89"/>
    </row>
    <row r="7038" spans="2:20" s="86" customFormat="1" ht="10.199999999999999">
      <c r="B7038" s="87"/>
      <c r="C7038" s="87"/>
      <c r="R7038" s="89"/>
      <c r="S7038" s="89"/>
      <c r="T7038" s="89"/>
    </row>
    <row r="7039" spans="2:20" s="86" customFormat="1" ht="10.199999999999999">
      <c r="B7039" s="87"/>
      <c r="C7039" s="87"/>
      <c r="R7039" s="89"/>
      <c r="S7039" s="89"/>
      <c r="T7039" s="89"/>
    </row>
    <row r="7040" spans="2:20" s="86" customFormat="1" ht="10.199999999999999">
      <c r="B7040" s="87"/>
      <c r="C7040" s="87"/>
      <c r="R7040" s="89"/>
      <c r="S7040" s="89"/>
      <c r="T7040" s="89"/>
    </row>
    <row r="7041" spans="2:20" s="86" customFormat="1" ht="10.199999999999999">
      <c r="B7041" s="87"/>
      <c r="C7041" s="87"/>
      <c r="R7041" s="89"/>
      <c r="S7041" s="89"/>
      <c r="T7041" s="89"/>
    </row>
    <row r="7042" spans="2:20" s="86" customFormat="1" ht="10.199999999999999">
      <c r="B7042" s="87"/>
      <c r="C7042" s="87"/>
      <c r="R7042" s="89"/>
      <c r="S7042" s="89"/>
      <c r="T7042" s="89"/>
    </row>
    <row r="7043" spans="2:20" s="86" customFormat="1" ht="10.199999999999999">
      <c r="B7043" s="87"/>
      <c r="C7043" s="87"/>
      <c r="R7043" s="89"/>
      <c r="S7043" s="89"/>
      <c r="T7043" s="89"/>
    </row>
    <row r="7044" spans="2:20" s="86" customFormat="1" ht="10.199999999999999">
      <c r="B7044" s="87"/>
      <c r="C7044" s="87"/>
      <c r="R7044" s="89"/>
      <c r="S7044" s="89"/>
      <c r="T7044" s="89"/>
    </row>
    <row r="7045" spans="2:20" s="86" customFormat="1" ht="10.199999999999999">
      <c r="B7045" s="87"/>
      <c r="C7045" s="87"/>
      <c r="R7045" s="89"/>
      <c r="S7045" s="89"/>
      <c r="T7045" s="89"/>
    </row>
    <row r="7046" spans="2:20" s="86" customFormat="1" ht="10.199999999999999">
      <c r="B7046" s="87"/>
      <c r="C7046" s="87"/>
      <c r="R7046" s="89"/>
      <c r="S7046" s="89"/>
      <c r="T7046" s="89"/>
    </row>
    <row r="7047" spans="2:20" s="86" customFormat="1" ht="10.199999999999999">
      <c r="B7047" s="87"/>
      <c r="C7047" s="87"/>
      <c r="R7047" s="89"/>
      <c r="S7047" s="89"/>
      <c r="T7047" s="89"/>
    </row>
    <row r="7048" spans="2:20" s="86" customFormat="1" ht="10.199999999999999">
      <c r="B7048" s="87"/>
      <c r="C7048" s="87"/>
      <c r="R7048" s="89"/>
      <c r="S7048" s="89"/>
      <c r="T7048" s="89"/>
    </row>
    <row r="7049" spans="2:20" s="86" customFormat="1" ht="10.199999999999999">
      <c r="B7049" s="87"/>
      <c r="C7049" s="87"/>
      <c r="R7049" s="89"/>
      <c r="S7049" s="89"/>
      <c r="T7049" s="89"/>
    </row>
    <row r="7050" spans="2:20" s="86" customFormat="1" ht="10.199999999999999">
      <c r="B7050" s="87"/>
      <c r="C7050" s="87"/>
      <c r="R7050" s="89"/>
      <c r="S7050" s="89"/>
      <c r="T7050" s="89"/>
    </row>
    <row r="7051" spans="2:20" s="86" customFormat="1" ht="10.199999999999999">
      <c r="B7051" s="87"/>
      <c r="C7051" s="87"/>
      <c r="R7051" s="89"/>
      <c r="S7051" s="89"/>
      <c r="T7051" s="89"/>
    </row>
    <row r="7052" spans="2:20" s="86" customFormat="1" ht="10.199999999999999">
      <c r="B7052" s="87"/>
      <c r="C7052" s="87"/>
      <c r="R7052" s="89"/>
      <c r="S7052" s="89"/>
      <c r="T7052" s="89"/>
    </row>
    <row r="7053" spans="2:20" s="86" customFormat="1" ht="10.199999999999999">
      <c r="B7053" s="87"/>
      <c r="C7053" s="87"/>
      <c r="R7053" s="89"/>
      <c r="S7053" s="89"/>
      <c r="T7053" s="89"/>
    </row>
    <row r="7054" spans="2:20" s="86" customFormat="1" ht="10.199999999999999">
      <c r="B7054" s="87"/>
      <c r="C7054" s="87"/>
      <c r="R7054" s="89"/>
      <c r="S7054" s="89"/>
      <c r="T7054" s="89"/>
    </row>
    <row r="7055" spans="2:20" s="86" customFormat="1" ht="10.199999999999999">
      <c r="B7055" s="87"/>
      <c r="C7055" s="87"/>
      <c r="R7055" s="89"/>
      <c r="S7055" s="89"/>
      <c r="T7055" s="89"/>
    </row>
    <row r="7056" spans="2:20" s="86" customFormat="1" ht="10.199999999999999">
      <c r="B7056" s="87"/>
      <c r="C7056" s="87"/>
      <c r="R7056" s="89"/>
      <c r="S7056" s="89"/>
      <c r="T7056" s="89"/>
    </row>
    <row r="7057" spans="2:20" s="86" customFormat="1" ht="10.199999999999999">
      <c r="B7057" s="87"/>
      <c r="C7057" s="87"/>
      <c r="R7057" s="89"/>
      <c r="S7057" s="89"/>
      <c r="T7057" s="89"/>
    </row>
    <row r="7058" spans="2:20" s="86" customFormat="1" ht="10.199999999999999">
      <c r="B7058" s="87"/>
      <c r="C7058" s="87"/>
      <c r="R7058" s="89"/>
      <c r="S7058" s="89"/>
      <c r="T7058" s="89"/>
    </row>
    <row r="7059" spans="2:20" s="86" customFormat="1" ht="10.199999999999999">
      <c r="B7059" s="87"/>
      <c r="C7059" s="87"/>
      <c r="R7059" s="89"/>
      <c r="S7059" s="89"/>
      <c r="T7059" s="89"/>
    </row>
    <row r="7060" spans="2:20" s="86" customFormat="1" ht="10.199999999999999">
      <c r="B7060" s="87"/>
      <c r="C7060" s="87"/>
      <c r="R7060" s="89"/>
      <c r="S7060" s="89"/>
      <c r="T7060" s="89"/>
    </row>
    <row r="7061" spans="2:20" s="86" customFormat="1" ht="10.199999999999999">
      <c r="B7061" s="87"/>
      <c r="C7061" s="87"/>
      <c r="R7061" s="89"/>
      <c r="S7061" s="89"/>
      <c r="T7061" s="89"/>
    </row>
    <row r="7062" spans="2:20" s="86" customFormat="1" ht="10.199999999999999">
      <c r="B7062" s="87"/>
      <c r="C7062" s="87"/>
      <c r="R7062" s="89"/>
      <c r="S7062" s="89"/>
      <c r="T7062" s="89"/>
    </row>
    <row r="7063" spans="2:20" s="86" customFormat="1" ht="10.199999999999999">
      <c r="B7063" s="87"/>
      <c r="C7063" s="87"/>
      <c r="R7063" s="89"/>
      <c r="S7063" s="89"/>
      <c r="T7063" s="89"/>
    </row>
    <row r="7064" spans="2:20" s="86" customFormat="1" ht="10.199999999999999">
      <c r="B7064" s="87"/>
      <c r="C7064" s="87"/>
      <c r="R7064" s="89"/>
      <c r="S7064" s="89"/>
      <c r="T7064" s="89"/>
    </row>
    <row r="7065" spans="2:20" s="86" customFormat="1" ht="10.199999999999999">
      <c r="B7065" s="87"/>
      <c r="C7065" s="87"/>
      <c r="R7065" s="89"/>
      <c r="S7065" s="89"/>
      <c r="T7065" s="89"/>
    </row>
    <row r="7066" spans="2:20" s="86" customFormat="1" ht="10.199999999999999">
      <c r="B7066" s="87"/>
      <c r="C7066" s="87"/>
      <c r="R7066" s="89"/>
      <c r="S7066" s="89"/>
      <c r="T7066" s="89"/>
    </row>
    <row r="7067" spans="2:20" s="86" customFormat="1" ht="10.199999999999999">
      <c r="B7067" s="87"/>
      <c r="C7067" s="87"/>
      <c r="R7067" s="89"/>
      <c r="S7067" s="89"/>
      <c r="T7067" s="89"/>
    </row>
    <row r="7068" spans="2:20" s="86" customFormat="1" ht="10.199999999999999">
      <c r="B7068" s="87"/>
      <c r="C7068" s="87"/>
      <c r="R7068" s="89"/>
      <c r="S7068" s="89"/>
      <c r="T7068" s="89"/>
    </row>
    <row r="7069" spans="2:20" s="86" customFormat="1" ht="10.199999999999999">
      <c r="B7069" s="87"/>
      <c r="C7069" s="87"/>
      <c r="R7069" s="89"/>
      <c r="S7069" s="89"/>
      <c r="T7069" s="89"/>
    </row>
    <row r="7070" spans="2:20" s="86" customFormat="1" ht="10.199999999999999">
      <c r="B7070" s="87"/>
      <c r="C7070" s="87"/>
      <c r="R7070" s="89"/>
      <c r="S7070" s="89"/>
      <c r="T7070" s="89"/>
    </row>
    <row r="7071" spans="2:20" s="86" customFormat="1" ht="10.199999999999999">
      <c r="B7071" s="87"/>
      <c r="C7071" s="87"/>
      <c r="R7071" s="89"/>
      <c r="S7071" s="89"/>
      <c r="T7071" s="89"/>
    </row>
    <row r="7072" spans="2:20" s="86" customFormat="1" ht="10.199999999999999">
      <c r="B7072" s="87"/>
      <c r="C7072" s="87"/>
      <c r="R7072" s="89"/>
      <c r="S7072" s="89"/>
      <c r="T7072" s="89"/>
    </row>
    <row r="7073" spans="2:20" s="86" customFormat="1" ht="10.199999999999999">
      <c r="B7073" s="87"/>
      <c r="C7073" s="87"/>
      <c r="R7073" s="89"/>
      <c r="S7073" s="89"/>
      <c r="T7073" s="89"/>
    </row>
    <row r="7074" spans="2:20" s="86" customFormat="1" ht="10.199999999999999">
      <c r="B7074" s="87"/>
      <c r="C7074" s="87"/>
      <c r="R7074" s="89"/>
      <c r="S7074" s="89"/>
      <c r="T7074" s="89"/>
    </row>
    <row r="7075" spans="2:20" s="86" customFormat="1" ht="10.199999999999999">
      <c r="B7075" s="87"/>
      <c r="C7075" s="87"/>
      <c r="R7075" s="89"/>
      <c r="S7075" s="89"/>
      <c r="T7075" s="89"/>
    </row>
    <row r="7076" spans="2:20" s="86" customFormat="1" ht="10.199999999999999">
      <c r="B7076" s="87"/>
      <c r="C7076" s="87"/>
      <c r="R7076" s="89"/>
      <c r="S7076" s="89"/>
      <c r="T7076" s="89"/>
    </row>
    <row r="7077" spans="2:20" s="86" customFormat="1" ht="10.199999999999999">
      <c r="B7077" s="87"/>
      <c r="C7077" s="87"/>
      <c r="R7077" s="89"/>
      <c r="S7077" s="89"/>
      <c r="T7077" s="89"/>
    </row>
    <row r="7078" spans="2:20" s="86" customFormat="1" ht="10.199999999999999">
      <c r="B7078" s="87"/>
      <c r="C7078" s="87"/>
      <c r="R7078" s="89"/>
      <c r="S7078" s="89"/>
      <c r="T7078" s="89"/>
    </row>
    <row r="7079" spans="2:20" s="86" customFormat="1" ht="10.199999999999999">
      <c r="B7079" s="87"/>
      <c r="C7079" s="87"/>
      <c r="R7079" s="89"/>
      <c r="S7079" s="89"/>
      <c r="T7079" s="89"/>
    </row>
    <row r="7080" spans="2:20" s="86" customFormat="1" ht="10.199999999999999">
      <c r="B7080" s="87"/>
      <c r="C7080" s="87"/>
      <c r="R7080" s="89"/>
      <c r="S7080" s="89"/>
      <c r="T7080" s="89"/>
    </row>
    <row r="7081" spans="2:20" s="86" customFormat="1" ht="10.199999999999999">
      <c r="B7081" s="87"/>
      <c r="C7081" s="87"/>
      <c r="R7081" s="89"/>
      <c r="S7081" s="89"/>
      <c r="T7081" s="89"/>
    </row>
    <row r="7082" spans="2:20" s="86" customFormat="1" ht="10.199999999999999">
      <c r="B7082" s="87"/>
      <c r="C7082" s="87"/>
      <c r="R7082" s="89"/>
      <c r="S7082" s="89"/>
      <c r="T7082" s="89"/>
    </row>
    <row r="7083" spans="2:20" s="86" customFormat="1" ht="10.199999999999999">
      <c r="B7083" s="87"/>
      <c r="C7083" s="87"/>
      <c r="R7083" s="89"/>
      <c r="S7083" s="89"/>
      <c r="T7083" s="89"/>
    </row>
    <row r="7084" spans="2:20" s="86" customFormat="1" ht="10.199999999999999">
      <c r="B7084" s="87"/>
      <c r="C7084" s="87"/>
      <c r="R7084" s="89"/>
      <c r="S7084" s="89"/>
      <c r="T7084" s="89"/>
    </row>
    <row r="7085" spans="2:20" s="86" customFormat="1" ht="10.199999999999999">
      <c r="B7085" s="87"/>
      <c r="C7085" s="87"/>
      <c r="R7085" s="89"/>
      <c r="S7085" s="89"/>
      <c r="T7085" s="89"/>
    </row>
    <row r="7086" spans="2:20" s="86" customFormat="1" ht="10.199999999999999">
      <c r="B7086" s="87"/>
      <c r="C7086" s="87"/>
      <c r="R7086" s="89"/>
      <c r="S7086" s="89"/>
      <c r="T7086" s="89"/>
    </row>
    <row r="7087" spans="2:20" s="86" customFormat="1" ht="10.199999999999999">
      <c r="B7087" s="87"/>
      <c r="C7087" s="87"/>
      <c r="R7087" s="89"/>
      <c r="S7087" s="89"/>
      <c r="T7087" s="89"/>
    </row>
    <row r="7088" spans="2:20" s="86" customFormat="1" ht="10.199999999999999">
      <c r="B7088" s="87"/>
      <c r="C7088" s="87"/>
      <c r="R7088" s="89"/>
      <c r="S7088" s="89"/>
      <c r="T7088" s="89"/>
    </row>
    <row r="7089" spans="2:20" s="86" customFormat="1" ht="10.199999999999999">
      <c r="B7089" s="87"/>
      <c r="C7089" s="87"/>
      <c r="R7089" s="89"/>
      <c r="S7089" s="89"/>
      <c r="T7089" s="89"/>
    </row>
    <row r="7090" spans="2:20" s="86" customFormat="1" ht="10.199999999999999">
      <c r="B7090" s="87"/>
      <c r="C7090" s="87"/>
      <c r="R7090" s="89"/>
      <c r="S7090" s="89"/>
      <c r="T7090" s="89"/>
    </row>
    <row r="7091" spans="2:20" s="86" customFormat="1" ht="10.199999999999999">
      <c r="B7091" s="87"/>
      <c r="C7091" s="87"/>
      <c r="R7091" s="89"/>
      <c r="S7091" s="89"/>
      <c r="T7091" s="89"/>
    </row>
    <row r="7092" spans="2:20" s="86" customFormat="1" ht="10.199999999999999">
      <c r="B7092" s="87"/>
      <c r="C7092" s="87"/>
      <c r="R7092" s="89"/>
      <c r="S7092" s="89"/>
      <c r="T7092" s="89"/>
    </row>
    <row r="7093" spans="2:20" s="86" customFormat="1" ht="10.199999999999999">
      <c r="B7093" s="87"/>
      <c r="C7093" s="87"/>
      <c r="R7093" s="89"/>
      <c r="S7093" s="89"/>
      <c r="T7093" s="89"/>
    </row>
    <row r="7094" spans="2:20" s="86" customFormat="1" ht="10.199999999999999">
      <c r="B7094" s="87"/>
      <c r="C7094" s="87"/>
      <c r="R7094" s="89"/>
      <c r="S7094" s="89"/>
      <c r="T7094" s="89"/>
    </row>
    <row r="7095" spans="2:20" s="86" customFormat="1" ht="10.199999999999999">
      <c r="B7095" s="87"/>
      <c r="C7095" s="87"/>
      <c r="R7095" s="89"/>
      <c r="S7095" s="89"/>
      <c r="T7095" s="89"/>
    </row>
    <row r="7096" spans="2:20" s="86" customFormat="1" ht="10.199999999999999">
      <c r="B7096" s="87"/>
      <c r="C7096" s="87"/>
      <c r="R7096" s="89"/>
      <c r="S7096" s="89"/>
      <c r="T7096" s="89"/>
    </row>
    <row r="7097" spans="2:20" s="86" customFormat="1" ht="10.199999999999999">
      <c r="B7097" s="87"/>
      <c r="C7097" s="87"/>
      <c r="R7097" s="89"/>
      <c r="S7097" s="89"/>
      <c r="T7097" s="89"/>
    </row>
    <row r="7098" spans="2:20" s="86" customFormat="1" ht="10.199999999999999">
      <c r="B7098" s="87"/>
      <c r="C7098" s="87"/>
      <c r="R7098" s="89"/>
      <c r="S7098" s="89"/>
      <c r="T7098" s="89"/>
    </row>
    <row r="7099" spans="2:20" s="86" customFormat="1" ht="10.199999999999999">
      <c r="B7099" s="87"/>
      <c r="C7099" s="87"/>
      <c r="R7099" s="89"/>
      <c r="S7099" s="89"/>
      <c r="T7099" s="89"/>
    </row>
    <row r="7100" spans="2:20" s="86" customFormat="1" ht="10.199999999999999">
      <c r="B7100" s="87"/>
      <c r="C7100" s="87"/>
      <c r="R7100" s="89"/>
      <c r="S7100" s="89"/>
      <c r="T7100" s="89"/>
    </row>
    <row r="7101" spans="2:20" s="86" customFormat="1" ht="10.199999999999999">
      <c r="B7101" s="87"/>
      <c r="C7101" s="87"/>
      <c r="R7101" s="89"/>
      <c r="S7101" s="89"/>
      <c r="T7101" s="89"/>
    </row>
    <row r="7102" spans="2:20" s="86" customFormat="1" ht="10.199999999999999">
      <c r="B7102" s="87"/>
      <c r="C7102" s="87"/>
      <c r="R7102" s="89"/>
      <c r="S7102" s="89"/>
      <c r="T7102" s="89"/>
    </row>
    <row r="7103" spans="2:20" s="86" customFormat="1" ht="10.199999999999999">
      <c r="B7103" s="87"/>
      <c r="C7103" s="87"/>
      <c r="R7103" s="89"/>
      <c r="S7103" s="89"/>
      <c r="T7103" s="89"/>
    </row>
    <row r="7104" spans="2:20" s="86" customFormat="1" ht="10.199999999999999">
      <c r="B7104" s="87"/>
      <c r="C7104" s="87"/>
      <c r="R7104" s="89"/>
      <c r="S7104" s="89"/>
      <c r="T7104" s="89"/>
    </row>
    <row r="7105" spans="2:20" s="86" customFormat="1" ht="10.199999999999999">
      <c r="B7105" s="87"/>
      <c r="C7105" s="87"/>
      <c r="R7105" s="89"/>
      <c r="S7105" s="89"/>
      <c r="T7105" s="89"/>
    </row>
    <row r="7106" spans="2:20" s="86" customFormat="1" ht="10.199999999999999">
      <c r="B7106" s="87"/>
      <c r="C7106" s="87"/>
      <c r="R7106" s="89"/>
      <c r="S7106" s="89"/>
      <c r="T7106" s="89"/>
    </row>
    <row r="7107" spans="2:20" s="86" customFormat="1" ht="10.199999999999999">
      <c r="B7107" s="87"/>
      <c r="C7107" s="87"/>
      <c r="R7107" s="89"/>
      <c r="S7107" s="89"/>
      <c r="T7107" s="89"/>
    </row>
    <row r="7108" spans="2:20" s="86" customFormat="1" ht="10.199999999999999">
      <c r="B7108" s="87"/>
      <c r="C7108" s="87"/>
      <c r="R7108" s="89"/>
      <c r="S7108" s="89"/>
      <c r="T7108" s="89"/>
    </row>
    <row r="7109" spans="2:20" s="86" customFormat="1" ht="10.199999999999999">
      <c r="B7109" s="87"/>
      <c r="C7109" s="87"/>
      <c r="R7109" s="89"/>
      <c r="S7109" s="89"/>
      <c r="T7109" s="89"/>
    </row>
    <row r="7110" spans="2:20" s="86" customFormat="1" ht="10.199999999999999">
      <c r="B7110" s="87"/>
      <c r="C7110" s="87"/>
      <c r="R7110" s="89"/>
      <c r="S7110" s="89"/>
      <c r="T7110" s="89"/>
    </row>
    <row r="7111" spans="2:20" s="86" customFormat="1" ht="10.199999999999999">
      <c r="B7111" s="87"/>
      <c r="C7111" s="87"/>
      <c r="R7111" s="89"/>
      <c r="S7111" s="89"/>
      <c r="T7111" s="89"/>
    </row>
    <row r="7112" spans="2:20" s="86" customFormat="1" ht="10.199999999999999">
      <c r="B7112" s="87"/>
      <c r="C7112" s="87"/>
      <c r="R7112" s="89"/>
      <c r="S7112" s="89"/>
      <c r="T7112" s="89"/>
    </row>
    <row r="7113" spans="2:20" s="86" customFormat="1" ht="10.199999999999999">
      <c r="B7113" s="87"/>
      <c r="C7113" s="87"/>
      <c r="R7113" s="89"/>
      <c r="S7113" s="89"/>
      <c r="T7113" s="89"/>
    </row>
    <row r="7114" spans="2:20" s="86" customFormat="1" ht="10.199999999999999">
      <c r="B7114" s="87"/>
      <c r="C7114" s="87"/>
      <c r="R7114" s="89"/>
      <c r="S7114" s="89"/>
      <c r="T7114" s="89"/>
    </row>
    <row r="7115" spans="2:20" s="86" customFormat="1" ht="10.199999999999999">
      <c r="B7115" s="87"/>
      <c r="C7115" s="87"/>
      <c r="R7115" s="89"/>
      <c r="S7115" s="89"/>
      <c r="T7115" s="89"/>
    </row>
    <row r="7116" spans="2:20" s="86" customFormat="1" ht="10.199999999999999">
      <c r="B7116" s="87"/>
      <c r="C7116" s="87"/>
      <c r="R7116" s="89"/>
      <c r="S7116" s="89"/>
      <c r="T7116" s="89"/>
    </row>
    <row r="7117" spans="2:20" s="86" customFormat="1" ht="10.199999999999999">
      <c r="B7117" s="87"/>
      <c r="C7117" s="87"/>
      <c r="R7117" s="89"/>
      <c r="S7117" s="89"/>
      <c r="T7117" s="89"/>
    </row>
    <row r="7118" spans="2:20" s="86" customFormat="1" ht="10.199999999999999">
      <c r="B7118" s="87"/>
      <c r="C7118" s="87"/>
      <c r="R7118" s="89"/>
      <c r="S7118" s="89"/>
      <c r="T7118" s="89"/>
    </row>
    <row r="7119" spans="2:20" s="86" customFormat="1" ht="10.199999999999999">
      <c r="B7119" s="87"/>
      <c r="C7119" s="87"/>
      <c r="R7119" s="89"/>
      <c r="S7119" s="89"/>
      <c r="T7119" s="89"/>
    </row>
    <row r="7120" spans="2:20" s="86" customFormat="1" ht="10.199999999999999">
      <c r="B7120" s="87"/>
      <c r="C7120" s="87"/>
      <c r="R7120" s="89"/>
      <c r="S7120" s="89"/>
      <c r="T7120" s="89"/>
    </row>
    <row r="7121" spans="2:20" s="86" customFormat="1" ht="10.199999999999999">
      <c r="B7121" s="87"/>
      <c r="C7121" s="87"/>
      <c r="R7121" s="89"/>
      <c r="S7121" s="89"/>
      <c r="T7121" s="89"/>
    </row>
    <row r="7122" spans="2:20" s="86" customFormat="1" ht="10.199999999999999">
      <c r="B7122" s="87"/>
      <c r="C7122" s="87"/>
      <c r="R7122" s="89"/>
      <c r="S7122" s="89"/>
      <c r="T7122" s="89"/>
    </row>
    <row r="7123" spans="2:20" s="86" customFormat="1" ht="10.199999999999999">
      <c r="B7123" s="87"/>
      <c r="C7123" s="87"/>
      <c r="R7123" s="89"/>
      <c r="S7123" s="89"/>
      <c r="T7123" s="89"/>
    </row>
    <row r="7124" spans="2:20" s="86" customFormat="1" ht="10.199999999999999">
      <c r="B7124" s="87"/>
      <c r="C7124" s="87"/>
      <c r="R7124" s="89"/>
      <c r="S7124" s="89"/>
      <c r="T7124" s="89"/>
    </row>
    <row r="7125" spans="2:20" s="86" customFormat="1" ht="10.199999999999999">
      <c r="B7125" s="87"/>
      <c r="C7125" s="87"/>
      <c r="R7125" s="89"/>
      <c r="S7125" s="89"/>
      <c r="T7125" s="89"/>
    </row>
    <row r="7126" spans="2:20" s="86" customFormat="1" ht="10.199999999999999">
      <c r="B7126" s="87"/>
      <c r="C7126" s="87"/>
      <c r="R7126" s="89"/>
      <c r="S7126" s="89"/>
      <c r="T7126" s="89"/>
    </row>
    <row r="7127" spans="2:20" s="86" customFormat="1" ht="10.199999999999999">
      <c r="B7127" s="87"/>
      <c r="C7127" s="87"/>
      <c r="R7127" s="89"/>
      <c r="S7127" s="89"/>
      <c r="T7127" s="89"/>
    </row>
    <row r="7128" spans="2:20" s="86" customFormat="1" ht="10.199999999999999">
      <c r="B7128" s="87"/>
      <c r="C7128" s="87"/>
      <c r="R7128" s="89"/>
      <c r="S7128" s="89"/>
      <c r="T7128" s="89"/>
    </row>
    <row r="7129" spans="2:20" s="86" customFormat="1" ht="10.199999999999999">
      <c r="B7129" s="87"/>
      <c r="C7129" s="87"/>
      <c r="R7129" s="89"/>
      <c r="S7129" s="89"/>
      <c r="T7129" s="89"/>
    </row>
    <row r="7130" spans="2:20" s="86" customFormat="1" ht="10.199999999999999">
      <c r="B7130" s="87"/>
      <c r="C7130" s="87"/>
      <c r="R7130" s="89"/>
      <c r="S7130" s="89"/>
      <c r="T7130" s="89"/>
    </row>
    <row r="7131" spans="2:20" s="86" customFormat="1" ht="10.199999999999999">
      <c r="B7131" s="87"/>
      <c r="C7131" s="87"/>
      <c r="R7131" s="89"/>
      <c r="S7131" s="89"/>
      <c r="T7131" s="89"/>
    </row>
    <row r="7132" spans="2:20" s="86" customFormat="1" ht="10.199999999999999">
      <c r="B7132" s="87"/>
      <c r="C7132" s="87"/>
      <c r="R7132" s="89"/>
      <c r="S7132" s="89"/>
      <c r="T7132" s="89"/>
    </row>
    <row r="7133" spans="2:20" s="86" customFormat="1" ht="10.199999999999999">
      <c r="B7133" s="87"/>
      <c r="C7133" s="87"/>
      <c r="R7133" s="89"/>
      <c r="S7133" s="89"/>
      <c r="T7133" s="89"/>
    </row>
    <row r="7134" spans="2:20" s="86" customFormat="1" ht="10.199999999999999">
      <c r="B7134" s="87"/>
      <c r="C7134" s="87"/>
      <c r="R7134" s="89"/>
      <c r="S7134" s="89"/>
      <c r="T7134" s="89"/>
    </row>
    <row r="7135" spans="2:20" s="86" customFormat="1" ht="10.199999999999999">
      <c r="B7135" s="87"/>
      <c r="C7135" s="87"/>
      <c r="R7135" s="89"/>
      <c r="S7135" s="89"/>
      <c r="T7135" s="89"/>
    </row>
    <row r="7136" spans="2:20" s="86" customFormat="1" ht="10.199999999999999">
      <c r="B7136" s="87"/>
      <c r="C7136" s="87"/>
      <c r="R7136" s="89"/>
      <c r="S7136" s="89"/>
      <c r="T7136" s="89"/>
    </row>
    <row r="7137" spans="2:20" s="86" customFormat="1" ht="10.199999999999999">
      <c r="B7137" s="87"/>
      <c r="C7137" s="87"/>
      <c r="R7137" s="89"/>
      <c r="S7137" s="89"/>
      <c r="T7137" s="89"/>
    </row>
    <row r="7138" spans="2:20" s="86" customFormat="1" ht="10.199999999999999">
      <c r="B7138" s="87"/>
      <c r="C7138" s="87"/>
      <c r="R7138" s="89"/>
      <c r="S7138" s="89"/>
      <c r="T7138" s="89"/>
    </row>
    <row r="7139" spans="2:20" s="86" customFormat="1" ht="10.199999999999999">
      <c r="B7139" s="87"/>
      <c r="C7139" s="87"/>
      <c r="R7139" s="89"/>
      <c r="S7139" s="89"/>
      <c r="T7139" s="89"/>
    </row>
    <row r="7140" spans="2:20" s="86" customFormat="1" ht="10.199999999999999">
      <c r="B7140" s="87"/>
      <c r="C7140" s="87"/>
      <c r="R7140" s="89"/>
      <c r="S7140" s="89"/>
      <c r="T7140" s="89"/>
    </row>
    <row r="7141" spans="2:20" s="86" customFormat="1" ht="10.199999999999999">
      <c r="B7141" s="87"/>
      <c r="C7141" s="87"/>
      <c r="R7141" s="89"/>
      <c r="S7141" s="89"/>
      <c r="T7141" s="89"/>
    </row>
    <row r="7142" spans="2:20" s="86" customFormat="1" ht="10.199999999999999">
      <c r="B7142" s="87"/>
      <c r="C7142" s="87"/>
      <c r="R7142" s="89"/>
      <c r="S7142" s="89"/>
      <c r="T7142" s="89"/>
    </row>
    <row r="7143" spans="2:20" s="86" customFormat="1" ht="10.199999999999999">
      <c r="B7143" s="87"/>
      <c r="C7143" s="87"/>
      <c r="R7143" s="89"/>
      <c r="S7143" s="89"/>
      <c r="T7143" s="89"/>
    </row>
    <row r="7144" spans="2:20" s="86" customFormat="1" ht="10.199999999999999">
      <c r="B7144" s="87"/>
      <c r="C7144" s="87"/>
      <c r="R7144" s="89"/>
      <c r="S7144" s="89"/>
      <c r="T7144" s="89"/>
    </row>
    <row r="7145" spans="2:20" s="86" customFormat="1" ht="10.199999999999999">
      <c r="B7145" s="87"/>
      <c r="C7145" s="87"/>
      <c r="R7145" s="89"/>
      <c r="S7145" s="89"/>
      <c r="T7145" s="89"/>
    </row>
    <row r="7146" spans="2:20" s="86" customFormat="1" ht="10.199999999999999">
      <c r="B7146" s="87"/>
      <c r="C7146" s="87"/>
      <c r="R7146" s="89"/>
      <c r="S7146" s="89"/>
      <c r="T7146" s="89"/>
    </row>
    <row r="7147" spans="2:20" s="86" customFormat="1" ht="10.199999999999999">
      <c r="B7147" s="87"/>
      <c r="C7147" s="87"/>
      <c r="R7147" s="89"/>
      <c r="S7147" s="89"/>
      <c r="T7147" s="89"/>
    </row>
    <row r="7148" spans="2:20" s="86" customFormat="1" ht="10.199999999999999">
      <c r="B7148" s="87"/>
      <c r="C7148" s="87"/>
      <c r="R7148" s="89"/>
      <c r="S7148" s="89"/>
      <c r="T7148" s="89"/>
    </row>
    <row r="7149" spans="2:20" s="86" customFormat="1" ht="10.199999999999999">
      <c r="B7149" s="87"/>
      <c r="C7149" s="87"/>
      <c r="R7149" s="89"/>
      <c r="S7149" s="89"/>
      <c r="T7149" s="89"/>
    </row>
    <row r="7150" spans="2:20" s="86" customFormat="1" ht="10.199999999999999">
      <c r="B7150" s="87"/>
      <c r="C7150" s="87"/>
      <c r="R7150" s="89"/>
      <c r="S7150" s="89"/>
      <c r="T7150" s="89"/>
    </row>
    <row r="7151" spans="2:20" s="86" customFormat="1" ht="10.199999999999999">
      <c r="B7151" s="87"/>
      <c r="C7151" s="87"/>
      <c r="R7151" s="89"/>
      <c r="S7151" s="89"/>
      <c r="T7151" s="89"/>
    </row>
    <row r="7152" spans="2:20" s="86" customFormat="1" ht="10.199999999999999">
      <c r="B7152" s="87"/>
      <c r="C7152" s="87"/>
      <c r="R7152" s="89"/>
      <c r="S7152" s="89"/>
      <c r="T7152" s="89"/>
    </row>
    <row r="7153" spans="2:20" s="86" customFormat="1" ht="10.199999999999999">
      <c r="B7153" s="87"/>
      <c r="C7153" s="87"/>
      <c r="R7153" s="89"/>
      <c r="S7153" s="89"/>
      <c r="T7153" s="89"/>
    </row>
    <row r="7154" spans="2:20" s="86" customFormat="1" ht="10.199999999999999">
      <c r="B7154" s="87"/>
      <c r="C7154" s="87"/>
      <c r="R7154" s="89"/>
      <c r="S7154" s="89"/>
      <c r="T7154" s="89"/>
    </row>
    <row r="7155" spans="2:20" s="86" customFormat="1" ht="10.199999999999999">
      <c r="B7155" s="87"/>
      <c r="C7155" s="87"/>
      <c r="R7155" s="89"/>
      <c r="S7155" s="89"/>
      <c r="T7155" s="89"/>
    </row>
    <row r="7156" spans="2:20" s="86" customFormat="1" ht="10.199999999999999">
      <c r="B7156" s="87"/>
      <c r="C7156" s="87"/>
      <c r="R7156" s="89"/>
      <c r="S7156" s="89"/>
      <c r="T7156" s="89"/>
    </row>
    <row r="7157" spans="2:20" s="86" customFormat="1" ht="10.199999999999999">
      <c r="B7157" s="87"/>
      <c r="C7157" s="87"/>
      <c r="R7157" s="89"/>
      <c r="S7157" s="89"/>
      <c r="T7157" s="89"/>
    </row>
    <row r="7158" spans="2:20" s="86" customFormat="1" ht="10.199999999999999">
      <c r="B7158" s="87"/>
      <c r="C7158" s="87"/>
      <c r="R7158" s="89"/>
      <c r="S7158" s="89"/>
      <c r="T7158" s="89"/>
    </row>
    <row r="7159" spans="2:20" s="86" customFormat="1" ht="10.199999999999999">
      <c r="B7159" s="87"/>
      <c r="C7159" s="87"/>
      <c r="R7159" s="89"/>
      <c r="S7159" s="89"/>
      <c r="T7159" s="89"/>
    </row>
    <row r="7160" spans="2:20" s="86" customFormat="1" ht="10.199999999999999">
      <c r="B7160" s="87"/>
      <c r="C7160" s="87"/>
      <c r="R7160" s="89"/>
      <c r="S7160" s="89"/>
      <c r="T7160" s="89"/>
    </row>
    <row r="7161" spans="2:20" s="86" customFormat="1" ht="10.199999999999999">
      <c r="B7161" s="87"/>
      <c r="C7161" s="87"/>
      <c r="R7161" s="89"/>
      <c r="S7161" s="89"/>
      <c r="T7161" s="89"/>
    </row>
    <row r="7162" spans="2:20" s="86" customFormat="1" ht="10.199999999999999">
      <c r="B7162" s="87"/>
      <c r="C7162" s="87"/>
      <c r="R7162" s="89"/>
      <c r="S7162" s="89"/>
      <c r="T7162" s="89"/>
    </row>
    <row r="7163" spans="2:20" s="86" customFormat="1" ht="10.199999999999999">
      <c r="B7163" s="87"/>
      <c r="C7163" s="87"/>
      <c r="R7163" s="89"/>
      <c r="S7163" s="89"/>
      <c r="T7163" s="89"/>
    </row>
    <row r="7164" spans="2:20" s="86" customFormat="1" ht="10.199999999999999">
      <c r="B7164" s="87"/>
      <c r="C7164" s="87"/>
      <c r="R7164" s="89"/>
      <c r="S7164" s="89"/>
      <c r="T7164" s="89"/>
    </row>
    <row r="7165" spans="2:20" s="86" customFormat="1" ht="10.199999999999999">
      <c r="B7165" s="87"/>
      <c r="C7165" s="87"/>
      <c r="R7165" s="89"/>
      <c r="S7165" s="89"/>
      <c r="T7165" s="89"/>
    </row>
    <row r="7166" spans="2:20" s="86" customFormat="1" ht="10.199999999999999">
      <c r="B7166" s="87"/>
      <c r="C7166" s="87"/>
      <c r="R7166" s="89"/>
      <c r="S7166" s="89"/>
      <c r="T7166" s="89"/>
    </row>
    <row r="7167" spans="2:20" s="86" customFormat="1" ht="10.199999999999999">
      <c r="B7167" s="87"/>
      <c r="C7167" s="87"/>
      <c r="R7167" s="89"/>
      <c r="S7167" s="89"/>
      <c r="T7167" s="89"/>
    </row>
    <row r="7168" spans="2:20" s="86" customFormat="1" ht="10.199999999999999">
      <c r="B7168" s="87"/>
      <c r="C7168" s="87"/>
      <c r="R7168" s="89"/>
      <c r="S7168" s="89"/>
      <c r="T7168" s="89"/>
    </row>
    <row r="7169" spans="2:20" s="86" customFormat="1" ht="10.199999999999999">
      <c r="B7169" s="87"/>
      <c r="C7169" s="87"/>
      <c r="R7169" s="89"/>
      <c r="S7169" s="89"/>
      <c r="T7169" s="89"/>
    </row>
    <row r="7170" spans="2:20" s="86" customFormat="1" ht="10.199999999999999">
      <c r="B7170" s="87"/>
      <c r="C7170" s="87"/>
      <c r="R7170" s="89"/>
      <c r="S7170" s="89"/>
      <c r="T7170" s="89"/>
    </row>
    <row r="7171" spans="2:20" s="86" customFormat="1" ht="10.199999999999999">
      <c r="B7171" s="87"/>
      <c r="C7171" s="87"/>
      <c r="R7171" s="89"/>
      <c r="S7171" s="89"/>
      <c r="T7171" s="89"/>
    </row>
    <row r="7172" spans="2:20" s="86" customFormat="1" ht="10.199999999999999">
      <c r="B7172" s="87"/>
      <c r="C7172" s="87"/>
      <c r="R7172" s="89"/>
      <c r="S7172" s="89"/>
      <c r="T7172" s="89"/>
    </row>
    <row r="7173" spans="2:20" s="86" customFormat="1" ht="10.199999999999999">
      <c r="B7173" s="87"/>
      <c r="C7173" s="87"/>
      <c r="R7173" s="89"/>
      <c r="S7173" s="89"/>
      <c r="T7173" s="89"/>
    </row>
    <row r="7174" spans="2:20" s="86" customFormat="1" ht="10.199999999999999">
      <c r="B7174" s="87"/>
      <c r="C7174" s="87"/>
      <c r="R7174" s="89"/>
      <c r="S7174" s="89"/>
      <c r="T7174" s="89"/>
    </row>
    <row r="7175" spans="2:20" s="86" customFormat="1" ht="10.199999999999999">
      <c r="B7175" s="87"/>
      <c r="C7175" s="87"/>
      <c r="R7175" s="89"/>
      <c r="S7175" s="89"/>
      <c r="T7175" s="89"/>
    </row>
    <row r="7176" spans="2:20" s="86" customFormat="1" ht="10.199999999999999">
      <c r="B7176" s="87"/>
      <c r="C7176" s="87"/>
      <c r="R7176" s="89"/>
      <c r="S7176" s="89"/>
      <c r="T7176" s="89"/>
    </row>
    <row r="7177" spans="2:20" s="86" customFormat="1" ht="10.199999999999999">
      <c r="B7177" s="87"/>
      <c r="C7177" s="87"/>
      <c r="R7177" s="89"/>
      <c r="S7177" s="89"/>
      <c r="T7177" s="89"/>
    </row>
    <row r="7178" spans="2:20" s="86" customFormat="1" ht="10.199999999999999">
      <c r="B7178" s="87"/>
      <c r="C7178" s="87"/>
      <c r="R7178" s="89"/>
      <c r="S7178" s="89"/>
      <c r="T7178" s="89"/>
    </row>
    <row r="7179" spans="2:20" s="86" customFormat="1" ht="10.199999999999999">
      <c r="B7179" s="87"/>
      <c r="C7179" s="87"/>
      <c r="R7179" s="89"/>
      <c r="S7179" s="89"/>
      <c r="T7179" s="89"/>
    </row>
    <row r="7180" spans="2:20" s="86" customFormat="1" ht="10.199999999999999">
      <c r="B7180" s="87"/>
      <c r="C7180" s="87"/>
      <c r="R7180" s="89"/>
      <c r="S7180" s="89"/>
      <c r="T7180" s="89"/>
    </row>
    <row r="7181" spans="2:20" s="86" customFormat="1" ht="10.199999999999999">
      <c r="B7181" s="87"/>
      <c r="C7181" s="87"/>
      <c r="R7181" s="89"/>
      <c r="S7181" s="89"/>
      <c r="T7181" s="89"/>
    </row>
    <row r="7182" spans="2:20" s="86" customFormat="1" ht="10.199999999999999">
      <c r="B7182" s="87"/>
      <c r="C7182" s="87"/>
      <c r="R7182" s="89"/>
      <c r="S7182" s="89"/>
      <c r="T7182" s="89"/>
    </row>
    <row r="7183" spans="2:20" s="86" customFormat="1" ht="10.199999999999999">
      <c r="B7183" s="87"/>
      <c r="C7183" s="87"/>
      <c r="R7183" s="89"/>
      <c r="S7183" s="89"/>
      <c r="T7183" s="89"/>
    </row>
    <row r="7184" spans="2:20" s="86" customFormat="1" ht="10.199999999999999">
      <c r="B7184" s="87"/>
      <c r="C7184" s="87"/>
      <c r="R7184" s="89"/>
      <c r="S7184" s="89"/>
      <c r="T7184" s="89"/>
    </row>
    <row r="7185" spans="2:20" s="86" customFormat="1" ht="10.199999999999999">
      <c r="B7185" s="87"/>
      <c r="C7185" s="87"/>
      <c r="R7185" s="89"/>
      <c r="S7185" s="89"/>
      <c r="T7185" s="89"/>
    </row>
    <row r="7186" spans="2:20" s="86" customFormat="1" ht="10.199999999999999">
      <c r="B7186" s="87"/>
      <c r="C7186" s="87"/>
      <c r="R7186" s="89"/>
      <c r="S7186" s="89"/>
      <c r="T7186" s="89"/>
    </row>
    <row r="7187" spans="2:20" s="86" customFormat="1" ht="10.199999999999999">
      <c r="B7187" s="87"/>
      <c r="C7187" s="87"/>
      <c r="R7187" s="89"/>
      <c r="S7187" s="89"/>
      <c r="T7187" s="89"/>
    </row>
    <row r="7188" spans="2:20" s="86" customFormat="1" ht="10.199999999999999">
      <c r="B7188" s="87"/>
      <c r="C7188" s="87"/>
      <c r="R7188" s="89"/>
      <c r="S7188" s="89"/>
      <c r="T7188" s="89"/>
    </row>
    <row r="7189" spans="2:20" s="86" customFormat="1" ht="10.199999999999999">
      <c r="B7189" s="87"/>
      <c r="C7189" s="87"/>
      <c r="R7189" s="89"/>
      <c r="S7189" s="89"/>
      <c r="T7189" s="89"/>
    </row>
    <row r="7190" spans="2:20" s="86" customFormat="1" ht="10.199999999999999">
      <c r="B7190" s="87"/>
      <c r="C7190" s="87"/>
      <c r="R7190" s="89"/>
      <c r="S7190" s="89"/>
      <c r="T7190" s="89"/>
    </row>
    <row r="7191" spans="2:20" s="86" customFormat="1" ht="10.199999999999999">
      <c r="B7191" s="87"/>
      <c r="C7191" s="87"/>
      <c r="R7191" s="89"/>
      <c r="S7191" s="89"/>
      <c r="T7191" s="89"/>
    </row>
    <row r="7192" spans="2:20" s="86" customFormat="1" ht="10.199999999999999">
      <c r="B7192" s="87"/>
      <c r="C7192" s="87"/>
      <c r="R7192" s="89"/>
      <c r="S7192" s="89"/>
      <c r="T7192" s="89"/>
    </row>
    <row r="7193" spans="2:20" s="86" customFormat="1" ht="10.199999999999999">
      <c r="B7193" s="87"/>
      <c r="C7193" s="87"/>
      <c r="R7193" s="89"/>
      <c r="S7193" s="89"/>
      <c r="T7193" s="89"/>
    </row>
    <row r="7194" spans="2:20" s="86" customFormat="1" ht="10.199999999999999">
      <c r="B7194" s="87"/>
      <c r="C7194" s="87"/>
      <c r="R7194" s="89"/>
      <c r="S7194" s="89"/>
      <c r="T7194" s="89"/>
    </row>
    <row r="7195" spans="2:20" s="86" customFormat="1" ht="10.199999999999999">
      <c r="B7195" s="87"/>
      <c r="C7195" s="87"/>
      <c r="R7195" s="89"/>
      <c r="S7195" s="89"/>
      <c r="T7195" s="89"/>
    </row>
    <row r="7196" spans="2:20" s="86" customFormat="1" ht="10.199999999999999">
      <c r="B7196" s="87"/>
      <c r="C7196" s="87"/>
      <c r="R7196" s="89"/>
      <c r="S7196" s="89"/>
      <c r="T7196" s="89"/>
    </row>
    <row r="7197" spans="2:20" s="86" customFormat="1" ht="10.199999999999999">
      <c r="B7197" s="87"/>
      <c r="C7197" s="87"/>
      <c r="R7197" s="89"/>
      <c r="S7197" s="89"/>
      <c r="T7197" s="89"/>
    </row>
    <row r="7198" spans="2:20" s="86" customFormat="1" ht="10.199999999999999">
      <c r="B7198" s="87"/>
      <c r="C7198" s="87"/>
      <c r="R7198" s="89"/>
      <c r="S7198" s="89"/>
      <c r="T7198" s="89"/>
    </row>
    <row r="7199" spans="2:20" s="86" customFormat="1" ht="10.199999999999999">
      <c r="B7199" s="87"/>
      <c r="C7199" s="87"/>
      <c r="R7199" s="89"/>
      <c r="S7199" s="89"/>
      <c r="T7199" s="89"/>
    </row>
    <row r="7200" spans="2:20" s="86" customFormat="1" ht="10.199999999999999">
      <c r="B7200" s="87"/>
      <c r="C7200" s="87"/>
      <c r="R7200" s="89"/>
      <c r="S7200" s="89"/>
      <c r="T7200" s="89"/>
    </row>
    <row r="7201" spans="2:20" s="86" customFormat="1" ht="10.199999999999999">
      <c r="B7201" s="87"/>
      <c r="C7201" s="87"/>
      <c r="R7201" s="89"/>
      <c r="S7201" s="89"/>
      <c r="T7201" s="89"/>
    </row>
    <row r="7202" spans="2:20" s="86" customFormat="1" ht="10.199999999999999">
      <c r="B7202" s="87"/>
      <c r="C7202" s="87"/>
      <c r="R7202" s="89"/>
      <c r="S7202" s="89"/>
      <c r="T7202" s="89"/>
    </row>
    <row r="7203" spans="2:20" s="86" customFormat="1" ht="10.199999999999999">
      <c r="B7203" s="87"/>
      <c r="C7203" s="87"/>
      <c r="R7203" s="89"/>
      <c r="S7203" s="89"/>
      <c r="T7203" s="89"/>
    </row>
    <row r="7204" spans="2:20" s="86" customFormat="1" ht="10.199999999999999">
      <c r="B7204" s="87"/>
      <c r="C7204" s="87"/>
      <c r="R7204" s="89"/>
      <c r="S7204" s="89"/>
      <c r="T7204" s="89"/>
    </row>
    <row r="7205" spans="2:20" s="86" customFormat="1" ht="10.199999999999999">
      <c r="B7205" s="87"/>
      <c r="C7205" s="87"/>
      <c r="R7205" s="89"/>
      <c r="S7205" s="89"/>
      <c r="T7205" s="89"/>
    </row>
    <row r="7206" spans="2:20" s="86" customFormat="1" ht="10.199999999999999">
      <c r="B7206" s="87"/>
      <c r="C7206" s="87"/>
      <c r="R7206" s="89"/>
      <c r="S7206" s="89"/>
      <c r="T7206" s="89"/>
    </row>
    <row r="7207" spans="2:20" s="86" customFormat="1" ht="10.199999999999999">
      <c r="B7207" s="87"/>
      <c r="C7207" s="87"/>
      <c r="R7207" s="89"/>
      <c r="S7207" s="89"/>
      <c r="T7207" s="89"/>
    </row>
    <row r="7208" spans="2:20" s="86" customFormat="1" ht="10.199999999999999">
      <c r="B7208" s="87"/>
      <c r="C7208" s="87"/>
      <c r="R7208" s="89"/>
      <c r="S7208" s="89"/>
      <c r="T7208" s="89"/>
    </row>
    <row r="7209" spans="2:20" s="86" customFormat="1" ht="10.199999999999999">
      <c r="B7209" s="87"/>
      <c r="C7209" s="87"/>
      <c r="R7209" s="89"/>
      <c r="S7209" s="89"/>
      <c r="T7209" s="89"/>
    </row>
    <row r="7210" spans="2:20" s="86" customFormat="1" ht="10.199999999999999">
      <c r="B7210" s="87"/>
      <c r="C7210" s="87"/>
      <c r="R7210" s="89"/>
      <c r="S7210" s="89"/>
      <c r="T7210" s="89"/>
    </row>
    <row r="7211" spans="2:20" s="86" customFormat="1" ht="10.199999999999999">
      <c r="B7211" s="87"/>
      <c r="C7211" s="87"/>
      <c r="R7211" s="89"/>
      <c r="S7211" s="89"/>
      <c r="T7211" s="89"/>
    </row>
    <row r="7212" spans="2:20" s="86" customFormat="1" ht="10.199999999999999">
      <c r="B7212" s="87"/>
      <c r="C7212" s="87"/>
      <c r="R7212" s="89"/>
      <c r="S7212" s="89"/>
      <c r="T7212" s="89"/>
    </row>
    <row r="7213" spans="2:20" s="86" customFormat="1" ht="10.199999999999999">
      <c r="B7213" s="87"/>
      <c r="C7213" s="87"/>
      <c r="R7213" s="89"/>
      <c r="S7213" s="89"/>
      <c r="T7213" s="89"/>
    </row>
    <row r="7214" spans="2:20" s="86" customFormat="1" ht="10.199999999999999">
      <c r="B7214" s="87"/>
      <c r="C7214" s="87"/>
      <c r="R7214" s="89"/>
      <c r="S7214" s="89"/>
      <c r="T7214" s="89"/>
    </row>
    <row r="7215" spans="2:20" s="86" customFormat="1" ht="10.199999999999999">
      <c r="B7215" s="87"/>
      <c r="C7215" s="87"/>
      <c r="R7215" s="89"/>
      <c r="S7215" s="89"/>
      <c r="T7215" s="89"/>
    </row>
    <row r="7216" spans="2:20" s="86" customFormat="1" ht="10.199999999999999">
      <c r="B7216" s="87"/>
      <c r="C7216" s="87"/>
      <c r="R7216" s="89"/>
      <c r="S7216" s="89"/>
      <c r="T7216" s="89"/>
    </row>
    <row r="7217" spans="2:20" s="86" customFormat="1" ht="10.199999999999999">
      <c r="B7217" s="87"/>
      <c r="C7217" s="87"/>
      <c r="R7217" s="89"/>
      <c r="S7217" s="89"/>
      <c r="T7217" s="89"/>
    </row>
    <row r="7218" spans="2:20" s="86" customFormat="1" ht="10.199999999999999">
      <c r="B7218" s="87"/>
      <c r="C7218" s="87"/>
      <c r="R7218" s="89"/>
      <c r="S7218" s="89"/>
      <c r="T7218" s="89"/>
    </row>
    <row r="7219" spans="2:20" s="86" customFormat="1" ht="10.199999999999999">
      <c r="B7219" s="87"/>
      <c r="C7219" s="87"/>
      <c r="R7219" s="89"/>
      <c r="S7219" s="89"/>
      <c r="T7219" s="89"/>
    </row>
    <row r="7220" spans="2:20" s="86" customFormat="1" ht="10.199999999999999">
      <c r="B7220" s="87"/>
      <c r="C7220" s="87"/>
      <c r="R7220" s="89"/>
      <c r="S7220" s="89"/>
      <c r="T7220" s="89"/>
    </row>
    <row r="7221" spans="2:20" s="86" customFormat="1" ht="10.199999999999999">
      <c r="B7221" s="87"/>
      <c r="C7221" s="87"/>
      <c r="R7221" s="89"/>
      <c r="S7221" s="89"/>
      <c r="T7221" s="89"/>
    </row>
    <row r="7222" spans="2:20" s="86" customFormat="1" ht="10.199999999999999">
      <c r="B7222" s="87"/>
      <c r="C7222" s="87"/>
      <c r="R7222" s="89"/>
      <c r="S7222" s="89"/>
      <c r="T7222" s="89"/>
    </row>
    <row r="7223" spans="2:20" s="86" customFormat="1" ht="10.199999999999999">
      <c r="B7223" s="87"/>
      <c r="C7223" s="87"/>
      <c r="R7223" s="89"/>
      <c r="S7223" s="89"/>
      <c r="T7223" s="89"/>
    </row>
    <row r="7224" spans="2:20" s="86" customFormat="1" ht="10.199999999999999">
      <c r="B7224" s="87"/>
      <c r="C7224" s="87"/>
      <c r="R7224" s="89"/>
      <c r="S7224" s="89"/>
      <c r="T7224" s="89"/>
    </row>
    <row r="7225" spans="2:20" s="86" customFormat="1" ht="10.199999999999999">
      <c r="B7225" s="87"/>
      <c r="C7225" s="87"/>
      <c r="R7225" s="89"/>
      <c r="S7225" s="89"/>
      <c r="T7225" s="89"/>
    </row>
    <row r="7226" spans="2:20" s="86" customFormat="1" ht="10.199999999999999">
      <c r="B7226" s="87"/>
      <c r="C7226" s="87"/>
      <c r="R7226" s="89"/>
      <c r="S7226" s="89"/>
      <c r="T7226" s="89"/>
    </row>
    <row r="7227" spans="2:20" s="86" customFormat="1" ht="10.199999999999999">
      <c r="B7227" s="87"/>
      <c r="C7227" s="87"/>
      <c r="R7227" s="89"/>
      <c r="S7227" s="89"/>
      <c r="T7227" s="89"/>
    </row>
    <row r="7228" spans="2:20" s="86" customFormat="1" ht="10.199999999999999">
      <c r="B7228" s="87"/>
      <c r="C7228" s="87"/>
      <c r="R7228" s="89"/>
      <c r="S7228" s="89"/>
      <c r="T7228" s="89"/>
    </row>
    <row r="7229" spans="2:20" s="86" customFormat="1" ht="10.199999999999999">
      <c r="B7229" s="87"/>
      <c r="C7229" s="87"/>
      <c r="R7229" s="89"/>
      <c r="S7229" s="89"/>
      <c r="T7229" s="89"/>
    </row>
    <row r="7230" spans="2:20" s="86" customFormat="1" ht="10.199999999999999">
      <c r="B7230" s="87"/>
      <c r="C7230" s="87"/>
      <c r="R7230" s="89"/>
      <c r="S7230" s="89"/>
      <c r="T7230" s="89"/>
    </row>
    <row r="7231" spans="2:20" s="86" customFormat="1" ht="10.199999999999999">
      <c r="B7231" s="87"/>
      <c r="C7231" s="87"/>
      <c r="R7231" s="89"/>
      <c r="S7231" s="89"/>
      <c r="T7231" s="89"/>
    </row>
    <row r="7232" spans="2:20" s="86" customFormat="1" ht="10.199999999999999">
      <c r="B7232" s="87"/>
      <c r="C7232" s="87"/>
      <c r="R7232" s="89"/>
      <c r="S7232" s="89"/>
      <c r="T7232" s="89"/>
    </row>
    <row r="7233" spans="2:20" s="86" customFormat="1" ht="10.199999999999999">
      <c r="B7233" s="87"/>
      <c r="C7233" s="87"/>
      <c r="R7233" s="89"/>
      <c r="S7233" s="89"/>
      <c r="T7233" s="89"/>
    </row>
    <row r="7234" spans="2:20" s="86" customFormat="1" ht="10.199999999999999">
      <c r="B7234" s="87"/>
      <c r="C7234" s="87"/>
      <c r="R7234" s="89"/>
      <c r="S7234" s="89"/>
      <c r="T7234" s="89"/>
    </row>
    <row r="7235" spans="2:20" s="86" customFormat="1" ht="10.199999999999999">
      <c r="B7235" s="87"/>
      <c r="C7235" s="87"/>
      <c r="R7235" s="89"/>
      <c r="S7235" s="89"/>
      <c r="T7235" s="89"/>
    </row>
    <row r="7236" spans="2:20" s="86" customFormat="1" ht="10.199999999999999">
      <c r="B7236" s="87"/>
      <c r="C7236" s="87"/>
      <c r="R7236" s="89"/>
      <c r="S7236" s="89"/>
      <c r="T7236" s="89"/>
    </row>
    <row r="7237" spans="2:20" s="86" customFormat="1" ht="10.199999999999999">
      <c r="B7237" s="87"/>
      <c r="C7237" s="87"/>
      <c r="R7237" s="89"/>
      <c r="S7237" s="89"/>
      <c r="T7237" s="89"/>
    </row>
    <row r="7238" spans="2:20" s="86" customFormat="1" ht="10.199999999999999">
      <c r="B7238" s="87"/>
      <c r="C7238" s="87"/>
      <c r="R7238" s="89"/>
      <c r="S7238" s="89"/>
      <c r="T7238" s="89"/>
    </row>
    <row r="7239" spans="2:20" s="86" customFormat="1" ht="10.199999999999999">
      <c r="B7239" s="87"/>
      <c r="C7239" s="87"/>
      <c r="R7239" s="89"/>
      <c r="S7239" s="89"/>
      <c r="T7239" s="89"/>
    </row>
    <row r="7240" spans="2:20" s="86" customFormat="1" ht="10.199999999999999">
      <c r="B7240" s="87"/>
      <c r="C7240" s="87"/>
      <c r="R7240" s="89"/>
      <c r="S7240" s="89"/>
      <c r="T7240" s="89"/>
    </row>
    <row r="7241" spans="2:20" s="86" customFormat="1" ht="10.199999999999999">
      <c r="B7241" s="87"/>
      <c r="C7241" s="87"/>
      <c r="R7241" s="89"/>
      <c r="S7241" s="89"/>
      <c r="T7241" s="89"/>
    </row>
    <row r="7242" spans="2:20" s="86" customFormat="1" ht="10.199999999999999">
      <c r="B7242" s="87"/>
      <c r="C7242" s="87"/>
      <c r="R7242" s="89"/>
      <c r="S7242" s="89"/>
      <c r="T7242" s="89"/>
    </row>
    <row r="7243" spans="2:20" s="86" customFormat="1" ht="10.199999999999999">
      <c r="B7243" s="87"/>
      <c r="C7243" s="87"/>
      <c r="R7243" s="89"/>
      <c r="S7243" s="89"/>
      <c r="T7243" s="89"/>
    </row>
    <row r="7244" spans="2:20" s="86" customFormat="1" ht="10.199999999999999">
      <c r="B7244" s="87"/>
      <c r="C7244" s="87"/>
      <c r="R7244" s="89"/>
      <c r="S7244" s="89"/>
      <c r="T7244" s="89"/>
    </row>
    <row r="7245" spans="2:20" s="86" customFormat="1" ht="10.199999999999999">
      <c r="B7245" s="87"/>
      <c r="C7245" s="87"/>
      <c r="R7245" s="89"/>
      <c r="S7245" s="89"/>
      <c r="T7245" s="89"/>
    </row>
    <row r="7246" spans="2:20" s="86" customFormat="1" ht="10.199999999999999">
      <c r="B7246" s="87"/>
      <c r="C7246" s="87"/>
      <c r="R7246" s="89"/>
      <c r="S7246" s="89"/>
      <c r="T7246" s="89"/>
    </row>
    <row r="7247" spans="2:20" s="86" customFormat="1" ht="10.199999999999999">
      <c r="B7247" s="87"/>
      <c r="C7247" s="87"/>
      <c r="R7247" s="89"/>
      <c r="S7247" s="89"/>
      <c r="T7247" s="89"/>
    </row>
    <row r="7248" spans="2:20" s="86" customFormat="1" ht="10.199999999999999">
      <c r="B7248" s="87"/>
      <c r="C7248" s="87"/>
      <c r="R7248" s="89"/>
      <c r="S7248" s="89"/>
      <c r="T7248" s="89"/>
    </row>
    <row r="7249" spans="2:20" s="86" customFormat="1" ht="10.199999999999999">
      <c r="B7249" s="87"/>
      <c r="C7249" s="87"/>
      <c r="R7249" s="89"/>
      <c r="S7249" s="89"/>
      <c r="T7249" s="89"/>
    </row>
    <row r="7250" spans="2:20" s="86" customFormat="1" ht="10.199999999999999">
      <c r="B7250" s="87"/>
      <c r="C7250" s="87"/>
      <c r="R7250" s="89"/>
      <c r="S7250" s="89"/>
      <c r="T7250" s="89"/>
    </row>
    <row r="7251" spans="2:20" s="86" customFormat="1" ht="10.199999999999999">
      <c r="B7251" s="87"/>
      <c r="C7251" s="87"/>
      <c r="R7251" s="89"/>
      <c r="S7251" s="89"/>
      <c r="T7251" s="89"/>
    </row>
    <row r="7252" spans="2:20" s="86" customFormat="1" ht="10.199999999999999">
      <c r="B7252" s="87"/>
      <c r="C7252" s="87"/>
      <c r="R7252" s="89"/>
      <c r="S7252" s="89"/>
      <c r="T7252" s="89"/>
    </row>
    <row r="7253" spans="2:20" s="86" customFormat="1" ht="10.199999999999999">
      <c r="B7253" s="87"/>
      <c r="C7253" s="87"/>
      <c r="R7253" s="89"/>
      <c r="S7253" s="89"/>
      <c r="T7253" s="89"/>
    </row>
    <row r="7254" spans="2:20" s="86" customFormat="1" ht="10.199999999999999">
      <c r="B7254" s="87"/>
      <c r="C7254" s="87"/>
      <c r="R7254" s="89"/>
      <c r="S7254" s="89"/>
      <c r="T7254" s="89"/>
    </row>
    <row r="7255" spans="2:20" s="86" customFormat="1" ht="10.199999999999999">
      <c r="B7255" s="87"/>
      <c r="C7255" s="87"/>
      <c r="R7255" s="89"/>
      <c r="S7255" s="89"/>
      <c r="T7255" s="89"/>
    </row>
    <row r="7256" spans="2:20" s="86" customFormat="1" ht="10.199999999999999">
      <c r="B7256" s="87"/>
      <c r="C7256" s="87"/>
      <c r="R7256" s="89"/>
      <c r="S7256" s="89"/>
      <c r="T7256" s="89"/>
    </row>
    <row r="7257" spans="2:20" s="86" customFormat="1" ht="10.199999999999999">
      <c r="B7257" s="87"/>
      <c r="C7257" s="87"/>
      <c r="R7257" s="89"/>
      <c r="S7257" s="89"/>
      <c r="T7257" s="89"/>
    </row>
    <row r="7258" spans="2:20" s="86" customFormat="1" ht="10.199999999999999">
      <c r="B7258" s="87"/>
      <c r="C7258" s="87"/>
      <c r="R7258" s="89"/>
      <c r="S7258" s="89"/>
      <c r="T7258" s="89"/>
    </row>
    <row r="7259" spans="2:20" s="86" customFormat="1" ht="10.199999999999999">
      <c r="B7259" s="87"/>
      <c r="C7259" s="87"/>
      <c r="R7259" s="89"/>
      <c r="S7259" s="89"/>
      <c r="T7259" s="89"/>
    </row>
    <row r="7260" spans="2:20" s="86" customFormat="1" ht="10.199999999999999">
      <c r="B7260" s="87"/>
      <c r="C7260" s="87"/>
      <c r="R7260" s="89"/>
      <c r="S7260" s="89"/>
      <c r="T7260" s="89"/>
    </row>
    <row r="7261" spans="2:20" s="86" customFormat="1" ht="10.199999999999999">
      <c r="B7261" s="87"/>
      <c r="C7261" s="87"/>
      <c r="R7261" s="89"/>
      <c r="S7261" s="89"/>
      <c r="T7261" s="89"/>
    </row>
    <row r="7262" spans="2:20" s="86" customFormat="1" ht="10.199999999999999">
      <c r="B7262" s="87"/>
      <c r="C7262" s="87"/>
      <c r="R7262" s="89"/>
      <c r="S7262" s="89"/>
      <c r="T7262" s="89"/>
    </row>
    <row r="7263" spans="2:20" s="86" customFormat="1" ht="10.199999999999999">
      <c r="B7263" s="87"/>
      <c r="C7263" s="87"/>
      <c r="R7263" s="89"/>
      <c r="S7263" s="89"/>
      <c r="T7263" s="89"/>
    </row>
    <row r="7264" spans="2:20" s="86" customFormat="1" ht="10.199999999999999">
      <c r="B7264" s="87"/>
      <c r="C7264" s="87"/>
      <c r="R7264" s="89"/>
      <c r="S7264" s="89"/>
      <c r="T7264" s="89"/>
    </row>
    <row r="7265" spans="2:20" s="86" customFormat="1" ht="10.199999999999999">
      <c r="B7265" s="87"/>
      <c r="C7265" s="87"/>
      <c r="R7265" s="89"/>
      <c r="S7265" s="89"/>
      <c r="T7265" s="89"/>
    </row>
    <row r="7266" spans="2:20" s="86" customFormat="1" ht="10.199999999999999">
      <c r="B7266" s="87"/>
      <c r="C7266" s="87"/>
      <c r="R7266" s="89"/>
      <c r="S7266" s="89"/>
      <c r="T7266" s="89"/>
    </row>
    <row r="7267" spans="2:20" s="86" customFormat="1" ht="10.199999999999999">
      <c r="B7267" s="87"/>
      <c r="C7267" s="87"/>
      <c r="R7267" s="89"/>
      <c r="S7267" s="89"/>
      <c r="T7267" s="89"/>
    </row>
    <row r="7268" spans="2:20" s="86" customFormat="1" ht="10.199999999999999">
      <c r="B7268" s="87"/>
      <c r="C7268" s="87"/>
      <c r="R7268" s="89"/>
      <c r="S7268" s="89"/>
      <c r="T7268" s="89"/>
    </row>
    <row r="7269" spans="2:20" s="86" customFormat="1" ht="10.199999999999999">
      <c r="B7269" s="87"/>
      <c r="C7269" s="87"/>
      <c r="R7269" s="89"/>
      <c r="S7269" s="89"/>
      <c r="T7269" s="89"/>
    </row>
    <row r="7270" spans="2:20" s="86" customFormat="1" ht="10.199999999999999">
      <c r="B7270" s="87"/>
      <c r="C7270" s="87"/>
      <c r="R7270" s="89"/>
      <c r="S7270" s="89"/>
      <c r="T7270" s="89"/>
    </row>
    <row r="7271" spans="2:20" s="86" customFormat="1" ht="10.199999999999999">
      <c r="B7271" s="87"/>
      <c r="C7271" s="87"/>
      <c r="R7271" s="89"/>
      <c r="S7271" s="89"/>
      <c r="T7271" s="89"/>
    </row>
    <row r="7272" spans="2:20" s="86" customFormat="1" ht="10.199999999999999">
      <c r="B7272" s="87"/>
      <c r="C7272" s="87"/>
      <c r="R7272" s="89"/>
      <c r="S7272" s="89"/>
      <c r="T7272" s="89"/>
    </row>
    <row r="7273" spans="2:20" s="86" customFormat="1" ht="10.199999999999999">
      <c r="B7273" s="87"/>
      <c r="C7273" s="87"/>
      <c r="R7273" s="89"/>
      <c r="S7273" s="89"/>
      <c r="T7273" s="89"/>
    </row>
    <row r="7274" spans="2:20" s="86" customFormat="1" ht="10.199999999999999">
      <c r="B7274" s="87"/>
      <c r="C7274" s="87"/>
      <c r="R7274" s="89"/>
      <c r="S7274" s="89"/>
      <c r="T7274" s="89"/>
    </row>
    <row r="7275" spans="2:20" s="86" customFormat="1" ht="10.199999999999999">
      <c r="B7275" s="87"/>
      <c r="C7275" s="87"/>
      <c r="R7275" s="89"/>
      <c r="S7275" s="89"/>
      <c r="T7275" s="89"/>
    </row>
    <row r="7276" spans="2:20" s="86" customFormat="1" ht="10.199999999999999">
      <c r="B7276" s="87"/>
      <c r="C7276" s="87"/>
      <c r="R7276" s="89"/>
      <c r="S7276" s="89"/>
      <c r="T7276" s="89"/>
    </row>
    <row r="7277" spans="2:20" s="86" customFormat="1" ht="10.199999999999999">
      <c r="B7277" s="87"/>
      <c r="C7277" s="87"/>
      <c r="R7277" s="89"/>
      <c r="S7277" s="89"/>
      <c r="T7277" s="89"/>
    </row>
    <row r="7278" spans="2:20" s="86" customFormat="1" ht="10.199999999999999">
      <c r="B7278" s="87"/>
      <c r="C7278" s="87"/>
      <c r="R7278" s="89"/>
      <c r="S7278" s="89"/>
      <c r="T7278" s="89"/>
    </row>
    <row r="7279" spans="2:20" s="86" customFormat="1" ht="10.199999999999999">
      <c r="B7279" s="87"/>
      <c r="C7279" s="87"/>
      <c r="R7279" s="89"/>
      <c r="S7279" s="89"/>
      <c r="T7279" s="89"/>
    </row>
    <row r="7280" spans="2:20" s="86" customFormat="1" ht="10.199999999999999">
      <c r="B7280" s="87"/>
      <c r="C7280" s="87"/>
      <c r="R7280" s="89"/>
      <c r="S7280" s="89"/>
      <c r="T7280" s="89"/>
    </row>
    <row r="7281" spans="2:20" s="86" customFormat="1" ht="10.199999999999999">
      <c r="B7281" s="87"/>
      <c r="C7281" s="87"/>
      <c r="R7281" s="89"/>
      <c r="S7281" s="89"/>
      <c r="T7281" s="89"/>
    </row>
    <row r="7282" spans="2:20" s="86" customFormat="1" ht="10.199999999999999">
      <c r="B7282" s="87"/>
      <c r="C7282" s="87"/>
      <c r="R7282" s="89"/>
      <c r="S7282" s="89"/>
      <c r="T7282" s="89"/>
    </row>
    <row r="7283" spans="2:20" s="86" customFormat="1" ht="10.199999999999999">
      <c r="B7283" s="87"/>
      <c r="C7283" s="87"/>
      <c r="R7283" s="89"/>
      <c r="S7283" s="89"/>
      <c r="T7283" s="89"/>
    </row>
    <row r="7284" spans="2:20" s="86" customFormat="1" ht="10.199999999999999">
      <c r="B7284" s="87"/>
      <c r="C7284" s="87"/>
      <c r="R7284" s="89"/>
      <c r="S7284" s="89"/>
      <c r="T7284" s="89"/>
    </row>
    <row r="7285" spans="2:20" s="86" customFormat="1" ht="10.199999999999999">
      <c r="B7285" s="87"/>
      <c r="C7285" s="87"/>
      <c r="R7285" s="89"/>
      <c r="S7285" s="89"/>
      <c r="T7285" s="89"/>
    </row>
    <row r="7286" spans="2:20" s="86" customFormat="1" ht="10.199999999999999">
      <c r="B7286" s="87"/>
      <c r="C7286" s="87"/>
      <c r="R7286" s="89"/>
      <c r="S7286" s="89"/>
      <c r="T7286" s="89"/>
    </row>
    <row r="7287" spans="2:20" s="86" customFormat="1" ht="10.199999999999999">
      <c r="B7287" s="87"/>
      <c r="C7287" s="87"/>
      <c r="R7287" s="89"/>
      <c r="S7287" s="89"/>
      <c r="T7287" s="89"/>
    </row>
    <row r="7288" spans="2:20" s="86" customFormat="1" ht="10.199999999999999">
      <c r="B7288" s="87"/>
      <c r="C7288" s="87"/>
      <c r="R7288" s="89"/>
      <c r="S7288" s="89"/>
      <c r="T7288" s="89"/>
    </row>
    <row r="7289" spans="2:20" s="86" customFormat="1" ht="10.199999999999999">
      <c r="B7289" s="87"/>
      <c r="C7289" s="87"/>
      <c r="R7289" s="89"/>
      <c r="S7289" s="89"/>
      <c r="T7289" s="89"/>
    </row>
    <row r="7290" spans="2:20" s="86" customFormat="1" ht="10.199999999999999">
      <c r="B7290" s="87"/>
      <c r="C7290" s="87"/>
      <c r="R7290" s="89"/>
      <c r="S7290" s="89"/>
      <c r="T7290" s="89"/>
    </row>
    <row r="7291" spans="2:20" s="86" customFormat="1" ht="10.199999999999999">
      <c r="B7291" s="87"/>
      <c r="C7291" s="87"/>
      <c r="R7291" s="89"/>
      <c r="S7291" s="89"/>
      <c r="T7291" s="89"/>
    </row>
    <row r="7292" spans="2:20" s="86" customFormat="1" ht="10.199999999999999">
      <c r="B7292" s="87"/>
      <c r="C7292" s="87"/>
      <c r="R7292" s="89"/>
      <c r="S7292" s="89"/>
      <c r="T7292" s="89"/>
    </row>
    <row r="7293" spans="2:20" s="86" customFormat="1" ht="10.199999999999999">
      <c r="B7293" s="87"/>
      <c r="C7293" s="87"/>
      <c r="R7293" s="89"/>
      <c r="S7293" s="89"/>
      <c r="T7293" s="89"/>
    </row>
    <row r="7294" spans="2:20" s="86" customFormat="1" ht="10.199999999999999">
      <c r="B7294" s="87"/>
      <c r="C7294" s="87"/>
      <c r="R7294" s="89"/>
      <c r="S7294" s="89"/>
      <c r="T7294" s="89"/>
    </row>
    <row r="7295" spans="2:20" s="86" customFormat="1" ht="10.199999999999999">
      <c r="B7295" s="87"/>
      <c r="C7295" s="87"/>
      <c r="R7295" s="89"/>
      <c r="S7295" s="89"/>
      <c r="T7295" s="89"/>
    </row>
    <row r="7296" spans="2:20" s="86" customFormat="1" ht="10.199999999999999">
      <c r="B7296" s="87"/>
      <c r="C7296" s="87"/>
      <c r="R7296" s="89"/>
      <c r="S7296" s="89"/>
      <c r="T7296" s="89"/>
    </row>
    <row r="7297" spans="2:20" s="86" customFormat="1" ht="10.199999999999999">
      <c r="B7297" s="87"/>
      <c r="C7297" s="87"/>
      <c r="R7297" s="89"/>
      <c r="S7297" s="89"/>
      <c r="T7297" s="89"/>
    </row>
    <row r="7298" spans="2:20" s="86" customFormat="1" ht="10.199999999999999">
      <c r="B7298" s="87"/>
      <c r="C7298" s="87"/>
      <c r="R7298" s="89"/>
      <c r="S7298" s="89"/>
      <c r="T7298" s="89"/>
    </row>
    <row r="7299" spans="2:20" s="86" customFormat="1" ht="10.199999999999999">
      <c r="B7299" s="87"/>
      <c r="C7299" s="87"/>
      <c r="R7299" s="89"/>
      <c r="S7299" s="89"/>
      <c r="T7299" s="89"/>
    </row>
    <row r="7300" spans="2:20" s="86" customFormat="1" ht="10.199999999999999">
      <c r="B7300" s="87"/>
      <c r="C7300" s="87"/>
      <c r="R7300" s="89"/>
      <c r="S7300" s="89"/>
      <c r="T7300" s="89"/>
    </row>
    <row r="7301" spans="2:20" s="86" customFormat="1" ht="10.199999999999999">
      <c r="B7301" s="87"/>
      <c r="C7301" s="87"/>
      <c r="R7301" s="89"/>
      <c r="S7301" s="89"/>
      <c r="T7301" s="89"/>
    </row>
    <row r="7302" spans="2:20" s="86" customFormat="1" ht="10.199999999999999">
      <c r="B7302" s="87"/>
      <c r="C7302" s="87"/>
      <c r="R7302" s="89"/>
      <c r="S7302" s="89"/>
      <c r="T7302" s="89"/>
    </row>
    <row r="7303" spans="2:20" s="86" customFormat="1" ht="10.199999999999999">
      <c r="B7303" s="87"/>
      <c r="C7303" s="87"/>
      <c r="R7303" s="89"/>
      <c r="S7303" s="89"/>
      <c r="T7303" s="89"/>
    </row>
    <row r="7304" spans="2:20" s="86" customFormat="1" ht="10.199999999999999">
      <c r="B7304" s="87"/>
      <c r="C7304" s="87"/>
      <c r="R7304" s="89"/>
      <c r="S7304" s="89"/>
      <c r="T7304" s="89"/>
    </row>
    <row r="7305" spans="2:20" s="86" customFormat="1" ht="10.199999999999999">
      <c r="B7305" s="87"/>
      <c r="C7305" s="87"/>
      <c r="R7305" s="89"/>
      <c r="S7305" s="89"/>
      <c r="T7305" s="89"/>
    </row>
    <row r="7306" spans="2:20" s="86" customFormat="1" ht="10.199999999999999">
      <c r="B7306" s="87"/>
      <c r="C7306" s="87"/>
      <c r="R7306" s="89"/>
      <c r="S7306" s="89"/>
      <c r="T7306" s="89"/>
    </row>
    <row r="7307" spans="2:20" s="86" customFormat="1" ht="10.199999999999999">
      <c r="B7307" s="87"/>
      <c r="C7307" s="87"/>
      <c r="R7307" s="89"/>
      <c r="S7307" s="89"/>
      <c r="T7307" s="89"/>
    </row>
    <row r="7308" spans="2:20" s="86" customFormat="1" ht="10.199999999999999">
      <c r="B7308" s="87"/>
      <c r="C7308" s="87"/>
      <c r="R7308" s="89"/>
      <c r="S7308" s="89"/>
      <c r="T7308" s="89"/>
    </row>
    <row r="7309" spans="2:20" s="86" customFormat="1" ht="10.199999999999999">
      <c r="B7309" s="87"/>
      <c r="C7309" s="87"/>
      <c r="R7309" s="89"/>
      <c r="S7309" s="89"/>
      <c r="T7309" s="89"/>
    </row>
    <row r="7310" spans="2:20" s="86" customFormat="1" ht="10.199999999999999">
      <c r="B7310" s="87"/>
      <c r="C7310" s="87"/>
      <c r="R7310" s="89"/>
      <c r="S7310" s="89"/>
      <c r="T7310" s="89"/>
    </row>
    <row r="7311" spans="2:20" s="86" customFormat="1" ht="10.199999999999999">
      <c r="B7311" s="87"/>
      <c r="C7311" s="87"/>
      <c r="R7311" s="89"/>
      <c r="S7311" s="89"/>
      <c r="T7311" s="89"/>
    </row>
    <row r="7312" spans="2:20" s="86" customFormat="1" ht="10.199999999999999">
      <c r="B7312" s="87"/>
      <c r="C7312" s="87"/>
      <c r="R7312" s="89"/>
      <c r="S7312" s="89"/>
      <c r="T7312" s="89"/>
    </row>
    <row r="7313" spans="2:20" s="86" customFormat="1" ht="10.199999999999999">
      <c r="B7313" s="87"/>
      <c r="C7313" s="87"/>
      <c r="R7313" s="89"/>
      <c r="S7313" s="89"/>
      <c r="T7313" s="89"/>
    </row>
    <row r="7314" spans="2:20" s="86" customFormat="1" ht="10.199999999999999">
      <c r="B7314" s="87"/>
      <c r="C7314" s="87"/>
      <c r="R7314" s="89"/>
      <c r="S7314" s="89"/>
      <c r="T7314" s="89"/>
    </row>
    <row r="7315" spans="2:20" s="86" customFormat="1" ht="10.199999999999999">
      <c r="B7315" s="87"/>
      <c r="C7315" s="87"/>
      <c r="R7315" s="89"/>
      <c r="S7315" s="89"/>
      <c r="T7315" s="89"/>
    </row>
    <row r="7316" spans="2:20" s="86" customFormat="1" ht="10.199999999999999">
      <c r="B7316" s="87"/>
      <c r="C7316" s="87"/>
      <c r="R7316" s="89"/>
      <c r="S7316" s="89"/>
      <c r="T7316" s="89"/>
    </row>
    <row r="7317" spans="2:20" s="86" customFormat="1" ht="10.199999999999999">
      <c r="B7317" s="87"/>
      <c r="C7317" s="87"/>
      <c r="R7317" s="89"/>
      <c r="S7317" s="89"/>
      <c r="T7317" s="89"/>
    </row>
    <row r="7318" spans="2:20" s="86" customFormat="1" ht="10.199999999999999">
      <c r="B7318" s="87"/>
      <c r="C7318" s="87"/>
      <c r="R7318" s="89"/>
      <c r="S7318" s="89"/>
      <c r="T7318" s="89"/>
    </row>
    <row r="7319" spans="2:20" s="86" customFormat="1" ht="10.199999999999999">
      <c r="B7319" s="87"/>
      <c r="C7319" s="87"/>
      <c r="R7319" s="89"/>
      <c r="S7319" s="89"/>
      <c r="T7319" s="89"/>
    </row>
    <row r="7320" spans="2:20" s="86" customFormat="1" ht="10.199999999999999">
      <c r="B7320" s="87"/>
      <c r="C7320" s="87"/>
      <c r="R7320" s="89"/>
      <c r="S7320" s="89"/>
      <c r="T7320" s="89"/>
    </row>
    <row r="7321" spans="2:20" s="86" customFormat="1" ht="10.199999999999999">
      <c r="B7321" s="87"/>
      <c r="C7321" s="87"/>
      <c r="R7321" s="89"/>
      <c r="S7321" s="89"/>
      <c r="T7321" s="89"/>
    </row>
    <row r="7322" spans="2:20" s="86" customFormat="1" ht="10.199999999999999">
      <c r="B7322" s="87"/>
      <c r="C7322" s="87"/>
      <c r="R7322" s="89"/>
      <c r="S7322" s="89"/>
      <c r="T7322" s="89"/>
    </row>
    <row r="7323" spans="2:20" s="86" customFormat="1" ht="10.199999999999999">
      <c r="B7323" s="87"/>
      <c r="C7323" s="87"/>
      <c r="R7323" s="89"/>
      <c r="S7323" s="89"/>
      <c r="T7323" s="89"/>
    </row>
    <row r="7324" spans="2:20" s="86" customFormat="1" ht="10.199999999999999">
      <c r="B7324" s="87"/>
      <c r="C7324" s="87"/>
      <c r="R7324" s="89"/>
      <c r="S7324" s="89"/>
      <c r="T7324" s="89"/>
    </row>
    <row r="7325" spans="2:20" s="86" customFormat="1" ht="10.199999999999999">
      <c r="B7325" s="87"/>
      <c r="C7325" s="87"/>
      <c r="R7325" s="89"/>
      <c r="S7325" s="89"/>
      <c r="T7325" s="89"/>
    </row>
    <row r="7326" spans="2:20" s="86" customFormat="1" ht="10.199999999999999">
      <c r="B7326" s="87"/>
      <c r="C7326" s="87"/>
      <c r="R7326" s="89"/>
      <c r="S7326" s="89"/>
      <c r="T7326" s="89"/>
    </row>
    <row r="7327" spans="2:20" s="86" customFormat="1" ht="10.199999999999999">
      <c r="B7327" s="87"/>
      <c r="C7327" s="87"/>
      <c r="R7327" s="89"/>
      <c r="S7327" s="89"/>
      <c r="T7327" s="89"/>
    </row>
    <row r="7328" spans="2:20" s="86" customFormat="1" ht="10.199999999999999">
      <c r="B7328" s="87"/>
      <c r="C7328" s="87"/>
      <c r="R7328" s="89"/>
      <c r="S7328" s="89"/>
      <c r="T7328" s="89"/>
    </row>
    <row r="7329" spans="2:20" s="86" customFormat="1" ht="10.199999999999999">
      <c r="B7329" s="87"/>
      <c r="C7329" s="87"/>
      <c r="R7329" s="89"/>
      <c r="S7329" s="89"/>
      <c r="T7329" s="89"/>
    </row>
    <row r="7330" spans="2:20" s="86" customFormat="1" ht="10.199999999999999">
      <c r="B7330" s="87"/>
      <c r="C7330" s="87"/>
      <c r="R7330" s="89"/>
      <c r="S7330" s="89"/>
      <c r="T7330" s="89"/>
    </row>
    <row r="7331" spans="2:20" s="86" customFormat="1" ht="10.199999999999999">
      <c r="B7331" s="87"/>
      <c r="C7331" s="87"/>
      <c r="R7331" s="89"/>
      <c r="S7331" s="89"/>
      <c r="T7331" s="89"/>
    </row>
    <row r="7332" spans="2:20" s="86" customFormat="1" ht="10.199999999999999">
      <c r="B7332" s="87"/>
      <c r="C7332" s="87"/>
      <c r="R7332" s="89"/>
      <c r="S7332" s="89"/>
      <c r="T7332" s="89"/>
    </row>
    <row r="7333" spans="2:20" s="86" customFormat="1" ht="10.199999999999999">
      <c r="B7333" s="87"/>
      <c r="C7333" s="87"/>
      <c r="R7333" s="89"/>
      <c r="S7333" s="89"/>
      <c r="T7333" s="89"/>
    </row>
    <row r="7334" spans="2:20" s="86" customFormat="1" ht="10.199999999999999">
      <c r="B7334" s="87"/>
      <c r="C7334" s="87"/>
      <c r="R7334" s="89"/>
      <c r="S7334" s="89"/>
      <c r="T7334" s="89"/>
    </row>
    <row r="7335" spans="2:20" s="86" customFormat="1" ht="10.199999999999999">
      <c r="B7335" s="87"/>
      <c r="C7335" s="87"/>
      <c r="R7335" s="89"/>
      <c r="S7335" s="89"/>
      <c r="T7335" s="89"/>
    </row>
    <row r="7336" spans="2:20" s="86" customFormat="1" ht="10.199999999999999">
      <c r="B7336" s="87"/>
      <c r="C7336" s="87"/>
      <c r="R7336" s="89"/>
      <c r="S7336" s="89"/>
      <c r="T7336" s="89"/>
    </row>
    <row r="7337" spans="2:20" s="86" customFormat="1" ht="10.199999999999999">
      <c r="B7337" s="87"/>
      <c r="C7337" s="87"/>
      <c r="R7337" s="89"/>
      <c r="S7337" s="89"/>
      <c r="T7337" s="89"/>
    </row>
    <row r="7338" spans="2:20" s="86" customFormat="1" ht="10.199999999999999">
      <c r="B7338" s="87"/>
      <c r="C7338" s="87"/>
      <c r="R7338" s="89"/>
      <c r="S7338" s="89"/>
      <c r="T7338" s="89"/>
    </row>
    <row r="7339" spans="2:20" s="86" customFormat="1" ht="10.199999999999999">
      <c r="B7339" s="87"/>
      <c r="C7339" s="87"/>
      <c r="R7339" s="89"/>
      <c r="S7339" s="89"/>
      <c r="T7339" s="89"/>
    </row>
    <row r="7340" spans="2:20" s="86" customFormat="1" ht="10.199999999999999">
      <c r="B7340" s="87"/>
      <c r="C7340" s="87"/>
      <c r="R7340" s="89"/>
      <c r="S7340" s="89"/>
      <c r="T7340" s="89"/>
    </row>
    <row r="7341" spans="2:20" s="86" customFormat="1" ht="10.199999999999999">
      <c r="B7341" s="87"/>
      <c r="C7341" s="87"/>
      <c r="R7341" s="89"/>
      <c r="S7341" s="89"/>
      <c r="T7341" s="89"/>
    </row>
    <row r="7342" spans="2:20" s="86" customFormat="1" ht="10.199999999999999">
      <c r="B7342" s="87"/>
      <c r="C7342" s="87"/>
      <c r="R7342" s="89"/>
      <c r="S7342" s="89"/>
      <c r="T7342" s="89"/>
    </row>
    <row r="7343" spans="2:20" s="86" customFormat="1" ht="10.199999999999999">
      <c r="B7343" s="87"/>
      <c r="C7343" s="87"/>
      <c r="R7343" s="89"/>
      <c r="S7343" s="89"/>
      <c r="T7343" s="89"/>
    </row>
    <row r="7344" spans="2:20" s="86" customFormat="1" ht="10.199999999999999">
      <c r="B7344" s="87"/>
      <c r="C7344" s="87"/>
      <c r="R7344" s="89"/>
      <c r="S7344" s="89"/>
      <c r="T7344" s="89"/>
    </row>
    <row r="7345" spans="2:20" s="86" customFormat="1" ht="10.199999999999999">
      <c r="B7345" s="87"/>
      <c r="C7345" s="87"/>
      <c r="R7345" s="89"/>
      <c r="S7345" s="89"/>
      <c r="T7345" s="89"/>
    </row>
    <row r="7346" spans="2:20" s="86" customFormat="1" ht="10.199999999999999">
      <c r="B7346" s="87"/>
      <c r="C7346" s="87"/>
      <c r="R7346" s="89"/>
      <c r="S7346" s="89"/>
      <c r="T7346" s="89"/>
    </row>
    <row r="7347" spans="2:20" s="86" customFormat="1" ht="10.199999999999999">
      <c r="B7347" s="87"/>
      <c r="C7347" s="87"/>
      <c r="R7347" s="89"/>
      <c r="S7347" s="89"/>
      <c r="T7347" s="89"/>
    </row>
    <row r="7348" spans="2:20" s="86" customFormat="1" ht="10.199999999999999">
      <c r="B7348" s="87"/>
      <c r="C7348" s="87"/>
      <c r="R7348" s="89"/>
      <c r="S7348" s="89"/>
      <c r="T7348" s="89"/>
    </row>
    <row r="7349" spans="2:20" s="86" customFormat="1" ht="10.199999999999999">
      <c r="B7349" s="87"/>
      <c r="C7349" s="87"/>
      <c r="R7349" s="89"/>
      <c r="S7349" s="89"/>
      <c r="T7349" s="89"/>
    </row>
    <row r="7350" spans="2:20" s="86" customFormat="1" ht="10.199999999999999">
      <c r="B7350" s="87"/>
      <c r="C7350" s="87"/>
      <c r="R7350" s="89"/>
      <c r="S7350" s="89"/>
      <c r="T7350" s="89"/>
    </row>
    <row r="7351" spans="2:20" s="86" customFormat="1" ht="10.199999999999999">
      <c r="B7351" s="87"/>
      <c r="C7351" s="87"/>
      <c r="R7351" s="89"/>
      <c r="S7351" s="89"/>
      <c r="T7351" s="89"/>
    </row>
    <row r="7352" spans="2:20" s="86" customFormat="1" ht="10.199999999999999">
      <c r="B7352" s="87"/>
      <c r="C7352" s="87"/>
      <c r="R7352" s="89"/>
      <c r="S7352" s="89"/>
      <c r="T7352" s="89"/>
    </row>
    <row r="7353" spans="2:20" s="86" customFormat="1" ht="10.199999999999999">
      <c r="B7353" s="87"/>
      <c r="C7353" s="87"/>
      <c r="R7353" s="89"/>
      <c r="S7353" s="89"/>
      <c r="T7353" s="89"/>
    </row>
    <row r="7354" spans="2:20" s="86" customFormat="1" ht="10.199999999999999">
      <c r="B7354" s="87"/>
      <c r="C7354" s="87"/>
      <c r="R7354" s="89"/>
      <c r="S7354" s="89"/>
      <c r="T7354" s="89"/>
    </row>
    <row r="7355" spans="2:20" s="86" customFormat="1" ht="10.199999999999999">
      <c r="B7355" s="87"/>
      <c r="C7355" s="87"/>
      <c r="R7355" s="89"/>
      <c r="S7355" s="89"/>
      <c r="T7355" s="89"/>
    </row>
    <row r="7356" spans="2:20" s="86" customFormat="1" ht="10.199999999999999">
      <c r="B7356" s="87"/>
      <c r="C7356" s="87"/>
      <c r="R7356" s="89"/>
      <c r="S7356" s="89"/>
      <c r="T7356" s="89"/>
    </row>
    <row r="7357" spans="2:20" s="86" customFormat="1" ht="10.199999999999999">
      <c r="B7357" s="87"/>
      <c r="C7357" s="87"/>
      <c r="R7357" s="89"/>
      <c r="S7357" s="89"/>
      <c r="T7357" s="89"/>
    </row>
    <row r="7358" spans="2:20" s="86" customFormat="1" ht="10.199999999999999">
      <c r="B7358" s="87"/>
      <c r="C7358" s="87"/>
      <c r="R7358" s="89"/>
      <c r="S7358" s="89"/>
      <c r="T7358" s="89"/>
    </row>
    <row r="7359" spans="2:20" s="86" customFormat="1" ht="10.199999999999999">
      <c r="B7359" s="87"/>
      <c r="C7359" s="87"/>
      <c r="R7359" s="89"/>
      <c r="S7359" s="89"/>
      <c r="T7359" s="89"/>
    </row>
    <row r="7360" spans="2:20" s="86" customFormat="1" ht="10.199999999999999">
      <c r="B7360" s="87"/>
      <c r="C7360" s="87"/>
      <c r="R7360" s="89"/>
      <c r="S7360" s="89"/>
      <c r="T7360" s="89"/>
    </row>
    <row r="7361" spans="2:20" s="86" customFormat="1" ht="10.199999999999999">
      <c r="B7361" s="87"/>
      <c r="C7361" s="87"/>
      <c r="R7361" s="89"/>
      <c r="S7361" s="89"/>
      <c r="T7361" s="89"/>
    </row>
    <row r="7362" spans="2:20" s="86" customFormat="1" ht="10.199999999999999">
      <c r="B7362" s="87"/>
      <c r="C7362" s="87"/>
      <c r="R7362" s="89"/>
      <c r="S7362" s="89"/>
      <c r="T7362" s="89"/>
    </row>
    <row r="7363" spans="2:20" s="86" customFormat="1" ht="10.199999999999999">
      <c r="B7363" s="87"/>
      <c r="C7363" s="87"/>
      <c r="R7363" s="89"/>
      <c r="S7363" s="89"/>
      <c r="T7363" s="89"/>
    </row>
    <row r="7364" spans="2:20" s="86" customFormat="1" ht="10.199999999999999">
      <c r="B7364" s="87"/>
      <c r="C7364" s="87"/>
      <c r="R7364" s="89"/>
      <c r="S7364" s="89"/>
      <c r="T7364" s="89"/>
    </row>
    <row r="7365" spans="2:20" s="86" customFormat="1" ht="10.199999999999999">
      <c r="B7365" s="87"/>
      <c r="C7365" s="87"/>
      <c r="R7365" s="89"/>
      <c r="S7365" s="89"/>
      <c r="T7365" s="89"/>
    </row>
    <row r="7366" spans="2:20" s="86" customFormat="1" ht="10.199999999999999">
      <c r="B7366" s="87"/>
      <c r="C7366" s="87"/>
      <c r="R7366" s="89"/>
      <c r="S7366" s="89"/>
      <c r="T7366" s="89"/>
    </row>
    <row r="7367" spans="2:20" s="86" customFormat="1" ht="10.199999999999999">
      <c r="B7367" s="87"/>
      <c r="C7367" s="87"/>
      <c r="R7367" s="89"/>
      <c r="S7367" s="89"/>
      <c r="T7367" s="89"/>
    </row>
    <row r="7368" spans="2:20" s="86" customFormat="1" ht="10.199999999999999">
      <c r="B7368" s="87"/>
      <c r="C7368" s="87"/>
      <c r="R7368" s="89"/>
      <c r="S7368" s="89"/>
      <c r="T7368" s="89"/>
    </row>
    <row r="7369" spans="2:20" s="86" customFormat="1" ht="10.199999999999999">
      <c r="B7369" s="87"/>
      <c r="C7369" s="87"/>
      <c r="R7369" s="89"/>
      <c r="S7369" s="89"/>
      <c r="T7369" s="89"/>
    </row>
    <row r="7370" spans="2:20" s="86" customFormat="1" ht="10.199999999999999">
      <c r="B7370" s="87"/>
      <c r="C7370" s="87"/>
      <c r="R7370" s="89"/>
      <c r="S7370" s="89"/>
      <c r="T7370" s="89"/>
    </row>
    <row r="7371" spans="2:20" s="86" customFormat="1" ht="10.199999999999999">
      <c r="B7371" s="87"/>
      <c r="C7371" s="87"/>
      <c r="R7371" s="89"/>
      <c r="S7371" s="89"/>
      <c r="T7371" s="89"/>
    </row>
    <row r="7372" spans="2:20" s="86" customFormat="1" ht="10.199999999999999">
      <c r="B7372" s="87"/>
      <c r="C7372" s="87"/>
      <c r="R7372" s="89"/>
      <c r="S7372" s="89"/>
      <c r="T7372" s="89"/>
    </row>
    <row r="7373" spans="2:20" s="86" customFormat="1" ht="10.199999999999999">
      <c r="B7373" s="87"/>
      <c r="C7373" s="87"/>
      <c r="R7373" s="89"/>
      <c r="S7373" s="89"/>
      <c r="T7373" s="89"/>
    </row>
    <row r="7374" spans="2:20" s="86" customFormat="1" ht="10.199999999999999">
      <c r="B7374" s="87"/>
      <c r="C7374" s="87"/>
      <c r="R7374" s="89"/>
      <c r="S7374" s="89"/>
      <c r="T7374" s="89"/>
    </row>
    <row r="7375" spans="2:20" s="86" customFormat="1" ht="10.199999999999999">
      <c r="B7375" s="87"/>
      <c r="C7375" s="87"/>
      <c r="R7375" s="89"/>
      <c r="S7375" s="89"/>
      <c r="T7375" s="89"/>
    </row>
    <row r="7376" spans="2:20" s="86" customFormat="1" ht="10.199999999999999">
      <c r="B7376" s="87"/>
      <c r="C7376" s="87"/>
      <c r="R7376" s="89"/>
      <c r="S7376" s="89"/>
      <c r="T7376" s="89"/>
    </row>
    <row r="7377" spans="2:20" s="86" customFormat="1" ht="10.199999999999999">
      <c r="B7377" s="87"/>
      <c r="C7377" s="87"/>
      <c r="R7377" s="89"/>
      <c r="S7377" s="89"/>
      <c r="T7377" s="89"/>
    </row>
    <row r="7378" spans="2:20" s="86" customFormat="1" ht="10.199999999999999">
      <c r="B7378" s="87"/>
      <c r="C7378" s="87"/>
      <c r="R7378" s="89"/>
      <c r="S7378" s="89"/>
      <c r="T7378" s="89"/>
    </row>
    <row r="7379" spans="2:20" s="86" customFormat="1" ht="10.199999999999999">
      <c r="B7379" s="87"/>
      <c r="C7379" s="87"/>
      <c r="R7379" s="89"/>
      <c r="S7379" s="89"/>
      <c r="T7379" s="89"/>
    </row>
    <row r="7380" spans="2:20" s="86" customFormat="1" ht="10.199999999999999">
      <c r="B7380" s="87"/>
      <c r="C7380" s="87"/>
      <c r="R7380" s="89"/>
      <c r="S7380" s="89"/>
      <c r="T7380" s="89"/>
    </row>
    <row r="7381" spans="2:20" s="86" customFormat="1" ht="10.199999999999999">
      <c r="B7381" s="87"/>
      <c r="C7381" s="87"/>
      <c r="R7381" s="89"/>
      <c r="S7381" s="89"/>
      <c r="T7381" s="89"/>
    </row>
    <row r="7382" spans="2:20" s="86" customFormat="1" ht="10.199999999999999">
      <c r="B7382" s="87"/>
      <c r="C7382" s="87"/>
      <c r="R7382" s="89"/>
      <c r="S7382" s="89"/>
      <c r="T7382" s="89"/>
    </row>
    <row r="7383" spans="2:20" s="86" customFormat="1" ht="10.199999999999999">
      <c r="B7383" s="87"/>
      <c r="C7383" s="87"/>
      <c r="R7383" s="89"/>
      <c r="S7383" s="89"/>
      <c r="T7383" s="89"/>
    </row>
    <row r="7384" spans="2:20" s="86" customFormat="1" ht="10.199999999999999">
      <c r="B7384" s="87"/>
      <c r="C7384" s="87"/>
      <c r="R7384" s="89"/>
      <c r="S7384" s="89"/>
      <c r="T7384" s="89"/>
    </row>
    <row r="7385" spans="2:20" s="86" customFormat="1" ht="10.199999999999999">
      <c r="B7385" s="87"/>
      <c r="C7385" s="87"/>
      <c r="R7385" s="89"/>
      <c r="S7385" s="89"/>
      <c r="T7385" s="89"/>
    </row>
    <row r="7386" spans="2:20" s="86" customFormat="1" ht="10.199999999999999">
      <c r="B7386" s="87"/>
      <c r="C7386" s="87"/>
      <c r="R7386" s="89"/>
      <c r="S7386" s="89"/>
      <c r="T7386" s="89"/>
    </row>
    <row r="7387" spans="2:20" s="86" customFormat="1" ht="10.199999999999999">
      <c r="B7387" s="87"/>
      <c r="C7387" s="87"/>
      <c r="R7387" s="89"/>
      <c r="S7387" s="89"/>
      <c r="T7387" s="89"/>
    </row>
    <row r="7388" spans="2:20" s="86" customFormat="1" ht="10.199999999999999">
      <c r="B7388" s="87"/>
      <c r="C7388" s="87"/>
      <c r="R7388" s="89"/>
      <c r="S7388" s="89"/>
      <c r="T7388" s="89"/>
    </row>
    <row r="7389" spans="2:20" s="86" customFormat="1" ht="10.199999999999999">
      <c r="B7389" s="87"/>
      <c r="C7389" s="87"/>
      <c r="R7389" s="89"/>
      <c r="S7389" s="89"/>
      <c r="T7389" s="89"/>
    </row>
    <row r="7390" spans="2:20" s="86" customFormat="1" ht="10.199999999999999">
      <c r="B7390" s="87"/>
      <c r="C7390" s="87"/>
      <c r="R7390" s="89"/>
      <c r="S7390" s="89"/>
      <c r="T7390" s="89"/>
    </row>
    <row r="7391" spans="2:20" s="86" customFormat="1" ht="10.199999999999999">
      <c r="B7391" s="87"/>
      <c r="C7391" s="87"/>
      <c r="R7391" s="89"/>
      <c r="S7391" s="89"/>
      <c r="T7391" s="89"/>
    </row>
    <row r="7392" spans="2:20" s="86" customFormat="1" ht="10.199999999999999">
      <c r="B7392" s="87"/>
      <c r="C7392" s="87"/>
      <c r="R7392" s="89"/>
      <c r="S7392" s="89"/>
      <c r="T7392" s="89"/>
    </row>
    <row r="7393" spans="2:20" s="86" customFormat="1" ht="10.199999999999999">
      <c r="B7393" s="87"/>
      <c r="C7393" s="87"/>
      <c r="R7393" s="89"/>
      <c r="S7393" s="89"/>
      <c r="T7393" s="89"/>
    </row>
    <row r="7394" spans="2:20" s="86" customFormat="1" ht="10.199999999999999">
      <c r="B7394" s="87"/>
      <c r="C7394" s="87"/>
      <c r="R7394" s="89"/>
      <c r="S7394" s="89"/>
      <c r="T7394" s="89"/>
    </row>
    <row r="7395" spans="2:20" s="86" customFormat="1" ht="10.199999999999999">
      <c r="B7395" s="87"/>
      <c r="C7395" s="87"/>
      <c r="R7395" s="89"/>
      <c r="S7395" s="89"/>
      <c r="T7395" s="89"/>
    </row>
    <row r="7396" spans="2:20" s="86" customFormat="1" ht="10.199999999999999">
      <c r="B7396" s="87"/>
      <c r="C7396" s="87"/>
      <c r="R7396" s="89"/>
      <c r="S7396" s="89"/>
      <c r="T7396" s="89"/>
    </row>
    <row r="7397" spans="2:20" s="86" customFormat="1" ht="10.199999999999999">
      <c r="B7397" s="87"/>
      <c r="C7397" s="87"/>
      <c r="R7397" s="89"/>
      <c r="S7397" s="89"/>
      <c r="T7397" s="89"/>
    </row>
    <row r="7398" spans="2:20" s="86" customFormat="1" ht="10.199999999999999">
      <c r="B7398" s="87"/>
      <c r="C7398" s="87"/>
      <c r="R7398" s="89"/>
      <c r="S7398" s="89"/>
      <c r="T7398" s="89"/>
    </row>
    <row r="7399" spans="2:20" s="86" customFormat="1" ht="10.199999999999999">
      <c r="B7399" s="87"/>
      <c r="C7399" s="87"/>
      <c r="R7399" s="89"/>
      <c r="S7399" s="89"/>
      <c r="T7399" s="89"/>
    </row>
    <row r="7400" spans="2:20" s="86" customFormat="1" ht="10.199999999999999">
      <c r="B7400" s="87"/>
      <c r="C7400" s="87"/>
      <c r="R7400" s="89"/>
      <c r="S7400" s="89"/>
      <c r="T7400" s="89"/>
    </row>
    <row r="7401" spans="2:20" s="86" customFormat="1" ht="10.199999999999999">
      <c r="B7401" s="87"/>
      <c r="C7401" s="87"/>
      <c r="R7401" s="89"/>
      <c r="S7401" s="89"/>
      <c r="T7401" s="89"/>
    </row>
    <row r="7402" spans="2:20" s="86" customFormat="1" ht="10.199999999999999">
      <c r="B7402" s="87"/>
      <c r="C7402" s="87"/>
      <c r="R7402" s="89"/>
      <c r="S7402" s="89"/>
      <c r="T7402" s="89"/>
    </row>
    <row r="7403" spans="2:20" s="86" customFormat="1" ht="10.199999999999999">
      <c r="B7403" s="87"/>
      <c r="C7403" s="87"/>
      <c r="R7403" s="89"/>
      <c r="S7403" s="89"/>
      <c r="T7403" s="89"/>
    </row>
    <row r="7404" spans="2:20" s="86" customFormat="1" ht="10.199999999999999">
      <c r="B7404" s="87"/>
      <c r="C7404" s="87"/>
      <c r="R7404" s="89"/>
      <c r="S7404" s="89"/>
      <c r="T7404" s="89"/>
    </row>
    <row r="7405" spans="2:20" s="86" customFormat="1" ht="10.199999999999999">
      <c r="B7405" s="87"/>
      <c r="C7405" s="87"/>
      <c r="R7405" s="89"/>
      <c r="S7405" s="89"/>
      <c r="T7405" s="89"/>
    </row>
    <row r="7406" spans="2:20" s="86" customFormat="1" ht="10.199999999999999">
      <c r="B7406" s="87"/>
      <c r="C7406" s="87"/>
      <c r="R7406" s="89"/>
      <c r="S7406" s="89"/>
      <c r="T7406" s="89"/>
    </row>
    <row r="7407" spans="2:20" s="86" customFormat="1" ht="10.199999999999999">
      <c r="B7407" s="87"/>
      <c r="C7407" s="87"/>
      <c r="R7407" s="89"/>
      <c r="S7407" s="89"/>
      <c r="T7407" s="89"/>
    </row>
    <row r="7408" spans="2:20" s="86" customFormat="1" ht="10.199999999999999">
      <c r="B7408" s="87"/>
      <c r="C7408" s="87"/>
      <c r="R7408" s="89"/>
      <c r="S7408" s="89"/>
      <c r="T7408" s="89"/>
    </row>
    <row r="7409" spans="2:20" s="86" customFormat="1" ht="10.199999999999999">
      <c r="B7409" s="87"/>
      <c r="C7409" s="87"/>
      <c r="R7409" s="89"/>
      <c r="S7409" s="89"/>
      <c r="T7409" s="89"/>
    </row>
    <row r="7410" spans="2:20" s="86" customFormat="1" ht="10.199999999999999">
      <c r="B7410" s="87"/>
      <c r="C7410" s="87"/>
      <c r="R7410" s="89"/>
      <c r="S7410" s="89"/>
      <c r="T7410" s="89"/>
    </row>
    <row r="7411" spans="2:20" s="86" customFormat="1" ht="10.199999999999999">
      <c r="B7411" s="87"/>
      <c r="C7411" s="87"/>
      <c r="R7411" s="89"/>
      <c r="S7411" s="89"/>
      <c r="T7411" s="89"/>
    </row>
    <row r="7412" spans="2:20" s="86" customFormat="1" ht="10.199999999999999">
      <c r="B7412" s="87"/>
      <c r="C7412" s="87"/>
      <c r="R7412" s="89"/>
      <c r="S7412" s="89"/>
      <c r="T7412" s="89"/>
    </row>
    <row r="7413" spans="2:20" s="86" customFormat="1" ht="10.199999999999999">
      <c r="B7413" s="87"/>
      <c r="C7413" s="87"/>
      <c r="R7413" s="89"/>
      <c r="S7413" s="89"/>
      <c r="T7413" s="89"/>
    </row>
    <row r="7414" spans="2:20" s="86" customFormat="1" ht="10.199999999999999">
      <c r="B7414" s="87"/>
      <c r="C7414" s="87"/>
      <c r="R7414" s="89"/>
      <c r="S7414" s="89"/>
      <c r="T7414" s="89"/>
    </row>
    <row r="7415" spans="2:20" s="86" customFormat="1" ht="10.199999999999999">
      <c r="B7415" s="87"/>
      <c r="C7415" s="87"/>
      <c r="R7415" s="89"/>
      <c r="S7415" s="89"/>
      <c r="T7415" s="89"/>
    </row>
    <row r="7416" spans="2:20" s="86" customFormat="1" ht="10.199999999999999">
      <c r="B7416" s="87"/>
      <c r="C7416" s="87"/>
      <c r="R7416" s="89"/>
      <c r="S7416" s="89"/>
      <c r="T7416" s="89"/>
    </row>
    <row r="7417" spans="2:20" s="86" customFormat="1" ht="10.199999999999999">
      <c r="B7417" s="87"/>
      <c r="C7417" s="87"/>
      <c r="R7417" s="89"/>
      <c r="S7417" s="89"/>
      <c r="T7417" s="89"/>
    </row>
    <row r="7418" spans="2:20" s="86" customFormat="1" ht="10.199999999999999">
      <c r="B7418" s="87"/>
      <c r="C7418" s="87"/>
      <c r="R7418" s="89"/>
      <c r="S7418" s="89"/>
      <c r="T7418" s="89"/>
    </row>
    <row r="7419" spans="2:20" s="86" customFormat="1" ht="10.199999999999999">
      <c r="B7419" s="87"/>
      <c r="C7419" s="87"/>
      <c r="R7419" s="89"/>
      <c r="S7419" s="89"/>
      <c r="T7419" s="89"/>
    </row>
    <row r="7420" spans="2:20" s="86" customFormat="1" ht="10.199999999999999">
      <c r="B7420" s="87"/>
      <c r="C7420" s="87"/>
      <c r="R7420" s="89"/>
      <c r="S7420" s="89"/>
      <c r="T7420" s="89"/>
    </row>
    <row r="7421" spans="2:20" s="86" customFormat="1" ht="10.199999999999999">
      <c r="B7421" s="87"/>
      <c r="C7421" s="87"/>
      <c r="R7421" s="89"/>
      <c r="S7421" s="89"/>
      <c r="T7421" s="89"/>
    </row>
    <row r="7422" spans="2:20" s="86" customFormat="1" ht="10.199999999999999">
      <c r="B7422" s="87"/>
      <c r="C7422" s="87"/>
      <c r="R7422" s="89"/>
      <c r="S7422" s="89"/>
      <c r="T7422" s="89"/>
    </row>
    <row r="7423" spans="2:20" s="86" customFormat="1" ht="10.199999999999999">
      <c r="B7423" s="87"/>
      <c r="C7423" s="87"/>
      <c r="R7423" s="89"/>
      <c r="S7423" s="89"/>
      <c r="T7423" s="89"/>
    </row>
    <row r="7424" spans="2:20" s="86" customFormat="1" ht="10.199999999999999">
      <c r="B7424" s="87"/>
      <c r="C7424" s="87"/>
      <c r="R7424" s="89"/>
      <c r="S7424" s="89"/>
      <c r="T7424" s="89"/>
    </row>
    <row r="7425" spans="2:20" s="86" customFormat="1" ht="10.199999999999999">
      <c r="B7425" s="87"/>
      <c r="C7425" s="87"/>
      <c r="R7425" s="89"/>
      <c r="S7425" s="89"/>
      <c r="T7425" s="89"/>
    </row>
    <row r="7426" spans="2:20" s="86" customFormat="1" ht="10.199999999999999">
      <c r="B7426" s="87"/>
      <c r="C7426" s="87"/>
      <c r="R7426" s="89"/>
      <c r="S7426" s="89"/>
      <c r="T7426" s="89"/>
    </row>
    <row r="7427" spans="2:20" s="86" customFormat="1" ht="10.199999999999999">
      <c r="B7427" s="87"/>
      <c r="C7427" s="87"/>
      <c r="R7427" s="89"/>
      <c r="S7427" s="89"/>
      <c r="T7427" s="89"/>
    </row>
    <row r="7428" spans="2:20" s="86" customFormat="1" ht="10.199999999999999">
      <c r="B7428" s="87"/>
      <c r="C7428" s="87"/>
      <c r="R7428" s="89"/>
      <c r="S7428" s="89"/>
      <c r="T7428" s="89"/>
    </row>
    <row r="7429" spans="2:20" s="86" customFormat="1" ht="10.199999999999999">
      <c r="B7429" s="87"/>
      <c r="C7429" s="87"/>
      <c r="R7429" s="89"/>
      <c r="S7429" s="89"/>
      <c r="T7429" s="89"/>
    </row>
    <row r="7430" spans="2:20" s="86" customFormat="1" ht="10.199999999999999">
      <c r="B7430" s="87"/>
      <c r="C7430" s="87"/>
      <c r="R7430" s="89"/>
      <c r="S7430" s="89"/>
      <c r="T7430" s="89"/>
    </row>
    <row r="7431" spans="2:20" s="86" customFormat="1" ht="10.199999999999999">
      <c r="B7431" s="87"/>
      <c r="C7431" s="87"/>
      <c r="R7431" s="89"/>
      <c r="S7431" s="89"/>
      <c r="T7431" s="89"/>
    </row>
    <row r="7432" spans="2:20" s="86" customFormat="1" ht="10.199999999999999">
      <c r="B7432" s="87"/>
      <c r="C7432" s="87"/>
      <c r="R7432" s="89"/>
      <c r="S7432" s="89"/>
      <c r="T7432" s="89"/>
    </row>
    <row r="7433" spans="2:20" s="86" customFormat="1" ht="10.199999999999999">
      <c r="B7433" s="87"/>
      <c r="C7433" s="87"/>
      <c r="R7433" s="89"/>
      <c r="S7433" s="89"/>
      <c r="T7433" s="89"/>
    </row>
    <row r="7434" spans="2:20" s="86" customFormat="1" ht="10.199999999999999">
      <c r="B7434" s="87"/>
      <c r="C7434" s="87"/>
      <c r="R7434" s="89"/>
      <c r="S7434" s="89"/>
      <c r="T7434" s="89"/>
    </row>
    <row r="7435" spans="2:20" s="86" customFormat="1" ht="10.199999999999999">
      <c r="B7435" s="87"/>
      <c r="C7435" s="87"/>
      <c r="R7435" s="89"/>
      <c r="S7435" s="89"/>
      <c r="T7435" s="89"/>
    </row>
    <row r="7436" spans="2:20" s="86" customFormat="1" ht="10.199999999999999">
      <c r="B7436" s="87"/>
      <c r="C7436" s="87"/>
      <c r="R7436" s="89"/>
      <c r="S7436" s="89"/>
      <c r="T7436" s="89"/>
    </row>
    <row r="7437" spans="2:20" s="86" customFormat="1" ht="10.199999999999999">
      <c r="B7437" s="87"/>
      <c r="C7437" s="87"/>
      <c r="R7437" s="89"/>
      <c r="S7437" s="89"/>
      <c r="T7437" s="89"/>
    </row>
    <row r="7438" spans="2:20" s="86" customFormat="1" ht="10.199999999999999">
      <c r="B7438" s="87"/>
      <c r="C7438" s="87"/>
      <c r="R7438" s="89"/>
      <c r="S7438" s="89"/>
      <c r="T7438" s="89"/>
    </row>
    <row r="7439" spans="2:20" s="86" customFormat="1" ht="10.199999999999999">
      <c r="B7439" s="87"/>
      <c r="C7439" s="87"/>
      <c r="R7439" s="89"/>
      <c r="S7439" s="89"/>
      <c r="T7439" s="89"/>
    </row>
    <row r="7440" spans="2:20" s="86" customFormat="1" ht="10.199999999999999">
      <c r="B7440" s="87"/>
      <c r="C7440" s="87"/>
      <c r="R7440" s="89"/>
      <c r="S7440" s="89"/>
      <c r="T7440" s="89"/>
    </row>
    <row r="7441" spans="2:20" s="86" customFormat="1" ht="10.199999999999999">
      <c r="B7441" s="87"/>
      <c r="C7441" s="87"/>
      <c r="R7441" s="89"/>
      <c r="S7441" s="89"/>
      <c r="T7441" s="89"/>
    </row>
    <row r="7442" spans="2:20" s="86" customFormat="1" ht="10.199999999999999">
      <c r="B7442" s="87"/>
      <c r="C7442" s="87"/>
      <c r="R7442" s="89"/>
      <c r="S7442" s="89"/>
      <c r="T7442" s="89"/>
    </row>
    <row r="7443" spans="2:20" s="86" customFormat="1" ht="10.199999999999999">
      <c r="B7443" s="87"/>
      <c r="C7443" s="87"/>
      <c r="R7443" s="89"/>
      <c r="S7443" s="89"/>
      <c r="T7443" s="89"/>
    </row>
    <row r="7444" spans="2:20" s="86" customFormat="1" ht="10.199999999999999">
      <c r="B7444" s="87"/>
      <c r="C7444" s="87"/>
      <c r="R7444" s="89"/>
      <c r="S7444" s="89"/>
      <c r="T7444" s="89"/>
    </row>
    <row r="7445" spans="2:20" s="86" customFormat="1" ht="10.199999999999999">
      <c r="B7445" s="87"/>
      <c r="C7445" s="87"/>
      <c r="R7445" s="89"/>
      <c r="S7445" s="89"/>
      <c r="T7445" s="89"/>
    </row>
    <row r="7446" spans="2:20" s="86" customFormat="1" ht="10.199999999999999">
      <c r="B7446" s="87"/>
      <c r="C7446" s="87"/>
      <c r="R7446" s="89"/>
      <c r="S7446" s="89"/>
      <c r="T7446" s="89"/>
    </row>
    <row r="7447" spans="2:20" s="86" customFormat="1" ht="10.199999999999999">
      <c r="B7447" s="87"/>
      <c r="C7447" s="87"/>
      <c r="R7447" s="89"/>
      <c r="S7447" s="89"/>
      <c r="T7447" s="89"/>
    </row>
    <row r="7448" spans="2:20" s="86" customFormat="1" ht="10.199999999999999">
      <c r="B7448" s="87"/>
      <c r="C7448" s="87"/>
      <c r="R7448" s="89"/>
      <c r="S7448" s="89"/>
      <c r="T7448" s="89"/>
    </row>
    <row r="7449" spans="2:20" s="86" customFormat="1" ht="10.199999999999999">
      <c r="B7449" s="87"/>
      <c r="C7449" s="87"/>
      <c r="R7449" s="89"/>
      <c r="S7449" s="89"/>
      <c r="T7449" s="89"/>
    </row>
    <row r="7450" spans="2:20" s="86" customFormat="1" ht="10.199999999999999">
      <c r="B7450" s="87"/>
      <c r="C7450" s="87"/>
      <c r="R7450" s="89"/>
      <c r="S7450" s="89"/>
      <c r="T7450" s="89"/>
    </row>
    <row r="7451" spans="2:20" s="86" customFormat="1" ht="10.199999999999999">
      <c r="B7451" s="87"/>
      <c r="C7451" s="87"/>
      <c r="R7451" s="89"/>
      <c r="S7451" s="89"/>
      <c r="T7451" s="89"/>
    </row>
    <row r="7452" spans="2:20" s="86" customFormat="1" ht="10.199999999999999">
      <c r="B7452" s="87"/>
      <c r="C7452" s="87"/>
      <c r="R7452" s="89"/>
      <c r="S7452" s="89"/>
      <c r="T7452" s="89"/>
    </row>
    <row r="7453" spans="2:20" s="86" customFormat="1" ht="10.199999999999999">
      <c r="B7453" s="87"/>
      <c r="C7453" s="87"/>
      <c r="R7453" s="89"/>
      <c r="S7453" s="89"/>
      <c r="T7453" s="89"/>
    </row>
    <row r="7454" spans="2:20" s="86" customFormat="1" ht="10.199999999999999">
      <c r="B7454" s="87"/>
      <c r="C7454" s="87"/>
      <c r="R7454" s="89"/>
      <c r="S7454" s="89"/>
      <c r="T7454" s="89"/>
    </row>
    <row r="7455" spans="2:20" s="86" customFormat="1" ht="10.199999999999999">
      <c r="B7455" s="87"/>
      <c r="C7455" s="87"/>
      <c r="R7455" s="89"/>
      <c r="S7455" s="89"/>
      <c r="T7455" s="89"/>
    </row>
    <row r="7456" spans="2:20" s="86" customFormat="1" ht="10.199999999999999">
      <c r="B7456" s="87"/>
      <c r="C7456" s="87"/>
      <c r="R7456" s="89"/>
      <c r="S7456" s="89"/>
      <c r="T7456" s="89"/>
    </row>
    <row r="7457" spans="2:20" s="86" customFormat="1" ht="10.199999999999999">
      <c r="B7457" s="87"/>
      <c r="C7457" s="87"/>
      <c r="R7457" s="89"/>
      <c r="S7457" s="89"/>
      <c r="T7457" s="89"/>
    </row>
    <row r="7458" spans="2:20" s="86" customFormat="1" ht="10.199999999999999">
      <c r="B7458" s="87"/>
      <c r="C7458" s="87"/>
      <c r="R7458" s="89"/>
      <c r="S7458" s="89"/>
      <c r="T7458" s="89"/>
    </row>
    <row r="7459" spans="2:20" s="86" customFormat="1" ht="10.199999999999999">
      <c r="B7459" s="87"/>
      <c r="C7459" s="87"/>
      <c r="R7459" s="89"/>
      <c r="S7459" s="89"/>
      <c r="T7459" s="89"/>
    </row>
    <row r="7460" spans="2:20" s="86" customFormat="1" ht="10.199999999999999">
      <c r="B7460" s="87"/>
      <c r="C7460" s="87"/>
      <c r="R7460" s="89"/>
      <c r="S7460" s="89"/>
      <c r="T7460" s="89"/>
    </row>
    <row r="7461" spans="2:20" s="86" customFormat="1" ht="10.199999999999999">
      <c r="B7461" s="87"/>
      <c r="C7461" s="87"/>
      <c r="R7461" s="89"/>
      <c r="S7461" s="89"/>
      <c r="T7461" s="89"/>
    </row>
    <row r="7462" spans="2:20" s="86" customFormat="1" ht="10.199999999999999">
      <c r="B7462" s="87"/>
      <c r="C7462" s="87"/>
      <c r="R7462" s="89"/>
      <c r="S7462" s="89"/>
      <c r="T7462" s="89"/>
    </row>
    <row r="7463" spans="2:20" s="86" customFormat="1" ht="10.199999999999999">
      <c r="B7463" s="87"/>
      <c r="C7463" s="87"/>
      <c r="R7463" s="89"/>
      <c r="S7463" s="89"/>
      <c r="T7463" s="89"/>
    </row>
    <row r="7464" spans="2:20" s="86" customFormat="1" ht="10.199999999999999">
      <c r="B7464" s="87"/>
      <c r="C7464" s="87"/>
      <c r="R7464" s="89"/>
      <c r="S7464" s="89"/>
      <c r="T7464" s="89"/>
    </row>
    <row r="7465" spans="2:20" s="86" customFormat="1" ht="10.199999999999999">
      <c r="B7465" s="87"/>
      <c r="C7465" s="87"/>
      <c r="R7465" s="89"/>
      <c r="S7465" s="89"/>
      <c r="T7465" s="89"/>
    </row>
    <row r="7466" spans="2:20" s="86" customFormat="1" ht="10.199999999999999">
      <c r="B7466" s="87"/>
      <c r="C7466" s="87"/>
      <c r="R7466" s="89"/>
      <c r="S7466" s="89"/>
      <c r="T7466" s="89"/>
    </row>
    <row r="7467" spans="2:20" s="86" customFormat="1" ht="10.199999999999999">
      <c r="B7467" s="87"/>
      <c r="C7467" s="87"/>
      <c r="R7467" s="89"/>
      <c r="S7467" s="89"/>
      <c r="T7467" s="89"/>
    </row>
    <row r="7468" spans="2:20" s="86" customFormat="1" ht="10.199999999999999">
      <c r="B7468" s="87"/>
      <c r="C7468" s="87"/>
      <c r="R7468" s="89"/>
      <c r="S7468" s="89"/>
      <c r="T7468" s="89"/>
    </row>
    <row r="7469" spans="2:20" s="86" customFormat="1" ht="10.199999999999999">
      <c r="B7469" s="87"/>
      <c r="C7469" s="87"/>
      <c r="R7469" s="89"/>
      <c r="S7469" s="89"/>
      <c r="T7469" s="89"/>
    </row>
    <row r="7470" spans="2:20" s="86" customFormat="1" ht="10.199999999999999">
      <c r="B7470" s="87"/>
      <c r="C7470" s="87"/>
      <c r="R7470" s="89"/>
      <c r="S7470" s="89"/>
      <c r="T7470" s="89"/>
    </row>
    <row r="7471" spans="2:20" s="86" customFormat="1" ht="10.199999999999999">
      <c r="B7471" s="87"/>
      <c r="C7471" s="87"/>
      <c r="R7471" s="89"/>
      <c r="S7471" s="89"/>
      <c r="T7471" s="89"/>
    </row>
    <row r="7472" spans="2:20" s="86" customFormat="1" ht="10.199999999999999">
      <c r="B7472" s="87"/>
      <c r="C7472" s="87"/>
      <c r="R7472" s="89"/>
      <c r="S7472" s="89"/>
      <c r="T7472" s="89"/>
    </row>
    <row r="7473" spans="2:20" s="86" customFormat="1" ht="10.199999999999999">
      <c r="B7473" s="87"/>
      <c r="C7473" s="87"/>
      <c r="R7473" s="89"/>
      <c r="S7473" s="89"/>
      <c r="T7473" s="89"/>
    </row>
    <row r="7474" spans="2:20" s="86" customFormat="1" ht="10.199999999999999">
      <c r="B7474" s="87"/>
      <c r="C7474" s="87"/>
      <c r="R7474" s="89"/>
      <c r="S7474" s="89"/>
      <c r="T7474" s="89"/>
    </row>
    <row r="7475" spans="2:20" s="86" customFormat="1" ht="10.199999999999999">
      <c r="B7475" s="87"/>
      <c r="C7475" s="87"/>
      <c r="R7475" s="89"/>
      <c r="S7475" s="89"/>
      <c r="T7475" s="89"/>
    </row>
    <row r="7476" spans="2:20" s="86" customFormat="1" ht="10.199999999999999">
      <c r="B7476" s="87"/>
      <c r="C7476" s="87"/>
      <c r="R7476" s="89"/>
      <c r="S7476" s="89"/>
      <c r="T7476" s="89"/>
    </row>
    <row r="7477" spans="2:20" s="86" customFormat="1" ht="10.199999999999999">
      <c r="B7477" s="87"/>
      <c r="C7477" s="87"/>
      <c r="R7477" s="89"/>
      <c r="S7477" s="89"/>
      <c r="T7477" s="89"/>
    </row>
    <row r="7478" spans="2:20" s="86" customFormat="1" ht="10.199999999999999">
      <c r="B7478" s="87"/>
      <c r="C7478" s="87"/>
      <c r="R7478" s="89"/>
      <c r="S7478" s="89"/>
      <c r="T7478" s="89"/>
    </row>
    <row r="7479" spans="2:20" s="86" customFormat="1" ht="10.199999999999999">
      <c r="B7479" s="87"/>
      <c r="C7479" s="87"/>
      <c r="R7479" s="89"/>
      <c r="S7479" s="89"/>
      <c r="T7479" s="89"/>
    </row>
    <row r="7480" spans="2:20" s="86" customFormat="1" ht="10.199999999999999">
      <c r="B7480" s="87"/>
      <c r="C7480" s="87"/>
      <c r="R7480" s="89"/>
      <c r="S7480" s="89"/>
      <c r="T7480" s="89"/>
    </row>
    <row r="7481" spans="2:20" s="86" customFormat="1" ht="10.199999999999999">
      <c r="B7481" s="87"/>
      <c r="C7481" s="87"/>
      <c r="R7481" s="89"/>
      <c r="S7481" s="89"/>
      <c r="T7481" s="89"/>
    </row>
    <row r="7482" spans="2:20" s="86" customFormat="1" ht="10.199999999999999">
      <c r="B7482" s="87"/>
      <c r="C7482" s="87"/>
      <c r="R7482" s="89"/>
      <c r="S7482" s="89"/>
      <c r="T7482" s="89"/>
    </row>
    <row r="7483" spans="2:20" s="86" customFormat="1" ht="10.199999999999999">
      <c r="B7483" s="87"/>
      <c r="C7483" s="87"/>
      <c r="R7483" s="89"/>
      <c r="S7483" s="89"/>
      <c r="T7483" s="89"/>
    </row>
    <row r="7484" spans="2:20" s="86" customFormat="1" ht="10.199999999999999">
      <c r="B7484" s="87"/>
      <c r="C7484" s="87"/>
      <c r="R7484" s="89"/>
      <c r="S7484" s="89"/>
      <c r="T7484" s="89"/>
    </row>
    <row r="7485" spans="2:20" s="86" customFormat="1" ht="10.199999999999999">
      <c r="B7485" s="87"/>
      <c r="C7485" s="87"/>
      <c r="R7485" s="89"/>
      <c r="S7485" s="89"/>
      <c r="T7485" s="89"/>
    </row>
    <row r="7486" spans="2:20" s="86" customFormat="1" ht="10.199999999999999">
      <c r="B7486" s="87"/>
      <c r="C7486" s="87"/>
      <c r="R7486" s="89"/>
      <c r="S7486" s="89"/>
      <c r="T7486" s="89"/>
    </row>
    <row r="7487" spans="2:20" s="86" customFormat="1" ht="10.199999999999999">
      <c r="B7487" s="87"/>
      <c r="C7487" s="87"/>
      <c r="R7487" s="89"/>
      <c r="S7487" s="89"/>
      <c r="T7487" s="89"/>
    </row>
    <row r="7488" spans="2:20" s="86" customFormat="1" ht="10.199999999999999">
      <c r="B7488" s="87"/>
      <c r="C7488" s="87"/>
      <c r="R7488" s="89"/>
      <c r="S7488" s="89"/>
      <c r="T7488" s="89"/>
    </row>
    <row r="7489" spans="2:20" s="86" customFormat="1" ht="10.199999999999999">
      <c r="B7489" s="87"/>
      <c r="C7489" s="87"/>
      <c r="R7489" s="89"/>
      <c r="S7489" s="89"/>
      <c r="T7489" s="89"/>
    </row>
    <row r="7490" spans="2:20" s="86" customFormat="1" ht="10.199999999999999">
      <c r="B7490" s="87"/>
      <c r="C7490" s="87"/>
      <c r="R7490" s="89"/>
      <c r="S7490" s="89"/>
      <c r="T7490" s="89"/>
    </row>
    <row r="7491" spans="2:20" s="86" customFormat="1" ht="10.199999999999999">
      <c r="B7491" s="87"/>
      <c r="C7491" s="87"/>
      <c r="R7491" s="89"/>
      <c r="S7491" s="89"/>
      <c r="T7491" s="89"/>
    </row>
    <row r="7492" spans="2:20" s="86" customFormat="1" ht="10.199999999999999">
      <c r="B7492" s="87"/>
      <c r="C7492" s="87"/>
      <c r="R7492" s="89"/>
      <c r="S7492" s="89"/>
      <c r="T7492" s="89"/>
    </row>
    <row r="7493" spans="2:20" s="86" customFormat="1" ht="10.199999999999999">
      <c r="B7493" s="87"/>
      <c r="C7493" s="87"/>
      <c r="R7493" s="89"/>
      <c r="S7493" s="89"/>
      <c r="T7493" s="89"/>
    </row>
    <row r="7494" spans="2:20" s="86" customFormat="1" ht="10.199999999999999">
      <c r="B7494" s="87"/>
      <c r="C7494" s="87"/>
      <c r="R7494" s="89"/>
      <c r="S7494" s="89"/>
      <c r="T7494" s="89"/>
    </row>
    <row r="7495" spans="2:20" s="86" customFormat="1" ht="10.199999999999999">
      <c r="B7495" s="87"/>
      <c r="C7495" s="87"/>
      <c r="R7495" s="89"/>
      <c r="S7495" s="89"/>
      <c r="T7495" s="89"/>
    </row>
    <row r="7496" spans="2:20" s="86" customFormat="1" ht="10.199999999999999">
      <c r="B7496" s="87"/>
      <c r="C7496" s="87"/>
      <c r="R7496" s="89"/>
      <c r="S7496" s="89"/>
      <c r="T7496" s="89"/>
    </row>
    <row r="7497" spans="2:20" s="86" customFormat="1" ht="10.199999999999999">
      <c r="B7497" s="87"/>
      <c r="C7497" s="87"/>
      <c r="R7497" s="89"/>
      <c r="S7497" s="89"/>
      <c r="T7497" s="89"/>
    </row>
    <row r="7498" spans="2:20" s="86" customFormat="1" ht="10.199999999999999">
      <c r="B7498" s="87"/>
      <c r="C7498" s="87"/>
      <c r="R7498" s="89"/>
      <c r="S7498" s="89"/>
      <c r="T7498" s="89"/>
    </row>
    <row r="7499" spans="2:20" s="86" customFormat="1" ht="10.199999999999999">
      <c r="B7499" s="87"/>
      <c r="C7499" s="87"/>
      <c r="R7499" s="89"/>
      <c r="S7499" s="89"/>
      <c r="T7499" s="89"/>
    </row>
    <row r="7500" spans="2:20" s="86" customFormat="1" ht="10.199999999999999">
      <c r="B7500" s="87"/>
      <c r="C7500" s="87"/>
      <c r="R7500" s="89"/>
      <c r="S7500" s="89"/>
      <c r="T7500" s="89"/>
    </row>
    <row r="7501" spans="2:20" s="86" customFormat="1" ht="10.199999999999999">
      <c r="B7501" s="87"/>
      <c r="C7501" s="87"/>
      <c r="R7501" s="89"/>
      <c r="S7501" s="89"/>
      <c r="T7501" s="89"/>
    </row>
    <row r="7502" spans="2:20" s="86" customFormat="1" ht="10.199999999999999">
      <c r="B7502" s="87"/>
      <c r="C7502" s="87"/>
      <c r="R7502" s="89"/>
      <c r="S7502" s="89"/>
      <c r="T7502" s="89"/>
    </row>
    <row r="7503" spans="2:20" s="86" customFormat="1" ht="10.199999999999999">
      <c r="B7503" s="87"/>
      <c r="C7503" s="87"/>
      <c r="R7503" s="89"/>
      <c r="S7503" s="89"/>
      <c r="T7503" s="89"/>
    </row>
    <row r="7504" spans="2:20" s="86" customFormat="1" ht="10.199999999999999">
      <c r="B7504" s="87"/>
      <c r="C7504" s="87"/>
      <c r="R7504" s="89"/>
      <c r="S7504" s="89"/>
      <c r="T7504" s="89"/>
    </row>
    <row r="7505" spans="2:20" s="86" customFormat="1" ht="10.199999999999999">
      <c r="B7505" s="87"/>
      <c r="C7505" s="87"/>
      <c r="R7505" s="89"/>
      <c r="S7505" s="89"/>
      <c r="T7505" s="89"/>
    </row>
    <row r="7506" spans="2:20" s="86" customFormat="1" ht="10.199999999999999">
      <c r="B7506" s="87"/>
      <c r="C7506" s="87"/>
      <c r="R7506" s="89"/>
      <c r="S7506" s="89"/>
      <c r="T7506" s="89"/>
    </row>
    <row r="7507" spans="2:20" s="86" customFormat="1" ht="10.199999999999999">
      <c r="B7507" s="87"/>
      <c r="C7507" s="87"/>
      <c r="R7507" s="89"/>
      <c r="S7507" s="89"/>
      <c r="T7507" s="89"/>
    </row>
    <row r="7508" spans="2:20" s="86" customFormat="1" ht="10.199999999999999">
      <c r="B7508" s="87"/>
      <c r="C7508" s="87"/>
      <c r="R7508" s="89"/>
      <c r="S7508" s="89"/>
      <c r="T7508" s="89"/>
    </row>
    <row r="7509" spans="2:20" s="86" customFormat="1" ht="10.199999999999999">
      <c r="B7509" s="87"/>
      <c r="C7509" s="87"/>
      <c r="R7509" s="89"/>
      <c r="S7509" s="89"/>
      <c r="T7509" s="89"/>
    </row>
    <row r="7510" spans="2:20" s="86" customFormat="1" ht="10.199999999999999">
      <c r="B7510" s="87"/>
      <c r="C7510" s="87"/>
      <c r="R7510" s="89"/>
      <c r="S7510" s="89"/>
      <c r="T7510" s="89"/>
    </row>
    <row r="7511" spans="2:20" s="86" customFormat="1" ht="10.199999999999999">
      <c r="B7511" s="87"/>
      <c r="C7511" s="87"/>
      <c r="R7511" s="89"/>
      <c r="S7511" s="89"/>
      <c r="T7511" s="89"/>
    </row>
    <row r="7512" spans="2:20" s="86" customFormat="1" ht="10.199999999999999">
      <c r="B7512" s="87"/>
      <c r="C7512" s="87"/>
      <c r="R7512" s="89"/>
      <c r="S7512" s="89"/>
      <c r="T7512" s="89"/>
    </row>
    <row r="7513" spans="2:20" s="86" customFormat="1" ht="10.199999999999999">
      <c r="B7513" s="87"/>
      <c r="C7513" s="87"/>
      <c r="R7513" s="89"/>
      <c r="S7513" s="89"/>
      <c r="T7513" s="89"/>
    </row>
    <row r="7514" spans="2:20" s="86" customFormat="1" ht="10.199999999999999">
      <c r="B7514" s="87"/>
      <c r="C7514" s="87"/>
      <c r="R7514" s="89"/>
      <c r="S7514" s="89"/>
      <c r="T7514" s="89"/>
    </row>
    <row r="7515" spans="2:20" s="86" customFormat="1" ht="10.199999999999999">
      <c r="B7515" s="87"/>
      <c r="C7515" s="87"/>
      <c r="R7515" s="89"/>
      <c r="S7515" s="89"/>
      <c r="T7515" s="89"/>
    </row>
    <row r="7516" spans="2:20" s="86" customFormat="1" ht="10.199999999999999">
      <c r="B7516" s="87"/>
      <c r="C7516" s="87"/>
      <c r="R7516" s="89"/>
      <c r="S7516" s="89"/>
      <c r="T7516" s="89"/>
    </row>
    <row r="7517" spans="2:20" s="86" customFormat="1" ht="10.199999999999999">
      <c r="B7517" s="87"/>
      <c r="C7517" s="87"/>
      <c r="R7517" s="89"/>
      <c r="S7517" s="89"/>
      <c r="T7517" s="89"/>
    </row>
    <row r="7518" spans="2:20" s="86" customFormat="1" ht="10.199999999999999">
      <c r="B7518" s="87"/>
      <c r="C7518" s="87"/>
      <c r="R7518" s="89"/>
      <c r="S7518" s="89"/>
      <c r="T7518" s="89"/>
    </row>
    <row r="7519" spans="2:20" s="86" customFormat="1" ht="10.199999999999999">
      <c r="B7519" s="87"/>
      <c r="C7519" s="87"/>
      <c r="R7519" s="89"/>
      <c r="S7519" s="89"/>
      <c r="T7519" s="89"/>
    </row>
    <row r="7520" spans="2:20" s="86" customFormat="1" ht="10.199999999999999">
      <c r="B7520" s="87"/>
      <c r="C7520" s="87"/>
      <c r="R7520" s="89"/>
      <c r="S7520" s="89"/>
      <c r="T7520" s="89"/>
    </row>
    <row r="7521" spans="2:20" s="86" customFormat="1" ht="10.199999999999999">
      <c r="B7521" s="87"/>
      <c r="C7521" s="87"/>
      <c r="R7521" s="89"/>
      <c r="S7521" s="89"/>
      <c r="T7521" s="89"/>
    </row>
    <row r="7522" spans="2:20" s="86" customFormat="1" ht="10.199999999999999">
      <c r="B7522" s="87"/>
      <c r="C7522" s="87"/>
      <c r="R7522" s="89"/>
      <c r="S7522" s="89"/>
      <c r="T7522" s="89"/>
    </row>
    <row r="7523" spans="2:20" s="86" customFormat="1" ht="10.199999999999999">
      <c r="B7523" s="87"/>
      <c r="C7523" s="87"/>
      <c r="R7523" s="89"/>
      <c r="S7523" s="89"/>
      <c r="T7523" s="89"/>
    </row>
    <row r="7524" spans="2:20" s="86" customFormat="1" ht="10.199999999999999">
      <c r="B7524" s="87"/>
      <c r="C7524" s="87"/>
      <c r="R7524" s="89"/>
      <c r="S7524" s="89"/>
      <c r="T7524" s="89"/>
    </row>
    <row r="7525" spans="2:20" s="86" customFormat="1" ht="10.199999999999999">
      <c r="B7525" s="87"/>
      <c r="C7525" s="87"/>
      <c r="R7525" s="89"/>
      <c r="S7525" s="89"/>
      <c r="T7525" s="89"/>
    </row>
    <row r="7526" spans="2:20" s="86" customFormat="1" ht="10.199999999999999">
      <c r="B7526" s="87"/>
      <c r="C7526" s="87"/>
      <c r="R7526" s="89"/>
      <c r="S7526" s="89"/>
      <c r="T7526" s="89"/>
    </row>
    <row r="7527" spans="2:20" s="86" customFormat="1" ht="10.199999999999999">
      <c r="B7527" s="87"/>
      <c r="C7527" s="87"/>
      <c r="R7527" s="89"/>
      <c r="S7527" s="89"/>
      <c r="T7527" s="89"/>
    </row>
    <row r="7528" spans="2:20" s="86" customFormat="1" ht="10.199999999999999">
      <c r="B7528" s="87"/>
      <c r="C7528" s="87"/>
      <c r="R7528" s="89"/>
      <c r="S7528" s="89"/>
      <c r="T7528" s="89"/>
    </row>
    <row r="7529" spans="2:20" s="86" customFormat="1" ht="10.199999999999999">
      <c r="B7529" s="87"/>
      <c r="C7529" s="87"/>
      <c r="R7529" s="89"/>
      <c r="S7529" s="89"/>
      <c r="T7529" s="89"/>
    </row>
    <row r="7530" spans="2:20" s="86" customFormat="1" ht="10.199999999999999">
      <c r="B7530" s="87"/>
      <c r="C7530" s="87"/>
      <c r="R7530" s="89"/>
      <c r="S7530" s="89"/>
      <c r="T7530" s="89"/>
    </row>
    <row r="7531" spans="2:20" s="86" customFormat="1" ht="10.199999999999999">
      <c r="B7531" s="87"/>
      <c r="C7531" s="87"/>
      <c r="R7531" s="89"/>
      <c r="S7531" s="89"/>
      <c r="T7531" s="89"/>
    </row>
    <row r="7532" spans="2:20" s="86" customFormat="1" ht="10.199999999999999">
      <c r="B7532" s="87"/>
      <c r="C7532" s="87"/>
      <c r="R7532" s="89"/>
      <c r="S7532" s="89"/>
      <c r="T7532" s="89"/>
    </row>
    <row r="7533" spans="2:20" s="86" customFormat="1" ht="10.199999999999999">
      <c r="B7533" s="87"/>
      <c r="C7533" s="87"/>
      <c r="R7533" s="89"/>
      <c r="S7533" s="89"/>
      <c r="T7533" s="89"/>
    </row>
    <row r="7534" spans="2:20" s="86" customFormat="1" ht="10.199999999999999">
      <c r="B7534" s="87"/>
      <c r="C7534" s="87"/>
      <c r="R7534" s="89"/>
      <c r="S7534" s="89"/>
      <c r="T7534" s="89"/>
    </row>
    <row r="7535" spans="2:20" s="86" customFormat="1" ht="10.199999999999999">
      <c r="B7535" s="87"/>
      <c r="C7535" s="87"/>
      <c r="R7535" s="89"/>
      <c r="S7535" s="89"/>
      <c r="T7535" s="89"/>
    </row>
    <row r="7536" spans="2:20" s="86" customFormat="1" ht="10.199999999999999">
      <c r="B7536" s="87"/>
      <c r="C7536" s="87"/>
      <c r="R7536" s="89"/>
      <c r="S7536" s="89"/>
      <c r="T7536" s="89"/>
    </row>
    <row r="7537" spans="2:20" s="86" customFormat="1" ht="10.199999999999999">
      <c r="B7537" s="87"/>
      <c r="C7537" s="87"/>
      <c r="R7537" s="89"/>
      <c r="S7537" s="89"/>
      <c r="T7537" s="89"/>
    </row>
    <row r="7538" spans="2:20" s="86" customFormat="1" ht="10.199999999999999">
      <c r="B7538" s="87"/>
      <c r="C7538" s="87"/>
      <c r="R7538" s="89"/>
      <c r="S7538" s="89"/>
      <c r="T7538" s="89"/>
    </row>
    <row r="7539" spans="2:20" s="86" customFormat="1" ht="10.199999999999999">
      <c r="B7539" s="87"/>
      <c r="C7539" s="87"/>
      <c r="R7539" s="89"/>
      <c r="S7539" s="89"/>
      <c r="T7539" s="89"/>
    </row>
    <row r="7540" spans="2:20" s="86" customFormat="1" ht="10.199999999999999">
      <c r="B7540" s="87"/>
      <c r="C7540" s="87"/>
      <c r="R7540" s="89"/>
      <c r="S7540" s="89"/>
      <c r="T7540" s="89"/>
    </row>
    <row r="7541" spans="2:20" s="86" customFormat="1" ht="10.199999999999999">
      <c r="B7541" s="87"/>
      <c r="C7541" s="87"/>
      <c r="R7541" s="89"/>
      <c r="S7541" s="89"/>
      <c r="T7541" s="89"/>
    </row>
    <row r="7542" spans="2:20" s="86" customFormat="1" ht="10.199999999999999">
      <c r="B7542" s="87"/>
      <c r="C7542" s="87"/>
      <c r="R7542" s="89"/>
      <c r="S7542" s="89"/>
      <c r="T7542" s="89"/>
    </row>
    <row r="7543" spans="2:20" s="86" customFormat="1" ht="10.199999999999999">
      <c r="B7543" s="87"/>
      <c r="C7543" s="87"/>
      <c r="R7543" s="89"/>
      <c r="S7543" s="89"/>
      <c r="T7543" s="89"/>
    </row>
    <row r="7544" spans="2:20" s="86" customFormat="1" ht="10.199999999999999">
      <c r="B7544" s="87"/>
      <c r="C7544" s="87"/>
      <c r="R7544" s="89"/>
      <c r="S7544" s="89"/>
      <c r="T7544" s="89"/>
    </row>
    <row r="7545" spans="2:20" s="86" customFormat="1" ht="10.199999999999999">
      <c r="B7545" s="87"/>
      <c r="C7545" s="87"/>
      <c r="R7545" s="89"/>
      <c r="S7545" s="89"/>
      <c r="T7545" s="89"/>
    </row>
    <row r="7546" spans="2:20" s="86" customFormat="1" ht="10.199999999999999">
      <c r="B7546" s="87"/>
      <c r="C7546" s="87"/>
      <c r="R7546" s="89"/>
      <c r="S7546" s="89"/>
      <c r="T7546" s="89"/>
    </row>
    <row r="7547" spans="2:20" s="86" customFormat="1" ht="10.199999999999999">
      <c r="B7547" s="87"/>
      <c r="C7547" s="87"/>
      <c r="R7547" s="89"/>
      <c r="S7547" s="89"/>
      <c r="T7547" s="89"/>
    </row>
    <row r="7548" spans="2:20" s="86" customFormat="1" ht="10.199999999999999">
      <c r="B7548" s="87"/>
      <c r="C7548" s="87"/>
      <c r="R7548" s="89"/>
      <c r="S7548" s="89"/>
      <c r="T7548" s="89"/>
    </row>
    <row r="7549" spans="2:20" s="86" customFormat="1" ht="10.199999999999999">
      <c r="B7549" s="87"/>
      <c r="C7549" s="87"/>
      <c r="R7549" s="89"/>
      <c r="S7549" s="89"/>
      <c r="T7549" s="89"/>
    </row>
    <row r="7550" spans="2:20" s="86" customFormat="1" ht="10.199999999999999">
      <c r="B7550" s="87"/>
      <c r="C7550" s="87"/>
      <c r="R7550" s="89"/>
      <c r="S7550" s="89"/>
      <c r="T7550" s="89"/>
    </row>
    <row r="7551" spans="2:20" s="86" customFormat="1" ht="10.199999999999999">
      <c r="B7551" s="87"/>
      <c r="C7551" s="87"/>
      <c r="R7551" s="89"/>
      <c r="S7551" s="89"/>
      <c r="T7551" s="89"/>
    </row>
    <row r="7552" spans="2:20" s="86" customFormat="1" ht="10.199999999999999">
      <c r="B7552" s="87"/>
      <c r="C7552" s="87"/>
      <c r="R7552" s="89"/>
      <c r="S7552" s="89"/>
      <c r="T7552" s="89"/>
    </row>
    <row r="7553" spans="2:20" s="86" customFormat="1" ht="10.199999999999999">
      <c r="B7553" s="87"/>
      <c r="C7553" s="87"/>
      <c r="R7553" s="89"/>
      <c r="S7553" s="89"/>
      <c r="T7553" s="89"/>
    </row>
    <row r="7554" spans="2:20" s="86" customFormat="1" ht="10.199999999999999">
      <c r="B7554" s="87"/>
      <c r="C7554" s="87"/>
      <c r="R7554" s="89"/>
      <c r="S7554" s="89"/>
      <c r="T7554" s="89"/>
    </row>
    <row r="7555" spans="2:20" s="86" customFormat="1" ht="10.199999999999999">
      <c r="B7555" s="87"/>
      <c r="C7555" s="87"/>
      <c r="R7555" s="89"/>
      <c r="S7555" s="89"/>
      <c r="T7555" s="89"/>
    </row>
    <row r="7556" spans="2:20" s="86" customFormat="1" ht="10.199999999999999">
      <c r="B7556" s="87"/>
      <c r="C7556" s="87"/>
      <c r="R7556" s="89"/>
      <c r="S7556" s="89"/>
      <c r="T7556" s="89"/>
    </row>
    <row r="7557" spans="2:20" s="86" customFormat="1" ht="10.199999999999999">
      <c r="B7557" s="87"/>
      <c r="C7557" s="87"/>
      <c r="R7557" s="89"/>
      <c r="S7557" s="89"/>
      <c r="T7557" s="89"/>
    </row>
    <row r="7558" spans="2:20" s="86" customFormat="1" ht="10.199999999999999">
      <c r="B7558" s="87"/>
      <c r="C7558" s="87"/>
      <c r="R7558" s="89"/>
      <c r="S7558" s="89"/>
      <c r="T7558" s="89"/>
    </row>
    <row r="7559" spans="2:20" s="86" customFormat="1" ht="10.199999999999999">
      <c r="B7559" s="87"/>
      <c r="C7559" s="87"/>
      <c r="R7559" s="89"/>
      <c r="S7559" s="89"/>
      <c r="T7559" s="89"/>
    </row>
    <row r="7560" spans="2:20" s="86" customFormat="1" ht="10.199999999999999">
      <c r="B7560" s="87"/>
      <c r="C7560" s="87"/>
      <c r="R7560" s="89"/>
      <c r="S7560" s="89"/>
      <c r="T7560" s="89"/>
    </row>
    <row r="7561" spans="2:20" s="86" customFormat="1" ht="10.199999999999999">
      <c r="B7561" s="87"/>
      <c r="C7561" s="87"/>
      <c r="R7561" s="89"/>
      <c r="S7561" s="89"/>
      <c r="T7561" s="89"/>
    </row>
    <row r="7562" spans="2:20" s="86" customFormat="1" ht="10.199999999999999">
      <c r="B7562" s="87"/>
      <c r="C7562" s="87"/>
      <c r="R7562" s="89"/>
      <c r="S7562" s="89"/>
      <c r="T7562" s="89"/>
    </row>
    <row r="7563" spans="2:20" s="86" customFormat="1" ht="10.199999999999999">
      <c r="B7563" s="87"/>
      <c r="C7563" s="87"/>
      <c r="R7563" s="89"/>
      <c r="S7563" s="89"/>
      <c r="T7563" s="89"/>
    </row>
    <row r="7564" spans="2:20" s="86" customFormat="1" ht="10.199999999999999">
      <c r="B7564" s="87"/>
      <c r="C7564" s="87"/>
      <c r="R7564" s="89"/>
      <c r="S7564" s="89"/>
      <c r="T7564" s="89"/>
    </row>
    <row r="7565" spans="2:20" s="86" customFormat="1" ht="10.199999999999999">
      <c r="B7565" s="87"/>
      <c r="C7565" s="87"/>
      <c r="R7565" s="89"/>
      <c r="S7565" s="89"/>
      <c r="T7565" s="89"/>
    </row>
    <row r="7566" spans="2:20" s="86" customFormat="1" ht="10.199999999999999">
      <c r="B7566" s="87"/>
      <c r="C7566" s="87"/>
      <c r="R7566" s="89"/>
      <c r="S7566" s="89"/>
      <c r="T7566" s="89"/>
    </row>
    <row r="7567" spans="2:20" s="86" customFormat="1" ht="10.199999999999999">
      <c r="B7567" s="87"/>
      <c r="C7567" s="87"/>
      <c r="R7567" s="89"/>
      <c r="S7567" s="89"/>
      <c r="T7567" s="89"/>
    </row>
    <row r="7568" spans="2:20" s="86" customFormat="1" ht="10.199999999999999">
      <c r="B7568" s="87"/>
      <c r="C7568" s="87"/>
      <c r="R7568" s="89"/>
      <c r="S7568" s="89"/>
      <c r="T7568" s="89"/>
    </row>
    <row r="7569" spans="2:20" s="86" customFormat="1" ht="10.199999999999999">
      <c r="B7569" s="87"/>
      <c r="C7569" s="87"/>
      <c r="R7569" s="89"/>
      <c r="S7569" s="89"/>
      <c r="T7569" s="89"/>
    </row>
    <row r="7570" spans="2:20" s="86" customFormat="1" ht="10.199999999999999">
      <c r="B7570" s="87"/>
      <c r="C7570" s="87"/>
      <c r="R7570" s="89"/>
      <c r="S7570" s="89"/>
      <c r="T7570" s="89"/>
    </row>
    <row r="7571" spans="2:20" s="86" customFormat="1" ht="10.199999999999999">
      <c r="B7571" s="87"/>
      <c r="C7571" s="87"/>
      <c r="R7571" s="89"/>
      <c r="S7571" s="89"/>
      <c r="T7571" s="89"/>
    </row>
    <row r="7572" spans="2:20" s="86" customFormat="1" ht="10.199999999999999">
      <c r="B7572" s="87"/>
      <c r="C7572" s="87"/>
      <c r="R7572" s="89"/>
      <c r="S7572" s="89"/>
      <c r="T7572" s="89"/>
    </row>
    <row r="7573" spans="2:20" s="86" customFormat="1" ht="10.199999999999999">
      <c r="B7573" s="87"/>
      <c r="C7573" s="87"/>
      <c r="R7573" s="89"/>
      <c r="S7573" s="89"/>
      <c r="T7573" s="89"/>
    </row>
    <row r="7574" spans="2:20" s="86" customFormat="1" ht="10.199999999999999">
      <c r="B7574" s="87"/>
      <c r="C7574" s="87"/>
      <c r="R7574" s="89"/>
      <c r="S7574" s="89"/>
      <c r="T7574" s="89"/>
    </row>
    <row r="7575" spans="2:20" s="86" customFormat="1" ht="10.199999999999999">
      <c r="B7575" s="87"/>
      <c r="C7575" s="87"/>
      <c r="R7575" s="89"/>
      <c r="S7575" s="89"/>
      <c r="T7575" s="89"/>
    </row>
    <row r="7576" spans="2:20" s="86" customFormat="1" ht="10.199999999999999">
      <c r="B7576" s="87"/>
      <c r="C7576" s="87"/>
      <c r="R7576" s="89"/>
      <c r="S7576" s="89"/>
      <c r="T7576" s="89"/>
    </row>
    <row r="7577" spans="2:20" s="86" customFormat="1" ht="10.199999999999999">
      <c r="B7577" s="87"/>
      <c r="C7577" s="87"/>
      <c r="R7577" s="89"/>
      <c r="S7577" s="89"/>
      <c r="T7577" s="89"/>
    </row>
    <row r="7578" spans="2:20" s="86" customFormat="1" ht="10.199999999999999">
      <c r="B7578" s="87"/>
      <c r="C7578" s="87"/>
      <c r="R7578" s="89"/>
      <c r="S7578" s="89"/>
      <c r="T7578" s="89"/>
    </row>
    <row r="7579" spans="2:20" s="86" customFormat="1" ht="10.199999999999999">
      <c r="B7579" s="87"/>
      <c r="C7579" s="87"/>
      <c r="R7579" s="89"/>
      <c r="S7579" s="89"/>
      <c r="T7579" s="89"/>
    </row>
    <row r="7580" spans="2:20" s="86" customFormat="1" ht="10.199999999999999">
      <c r="B7580" s="87"/>
      <c r="C7580" s="87"/>
      <c r="R7580" s="89"/>
      <c r="S7580" s="89"/>
      <c r="T7580" s="89"/>
    </row>
    <row r="7581" spans="2:20" s="86" customFormat="1" ht="10.199999999999999">
      <c r="B7581" s="87"/>
      <c r="C7581" s="87"/>
      <c r="R7581" s="89"/>
      <c r="S7581" s="89"/>
      <c r="T7581" s="89"/>
    </row>
    <row r="7582" spans="2:20" s="86" customFormat="1" ht="10.199999999999999">
      <c r="B7582" s="87"/>
      <c r="C7582" s="87"/>
      <c r="R7582" s="89"/>
      <c r="S7582" s="89"/>
      <c r="T7582" s="89"/>
    </row>
    <row r="7583" spans="2:20" s="86" customFormat="1" ht="10.199999999999999">
      <c r="B7583" s="87"/>
      <c r="C7583" s="87"/>
      <c r="R7583" s="89"/>
      <c r="S7583" s="89"/>
      <c r="T7583" s="89"/>
    </row>
    <row r="7584" spans="2:20" s="86" customFormat="1" ht="10.199999999999999">
      <c r="B7584" s="87"/>
      <c r="C7584" s="87"/>
      <c r="R7584" s="89"/>
      <c r="S7584" s="89"/>
      <c r="T7584" s="89"/>
    </row>
    <row r="7585" spans="2:20" s="86" customFormat="1" ht="10.199999999999999">
      <c r="B7585" s="87"/>
      <c r="C7585" s="87"/>
      <c r="R7585" s="89"/>
      <c r="S7585" s="89"/>
      <c r="T7585" s="89"/>
    </row>
    <row r="7586" spans="2:20" s="86" customFormat="1" ht="10.199999999999999">
      <c r="B7586" s="87"/>
      <c r="C7586" s="87"/>
      <c r="R7586" s="89"/>
      <c r="S7586" s="89"/>
      <c r="T7586" s="89"/>
    </row>
    <row r="7587" spans="2:20" s="86" customFormat="1" ht="10.199999999999999">
      <c r="B7587" s="87"/>
      <c r="C7587" s="87"/>
      <c r="R7587" s="89"/>
      <c r="S7587" s="89"/>
      <c r="T7587" s="89"/>
    </row>
    <row r="7588" spans="2:20" s="86" customFormat="1" ht="10.199999999999999">
      <c r="B7588" s="87"/>
      <c r="C7588" s="87"/>
      <c r="R7588" s="89"/>
      <c r="S7588" s="89"/>
      <c r="T7588" s="89"/>
    </row>
    <row r="7589" spans="2:20" s="86" customFormat="1" ht="10.199999999999999">
      <c r="B7589" s="87"/>
      <c r="C7589" s="87"/>
      <c r="R7589" s="89"/>
      <c r="S7589" s="89"/>
      <c r="T7589" s="89"/>
    </row>
    <row r="7590" spans="2:20" s="86" customFormat="1" ht="10.199999999999999">
      <c r="B7590" s="87"/>
      <c r="C7590" s="87"/>
      <c r="R7590" s="89"/>
      <c r="S7590" s="89"/>
      <c r="T7590" s="89"/>
    </row>
    <row r="7591" spans="2:20" s="86" customFormat="1" ht="10.199999999999999">
      <c r="B7591" s="87"/>
      <c r="C7591" s="87"/>
      <c r="R7591" s="89"/>
      <c r="S7591" s="89"/>
      <c r="T7591" s="89"/>
    </row>
    <row r="7592" spans="2:20" s="86" customFormat="1" ht="10.199999999999999">
      <c r="B7592" s="87"/>
      <c r="C7592" s="87"/>
      <c r="R7592" s="89"/>
      <c r="S7592" s="89"/>
      <c r="T7592" s="89"/>
    </row>
    <row r="7593" spans="2:20" s="86" customFormat="1" ht="10.199999999999999">
      <c r="B7593" s="87"/>
      <c r="C7593" s="87"/>
      <c r="R7593" s="89"/>
      <c r="S7593" s="89"/>
      <c r="T7593" s="89"/>
    </row>
    <row r="7594" spans="2:20" s="86" customFormat="1" ht="10.199999999999999">
      <c r="B7594" s="87"/>
      <c r="C7594" s="87"/>
      <c r="R7594" s="89"/>
      <c r="S7594" s="89"/>
      <c r="T7594" s="89"/>
    </row>
    <row r="7595" spans="2:20" s="86" customFormat="1" ht="10.199999999999999">
      <c r="B7595" s="87"/>
      <c r="C7595" s="87"/>
      <c r="R7595" s="89"/>
      <c r="S7595" s="89"/>
      <c r="T7595" s="89"/>
    </row>
    <row r="7596" spans="2:20" s="86" customFormat="1" ht="10.199999999999999">
      <c r="B7596" s="87"/>
      <c r="C7596" s="87"/>
      <c r="R7596" s="89"/>
      <c r="S7596" s="89"/>
      <c r="T7596" s="89"/>
    </row>
    <row r="7597" spans="2:20" s="86" customFormat="1" ht="10.199999999999999">
      <c r="B7597" s="87"/>
      <c r="C7597" s="87"/>
      <c r="R7597" s="89"/>
      <c r="S7597" s="89"/>
      <c r="T7597" s="89"/>
    </row>
    <row r="7598" spans="2:20" s="86" customFormat="1" ht="10.199999999999999">
      <c r="B7598" s="87"/>
      <c r="C7598" s="87"/>
      <c r="R7598" s="89"/>
      <c r="S7598" s="89"/>
      <c r="T7598" s="89"/>
    </row>
    <row r="7599" spans="2:20" s="86" customFormat="1" ht="10.199999999999999">
      <c r="B7599" s="87"/>
      <c r="C7599" s="87"/>
      <c r="R7599" s="89"/>
      <c r="S7599" s="89"/>
      <c r="T7599" s="89"/>
    </row>
    <row r="7600" spans="2:20" s="86" customFormat="1" ht="10.199999999999999">
      <c r="B7600" s="87"/>
      <c r="C7600" s="87"/>
      <c r="R7600" s="89"/>
      <c r="S7600" s="89"/>
      <c r="T7600" s="89"/>
    </row>
    <row r="7601" spans="2:20" s="86" customFormat="1" ht="10.199999999999999">
      <c r="B7601" s="87"/>
      <c r="C7601" s="87"/>
      <c r="R7601" s="89"/>
      <c r="S7601" s="89"/>
      <c r="T7601" s="89"/>
    </row>
    <row r="7602" spans="2:20" s="86" customFormat="1" ht="10.199999999999999">
      <c r="B7602" s="87"/>
      <c r="C7602" s="87"/>
      <c r="R7602" s="89"/>
      <c r="S7602" s="89"/>
      <c r="T7602" s="89"/>
    </row>
    <row r="7603" spans="2:20" s="86" customFormat="1" ht="10.199999999999999">
      <c r="B7603" s="87"/>
      <c r="C7603" s="87"/>
      <c r="R7603" s="89"/>
      <c r="S7603" s="89"/>
      <c r="T7603" s="89"/>
    </row>
    <row r="7604" spans="2:20" s="86" customFormat="1" ht="10.199999999999999">
      <c r="B7604" s="87"/>
      <c r="C7604" s="87"/>
      <c r="R7604" s="89"/>
      <c r="S7604" s="89"/>
      <c r="T7604" s="89"/>
    </row>
    <row r="7605" spans="2:20" s="86" customFormat="1" ht="10.199999999999999">
      <c r="B7605" s="87"/>
      <c r="C7605" s="87"/>
      <c r="R7605" s="89"/>
      <c r="S7605" s="89"/>
      <c r="T7605" s="89"/>
    </row>
    <row r="7606" spans="2:20" s="86" customFormat="1" ht="10.199999999999999">
      <c r="B7606" s="87"/>
      <c r="C7606" s="87"/>
      <c r="R7606" s="89"/>
      <c r="S7606" s="89"/>
      <c r="T7606" s="89"/>
    </row>
    <row r="7607" spans="2:20" s="86" customFormat="1" ht="10.199999999999999">
      <c r="B7607" s="87"/>
      <c r="C7607" s="87"/>
      <c r="R7607" s="89"/>
      <c r="S7607" s="89"/>
      <c r="T7607" s="89"/>
    </row>
    <row r="7608" spans="2:20" s="86" customFormat="1" ht="10.199999999999999">
      <c r="B7608" s="87"/>
      <c r="C7608" s="87"/>
      <c r="R7608" s="89"/>
      <c r="S7608" s="89"/>
      <c r="T7608" s="89"/>
    </row>
    <row r="7609" spans="2:20" s="86" customFormat="1" ht="10.199999999999999">
      <c r="B7609" s="87"/>
      <c r="C7609" s="87"/>
      <c r="R7609" s="89"/>
      <c r="S7609" s="89"/>
      <c r="T7609" s="89"/>
    </row>
    <row r="7610" spans="2:20" s="86" customFormat="1" ht="10.199999999999999">
      <c r="B7610" s="87"/>
      <c r="C7610" s="87"/>
      <c r="R7610" s="89"/>
      <c r="S7610" s="89"/>
      <c r="T7610" s="89"/>
    </row>
    <row r="7611" spans="2:20" s="86" customFormat="1" ht="10.199999999999999">
      <c r="B7611" s="87"/>
      <c r="C7611" s="87"/>
      <c r="R7611" s="89"/>
      <c r="S7611" s="89"/>
      <c r="T7611" s="89"/>
    </row>
    <row r="7612" spans="2:20" s="86" customFormat="1" ht="10.199999999999999">
      <c r="B7612" s="87"/>
      <c r="C7612" s="87"/>
      <c r="R7612" s="89"/>
      <c r="S7612" s="89"/>
      <c r="T7612" s="89"/>
    </row>
    <row r="7613" spans="2:20" s="86" customFormat="1" ht="10.199999999999999">
      <c r="B7613" s="87"/>
      <c r="C7613" s="87"/>
      <c r="R7613" s="89"/>
      <c r="S7613" s="89"/>
      <c r="T7613" s="89"/>
    </row>
    <row r="7614" spans="2:20" s="86" customFormat="1" ht="10.199999999999999">
      <c r="B7614" s="87"/>
      <c r="C7614" s="87"/>
      <c r="R7614" s="89"/>
      <c r="S7614" s="89"/>
      <c r="T7614" s="89"/>
    </row>
    <row r="7615" spans="2:20" s="86" customFormat="1" ht="10.199999999999999">
      <c r="B7615" s="87"/>
      <c r="C7615" s="87"/>
      <c r="R7615" s="89"/>
      <c r="S7615" s="89"/>
      <c r="T7615" s="89"/>
    </row>
    <row r="7616" spans="2:20" s="86" customFormat="1" ht="10.199999999999999">
      <c r="B7616" s="87"/>
      <c r="C7616" s="87"/>
      <c r="R7616" s="89"/>
      <c r="S7616" s="89"/>
      <c r="T7616" s="89"/>
    </row>
    <row r="7617" spans="2:20" s="86" customFormat="1" ht="10.199999999999999">
      <c r="B7617" s="87"/>
      <c r="C7617" s="87"/>
      <c r="R7617" s="89"/>
      <c r="S7617" s="89"/>
      <c r="T7617" s="89"/>
    </row>
    <row r="7618" spans="2:20" s="86" customFormat="1" ht="10.199999999999999">
      <c r="B7618" s="87"/>
      <c r="C7618" s="87"/>
      <c r="R7618" s="89"/>
      <c r="S7618" s="89"/>
      <c r="T7618" s="89"/>
    </row>
    <row r="7619" spans="2:20" s="86" customFormat="1" ht="10.199999999999999">
      <c r="B7619" s="87"/>
      <c r="C7619" s="87"/>
      <c r="R7619" s="89"/>
      <c r="S7619" s="89"/>
      <c r="T7619" s="89"/>
    </row>
    <row r="7620" spans="2:20" s="86" customFormat="1" ht="10.199999999999999">
      <c r="B7620" s="87"/>
      <c r="C7620" s="87"/>
      <c r="R7620" s="89"/>
      <c r="S7620" s="89"/>
      <c r="T7620" s="89"/>
    </row>
    <row r="7621" spans="2:20" s="86" customFormat="1" ht="10.199999999999999">
      <c r="B7621" s="87"/>
      <c r="C7621" s="87"/>
      <c r="R7621" s="89"/>
      <c r="S7621" s="89"/>
      <c r="T7621" s="89"/>
    </row>
    <row r="7622" spans="2:20" s="86" customFormat="1" ht="10.199999999999999">
      <c r="B7622" s="87"/>
      <c r="C7622" s="87"/>
      <c r="R7622" s="89"/>
      <c r="S7622" s="89"/>
      <c r="T7622" s="89"/>
    </row>
    <row r="7623" spans="2:20" s="86" customFormat="1" ht="10.199999999999999">
      <c r="B7623" s="87"/>
      <c r="C7623" s="87"/>
      <c r="R7623" s="89"/>
      <c r="S7623" s="89"/>
      <c r="T7623" s="89"/>
    </row>
    <row r="7624" spans="2:20" s="86" customFormat="1" ht="10.199999999999999">
      <c r="B7624" s="87"/>
      <c r="C7624" s="87"/>
      <c r="R7624" s="89"/>
      <c r="S7624" s="89"/>
      <c r="T7624" s="89"/>
    </row>
    <row r="7625" spans="2:20" s="86" customFormat="1" ht="10.199999999999999">
      <c r="B7625" s="87"/>
      <c r="C7625" s="87"/>
      <c r="R7625" s="89"/>
      <c r="S7625" s="89"/>
      <c r="T7625" s="89"/>
    </row>
    <row r="7626" spans="2:20" s="86" customFormat="1" ht="10.199999999999999">
      <c r="B7626" s="87"/>
      <c r="C7626" s="87"/>
      <c r="R7626" s="89"/>
      <c r="S7626" s="89"/>
      <c r="T7626" s="89"/>
    </row>
    <row r="7627" spans="2:20" s="86" customFormat="1" ht="10.199999999999999">
      <c r="B7627" s="87"/>
      <c r="C7627" s="87"/>
      <c r="R7627" s="89"/>
      <c r="S7627" s="89"/>
      <c r="T7627" s="89"/>
    </row>
    <row r="7628" spans="2:20" s="86" customFormat="1" ht="10.199999999999999">
      <c r="B7628" s="87"/>
      <c r="C7628" s="87"/>
      <c r="R7628" s="89"/>
      <c r="S7628" s="89"/>
      <c r="T7628" s="89"/>
    </row>
    <row r="7629" spans="2:20" s="86" customFormat="1" ht="10.199999999999999">
      <c r="B7629" s="87"/>
      <c r="C7629" s="87"/>
      <c r="R7629" s="89"/>
      <c r="S7629" s="89"/>
      <c r="T7629" s="89"/>
    </row>
    <row r="7630" spans="2:20" s="86" customFormat="1" ht="10.199999999999999">
      <c r="B7630" s="87"/>
      <c r="C7630" s="87"/>
      <c r="R7630" s="89"/>
      <c r="S7630" s="89"/>
      <c r="T7630" s="89"/>
    </row>
    <row r="7631" spans="2:20" s="86" customFormat="1" ht="10.199999999999999">
      <c r="B7631" s="87"/>
      <c r="C7631" s="87"/>
      <c r="R7631" s="89"/>
      <c r="S7631" s="89"/>
      <c r="T7631" s="89"/>
    </row>
    <row r="7632" spans="2:20" s="86" customFormat="1" ht="10.199999999999999">
      <c r="B7632" s="87"/>
      <c r="C7632" s="87"/>
      <c r="R7632" s="89"/>
      <c r="S7632" s="89"/>
      <c r="T7632" s="89"/>
    </row>
    <row r="7633" spans="2:20" s="86" customFormat="1" ht="10.199999999999999">
      <c r="B7633" s="87"/>
      <c r="C7633" s="87"/>
      <c r="R7633" s="89"/>
      <c r="S7633" s="89"/>
      <c r="T7633" s="89"/>
    </row>
    <row r="7634" spans="2:20" s="86" customFormat="1" ht="10.199999999999999">
      <c r="B7634" s="87"/>
      <c r="C7634" s="87"/>
      <c r="R7634" s="89"/>
      <c r="S7634" s="89"/>
      <c r="T7634" s="89"/>
    </row>
    <row r="7635" spans="2:20" s="86" customFormat="1" ht="10.199999999999999">
      <c r="B7635" s="87"/>
      <c r="C7635" s="87"/>
      <c r="R7635" s="89"/>
      <c r="S7635" s="89"/>
      <c r="T7635" s="89"/>
    </row>
    <row r="7636" spans="2:20" s="86" customFormat="1" ht="10.199999999999999">
      <c r="B7636" s="87"/>
      <c r="C7636" s="87"/>
      <c r="R7636" s="89"/>
      <c r="S7636" s="89"/>
      <c r="T7636" s="89"/>
    </row>
    <row r="7637" spans="2:20" s="86" customFormat="1" ht="10.199999999999999">
      <c r="B7637" s="87"/>
      <c r="C7637" s="87"/>
      <c r="R7637" s="89"/>
      <c r="S7637" s="89"/>
      <c r="T7637" s="89"/>
    </row>
    <row r="7638" spans="2:20" s="86" customFormat="1" ht="10.199999999999999">
      <c r="B7638" s="87"/>
      <c r="C7638" s="87"/>
      <c r="R7638" s="89"/>
      <c r="S7638" s="89"/>
      <c r="T7638" s="89"/>
    </row>
    <row r="7639" spans="2:20" s="86" customFormat="1" ht="10.199999999999999">
      <c r="B7639" s="87"/>
      <c r="C7639" s="87"/>
      <c r="R7639" s="89"/>
      <c r="S7639" s="89"/>
      <c r="T7639" s="89"/>
    </row>
    <row r="7640" spans="2:20" s="86" customFormat="1" ht="10.199999999999999">
      <c r="B7640" s="87"/>
      <c r="C7640" s="87"/>
      <c r="R7640" s="89"/>
      <c r="S7640" s="89"/>
      <c r="T7640" s="89"/>
    </row>
    <row r="7641" spans="2:20" s="86" customFormat="1" ht="10.199999999999999">
      <c r="B7641" s="87"/>
      <c r="C7641" s="87"/>
      <c r="R7641" s="89"/>
      <c r="S7641" s="89"/>
      <c r="T7641" s="89"/>
    </row>
    <row r="7642" spans="2:20" s="86" customFormat="1" ht="10.199999999999999">
      <c r="B7642" s="87"/>
      <c r="C7642" s="87"/>
      <c r="R7642" s="89"/>
      <c r="S7642" s="89"/>
      <c r="T7642" s="89"/>
    </row>
    <row r="7643" spans="2:20" s="86" customFormat="1" ht="10.199999999999999">
      <c r="B7643" s="87"/>
      <c r="C7643" s="87"/>
      <c r="R7643" s="89"/>
      <c r="S7643" s="89"/>
      <c r="T7643" s="89"/>
    </row>
    <row r="7644" spans="2:20" s="86" customFormat="1" ht="10.199999999999999">
      <c r="B7644" s="87"/>
      <c r="C7644" s="87"/>
      <c r="R7644" s="89"/>
      <c r="S7644" s="89"/>
      <c r="T7644" s="89"/>
    </row>
    <row r="7645" spans="2:20" s="86" customFormat="1" ht="10.199999999999999">
      <c r="B7645" s="87"/>
      <c r="C7645" s="87"/>
      <c r="R7645" s="89"/>
      <c r="S7645" s="89"/>
      <c r="T7645" s="89"/>
    </row>
    <row r="7646" spans="2:20" s="86" customFormat="1" ht="10.199999999999999">
      <c r="B7646" s="87"/>
      <c r="C7646" s="87"/>
      <c r="R7646" s="89"/>
      <c r="S7646" s="89"/>
      <c r="T7646" s="89"/>
    </row>
    <row r="7647" spans="2:20" s="86" customFormat="1" ht="10.199999999999999">
      <c r="B7647" s="87"/>
      <c r="C7647" s="87"/>
      <c r="R7647" s="89"/>
      <c r="S7647" s="89"/>
      <c r="T7647" s="89"/>
    </row>
    <row r="7648" spans="2:20" s="86" customFormat="1" ht="10.199999999999999">
      <c r="B7648" s="87"/>
      <c r="C7648" s="87"/>
      <c r="R7648" s="89"/>
      <c r="S7648" s="89"/>
      <c r="T7648" s="89"/>
    </row>
    <row r="7649" spans="2:20" s="86" customFormat="1" ht="10.199999999999999">
      <c r="B7649" s="87"/>
      <c r="C7649" s="87"/>
      <c r="R7649" s="89"/>
      <c r="S7649" s="89"/>
      <c r="T7649" s="89"/>
    </row>
    <row r="7650" spans="2:20" s="86" customFormat="1" ht="10.199999999999999">
      <c r="B7650" s="87"/>
      <c r="C7650" s="87"/>
      <c r="R7650" s="89"/>
      <c r="S7650" s="89"/>
      <c r="T7650" s="89"/>
    </row>
    <row r="7651" spans="2:20" s="86" customFormat="1" ht="10.199999999999999">
      <c r="B7651" s="87"/>
      <c r="C7651" s="87"/>
      <c r="R7651" s="89"/>
      <c r="S7651" s="89"/>
      <c r="T7651" s="89"/>
    </row>
    <row r="7652" spans="2:20" s="86" customFormat="1" ht="10.199999999999999">
      <c r="B7652" s="87"/>
      <c r="C7652" s="87"/>
      <c r="R7652" s="89"/>
      <c r="S7652" s="89"/>
      <c r="T7652" s="89"/>
    </row>
    <row r="7653" spans="2:20" s="86" customFormat="1" ht="10.199999999999999">
      <c r="B7653" s="87"/>
      <c r="C7653" s="87"/>
      <c r="R7653" s="89"/>
      <c r="S7653" s="89"/>
      <c r="T7653" s="89"/>
    </row>
    <row r="7654" spans="2:20" s="86" customFormat="1" ht="10.199999999999999">
      <c r="B7654" s="87"/>
      <c r="C7654" s="87"/>
      <c r="R7654" s="89"/>
      <c r="S7654" s="89"/>
      <c r="T7654" s="89"/>
    </row>
    <row r="7655" spans="2:20" s="86" customFormat="1" ht="10.199999999999999">
      <c r="B7655" s="87"/>
      <c r="C7655" s="87"/>
      <c r="R7655" s="89"/>
      <c r="S7655" s="89"/>
      <c r="T7655" s="89"/>
    </row>
    <row r="7656" spans="2:20" s="86" customFormat="1" ht="10.199999999999999">
      <c r="B7656" s="87"/>
      <c r="C7656" s="87"/>
      <c r="R7656" s="89"/>
      <c r="S7656" s="89"/>
      <c r="T7656" s="89"/>
    </row>
    <row r="7657" spans="2:20" s="86" customFormat="1" ht="10.199999999999999">
      <c r="B7657" s="87"/>
      <c r="C7657" s="87"/>
      <c r="R7657" s="89"/>
      <c r="S7657" s="89"/>
      <c r="T7657" s="89"/>
    </row>
    <row r="7658" spans="2:20" s="86" customFormat="1" ht="10.199999999999999">
      <c r="B7658" s="87"/>
      <c r="C7658" s="87"/>
      <c r="R7658" s="89"/>
      <c r="S7658" s="89"/>
      <c r="T7658" s="89"/>
    </row>
    <row r="7659" spans="2:20" s="86" customFormat="1" ht="10.199999999999999">
      <c r="B7659" s="87"/>
      <c r="C7659" s="87"/>
      <c r="R7659" s="89"/>
      <c r="S7659" s="89"/>
      <c r="T7659" s="89"/>
    </row>
    <row r="7660" spans="2:20" s="86" customFormat="1" ht="10.199999999999999">
      <c r="B7660" s="87"/>
      <c r="C7660" s="87"/>
      <c r="R7660" s="89"/>
      <c r="S7660" s="89"/>
      <c r="T7660" s="89"/>
    </row>
    <row r="7661" spans="2:20" s="86" customFormat="1" ht="10.199999999999999">
      <c r="B7661" s="87"/>
      <c r="C7661" s="87"/>
      <c r="R7661" s="89"/>
      <c r="S7661" s="89"/>
      <c r="T7661" s="89"/>
    </row>
    <row r="7662" spans="2:20" s="86" customFormat="1" ht="10.199999999999999">
      <c r="B7662" s="87"/>
      <c r="C7662" s="87"/>
      <c r="R7662" s="89"/>
      <c r="S7662" s="89"/>
      <c r="T7662" s="89"/>
    </row>
    <row r="7663" spans="2:20" s="86" customFormat="1" ht="10.199999999999999">
      <c r="B7663" s="87"/>
      <c r="C7663" s="87"/>
      <c r="R7663" s="89"/>
      <c r="S7663" s="89"/>
      <c r="T7663" s="89"/>
    </row>
    <row r="7664" spans="2:20" s="86" customFormat="1" ht="10.199999999999999">
      <c r="B7664" s="87"/>
      <c r="C7664" s="87"/>
      <c r="R7664" s="89"/>
      <c r="S7664" s="89"/>
      <c r="T7664" s="89"/>
    </row>
    <row r="7665" spans="2:20" s="86" customFormat="1" ht="10.199999999999999">
      <c r="B7665" s="87"/>
      <c r="C7665" s="87"/>
      <c r="R7665" s="89"/>
      <c r="S7665" s="89"/>
      <c r="T7665" s="89"/>
    </row>
    <row r="7666" spans="2:20" s="86" customFormat="1" ht="10.199999999999999">
      <c r="B7666" s="87"/>
      <c r="C7666" s="87"/>
      <c r="R7666" s="89"/>
      <c r="S7666" s="89"/>
      <c r="T7666" s="89"/>
    </row>
    <row r="7667" spans="2:20" s="86" customFormat="1" ht="10.199999999999999">
      <c r="B7667" s="87"/>
      <c r="C7667" s="87"/>
      <c r="R7667" s="89"/>
      <c r="S7667" s="89"/>
      <c r="T7667" s="89"/>
    </row>
    <row r="7668" spans="2:20" s="86" customFormat="1" ht="10.199999999999999">
      <c r="B7668" s="87"/>
      <c r="C7668" s="87"/>
      <c r="R7668" s="89"/>
      <c r="S7668" s="89"/>
      <c r="T7668" s="89"/>
    </row>
    <row r="7669" spans="2:20" s="86" customFormat="1" ht="10.199999999999999">
      <c r="B7669" s="87"/>
      <c r="C7669" s="87"/>
      <c r="R7669" s="89"/>
      <c r="S7669" s="89"/>
      <c r="T7669" s="89"/>
    </row>
    <row r="7670" spans="2:20" s="86" customFormat="1" ht="10.199999999999999">
      <c r="B7670" s="87"/>
      <c r="C7670" s="87"/>
      <c r="R7670" s="89"/>
      <c r="S7670" s="89"/>
      <c r="T7670" s="89"/>
    </row>
    <row r="7671" spans="2:20" s="86" customFormat="1" ht="10.199999999999999">
      <c r="B7671" s="87"/>
      <c r="C7671" s="87"/>
      <c r="R7671" s="89"/>
      <c r="S7671" s="89"/>
      <c r="T7671" s="89"/>
    </row>
    <row r="7672" spans="2:20" s="86" customFormat="1" ht="10.199999999999999">
      <c r="B7672" s="87"/>
      <c r="C7672" s="87"/>
      <c r="R7672" s="89"/>
      <c r="S7672" s="89"/>
      <c r="T7672" s="89"/>
    </row>
    <row r="7673" spans="2:20" s="86" customFormat="1" ht="10.199999999999999">
      <c r="B7673" s="87"/>
      <c r="C7673" s="87"/>
      <c r="R7673" s="89"/>
      <c r="S7673" s="89"/>
      <c r="T7673" s="89"/>
    </row>
    <row r="7674" spans="2:20" s="86" customFormat="1" ht="10.199999999999999">
      <c r="B7674" s="87"/>
      <c r="C7674" s="87"/>
      <c r="R7674" s="89"/>
      <c r="S7674" s="89"/>
      <c r="T7674" s="89"/>
    </row>
    <row r="7675" spans="2:20" s="86" customFormat="1" ht="10.199999999999999">
      <c r="B7675" s="87"/>
      <c r="C7675" s="87"/>
      <c r="R7675" s="89"/>
      <c r="S7675" s="89"/>
      <c r="T7675" s="89"/>
    </row>
    <row r="7676" spans="2:20" s="86" customFormat="1" ht="10.199999999999999">
      <c r="B7676" s="87"/>
      <c r="C7676" s="87"/>
      <c r="R7676" s="89"/>
      <c r="S7676" s="89"/>
      <c r="T7676" s="89"/>
    </row>
    <row r="7677" spans="2:20" s="86" customFormat="1" ht="10.199999999999999">
      <c r="B7677" s="87"/>
      <c r="C7677" s="87"/>
      <c r="R7677" s="89"/>
      <c r="S7677" s="89"/>
      <c r="T7677" s="89"/>
    </row>
    <row r="7678" spans="2:20" s="86" customFormat="1" ht="10.199999999999999">
      <c r="B7678" s="87"/>
      <c r="C7678" s="87"/>
      <c r="R7678" s="89"/>
      <c r="S7678" s="89"/>
      <c r="T7678" s="89"/>
    </row>
    <row r="7679" spans="2:20" s="86" customFormat="1" ht="10.199999999999999">
      <c r="B7679" s="87"/>
      <c r="C7679" s="87"/>
      <c r="R7679" s="89"/>
      <c r="S7679" s="89"/>
      <c r="T7679" s="89"/>
    </row>
    <row r="7680" spans="2:20" s="86" customFormat="1" ht="10.199999999999999">
      <c r="B7680" s="87"/>
      <c r="C7680" s="87"/>
      <c r="R7680" s="89"/>
      <c r="S7680" s="89"/>
      <c r="T7680" s="89"/>
    </row>
    <row r="7681" spans="2:20" s="86" customFormat="1" ht="10.199999999999999">
      <c r="B7681" s="87"/>
      <c r="C7681" s="87"/>
      <c r="R7681" s="89"/>
      <c r="S7681" s="89"/>
      <c r="T7681" s="89"/>
    </row>
    <row r="7682" spans="2:20" s="86" customFormat="1" ht="10.199999999999999">
      <c r="B7682" s="87"/>
      <c r="C7682" s="87"/>
      <c r="R7682" s="89"/>
      <c r="S7682" s="89"/>
      <c r="T7682" s="89"/>
    </row>
    <row r="7683" spans="2:20" s="86" customFormat="1" ht="10.199999999999999">
      <c r="B7683" s="87"/>
      <c r="C7683" s="87"/>
      <c r="R7683" s="89"/>
      <c r="S7683" s="89"/>
      <c r="T7683" s="89"/>
    </row>
    <row r="7684" spans="2:20" s="86" customFormat="1" ht="10.199999999999999">
      <c r="B7684" s="87"/>
      <c r="C7684" s="87"/>
      <c r="R7684" s="89"/>
      <c r="S7684" s="89"/>
      <c r="T7684" s="89"/>
    </row>
    <row r="7685" spans="2:20" s="86" customFormat="1" ht="10.199999999999999">
      <c r="B7685" s="87"/>
      <c r="C7685" s="87"/>
      <c r="R7685" s="89"/>
      <c r="S7685" s="89"/>
      <c r="T7685" s="89"/>
    </row>
    <row r="7686" spans="2:20" s="86" customFormat="1" ht="10.199999999999999">
      <c r="B7686" s="87"/>
      <c r="C7686" s="87"/>
      <c r="R7686" s="89"/>
      <c r="S7686" s="89"/>
      <c r="T7686" s="89"/>
    </row>
    <row r="7687" spans="2:20" s="86" customFormat="1" ht="10.199999999999999">
      <c r="B7687" s="87"/>
      <c r="C7687" s="87"/>
      <c r="R7687" s="89"/>
      <c r="S7687" s="89"/>
      <c r="T7687" s="89"/>
    </row>
    <row r="7688" spans="2:20" s="86" customFormat="1" ht="10.199999999999999">
      <c r="B7688" s="87"/>
      <c r="C7688" s="87"/>
      <c r="R7688" s="89"/>
      <c r="S7688" s="89"/>
      <c r="T7688" s="89"/>
    </row>
    <row r="7689" spans="2:20" s="86" customFormat="1" ht="10.199999999999999">
      <c r="B7689" s="87"/>
      <c r="C7689" s="87"/>
      <c r="R7689" s="89"/>
      <c r="S7689" s="89"/>
      <c r="T7689" s="89"/>
    </row>
    <row r="7690" spans="2:20" s="86" customFormat="1" ht="10.199999999999999">
      <c r="B7690" s="87"/>
      <c r="C7690" s="87"/>
      <c r="R7690" s="89"/>
      <c r="S7690" s="89"/>
      <c r="T7690" s="89"/>
    </row>
    <row r="7691" spans="2:20" s="86" customFormat="1" ht="10.199999999999999">
      <c r="B7691" s="87"/>
      <c r="C7691" s="87"/>
      <c r="R7691" s="89"/>
      <c r="S7691" s="89"/>
      <c r="T7691" s="89"/>
    </row>
    <row r="7692" spans="2:20" s="86" customFormat="1" ht="10.199999999999999">
      <c r="B7692" s="87"/>
      <c r="C7692" s="87"/>
      <c r="R7692" s="89"/>
      <c r="S7692" s="89"/>
      <c r="T7692" s="89"/>
    </row>
    <row r="7693" spans="2:20" s="86" customFormat="1" ht="10.199999999999999">
      <c r="B7693" s="87"/>
      <c r="C7693" s="87"/>
      <c r="R7693" s="89"/>
      <c r="S7693" s="89"/>
      <c r="T7693" s="89"/>
    </row>
    <row r="7694" spans="2:20" s="86" customFormat="1" ht="10.199999999999999">
      <c r="B7694" s="87"/>
      <c r="C7694" s="87"/>
      <c r="R7694" s="89"/>
      <c r="S7694" s="89"/>
      <c r="T7694" s="89"/>
    </row>
    <row r="7695" spans="2:20" s="86" customFormat="1" ht="10.199999999999999">
      <c r="B7695" s="87"/>
      <c r="C7695" s="87"/>
      <c r="R7695" s="89"/>
      <c r="S7695" s="89"/>
      <c r="T7695" s="89"/>
    </row>
    <row r="7696" spans="2:20" s="86" customFormat="1" ht="10.199999999999999">
      <c r="B7696" s="87"/>
      <c r="C7696" s="87"/>
      <c r="R7696" s="89"/>
      <c r="S7696" s="89"/>
      <c r="T7696" s="89"/>
    </row>
    <row r="7697" spans="2:20" s="86" customFormat="1" ht="10.199999999999999">
      <c r="B7697" s="87"/>
      <c r="C7697" s="87"/>
      <c r="R7697" s="89"/>
      <c r="S7697" s="89"/>
      <c r="T7697" s="89"/>
    </row>
    <row r="7698" spans="2:20" s="86" customFormat="1" ht="10.199999999999999">
      <c r="B7698" s="87"/>
      <c r="C7698" s="87"/>
      <c r="R7698" s="89"/>
      <c r="S7698" s="89"/>
      <c r="T7698" s="89"/>
    </row>
    <row r="7699" spans="2:20" s="86" customFormat="1" ht="10.199999999999999">
      <c r="B7699" s="87"/>
      <c r="C7699" s="87"/>
      <c r="R7699" s="89"/>
      <c r="S7699" s="89"/>
      <c r="T7699" s="89"/>
    </row>
    <row r="7700" spans="2:20" s="86" customFormat="1" ht="10.199999999999999">
      <c r="B7700" s="87"/>
      <c r="C7700" s="87"/>
      <c r="R7700" s="89"/>
      <c r="S7700" s="89"/>
      <c r="T7700" s="89"/>
    </row>
    <row r="7701" spans="2:20" s="86" customFormat="1" ht="10.199999999999999">
      <c r="B7701" s="87"/>
      <c r="C7701" s="87"/>
      <c r="R7701" s="89"/>
      <c r="S7701" s="89"/>
      <c r="T7701" s="89"/>
    </row>
    <row r="7702" spans="2:20" s="86" customFormat="1" ht="10.199999999999999">
      <c r="B7702" s="87"/>
      <c r="C7702" s="87"/>
      <c r="R7702" s="89"/>
      <c r="S7702" s="89"/>
      <c r="T7702" s="89"/>
    </row>
    <row r="7703" spans="2:20" s="86" customFormat="1" ht="10.199999999999999">
      <c r="B7703" s="87"/>
      <c r="C7703" s="87"/>
      <c r="R7703" s="89"/>
      <c r="S7703" s="89"/>
      <c r="T7703" s="89"/>
    </row>
    <row r="7704" spans="2:20" s="86" customFormat="1" ht="10.199999999999999">
      <c r="B7704" s="87"/>
      <c r="C7704" s="87"/>
      <c r="R7704" s="89"/>
      <c r="S7704" s="89"/>
      <c r="T7704" s="89"/>
    </row>
    <row r="7705" spans="2:20" s="86" customFormat="1" ht="10.199999999999999">
      <c r="B7705" s="87"/>
      <c r="C7705" s="87"/>
      <c r="R7705" s="89"/>
      <c r="S7705" s="89"/>
      <c r="T7705" s="89"/>
    </row>
    <row r="7706" spans="2:20" s="86" customFormat="1" ht="10.199999999999999">
      <c r="B7706" s="87"/>
      <c r="C7706" s="87"/>
      <c r="R7706" s="89"/>
      <c r="S7706" s="89"/>
      <c r="T7706" s="89"/>
    </row>
    <row r="7707" spans="2:20" s="86" customFormat="1" ht="10.199999999999999">
      <c r="B7707" s="87"/>
      <c r="C7707" s="87"/>
      <c r="R7707" s="89"/>
      <c r="S7707" s="89"/>
      <c r="T7707" s="89"/>
    </row>
    <row r="7708" spans="2:20" s="86" customFormat="1" ht="10.199999999999999">
      <c r="B7708" s="87"/>
      <c r="C7708" s="87"/>
      <c r="R7708" s="89"/>
      <c r="S7708" s="89"/>
      <c r="T7708" s="89"/>
    </row>
    <row r="7709" spans="2:20" s="86" customFormat="1" ht="10.199999999999999">
      <c r="B7709" s="87"/>
      <c r="C7709" s="87"/>
      <c r="R7709" s="89"/>
      <c r="S7709" s="89"/>
      <c r="T7709" s="89"/>
    </row>
    <row r="7710" spans="2:20" s="86" customFormat="1" ht="10.199999999999999">
      <c r="B7710" s="87"/>
      <c r="C7710" s="87"/>
      <c r="R7710" s="89"/>
      <c r="S7710" s="89"/>
      <c r="T7710" s="89"/>
    </row>
    <row r="7711" spans="2:20" s="86" customFormat="1" ht="10.199999999999999">
      <c r="B7711" s="87"/>
      <c r="C7711" s="87"/>
      <c r="R7711" s="89"/>
      <c r="S7711" s="89"/>
      <c r="T7711" s="89"/>
    </row>
    <row r="7712" spans="2:20" s="86" customFormat="1" ht="10.199999999999999">
      <c r="B7712" s="87"/>
      <c r="C7712" s="87"/>
      <c r="R7712" s="89"/>
      <c r="S7712" s="89"/>
      <c r="T7712" s="89"/>
    </row>
    <row r="7713" spans="2:20" s="86" customFormat="1" ht="10.199999999999999">
      <c r="B7713" s="87"/>
      <c r="C7713" s="87"/>
      <c r="R7713" s="89"/>
      <c r="S7713" s="89"/>
      <c r="T7713" s="89"/>
    </row>
    <row r="7714" spans="2:20" s="86" customFormat="1" ht="10.199999999999999">
      <c r="B7714" s="87"/>
      <c r="C7714" s="87"/>
      <c r="R7714" s="89"/>
      <c r="S7714" s="89"/>
      <c r="T7714" s="89"/>
    </row>
    <row r="7715" spans="2:20" s="86" customFormat="1" ht="10.199999999999999">
      <c r="B7715" s="87"/>
      <c r="C7715" s="87"/>
      <c r="R7715" s="89"/>
      <c r="S7715" s="89"/>
      <c r="T7715" s="89"/>
    </row>
    <row r="7716" spans="2:20" s="86" customFormat="1" ht="10.199999999999999">
      <c r="B7716" s="87"/>
      <c r="C7716" s="87"/>
      <c r="R7716" s="89"/>
      <c r="S7716" s="89"/>
      <c r="T7716" s="89"/>
    </row>
    <row r="7717" spans="2:20" s="86" customFormat="1" ht="10.199999999999999">
      <c r="B7717" s="87"/>
      <c r="C7717" s="87"/>
      <c r="R7717" s="89"/>
      <c r="S7717" s="89"/>
      <c r="T7717" s="89"/>
    </row>
    <row r="7718" spans="2:20" s="86" customFormat="1" ht="10.199999999999999">
      <c r="B7718" s="87"/>
      <c r="C7718" s="87"/>
      <c r="R7718" s="89"/>
      <c r="S7718" s="89"/>
      <c r="T7718" s="89"/>
    </row>
    <row r="7719" spans="2:20" s="86" customFormat="1" ht="10.199999999999999">
      <c r="B7719" s="87"/>
      <c r="C7719" s="87"/>
      <c r="R7719" s="89"/>
      <c r="S7719" s="89"/>
      <c r="T7719" s="89"/>
    </row>
    <row r="7720" spans="2:20" s="86" customFormat="1" ht="10.199999999999999">
      <c r="B7720" s="87"/>
      <c r="C7720" s="87"/>
      <c r="R7720" s="89"/>
      <c r="S7720" s="89"/>
      <c r="T7720" s="89"/>
    </row>
    <row r="7721" spans="2:20" s="86" customFormat="1" ht="10.199999999999999">
      <c r="B7721" s="87"/>
      <c r="C7721" s="87"/>
      <c r="R7721" s="89"/>
      <c r="S7721" s="89"/>
      <c r="T7721" s="89"/>
    </row>
    <row r="7722" spans="2:20" s="86" customFormat="1" ht="10.199999999999999">
      <c r="B7722" s="87"/>
      <c r="C7722" s="87"/>
      <c r="R7722" s="89"/>
      <c r="S7722" s="89"/>
      <c r="T7722" s="89"/>
    </row>
    <row r="7723" spans="2:20" s="86" customFormat="1" ht="10.199999999999999">
      <c r="B7723" s="87"/>
      <c r="C7723" s="87"/>
      <c r="R7723" s="89"/>
      <c r="S7723" s="89"/>
      <c r="T7723" s="89"/>
    </row>
    <row r="7724" spans="2:20" s="86" customFormat="1" ht="10.199999999999999">
      <c r="B7724" s="87"/>
      <c r="C7724" s="87"/>
      <c r="R7724" s="89"/>
      <c r="S7724" s="89"/>
      <c r="T7724" s="89"/>
    </row>
    <row r="7725" spans="2:20" s="86" customFormat="1" ht="10.199999999999999">
      <c r="B7725" s="87"/>
      <c r="C7725" s="87"/>
      <c r="R7725" s="89"/>
      <c r="S7725" s="89"/>
      <c r="T7725" s="89"/>
    </row>
    <row r="7726" spans="2:20" s="86" customFormat="1" ht="10.199999999999999">
      <c r="B7726" s="87"/>
      <c r="C7726" s="87"/>
      <c r="R7726" s="89"/>
      <c r="S7726" s="89"/>
      <c r="T7726" s="89"/>
    </row>
    <row r="7727" spans="2:20" s="86" customFormat="1" ht="10.199999999999999">
      <c r="B7727" s="87"/>
      <c r="C7727" s="87"/>
      <c r="R7727" s="89"/>
      <c r="S7727" s="89"/>
      <c r="T7727" s="89"/>
    </row>
    <row r="7728" spans="2:20" s="86" customFormat="1" ht="10.199999999999999">
      <c r="B7728" s="87"/>
      <c r="C7728" s="87"/>
      <c r="R7728" s="89"/>
      <c r="S7728" s="89"/>
      <c r="T7728" s="89"/>
    </row>
    <row r="7729" spans="2:20" s="86" customFormat="1" ht="10.199999999999999">
      <c r="B7729" s="87"/>
      <c r="C7729" s="87"/>
      <c r="R7729" s="89"/>
      <c r="S7729" s="89"/>
      <c r="T7729" s="89"/>
    </row>
    <row r="7730" spans="2:20" s="86" customFormat="1" ht="10.199999999999999">
      <c r="B7730" s="87"/>
      <c r="C7730" s="87"/>
      <c r="R7730" s="89"/>
      <c r="S7730" s="89"/>
      <c r="T7730" s="89"/>
    </row>
    <row r="7731" spans="2:20" s="86" customFormat="1" ht="10.199999999999999">
      <c r="B7731" s="87"/>
      <c r="C7731" s="87"/>
      <c r="R7731" s="89"/>
      <c r="S7731" s="89"/>
      <c r="T7731" s="89"/>
    </row>
    <row r="7732" spans="2:20" s="86" customFormat="1" ht="10.199999999999999">
      <c r="B7732" s="87"/>
      <c r="C7732" s="87"/>
      <c r="R7732" s="89"/>
      <c r="S7732" s="89"/>
      <c r="T7732" s="89"/>
    </row>
    <row r="7733" spans="2:20" s="86" customFormat="1" ht="10.199999999999999">
      <c r="B7733" s="87"/>
      <c r="C7733" s="87"/>
      <c r="R7733" s="89"/>
      <c r="S7733" s="89"/>
      <c r="T7733" s="89"/>
    </row>
    <row r="7734" spans="2:20" s="86" customFormat="1" ht="10.199999999999999">
      <c r="B7734" s="87"/>
      <c r="C7734" s="87"/>
      <c r="R7734" s="89"/>
      <c r="S7734" s="89"/>
      <c r="T7734" s="89"/>
    </row>
    <row r="7735" spans="2:20" s="86" customFormat="1" ht="10.199999999999999">
      <c r="B7735" s="87"/>
      <c r="C7735" s="87"/>
      <c r="R7735" s="89"/>
      <c r="S7735" s="89"/>
      <c r="T7735" s="89"/>
    </row>
    <row r="7736" spans="2:20" s="86" customFormat="1" ht="10.199999999999999">
      <c r="B7736" s="87"/>
      <c r="C7736" s="87"/>
      <c r="R7736" s="89"/>
      <c r="S7736" s="89"/>
      <c r="T7736" s="89"/>
    </row>
    <row r="7737" spans="2:20" s="86" customFormat="1" ht="10.199999999999999">
      <c r="B7737" s="87"/>
      <c r="C7737" s="87"/>
      <c r="R7737" s="89"/>
      <c r="S7737" s="89"/>
      <c r="T7737" s="89"/>
    </row>
    <row r="7738" spans="2:20" s="86" customFormat="1" ht="10.199999999999999">
      <c r="B7738" s="87"/>
      <c r="C7738" s="87"/>
      <c r="R7738" s="89"/>
      <c r="S7738" s="89"/>
      <c r="T7738" s="89"/>
    </row>
    <row r="7739" spans="2:20" s="86" customFormat="1" ht="10.199999999999999">
      <c r="B7739" s="87"/>
      <c r="C7739" s="87"/>
      <c r="R7739" s="89"/>
      <c r="S7739" s="89"/>
      <c r="T7739" s="89"/>
    </row>
    <row r="7740" spans="2:20" s="86" customFormat="1" ht="10.199999999999999">
      <c r="B7740" s="87"/>
      <c r="C7740" s="87"/>
      <c r="R7740" s="89"/>
      <c r="S7740" s="89"/>
      <c r="T7740" s="89"/>
    </row>
    <row r="7741" spans="2:20" s="86" customFormat="1" ht="10.199999999999999">
      <c r="B7741" s="87"/>
      <c r="C7741" s="87"/>
      <c r="R7741" s="89"/>
      <c r="S7741" s="89"/>
      <c r="T7741" s="89"/>
    </row>
    <row r="7742" spans="2:20" s="86" customFormat="1" ht="10.199999999999999">
      <c r="B7742" s="87"/>
      <c r="C7742" s="87"/>
      <c r="R7742" s="89"/>
      <c r="S7742" s="89"/>
      <c r="T7742" s="89"/>
    </row>
    <row r="7743" spans="2:20" s="86" customFormat="1" ht="10.199999999999999">
      <c r="B7743" s="87"/>
      <c r="C7743" s="87"/>
      <c r="R7743" s="89"/>
      <c r="S7743" s="89"/>
      <c r="T7743" s="89"/>
    </row>
    <row r="7744" spans="2:20" s="86" customFormat="1" ht="10.199999999999999">
      <c r="B7744" s="87"/>
      <c r="C7744" s="87"/>
      <c r="R7744" s="89"/>
      <c r="S7744" s="89"/>
      <c r="T7744" s="89"/>
    </row>
    <row r="7745" spans="2:20" s="86" customFormat="1" ht="10.199999999999999">
      <c r="B7745" s="87"/>
      <c r="C7745" s="87"/>
      <c r="R7745" s="89"/>
      <c r="S7745" s="89"/>
      <c r="T7745" s="89"/>
    </row>
    <row r="7746" spans="2:20" s="86" customFormat="1" ht="10.199999999999999">
      <c r="B7746" s="87"/>
      <c r="C7746" s="87"/>
      <c r="R7746" s="89"/>
      <c r="S7746" s="89"/>
      <c r="T7746" s="89"/>
    </row>
    <row r="7747" spans="2:20" s="86" customFormat="1" ht="10.199999999999999">
      <c r="B7747" s="87"/>
      <c r="C7747" s="87"/>
      <c r="R7747" s="89"/>
      <c r="S7747" s="89"/>
      <c r="T7747" s="89"/>
    </row>
    <row r="7748" spans="2:20" s="86" customFormat="1" ht="10.199999999999999">
      <c r="B7748" s="87"/>
      <c r="C7748" s="87"/>
      <c r="R7748" s="89"/>
      <c r="S7748" s="89"/>
      <c r="T7748" s="89"/>
    </row>
    <row r="7749" spans="2:20" s="86" customFormat="1" ht="10.199999999999999">
      <c r="B7749" s="87"/>
      <c r="C7749" s="87"/>
      <c r="R7749" s="89"/>
      <c r="S7749" s="89"/>
      <c r="T7749" s="89"/>
    </row>
    <row r="7750" spans="2:20" s="86" customFormat="1" ht="10.199999999999999">
      <c r="B7750" s="87"/>
      <c r="C7750" s="87"/>
      <c r="R7750" s="89"/>
      <c r="S7750" s="89"/>
      <c r="T7750" s="89"/>
    </row>
    <row r="7751" spans="2:20" s="86" customFormat="1" ht="10.199999999999999">
      <c r="B7751" s="87"/>
      <c r="C7751" s="87"/>
      <c r="R7751" s="89"/>
      <c r="S7751" s="89"/>
      <c r="T7751" s="89"/>
    </row>
    <row r="7752" spans="2:20" s="86" customFormat="1" ht="10.199999999999999">
      <c r="B7752" s="87"/>
      <c r="C7752" s="87"/>
      <c r="R7752" s="89"/>
      <c r="S7752" s="89"/>
      <c r="T7752" s="89"/>
    </row>
    <row r="7753" spans="2:20" s="86" customFormat="1" ht="10.199999999999999">
      <c r="B7753" s="87"/>
      <c r="C7753" s="87"/>
      <c r="R7753" s="89"/>
      <c r="S7753" s="89"/>
      <c r="T7753" s="89"/>
    </row>
    <row r="7754" spans="2:20" s="86" customFormat="1" ht="10.199999999999999">
      <c r="B7754" s="87"/>
      <c r="C7754" s="87"/>
      <c r="R7754" s="89"/>
      <c r="S7754" s="89"/>
      <c r="T7754" s="89"/>
    </row>
    <row r="7755" spans="2:20" s="86" customFormat="1" ht="10.199999999999999">
      <c r="B7755" s="87"/>
      <c r="C7755" s="87"/>
      <c r="R7755" s="89"/>
      <c r="S7755" s="89"/>
      <c r="T7755" s="89"/>
    </row>
    <row r="7756" spans="2:20" s="86" customFormat="1" ht="10.199999999999999">
      <c r="B7756" s="87"/>
      <c r="C7756" s="87"/>
      <c r="R7756" s="89"/>
      <c r="S7756" s="89"/>
      <c r="T7756" s="89"/>
    </row>
    <row r="7757" spans="2:20" s="86" customFormat="1" ht="10.199999999999999">
      <c r="B7757" s="87"/>
      <c r="C7757" s="87"/>
      <c r="R7757" s="89"/>
      <c r="S7757" s="89"/>
      <c r="T7757" s="89"/>
    </row>
    <row r="7758" spans="2:20" s="86" customFormat="1" ht="10.199999999999999">
      <c r="B7758" s="87"/>
      <c r="C7758" s="87"/>
      <c r="R7758" s="89"/>
      <c r="S7758" s="89"/>
      <c r="T7758" s="89"/>
    </row>
    <row r="7759" spans="2:20" s="86" customFormat="1" ht="10.199999999999999">
      <c r="B7759" s="87"/>
      <c r="C7759" s="87"/>
      <c r="R7759" s="89"/>
      <c r="S7759" s="89"/>
      <c r="T7759" s="89"/>
    </row>
    <row r="7760" spans="2:20" s="86" customFormat="1" ht="10.199999999999999">
      <c r="B7760" s="87"/>
      <c r="C7760" s="87"/>
      <c r="R7760" s="89"/>
      <c r="S7760" s="89"/>
      <c r="T7760" s="89"/>
    </row>
    <row r="7761" spans="2:20" s="86" customFormat="1" ht="10.199999999999999">
      <c r="B7761" s="87"/>
      <c r="C7761" s="87"/>
      <c r="R7761" s="89"/>
      <c r="S7761" s="89"/>
      <c r="T7761" s="89"/>
    </row>
    <row r="7762" spans="2:20" s="86" customFormat="1" ht="10.199999999999999">
      <c r="B7762" s="87"/>
      <c r="C7762" s="87"/>
      <c r="R7762" s="89"/>
      <c r="S7762" s="89"/>
      <c r="T7762" s="89"/>
    </row>
    <row r="7763" spans="2:20" s="86" customFormat="1" ht="10.199999999999999">
      <c r="B7763" s="87"/>
      <c r="C7763" s="87"/>
      <c r="R7763" s="89"/>
      <c r="S7763" s="89"/>
      <c r="T7763" s="89"/>
    </row>
    <row r="7764" spans="2:20" s="86" customFormat="1" ht="10.199999999999999">
      <c r="B7764" s="87"/>
      <c r="C7764" s="87"/>
      <c r="R7764" s="89"/>
      <c r="S7764" s="89"/>
      <c r="T7764" s="89"/>
    </row>
    <row r="7765" spans="2:20" s="86" customFormat="1" ht="10.199999999999999">
      <c r="B7765" s="87"/>
      <c r="C7765" s="87"/>
      <c r="R7765" s="89"/>
      <c r="S7765" s="89"/>
      <c r="T7765" s="89"/>
    </row>
    <row r="7766" spans="2:20" s="86" customFormat="1" ht="10.199999999999999">
      <c r="B7766" s="87"/>
      <c r="C7766" s="87"/>
      <c r="R7766" s="89"/>
      <c r="S7766" s="89"/>
      <c r="T7766" s="89"/>
    </row>
    <row r="7767" spans="2:20" s="86" customFormat="1" ht="10.199999999999999">
      <c r="B7767" s="87"/>
      <c r="C7767" s="87"/>
      <c r="R7767" s="89"/>
      <c r="S7767" s="89"/>
      <c r="T7767" s="89"/>
    </row>
    <row r="7768" spans="2:20" s="86" customFormat="1" ht="10.199999999999999">
      <c r="B7768" s="87"/>
      <c r="C7768" s="87"/>
      <c r="R7768" s="89"/>
      <c r="S7768" s="89"/>
      <c r="T7768" s="89"/>
    </row>
    <row r="7769" spans="2:20" s="86" customFormat="1" ht="10.199999999999999">
      <c r="B7769" s="87"/>
      <c r="C7769" s="87"/>
      <c r="R7769" s="89"/>
      <c r="S7769" s="89"/>
      <c r="T7769" s="89"/>
    </row>
    <row r="7770" spans="2:20" s="86" customFormat="1" ht="10.199999999999999">
      <c r="B7770" s="87"/>
      <c r="C7770" s="87"/>
      <c r="R7770" s="89"/>
      <c r="S7770" s="89"/>
      <c r="T7770" s="89"/>
    </row>
    <row r="7771" spans="2:20" s="86" customFormat="1" ht="10.199999999999999">
      <c r="B7771" s="87"/>
      <c r="C7771" s="87"/>
      <c r="R7771" s="89"/>
      <c r="S7771" s="89"/>
      <c r="T7771" s="89"/>
    </row>
    <row r="7772" spans="2:20" s="86" customFormat="1" ht="10.199999999999999">
      <c r="B7772" s="87"/>
      <c r="C7772" s="87"/>
      <c r="R7772" s="89"/>
      <c r="S7772" s="89"/>
      <c r="T7772" s="89"/>
    </row>
    <row r="7773" spans="2:20" s="86" customFormat="1" ht="10.199999999999999">
      <c r="B7773" s="87"/>
      <c r="C7773" s="87"/>
      <c r="R7773" s="89"/>
      <c r="S7773" s="89"/>
      <c r="T7773" s="89"/>
    </row>
    <row r="7774" spans="2:20" s="86" customFormat="1" ht="10.199999999999999">
      <c r="B7774" s="87"/>
      <c r="C7774" s="87"/>
      <c r="R7774" s="89"/>
      <c r="S7774" s="89"/>
      <c r="T7774" s="89"/>
    </row>
    <row r="7775" spans="2:20" s="86" customFormat="1" ht="10.199999999999999">
      <c r="B7775" s="87"/>
      <c r="C7775" s="87"/>
      <c r="R7775" s="89"/>
      <c r="S7775" s="89"/>
      <c r="T7775" s="89"/>
    </row>
    <row r="7776" spans="2:20" s="86" customFormat="1" ht="10.199999999999999">
      <c r="B7776" s="87"/>
      <c r="C7776" s="87"/>
      <c r="R7776" s="89"/>
      <c r="S7776" s="89"/>
      <c r="T7776" s="89"/>
    </row>
    <row r="7777" spans="2:20" s="86" customFormat="1" ht="10.199999999999999">
      <c r="B7777" s="87"/>
      <c r="C7777" s="87"/>
      <c r="R7777" s="89"/>
      <c r="S7777" s="89"/>
      <c r="T7777" s="89"/>
    </row>
    <row r="7778" spans="2:20" s="86" customFormat="1" ht="10.199999999999999">
      <c r="B7778" s="87"/>
      <c r="C7778" s="87"/>
      <c r="R7778" s="89"/>
      <c r="S7778" s="89"/>
      <c r="T7778" s="89"/>
    </row>
    <row r="7779" spans="2:20" s="86" customFormat="1" ht="10.199999999999999">
      <c r="B7779" s="87"/>
      <c r="C7779" s="87"/>
      <c r="R7779" s="89"/>
      <c r="S7779" s="89"/>
      <c r="T7779" s="89"/>
    </row>
    <row r="7780" spans="2:20" s="86" customFormat="1" ht="10.199999999999999">
      <c r="B7780" s="87"/>
      <c r="C7780" s="87"/>
      <c r="R7780" s="89"/>
      <c r="S7780" s="89"/>
      <c r="T7780" s="89"/>
    </row>
    <row r="7781" spans="2:20" s="86" customFormat="1" ht="10.199999999999999">
      <c r="B7781" s="87"/>
      <c r="C7781" s="87"/>
      <c r="R7781" s="89"/>
      <c r="S7781" s="89"/>
      <c r="T7781" s="89"/>
    </row>
    <row r="7782" spans="2:20" s="86" customFormat="1" ht="10.199999999999999">
      <c r="B7782" s="87"/>
      <c r="C7782" s="87"/>
      <c r="R7782" s="89"/>
      <c r="S7782" s="89"/>
      <c r="T7782" s="89"/>
    </row>
    <row r="7783" spans="2:20" s="86" customFormat="1" ht="10.199999999999999">
      <c r="B7783" s="87"/>
      <c r="C7783" s="87"/>
      <c r="R7783" s="89"/>
      <c r="S7783" s="89"/>
      <c r="T7783" s="89"/>
    </row>
    <row r="7784" spans="2:20" s="86" customFormat="1" ht="10.199999999999999">
      <c r="B7784" s="87"/>
      <c r="C7784" s="87"/>
      <c r="R7784" s="89"/>
      <c r="S7784" s="89"/>
      <c r="T7784" s="89"/>
    </row>
    <row r="7785" spans="2:20" s="86" customFormat="1" ht="10.199999999999999">
      <c r="B7785" s="87"/>
      <c r="C7785" s="87"/>
      <c r="R7785" s="89"/>
      <c r="S7785" s="89"/>
      <c r="T7785" s="89"/>
    </row>
    <row r="7786" spans="2:20" s="86" customFormat="1" ht="10.199999999999999">
      <c r="B7786" s="87"/>
      <c r="C7786" s="87"/>
      <c r="R7786" s="89"/>
      <c r="S7786" s="89"/>
      <c r="T7786" s="89"/>
    </row>
    <row r="7787" spans="2:20" s="86" customFormat="1" ht="10.199999999999999">
      <c r="B7787" s="87"/>
      <c r="C7787" s="87"/>
      <c r="R7787" s="89"/>
      <c r="S7787" s="89"/>
      <c r="T7787" s="89"/>
    </row>
    <row r="7788" spans="2:20" s="86" customFormat="1" ht="10.199999999999999">
      <c r="B7788" s="87"/>
      <c r="C7788" s="87"/>
      <c r="R7788" s="89"/>
      <c r="S7788" s="89"/>
      <c r="T7788" s="89"/>
    </row>
    <row r="7789" spans="2:20" s="86" customFormat="1" ht="10.199999999999999">
      <c r="B7789" s="87"/>
      <c r="C7789" s="87"/>
      <c r="R7789" s="89"/>
      <c r="S7789" s="89"/>
      <c r="T7789" s="89"/>
    </row>
    <row r="7790" spans="2:20" s="86" customFormat="1" ht="10.199999999999999">
      <c r="B7790" s="87"/>
      <c r="C7790" s="87"/>
      <c r="R7790" s="89"/>
      <c r="S7790" s="89"/>
      <c r="T7790" s="89"/>
    </row>
    <row r="7791" spans="2:20" s="86" customFormat="1" ht="10.199999999999999">
      <c r="B7791" s="87"/>
      <c r="C7791" s="87"/>
      <c r="R7791" s="89"/>
      <c r="S7791" s="89"/>
      <c r="T7791" s="89"/>
    </row>
    <row r="7792" spans="2:20" s="86" customFormat="1" ht="10.199999999999999">
      <c r="B7792" s="87"/>
      <c r="C7792" s="87"/>
      <c r="R7792" s="89"/>
      <c r="S7792" s="89"/>
      <c r="T7792" s="89"/>
    </row>
    <row r="7793" spans="2:20" s="86" customFormat="1" ht="10.199999999999999">
      <c r="B7793" s="87"/>
      <c r="C7793" s="87"/>
      <c r="R7793" s="89"/>
      <c r="S7793" s="89"/>
      <c r="T7793" s="89"/>
    </row>
    <row r="7794" spans="2:20" s="86" customFormat="1" ht="10.199999999999999">
      <c r="B7794" s="87"/>
      <c r="C7794" s="87"/>
      <c r="R7794" s="89"/>
      <c r="S7794" s="89"/>
      <c r="T7794" s="89"/>
    </row>
    <row r="7795" spans="2:20" s="86" customFormat="1" ht="10.199999999999999">
      <c r="B7795" s="87"/>
      <c r="C7795" s="87"/>
      <c r="R7795" s="89"/>
      <c r="S7795" s="89"/>
      <c r="T7795" s="89"/>
    </row>
    <row r="7796" spans="2:20" s="86" customFormat="1" ht="10.199999999999999">
      <c r="B7796" s="87"/>
      <c r="C7796" s="87"/>
      <c r="R7796" s="89"/>
      <c r="S7796" s="89"/>
      <c r="T7796" s="89"/>
    </row>
    <row r="7797" spans="2:20" s="86" customFormat="1" ht="10.199999999999999">
      <c r="B7797" s="87"/>
      <c r="C7797" s="87"/>
      <c r="R7797" s="89"/>
      <c r="S7797" s="89"/>
      <c r="T7797" s="89"/>
    </row>
    <row r="7798" spans="2:20" s="86" customFormat="1" ht="10.199999999999999">
      <c r="B7798" s="87"/>
      <c r="C7798" s="87"/>
      <c r="R7798" s="89"/>
      <c r="S7798" s="89"/>
      <c r="T7798" s="89"/>
    </row>
    <row r="7799" spans="2:20" s="86" customFormat="1" ht="10.199999999999999">
      <c r="B7799" s="87"/>
      <c r="C7799" s="87"/>
      <c r="R7799" s="89"/>
      <c r="S7799" s="89"/>
      <c r="T7799" s="89"/>
    </row>
    <row r="7800" spans="2:20" s="86" customFormat="1" ht="10.199999999999999">
      <c r="B7800" s="87"/>
      <c r="C7800" s="87"/>
      <c r="R7800" s="89"/>
      <c r="S7800" s="89"/>
      <c r="T7800" s="89"/>
    </row>
    <row r="7801" spans="2:20" s="86" customFormat="1" ht="10.199999999999999">
      <c r="B7801" s="87"/>
      <c r="C7801" s="87"/>
      <c r="R7801" s="89"/>
      <c r="S7801" s="89"/>
      <c r="T7801" s="89"/>
    </row>
    <row r="7802" spans="2:20" s="86" customFormat="1" ht="10.199999999999999">
      <c r="B7802" s="87"/>
      <c r="C7802" s="87"/>
      <c r="R7802" s="89"/>
      <c r="S7802" s="89"/>
      <c r="T7802" s="89"/>
    </row>
    <row r="7803" spans="2:20" s="86" customFormat="1" ht="10.199999999999999">
      <c r="B7803" s="87"/>
      <c r="C7803" s="87"/>
      <c r="R7803" s="89"/>
      <c r="S7803" s="89"/>
      <c r="T7803" s="89"/>
    </row>
    <row r="7804" spans="2:20" s="86" customFormat="1" ht="10.199999999999999">
      <c r="B7804" s="87"/>
      <c r="C7804" s="87"/>
      <c r="R7804" s="89"/>
      <c r="S7804" s="89"/>
      <c r="T7804" s="89"/>
    </row>
    <row r="7805" spans="2:20" s="86" customFormat="1" ht="10.199999999999999">
      <c r="B7805" s="87"/>
      <c r="C7805" s="87"/>
      <c r="R7805" s="89"/>
      <c r="S7805" s="89"/>
      <c r="T7805" s="89"/>
    </row>
    <row r="7806" spans="2:20" s="86" customFormat="1" ht="10.199999999999999">
      <c r="B7806" s="87"/>
      <c r="C7806" s="87"/>
      <c r="R7806" s="89"/>
      <c r="S7806" s="89"/>
      <c r="T7806" s="89"/>
    </row>
    <row r="7807" spans="2:20" s="86" customFormat="1" ht="10.199999999999999">
      <c r="B7807" s="87"/>
      <c r="C7807" s="87"/>
      <c r="R7807" s="89"/>
      <c r="S7807" s="89"/>
      <c r="T7807" s="89"/>
    </row>
    <row r="7808" spans="2:20" s="86" customFormat="1" ht="10.199999999999999">
      <c r="B7808" s="87"/>
      <c r="C7808" s="87"/>
      <c r="R7808" s="89"/>
      <c r="S7808" s="89"/>
      <c r="T7808" s="89"/>
    </row>
    <row r="7809" spans="2:20" s="86" customFormat="1" ht="10.199999999999999">
      <c r="B7809" s="87"/>
      <c r="C7809" s="87"/>
      <c r="R7809" s="89"/>
      <c r="S7809" s="89"/>
      <c r="T7809" s="89"/>
    </row>
    <row r="7810" spans="2:20" s="86" customFormat="1" ht="10.199999999999999">
      <c r="B7810" s="87"/>
      <c r="C7810" s="87"/>
      <c r="R7810" s="89"/>
      <c r="S7810" s="89"/>
      <c r="T7810" s="89"/>
    </row>
    <row r="7811" spans="2:20" s="86" customFormat="1" ht="10.199999999999999">
      <c r="B7811" s="87"/>
      <c r="C7811" s="87"/>
      <c r="R7811" s="89"/>
      <c r="S7811" s="89"/>
      <c r="T7811" s="89"/>
    </row>
    <row r="7812" spans="2:20" s="86" customFormat="1" ht="10.199999999999999">
      <c r="B7812" s="87"/>
      <c r="C7812" s="87"/>
      <c r="R7812" s="89"/>
      <c r="S7812" s="89"/>
      <c r="T7812" s="89"/>
    </row>
    <row r="7813" spans="2:20" s="86" customFormat="1" ht="10.199999999999999">
      <c r="B7813" s="87"/>
      <c r="C7813" s="87"/>
      <c r="R7813" s="89"/>
      <c r="S7813" s="89"/>
      <c r="T7813" s="89"/>
    </row>
    <row r="7814" spans="2:20" s="86" customFormat="1" ht="10.199999999999999">
      <c r="B7814" s="87"/>
      <c r="C7814" s="87"/>
      <c r="R7814" s="89"/>
      <c r="S7814" s="89"/>
      <c r="T7814" s="89"/>
    </row>
    <row r="7815" spans="2:20" s="86" customFormat="1" ht="10.199999999999999">
      <c r="B7815" s="87"/>
      <c r="C7815" s="87"/>
      <c r="R7815" s="89"/>
      <c r="S7815" s="89"/>
      <c r="T7815" s="89"/>
    </row>
    <row r="7816" spans="2:20" s="86" customFormat="1" ht="10.199999999999999">
      <c r="B7816" s="87"/>
      <c r="C7816" s="87"/>
      <c r="R7816" s="89"/>
      <c r="S7816" s="89"/>
      <c r="T7816" s="89"/>
    </row>
    <row r="7817" spans="2:20" s="86" customFormat="1" ht="10.199999999999999">
      <c r="B7817" s="87"/>
      <c r="C7817" s="87"/>
      <c r="R7817" s="89"/>
      <c r="S7817" s="89"/>
      <c r="T7817" s="89"/>
    </row>
    <row r="7818" spans="2:20" s="86" customFormat="1" ht="10.199999999999999">
      <c r="B7818" s="87"/>
      <c r="C7818" s="87"/>
      <c r="R7818" s="89"/>
      <c r="S7818" s="89"/>
      <c r="T7818" s="89"/>
    </row>
    <row r="7819" spans="2:20" s="86" customFormat="1" ht="10.199999999999999">
      <c r="B7819" s="87"/>
      <c r="C7819" s="87"/>
      <c r="R7819" s="89"/>
      <c r="S7819" s="89"/>
      <c r="T7819" s="89"/>
    </row>
    <row r="7820" spans="2:20" s="86" customFormat="1" ht="10.199999999999999">
      <c r="B7820" s="87"/>
      <c r="C7820" s="87"/>
      <c r="R7820" s="89"/>
      <c r="S7820" s="89"/>
      <c r="T7820" s="89"/>
    </row>
    <row r="7821" spans="2:20" s="86" customFormat="1" ht="10.199999999999999">
      <c r="B7821" s="87"/>
      <c r="C7821" s="87"/>
      <c r="R7821" s="89"/>
      <c r="S7821" s="89"/>
      <c r="T7821" s="89"/>
    </row>
    <row r="7822" spans="2:20" s="86" customFormat="1" ht="10.199999999999999">
      <c r="B7822" s="87"/>
      <c r="C7822" s="87"/>
      <c r="R7822" s="89"/>
      <c r="S7822" s="89"/>
      <c r="T7822" s="89"/>
    </row>
    <row r="7823" spans="2:20" s="86" customFormat="1" ht="10.199999999999999">
      <c r="B7823" s="87"/>
      <c r="C7823" s="87"/>
      <c r="R7823" s="89"/>
      <c r="S7823" s="89"/>
      <c r="T7823" s="89"/>
    </row>
    <row r="7824" spans="2:20" s="86" customFormat="1" ht="10.199999999999999">
      <c r="B7824" s="87"/>
      <c r="C7824" s="87"/>
      <c r="R7824" s="89"/>
      <c r="S7824" s="89"/>
      <c r="T7824" s="89"/>
    </row>
    <row r="7825" spans="2:20" s="86" customFormat="1" ht="10.199999999999999">
      <c r="B7825" s="87"/>
      <c r="C7825" s="87"/>
      <c r="R7825" s="89"/>
      <c r="S7825" s="89"/>
      <c r="T7825" s="89"/>
    </row>
    <row r="7826" spans="2:20" s="86" customFormat="1" ht="10.199999999999999">
      <c r="B7826" s="87"/>
      <c r="C7826" s="87"/>
      <c r="R7826" s="89"/>
      <c r="S7826" s="89"/>
      <c r="T7826" s="89"/>
    </row>
    <row r="7827" spans="2:20" s="86" customFormat="1" ht="10.199999999999999">
      <c r="B7827" s="87"/>
      <c r="C7827" s="87"/>
      <c r="R7827" s="89"/>
      <c r="S7827" s="89"/>
      <c r="T7827" s="89"/>
    </row>
    <row r="7828" spans="2:20" s="86" customFormat="1" ht="10.199999999999999">
      <c r="B7828" s="87"/>
      <c r="C7828" s="87"/>
      <c r="R7828" s="89"/>
      <c r="S7828" s="89"/>
      <c r="T7828" s="89"/>
    </row>
    <row r="7829" spans="2:20" s="86" customFormat="1" ht="10.199999999999999">
      <c r="B7829" s="87"/>
      <c r="C7829" s="87"/>
      <c r="R7829" s="89"/>
      <c r="S7829" s="89"/>
      <c r="T7829" s="89"/>
    </row>
    <row r="7830" spans="2:20" s="86" customFormat="1" ht="10.199999999999999">
      <c r="B7830" s="87"/>
      <c r="C7830" s="87"/>
      <c r="R7830" s="89"/>
      <c r="S7830" s="89"/>
      <c r="T7830" s="89"/>
    </row>
    <row r="7831" spans="2:20" s="86" customFormat="1" ht="10.199999999999999">
      <c r="B7831" s="87"/>
      <c r="C7831" s="87"/>
      <c r="R7831" s="89"/>
      <c r="S7831" s="89"/>
      <c r="T7831" s="89"/>
    </row>
    <row r="7832" spans="2:20" s="86" customFormat="1" ht="10.199999999999999">
      <c r="B7832" s="87"/>
      <c r="C7832" s="87"/>
      <c r="R7832" s="89"/>
      <c r="S7832" s="89"/>
      <c r="T7832" s="89"/>
    </row>
    <row r="7833" spans="2:20" s="86" customFormat="1" ht="10.199999999999999">
      <c r="B7833" s="87"/>
      <c r="C7833" s="87"/>
      <c r="R7833" s="89"/>
      <c r="S7833" s="89"/>
      <c r="T7833" s="89"/>
    </row>
    <row r="7834" spans="2:20" s="86" customFormat="1" ht="10.199999999999999">
      <c r="B7834" s="87"/>
      <c r="C7834" s="87"/>
      <c r="R7834" s="89"/>
      <c r="S7834" s="89"/>
      <c r="T7834" s="89"/>
    </row>
    <row r="7835" spans="2:20" s="86" customFormat="1" ht="10.199999999999999">
      <c r="B7835" s="87"/>
      <c r="C7835" s="87"/>
      <c r="R7835" s="89"/>
      <c r="S7835" s="89"/>
      <c r="T7835" s="89"/>
    </row>
    <row r="7836" spans="2:20" s="86" customFormat="1" ht="10.199999999999999">
      <c r="B7836" s="87"/>
      <c r="C7836" s="87"/>
      <c r="R7836" s="89"/>
      <c r="S7836" s="89"/>
      <c r="T7836" s="89"/>
    </row>
    <row r="7837" spans="2:20" s="86" customFormat="1" ht="10.199999999999999">
      <c r="B7837" s="87"/>
      <c r="C7837" s="87"/>
      <c r="R7837" s="89"/>
      <c r="S7837" s="89"/>
      <c r="T7837" s="89"/>
    </row>
    <row r="7838" spans="2:20" s="86" customFormat="1" ht="10.199999999999999">
      <c r="B7838" s="87"/>
      <c r="C7838" s="87"/>
      <c r="R7838" s="89"/>
      <c r="S7838" s="89"/>
      <c r="T7838" s="89"/>
    </row>
    <row r="7839" spans="2:20" s="86" customFormat="1" ht="10.199999999999999">
      <c r="B7839" s="87"/>
      <c r="C7839" s="87"/>
      <c r="R7839" s="89"/>
      <c r="S7839" s="89"/>
      <c r="T7839" s="89"/>
    </row>
    <row r="7840" spans="2:20" s="86" customFormat="1" ht="10.199999999999999">
      <c r="B7840" s="87"/>
      <c r="C7840" s="87"/>
      <c r="R7840" s="89"/>
      <c r="S7840" s="89"/>
      <c r="T7840" s="89"/>
    </row>
    <row r="7841" spans="2:20" s="86" customFormat="1" ht="10.199999999999999">
      <c r="B7841" s="87"/>
      <c r="C7841" s="87"/>
      <c r="R7841" s="89"/>
      <c r="S7841" s="89"/>
      <c r="T7841" s="89"/>
    </row>
    <row r="7842" spans="2:20" s="86" customFormat="1" ht="10.199999999999999">
      <c r="B7842" s="87"/>
      <c r="C7842" s="87"/>
      <c r="R7842" s="89"/>
      <c r="S7842" s="89"/>
      <c r="T7842" s="89"/>
    </row>
    <row r="7843" spans="2:20" s="86" customFormat="1" ht="10.199999999999999">
      <c r="B7843" s="87"/>
      <c r="C7843" s="87"/>
      <c r="R7843" s="89"/>
      <c r="S7843" s="89"/>
      <c r="T7843" s="89"/>
    </row>
    <row r="7844" spans="2:20" s="86" customFormat="1" ht="10.199999999999999">
      <c r="B7844" s="87"/>
      <c r="C7844" s="87"/>
      <c r="R7844" s="89"/>
      <c r="S7844" s="89"/>
      <c r="T7844" s="89"/>
    </row>
    <row r="7845" spans="2:20" s="86" customFormat="1" ht="10.199999999999999">
      <c r="B7845" s="87"/>
      <c r="C7845" s="87"/>
      <c r="R7845" s="89"/>
      <c r="S7845" s="89"/>
      <c r="T7845" s="89"/>
    </row>
    <row r="7846" spans="2:20" s="86" customFormat="1" ht="10.199999999999999">
      <c r="B7846" s="87"/>
      <c r="C7846" s="87"/>
      <c r="R7846" s="89"/>
      <c r="S7846" s="89"/>
      <c r="T7846" s="89"/>
    </row>
    <row r="7847" spans="2:20" s="86" customFormat="1" ht="10.199999999999999">
      <c r="B7847" s="87"/>
      <c r="C7847" s="87"/>
      <c r="R7847" s="89"/>
      <c r="S7847" s="89"/>
      <c r="T7847" s="89"/>
    </row>
    <row r="7848" spans="2:20" s="86" customFormat="1" ht="10.199999999999999">
      <c r="B7848" s="87"/>
      <c r="C7848" s="87"/>
      <c r="R7848" s="89"/>
      <c r="S7848" s="89"/>
      <c r="T7848" s="89"/>
    </row>
    <row r="7849" spans="2:20" s="86" customFormat="1" ht="10.199999999999999">
      <c r="B7849" s="87"/>
      <c r="C7849" s="87"/>
      <c r="R7849" s="89"/>
      <c r="S7849" s="89"/>
      <c r="T7849" s="89"/>
    </row>
    <row r="7850" spans="2:20" s="86" customFormat="1" ht="10.199999999999999">
      <c r="B7850" s="87"/>
      <c r="C7850" s="87"/>
      <c r="R7850" s="89"/>
      <c r="S7850" s="89"/>
      <c r="T7850" s="89"/>
    </row>
    <row r="7851" spans="2:20" s="86" customFormat="1" ht="10.199999999999999">
      <c r="B7851" s="87"/>
      <c r="C7851" s="87"/>
      <c r="R7851" s="89"/>
      <c r="S7851" s="89"/>
      <c r="T7851" s="89"/>
    </row>
    <row r="7852" spans="2:20" s="86" customFormat="1" ht="10.199999999999999">
      <c r="B7852" s="87"/>
      <c r="C7852" s="87"/>
      <c r="R7852" s="89"/>
      <c r="S7852" s="89"/>
      <c r="T7852" s="89"/>
    </row>
    <row r="7853" spans="2:20" s="86" customFormat="1" ht="10.199999999999999">
      <c r="B7853" s="87"/>
      <c r="C7853" s="87"/>
      <c r="R7853" s="89"/>
      <c r="S7853" s="89"/>
      <c r="T7853" s="89"/>
    </row>
    <row r="7854" spans="2:20" s="86" customFormat="1" ht="10.199999999999999">
      <c r="B7854" s="87"/>
      <c r="C7854" s="87"/>
      <c r="R7854" s="89"/>
      <c r="S7854" s="89"/>
      <c r="T7854" s="89"/>
    </row>
    <row r="7855" spans="2:20" s="86" customFormat="1" ht="10.199999999999999">
      <c r="B7855" s="87"/>
      <c r="C7855" s="87"/>
      <c r="R7855" s="89"/>
      <c r="S7855" s="89"/>
      <c r="T7855" s="89"/>
    </row>
    <row r="7856" spans="2:20" s="86" customFormat="1" ht="10.199999999999999">
      <c r="B7856" s="87"/>
      <c r="C7856" s="87"/>
      <c r="R7856" s="89"/>
      <c r="S7856" s="89"/>
      <c r="T7856" s="89"/>
    </row>
    <row r="7857" spans="2:20" s="86" customFormat="1" ht="10.199999999999999">
      <c r="B7857" s="87"/>
      <c r="C7857" s="87"/>
      <c r="R7857" s="89"/>
      <c r="S7857" s="89"/>
      <c r="T7857" s="89"/>
    </row>
    <row r="7858" spans="2:20" s="86" customFormat="1" ht="10.199999999999999">
      <c r="B7858" s="87"/>
      <c r="C7858" s="87"/>
      <c r="R7858" s="89"/>
      <c r="S7858" s="89"/>
      <c r="T7858" s="89"/>
    </row>
    <row r="7859" spans="2:20" s="86" customFormat="1" ht="10.199999999999999">
      <c r="B7859" s="87"/>
      <c r="C7859" s="87"/>
      <c r="R7859" s="89"/>
      <c r="S7859" s="89"/>
      <c r="T7859" s="89"/>
    </row>
    <row r="7860" spans="2:20" s="86" customFormat="1" ht="10.199999999999999">
      <c r="B7860" s="87"/>
      <c r="C7860" s="87"/>
      <c r="R7860" s="89"/>
      <c r="S7860" s="89"/>
      <c r="T7860" s="89"/>
    </row>
    <row r="7861" spans="2:20" s="86" customFormat="1" ht="10.199999999999999">
      <c r="B7861" s="87"/>
      <c r="C7861" s="87"/>
      <c r="R7861" s="89"/>
      <c r="S7861" s="89"/>
      <c r="T7861" s="89"/>
    </row>
    <row r="7862" spans="2:20" s="86" customFormat="1" ht="10.199999999999999">
      <c r="B7862" s="87"/>
      <c r="C7862" s="87"/>
      <c r="R7862" s="89"/>
      <c r="S7862" s="89"/>
      <c r="T7862" s="89"/>
    </row>
    <row r="7863" spans="2:20" s="86" customFormat="1" ht="10.199999999999999">
      <c r="B7863" s="87"/>
      <c r="C7863" s="87"/>
      <c r="R7863" s="89"/>
      <c r="S7863" s="89"/>
      <c r="T7863" s="89"/>
    </row>
    <row r="7864" spans="2:20" s="86" customFormat="1" ht="10.199999999999999">
      <c r="B7864" s="87"/>
      <c r="C7864" s="87"/>
      <c r="R7864" s="89"/>
      <c r="S7864" s="89"/>
      <c r="T7864" s="89"/>
    </row>
    <row r="7865" spans="2:20" s="86" customFormat="1" ht="10.199999999999999">
      <c r="B7865" s="87"/>
      <c r="C7865" s="87"/>
      <c r="R7865" s="89"/>
      <c r="S7865" s="89"/>
      <c r="T7865" s="89"/>
    </row>
    <row r="7866" spans="2:20" s="86" customFormat="1" ht="10.199999999999999">
      <c r="B7866" s="87"/>
      <c r="C7866" s="87"/>
      <c r="R7866" s="89"/>
      <c r="S7866" s="89"/>
      <c r="T7866" s="89"/>
    </row>
    <row r="7867" spans="2:20" s="86" customFormat="1" ht="10.199999999999999">
      <c r="B7867" s="87"/>
      <c r="C7867" s="87"/>
      <c r="R7867" s="89"/>
      <c r="S7867" s="89"/>
      <c r="T7867" s="89"/>
    </row>
    <row r="7868" spans="2:20" s="86" customFormat="1" ht="10.199999999999999">
      <c r="B7868" s="87"/>
      <c r="C7868" s="87"/>
      <c r="R7868" s="89"/>
      <c r="S7868" s="89"/>
      <c r="T7868" s="89"/>
    </row>
    <row r="7869" spans="2:20" s="86" customFormat="1" ht="10.199999999999999">
      <c r="B7869" s="87"/>
      <c r="C7869" s="87"/>
      <c r="R7869" s="89"/>
      <c r="S7869" s="89"/>
      <c r="T7869" s="89"/>
    </row>
    <row r="7870" spans="2:20" s="86" customFormat="1" ht="10.199999999999999">
      <c r="B7870" s="87"/>
      <c r="C7870" s="87"/>
      <c r="R7870" s="89"/>
      <c r="S7870" s="89"/>
      <c r="T7870" s="89"/>
    </row>
    <row r="7871" spans="2:20" s="86" customFormat="1" ht="10.199999999999999">
      <c r="B7871" s="87"/>
      <c r="C7871" s="87"/>
      <c r="R7871" s="89"/>
      <c r="S7871" s="89"/>
      <c r="T7871" s="89"/>
    </row>
    <row r="7872" spans="2:20" s="86" customFormat="1" ht="10.199999999999999">
      <c r="B7872" s="87"/>
      <c r="C7872" s="87"/>
      <c r="R7872" s="89"/>
      <c r="S7872" s="89"/>
      <c r="T7872" s="89"/>
    </row>
    <row r="7873" spans="2:20" s="86" customFormat="1" ht="10.199999999999999">
      <c r="B7873" s="87"/>
      <c r="C7873" s="87"/>
      <c r="R7873" s="89"/>
      <c r="S7873" s="89"/>
      <c r="T7873" s="89"/>
    </row>
    <row r="7874" spans="2:20" s="86" customFormat="1" ht="10.199999999999999">
      <c r="B7874" s="87"/>
      <c r="C7874" s="87"/>
      <c r="R7874" s="89"/>
      <c r="S7874" s="89"/>
      <c r="T7874" s="89"/>
    </row>
    <row r="7875" spans="2:20" s="86" customFormat="1" ht="10.199999999999999">
      <c r="B7875" s="87"/>
      <c r="C7875" s="87"/>
      <c r="R7875" s="89"/>
      <c r="S7875" s="89"/>
      <c r="T7875" s="89"/>
    </row>
    <row r="7876" spans="2:20" s="86" customFormat="1" ht="10.199999999999999">
      <c r="B7876" s="87"/>
      <c r="C7876" s="87"/>
      <c r="R7876" s="89"/>
      <c r="S7876" s="89"/>
      <c r="T7876" s="89"/>
    </row>
    <row r="7877" spans="2:20" s="86" customFormat="1" ht="10.199999999999999">
      <c r="B7877" s="87"/>
      <c r="C7877" s="87"/>
      <c r="R7877" s="89"/>
      <c r="S7877" s="89"/>
      <c r="T7877" s="89"/>
    </row>
    <row r="7878" spans="2:20" s="86" customFormat="1" ht="10.199999999999999">
      <c r="B7878" s="87"/>
      <c r="C7878" s="87"/>
      <c r="R7878" s="89"/>
      <c r="S7878" s="89"/>
      <c r="T7878" s="89"/>
    </row>
    <row r="7879" spans="2:20" s="86" customFormat="1" ht="10.199999999999999">
      <c r="B7879" s="87"/>
      <c r="C7879" s="87"/>
      <c r="R7879" s="89"/>
      <c r="S7879" s="89"/>
      <c r="T7879" s="89"/>
    </row>
    <row r="7880" spans="2:20" s="86" customFormat="1" ht="10.199999999999999">
      <c r="B7880" s="87"/>
      <c r="C7880" s="87"/>
      <c r="R7880" s="89"/>
      <c r="S7880" s="89"/>
      <c r="T7880" s="89"/>
    </row>
    <row r="7881" spans="2:20" s="86" customFormat="1" ht="10.199999999999999">
      <c r="B7881" s="87"/>
      <c r="C7881" s="87"/>
      <c r="R7881" s="89"/>
      <c r="S7881" s="89"/>
      <c r="T7881" s="89"/>
    </row>
    <row r="7882" spans="2:20" s="86" customFormat="1" ht="10.199999999999999">
      <c r="B7882" s="87"/>
      <c r="C7882" s="87"/>
      <c r="R7882" s="89"/>
      <c r="S7882" s="89"/>
      <c r="T7882" s="89"/>
    </row>
    <row r="7883" spans="2:20" s="86" customFormat="1" ht="10.199999999999999">
      <c r="B7883" s="87"/>
      <c r="C7883" s="87"/>
      <c r="R7883" s="89"/>
      <c r="S7883" s="89"/>
      <c r="T7883" s="89"/>
    </row>
    <row r="7884" spans="2:20" s="86" customFormat="1" ht="10.199999999999999">
      <c r="B7884" s="87"/>
      <c r="C7884" s="87"/>
      <c r="R7884" s="89"/>
      <c r="S7884" s="89"/>
      <c r="T7884" s="89"/>
    </row>
    <row r="7885" spans="2:20" s="86" customFormat="1" ht="10.199999999999999">
      <c r="B7885" s="87"/>
      <c r="C7885" s="87"/>
      <c r="R7885" s="89"/>
      <c r="S7885" s="89"/>
      <c r="T7885" s="89"/>
    </row>
    <row r="7886" spans="2:20" s="86" customFormat="1" ht="10.199999999999999">
      <c r="B7886" s="87"/>
      <c r="C7886" s="87"/>
      <c r="R7886" s="89"/>
      <c r="S7886" s="89"/>
      <c r="T7886" s="89"/>
    </row>
    <row r="7887" spans="2:20" s="86" customFormat="1" ht="10.199999999999999">
      <c r="B7887" s="87"/>
      <c r="C7887" s="87"/>
      <c r="R7887" s="89"/>
      <c r="S7887" s="89"/>
      <c r="T7887" s="89"/>
    </row>
    <row r="7888" spans="2:20" s="86" customFormat="1" ht="10.199999999999999">
      <c r="B7888" s="87"/>
      <c r="C7888" s="87"/>
      <c r="R7888" s="89"/>
      <c r="S7888" s="89"/>
      <c r="T7888" s="89"/>
    </row>
    <row r="7889" spans="2:20" s="86" customFormat="1" ht="10.199999999999999">
      <c r="B7889" s="87"/>
      <c r="C7889" s="87"/>
      <c r="R7889" s="89"/>
      <c r="S7889" s="89"/>
      <c r="T7889" s="89"/>
    </row>
    <row r="7890" spans="2:20" s="86" customFormat="1" ht="10.199999999999999">
      <c r="B7890" s="87"/>
      <c r="C7890" s="87"/>
      <c r="R7890" s="89"/>
      <c r="S7890" s="89"/>
      <c r="T7890" s="89"/>
    </row>
    <row r="7891" spans="2:20" s="86" customFormat="1" ht="10.199999999999999">
      <c r="B7891" s="87"/>
      <c r="C7891" s="87"/>
      <c r="R7891" s="89"/>
      <c r="S7891" s="89"/>
      <c r="T7891" s="89"/>
    </row>
    <row r="7892" spans="2:20" s="86" customFormat="1" ht="10.199999999999999">
      <c r="B7892" s="87"/>
      <c r="C7892" s="87"/>
      <c r="R7892" s="89"/>
      <c r="S7892" s="89"/>
      <c r="T7892" s="89"/>
    </row>
    <row r="7893" spans="2:20" s="86" customFormat="1" ht="10.199999999999999">
      <c r="B7893" s="87"/>
      <c r="C7893" s="87"/>
      <c r="R7893" s="89"/>
      <c r="S7893" s="89"/>
      <c r="T7893" s="89"/>
    </row>
    <row r="7894" spans="2:20" s="86" customFormat="1" ht="10.199999999999999">
      <c r="B7894" s="87"/>
      <c r="C7894" s="87"/>
      <c r="R7894" s="89"/>
      <c r="S7894" s="89"/>
      <c r="T7894" s="89"/>
    </row>
    <row r="7895" spans="2:20" s="86" customFormat="1" ht="10.199999999999999">
      <c r="B7895" s="87"/>
      <c r="C7895" s="87"/>
      <c r="R7895" s="89"/>
      <c r="S7895" s="89"/>
      <c r="T7895" s="89"/>
    </row>
    <row r="7896" spans="2:20" s="86" customFormat="1" ht="10.199999999999999">
      <c r="B7896" s="87"/>
      <c r="C7896" s="87"/>
      <c r="R7896" s="89"/>
      <c r="S7896" s="89"/>
      <c r="T7896" s="89"/>
    </row>
    <row r="7897" spans="2:20" s="86" customFormat="1" ht="10.199999999999999">
      <c r="B7897" s="87"/>
      <c r="C7897" s="87"/>
      <c r="R7897" s="89"/>
      <c r="S7897" s="89"/>
      <c r="T7897" s="89"/>
    </row>
    <row r="7898" spans="2:20" s="86" customFormat="1" ht="10.199999999999999">
      <c r="B7898" s="87"/>
      <c r="C7898" s="87"/>
      <c r="R7898" s="89"/>
      <c r="S7898" s="89"/>
      <c r="T7898" s="89"/>
    </row>
    <row r="7899" spans="2:20" s="86" customFormat="1" ht="10.199999999999999">
      <c r="B7899" s="87"/>
      <c r="C7899" s="87"/>
      <c r="R7899" s="89"/>
      <c r="S7899" s="89"/>
      <c r="T7899" s="89"/>
    </row>
    <row r="7900" spans="2:20" s="86" customFormat="1" ht="10.199999999999999">
      <c r="B7900" s="87"/>
      <c r="C7900" s="87"/>
      <c r="R7900" s="89"/>
      <c r="S7900" s="89"/>
      <c r="T7900" s="89"/>
    </row>
    <row r="7901" spans="2:20" s="86" customFormat="1" ht="10.199999999999999">
      <c r="B7901" s="87"/>
      <c r="C7901" s="87"/>
      <c r="R7901" s="89"/>
      <c r="S7901" s="89"/>
      <c r="T7901" s="89"/>
    </row>
    <row r="7902" spans="2:20" s="86" customFormat="1" ht="10.199999999999999">
      <c r="B7902" s="87"/>
      <c r="C7902" s="87"/>
      <c r="R7902" s="89"/>
      <c r="S7902" s="89"/>
      <c r="T7902" s="89"/>
    </row>
    <row r="7903" spans="2:20" s="86" customFormat="1" ht="10.199999999999999">
      <c r="B7903" s="87"/>
      <c r="C7903" s="87"/>
      <c r="R7903" s="89"/>
      <c r="S7903" s="89"/>
      <c r="T7903" s="89"/>
    </row>
    <row r="7904" spans="2:20" s="86" customFormat="1" ht="10.199999999999999">
      <c r="B7904" s="87"/>
      <c r="C7904" s="87"/>
      <c r="R7904" s="89"/>
      <c r="S7904" s="89"/>
      <c r="T7904" s="89"/>
    </row>
    <row r="7905" spans="2:20" s="86" customFormat="1" ht="10.199999999999999">
      <c r="B7905" s="87"/>
      <c r="C7905" s="87"/>
      <c r="R7905" s="89"/>
      <c r="S7905" s="89"/>
      <c r="T7905" s="89"/>
    </row>
    <row r="7906" spans="2:20" s="86" customFormat="1" ht="10.199999999999999">
      <c r="B7906" s="87"/>
      <c r="C7906" s="87"/>
      <c r="R7906" s="89"/>
      <c r="S7906" s="89"/>
      <c r="T7906" s="89"/>
    </row>
    <row r="7907" spans="2:20" s="86" customFormat="1" ht="10.199999999999999">
      <c r="B7907" s="87"/>
      <c r="C7907" s="87"/>
      <c r="R7907" s="89"/>
      <c r="S7907" s="89"/>
      <c r="T7907" s="89"/>
    </row>
    <row r="7908" spans="2:20" s="86" customFormat="1" ht="10.199999999999999">
      <c r="B7908" s="87"/>
      <c r="C7908" s="87"/>
      <c r="R7908" s="89"/>
      <c r="S7908" s="89"/>
      <c r="T7908" s="89"/>
    </row>
    <row r="7909" spans="2:20" s="86" customFormat="1" ht="10.199999999999999">
      <c r="B7909" s="87"/>
      <c r="C7909" s="87"/>
      <c r="R7909" s="89"/>
      <c r="S7909" s="89"/>
      <c r="T7909" s="89"/>
    </row>
    <row r="7910" spans="2:20" s="86" customFormat="1" ht="10.199999999999999">
      <c r="B7910" s="87"/>
      <c r="C7910" s="87"/>
      <c r="R7910" s="89"/>
      <c r="S7910" s="89"/>
      <c r="T7910" s="89"/>
    </row>
    <row r="7911" spans="2:20" s="86" customFormat="1" ht="10.199999999999999">
      <c r="B7911" s="87"/>
      <c r="C7911" s="87"/>
      <c r="R7911" s="89"/>
      <c r="S7911" s="89"/>
      <c r="T7911" s="89"/>
    </row>
    <row r="7912" spans="2:20" s="86" customFormat="1" ht="10.199999999999999">
      <c r="B7912" s="87"/>
      <c r="C7912" s="87"/>
      <c r="R7912" s="89"/>
      <c r="S7912" s="89"/>
      <c r="T7912" s="89"/>
    </row>
    <row r="7913" spans="2:20" s="86" customFormat="1" ht="10.199999999999999">
      <c r="B7913" s="87"/>
      <c r="C7913" s="87"/>
      <c r="R7913" s="89"/>
      <c r="S7913" s="89"/>
      <c r="T7913" s="89"/>
    </row>
    <row r="7914" spans="2:20" s="86" customFormat="1" ht="10.199999999999999">
      <c r="B7914" s="87"/>
      <c r="C7914" s="87"/>
      <c r="R7914" s="89"/>
      <c r="S7914" s="89"/>
      <c r="T7914" s="89"/>
    </row>
    <row r="7915" spans="2:20" s="86" customFormat="1" ht="10.199999999999999">
      <c r="B7915" s="87"/>
      <c r="C7915" s="87"/>
      <c r="R7915" s="89"/>
      <c r="S7915" s="89"/>
      <c r="T7915" s="89"/>
    </row>
    <row r="7916" spans="2:20" s="86" customFormat="1" ht="10.199999999999999">
      <c r="B7916" s="87"/>
      <c r="C7916" s="87"/>
      <c r="R7916" s="89"/>
      <c r="S7916" s="89"/>
      <c r="T7916" s="89"/>
    </row>
    <row r="7917" spans="2:20" s="86" customFormat="1" ht="10.199999999999999">
      <c r="B7917" s="87"/>
      <c r="C7917" s="87"/>
      <c r="R7917" s="89"/>
      <c r="S7917" s="89"/>
      <c r="T7917" s="89"/>
    </row>
    <row r="7918" spans="2:20" s="86" customFormat="1" ht="10.199999999999999">
      <c r="B7918" s="87"/>
      <c r="C7918" s="87"/>
      <c r="R7918" s="89"/>
      <c r="S7918" s="89"/>
      <c r="T7918" s="89"/>
    </row>
    <row r="7919" spans="2:20" s="86" customFormat="1" ht="10.199999999999999">
      <c r="B7919" s="87"/>
      <c r="C7919" s="87"/>
      <c r="R7919" s="89"/>
      <c r="S7919" s="89"/>
      <c r="T7919" s="89"/>
    </row>
    <row r="7920" spans="2:20" s="86" customFormat="1" ht="10.199999999999999">
      <c r="B7920" s="87"/>
      <c r="C7920" s="87"/>
      <c r="R7920" s="89"/>
      <c r="S7920" s="89"/>
      <c r="T7920" s="89"/>
    </row>
    <row r="7921" spans="2:20" s="86" customFormat="1" ht="10.199999999999999">
      <c r="B7921" s="87"/>
      <c r="C7921" s="87"/>
      <c r="R7921" s="89"/>
      <c r="S7921" s="89"/>
      <c r="T7921" s="89"/>
    </row>
    <row r="7922" spans="2:20" s="86" customFormat="1" ht="10.199999999999999">
      <c r="B7922" s="87"/>
      <c r="C7922" s="87"/>
      <c r="R7922" s="89"/>
      <c r="S7922" s="89"/>
      <c r="T7922" s="89"/>
    </row>
    <row r="7923" spans="2:20" s="86" customFormat="1" ht="10.199999999999999">
      <c r="B7923" s="87"/>
      <c r="C7923" s="87"/>
      <c r="R7923" s="89"/>
      <c r="S7923" s="89"/>
      <c r="T7923" s="89"/>
    </row>
    <row r="7924" spans="2:20" s="86" customFormat="1" ht="10.199999999999999">
      <c r="B7924" s="87"/>
      <c r="C7924" s="87"/>
      <c r="R7924" s="89"/>
      <c r="S7924" s="89"/>
      <c r="T7924" s="89"/>
    </row>
    <row r="7925" spans="2:20" s="86" customFormat="1" ht="10.199999999999999">
      <c r="B7925" s="87"/>
      <c r="C7925" s="87"/>
      <c r="R7925" s="89"/>
      <c r="S7925" s="89"/>
      <c r="T7925" s="89"/>
    </row>
    <row r="7926" spans="2:20" s="86" customFormat="1" ht="10.199999999999999">
      <c r="B7926" s="87"/>
      <c r="C7926" s="87"/>
      <c r="R7926" s="89"/>
      <c r="S7926" s="89"/>
      <c r="T7926" s="89"/>
    </row>
    <row r="7927" spans="2:20" s="86" customFormat="1" ht="10.199999999999999">
      <c r="B7927" s="87"/>
      <c r="C7927" s="87"/>
      <c r="R7927" s="89"/>
      <c r="S7927" s="89"/>
      <c r="T7927" s="89"/>
    </row>
    <row r="7928" spans="2:20" s="86" customFormat="1" ht="10.199999999999999">
      <c r="B7928" s="87"/>
      <c r="C7928" s="87"/>
      <c r="R7928" s="89"/>
      <c r="S7928" s="89"/>
      <c r="T7928" s="89"/>
    </row>
    <row r="7929" spans="2:20" s="86" customFormat="1" ht="10.199999999999999">
      <c r="B7929" s="87"/>
      <c r="C7929" s="87"/>
      <c r="R7929" s="89"/>
      <c r="S7929" s="89"/>
      <c r="T7929" s="89"/>
    </row>
    <row r="7930" spans="2:20" s="86" customFormat="1" ht="10.199999999999999">
      <c r="B7930" s="87"/>
      <c r="C7930" s="87"/>
      <c r="R7930" s="89"/>
      <c r="S7930" s="89"/>
      <c r="T7930" s="89"/>
    </row>
    <row r="7931" spans="2:20" s="86" customFormat="1" ht="10.199999999999999">
      <c r="B7931" s="87"/>
      <c r="C7931" s="87"/>
      <c r="R7931" s="89"/>
      <c r="S7931" s="89"/>
      <c r="T7931" s="89"/>
    </row>
    <row r="7932" spans="2:20" s="86" customFormat="1" ht="10.199999999999999">
      <c r="B7932" s="87"/>
      <c r="C7932" s="87"/>
      <c r="R7932" s="89"/>
      <c r="S7932" s="89"/>
      <c r="T7932" s="89"/>
    </row>
    <row r="7933" spans="2:20" s="86" customFormat="1" ht="10.199999999999999">
      <c r="B7933" s="87"/>
      <c r="C7933" s="87"/>
      <c r="R7933" s="89"/>
      <c r="S7933" s="89"/>
      <c r="T7933" s="89"/>
    </row>
    <row r="7934" spans="2:20" s="86" customFormat="1" ht="10.199999999999999">
      <c r="B7934" s="87"/>
      <c r="C7934" s="87"/>
      <c r="R7934" s="89"/>
      <c r="S7934" s="89"/>
      <c r="T7934" s="89"/>
    </row>
    <row r="7935" spans="2:20" s="86" customFormat="1" ht="10.199999999999999">
      <c r="B7935" s="87"/>
      <c r="C7935" s="87"/>
      <c r="R7935" s="89"/>
      <c r="S7935" s="89"/>
      <c r="T7935" s="89"/>
    </row>
    <row r="7936" spans="2:20" s="86" customFormat="1" ht="10.199999999999999">
      <c r="B7936" s="87"/>
      <c r="C7936" s="87"/>
      <c r="R7936" s="89"/>
      <c r="S7936" s="89"/>
      <c r="T7936" s="89"/>
    </row>
    <row r="7937" spans="2:20" s="86" customFormat="1" ht="10.199999999999999">
      <c r="B7937" s="87"/>
      <c r="C7937" s="87"/>
      <c r="R7937" s="89"/>
      <c r="S7937" s="89"/>
      <c r="T7937" s="89"/>
    </row>
    <row r="7938" spans="2:20" s="86" customFormat="1" ht="10.199999999999999">
      <c r="B7938" s="87"/>
      <c r="C7938" s="87"/>
      <c r="R7938" s="89"/>
      <c r="S7938" s="89"/>
      <c r="T7938" s="89"/>
    </row>
    <row r="7939" spans="2:20" s="86" customFormat="1" ht="10.199999999999999">
      <c r="B7939" s="87"/>
      <c r="C7939" s="87"/>
      <c r="R7939" s="89"/>
      <c r="S7939" s="89"/>
      <c r="T7939" s="89"/>
    </row>
    <row r="7940" spans="2:20" s="86" customFormat="1" ht="10.199999999999999">
      <c r="B7940" s="87"/>
      <c r="C7940" s="87"/>
      <c r="R7940" s="89"/>
      <c r="S7940" s="89"/>
      <c r="T7940" s="89"/>
    </row>
    <row r="7941" spans="2:20" s="86" customFormat="1" ht="10.199999999999999">
      <c r="B7941" s="87"/>
      <c r="C7941" s="87"/>
      <c r="R7941" s="89"/>
      <c r="S7941" s="89"/>
      <c r="T7941" s="89"/>
    </row>
    <row r="7942" spans="2:20" s="86" customFormat="1" ht="10.199999999999999">
      <c r="B7942" s="87"/>
      <c r="C7942" s="87"/>
      <c r="R7942" s="89"/>
      <c r="S7942" s="89"/>
      <c r="T7942" s="89"/>
    </row>
    <row r="7943" spans="2:20" s="86" customFormat="1" ht="10.199999999999999">
      <c r="B7943" s="87"/>
      <c r="C7943" s="87"/>
      <c r="R7943" s="89"/>
      <c r="S7943" s="89"/>
      <c r="T7943" s="89"/>
    </row>
    <row r="7944" spans="2:20" s="86" customFormat="1" ht="10.199999999999999">
      <c r="B7944" s="87"/>
      <c r="C7944" s="87"/>
      <c r="R7944" s="89"/>
      <c r="S7944" s="89"/>
      <c r="T7944" s="89"/>
    </row>
    <row r="7945" spans="2:20" s="86" customFormat="1" ht="10.199999999999999">
      <c r="B7945" s="87"/>
      <c r="C7945" s="87"/>
      <c r="R7945" s="89"/>
      <c r="S7945" s="89"/>
      <c r="T7945" s="89"/>
    </row>
    <row r="7946" spans="2:20" s="86" customFormat="1" ht="10.199999999999999">
      <c r="B7946" s="87"/>
      <c r="C7946" s="87"/>
      <c r="R7946" s="89"/>
      <c r="S7946" s="89"/>
      <c r="T7946" s="89"/>
    </row>
    <row r="7947" spans="2:20" s="86" customFormat="1" ht="10.199999999999999">
      <c r="B7947" s="87"/>
      <c r="C7947" s="87"/>
      <c r="R7947" s="89"/>
      <c r="S7947" s="89"/>
      <c r="T7947" s="89"/>
    </row>
    <row r="7948" spans="2:20" s="86" customFormat="1" ht="10.199999999999999">
      <c r="B7948" s="87"/>
      <c r="C7948" s="87"/>
      <c r="R7948" s="89"/>
      <c r="S7948" s="89"/>
      <c r="T7948" s="89"/>
    </row>
    <row r="7949" spans="2:20" s="86" customFormat="1" ht="10.199999999999999">
      <c r="B7949" s="87"/>
      <c r="C7949" s="87"/>
      <c r="R7949" s="89"/>
      <c r="S7949" s="89"/>
      <c r="T7949" s="89"/>
    </row>
    <row r="7950" spans="2:20" s="86" customFormat="1" ht="10.199999999999999">
      <c r="B7950" s="87"/>
      <c r="C7950" s="87"/>
      <c r="R7950" s="89"/>
      <c r="S7950" s="89"/>
      <c r="T7950" s="89"/>
    </row>
    <row r="7951" spans="2:20" s="86" customFormat="1" ht="10.199999999999999">
      <c r="B7951" s="87"/>
      <c r="C7951" s="87"/>
      <c r="R7951" s="89"/>
      <c r="S7951" s="89"/>
      <c r="T7951" s="89"/>
    </row>
    <row r="7952" spans="2:20" s="86" customFormat="1" ht="10.199999999999999">
      <c r="B7952" s="87"/>
      <c r="C7952" s="87"/>
      <c r="R7952" s="89"/>
      <c r="S7952" s="89"/>
      <c r="T7952" s="89"/>
    </row>
    <row r="7953" spans="2:20" s="86" customFormat="1" ht="10.199999999999999">
      <c r="B7953" s="87"/>
      <c r="C7953" s="87"/>
      <c r="R7953" s="89"/>
      <c r="S7953" s="89"/>
      <c r="T7953" s="89"/>
    </row>
    <row r="7954" spans="2:20" s="86" customFormat="1" ht="10.199999999999999">
      <c r="B7954" s="87"/>
      <c r="C7954" s="87"/>
      <c r="R7954" s="89"/>
      <c r="S7954" s="89"/>
      <c r="T7954" s="89"/>
    </row>
    <row r="7955" spans="2:20" s="86" customFormat="1" ht="10.199999999999999">
      <c r="B7955" s="87"/>
      <c r="C7955" s="87"/>
      <c r="R7955" s="89"/>
      <c r="S7955" s="89"/>
      <c r="T7955" s="89"/>
    </row>
    <row r="7956" spans="2:20" s="86" customFormat="1" ht="10.199999999999999">
      <c r="B7956" s="87"/>
      <c r="C7956" s="87"/>
      <c r="R7956" s="89"/>
      <c r="S7956" s="89"/>
      <c r="T7956" s="89"/>
    </row>
    <row r="7957" spans="2:20" s="86" customFormat="1" ht="10.199999999999999">
      <c r="B7957" s="87"/>
      <c r="C7957" s="87"/>
      <c r="R7957" s="89"/>
      <c r="S7957" s="89"/>
      <c r="T7957" s="89"/>
    </row>
    <row r="7958" spans="2:20" s="86" customFormat="1" ht="10.199999999999999">
      <c r="B7958" s="87"/>
      <c r="C7958" s="87"/>
      <c r="R7958" s="89"/>
      <c r="S7958" s="89"/>
      <c r="T7958" s="89"/>
    </row>
    <row r="7959" spans="2:20" s="86" customFormat="1" ht="10.199999999999999">
      <c r="B7959" s="87"/>
      <c r="C7959" s="87"/>
      <c r="R7959" s="89"/>
      <c r="S7959" s="89"/>
      <c r="T7959" s="89"/>
    </row>
    <row r="7960" spans="2:20" s="86" customFormat="1" ht="10.199999999999999">
      <c r="B7960" s="87"/>
      <c r="C7960" s="87"/>
      <c r="R7960" s="89"/>
      <c r="S7960" s="89"/>
      <c r="T7960" s="89"/>
    </row>
    <row r="7961" spans="2:20" s="86" customFormat="1" ht="10.199999999999999">
      <c r="B7961" s="87"/>
      <c r="C7961" s="87"/>
      <c r="R7961" s="89"/>
      <c r="S7961" s="89"/>
      <c r="T7961" s="89"/>
    </row>
    <row r="7962" spans="2:20" s="86" customFormat="1" ht="10.199999999999999">
      <c r="B7962" s="87"/>
      <c r="C7962" s="87"/>
      <c r="R7962" s="89"/>
      <c r="S7962" s="89"/>
      <c r="T7962" s="89"/>
    </row>
    <row r="7963" spans="2:20" s="86" customFormat="1" ht="10.199999999999999">
      <c r="B7963" s="87"/>
      <c r="C7963" s="87"/>
      <c r="R7963" s="89"/>
      <c r="S7963" s="89"/>
      <c r="T7963" s="89"/>
    </row>
    <row r="7964" spans="2:20" s="86" customFormat="1" ht="10.199999999999999">
      <c r="B7964" s="87"/>
      <c r="C7964" s="87"/>
      <c r="R7964" s="89"/>
      <c r="S7964" s="89"/>
      <c r="T7964" s="89"/>
    </row>
    <row r="7965" spans="2:20" s="86" customFormat="1" ht="10.199999999999999">
      <c r="B7965" s="87"/>
      <c r="C7965" s="87"/>
      <c r="R7965" s="89"/>
      <c r="S7965" s="89"/>
      <c r="T7965" s="89"/>
    </row>
    <row r="7966" spans="2:20" s="86" customFormat="1" ht="10.199999999999999">
      <c r="B7966" s="87"/>
      <c r="C7966" s="87"/>
      <c r="R7966" s="89"/>
      <c r="S7966" s="89"/>
      <c r="T7966" s="89"/>
    </row>
    <row r="7967" spans="2:20" s="86" customFormat="1" ht="10.199999999999999">
      <c r="B7967" s="87"/>
      <c r="C7967" s="87"/>
      <c r="R7967" s="89"/>
      <c r="S7967" s="89"/>
      <c r="T7967" s="89"/>
    </row>
    <row r="7968" spans="2:20" s="86" customFormat="1" ht="10.199999999999999">
      <c r="B7968" s="87"/>
      <c r="C7968" s="87"/>
      <c r="R7968" s="89"/>
      <c r="S7968" s="89"/>
      <c r="T7968" s="89"/>
    </row>
    <row r="7969" spans="2:20" s="86" customFormat="1" ht="10.199999999999999">
      <c r="B7969" s="87"/>
      <c r="C7969" s="87"/>
      <c r="R7969" s="89"/>
      <c r="S7969" s="89"/>
      <c r="T7969" s="89"/>
    </row>
    <row r="7970" spans="2:20" s="86" customFormat="1" ht="10.199999999999999">
      <c r="B7970" s="87"/>
      <c r="C7970" s="87"/>
      <c r="R7970" s="89"/>
      <c r="S7970" s="89"/>
      <c r="T7970" s="89"/>
    </row>
    <row r="7971" spans="2:20" s="86" customFormat="1" ht="10.199999999999999">
      <c r="B7971" s="87"/>
      <c r="C7971" s="87"/>
      <c r="R7971" s="89"/>
      <c r="S7971" s="89"/>
      <c r="T7971" s="89"/>
    </row>
    <row r="7972" spans="2:20" s="86" customFormat="1" ht="10.199999999999999">
      <c r="B7972" s="87"/>
      <c r="C7972" s="87"/>
      <c r="R7972" s="89"/>
      <c r="S7972" s="89"/>
      <c r="T7972" s="89"/>
    </row>
    <row r="7973" spans="2:20" s="86" customFormat="1" ht="10.199999999999999">
      <c r="B7973" s="87"/>
      <c r="C7973" s="87"/>
      <c r="R7973" s="89"/>
      <c r="S7973" s="89"/>
      <c r="T7973" s="89"/>
    </row>
    <row r="7974" spans="2:20" s="86" customFormat="1" ht="10.199999999999999">
      <c r="B7974" s="87"/>
      <c r="C7974" s="87"/>
      <c r="R7974" s="89"/>
      <c r="S7974" s="89"/>
      <c r="T7974" s="89"/>
    </row>
    <row r="7975" spans="2:20" s="86" customFormat="1" ht="10.199999999999999">
      <c r="B7975" s="87"/>
      <c r="C7975" s="87"/>
      <c r="R7975" s="89"/>
      <c r="S7975" s="89"/>
      <c r="T7975" s="89"/>
    </row>
    <row r="7976" spans="2:20" s="86" customFormat="1" ht="10.199999999999999">
      <c r="B7976" s="87"/>
      <c r="C7976" s="87"/>
      <c r="R7976" s="89"/>
      <c r="S7976" s="89"/>
      <c r="T7976" s="89"/>
    </row>
    <row r="7977" spans="2:20" s="86" customFormat="1" ht="10.199999999999999">
      <c r="B7977" s="87"/>
      <c r="C7977" s="87"/>
      <c r="R7977" s="89"/>
      <c r="S7977" s="89"/>
      <c r="T7977" s="89"/>
    </row>
    <row r="7978" spans="2:20" s="86" customFormat="1" ht="10.199999999999999">
      <c r="B7978" s="87"/>
      <c r="C7978" s="87"/>
      <c r="R7978" s="89"/>
      <c r="S7978" s="89"/>
      <c r="T7978" s="89"/>
    </row>
    <row r="7979" spans="2:20" s="86" customFormat="1" ht="10.199999999999999">
      <c r="B7979" s="87"/>
      <c r="C7979" s="87"/>
      <c r="R7979" s="89"/>
      <c r="S7979" s="89"/>
      <c r="T7979" s="89"/>
    </row>
    <row r="7980" spans="2:20" s="86" customFormat="1" ht="10.199999999999999">
      <c r="B7980" s="87"/>
      <c r="C7980" s="87"/>
      <c r="R7980" s="89"/>
      <c r="S7980" s="89"/>
      <c r="T7980" s="89"/>
    </row>
    <row r="7981" spans="2:20" s="86" customFormat="1" ht="10.199999999999999">
      <c r="B7981" s="87"/>
      <c r="C7981" s="87"/>
      <c r="R7981" s="89"/>
      <c r="S7981" s="89"/>
      <c r="T7981" s="89"/>
    </row>
    <row r="7982" spans="2:20" s="86" customFormat="1" ht="10.199999999999999">
      <c r="B7982" s="87"/>
      <c r="C7982" s="87"/>
      <c r="R7982" s="89"/>
      <c r="S7982" s="89"/>
      <c r="T7982" s="89"/>
    </row>
    <row r="7983" spans="2:20" s="86" customFormat="1" ht="10.199999999999999">
      <c r="B7983" s="87"/>
      <c r="C7983" s="87"/>
      <c r="R7983" s="89"/>
      <c r="S7983" s="89"/>
      <c r="T7983" s="89"/>
    </row>
    <row r="7984" spans="2:20" s="86" customFormat="1" ht="10.199999999999999">
      <c r="B7984" s="87"/>
      <c r="C7984" s="87"/>
      <c r="R7984" s="89"/>
      <c r="S7984" s="89"/>
      <c r="T7984" s="89"/>
    </row>
    <row r="7985" spans="2:20" s="86" customFormat="1" ht="10.199999999999999">
      <c r="B7985" s="87"/>
      <c r="C7985" s="87"/>
      <c r="R7985" s="89"/>
      <c r="S7985" s="89"/>
      <c r="T7985" s="89"/>
    </row>
    <row r="7986" spans="2:20" s="86" customFormat="1" ht="10.199999999999999">
      <c r="B7986" s="87"/>
      <c r="C7986" s="87"/>
      <c r="R7986" s="89"/>
      <c r="S7986" s="89"/>
      <c r="T7986" s="89"/>
    </row>
    <row r="7987" spans="2:20" s="86" customFormat="1" ht="10.199999999999999">
      <c r="B7987" s="87"/>
      <c r="C7987" s="87"/>
      <c r="R7987" s="89"/>
      <c r="S7987" s="89"/>
      <c r="T7987" s="89"/>
    </row>
    <row r="7988" spans="2:20" s="86" customFormat="1" ht="10.199999999999999">
      <c r="B7988" s="87"/>
      <c r="C7988" s="87"/>
      <c r="R7988" s="89"/>
      <c r="S7988" s="89"/>
      <c r="T7988" s="89"/>
    </row>
    <row r="7989" spans="2:20" s="86" customFormat="1" ht="10.199999999999999">
      <c r="B7989" s="87"/>
      <c r="C7989" s="87"/>
      <c r="R7989" s="89"/>
      <c r="S7989" s="89"/>
      <c r="T7989" s="89"/>
    </row>
    <row r="7990" spans="2:20" s="86" customFormat="1" ht="10.199999999999999">
      <c r="B7990" s="87"/>
      <c r="C7990" s="87"/>
      <c r="R7990" s="89"/>
      <c r="S7990" s="89"/>
      <c r="T7990" s="89"/>
    </row>
    <row r="7991" spans="2:20" s="86" customFormat="1" ht="10.199999999999999">
      <c r="B7991" s="87"/>
      <c r="C7991" s="87"/>
      <c r="R7991" s="89"/>
      <c r="S7991" s="89"/>
      <c r="T7991" s="89"/>
    </row>
    <row r="7992" spans="2:20" s="86" customFormat="1" ht="10.199999999999999">
      <c r="B7992" s="87"/>
      <c r="C7992" s="87"/>
      <c r="R7992" s="89"/>
      <c r="S7992" s="89"/>
      <c r="T7992" s="89"/>
    </row>
    <row r="7993" spans="2:20" s="86" customFormat="1" ht="10.199999999999999">
      <c r="B7993" s="87"/>
      <c r="C7993" s="87"/>
      <c r="R7993" s="89"/>
      <c r="S7993" s="89"/>
      <c r="T7993" s="89"/>
    </row>
    <row r="7994" spans="2:20" s="86" customFormat="1" ht="10.199999999999999">
      <c r="B7994" s="87"/>
      <c r="C7994" s="87"/>
      <c r="R7994" s="89"/>
      <c r="S7994" s="89"/>
      <c r="T7994" s="89"/>
    </row>
    <row r="7995" spans="2:20" s="86" customFormat="1" ht="10.199999999999999">
      <c r="B7995" s="87"/>
      <c r="C7995" s="87"/>
      <c r="R7995" s="89"/>
      <c r="S7995" s="89"/>
      <c r="T7995" s="89"/>
    </row>
    <row r="7996" spans="2:20" s="86" customFormat="1" ht="10.199999999999999">
      <c r="B7996" s="87"/>
      <c r="C7996" s="87"/>
      <c r="R7996" s="89"/>
      <c r="S7996" s="89"/>
      <c r="T7996" s="89"/>
    </row>
    <row r="7997" spans="2:20" s="86" customFormat="1" ht="10.199999999999999">
      <c r="B7997" s="87"/>
      <c r="C7997" s="87"/>
      <c r="R7997" s="89"/>
      <c r="S7997" s="89"/>
      <c r="T7997" s="89"/>
    </row>
    <row r="7998" spans="2:20" s="86" customFormat="1" ht="10.199999999999999">
      <c r="B7998" s="87"/>
      <c r="C7998" s="87"/>
      <c r="R7998" s="89"/>
      <c r="S7998" s="89"/>
      <c r="T7998" s="89"/>
    </row>
    <row r="7999" spans="2:20" s="86" customFormat="1" ht="10.199999999999999">
      <c r="B7999" s="87"/>
      <c r="C7999" s="87"/>
      <c r="R7999" s="89"/>
      <c r="S7999" s="89"/>
      <c r="T7999" s="89"/>
    </row>
    <row r="8000" spans="2:20" s="86" customFormat="1" ht="10.199999999999999">
      <c r="B8000" s="87"/>
      <c r="C8000" s="87"/>
      <c r="R8000" s="89"/>
      <c r="S8000" s="89"/>
      <c r="T8000" s="89"/>
    </row>
    <row r="8001" spans="2:20" s="86" customFormat="1" ht="10.199999999999999">
      <c r="B8001" s="87"/>
      <c r="C8001" s="87"/>
      <c r="R8001" s="89"/>
      <c r="S8001" s="89"/>
      <c r="T8001" s="89"/>
    </row>
    <row r="8002" spans="2:20" s="86" customFormat="1" ht="10.199999999999999">
      <c r="B8002" s="87"/>
      <c r="C8002" s="87"/>
      <c r="R8002" s="89"/>
      <c r="S8002" s="89"/>
      <c r="T8002" s="89"/>
    </row>
    <row r="8003" spans="2:20" s="86" customFormat="1" ht="10.199999999999999">
      <c r="B8003" s="87"/>
      <c r="C8003" s="87"/>
      <c r="R8003" s="89"/>
      <c r="S8003" s="89"/>
      <c r="T8003" s="89"/>
    </row>
    <row r="8004" spans="2:20" s="86" customFormat="1" ht="10.199999999999999">
      <c r="B8004" s="87"/>
      <c r="C8004" s="87"/>
      <c r="R8004" s="89"/>
      <c r="S8004" s="89"/>
      <c r="T8004" s="89"/>
    </row>
    <row r="8005" spans="2:20" s="86" customFormat="1" ht="10.199999999999999">
      <c r="B8005" s="87"/>
      <c r="C8005" s="87"/>
      <c r="R8005" s="89"/>
      <c r="S8005" s="89"/>
      <c r="T8005" s="89"/>
    </row>
    <row r="8006" spans="2:20" s="86" customFormat="1" ht="10.199999999999999">
      <c r="B8006" s="87"/>
      <c r="C8006" s="87"/>
      <c r="R8006" s="89"/>
      <c r="S8006" s="89"/>
      <c r="T8006" s="89"/>
    </row>
    <row r="8007" spans="2:20" s="86" customFormat="1" ht="10.199999999999999">
      <c r="B8007" s="87"/>
      <c r="C8007" s="87"/>
      <c r="R8007" s="89"/>
      <c r="S8007" s="89"/>
      <c r="T8007" s="89"/>
    </row>
    <row r="8008" spans="2:20" s="86" customFormat="1" ht="10.199999999999999">
      <c r="B8008" s="87"/>
      <c r="C8008" s="87"/>
      <c r="R8008" s="89"/>
      <c r="S8008" s="89"/>
      <c r="T8008" s="89"/>
    </row>
    <row r="8009" spans="2:20" s="86" customFormat="1" ht="10.199999999999999">
      <c r="B8009" s="87"/>
      <c r="C8009" s="87"/>
      <c r="R8009" s="89"/>
      <c r="S8009" s="89"/>
      <c r="T8009" s="89"/>
    </row>
    <row r="8010" spans="2:20" s="86" customFormat="1" ht="10.199999999999999">
      <c r="B8010" s="87"/>
      <c r="C8010" s="87"/>
      <c r="R8010" s="89"/>
      <c r="S8010" s="89"/>
      <c r="T8010" s="89"/>
    </row>
    <row r="8011" spans="2:20" s="86" customFormat="1" ht="10.199999999999999">
      <c r="B8011" s="87"/>
      <c r="C8011" s="87"/>
      <c r="R8011" s="89"/>
      <c r="S8011" s="89"/>
      <c r="T8011" s="89"/>
    </row>
    <row r="8012" spans="2:20" s="86" customFormat="1" ht="10.199999999999999">
      <c r="B8012" s="87"/>
      <c r="C8012" s="87"/>
      <c r="R8012" s="89"/>
      <c r="S8012" s="89"/>
      <c r="T8012" s="89"/>
    </row>
    <row r="8013" spans="2:20" s="86" customFormat="1" ht="10.199999999999999">
      <c r="B8013" s="87"/>
      <c r="C8013" s="87"/>
      <c r="R8013" s="89"/>
      <c r="S8013" s="89"/>
      <c r="T8013" s="89"/>
    </row>
    <row r="8014" spans="2:20" s="86" customFormat="1" ht="10.199999999999999">
      <c r="B8014" s="87"/>
      <c r="C8014" s="87"/>
      <c r="R8014" s="89"/>
      <c r="S8014" s="89"/>
      <c r="T8014" s="89"/>
    </row>
    <row r="8015" spans="2:20" s="86" customFormat="1" ht="10.199999999999999">
      <c r="B8015" s="87"/>
      <c r="C8015" s="87"/>
      <c r="R8015" s="89"/>
      <c r="S8015" s="89"/>
      <c r="T8015" s="89"/>
    </row>
    <row r="8016" spans="2:20" s="86" customFormat="1" ht="10.199999999999999">
      <c r="B8016" s="87"/>
      <c r="C8016" s="87"/>
      <c r="R8016" s="89"/>
      <c r="S8016" s="89"/>
      <c r="T8016" s="89"/>
    </row>
    <row r="8017" spans="2:20" s="86" customFormat="1" ht="10.199999999999999">
      <c r="B8017" s="87"/>
      <c r="C8017" s="87"/>
      <c r="R8017" s="89"/>
      <c r="S8017" s="89"/>
      <c r="T8017" s="89"/>
    </row>
    <row r="8018" spans="2:20" s="86" customFormat="1" ht="10.199999999999999">
      <c r="B8018" s="87"/>
      <c r="C8018" s="87"/>
      <c r="R8018" s="89"/>
      <c r="S8018" s="89"/>
      <c r="T8018" s="89"/>
    </row>
    <row r="8019" spans="2:20" s="86" customFormat="1" ht="10.199999999999999">
      <c r="B8019" s="87"/>
      <c r="C8019" s="87"/>
      <c r="R8019" s="89"/>
      <c r="S8019" s="89"/>
      <c r="T8019" s="89"/>
    </row>
    <row r="8020" spans="2:20" s="86" customFormat="1" ht="10.199999999999999">
      <c r="B8020" s="87"/>
      <c r="C8020" s="87"/>
      <c r="R8020" s="89"/>
      <c r="S8020" s="89"/>
      <c r="T8020" s="89"/>
    </row>
    <row r="8021" spans="2:20" s="86" customFormat="1" ht="10.199999999999999">
      <c r="B8021" s="87"/>
      <c r="C8021" s="87"/>
      <c r="R8021" s="89"/>
      <c r="S8021" s="89"/>
      <c r="T8021" s="89"/>
    </row>
    <row r="8022" spans="2:20" s="86" customFormat="1" ht="10.199999999999999">
      <c r="B8022" s="87"/>
      <c r="C8022" s="87"/>
      <c r="R8022" s="89"/>
      <c r="S8022" s="89"/>
      <c r="T8022" s="89"/>
    </row>
    <row r="8023" spans="2:20" s="86" customFormat="1" ht="10.199999999999999">
      <c r="B8023" s="87"/>
      <c r="C8023" s="87"/>
      <c r="R8023" s="89"/>
      <c r="S8023" s="89"/>
      <c r="T8023" s="89"/>
    </row>
    <row r="8024" spans="2:20" s="86" customFormat="1" ht="10.199999999999999">
      <c r="B8024" s="87"/>
      <c r="C8024" s="87"/>
      <c r="R8024" s="89"/>
      <c r="S8024" s="89"/>
      <c r="T8024" s="89"/>
    </row>
    <row r="8025" spans="2:20" s="86" customFormat="1" ht="10.199999999999999">
      <c r="B8025" s="87"/>
      <c r="C8025" s="87"/>
      <c r="R8025" s="89"/>
      <c r="S8025" s="89"/>
      <c r="T8025" s="89"/>
    </row>
    <row r="8026" spans="2:20" s="86" customFormat="1" ht="10.199999999999999">
      <c r="B8026" s="87"/>
      <c r="C8026" s="87"/>
      <c r="R8026" s="89"/>
      <c r="S8026" s="89"/>
      <c r="T8026" s="89"/>
    </row>
    <row r="8027" spans="2:20" s="86" customFormat="1" ht="10.199999999999999">
      <c r="B8027" s="87"/>
      <c r="C8027" s="87"/>
      <c r="R8027" s="89"/>
      <c r="S8027" s="89"/>
      <c r="T8027" s="89"/>
    </row>
    <row r="8028" spans="2:20" s="86" customFormat="1" ht="10.199999999999999">
      <c r="B8028" s="87"/>
      <c r="C8028" s="87"/>
      <c r="R8028" s="89"/>
      <c r="S8028" s="89"/>
      <c r="T8028" s="89"/>
    </row>
    <row r="8029" spans="2:20" s="86" customFormat="1" ht="10.199999999999999">
      <c r="B8029" s="87"/>
      <c r="C8029" s="87"/>
      <c r="R8029" s="89"/>
      <c r="S8029" s="89"/>
      <c r="T8029" s="89"/>
    </row>
    <row r="8030" spans="2:20" s="86" customFormat="1" ht="10.199999999999999">
      <c r="B8030" s="87"/>
      <c r="C8030" s="87"/>
      <c r="R8030" s="89"/>
      <c r="S8030" s="89"/>
      <c r="T8030" s="89"/>
    </row>
    <row r="8031" spans="2:20" s="86" customFormat="1" ht="10.199999999999999">
      <c r="B8031" s="87"/>
      <c r="C8031" s="87"/>
      <c r="R8031" s="89"/>
      <c r="S8031" s="89"/>
      <c r="T8031" s="89"/>
    </row>
    <row r="8032" spans="2:20" s="86" customFormat="1" ht="10.199999999999999">
      <c r="B8032" s="87"/>
      <c r="C8032" s="87"/>
      <c r="R8032" s="89"/>
      <c r="S8032" s="89"/>
      <c r="T8032" s="89"/>
    </row>
    <row r="8033" spans="2:20" s="86" customFormat="1" ht="10.199999999999999">
      <c r="B8033" s="87"/>
      <c r="C8033" s="87"/>
      <c r="R8033" s="89"/>
      <c r="S8033" s="89"/>
      <c r="T8033" s="89"/>
    </row>
    <row r="8034" spans="2:20" s="86" customFormat="1" ht="10.199999999999999">
      <c r="B8034" s="87"/>
      <c r="C8034" s="87"/>
      <c r="R8034" s="89"/>
      <c r="S8034" s="89"/>
      <c r="T8034" s="89"/>
    </row>
    <row r="8035" spans="2:20" s="86" customFormat="1" ht="10.199999999999999">
      <c r="B8035" s="87"/>
      <c r="C8035" s="87"/>
      <c r="R8035" s="89"/>
      <c r="S8035" s="89"/>
      <c r="T8035" s="89"/>
    </row>
    <row r="8036" spans="2:20" s="86" customFormat="1" ht="10.199999999999999">
      <c r="B8036" s="87"/>
      <c r="C8036" s="87"/>
      <c r="R8036" s="89"/>
      <c r="S8036" s="89"/>
      <c r="T8036" s="89"/>
    </row>
    <row r="8037" spans="2:20" s="86" customFormat="1" ht="10.199999999999999">
      <c r="B8037" s="87"/>
      <c r="C8037" s="87"/>
      <c r="R8037" s="89"/>
      <c r="S8037" s="89"/>
      <c r="T8037" s="89"/>
    </row>
    <row r="8038" spans="2:20" s="86" customFormat="1" ht="10.199999999999999">
      <c r="B8038" s="87"/>
      <c r="C8038" s="87"/>
      <c r="R8038" s="89"/>
      <c r="S8038" s="89"/>
      <c r="T8038" s="89"/>
    </row>
    <row r="8039" spans="2:20" s="86" customFormat="1" ht="10.199999999999999">
      <c r="B8039" s="87"/>
      <c r="C8039" s="87"/>
      <c r="R8039" s="89"/>
      <c r="S8039" s="89"/>
      <c r="T8039" s="89"/>
    </row>
    <row r="8040" spans="2:20" s="86" customFormat="1" ht="10.199999999999999">
      <c r="B8040" s="87"/>
      <c r="C8040" s="87"/>
      <c r="R8040" s="89"/>
      <c r="S8040" s="89"/>
      <c r="T8040" s="89"/>
    </row>
    <row r="8041" spans="2:20" s="86" customFormat="1" ht="10.199999999999999">
      <c r="B8041" s="87"/>
      <c r="C8041" s="87"/>
      <c r="R8041" s="89"/>
      <c r="S8041" s="89"/>
      <c r="T8041" s="89"/>
    </row>
    <row r="8042" spans="2:20" s="86" customFormat="1" ht="10.199999999999999">
      <c r="B8042" s="87"/>
      <c r="C8042" s="87"/>
      <c r="R8042" s="89"/>
      <c r="S8042" s="89"/>
      <c r="T8042" s="89"/>
    </row>
    <row r="8043" spans="2:20" s="86" customFormat="1" ht="10.199999999999999">
      <c r="B8043" s="87"/>
      <c r="C8043" s="87"/>
      <c r="R8043" s="89"/>
      <c r="S8043" s="89"/>
      <c r="T8043" s="89"/>
    </row>
    <row r="8044" spans="2:20" s="86" customFormat="1" ht="10.199999999999999">
      <c r="B8044" s="87"/>
      <c r="C8044" s="87"/>
      <c r="R8044" s="89"/>
      <c r="S8044" s="89"/>
      <c r="T8044" s="89"/>
    </row>
    <row r="8045" spans="2:20" s="86" customFormat="1" ht="10.199999999999999">
      <c r="B8045" s="87"/>
      <c r="C8045" s="87"/>
      <c r="R8045" s="89"/>
      <c r="S8045" s="89"/>
      <c r="T8045" s="89"/>
    </row>
    <row r="8046" spans="2:20" s="86" customFormat="1" ht="10.199999999999999">
      <c r="B8046" s="87"/>
      <c r="C8046" s="87"/>
      <c r="R8046" s="89"/>
      <c r="S8046" s="89"/>
      <c r="T8046" s="89"/>
    </row>
    <row r="8047" spans="2:20" s="86" customFormat="1" ht="10.199999999999999">
      <c r="B8047" s="87"/>
      <c r="C8047" s="87"/>
      <c r="R8047" s="89"/>
      <c r="S8047" s="89"/>
      <c r="T8047" s="89"/>
    </row>
    <row r="8048" spans="2:20" s="86" customFormat="1" ht="10.199999999999999">
      <c r="B8048" s="87"/>
      <c r="C8048" s="87"/>
      <c r="R8048" s="89"/>
      <c r="S8048" s="89"/>
      <c r="T8048" s="89"/>
    </row>
    <row r="8049" spans="2:20" s="86" customFormat="1" ht="10.199999999999999">
      <c r="B8049" s="87"/>
      <c r="C8049" s="87"/>
      <c r="R8049" s="89"/>
      <c r="S8049" s="89"/>
      <c r="T8049" s="89"/>
    </row>
    <row r="8050" spans="2:20" s="86" customFormat="1" ht="10.199999999999999">
      <c r="B8050" s="87"/>
      <c r="C8050" s="87"/>
      <c r="R8050" s="89"/>
      <c r="S8050" s="89"/>
      <c r="T8050" s="89"/>
    </row>
    <row r="8051" spans="2:20" s="86" customFormat="1" ht="10.199999999999999">
      <c r="B8051" s="87"/>
      <c r="C8051" s="87"/>
      <c r="R8051" s="89"/>
      <c r="S8051" s="89"/>
      <c r="T8051" s="89"/>
    </row>
    <row r="8052" spans="2:20" s="86" customFormat="1" ht="10.199999999999999">
      <c r="B8052" s="87"/>
      <c r="C8052" s="87"/>
      <c r="R8052" s="89"/>
      <c r="S8052" s="89"/>
      <c r="T8052" s="89"/>
    </row>
    <row r="8053" spans="2:20" s="86" customFormat="1" ht="10.199999999999999">
      <c r="B8053" s="87"/>
      <c r="C8053" s="87"/>
      <c r="R8053" s="89"/>
      <c r="S8053" s="89"/>
      <c r="T8053" s="89"/>
    </row>
    <row r="8054" spans="2:20" s="86" customFormat="1" ht="10.199999999999999">
      <c r="B8054" s="87"/>
      <c r="C8054" s="87"/>
      <c r="R8054" s="89"/>
      <c r="S8054" s="89"/>
      <c r="T8054" s="89"/>
    </row>
    <row r="8055" spans="2:20" s="86" customFormat="1" ht="10.199999999999999">
      <c r="B8055" s="87"/>
      <c r="C8055" s="87"/>
      <c r="R8055" s="89"/>
      <c r="S8055" s="89"/>
      <c r="T8055" s="89"/>
    </row>
    <row r="8056" spans="2:20" s="86" customFormat="1" ht="10.199999999999999">
      <c r="B8056" s="87"/>
      <c r="C8056" s="87"/>
      <c r="R8056" s="89"/>
      <c r="S8056" s="89"/>
      <c r="T8056" s="89"/>
    </row>
    <row r="8057" spans="2:20" s="86" customFormat="1" ht="10.199999999999999">
      <c r="B8057" s="87"/>
      <c r="C8057" s="87"/>
      <c r="R8057" s="89"/>
      <c r="S8057" s="89"/>
      <c r="T8057" s="89"/>
    </row>
    <row r="8058" spans="2:20" s="86" customFormat="1" ht="10.199999999999999">
      <c r="B8058" s="87"/>
      <c r="C8058" s="87"/>
      <c r="R8058" s="89"/>
      <c r="S8058" s="89"/>
      <c r="T8058" s="89"/>
    </row>
    <row r="8059" spans="2:20" s="86" customFormat="1" ht="10.199999999999999">
      <c r="B8059" s="87"/>
      <c r="C8059" s="87"/>
      <c r="R8059" s="89"/>
      <c r="S8059" s="89"/>
      <c r="T8059" s="89"/>
    </row>
    <row r="8060" spans="2:20" s="86" customFormat="1" ht="10.199999999999999">
      <c r="B8060" s="87"/>
      <c r="C8060" s="87"/>
      <c r="R8060" s="89"/>
      <c r="S8060" s="89"/>
      <c r="T8060" s="89"/>
    </row>
    <row r="8061" spans="2:20" s="86" customFormat="1" ht="10.199999999999999">
      <c r="B8061" s="87"/>
      <c r="C8061" s="87"/>
      <c r="R8061" s="89"/>
      <c r="S8061" s="89"/>
      <c r="T8061" s="89"/>
    </row>
    <row r="8062" spans="2:20" s="86" customFormat="1" ht="10.199999999999999">
      <c r="B8062" s="87"/>
      <c r="C8062" s="87"/>
      <c r="R8062" s="89"/>
      <c r="S8062" s="89"/>
      <c r="T8062" s="89"/>
    </row>
    <row r="8063" spans="2:20" s="86" customFormat="1" ht="10.199999999999999">
      <c r="B8063" s="87"/>
      <c r="C8063" s="87"/>
      <c r="R8063" s="89"/>
      <c r="S8063" s="89"/>
      <c r="T8063" s="89"/>
    </row>
    <row r="8064" spans="2:20" s="86" customFormat="1" ht="10.199999999999999">
      <c r="B8064" s="87"/>
      <c r="C8064" s="87"/>
      <c r="R8064" s="89"/>
      <c r="S8064" s="89"/>
      <c r="T8064" s="89"/>
    </row>
    <row r="8065" spans="2:20" s="86" customFormat="1" ht="10.199999999999999">
      <c r="B8065" s="87"/>
      <c r="C8065" s="87"/>
      <c r="R8065" s="89"/>
      <c r="S8065" s="89"/>
      <c r="T8065" s="89"/>
    </row>
    <row r="8066" spans="2:20" s="86" customFormat="1" ht="10.199999999999999">
      <c r="B8066" s="87"/>
      <c r="C8066" s="87"/>
      <c r="R8066" s="89"/>
      <c r="S8066" s="89"/>
      <c r="T8066" s="89"/>
    </row>
    <row r="8067" spans="2:20" s="86" customFormat="1" ht="10.199999999999999">
      <c r="B8067" s="87"/>
      <c r="C8067" s="87"/>
      <c r="R8067" s="89"/>
      <c r="S8067" s="89"/>
      <c r="T8067" s="89"/>
    </row>
    <row r="8068" spans="2:20" s="86" customFormat="1" ht="10.199999999999999">
      <c r="B8068" s="87"/>
      <c r="C8068" s="87"/>
      <c r="R8068" s="89"/>
      <c r="S8068" s="89"/>
      <c r="T8068" s="89"/>
    </row>
    <row r="8069" spans="2:20" s="86" customFormat="1" ht="10.199999999999999">
      <c r="B8069" s="87"/>
      <c r="C8069" s="87"/>
      <c r="R8069" s="89"/>
      <c r="S8069" s="89"/>
      <c r="T8069" s="89"/>
    </row>
    <row r="8070" spans="2:20" s="86" customFormat="1" ht="10.199999999999999">
      <c r="B8070" s="87"/>
      <c r="C8070" s="87"/>
      <c r="R8070" s="89"/>
      <c r="S8070" s="89"/>
      <c r="T8070" s="89"/>
    </row>
    <row r="8071" spans="2:20" s="86" customFormat="1" ht="10.199999999999999">
      <c r="B8071" s="87"/>
      <c r="C8071" s="87"/>
      <c r="R8071" s="89"/>
      <c r="S8071" s="89"/>
      <c r="T8071" s="89"/>
    </row>
    <row r="8072" spans="2:20" s="86" customFormat="1" ht="10.199999999999999">
      <c r="B8072" s="87"/>
      <c r="C8072" s="87"/>
      <c r="R8072" s="89"/>
      <c r="S8072" s="89"/>
      <c r="T8072" s="89"/>
    </row>
    <row r="8073" spans="2:20" s="86" customFormat="1" ht="10.199999999999999">
      <c r="B8073" s="87"/>
      <c r="C8073" s="87"/>
      <c r="R8073" s="89"/>
      <c r="S8073" s="89"/>
      <c r="T8073" s="89"/>
    </row>
    <row r="8074" spans="2:20" s="86" customFormat="1" ht="10.199999999999999">
      <c r="B8074" s="87"/>
      <c r="C8074" s="87"/>
      <c r="R8074" s="89"/>
      <c r="S8074" s="89"/>
      <c r="T8074" s="89"/>
    </row>
    <row r="8075" spans="2:20" s="86" customFormat="1" ht="10.199999999999999">
      <c r="B8075" s="87"/>
      <c r="C8075" s="87"/>
      <c r="R8075" s="89"/>
      <c r="S8075" s="89"/>
      <c r="T8075" s="89"/>
    </row>
    <row r="8076" spans="2:20" s="86" customFormat="1" ht="10.199999999999999">
      <c r="B8076" s="87"/>
      <c r="C8076" s="87"/>
      <c r="R8076" s="89"/>
      <c r="S8076" s="89"/>
      <c r="T8076" s="89"/>
    </row>
    <row r="8077" spans="2:20" s="86" customFormat="1" ht="10.199999999999999">
      <c r="B8077" s="87"/>
      <c r="C8077" s="87"/>
      <c r="R8077" s="89"/>
      <c r="S8077" s="89"/>
      <c r="T8077" s="89"/>
    </row>
    <row r="8078" spans="2:20" s="86" customFormat="1" ht="10.199999999999999">
      <c r="B8078" s="87"/>
      <c r="C8078" s="87"/>
      <c r="R8078" s="89"/>
      <c r="S8078" s="89"/>
      <c r="T8078" s="89"/>
    </row>
    <row r="8079" spans="2:20" s="86" customFormat="1" ht="10.199999999999999">
      <c r="B8079" s="87"/>
      <c r="C8079" s="87"/>
      <c r="R8079" s="89"/>
      <c r="S8079" s="89"/>
      <c r="T8079" s="89"/>
    </row>
    <row r="8080" spans="2:20" s="86" customFormat="1" ht="10.199999999999999">
      <c r="B8080" s="87"/>
      <c r="C8080" s="87"/>
      <c r="R8080" s="89"/>
      <c r="S8080" s="89"/>
      <c r="T8080" s="89"/>
    </row>
    <row r="8081" spans="2:20" s="86" customFormat="1" ht="10.199999999999999">
      <c r="B8081" s="87"/>
      <c r="C8081" s="87"/>
      <c r="R8081" s="89"/>
      <c r="S8081" s="89"/>
      <c r="T8081" s="89"/>
    </row>
    <row r="8082" spans="2:20" s="86" customFormat="1" ht="10.199999999999999">
      <c r="B8082" s="87"/>
      <c r="C8082" s="87"/>
      <c r="R8082" s="89"/>
      <c r="S8082" s="89"/>
      <c r="T8082" s="89"/>
    </row>
    <row r="8083" spans="2:20" s="86" customFormat="1" ht="10.199999999999999">
      <c r="B8083" s="87"/>
      <c r="C8083" s="87"/>
      <c r="R8083" s="89"/>
      <c r="S8083" s="89"/>
      <c r="T8083" s="89"/>
    </row>
    <row r="8084" spans="2:20" s="86" customFormat="1" ht="10.199999999999999">
      <c r="B8084" s="87"/>
      <c r="C8084" s="87"/>
      <c r="R8084" s="89"/>
      <c r="S8084" s="89"/>
      <c r="T8084" s="89"/>
    </row>
    <row r="8085" spans="2:20" s="86" customFormat="1" ht="10.199999999999999">
      <c r="B8085" s="87"/>
      <c r="C8085" s="87"/>
      <c r="R8085" s="89"/>
      <c r="S8085" s="89"/>
      <c r="T8085" s="89"/>
    </row>
    <row r="8086" spans="2:20" s="86" customFormat="1" ht="10.199999999999999">
      <c r="B8086" s="87"/>
      <c r="C8086" s="87"/>
      <c r="R8086" s="89"/>
      <c r="S8086" s="89"/>
      <c r="T8086" s="89"/>
    </row>
    <row r="8087" spans="2:20" s="86" customFormat="1" ht="10.199999999999999">
      <c r="B8087" s="87"/>
      <c r="C8087" s="87"/>
      <c r="R8087" s="89"/>
      <c r="S8087" s="89"/>
      <c r="T8087" s="89"/>
    </row>
    <row r="8088" spans="2:20" s="86" customFormat="1" ht="10.199999999999999">
      <c r="B8088" s="87"/>
      <c r="C8088" s="87"/>
      <c r="R8088" s="89"/>
      <c r="S8088" s="89"/>
      <c r="T8088" s="89"/>
    </row>
    <row r="8089" spans="2:20" s="86" customFormat="1" ht="10.199999999999999">
      <c r="B8089" s="87"/>
      <c r="C8089" s="87"/>
      <c r="R8089" s="89"/>
      <c r="S8089" s="89"/>
      <c r="T8089" s="89"/>
    </row>
    <row r="8090" spans="2:20" s="86" customFormat="1" ht="10.199999999999999">
      <c r="B8090" s="87"/>
      <c r="C8090" s="87"/>
      <c r="R8090" s="89"/>
      <c r="S8090" s="89"/>
      <c r="T8090" s="89"/>
    </row>
    <row r="8091" spans="2:20" s="86" customFormat="1" ht="10.199999999999999">
      <c r="B8091" s="87"/>
      <c r="C8091" s="87"/>
      <c r="R8091" s="89"/>
      <c r="S8091" s="89"/>
      <c r="T8091" s="89"/>
    </row>
    <row r="8092" spans="2:20" s="86" customFormat="1" ht="10.199999999999999">
      <c r="B8092" s="87"/>
      <c r="C8092" s="87"/>
      <c r="R8092" s="89"/>
      <c r="S8092" s="89"/>
      <c r="T8092" s="89"/>
    </row>
    <row r="8093" spans="2:20" s="86" customFormat="1" ht="10.199999999999999">
      <c r="B8093" s="87"/>
      <c r="C8093" s="87"/>
      <c r="R8093" s="89"/>
      <c r="S8093" s="89"/>
      <c r="T8093" s="89"/>
    </row>
    <row r="8094" spans="2:20" s="86" customFormat="1" ht="10.199999999999999">
      <c r="B8094" s="87"/>
      <c r="C8094" s="87"/>
      <c r="R8094" s="89"/>
      <c r="S8094" s="89"/>
      <c r="T8094" s="89"/>
    </row>
    <row r="8095" spans="2:20" s="86" customFormat="1" ht="10.199999999999999">
      <c r="B8095" s="87"/>
      <c r="C8095" s="87"/>
      <c r="R8095" s="89"/>
      <c r="S8095" s="89"/>
      <c r="T8095" s="89"/>
    </row>
    <row r="8096" spans="2:20" s="86" customFormat="1" ht="10.199999999999999">
      <c r="B8096" s="87"/>
      <c r="C8096" s="87"/>
      <c r="R8096" s="89"/>
      <c r="S8096" s="89"/>
      <c r="T8096" s="89"/>
    </row>
    <row r="8097" spans="2:20" s="86" customFormat="1" ht="10.199999999999999">
      <c r="B8097" s="87"/>
      <c r="C8097" s="87"/>
      <c r="R8097" s="89"/>
      <c r="S8097" s="89"/>
      <c r="T8097" s="89"/>
    </row>
    <row r="8098" spans="2:20" s="86" customFormat="1" ht="10.199999999999999">
      <c r="B8098" s="87"/>
      <c r="C8098" s="87"/>
      <c r="R8098" s="89"/>
      <c r="S8098" s="89"/>
      <c r="T8098" s="89"/>
    </row>
    <row r="8099" spans="2:20" s="86" customFormat="1" ht="10.199999999999999">
      <c r="B8099" s="87"/>
      <c r="C8099" s="87"/>
      <c r="R8099" s="89"/>
      <c r="S8099" s="89"/>
      <c r="T8099" s="89"/>
    </row>
    <row r="8100" spans="2:20" s="86" customFormat="1" ht="10.199999999999999">
      <c r="B8100" s="87"/>
      <c r="C8100" s="87"/>
      <c r="R8100" s="89"/>
      <c r="S8100" s="89"/>
      <c r="T8100" s="89"/>
    </row>
    <row r="8101" spans="2:20" s="86" customFormat="1" ht="10.199999999999999">
      <c r="B8101" s="87"/>
      <c r="C8101" s="87"/>
      <c r="R8101" s="89"/>
      <c r="S8101" s="89"/>
      <c r="T8101" s="89"/>
    </row>
    <row r="8102" spans="2:20" s="86" customFormat="1" ht="10.199999999999999">
      <c r="B8102" s="87"/>
      <c r="C8102" s="87"/>
      <c r="R8102" s="89"/>
      <c r="S8102" s="89"/>
      <c r="T8102" s="89"/>
    </row>
    <row r="8103" spans="2:20" s="86" customFormat="1" ht="10.199999999999999">
      <c r="B8103" s="87"/>
      <c r="C8103" s="87"/>
      <c r="R8103" s="89"/>
      <c r="S8103" s="89"/>
      <c r="T8103" s="89"/>
    </row>
    <row r="8104" spans="2:20" s="86" customFormat="1" ht="10.199999999999999">
      <c r="B8104" s="87"/>
      <c r="C8104" s="87"/>
      <c r="R8104" s="89"/>
      <c r="S8104" s="89"/>
      <c r="T8104" s="89"/>
    </row>
    <row r="8105" spans="2:20" s="86" customFormat="1" ht="10.199999999999999">
      <c r="B8105" s="87"/>
      <c r="C8105" s="87"/>
      <c r="R8105" s="89"/>
      <c r="S8105" s="89"/>
      <c r="T8105" s="89"/>
    </row>
    <row r="8106" spans="2:20" s="86" customFormat="1" ht="10.199999999999999">
      <c r="B8106" s="87"/>
      <c r="C8106" s="87"/>
      <c r="R8106" s="89"/>
      <c r="S8106" s="89"/>
      <c r="T8106" s="89"/>
    </row>
    <row r="8107" spans="2:20" s="86" customFormat="1" ht="10.199999999999999">
      <c r="B8107" s="87"/>
      <c r="C8107" s="87"/>
      <c r="R8107" s="89"/>
      <c r="S8107" s="89"/>
      <c r="T8107" s="89"/>
    </row>
    <row r="8108" spans="2:20" s="86" customFormat="1" ht="10.199999999999999">
      <c r="B8108" s="87"/>
      <c r="C8108" s="87"/>
      <c r="R8108" s="89"/>
      <c r="S8108" s="89"/>
      <c r="T8108" s="89"/>
    </row>
    <row r="8109" spans="2:20" s="86" customFormat="1" ht="10.199999999999999">
      <c r="B8109" s="87"/>
      <c r="C8109" s="87"/>
      <c r="R8109" s="89"/>
      <c r="S8109" s="89"/>
      <c r="T8109" s="89"/>
    </row>
    <row r="8110" spans="2:20" s="86" customFormat="1" ht="10.199999999999999">
      <c r="B8110" s="87"/>
      <c r="C8110" s="87"/>
      <c r="R8110" s="89"/>
      <c r="S8110" s="89"/>
      <c r="T8110" s="89"/>
    </row>
    <row r="8111" spans="2:20" s="86" customFormat="1" ht="10.199999999999999">
      <c r="B8111" s="87"/>
      <c r="C8111" s="87"/>
      <c r="R8111" s="89"/>
      <c r="S8111" s="89"/>
      <c r="T8111" s="89"/>
    </row>
    <row r="8112" spans="2:20" s="86" customFormat="1" ht="10.199999999999999">
      <c r="B8112" s="87"/>
      <c r="C8112" s="87"/>
      <c r="R8112" s="89"/>
      <c r="S8112" s="89"/>
      <c r="T8112" s="89"/>
    </row>
    <row r="8113" spans="2:20" s="86" customFormat="1" ht="10.199999999999999">
      <c r="B8113" s="87"/>
      <c r="C8113" s="87"/>
      <c r="R8113" s="89"/>
      <c r="S8113" s="89"/>
      <c r="T8113" s="89"/>
    </row>
    <row r="8114" spans="2:20" s="86" customFormat="1" ht="10.199999999999999">
      <c r="B8114" s="87"/>
      <c r="C8114" s="87"/>
      <c r="R8114" s="89"/>
      <c r="S8114" s="89"/>
      <c r="T8114" s="89"/>
    </row>
    <row r="8115" spans="2:20" s="86" customFormat="1" ht="10.199999999999999">
      <c r="B8115" s="87"/>
      <c r="C8115" s="87"/>
      <c r="R8115" s="89"/>
      <c r="S8115" s="89"/>
      <c r="T8115" s="89"/>
    </row>
    <row r="8116" spans="2:20" s="86" customFormat="1" ht="10.199999999999999">
      <c r="B8116" s="87"/>
      <c r="C8116" s="87"/>
      <c r="R8116" s="89"/>
      <c r="S8116" s="89"/>
      <c r="T8116" s="89"/>
    </row>
    <row r="8117" spans="2:20" s="86" customFormat="1" ht="10.199999999999999">
      <c r="B8117" s="87"/>
      <c r="C8117" s="87"/>
      <c r="R8117" s="89"/>
      <c r="S8117" s="89"/>
      <c r="T8117" s="89"/>
    </row>
    <row r="8118" spans="2:20" s="86" customFormat="1" ht="10.199999999999999">
      <c r="B8118" s="87"/>
      <c r="C8118" s="87"/>
      <c r="R8118" s="89"/>
      <c r="S8118" s="89"/>
      <c r="T8118" s="89"/>
    </row>
    <row r="8119" spans="2:20" s="86" customFormat="1" ht="10.199999999999999">
      <c r="B8119" s="87"/>
      <c r="C8119" s="87"/>
      <c r="R8119" s="89"/>
      <c r="S8119" s="89"/>
      <c r="T8119" s="89"/>
    </row>
    <row r="8120" spans="2:20" s="86" customFormat="1" ht="10.199999999999999">
      <c r="B8120" s="87"/>
      <c r="C8120" s="87"/>
      <c r="R8120" s="89"/>
      <c r="S8120" s="89"/>
      <c r="T8120" s="89"/>
    </row>
    <row r="8121" spans="2:20" s="86" customFormat="1" ht="10.199999999999999">
      <c r="B8121" s="87"/>
      <c r="C8121" s="87"/>
      <c r="R8121" s="89"/>
      <c r="S8121" s="89"/>
      <c r="T8121" s="89"/>
    </row>
    <row r="8122" spans="2:20" s="86" customFormat="1" ht="10.199999999999999">
      <c r="B8122" s="87"/>
      <c r="C8122" s="87"/>
      <c r="R8122" s="89"/>
      <c r="S8122" s="89"/>
      <c r="T8122" s="89"/>
    </row>
    <row r="8123" spans="2:20" s="86" customFormat="1" ht="10.199999999999999">
      <c r="B8123" s="87"/>
      <c r="C8123" s="87"/>
      <c r="R8123" s="89"/>
      <c r="S8123" s="89"/>
      <c r="T8123" s="89"/>
    </row>
    <row r="8124" spans="2:20" s="86" customFormat="1" ht="10.199999999999999">
      <c r="B8124" s="87"/>
      <c r="C8124" s="87"/>
      <c r="R8124" s="89"/>
      <c r="S8124" s="89"/>
      <c r="T8124" s="89"/>
    </row>
    <row r="8125" spans="2:20" s="86" customFormat="1" ht="10.199999999999999">
      <c r="B8125" s="87"/>
      <c r="C8125" s="87"/>
      <c r="R8125" s="89"/>
      <c r="S8125" s="89"/>
      <c r="T8125" s="89"/>
    </row>
    <row r="8126" spans="2:20" s="86" customFormat="1" ht="10.199999999999999">
      <c r="B8126" s="87"/>
      <c r="C8126" s="87"/>
      <c r="R8126" s="89"/>
      <c r="S8126" s="89"/>
      <c r="T8126" s="89"/>
    </row>
    <row r="8127" spans="2:20" s="86" customFormat="1" ht="10.199999999999999">
      <c r="B8127" s="87"/>
      <c r="C8127" s="87"/>
      <c r="R8127" s="89"/>
      <c r="S8127" s="89"/>
      <c r="T8127" s="89"/>
    </row>
    <row r="8128" spans="2:20" s="86" customFormat="1" ht="10.199999999999999">
      <c r="B8128" s="87"/>
      <c r="C8128" s="87"/>
      <c r="R8128" s="89"/>
      <c r="S8128" s="89"/>
      <c r="T8128" s="89"/>
    </row>
    <row r="8129" spans="2:20" s="86" customFormat="1" ht="10.199999999999999">
      <c r="B8129" s="87"/>
      <c r="C8129" s="87"/>
      <c r="R8129" s="89"/>
      <c r="S8129" s="89"/>
      <c r="T8129" s="89"/>
    </row>
    <row r="8130" spans="2:20" s="86" customFormat="1" ht="10.199999999999999">
      <c r="B8130" s="87"/>
      <c r="C8130" s="87"/>
      <c r="R8130" s="89"/>
      <c r="S8130" s="89"/>
      <c r="T8130" s="89"/>
    </row>
    <row r="8131" spans="2:20" s="86" customFormat="1" ht="10.199999999999999">
      <c r="B8131" s="87"/>
      <c r="C8131" s="87"/>
      <c r="R8131" s="89"/>
      <c r="S8131" s="89"/>
      <c r="T8131" s="89"/>
    </row>
    <row r="8132" spans="2:20" s="86" customFormat="1" ht="10.199999999999999">
      <c r="B8132" s="87"/>
      <c r="C8132" s="87"/>
      <c r="R8132" s="89"/>
      <c r="S8132" s="89"/>
      <c r="T8132" s="89"/>
    </row>
    <row r="8133" spans="2:20" s="86" customFormat="1" ht="10.199999999999999">
      <c r="B8133" s="87"/>
      <c r="C8133" s="87"/>
      <c r="R8133" s="89"/>
      <c r="S8133" s="89"/>
      <c r="T8133" s="89"/>
    </row>
    <row r="8134" spans="2:20" s="86" customFormat="1" ht="10.199999999999999">
      <c r="B8134" s="87"/>
      <c r="C8134" s="87"/>
      <c r="R8134" s="89"/>
      <c r="S8134" s="89"/>
      <c r="T8134" s="89"/>
    </row>
    <row r="8135" spans="2:20" s="86" customFormat="1" ht="10.199999999999999">
      <c r="B8135" s="87"/>
      <c r="C8135" s="87"/>
      <c r="R8135" s="89"/>
      <c r="S8135" s="89"/>
      <c r="T8135" s="89"/>
    </row>
    <row r="8136" spans="2:20" s="86" customFormat="1" ht="10.199999999999999">
      <c r="B8136" s="87"/>
      <c r="C8136" s="87"/>
      <c r="R8136" s="89"/>
      <c r="S8136" s="89"/>
      <c r="T8136" s="89"/>
    </row>
    <row r="8137" spans="2:20" s="86" customFormat="1" ht="10.199999999999999">
      <c r="B8137" s="87"/>
      <c r="C8137" s="87"/>
      <c r="R8137" s="89"/>
      <c r="S8137" s="89"/>
      <c r="T8137" s="89"/>
    </row>
    <row r="8138" spans="2:20" s="86" customFormat="1" ht="10.199999999999999">
      <c r="B8138" s="87"/>
      <c r="C8138" s="87"/>
      <c r="R8138" s="89"/>
      <c r="S8138" s="89"/>
      <c r="T8138" s="89"/>
    </row>
    <row r="8139" spans="2:20" s="86" customFormat="1" ht="10.199999999999999">
      <c r="B8139" s="87"/>
      <c r="C8139" s="87"/>
      <c r="R8139" s="89"/>
      <c r="S8139" s="89"/>
      <c r="T8139" s="89"/>
    </row>
    <row r="8140" spans="2:20" s="86" customFormat="1" ht="10.199999999999999">
      <c r="B8140" s="87"/>
      <c r="C8140" s="87"/>
      <c r="R8140" s="89"/>
      <c r="S8140" s="89"/>
      <c r="T8140" s="89"/>
    </row>
    <row r="8141" spans="2:20" s="86" customFormat="1" ht="10.199999999999999">
      <c r="B8141" s="87"/>
      <c r="C8141" s="87"/>
      <c r="R8141" s="89"/>
      <c r="S8141" s="89"/>
      <c r="T8141" s="89"/>
    </row>
    <row r="8142" spans="2:20" s="86" customFormat="1" ht="10.199999999999999">
      <c r="B8142" s="87"/>
      <c r="C8142" s="87"/>
      <c r="R8142" s="89"/>
      <c r="S8142" s="89"/>
      <c r="T8142" s="89"/>
    </row>
    <row r="8143" spans="2:20" s="86" customFormat="1" ht="10.199999999999999">
      <c r="B8143" s="87"/>
      <c r="C8143" s="87"/>
      <c r="R8143" s="89"/>
      <c r="S8143" s="89"/>
      <c r="T8143" s="89"/>
    </row>
    <row r="8144" spans="2:20" s="86" customFormat="1" ht="10.199999999999999">
      <c r="B8144" s="87"/>
      <c r="C8144" s="87"/>
      <c r="R8144" s="89"/>
      <c r="S8144" s="89"/>
      <c r="T8144" s="89"/>
    </row>
    <row r="8145" spans="2:20" s="86" customFormat="1" ht="10.199999999999999">
      <c r="B8145" s="87"/>
      <c r="C8145" s="87"/>
      <c r="R8145" s="89"/>
      <c r="S8145" s="89"/>
      <c r="T8145" s="89"/>
    </row>
    <row r="8146" spans="2:20" s="86" customFormat="1" ht="10.199999999999999">
      <c r="B8146" s="87"/>
      <c r="C8146" s="87"/>
      <c r="R8146" s="89"/>
      <c r="S8146" s="89"/>
      <c r="T8146" s="89"/>
    </row>
    <row r="8147" spans="2:20" s="86" customFormat="1" ht="10.199999999999999">
      <c r="B8147" s="87"/>
      <c r="C8147" s="87"/>
      <c r="R8147" s="89"/>
      <c r="S8147" s="89"/>
      <c r="T8147" s="89"/>
    </row>
    <row r="8148" spans="2:20" s="86" customFormat="1" ht="10.199999999999999">
      <c r="B8148" s="87"/>
      <c r="C8148" s="87"/>
      <c r="R8148" s="89"/>
      <c r="S8148" s="89"/>
      <c r="T8148" s="89"/>
    </row>
    <row r="8149" spans="2:20" s="86" customFormat="1" ht="10.199999999999999">
      <c r="B8149" s="87"/>
      <c r="C8149" s="87"/>
      <c r="R8149" s="89"/>
      <c r="S8149" s="89"/>
      <c r="T8149" s="89"/>
    </row>
    <row r="8150" spans="2:20" s="86" customFormat="1" ht="10.199999999999999">
      <c r="B8150" s="87"/>
      <c r="C8150" s="87"/>
      <c r="R8150" s="89"/>
      <c r="S8150" s="89"/>
      <c r="T8150" s="89"/>
    </row>
    <row r="8151" spans="2:20" s="86" customFormat="1" ht="10.199999999999999">
      <c r="B8151" s="87"/>
      <c r="C8151" s="87"/>
      <c r="R8151" s="89"/>
      <c r="S8151" s="89"/>
      <c r="T8151" s="89"/>
    </row>
    <row r="8152" spans="2:20" s="86" customFormat="1" ht="10.199999999999999">
      <c r="B8152" s="87"/>
      <c r="C8152" s="87"/>
      <c r="R8152" s="89"/>
      <c r="S8152" s="89"/>
      <c r="T8152" s="89"/>
    </row>
    <row r="8153" spans="2:20" s="86" customFormat="1" ht="10.199999999999999">
      <c r="B8153" s="87"/>
      <c r="C8153" s="87"/>
      <c r="R8153" s="89"/>
      <c r="S8153" s="89"/>
      <c r="T8153" s="89"/>
    </row>
    <row r="8154" spans="2:20" s="86" customFormat="1" ht="10.199999999999999">
      <c r="B8154" s="87"/>
      <c r="C8154" s="87"/>
      <c r="R8154" s="89"/>
      <c r="S8154" s="89"/>
      <c r="T8154" s="89"/>
    </row>
    <row r="8155" spans="2:20" s="86" customFormat="1" ht="10.199999999999999">
      <c r="B8155" s="87"/>
      <c r="C8155" s="87"/>
      <c r="R8155" s="89"/>
      <c r="S8155" s="89"/>
      <c r="T8155" s="89"/>
    </row>
    <row r="8156" spans="2:20" s="86" customFormat="1" ht="10.199999999999999">
      <c r="B8156" s="87"/>
      <c r="C8156" s="87"/>
      <c r="R8156" s="89"/>
      <c r="S8156" s="89"/>
      <c r="T8156" s="89"/>
    </row>
    <row r="8157" spans="2:20" s="86" customFormat="1" ht="10.199999999999999">
      <c r="B8157" s="87"/>
      <c r="C8157" s="87"/>
      <c r="R8157" s="89"/>
      <c r="S8157" s="89"/>
      <c r="T8157" s="89"/>
    </row>
    <row r="8158" spans="2:20" s="86" customFormat="1" ht="10.199999999999999">
      <c r="B8158" s="87"/>
      <c r="C8158" s="87"/>
      <c r="R8158" s="89"/>
      <c r="S8158" s="89"/>
      <c r="T8158" s="89"/>
    </row>
    <row r="8159" spans="2:20" s="86" customFormat="1" ht="10.199999999999999">
      <c r="B8159" s="87"/>
      <c r="C8159" s="87"/>
      <c r="R8159" s="89"/>
      <c r="S8159" s="89"/>
      <c r="T8159" s="89"/>
    </row>
    <row r="8160" spans="2:20" s="86" customFormat="1" ht="10.199999999999999">
      <c r="B8160" s="87"/>
      <c r="C8160" s="87"/>
      <c r="R8160" s="89"/>
      <c r="S8160" s="89"/>
      <c r="T8160" s="89"/>
    </row>
    <row r="8161" spans="2:20" s="86" customFormat="1" ht="10.199999999999999">
      <c r="B8161" s="87"/>
      <c r="C8161" s="87"/>
      <c r="R8161" s="89"/>
      <c r="S8161" s="89"/>
      <c r="T8161" s="89"/>
    </row>
    <row r="8162" spans="2:20" s="86" customFormat="1" ht="10.199999999999999">
      <c r="B8162" s="87"/>
      <c r="C8162" s="87"/>
      <c r="R8162" s="89"/>
      <c r="S8162" s="89"/>
      <c r="T8162" s="89"/>
    </row>
    <row r="8163" spans="2:20" s="86" customFormat="1" ht="10.199999999999999">
      <c r="B8163" s="87"/>
      <c r="C8163" s="87"/>
      <c r="R8163" s="89"/>
      <c r="S8163" s="89"/>
      <c r="T8163" s="89"/>
    </row>
    <row r="8164" spans="2:20" s="86" customFormat="1" ht="10.199999999999999">
      <c r="B8164" s="87"/>
      <c r="C8164" s="87"/>
      <c r="R8164" s="89"/>
      <c r="S8164" s="89"/>
      <c r="T8164" s="89"/>
    </row>
    <row r="8165" spans="2:20" s="86" customFormat="1" ht="10.199999999999999">
      <c r="B8165" s="87"/>
      <c r="C8165" s="87"/>
      <c r="R8165" s="89"/>
      <c r="S8165" s="89"/>
      <c r="T8165" s="89"/>
    </row>
    <row r="8166" spans="2:20" s="86" customFormat="1" ht="10.199999999999999">
      <c r="B8166" s="87"/>
      <c r="C8166" s="87"/>
      <c r="R8166" s="89"/>
      <c r="S8166" s="89"/>
      <c r="T8166" s="89"/>
    </row>
    <row r="8167" spans="2:20" s="86" customFormat="1" ht="10.199999999999999">
      <c r="B8167" s="87"/>
      <c r="C8167" s="87"/>
      <c r="R8167" s="89"/>
      <c r="S8167" s="89"/>
      <c r="T8167" s="89"/>
    </row>
    <row r="8168" spans="2:20" s="86" customFormat="1" ht="10.199999999999999">
      <c r="B8168" s="87"/>
      <c r="C8168" s="87"/>
      <c r="R8168" s="89"/>
      <c r="S8168" s="89"/>
      <c r="T8168" s="89"/>
    </row>
    <row r="8169" spans="2:20" s="86" customFormat="1" ht="10.199999999999999">
      <c r="B8169" s="87"/>
      <c r="C8169" s="87"/>
      <c r="R8169" s="89"/>
      <c r="S8169" s="89"/>
      <c r="T8169" s="89"/>
    </row>
    <row r="8170" spans="2:20" s="86" customFormat="1" ht="10.199999999999999">
      <c r="B8170" s="87"/>
      <c r="C8170" s="87"/>
      <c r="R8170" s="89"/>
      <c r="S8170" s="89"/>
      <c r="T8170" s="89"/>
    </row>
    <row r="8171" spans="2:20" s="86" customFormat="1" ht="10.199999999999999">
      <c r="B8171" s="87"/>
      <c r="C8171" s="87"/>
      <c r="R8171" s="89"/>
      <c r="S8171" s="89"/>
      <c r="T8171" s="89"/>
    </row>
    <row r="8172" spans="2:20" s="86" customFormat="1" ht="10.199999999999999">
      <c r="B8172" s="87"/>
      <c r="C8172" s="87"/>
      <c r="R8172" s="89"/>
      <c r="S8172" s="89"/>
      <c r="T8172" s="89"/>
    </row>
    <row r="8173" spans="2:20" s="86" customFormat="1" ht="10.199999999999999">
      <c r="B8173" s="87"/>
      <c r="C8173" s="87"/>
      <c r="R8173" s="89"/>
      <c r="S8173" s="89"/>
      <c r="T8173" s="89"/>
    </row>
    <row r="8174" spans="2:20" s="86" customFormat="1" ht="10.199999999999999">
      <c r="B8174" s="87"/>
      <c r="C8174" s="87"/>
      <c r="R8174" s="89"/>
      <c r="S8174" s="89"/>
      <c r="T8174" s="89"/>
    </row>
    <row r="8175" spans="2:20" s="86" customFormat="1" ht="10.199999999999999">
      <c r="B8175" s="87"/>
      <c r="C8175" s="87"/>
      <c r="R8175" s="89"/>
      <c r="S8175" s="89"/>
      <c r="T8175" s="89"/>
    </row>
    <row r="8176" spans="2:20" s="86" customFormat="1" ht="10.199999999999999">
      <c r="B8176" s="87"/>
      <c r="C8176" s="87"/>
      <c r="R8176" s="89"/>
      <c r="S8176" s="89"/>
      <c r="T8176" s="89"/>
    </row>
    <row r="8177" spans="2:20" s="86" customFormat="1" ht="10.199999999999999">
      <c r="B8177" s="87"/>
      <c r="C8177" s="87"/>
      <c r="R8177" s="89"/>
      <c r="S8177" s="89"/>
      <c r="T8177" s="89"/>
    </row>
    <row r="8178" spans="2:20" s="86" customFormat="1" ht="10.199999999999999">
      <c r="B8178" s="87"/>
      <c r="C8178" s="87"/>
      <c r="R8178" s="89"/>
      <c r="S8178" s="89"/>
      <c r="T8178" s="89"/>
    </row>
    <row r="8179" spans="2:20" s="86" customFormat="1" ht="10.199999999999999">
      <c r="B8179" s="87"/>
      <c r="C8179" s="87"/>
      <c r="R8179" s="89"/>
      <c r="S8179" s="89"/>
      <c r="T8179" s="89"/>
    </row>
    <row r="8180" spans="2:20" s="86" customFormat="1" ht="10.199999999999999">
      <c r="B8180" s="87"/>
      <c r="C8180" s="87"/>
      <c r="R8180" s="89"/>
      <c r="S8180" s="89"/>
      <c r="T8180" s="89"/>
    </row>
    <row r="8181" spans="2:20" s="86" customFormat="1" ht="10.199999999999999">
      <c r="B8181" s="87"/>
      <c r="C8181" s="87"/>
      <c r="R8181" s="89"/>
      <c r="S8181" s="89"/>
      <c r="T8181" s="89"/>
    </row>
    <row r="8182" spans="2:20" s="86" customFormat="1" ht="10.199999999999999">
      <c r="B8182" s="87"/>
      <c r="C8182" s="87"/>
      <c r="R8182" s="89"/>
      <c r="S8182" s="89"/>
      <c r="T8182" s="89"/>
    </row>
    <row r="8183" spans="2:20" s="86" customFormat="1" ht="10.199999999999999">
      <c r="B8183" s="87"/>
      <c r="C8183" s="87"/>
      <c r="R8183" s="89"/>
      <c r="S8183" s="89"/>
      <c r="T8183" s="89"/>
    </row>
    <row r="8184" spans="2:20" s="86" customFormat="1" ht="10.199999999999999">
      <c r="B8184" s="87"/>
      <c r="C8184" s="87"/>
      <c r="R8184" s="89"/>
      <c r="S8184" s="89"/>
      <c r="T8184" s="89"/>
    </row>
    <row r="8185" spans="2:20" s="86" customFormat="1" ht="10.199999999999999">
      <c r="B8185" s="87"/>
      <c r="C8185" s="87"/>
      <c r="R8185" s="89"/>
      <c r="S8185" s="89"/>
      <c r="T8185" s="89"/>
    </row>
    <row r="8186" spans="2:20" s="86" customFormat="1" ht="10.199999999999999">
      <c r="B8186" s="87"/>
      <c r="C8186" s="87"/>
      <c r="R8186" s="89"/>
      <c r="S8186" s="89"/>
      <c r="T8186" s="89"/>
    </row>
    <row r="8187" spans="2:20" s="86" customFormat="1" ht="10.199999999999999">
      <c r="B8187" s="87"/>
      <c r="C8187" s="87"/>
      <c r="R8187" s="89"/>
      <c r="S8187" s="89"/>
      <c r="T8187" s="89"/>
    </row>
    <row r="8188" spans="2:20" s="86" customFormat="1" ht="10.199999999999999">
      <c r="B8188" s="87"/>
      <c r="C8188" s="87"/>
      <c r="R8188" s="89"/>
      <c r="S8188" s="89"/>
      <c r="T8188" s="89"/>
    </row>
    <row r="8189" spans="2:20" s="86" customFormat="1" ht="10.199999999999999">
      <c r="B8189" s="87"/>
      <c r="C8189" s="87"/>
      <c r="R8189" s="89"/>
      <c r="S8189" s="89"/>
      <c r="T8189" s="89"/>
    </row>
    <row r="8190" spans="2:20" s="86" customFormat="1" ht="10.199999999999999">
      <c r="B8190" s="87"/>
      <c r="C8190" s="87"/>
      <c r="R8190" s="89"/>
      <c r="S8190" s="89"/>
      <c r="T8190" s="89"/>
    </row>
    <row r="8191" spans="2:20" s="86" customFormat="1" ht="10.199999999999999">
      <c r="B8191" s="87"/>
      <c r="C8191" s="87"/>
      <c r="R8191" s="89"/>
      <c r="S8191" s="89"/>
      <c r="T8191" s="89"/>
    </row>
    <row r="8192" spans="2:20" s="86" customFormat="1" ht="10.199999999999999">
      <c r="B8192" s="87"/>
      <c r="C8192" s="87"/>
      <c r="R8192" s="89"/>
      <c r="S8192" s="89"/>
      <c r="T8192" s="89"/>
    </row>
    <row r="8193" spans="2:20" s="86" customFormat="1" ht="10.199999999999999">
      <c r="B8193" s="87"/>
      <c r="C8193" s="87"/>
      <c r="R8193" s="89"/>
      <c r="S8193" s="89"/>
      <c r="T8193" s="89"/>
    </row>
    <row r="8194" spans="2:20" s="86" customFormat="1" ht="10.199999999999999">
      <c r="B8194" s="87"/>
      <c r="C8194" s="87"/>
      <c r="R8194" s="89"/>
      <c r="S8194" s="89"/>
      <c r="T8194" s="89"/>
    </row>
    <row r="8195" spans="2:20" s="86" customFormat="1" ht="10.199999999999999">
      <c r="B8195" s="87"/>
      <c r="C8195" s="87"/>
      <c r="R8195" s="89"/>
      <c r="S8195" s="89"/>
      <c r="T8195" s="89"/>
    </row>
    <row r="8196" spans="2:20" s="86" customFormat="1" ht="10.199999999999999">
      <c r="B8196" s="87"/>
      <c r="C8196" s="87"/>
      <c r="R8196" s="89"/>
      <c r="S8196" s="89"/>
      <c r="T8196" s="89"/>
    </row>
    <row r="8197" spans="2:20" s="86" customFormat="1" ht="10.199999999999999">
      <c r="B8197" s="87"/>
      <c r="C8197" s="87"/>
      <c r="R8197" s="89"/>
      <c r="S8197" s="89"/>
      <c r="T8197" s="89"/>
    </row>
    <row r="8198" spans="2:20" s="86" customFormat="1" ht="10.199999999999999">
      <c r="B8198" s="87"/>
      <c r="C8198" s="87"/>
      <c r="R8198" s="89"/>
      <c r="S8198" s="89"/>
      <c r="T8198" s="89"/>
    </row>
    <row r="8199" spans="2:20" s="86" customFormat="1" ht="10.199999999999999">
      <c r="B8199" s="87"/>
      <c r="C8199" s="87"/>
      <c r="R8199" s="89"/>
      <c r="S8199" s="89"/>
      <c r="T8199" s="89"/>
    </row>
    <row r="8200" spans="2:20" s="86" customFormat="1" ht="10.199999999999999">
      <c r="B8200" s="87"/>
      <c r="C8200" s="87"/>
      <c r="R8200" s="89"/>
      <c r="S8200" s="89"/>
      <c r="T8200" s="89"/>
    </row>
    <row r="8201" spans="2:20" s="86" customFormat="1" ht="10.199999999999999">
      <c r="B8201" s="87"/>
      <c r="C8201" s="87"/>
      <c r="R8201" s="89"/>
      <c r="S8201" s="89"/>
      <c r="T8201" s="89"/>
    </row>
    <row r="8202" spans="2:20" s="86" customFormat="1" ht="10.199999999999999">
      <c r="B8202" s="87"/>
      <c r="C8202" s="87"/>
      <c r="R8202" s="89"/>
      <c r="S8202" s="89"/>
      <c r="T8202" s="89"/>
    </row>
    <row r="8203" spans="2:20" s="86" customFormat="1" ht="10.199999999999999">
      <c r="B8203" s="87"/>
      <c r="C8203" s="87"/>
      <c r="R8203" s="89"/>
      <c r="S8203" s="89"/>
      <c r="T8203" s="89"/>
    </row>
    <row r="8204" spans="2:20" s="86" customFormat="1" ht="10.199999999999999">
      <c r="B8204" s="87"/>
      <c r="C8204" s="87"/>
      <c r="R8204" s="89"/>
      <c r="S8204" s="89"/>
      <c r="T8204" s="89"/>
    </row>
    <row r="8205" spans="2:20" s="86" customFormat="1" ht="10.199999999999999">
      <c r="B8205" s="87"/>
      <c r="C8205" s="87"/>
      <c r="R8205" s="89"/>
      <c r="S8205" s="89"/>
      <c r="T8205" s="89"/>
    </row>
    <row r="8206" spans="2:20" s="86" customFormat="1" ht="10.199999999999999">
      <c r="B8206" s="87"/>
      <c r="C8206" s="87"/>
      <c r="R8206" s="89"/>
      <c r="S8206" s="89"/>
      <c r="T8206" s="89"/>
    </row>
    <row r="8207" spans="2:20" s="86" customFormat="1" ht="10.199999999999999">
      <c r="B8207" s="87"/>
      <c r="C8207" s="87"/>
      <c r="R8207" s="89"/>
      <c r="S8207" s="89"/>
      <c r="T8207" s="89"/>
    </row>
    <row r="8208" spans="2:20" s="86" customFormat="1" ht="10.199999999999999">
      <c r="B8208" s="87"/>
      <c r="C8208" s="87"/>
      <c r="R8208" s="89"/>
      <c r="S8208" s="89"/>
      <c r="T8208" s="89"/>
    </row>
    <row r="8209" spans="2:20" s="86" customFormat="1" ht="10.199999999999999">
      <c r="B8209" s="87"/>
      <c r="C8209" s="87"/>
      <c r="R8209" s="89"/>
      <c r="S8209" s="89"/>
      <c r="T8209" s="89"/>
    </row>
    <row r="8210" spans="2:20" s="86" customFormat="1" ht="10.199999999999999">
      <c r="B8210" s="87"/>
      <c r="C8210" s="87"/>
      <c r="R8210" s="89"/>
      <c r="S8210" s="89"/>
      <c r="T8210" s="89"/>
    </row>
    <row r="8211" spans="2:20" s="86" customFormat="1" ht="10.199999999999999">
      <c r="B8211" s="87"/>
      <c r="C8211" s="87"/>
      <c r="R8211" s="89"/>
      <c r="S8211" s="89"/>
      <c r="T8211" s="89"/>
    </row>
    <row r="8212" spans="2:20" s="86" customFormat="1" ht="10.199999999999999">
      <c r="B8212" s="87"/>
      <c r="C8212" s="87"/>
      <c r="R8212" s="89"/>
      <c r="S8212" s="89"/>
      <c r="T8212" s="89"/>
    </row>
    <row r="8213" spans="2:20" s="86" customFormat="1" ht="10.199999999999999">
      <c r="B8213" s="87"/>
      <c r="C8213" s="87"/>
      <c r="R8213" s="89"/>
      <c r="S8213" s="89"/>
      <c r="T8213" s="89"/>
    </row>
    <row r="8214" spans="2:20" s="86" customFormat="1" ht="10.199999999999999">
      <c r="B8214" s="87"/>
      <c r="C8214" s="87"/>
      <c r="R8214" s="89"/>
      <c r="S8214" s="89"/>
      <c r="T8214" s="89"/>
    </row>
    <row r="8215" spans="2:20" s="86" customFormat="1" ht="10.199999999999999">
      <c r="B8215" s="87"/>
      <c r="C8215" s="87"/>
      <c r="R8215" s="89"/>
      <c r="S8215" s="89"/>
      <c r="T8215" s="89"/>
    </row>
    <row r="8216" spans="2:20" s="86" customFormat="1" ht="10.199999999999999">
      <c r="B8216" s="87"/>
      <c r="C8216" s="87"/>
      <c r="R8216" s="89"/>
      <c r="S8216" s="89"/>
      <c r="T8216" s="89"/>
    </row>
    <row r="8217" spans="2:20" s="86" customFormat="1" ht="10.199999999999999">
      <c r="B8217" s="87"/>
      <c r="C8217" s="87"/>
      <c r="R8217" s="89"/>
      <c r="S8217" s="89"/>
      <c r="T8217" s="89"/>
    </row>
    <row r="8218" spans="2:20" s="86" customFormat="1" ht="10.199999999999999">
      <c r="B8218" s="87"/>
      <c r="C8218" s="87"/>
      <c r="R8218" s="89"/>
      <c r="S8218" s="89"/>
      <c r="T8218" s="89"/>
    </row>
    <row r="8219" spans="2:20" s="86" customFormat="1" ht="10.199999999999999">
      <c r="B8219" s="87"/>
      <c r="C8219" s="87"/>
      <c r="R8219" s="89"/>
      <c r="S8219" s="89"/>
      <c r="T8219" s="89"/>
    </row>
    <row r="8220" spans="2:20" s="86" customFormat="1" ht="10.199999999999999">
      <c r="B8220" s="87"/>
      <c r="C8220" s="87"/>
      <c r="R8220" s="89"/>
      <c r="S8220" s="89"/>
      <c r="T8220" s="89"/>
    </row>
    <row r="8221" spans="2:20" s="86" customFormat="1" ht="10.199999999999999">
      <c r="B8221" s="87"/>
      <c r="C8221" s="87"/>
      <c r="R8221" s="89"/>
      <c r="S8221" s="89"/>
      <c r="T8221" s="89"/>
    </row>
    <row r="8222" spans="2:20" s="86" customFormat="1" ht="10.199999999999999">
      <c r="B8222" s="87"/>
      <c r="C8222" s="87"/>
      <c r="R8222" s="89"/>
      <c r="S8222" s="89"/>
      <c r="T8222" s="89"/>
    </row>
    <row r="8223" spans="2:20" s="86" customFormat="1" ht="10.199999999999999">
      <c r="B8223" s="87"/>
      <c r="C8223" s="87"/>
      <c r="R8223" s="89"/>
      <c r="S8223" s="89"/>
      <c r="T8223" s="89"/>
    </row>
    <row r="8224" spans="2:20" s="86" customFormat="1" ht="10.199999999999999">
      <c r="B8224" s="87"/>
      <c r="C8224" s="87"/>
      <c r="R8224" s="89"/>
      <c r="S8224" s="89"/>
      <c r="T8224" s="89"/>
    </row>
    <row r="8225" spans="2:20" s="86" customFormat="1" ht="10.199999999999999">
      <c r="B8225" s="87"/>
      <c r="C8225" s="87"/>
      <c r="R8225" s="89"/>
      <c r="S8225" s="89"/>
      <c r="T8225" s="89"/>
    </row>
    <row r="8226" spans="2:20" s="86" customFormat="1" ht="10.199999999999999">
      <c r="B8226" s="87"/>
      <c r="C8226" s="87"/>
      <c r="R8226" s="89"/>
      <c r="S8226" s="89"/>
      <c r="T8226" s="89"/>
    </row>
    <row r="8227" spans="2:20" s="86" customFormat="1" ht="10.199999999999999">
      <c r="B8227" s="87"/>
      <c r="C8227" s="87"/>
      <c r="R8227" s="89"/>
      <c r="S8227" s="89"/>
      <c r="T8227" s="89"/>
    </row>
    <row r="8228" spans="2:20" s="86" customFormat="1" ht="10.199999999999999">
      <c r="B8228" s="87"/>
      <c r="C8228" s="87"/>
      <c r="R8228" s="89"/>
      <c r="S8228" s="89"/>
      <c r="T8228" s="89"/>
    </row>
    <row r="8229" spans="2:20" s="86" customFormat="1" ht="10.199999999999999">
      <c r="B8229" s="87"/>
      <c r="C8229" s="87"/>
      <c r="R8229" s="89"/>
      <c r="S8229" s="89"/>
      <c r="T8229" s="89"/>
    </row>
    <row r="8230" spans="2:20" s="86" customFormat="1" ht="10.199999999999999">
      <c r="B8230" s="87"/>
      <c r="C8230" s="87"/>
      <c r="R8230" s="89"/>
      <c r="S8230" s="89"/>
      <c r="T8230" s="89"/>
    </row>
    <row r="8231" spans="2:20" s="86" customFormat="1" ht="10.199999999999999">
      <c r="B8231" s="87"/>
      <c r="C8231" s="87"/>
      <c r="R8231" s="89"/>
      <c r="S8231" s="89"/>
      <c r="T8231" s="89"/>
    </row>
    <row r="8232" spans="2:20" s="86" customFormat="1" ht="10.199999999999999">
      <c r="B8232" s="87"/>
      <c r="C8232" s="87"/>
      <c r="R8232" s="89"/>
      <c r="S8232" s="89"/>
      <c r="T8232" s="89"/>
    </row>
    <row r="8233" spans="2:20" s="86" customFormat="1" ht="10.199999999999999">
      <c r="B8233" s="87"/>
      <c r="C8233" s="87"/>
      <c r="R8233" s="89"/>
      <c r="S8233" s="89"/>
      <c r="T8233" s="89"/>
    </row>
    <row r="8234" spans="2:20" s="86" customFormat="1" ht="10.199999999999999">
      <c r="B8234" s="87"/>
      <c r="C8234" s="87"/>
      <c r="R8234" s="89"/>
      <c r="S8234" s="89"/>
      <c r="T8234" s="89"/>
    </row>
    <row r="8235" spans="2:20" s="86" customFormat="1" ht="10.199999999999999">
      <c r="B8235" s="87"/>
      <c r="C8235" s="87"/>
      <c r="R8235" s="89"/>
      <c r="S8235" s="89"/>
      <c r="T8235" s="89"/>
    </row>
    <row r="8236" spans="2:20" s="86" customFormat="1" ht="10.199999999999999">
      <c r="B8236" s="87"/>
      <c r="C8236" s="87"/>
      <c r="R8236" s="89"/>
      <c r="S8236" s="89"/>
      <c r="T8236" s="89"/>
    </row>
    <row r="8237" spans="2:20" s="86" customFormat="1" ht="10.199999999999999">
      <c r="B8237" s="87"/>
      <c r="C8237" s="87"/>
      <c r="R8237" s="89"/>
      <c r="S8237" s="89"/>
      <c r="T8237" s="89"/>
    </row>
    <row r="8238" spans="2:20" s="86" customFormat="1" ht="10.199999999999999">
      <c r="B8238" s="87"/>
      <c r="C8238" s="87"/>
      <c r="R8238" s="89"/>
      <c r="S8238" s="89"/>
      <c r="T8238" s="89"/>
    </row>
    <row r="8239" spans="2:20" s="86" customFormat="1" ht="10.199999999999999">
      <c r="B8239" s="87"/>
      <c r="C8239" s="87"/>
      <c r="R8239" s="89"/>
      <c r="S8239" s="89"/>
      <c r="T8239" s="89"/>
    </row>
    <row r="8240" spans="2:20" s="86" customFormat="1" ht="10.199999999999999">
      <c r="B8240" s="87"/>
      <c r="C8240" s="87"/>
      <c r="R8240" s="89"/>
      <c r="S8240" s="89"/>
      <c r="T8240" s="89"/>
    </row>
    <row r="8241" spans="2:20" s="86" customFormat="1" ht="10.199999999999999">
      <c r="B8241" s="87"/>
      <c r="C8241" s="87"/>
      <c r="R8241" s="89"/>
      <c r="S8241" s="89"/>
      <c r="T8241" s="89"/>
    </row>
    <row r="8242" spans="2:20" s="86" customFormat="1" ht="10.199999999999999">
      <c r="B8242" s="87"/>
      <c r="C8242" s="87"/>
      <c r="R8242" s="89"/>
      <c r="S8242" s="89"/>
      <c r="T8242" s="89"/>
    </row>
    <row r="8243" spans="2:20" s="86" customFormat="1" ht="10.199999999999999">
      <c r="B8243" s="87"/>
      <c r="C8243" s="87"/>
      <c r="R8243" s="89"/>
      <c r="S8243" s="89"/>
      <c r="T8243" s="89"/>
    </row>
    <row r="8244" spans="2:20" s="86" customFormat="1" ht="10.199999999999999">
      <c r="B8244" s="87"/>
      <c r="C8244" s="87"/>
      <c r="R8244" s="89"/>
      <c r="S8244" s="89"/>
      <c r="T8244" s="89"/>
    </row>
    <row r="8245" spans="2:20" s="86" customFormat="1" ht="10.199999999999999">
      <c r="B8245" s="87"/>
      <c r="C8245" s="87"/>
      <c r="R8245" s="89"/>
      <c r="S8245" s="89"/>
      <c r="T8245" s="89"/>
    </row>
    <row r="8246" spans="2:20" s="86" customFormat="1" ht="10.199999999999999">
      <c r="B8246" s="87"/>
      <c r="C8246" s="87"/>
      <c r="R8246" s="89"/>
      <c r="S8246" s="89"/>
      <c r="T8246" s="89"/>
    </row>
    <row r="8247" spans="2:20" s="86" customFormat="1" ht="10.199999999999999">
      <c r="B8247" s="87"/>
      <c r="C8247" s="87"/>
      <c r="R8247" s="89"/>
      <c r="S8247" s="89"/>
      <c r="T8247" s="89"/>
    </row>
    <row r="8248" spans="2:20" s="86" customFormat="1" ht="10.199999999999999">
      <c r="B8248" s="87"/>
      <c r="C8248" s="87"/>
      <c r="R8248" s="89"/>
      <c r="S8248" s="89"/>
      <c r="T8248" s="89"/>
    </row>
    <row r="8249" spans="2:20" s="86" customFormat="1" ht="10.199999999999999">
      <c r="B8249" s="87"/>
      <c r="C8249" s="87"/>
      <c r="R8249" s="89"/>
      <c r="S8249" s="89"/>
      <c r="T8249" s="89"/>
    </row>
    <row r="8250" spans="2:20" s="86" customFormat="1" ht="10.199999999999999">
      <c r="B8250" s="87"/>
      <c r="C8250" s="87"/>
      <c r="R8250" s="89"/>
      <c r="S8250" s="89"/>
      <c r="T8250" s="89"/>
    </row>
    <row r="8251" spans="2:20" s="86" customFormat="1" ht="10.199999999999999">
      <c r="B8251" s="87"/>
      <c r="C8251" s="87"/>
      <c r="R8251" s="89"/>
      <c r="S8251" s="89"/>
      <c r="T8251" s="89"/>
    </row>
    <row r="8252" spans="2:20" s="86" customFormat="1" ht="10.199999999999999">
      <c r="B8252" s="87"/>
      <c r="C8252" s="87"/>
      <c r="R8252" s="89"/>
      <c r="S8252" s="89"/>
      <c r="T8252" s="89"/>
    </row>
    <row r="8253" spans="2:20" s="86" customFormat="1" ht="10.199999999999999">
      <c r="B8253" s="87"/>
      <c r="C8253" s="87"/>
      <c r="R8253" s="89"/>
      <c r="S8253" s="89"/>
      <c r="T8253" s="89"/>
    </row>
    <row r="8254" spans="2:20" s="86" customFormat="1" ht="10.199999999999999">
      <c r="B8254" s="87"/>
      <c r="C8254" s="87"/>
      <c r="R8254" s="89"/>
      <c r="S8254" s="89"/>
      <c r="T8254" s="89"/>
    </row>
    <row r="8255" spans="2:20" s="86" customFormat="1" ht="10.199999999999999">
      <c r="B8255" s="87"/>
      <c r="C8255" s="87"/>
      <c r="R8255" s="89"/>
      <c r="S8255" s="89"/>
      <c r="T8255" s="89"/>
    </row>
    <row r="8256" spans="2:20" s="86" customFormat="1" ht="10.199999999999999">
      <c r="B8256" s="87"/>
      <c r="C8256" s="87"/>
      <c r="R8256" s="89"/>
      <c r="S8256" s="89"/>
      <c r="T8256" s="89"/>
    </row>
    <row r="8257" spans="2:20" s="86" customFormat="1" ht="10.199999999999999">
      <c r="B8257" s="87"/>
      <c r="C8257" s="87"/>
      <c r="R8257" s="89"/>
      <c r="S8257" s="89"/>
      <c r="T8257" s="89"/>
    </row>
    <row r="8258" spans="2:20" s="86" customFormat="1" ht="10.199999999999999">
      <c r="B8258" s="87"/>
      <c r="C8258" s="87"/>
      <c r="R8258" s="89"/>
      <c r="S8258" s="89"/>
      <c r="T8258" s="89"/>
    </row>
    <row r="8259" spans="2:20" s="86" customFormat="1" ht="10.199999999999999">
      <c r="B8259" s="87"/>
      <c r="C8259" s="87"/>
      <c r="R8259" s="89"/>
      <c r="S8259" s="89"/>
      <c r="T8259" s="89"/>
    </row>
    <row r="8260" spans="2:20" s="86" customFormat="1" ht="10.199999999999999">
      <c r="B8260" s="87"/>
      <c r="C8260" s="87"/>
      <c r="R8260" s="89"/>
      <c r="S8260" s="89"/>
      <c r="T8260" s="89"/>
    </row>
    <row r="8261" spans="2:20" s="86" customFormat="1" ht="10.199999999999999">
      <c r="B8261" s="87"/>
      <c r="C8261" s="87"/>
      <c r="R8261" s="89"/>
      <c r="S8261" s="89"/>
      <c r="T8261" s="89"/>
    </row>
    <row r="8262" spans="2:20" s="86" customFormat="1" ht="10.199999999999999">
      <c r="B8262" s="87"/>
      <c r="C8262" s="87"/>
      <c r="R8262" s="89"/>
      <c r="S8262" s="89"/>
      <c r="T8262" s="89"/>
    </row>
    <row r="8263" spans="2:20" s="86" customFormat="1" ht="10.199999999999999">
      <c r="B8263" s="87"/>
      <c r="C8263" s="87"/>
      <c r="R8263" s="89"/>
      <c r="S8263" s="89"/>
      <c r="T8263" s="89"/>
    </row>
    <row r="8264" spans="2:20" s="86" customFormat="1" ht="10.199999999999999">
      <c r="B8264" s="87"/>
      <c r="C8264" s="87"/>
      <c r="R8264" s="89"/>
      <c r="S8264" s="89"/>
      <c r="T8264" s="89"/>
    </row>
    <row r="8265" spans="2:20" s="86" customFormat="1" ht="10.199999999999999">
      <c r="B8265" s="87"/>
      <c r="C8265" s="87"/>
      <c r="R8265" s="89"/>
      <c r="S8265" s="89"/>
      <c r="T8265" s="89"/>
    </row>
    <row r="8266" spans="2:20" s="86" customFormat="1" ht="10.199999999999999">
      <c r="B8266" s="87"/>
      <c r="C8266" s="87"/>
      <c r="R8266" s="89"/>
      <c r="S8266" s="89"/>
      <c r="T8266" s="89"/>
    </row>
    <row r="8267" spans="2:20" s="86" customFormat="1" ht="10.199999999999999">
      <c r="B8267" s="87"/>
      <c r="C8267" s="87"/>
      <c r="R8267" s="89"/>
      <c r="S8267" s="89"/>
      <c r="T8267" s="89"/>
    </row>
    <row r="8268" spans="2:20" s="86" customFormat="1" ht="10.199999999999999">
      <c r="B8268" s="87"/>
      <c r="C8268" s="87"/>
      <c r="R8268" s="89"/>
      <c r="S8268" s="89"/>
      <c r="T8268" s="89"/>
    </row>
    <row r="8269" spans="2:20" s="86" customFormat="1" ht="10.199999999999999">
      <c r="B8269" s="87"/>
      <c r="C8269" s="87"/>
      <c r="R8269" s="89"/>
      <c r="S8269" s="89"/>
      <c r="T8269" s="89"/>
    </row>
    <row r="8270" spans="2:20" s="86" customFormat="1" ht="10.199999999999999">
      <c r="B8270" s="87"/>
      <c r="C8270" s="87"/>
      <c r="R8270" s="89"/>
      <c r="S8270" s="89"/>
      <c r="T8270" s="89"/>
    </row>
    <row r="8271" spans="2:20" s="86" customFormat="1" ht="10.199999999999999">
      <c r="B8271" s="87"/>
      <c r="C8271" s="87"/>
      <c r="R8271" s="89"/>
      <c r="S8271" s="89"/>
      <c r="T8271" s="89"/>
    </row>
    <row r="8272" spans="2:20" s="86" customFormat="1" ht="10.199999999999999">
      <c r="B8272" s="87"/>
      <c r="C8272" s="87"/>
      <c r="R8272" s="89"/>
      <c r="S8272" s="89"/>
      <c r="T8272" s="89"/>
    </row>
    <row r="8273" spans="2:20" s="86" customFormat="1" ht="10.199999999999999">
      <c r="B8273" s="87"/>
      <c r="C8273" s="87"/>
      <c r="R8273" s="89"/>
      <c r="S8273" s="89"/>
      <c r="T8273" s="89"/>
    </row>
    <row r="8274" spans="2:20" s="86" customFormat="1" ht="10.199999999999999">
      <c r="B8274" s="87"/>
      <c r="C8274" s="87"/>
      <c r="R8274" s="89"/>
      <c r="S8274" s="89"/>
      <c r="T8274" s="89"/>
    </row>
    <row r="8275" spans="2:20" s="86" customFormat="1" ht="10.199999999999999">
      <c r="B8275" s="87"/>
      <c r="C8275" s="87"/>
      <c r="R8275" s="89"/>
      <c r="S8275" s="89"/>
      <c r="T8275" s="89"/>
    </row>
    <row r="8276" spans="2:20" s="86" customFormat="1" ht="10.199999999999999">
      <c r="B8276" s="87"/>
      <c r="C8276" s="87"/>
      <c r="R8276" s="89"/>
      <c r="S8276" s="89"/>
      <c r="T8276" s="89"/>
    </row>
    <row r="8277" spans="2:20" s="86" customFormat="1" ht="10.199999999999999">
      <c r="B8277" s="87"/>
      <c r="C8277" s="87"/>
      <c r="R8277" s="89"/>
      <c r="S8277" s="89"/>
      <c r="T8277" s="89"/>
    </row>
    <row r="8278" spans="2:20" s="86" customFormat="1" ht="10.199999999999999">
      <c r="B8278" s="87"/>
      <c r="C8278" s="87"/>
      <c r="R8278" s="89"/>
      <c r="S8278" s="89"/>
      <c r="T8278" s="89"/>
    </row>
    <row r="8279" spans="2:20" s="86" customFormat="1" ht="10.199999999999999">
      <c r="B8279" s="87"/>
      <c r="C8279" s="87"/>
      <c r="R8279" s="89"/>
      <c r="S8279" s="89"/>
      <c r="T8279" s="89"/>
    </row>
    <row r="8280" spans="2:20" s="86" customFormat="1" ht="10.199999999999999">
      <c r="B8280" s="87"/>
      <c r="C8280" s="87"/>
      <c r="R8280" s="89"/>
      <c r="S8280" s="89"/>
      <c r="T8280" s="89"/>
    </row>
    <row r="8281" spans="2:20" s="86" customFormat="1" ht="10.199999999999999">
      <c r="B8281" s="87"/>
      <c r="C8281" s="87"/>
      <c r="R8281" s="89"/>
      <c r="S8281" s="89"/>
      <c r="T8281" s="89"/>
    </row>
    <row r="8282" spans="2:20" s="86" customFormat="1" ht="10.199999999999999">
      <c r="B8282" s="87"/>
      <c r="C8282" s="87"/>
      <c r="R8282" s="89"/>
      <c r="S8282" s="89"/>
      <c r="T8282" s="89"/>
    </row>
    <row r="8283" spans="2:20" s="86" customFormat="1" ht="10.199999999999999">
      <c r="B8283" s="87"/>
      <c r="C8283" s="87"/>
      <c r="R8283" s="89"/>
      <c r="S8283" s="89"/>
      <c r="T8283" s="89"/>
    </row>
    <row r="8284" spans="2:20" s="86" customFormat="1" ht="10.199999999999999">
      <c r="B8284" s="87"/>
      <c r="C8284" s="87"/>
      <c r="R8284" s="89"/>
      <c r="S8284" s="89"/>
      <c r="T8284" s="89"/>
    </row>
    <row r="8285" spans="2:20" s="86" customFormat="1" ht="10.199999999999999">
      <c r="B8285" s="87"/>
      <c r="C8285" s="87"/>
      <c r="R8285" s="89"/>
      <c r="S8285" s="89"/>
      <c r="T8285" s="89"/>
    </row>
    <row r="8286" spans="2:20" s="86" customFormat="1" ht="10.199999999999999">
      <c r="B8286" s="87"/>
      <c r="C8286" s="87"/>
      <c r="R8286" s="89"/>
      <c r="S8286" s="89"/>
      <c r="T8286" s="89"/>
    </row>
    <row r="8287" spans="2:20" s="86" customFormat="1" ht="10.199999999999999">
      <c r="B8287" s="87"/>
      <c r="C8287" s="87"/>
      <c r="R8287" s="89"/>
      <c r="S8287" s="89"/>
      <c r="T8287" s="89"/>
    </row>
    <row r="8288" spans="2:20" s="86" customFormat="1" ht="10.199999999999999">
      <c r="B8288" s="87"/>
      <c r="C8288" s="87"/>
      <c r="R8288" s="89"/>
      <c r="S8288" s="89"/>
      <c r="T8288" s="89"/>
    </row>
    <row r="8289" spans="2:20" s="86" customFormat="1" ht="10.199999999999999">
      <c r="B8289" s="87"/>
      <c r="C8289" s="87"/>
      <c r="R8289" s="89"/>
      <c r="S8289" s="89"/>
      <c r="T8289" s="89"/>
    </row>
    <row r="8290" spans="2:20" s="86" customFormat="1" ht="10.199999999999999">
      <c r="B8290" s="87"/>
      <c r="C8290" s="87"/>
      <c r="R8290" s="89"/>
      <c r="S8290" s="89"/>
      <c r="T8290" s="89"/>
    </row>
    <row r="8291" spans="2:20" s="86" customFormat="1" ht="10.199999999999999">
      <c r="B8291" s="87"/>
      <c r="C8291" s="87"/>
      <c r="R8291" s="89"/>
      <c r="S8291" s="89"/>
      <c r="T8291" s="89"/>
    </row>
    <row r="8292" spans="2:20" s="86" customFormat="1" ht="10.199999999999999">
      <c r="B8292" s="87"/>
      <c r="C8292" s="87"/>
      <c r="R8292" s="89"/>
      <c r="S8292" s="89"/>
      <c r="T8292" s="89"/>
    </row>
    <row r="8293" spans="2:20" s="86" customFormat="1" ht="10.199999999999999">
      <c r="B8293" s="87"/>
      <c r="C8293" s="87"/>
      <c r="R8293" s="89"/>
      <c r="S8293" s="89"/>
      <c r="T8293" s="89"/>
    </row>
    <row r="8294" spans="2:20" s="86" customFormat="1" ht="10.199999999999999">
      <c r="B8294" s="87"/>
      <c r="C8294" s="87"/>
      <c r="R8294" s="89"/>
      <c r="S8294" s="89"/>
      <c r="T8294" s="89"/>
    </row>
    <row r="8295" spans="2:20" s="86" customFormat="1" ht="10.199999999999999">
      <c r="B8295" s="87"/>
      <c r="C8295" s="87"/>
      <c r="R8295" s="89"/>
      <c r="S8295" s="89"/>
      <c r="T8295" s="89"/>
    </row>
    <row r="8296" spans="2:20" s="86" customFormat="1" ht="10.199999999999999">
      <c r="B8296" s="87"/>
      <c r="C8296" s="87"/>
      <c r="R8296" s="89"/>
      <c r="S8296" s="89"/>
      <c r="T8296" s="89"/>
    </row>
    <row r="8297" spans="2:20" s="86" customFormat="1" ht="10.199999999999999">
      <c r="B8297" s="87"/>
      <c r="C8297" s="87"/>
      <c r="R8297" s="89"/>
      <c r="S8297" s="89"/>
      <c r="T8297" s="89"/>
    </row>
  </sheetData>
  <sheetProtection algorithmName="SHA-512" hashValue="aQ4plAbC/OCAcFOt4b3TVv0nks92FyVHjVX+6p6O7u1z1j7LxGA5KWm+NhY/Y5C4DnLTWzCyAHQJ55M64AXJ7Q==" saltValue="RFTmGZ5X5XxRnpCB8uedjg==" spinCount="100000" sheet="1"/>
  <mergeCells count="29">
    <mergeCell ref="C40:G40"/>
    <mergeCell ref="C42:G42"/>
    <mergeCell ref="C43:G43"/>
    <mergeCell ref="C45:G45"/>
    <mergeCell ref="C46:G46"/>
    <mergeCell ref="C39:G39"/>
    <mergeCell ref="C21:G21"/>
    <mergeCell ref="C23:G23"/>
    <mergeCell ref="C24:G24"/>
    <mergeCell ref="C27:G27"/>
    <mergeCell ref="C28:G28"/>
    <mergeCell ref="C30:G30"/>
    <mergeCell ref="C31:G31"/>
    <mergeCell ref="C33:G33"/>
    <mergeCell ref="C34:G34"/>
    <mergeCell ref="C36:G36"/>
    <mergeCell ref="C37:G37"/>
    <mergeCell ref="C20:G20"/>
    <mergeCell ref="A1:G1"/>
    <mergeCell ref="C2:G2"/>
    <mergeCell ref="C3:G3"/>
    <mergeCell ref="C4:G4"/>
    <mergeCell ref="C10:G10"/>
    <mergeCell ref="C11:G11"/>
    <mergeCell ref="C13:G13"/>
    <mergeCell ref="C14:G14"/>
    <mergeCell ref="C15:G15"/>
    <mergeCell ref="C17:G17"/>
    <mergeCell ref="C18:G18"/>
  </mergeCells>
  <printOptions horizontalCentered="1"/>
  <pageMargins left="0" right="0" top="0.78740157480314965" bottom="0.78740157480314965" header="0.31496062992125984" footer="0.31496062992125984"/>
  <pageSetup paperSize="9" orientation="landscape"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A8297"/>
  <sheetViews>
    <sheetView workbookViewId="0">
      <pane ySplit="7" topLeftCell="A23" activePane="bottomLeft" state="frozen"/>
      <selection activeCell="A2" sqref="A2:G2"/>
      <selection pane="bottomLeft" activeCell="A2" sqref="A2:G2"/>
    </sheetView>
  </sheetViews>
  <sheetFormatPr defaultColWidth="9.109375" defaultRowHeight="13.2" outlineLevelRow="1"/>
  <cols>
    <col min="1" max="1" width="3.44140625" style="79" customWidth="1"/>
    <col min="2" max="2" width="10.5546875" style="138" customWidth="1"/>
    <col min="3" max="3" width="45.6640625" style="138" customWidth="1"/>
    <col min="4" max="4" width="3.88671875" style="79" bestFit="1" customWidth="1"/>
    <col min="5" max="5" width="10.5546875" style="79" customWidth="1"/>
    <col min="6" max="6" width="9.88671875" style="79" customWidth="1"/>
    <col min="7" max="7" width="12.6640625" style="79" customWidth="1"/>
    <col min="8" max="13" width="0" style="79" hidden="1" customWidth="1"/>
    <col min="14" max="14" width="7.5546875" style="79" bestFit="1" customWidth="1"/>
    <col min="15" max="15" width="6.88671875" style="79" bestFit="1" customWidth="1"/>
    <col min="16" max="16" width="7.5546875" style="79" bestFit="1" customWidth="1"/>
    <col min="17" max="17" width="6.88671875" style="79" bestFit="1" customWidth="1"/>
    <col min="18" max="18" width="5.6640625" style="176" bestFit="1" customWidth="1"/>
    <col min="19" max="19" width="7.33203125" style="176" bestFit="1" customWidth="1"/>
    <col min="20" max="20" width="6.6640625" style="176" bestFit="1" customWidth="1"/>
    <col min="21" max="23" width="0" style="79" hidden="1" customWidth="1"/>
    <col min="24" max="28" width="9.109375" style="79"/>
    <col min="29" max="29" width="0" style="79" hidden="1" customWidth="1"/>
    <col min="30" max="30" width="9.109375" style="79"/>
    <col min="31" max="41" width="0" style="79" hidden="1" customWidth="1"/>
    <col min="42" max="52" width="9.109375" style="79"/>
    <col min="53" max="53" width="98.6640625" style="79" customWidth="1"/>
    <col min="54" max="16384" width="9.109375" style="79"/>
  </cols>
  <sheetData>
    <row r="1" spans="1:34" ht="45" customHeight="1">
      <c r="A1" s="310" t="s">
        <v>317</v>
      </c>
      <c r="B1" s="310"/>
      <c r="C1" s="310"/>
      <c r="D1" s="310"/>
      <c r="E1" s="310"/>
      <c r="F1" s="310"/>
      <c r="G1" s="310"/>
      <c r="AG1" s="79" t="s">
        <v>244</v>
      </c>
    </row>
    <row r="2" spans="1:34" s="194" customFormat="1" ht="30" customHeight="1">
      <c r="A2" s="192" t="s">
        <v>7</v>
      </c>
      <c r="B2" s="193" t="s">
        <v>42</v>
      </c>
      <c r="C2" s="311" t="s">
        <v>43</v>
      </c>
      <c r="D2" s="312"/>
      <c r="E2" s="312"/>
      <c r="F2" s="312"/>
      <c r="G2" s="313"/>
      <c r="R2" s="241"/>
      <c r="S2" s="241"/>
      <c r="T2" s="241"/>
      <c r="AG2" s="194" t="s">
        <v>245</v>
      </c>
    </row>
    <row r="3" spans="1:34" s="190" customFormat="1" ht="20.100000000000001" customHeight="1">
      <c r="A3" s="188" t="s">
        <v>8</v>
      </c>
      <c r="B3" s="189" t="s">
        <v>60</v>
      </c>
      <c r="C3" s="314" t="s">
        <v>61</v>
      </c>
      <c r="D3" s="315"/>
      <c r="E3" s="315"/>
      <c r="F3" s="315"/>
      <c r="G3" s="316"/>
      <c r="R3" s="242"/>
      <c r="S3" s="242"/>
      <c r="T3" s="242"/>
      <c r="AC3" s="191" t="s">
        <v>245</v>
      </c>
      <c r="AG3" s="190" t="s">
        <v>247</v>
      </c>
    </row>
    <row r="4" spans="1:34" s="187" customFormat="1" ht="15" customHeight="1">
      <c r="A4" s="185" t="s">
        <v>9</v>
      </c>
      <c r="B4" s="186" t="s">
        <v>62</v>
      </c>
      <c r="C4" s="317" t="s">
        <v>63</v>
      </c>
      <c r="D4" s="318"/>
      <c r="E4" s="318"/>
      <c r="F4" s="318"/>
      <c r="G4" s="319"/>
      <c r="R4" s="243"/>
      <c r="S4" s="243"/>
      <c r="T4" s="243"/>
      <c r="AG4" s="187" t="s">
        <v>248</v>
      </c>
    </row>
    <row r="5" spans="1:34">
      <c r="D5" s="176"/>
    </row>
    <row r="6" spans="1:34" s="183" customFormat="1" ht="28.8">
      <c r="A6" s="179" t="s">
        <v>249</v>
      </c>
      <c r="B6" s="180" t="s">
        <v>250</v>
      </c>
      <c r="C6" s="180" t="s">
        <v>251</v>
      </c>
      <c r="D6" s="179" t="s">
        <v>252</v>
      </c>
      <c r="E6" s="179" t="s">
        <v>253</v>
      </c>
      <c r="F6" s="181" t="s">
        <v>254</v>
      </c>
      <c r="G6" s="179" t="s">
        <v>29</v>
      </c>
      <c r="H6" s="182" t="s">
        <v>30</v>
      </c>
      <c r="I6" s="182" t="s">
        <v>255</v>
      </c>
      <c r="J6" s="182" t="s">
        <v>31</v>
      </c>
      <c r="K6" s="182" t="s">
        <v>256</v>
      </c>
      <c r="L6" s="182" t="s">
        <v>257</v>
      </c>
      <c r="M6" s="182" t="s">
        <v>258</v>
      </c>
      <c r="N6" s="182" t="s">
        <v>259</v>
      </c>
      <c r="O6" s="182" t="s">
        <v>260</v>
      </c>
      <c r="P6" s="182" t="s">
        <v>261</v>
      </c>
      <c r="Q6" s="182" t="s">
        <v>262</v>
      </c>
      <c r="R6" s="182" t="s">
        <v>263</v>
      </c>
      <c r="S6" s="182" t="s">
        <v>264</v>
      </c>
      <c r="T6" s="182" t="s">
        <v>265</v>
      </c>
      <c r="U6" s="182" t="s">
        <v>266</v>
      </c>
      <c r="V6" s="182" t="s">
        <v>267</v>
      </c>
      <c r="W6" s="182" t="s">
        <v>268</v>
      </c>
    </row>
    <row r="7" spans="1:34" hidden="1">
      <c r="D7" s="176"/>
      <c r="E7" s="177"/>
      <c r="F7" s="178"/>
      <c r="G7" s="178"/>
      <c r="H7" s="178"/>
      <c r="I7" s="178"/>
      <c r="J7" s="178"/>
      <c r="K7" s="178"/>
      <c r="L7" s="178"/>
      <c r="M7" s="178"/>
      <c r="N7" s="178"/>
      <c r="O7" s="178"/>
      <c r="P7" s="178"/>
      <c r="Q7" s="178"/>
      <c r="R7" s="244"/>
      <c r="S7" s="244"/>
      <c r="T7" s="244"/>
      <c r="U7" s="178"/>
      <c r="V7" s="178"/>
      <c r="W7" s="178"/>
    </row>
    <row r="8" spans="1:34" s="86" customFormat="1" ht="10.199999999999999">
      <c r="A8" s="218" t="s">
        <v>269</v>
      </c>
      <c r="B8" s="219" t="s">
        <v>141</v>
      </c>
      <c r="C8" s="208" t="s">
        <v>142</v>
      </c>
      <c r="D8" s="195"/>
      <c r="E8" s="220"/>
      <c r="F8" s="221"/>
      <c r="G8" s="221">
        <f>SUMIF(AG9:AG19,"&lt;&gt;NOR",G9:G19)</f>
        <v>0</v>
      </c>
      <c r="H8" s="221"/>
      <c r="I8" s="221">
        <f>SUM(I9:I19)</f>
        <v>0</v>
      </c>
      <c r="J8" s="221"/>
      <c r="K8" s="221">
        <f>SUM(K9:K19)</f>
        <v>0</v>
      </c>
      <c r="L8" s="221"/>
      <c r="M8" s="221">
        <f>SUM(M9:M19)</f>
        <v>0</v>
      </c>
      <c r="N8" s="221"/>
      <c r="O8" s="221">
        <f>SUM(O9:O19)</f>
        <v>9.84</v>
      </c>
      <c r="P8" s="221"/>
      <c r="Q8" s="221">
        <f>SUM(Q9:Q19)</f>
        <v>0</v>
      </c>
      <c r="R8" s="196"/>
      <c r="S8" s="196"/>
      <c r="T8" s="197"/>
      <c r="U8" s="222"/>
      <c r="V8" s="222">
        <f>SUM(V9:V19)</f>
        <v>7</v>
      </c>
      <c r="W8" s="222"/>
      <c r="AG8" s="86" t="s">
        <v>270</v>
      </c>
    </row>
    <row r="9" spans="1:34" s="86" customFormat="1" ht="20.399999999999999" outlineLevel="1">
      <c r="A9" s="223">
        <v>1</v>
      </c>
      <c r="B9" s="224" t="s">
        <v>318</v>
      </c>
      <c r="C9" s="209" t="s">
        <v>319</v>
      </c>
      <c r="D9" s="198" t="s">
        <v>320</v>
      </c>
      <c r="E9" s="225">
        <v>6.6</v>
      </c>
      <c r="F9" s="226"/>
      <c r="G9" s="227">
        <f>ROUND(E9*F9,2)</f>
        <v>0</v>
      </c>
      <c r="H9" s="226"/>
      <c r="I9" s="227">
        <f>ROUND(E9*H9,2)</f>
        <v>0</v>
      </c>
      <c r="J9" s="226"/>
      <c r="K9" s="227">
        <f>ROUND(E9*J9,2)</f>
        <v>0</v>
      </c>
      <c r="L9" s="227">
        <v>21</v>
      </c>
      <c r="M9" s="227">
        <f>G9*(1+L9/100)</f>
        <v>0</v>
      </c>
      <c r="N9" s="227">
        <v>0.59</v>
      </c>
      <c r="O9" s="227">
        <f>ROUND(E9*N9,2)</f>
        <v>3.89</v>
      </c>
      <c r="P9" s="227">
        <v>0</v>
      </c>
      <c r="Q9" s="227">
        <f>ROUND(E9*P9,2)</f>
        <v>0</v>
      </c>
      <c r="R9" s="199" t="s">
        <v>321</v>
      </c>
      <c r="S9" s="199" t="s">
        <v>274</v>
      </c>
      <c r="T9" s="200" t="s">
        <v>274</v>
      </c>
      <c r="U9" s="228">
        <v>1</v>
      </c>
      <c r="V9" s="228">
        <f>ROUND(E9*U9,2)</f>
        <v>6.6</v>
      </c>
      <c r="W9" s="228"/>
      <c r="AG9" s="86" t="s">
        <v>322</v>
      </c>
    </row>
    <row r="10" spans="1:34" s="86" customFormat="1" ht="10.199999999999999" outlineLevel="1">
      <c r="A10" s="229"/>
      <c r="B10" s="230"/>
      <c r="C10" s="324" t="s">
        <v>323</v>
      </c>
      <c r="D10" s="325"/>
      <c r="E10" s="325"/>
      <c r="F10" s="325"/>
      <c r="G10" s="325"/>
      <c r="H10" s="228"/>
      <c r="I10" s="228"/>
      <c r="J10" s="228"/>
      <c r="K10" s="228"/>
      <c r="L10" s="228"/>
      <c r="M10" s="228"/>
      <c r="N10" s="228"/>
      <c r="O10" s="228"/>
      <c r="P10" s="228"/>
      <c r="Q10" s="228"/>
      <c r="R10" s="201"/>
      <c r="S10" s="201"/>
      <c r="T10" s="201"/>
      <c r="U10" s="228"/>
      <c r="V10" s="228"/>
      <c r="W10" s="228"/>
      <c r="AG10" s="86" t="s">
        <v>324</v>
      </c>
    </row>
    <row r="11" spans="1:34" s="86" customFormat="1" ht="10.199999999999999" outlineLevel="1">
      <c r="A11" s="229"/>
      <c r="B11" s="230"/>
      <c r="C11" s="212" t="s">
        <v>325</v>
      </c>
      <c r="D11" s="203"/>
      <c r="E11" s="235">
        <v>6.6</v>
      </c>
      <c r="F11" s="228"/>
      <c r="G11" s="228"/>
      <c r="H11" s="228"/>
      <c r="I11" s="228"/>
      <c r="J11" s="228"/>
      <c r="K11" s="228"/>
      <c r="L11" s="228"/>
      <c r="M11" s="228"/>
      <c r="N11" s="228"/>
      <c r="O11" s="228"/>
      <c r="P11" s="228"/>
      <c r="Q11" s="228"/>
      <c r="R11" s="201"/>
      <c r="S11" s="201"/>
      <c r="T11" s="201"/>
      <c r="U11" s="228"/>
      <c r="V11" s="228"/>
      <c r="W11" s="228"/>
      <c r="AG11" s="86" t="s">
        <v>326</v>
      </c>
      <c r="AH11" s="86">
        <v>0</v>
      </c>
    </row>
    <row r="12" spans="1:34" s="86" customFormat="1" ht="10.199999999999999" outlineLevel="1">
      <c r="A12" s="229"/>
      <c r="B12" s="230"/>
      <c r="C12" s="320"/>
      <c r="D12" s="321"/>
      <c r="E12" s="321"/>
      <c r="F12" s="321"/>
      <c r="G12" s="321"/>
      <c r="H12" s="228"/>
      <c r="I12" s="228"/>
      <c r="J12" s="228"/>
      <c r="K12" s="228"/>
      <c r="L12" s="228"/>
      <c r="M12" s="228"/>
      <c r="N12" s="228"/>
      <c r="O12" s="228"/>
      <c r="P12" s="228"/>
      <c r="Q12" s="228"/>
      <c r="R12" s="201"/>
      <c r="S12" s="201"/>
      <c r="T12" s="201"/>
      <c r="U12" s="228"/>
      <c r="V12" s="228"/>
      <c r="W12" s="228"/>
      <c r="AG12" s="86" t="s">
        <v>279</v>
      </c>
    </row>
    <row r="13" spans="1:34" s="86" customFormat="1" ht="10.199999999999999" outlineLevel="1">
      <c r="A13" s="223">
        <v>2</v>
      </c>
      <c r="B13" s="224" t="s">
        <v>327</v>
      </c>
      <c r="C13" s="209" t="s">
        <v>328</v>
      </c>
      <c r="D13" s="198" t="s">
        <v>329</v>
      </c>
      <c r="E13" s="225">
        <v>1</v>
      </c>
      <c r="F13" s="226"/>
      <c r="G13" s="227">
        <f>ROUND(E13*F13,2)</f>
        <v>0</v>
      </c>
      <c r="H13" s="226"/>
      <c r="I13" s="227">
        <f>ROUND(E13*H13,2)</f>
        <v>0</v>
      </c>
      <c r="J13" s="226"/>
      <c r="K13" s="227">
        <f>ROUND(E13*J13,2)</f>
        <v>0</v>
      </c>
      <c r="L13" s="227">
        <v>21</v>
      </c>
      <c r="M13" s="227">
        <f>G13*(1+L13/100)</f>
        <v>0</v>
      </c>
      <c r="N13" s="227">
        <v>7.3999999999999999E-4</v>
      </c>
      <c r="O13" s="227">
        <f>ROUND(E13*N13,2)</f>
        <v>0</v>
      </c>
      <c r="P13" s="227">
        <v>0</v>
      </c>
      <c r="Q13" s="227">
        <f>ROUND(E13*P13,2)</f>
        <v>0</v>
      </c>
      <c r="R13" s="199" t="s">
        <v>321</v>
      </c>
      <c r="S13" s="199" t="s">
        <v>274</v>
      </c>
      <c r="T13" s="200" t="s">
        <v>274</v>
      </c>
      <c r="U13" s="228">
        <v>0.4</v>
      </c>
      <c r="V13" s="228">
        <f>ROUND(E13*U13,2)</f>
        <v>0.4</v>
      </c>
      <c r="W13" s="228"/>
      <c r="AG13" s="86" t="s">
        <v>322</v>
      </c>
    </row>
    <row r="14" spans="1:34" s="86" customFormat="1" ht="10.199999999999999" outlineLevel="1">
      <c r="A14" s="229"/>
      <c r="B14" s="230"/>
      <c r="C14" s="324" t="s">
        <v>330</v>
      </c>
      <c r="D14" s="325"/>
      <c r="E14" s="325"/>
      <c r="F14" s="325"/>
      <c r="G14" s="325"/>
      <c r="H14" s="228"/>
      <c r="I14" s="228"/>
      <c r="J14" s="228"/>
      <c r="K14" s="228"/>
      <c r="L14" s="228"/>
      <c r="M14" s="228"/>
      <c r="N14" s="228"/>
      <c r="O14" s="228"/>
      <c r="P14" s="228"/>
      <c r="Q14" s="228"/>
      <c r="R14" s="201"/>
      <c r="S14" s="201"/>
      <c r="T14" s="201"/>
      <c r="U14" s="228"/>
      <c r="V14" s="228"/>
      <c r="W14" s="228"/>
      <c r="AG14" s="86" t="s">
        <v>324</v>
      </c>
    </row>
    <row r="15" spans="1:34" s="86" customFormat="1" ht="10.199999999999999" outlineLevel="1">
      <c r="A15" s="229"/>
      <c r="B15" s="230"/>
      <c r="C15" s="212" t="s">
        <v>331</v>
      </c>
      <c r="D15" s="203"/>
      <c r="E15" s="235">
        <v>1</v>
      </c>
      <c r="F15" s="228"/>
      <c r="G15" s="228"/>
      <c r="H15" s="228"/>
      <c r="I15" s="228"/>
      <c r="J15" s="228"/>
      <c r="K15" s="228"/>
      <c r="L15" s="228"/>
      <c r="M15" s="228"/>
      <c r="N15" s="228"/>
      <c r="O15" s="228"/>
      <c r="P15" s="228"/>
      <c r="Q15" s="228"/>
      <c r="R15" s="201"/>
      <c r="S15" s="201"/>
      <c r="T15" s="201"/>
      <c r="U15" s="228"/>
      <c r="V15" s="228"/>
      <c r="W15" s="228"/>
      <c r="AG15" s="86" t="s">
        <v>326</v>
      </c>
      <c r="AH15" s="86">
        <v>0</v>
      </c>
    </row>
    <row r="16" spans="1:34" s="86" customFormat="1" ht="10.199999999999999" outlineLevel="1">
      <c r="A16" s="229"/>
      <c r="B16" s="230"/>
      <c r="C16" s="320"/>
      <c r="D16" s="321"/>
      <c r="E16" s="321"/>
      <c r="F16" s="321"/>
      <c r="G16" s="321"/>
      <c r="H16" s="228"/>
      <c r="I16" s="228"/>
      <c r="J16" s="228"/>
      <c r="K16" s="228"/>
      <c r="L16" s="228"/>
      <c r="M16" s="228"/>
      <c r="N16" s="228"/>
      <c r="O16" s="228"/>
      <c r="P16" s="228"/>
      <c r="Q16" s="228"/>
      <c r="R16" s="201"/>
      <c r="S16" s="201"/>
      <c r="T16" s="201"/>
      <c r="U16" s="228"/>
      <c r="V16" s="228"/>
      <c r="W16" s="228"/>
      <c r="AG16" s="86" t="s">
        <v>279</v>
      </c>
    </row>
    <row r="17" spans="1:34" s="86" customFormat="1" ht="20.399999999999999" outlineLevel="1">
      <c r="A17" s="223">
        <v>3</v>
      </c>
      <c r="B17" s="224" t="s">
        <v>332</v>
      </c>
      <c r="C17" s="209" t="s">
        <v>333</v>
      </c>
      <c r="D17" s="198" t="s">
        <v>334</v>
      </c>
      <c r="E17" s="225">
        <v>1.86625</v>
      </c>
      <c r="F17" s="226"/>
      <c r="G17" s="227">
        <f>ROUND(E17*F17,2)</f>
        <v>0</v>
      </c>
      <c r="H17" s="226"/>
      <c r="I17" s="227">
        <f>ROUND(E17*H17,2)</f>
        <v>0</v>
      </c>
      <c r="J17" s="226"/>
      <c r="K17" s="227">
        <f>ROUND(E17*J17,2)</f>
        <v>0</v>
      </c>
      <c r="L17" s="227">
        <v>21</v>
      </c>
      <c r="M17" s="227">
        <f>G17*(1+L17/100)</f>
        <v>0</v>
      </c>
      <c r="N17" s="227">
        <v>3.1886899999999998</v>
      </c>
      <c r="O17" s="227">
        <f>ROUND(E17*N17,2)</f>
        <v>5.95</v>
      </c>
      <c r="P17" s="227">
        <v>0</v>
      </c>
      <c r="Q17" s="227">
        <f>ROUND(E17*P17,2)</f>
        <v>0</v>
      </c>
      <c r="R17" s="199"/>
      <c r="S17" s="199" t="s">
        <v>274</v>
      </c>
      <c r="T17" s="200" t="s">
        <v>274</v>
      </c>
      <c r="U17" s="228">
        <v>0</v>
      </c>
      <c r="V17" s="228">
        <f>ROUND(E17*U17,2)</f>
        <v>0</v>
      </c>
      <c r="W17" s="228"/>
      <c r="AG17" s="86" t="s">
        <v>335</v>
      </c>
    </row>
    <row r="18" spans="1:34" s="86" customFormat="1" ht="10.199999999999999" outlineLevel="1">
      <c r="A18" s="229"/>
      <c r="B18" s="230"/>
      <c r="C18" s="212" t="s">
        <v>336</v>
      </c>
      <c r="D18" s="203"/>
      <c r="E18" s="235">
        <v>1.86625</v>
      </c>
      <c r="F18" s="228"/>
      <c r="G18" s="228"/>
      <c r="H18" s="228"/>
      <c r="I18" s="228"/>
      <c r="J18" s="228"/>
      <c r="K18" s="228"/>
      <c r="L18" s="228"/>
      <c r="M18" s="228"/>
      <c r="N18" s="228"/>
      <c r="O18" s="228"/>
      <c r="P18" s="228"/>
      <c r="Q18" s="228"/>
      <c r="R18" s="201"/>
      <c r="S18" s="201"/>
      <c r="T18" s="201"/>
      <c r="U18" s="228"/>
      <c r="V18" s="228"/>
      <c r="W18" s="228"/>
      <c r="AG18" s="86" t="s">
        <v>326</v>
      </c>
      <c r="AH18" s="86">
        <v>0</v>
      </c>
    </row>
    <row r="19" spans="1:34" s="86" customFormat="1" ht="10.199999999999999" outlineLevel="1">
      <c r="A19" s="229"/>
      <c r="B19" s="230"/>
      <c r="C19" s="320"/>
      <c r="D19" s="321"/>
      <c r="E19" s="321"/>
      <c r="F19" s="321"/>
      <c r="G19" s="321"/>
      <c r="H19" s="228"/>
      <c r="I19" s="228"/>
      <c r="J19" s="228"/>
      <c r="K19" s="228"/>
      <c r="L19" s="228"/>
      <c r="M19" s="228"/>
      <c r="N19" s="228"/>
      <c r="O19" s="228"/>
      <c r="P19" s="228"/>
      <c r="Q19" s="228"/>
      <c r="R19" s="201"/>
      <c r="S19" s="201"/>
      <c r="T19" s="201"/>
      <c r="U19" s="228"/>
      <c r="V19" s="228"/>
      <c r="W19" s="228"/>
      <c r="AG19" s="86" t="s">
        <v>279</v>
      </c>
    </row>
    <row r="20" spans="1:34" s="86" customFormat="1" ht="10.199999999999999">
      <c r="A20" s="218" t="s">
        <v>269</v>
      </c>
      <c r="B20" s="219" t="s">
        <v>143</v>
      </c>
      <c r="C20" s="208" t="s">
        <v>144</v>
      </c>
      <c r="D20" s="195"/>
      <c r="E20" s="220"/>
      <c r="F20" s="221"/>
      <c r="G20" s="221">
        <f>SUMIF(AG21:AG42,"&lt;&gt;NOR",G21:G42)</f>
        <v>0</v>
      </c>
      <c r="H20" s="221"/>
      <c r="I20" s="221">
        <f>SUM(I21:I42)</f>
        <v>0</v>
      </c>
      <c r="J20" s="221"/>
      <c r="K20" s="221">
        <f>SUM(K21:K42)</f>
        <v>0</v>
      </c>
      <c r="L20" s="221"/>
      <c r="M20" s="221">
        <f>SUM(M21:M42)</f>
        <v>0</v>
      </c>
      <c r="N20" s="221"/>
      <c r="O20" s="221">
        <f>SUM(O21:O42)</f>
        <v>16.550000000000004</v>
      </c>
      <c r="P20" s="221"/>
      <c r="Q20" s="221">
        <f>SUM(Q21:Q42)</f>
        <v>0</v>
      </c>
      <c r="R20" s="196"/>
      <c r="S20" s="196"/>
      <c r="T20" s="197"/>
      <c r="U20" s="222"/>
      <c r="V20" s="222">
        <f>SUM(V21:V42)</f>
        <v>55.980000000000004</v>
      </c>
      <c r="W20" s="222"/>
      <c r="AG20" s="86" t="s">
        <v>270</v>
      </c>
    </row>
    <row r="21" spans="1:34" s="86" customFormat="1" ht="20.399999999999999" outlineLevel="1">
      <c r="A21" s="223">
        <v>4</v>
      </c>
      <c r="B21" s="224" t="s">
        <v>337</v>
      </c>
      <c r="C21" s="209" t="s">
        <v>338</v>
      </c>
      <c r="D21" s="198" t="s">
        <v>320</v>
      </c>
      <c r="E21" s="225">
        <v>46.563000000000002</v>
      </c>
      <c r="F21" s="226"/>
      <c r="G21" s="227">
        <f>ROUND(E21*F21,2)</f>
        <v>0</v>
      </c>
      <c r="H21" s="226"/>
      <c r="I21" s="227">
        <f>ROUND(E21*H21,2)</f>
        <v>0</v>
      </c>
      <c r="J21" s="226"/>
      <c r="K21" s="227">
        <f>ROUND(E21*J21,2)</f>
        <v>0</v>
      </c>
      <c r="L21" s="227">
        <v>21</v>
      </c>
      <c r="M21" s="227">
        <f>G21*(1+L21/100)</f>
        <v>0</v>
      </c>
      <c r="N21" s="227">
        <v>0.34794999999999998</v>
      </c>
      <c r="O21" s="227">
        <f>ROUND(E21*N21,2)</f>
        <v>16.2</v>
      </c>
      <c r="P21" s="227">
        <v>0</v>
      </c>
      <c r="Q21" s="227">
        <f>ROUND(E21*P21,2)</f>
        <v>0</v>
      </c>
      <c r="R21" s="199" t="s">
        <v>321</v>
      </c>
      <c r="S21" s="199" t="s">
        <v>274</v>
      </c>
      <c r="T21" s="200" t="s">
        <v>274</v>
      </c>
      <c r="U21" s="228">
        <v>1.0204</v>
      </c>
      <c r="V21" s="228">
        <f>ROUND(E21*U21,2)</f>
        <v>47.51</v>
      </c>
      <c r="W21" s="228"/>
      <c r="AG21" s="86" t="s">
        <v>322</v>
      </c>
    </row>
    <row r="22" spans="1:34" s="86" customFormat="1" ht="10.199999999999999" outlineLevel="1">
      <c r="A22" s="229"/>
      <c r="B22" s="230"/>
      <c r="C22" s="212" t="s">
        <v>339</v>
      </c>
      <c r="D22" s="203"/>
      <c r="E22" s="235">
        <v>57.936</v>
      </c>
      <c r="F22" s="228"/>
      <c r="G22" s="228"/>
      <c r="H22" s="228"/>
      <c r="I22" s="228"/>
      <c r="J22" s="228"/>
      <c r="K22" s="228"/>
      <c r="L22" s="228"/>
      <c r="M22" s="228"/>
      <c r="N22" s="228"/>
      <c r="O22" s="228"/>
      <c r="P22" s="228"/>
      <c r="Q22" s="228"/>
      <c r="R22" s="201"/>
      <c r="S22" s="201"/>
      <c r="T22" s="201"/>
      <c r="U22" s="228"/>
      <c r="V22" s="228"/>
      <c r="W22" s="228"/>
      <c r="AG22" s="86" t="s">
        <v>326</v>
      </c>
      <c r="AH22" s="86">
        <v>0</v>
      </c>
    </row>
    <row r="23" spans="1:34" s="86" customFormat="1" ht="10.199999999999999" outlineLevel="1">
      <c r="A23" s="229"/>
      <c r="B23" s="230"/>
      <c r="C23" s="212" t="s">
        <v>340</v>
      </c>
      <c r="D23" s="203"/>
      <c r="E23" s="235">
        <v>-0.64800000000000002</v>
      </c>
      <c r="F23" s="228"/>
      <c r="G23" s="228"/>
      <c r="H23" s="228"/>
      <c r="I23" s="228"/>
      <c r="J23" s="228"/>
      <c r="K23" s="228"/>
      <c r="L23" s="228"/>
      <c r="M23" s="228"/>
      <c r="N23" s="228"/>
      <c r="O23" s="228"/>
      <c r="P23" s="228"/>
      <c r="Q23" s="228"/>
      <c r="R23" s="201"/>
      <c r="S23" s="201"/>
      <c r="T23" s="201"/>
      <c r="U23" s="228"/>
      <c r="V23" s="228"/>
      <c r="W23" s="228"/>
      <c r="AG23" s="86" t="s">
        <v>326</v>
      </c>
      <c r="AH23" s="86">
        <v>0</v>
      </c>
    </row>
    <row r="24" spans="1:34" s="86" customFormat="1" ht="10.199999999999999" outlineLevel="1">
      <c r="A24" s="229"/>
      <c r="B24" s="230"/>
      <c r="C24" s="212" t="s">
        <v>341</v>
      </c>
      <c r="D24" s="203"/>
      <c r="E24" s="235">
        <v>-10.725</v>
      </c>
      <c r="F24" s="228"/>
      <c r="G24" s="228"/>
      <c r="H24" s="228"/>
      <c r="I24" s="228"/>
      <c r="J24" s="228"/>
      <c r="K24" s="228"/>
      <c r="L24" s="228"/>
      <c r="M24" s="228"/>
      <c r="N24" s="228"/>
      <c r="O24" s="228"/>
      <c r="P24" s="228"/>
      <c r="Q24" s="228"/>
      <c r="R24" s="201"/>
      <c r="S24" s="201"/>
      <c r="T24" s="201"/>
      <c r="U24" s="228"/>
      <c r="V24" s="228"/>
      <c r="W24" s="228"/>
      <c r="AG24" s="86" t="s">
        <v>326</v>
      </c>
      <c r="AH24" s="86">
        <v>0</v>
      </c>
    </row>
    <row r="25" spans="1:34" s="86" customFormat="1" ht="10.199999999999999" outlineLevel="1">
      <c r="A25" s="229"/>
      <c r="B25" s="230"/>
      <c r="C25" s="320"/>
      <c r="D25" s="321"/>
      <c r="E25" s="321"/>
      <c r="F25" s="321"/>
      <c r="G25" s="321"/>
      <c r="H25" s="228"/>
      <c r="I25" s="228"/>
      <c r="J25" s="228"/>
      <c r="K25" s="228"/>
      <c r="L25" s="228"/>
      <c r="M25" s="228"/>
      <c r="N25" s="228"/>
      <c r="O25" s="228"/>
      <c r="P25" s="228"/>
      <c r="Q25" s="228"/>
      <c r="R25" s="201"/>
      <c r="S25" s="201"/>
      <c r="T25" s="201"/>
      <c r="U25" s="228"/>
      <c r="V25" s="228"/>
      <c r="W25" s="228"/>
      <c r="AG25" s="86" t="s">
        <v>279</v>
      </c>
    </row>
    <row r="26" spans="1:34" s="86" customFormat="1" ht="20.399999999999999" outlineLevel="1">
      <c r="A26" s="223">
        <v>5</v>
      </c>
      <c r="B26" s="224" t="s">
        <v>342</v>
      </c>
      <c r="C26" s="209" t="s">
        <v>343</v>
      </c>
      <c r="D26" s="198" t="s">
        <v>344</v>
      </c>
      <c r="E26" s="225">
        <v>6.6</v>
      </c>
      <c r="F26" s="226"/>
      <c r="G26" s="227">
        <f>ROUND(E26*F26,2)</f>
        <v>0</v>
      </c>
      <c r="H26" s="226"/>
      <c r="I26" s="227">
        <f>ROUND(E26*H26,2)</f>
        <v>0</v>
      </c>
      <c r="J26" s="226"/>
      <c r="K26" s="227">
        <f>ROUND(E26*J26,2)</f>
        <v>0</v>
      </c>
      <c r="L26" s="227">
        <v>21</v>
      </c>
      <c r="M26" s="227">
        <f>G26*(1+L26/100)</f>
        <v>0</v>
      </c>
      <c r="N26" s="227">
        <v>2.0300000000000001E-3</v>
      </c>
      <c r="O26" s="227">
        <f>ROUND(E26*N26,2)</f>
        <v>0.01</v>
      </c>
      <c r="P26" s="227">
        <v>0</v>
      </c>
      <c r="Q26" s="227">
        <f>ROUND(E26*P26,2)</f>
        <v>0</v>
      </c>
      <c r="R26" s="199" t="s">
        <v>321</v>
      </c>
      <c r="S26" s="199" t="s">
        <v>274</v>
      </c>
      <c r="T26" s="200" t="s">
        <v>274</v>
      </c>
      <c r="U26" s="228">
        <v>0.42599999999999999</v>
      </c>
      <c r="V26" s="228">
        <f>ROUND(E26*U26,2)</f>
        <v>2.81</v>
      </c>
      <c r="W26" s="228"/>
      <c r="AG26" s="86" t="s">
        <v>322</v>
      </c>
    </row>
    <row r="27" spans="1:34" s="86" customFormat="1" ht="10.199999999999999" outlineLevel="1">
      <c r="A27" s="229"/>
      <c r="B27" s="230"/>
      <c r="C27" s="324" t="s">
        <v>345</v>
      </c>
      <c r="D27" s="325"/>
      <c r="E27" s="325"/>
      <c r="F27" s="325"/>
      <c r="G27" s="325"/>
      <c r="H27" s="228"/>
      <c r="I27" s="228"/>
      <c r="J27" s="228"/>
      <c r="K27" s="228"/>
      <c r="L27" s="228"/>
      <c r="M27" s="228"/>
      <c r="N27" s="228"/>
      <c r="O27" s="228"/>
      <c r="P27" s="228"/>
      <c r="Q27" s="228"/>
      <c r="R27" s="201"/>
      <c r="S27" s="201"/>
      <c r="T27" s="201"/>
      <c r="U27" s="228"/>
      <c r="V27" s="228"/>
      <c r="W27" s="228"/>
      <c r="AG27" s="86" t="s">
        <v>324</v>
      </c>
    </row>
    <row r="28" spans="1:34" s="86" customFormat="1" ht="10.199999999999999" outlineLevel="1">
      <c r="A28" s="229"/>
      <c r="B28" s="230"/>
      <c r="C28" s="322" t="s">
        <v>346</v>
      </c>
      <c r="D28" s="323"/>
      <c r="E28" s="323"/>
      <c r="F28" s="323"/>
      <c r="G28" s="323"/>
      <c r="H28" s="228"/>
      <c r="I28" s="228"/>
      <c r="J28" s="228"/>
      <c r="K28" s="228"/>
      <c r="L28" s="228"/>
      <c r="M28" s="228"/>
      <c r="N28" s="228"/>
      <c r="O28" s="228"/>
      <c r="P28" s="228"/>
      <c r="Q28" s="228"/>
      <c r="R28" s="201"/>
      <c r="S28" s="201"/>
      <c r="T28" s="201"/>
      <c r="U28" s="228"/>
      <c r="V28" s="228"/>
      <c r="W28" s="228"/>
      <c r="AG28" s="86" t="s">
        <v>278</v>
      </c>
    </row>
    <row r="29" spans="1:34" s="86" customFormat="1" ht="10.199999999999999" outlineLevel="1">
      <c r="A29" s="229"/>
      <c r="B29" s="230"/>
      <c r="C29" s="212" t="s">
        <v>347</v>
      </c>
      <c r="D29" s="203"/>
      <c r="E29" s="235">
        <v>6.6</v>
      </c>
      <c r="F29" s="228"/>
      <c r="G29" s="228"/>
      <c r="H29" s="228"/>
      <c r="I29" s="228"/>
      <c r="J29" s="228"/>
      <c r="K29" s="228"/>
      <c r="L29" s="228"/>
      <c r="M29" s="228"/>
      <c r="N29" s="228"/>
      <c r="O29" s="228"/>
      <c r="P29" s="228"/>
      <c r="Q29" s="228"/>
      <c r="R29" s="201"/>
      <c r="S29" s="201"/>
      <c r="T29" s="201"/>
      <c r="U29" s="228"/>
      <c r="V29" s="228"/>
      <c r="W29" s="228"/>
      <c r="AG29" s="86" t="s">
        <v>326</v>
      </c>
      <c r="AH29" s="86">
        <v>0</v>
      </c>
    </row>
    <row r="30" spans="1:34" s="86" customFormat="1" ht="10.199999999999999" outlineLevel="1">
      <c r="A30" s="229"/>
      <c r="B30" s="230"/>
      <c r="C30" s="320"/>
      <c r="D30" s="321"/>
      <c r="E30" s="321"/>
      <c r="F30" s="321"/>
      <c r="G30" s="321"/>
      <c r="H30" s="228"/>
      <c r="I30" s="228"/>
      <c r="J30" s="228"/>
      <c r="K30" s="228"/>
      <c r="L30" s="228"/>
      <c r="M30" s="228"/>
      <c r="N30" s="228"/>
      <c r="O30" s="228"/>
      <c r="P30" s="228"/>
      <c r="Q30" s="228"/>
      <c r="R30" s="201"/>
      <c r="S30" s="201"/>
      <c r="T30" s="201"/>
      <c r="U30" s="228"/>
      <c r="V30" s="228"/>
      <c r="W30" s="228"/>
      <c r="AG30" s="86" t="s">
        <v>279</v>
      </c>
    </row>
    <row r="31" spans="1:34" s="86" customFormat="1" ht="20.399999999999999" outlineLevel="1">
      <c r="A31" s="223">
        <v>6</v>
      </c>
      <c r="B31" s="224" t="s">
        <v>348</v>
      </c>
      <c r="C31" s="209" t="s">
        <v>349</v>
      </c>
      <c r="D31" s="198" t="s">
        <v>344</v>
      </c>
      <c r="E31" s="225">
        <v>6.6</v>
      </c>
      <c r="F31" s="226"/>
      <c r="G31" s="227">
        <f>ROUND(E31*F31,2)</f>
        <v>0</v>
      </c>
      <c r="H31" s="226"/>
      <c r="I31" s="227">
        <f>ROUND(E31*H31,2)</f>
        <v>0</v>
      </c>
      <c r="J31" s="226"/>
      <c r="K31" s="227">
        <f>ROUND(E31*J31,2)</f>
        <v>0</v>
      </c>
      <c r="L31" s="227">
        <v>21</v>
      </c>
      <c r="M31" s="227">
        <f>G31*(1+L31/100)</f>
        <v>0</v>
      </c>
      <c r="N31" s="227">
        <v>2.0500000000000002E-3</v>
      </c>
      <c r="O31" s="227">
        <f>ROUND(E31*N31,2)</f>
        <v>0.01</v>
      </c>
      <c r="P31" s="227">
        <v>0</v>
      </c>
      <c r="Q31" s="227">
        <f>ROUND(E31*P31,2)</f>
        <v>0</v>
      </c>
      <c r="R31" s="199" t="s">
        <v>321</v>
      </c>
      <c r="S31" s="199" t="s">
        <v>274</v>
      </c>
      <c r="T31" s="200" t="s">
        <v>274</v>
      </c>
      <c r="U31" s="228">
        <v>0.22600000000000001</v>
      </c>
      <c r="V31" s="228">
        <f>ROUND(E31*U31,2)</f>
        <v>1.49</v>
      </c>
      <c r="W31" s="228"/>
      <c r="AG31" s="86" t="s">
        <v>322</v>
      </c>
    </row>
    <row r="32" spans="1:34" s="86" customFormat="1" ht="10.199999999999999" outlineLevel="1">
      <c r="A32" s="229"/>
      <c r="B32" s="230"/>
      <c r="C32" s="324" t="s">
        <v>345</v>
      </c>
      <c r="D32" s="325"/>
      <c r="E32" s="325"/>
      <c r="F32" s="325"/>
      <c r="G32" s="325"/>
      <c r="H32" s="228"/>
      <c r="I32" s="228"/>
      <c r="J32" s="228"/>
      <c r="K32" s="228"/>
      <c r="L32" s="228"/>
      <c r="M32" s="228"/>
      <c r="N32" s="228"/>
      <c r="O32" s="228"/>
      <c r="P32" s="228"/>
      <c r="Q32" s="228"/>
      <c r="R32" s="201"/>
      <c r="S32" s="201"/>
      <c r="T32" s="201"/>
      <c r="U32" s="228"/>
      <c r="V32" s="228"/>
      <c r="W32" s="228"/>
      <c r="AG32" s="86" t="s">
        <v>324</v>
      </c>
    </row>
    <row r="33" spans="1:53" s="86" customFormat="1" ht="10.199999999999999" outlineLevel="1">
      <c r="A33" s="229"/>
      <c r="B33" s="230"/>
      <c r="C33" s="322" t="s">
        <v>346</v>
      </c>
      <c r="D33" s="323"/>
      <c r="E33" s="323"/>
      <c r="F33" s="323"/>
      <c r="G33" s="323"/>
      <c r="H33" s="228"/>
      <c r="I33" s="228"/>
      <c r="J33" s="228"/>
      <c r="K33" s="228"/>
      <c r="L33" s="228"/>
      <c r="M33" s="228"/>
      <c r="N33" s="228"/>
      <c r="O33" s="228"/>
      <c r="P33" s="228"/>
      <c r="Q33" s="228"/>
      <c r="R33" s="201"/>
      <c r="S33" s="201"/>
      <c r="T33" s="201"/>
      <c r="U33" s="228"/>
      <c r="V33" s="228"/>
      <c r="W33" s="228"/>
      <c r="AG33" s="86" t="s">
        <v>278</v>
      </c>
    </row>
    <row r="34" spans="1:53" s="86" customFormat="1" ht="10.199999999999999" outlineLevel="1">
      <c r="A34" s="229"/>
      <c r="B34" s="230"/>
      <c r="C34" s="212" t="s">
        <v>350</v>
      </c>
      <c r="D34" s="203"/>
      <c r="E34" s="235">
        <v>6.6</v>
      </c>
      <c r="F34" s="228"/>
      <c r="G34" s="228"/>
      <c r="H34" s="228"/>
      <c r="I34" s="228"/>
      <c r="J34" s="228"/>
      <c r="K34" s="228"/>
      <c r="L34" s="228"/>
      <c r="M34" s="228"/>
      <c r="N34" s="228"/>
      <c r="O34" s="228"/>
      <c r="P34" s="228"/>
      <c r="Q34" s="228"/>
      <c r="R34" s="201"/>
      <c r="S34" s="201"/>
      <c r="T34" s="201"/>
      <c r="U34" s="228"/>
      <c r="V34" s="228"/>
      <c r="W34" s="228"/>
      <c r="AG34" s="86" t="s">
        <v>326</v>
      </c>
      <c r="AH34" s="86">
        <v>0</v>
      </c>
    </row>
    <row r="35" spans="1:53" s="86" customFormat="1" ht="10.199999999999999" outlineLevel="1">
      <c r="A35" s="229"/>
      <c r="B35" s="230"/>
      <c r="C35" s="320"/>
      <c r="D35" s="321"/>
      <c r="E35" s="321"/>
      <c r="F35" s="321"/>
      <c r="G35" s="321"/>
      <c r="H35" s="228"/>
      <c r="I35" s="228"/>
      <c r="J35" s="228"/>
      <c r="K35" s="228"/>
      <c r="L35" s="228"/>
      <c r="M35" s="228"/>
      <c r="N35" s="228"/>
      <c r="O35" s="228"/>
      <c r="P35" s="228"/>
      <c r="Q35" s="228"/>
      <c r="R35" s="201"/>
      <c r="S35" s="201"/>
      <c r="T35" s="201"/>
      <c r="U35" s="228"/>
      <c r="V35" s="228"/>
      <c r="W35" s="228"/>
      <c r="AG35" s="86" t="s">
        <v>279</v>
      </c>
    </row>
    <row r="36" spans="1:53" s="86" customFormat="1" ht="20.399999999999999" outlineLevel="1">
      <c r="A36" s="223">
        <v>7</v>
      </c>
      <c r="B36" s="224" t="s">
        <v>351</v>
      </c>
      <c r="C36" s="209" t="s">
        <v>352</v>
      </c>
      <c r="D36" s="198" t="s">
        <v>329</v>
      </c>
      <c r="E36" s="225">
        <v>1</v>
      </c>
      <c r="F36" s="226"/>
      <c r="G36" s="227">
        <f>ROUND(E36*F36,2)</f>
        <v>0</v>
      </c>
      <c r="H36" s="226"/>
      <c r="I36" s="227">
        <f>ROUND(E36*H36,2)</f>
        <v>0</v>
      </c>
      <c r="J36" s="226"/>
      <c r="K36" s="227">
        <f>ROUND(E36*J36,2)</f>
        <v>0</v>
      </c>
      <c r="L36" s="227">
        <v>21</v>
      </c>
      <c r="M36" s="227">
        <f>G36*(1+L36/100)</f>
        <v>0</v>
      </c>
      <c r="N36" s="227">
        <v>0.13608000000000001</v>
      </c>
      <c r="O36" s="227">
        <f>ROUND(E36*N36,2)</f>
        <v>0.14000000000000001</v>
      </c>
      <c r="P36" s="227">
        <v>0</v>
      </c>
      <c r="Q36" s="227">
        <f>ROUND(E36*P36,2)</f>
        <v>0</v>
      </c>
      <c r="R36" s="199" t="s">
        <v>353</v>
      </c>
      <c r="S36" s="199" t="s">
        <v>274</v>
      </c>
      <c r="T36" s="200" t="s">
        <v>274</v>
      </c>
      <c r="U36" s="228">
        <v>1.03281</v>
      </c>
      <c r="V36" s="228">
        <f>ROUND(E36*U36,2)</f>
        <v>1.03</v>
      </c>
      <c r="W36" s="228"/>
      <c r="AG36" s="86" t="s">
        <v>335</v>
      </c>
    </row>
    <row r="37" spans="1:53" s="86" customFormat="1" ht="10.199999999999999" outlineLevel="1">
      <c r="A37" s="229"/>
      <c r="B37" s="230"/>
      <c r="C37" s="308" t="s">
        <v>354</v>
      </c>
      <c r="D37" s="309"/>
      <c r="E37" s="309"/>
      <c r="F37" s="309"/>
      <c r="G37" s="309"/>
      <c r="H37" s="228"/>
      <c r="I37" s="228"/>
      <c r="J37" s="228"/>
      <c r="K37" s="228"/>
      <c r="L37" s="228"/>
      <c r="M37" s="228"/>
      <c r="N37" s="228"/>
      <c r="O37" s="228"/>
      <c r="P37" s="228"/>
      <c r="Q37" s="228"/>
      <c r="R37" s="201"/>
      <c r="S37" s="201"/>
      <c r="T37" s="201"/>
      <c r="U37" s="228"/>
      <c r="V37" s="228"/>
      <c r="W37" s="228"/>
      <c r="AG37" s="86" t="s">
        <v>278</v>
      </c>
    </row>
    <row r="38" spans="1:53" s="86" customFormat="1" ht="10.199999999999999" outlineLevel="1">
      <c r="A38" s="229"/>
      <c r="B38" s="230"/>
      <c r="C38" s="212" t="s">
        <v>355</v>
      </c>
      <c r="D38" s="203"/>
      <c r="E38" s="235">
        <v>1</v>
      </c>
      <c r="F38" s="228"/>
      <c r="G38" s="228"/>
      <c r="H38" s="228"/>
      <c r="I38" s="228"/>
      <c r="J38" s="228"/>
      <c r="K38" s="228"/>
      <c r="L38" s="228"/>
      <c r="M38" s="228"/>
      <c r="N38" s="228"/>
      <c r="O38" s="228"/>
      <c r="P38" s="228"/>
      <c r="Q38" s="228"/>
      <c r="R38" s="201"/>
      <c r="S38" s="201"/>
      <c r="T38" s="201"/>
      <c r="U38" s="228"/>
      <c r="V38" s="228"/>
      <c r="W38" s="228"/>
      <c r="AG38" s="86" t="s">
        <v>326</v>
      </c>
      <c r="AH38" s="86">
        <v>0</v>
      </c>
    </row>
    <row r="39" spans="1:53" s="86" customFormat="1" ht="10.199999999999999" outlineLevel="1">
      <c r="A39" s="229"/>
      <c r="B39" s="230"/>
      <c r="C39" s="320"/>
      <c r="D39" s="321"/>
      <c r="E39" s="321"/>
      <c r="F39" s="321"/>
      <c r="G39" s="321"/>
      <c r="H39" s="228"/>
      <c r="I39" s="228"/>
      <c r="J39" s="228"/>
      <c r="K39" s="228"/>
      <c r="L39" s="228"/>
      <c r="M39" s="228"/>
      <c r="N39" s="228"/>
      <c r="O39" s="228"/>
      <c r="P39" s="228"/>
      <c r="Q39" s="228"/>
      <c r="R39" s="201"/>
      <c r="S39" s="201"/>
      <c r="T39" s="201"/>
      <c r="U39" s="228"/>
      <c r="V39" s="228"/>
      <c r="W39" s="228"/>
      <c r="AG39" s="86" t="s">
        <v>279</v>
      </c>
    </row>
    <row r="40" spans="1:53" s="86" customFormat="1" ht="20.399999999999999" outlineLevel="1">
      <c r="A40" s="223">
        <v>8</v>
      </c>
      <c r="B40" s="224" t="s">
        <v>356</v>
      </c>
      <c r="C40" s="209" t="s">
        <v>357</v>
      </c>
      <c r="D40" s="198" t="s">
        <v>358</v>
      </c>
      <c r="E40" s="225">
        <v>0.17029</v>
      </c>
      <c r="F40" s="226"/>
      <c r="G40" s="227">
        <f>ROUND(E40*F40,2)</f>
        <v>0</v>
      </c>
      <c r="H40" s="226"/>
      <c r="I40" s="227">
        <f>ROUND(E40*H40,2)</f>
        <v>0</v>
      </c>
      <c r="J40" s="226"/>
      <c r="K40" s="227">
        <f>ROUND(E40*J40,2)</f>
        <v>0</v>
      </c>
      <c r="L40" s="227">
        <v>21</v>
      </c>
      <c r="M40" s="227">
        <f>G40*(1+L40/100)</f>
        <v>0</v>
      </c>
      <c r="N40" s="227">
        <v>1.0970899999999999</v>
      </c>
      <c r="O40" s="227">
        <f>ROUND(E40*N40,2)</f>
        <v>0.19</v>
      </c>
      <c r="P40" s="227">
        <v>0</v>
      </c>
      <c r="Q40" s="227">
        <f>ROUND(E40*P40,2)</f>
        <v>0</v>
      </c>
      <c r="R40" s="199" t="s">
        <v>353</v>
      </c>
      <c r="S40" s="199" t="s">
        <v>274</v>
      </c>
      <c r="T40" s="200" t="s">
        <v>274</v>
      </c>
      <c r="U40" s="228">
        <v>18.452439999999999</v>
      </c>
      <c r="V40" s="228">
        <f>ROUND(E40*U40,2)</f>
        <v>3.14</v>
      </c>
      <c r="W40" s="228"/>
      <c r="AG40" s="86" t="s">
        <v>335</v>
      </c>
    </row>
    <row r="41" spans="1:53" s="86" customFormat="1" ht="10.199999999999999" outlineLevel="1">
      <c r="A41" s="229"/>
      <c r="B41" s="230"/>
      <c r="C41" s="212" t="s">
        <v>359</v>
      </c>
      <c r="D41" s="203"/>
      <c r="E41" s="235">
        <v>0.17029</v>
      </c>
      <c r="F41" s="228"/>
      <c r="G41" s="228"/>
      <c r="H41" s="228"/>
      <c r="I41" s="228"/>
      <c r="J41" s="228"/>
      <c r="K41" s="228"/>
      <c r="L41" s="228"/>
      <c r="M41" s="228"/>
      <c r="N41" s="228"/>
      <c r="O41" s="228"/>
      <c r="P41" s="228"/>
      <c r="Q41" s="228"/>
      <c r="R41" s="201"/>
      <c r="S41" s="201"/>
      <c r="T41" s="201"/>
      <c r="U41" s="228"/>
      <c r="V41" s="228"/>
      <c r="W41" s="228"/>
      <c r="AG41" s="86" t="s">
        <v>326</v>
      </c>
      <c r="AH41" s="86">
        <v>0</v>
      </c>
    </row>
    <row r="42" spans="1:53" s="86" customFormat="1" ht="10.199999999999999" outlineLevel="1">
      <c r="A42" s="229"/>
      <c r="B42" s="230"/>
      <c r="C42" s="320"/>
      <c r="D42" s="321"/>
      <c r="E42" s="321"/>
      <c r="F42" s="321"/>
      <c r="G42" s="321"/>
      <c r="H42" s="228"/>
      <c r="I42" s="228"/>
      <c r="J42" s="228"/>
      <c r="K42" s="228"/>
      <c r="L42" s="228"/>
      <c r="M42" s="228"/>
      <c r="N42" s="228"/>
      <c r="O42" s="228"/>
      <c r="P42" s="228"/>
      <c r="Q42" s="228"/>
      <c r="R42" s="201"/>
      <c r="S42" s="201"/>
      <c r="T42" s="201"/>
      <c r="U42" s="228"/>
      <c r="V42" s="228"/>
      <c r="W42" s="228"/>
      <c r="AG42" s="86" t="s">
        <v>279</v>
      </c>
    </row>
    <row r="43" spans="1:53" s="86" customFormat="1" ht="10.199999999999999">
      <c r="A43" s="218" t="s">
        <v>269</v>
      </c>
      <c r="B43" s="219" t="s">
        <v>147</v>
      </c>
      <c r="C43" s="208" t="s">
        <v>148</v>
      </c>
      <c r="D43" s="195"/>
      <c r="E43" s="220"/>
      <c r="F43" s="221"/>
      <c r="G43" s="221">
        <f>SUMIF(AG44:AG63,"&lt;&gt;NOR",G44:G63)</f>
        <v>0</v>
      </c>
      <c r="H43" s="221"/>
      <c r="I43" s="221">
        <f>SUM(I44:I63)</f>
        <v>0</v>
      </c>
      <c r="J43" s="221"/>
      <c r="K43" s="221">
        <f>SUM(K44:K63)</f>
        <v>0</v>
      </c>
      <c r="L43" s="221"/>
      <c r="M43" s="221">
        <f>SUM(M44:M63)</f>
        <v>0</v>
      </c>
      <c r="N43" s="221"/>
      <c r="O43" s="221">
        <f>SUM(O44:O63)</f>
        <v>3.5199999999999996</v>
      </c>
      <c r="P43" s="221"/>
      <c r="Q43" s="221">
        <f>SUM(Q44:Q63)</f>
        <v>0</v>
      </c>
      <c r="R43" s="196"/>
      <c r="S43" s="196"/>
      <c r="T43" s="197"/>
      <c r="U43" s="222"/>
      <c r="V43" s="222">
        <f>SUM(V44:V63)</f>
        <v>24.53</v>
      </c>
      <c r="W43" s="222"/>
      <c r="AG43" s="86" t="s">
        <v>270</v>
      </c>
    </row>
    <row r="44" spans="1:53" s="86" customFormat="1" ht="20.399999999999999" outlineLevel="1">
      <c r="A44" s="223">
        <v>9</v>
      </c>
      <c r="B44" s="224" t="s">
        <v>360</v>
      </c>
      <c r="C44" s="209" t="s">
        <v>361</v>
      </c>
      <c r="D44" s="198" t="s">
        <v>320</v>
      </c>
      <c r="E44" s="225">
        <v>15.8895</v>
      </c>
      <c r="F44" s="226"/>
      <c r="G44" s="227">
        <f>ROUND(E44*F44,2)</f>
        <v>0</v>
      </c>
      <c r="H44" s="226"/>
      <c r="I44" s="227">
        <f>ROUND(E44*H44,2)</f>
        <v>0</v>
      </c>
      <c r="J44" s="226"/>
      <c r="K44" s="227">
        <f>ROUND(E44*J44,2)</f>
        <v>0</v>
      </c>
      <c r="L44" s="227">
        <v>21</v>
      </c>
      <c r="M44" s="227">
        <f>G44*(1+L44/100)</f>
        <v>0</v>
      </c>
      <c r="N44" s="227">
        <v>0.11666</v>
      </c>
      <c r="O44" s="227">
        <f>ROUND(E44*N44,2)</f>
        <v>1.85</v>
      </c>
      <c r="P44" s="227">
        <v>0</v>
      </c>
      <c r="Q44" s="227">
        <f>ROUND(E44*P44,2)</f>
        <v>0</v>
      </c>
      <c r="R44" s="199" t="s">
        <v>321</v>
      </c>
      <c r="S44" s="199" t="s">
        <v>274</v>
      </c>
      <c r="T44" s="200" t="s">
        <v>274</v>
      </c>
      <c r="U44" s="228">
        <v>0.57299999999999995</v>
      </c>
      <c r="V44" s="228">
        <f>ROUND(E44*U44,2)</f>
        <v>9.1</v>
      </c>
      <c r="W44" s="228"/>
      <c r="AG44" s="86" t="s">
        <v>322</v>
      </c>
    </row>
    <row r="45" spans="1:53" s="86" customFormat="1" ht="10.199999999999999" outlineLevel="1">
      <c r="A45" s="229"/>
      <c r="B45" s="230"/>
      <c r="C45" s="324" t="s">
        <v>362</v>
      </c>
      <c r="D45" s="325"/>
      <c r="E45" s="325"/>
      <c r="F45" s="325"/>
      <c r="G45" s="325"/>
      <c r="H45" s="228"/>
      <c r="I45" s="228"/>
      <c r="J45" s="228"/>
      <c r="K45" s="228"/>
      <c r="L45" s="228"/>
      <c r="M45" s="228"/>
      <c r="N45" s="228"/>
      <c r="O45" s="228"/>
      <c r="P45" s="228"/>
      <c r="Q45" s="228"/>
      <c r="R45" s="201"/>
      <c r="S45" s="201"/>
      <c r="T45" s="201"/>
      <c r="U45" s="228"/>
      <c r="V45" s="228"/>
      <c r="W45" s="228"/>
      <c r="AG45" s="86" t="s">
        <v>324</v>
      </c>
      <c r="BA45" s="231" t="str">
        <f>C45</f>
        <v>jednoduché nebo příčky zděné do svislé dřevěné, cihelné, betonové nebo ocelové konstrukce na jakoukoliv maltu vápenocementovou (MVC) nebo cementovou (MC),</v>
      </c>
    </row>
    <row r="46" spans="1:53" s="86" customFormat="1" ht="10.199999999999999" outlineLevel="1">
      <c r="A46" s="229"/>
      <c r="B46" s="230"/>
      <c r="C46" s="212" t="s">
        <v>363</v>
      </c>
      <c r="D46" s="203"/>
      <c r="E46" s="235">
        <v>15.8895</v>
      </c>
      <c r="F46" s="228"/>
      <c r="G46" s="228"/>
      <c r="H46" s="228"/>
      <c r="I46" s="228"/>
      <c r="J46" s="228"/>
      <c r="K46" s="228"/>
      <c r="L46" s="228"/>
      <c r="M46" s="228"/>
      <c r="N46" s="228"/>
      <c r="O46" s="228"/>
      <c r="P46" s="228"/>
      <c r="Q46" s="228"/>
      <c r="R46" s="201"/>
      <c r="S46" s="201"/>
      <c r="T46" s="201"/>
      <c r="U46" s="228"/>
      <c r="V46" s="228"/>
      <c r="W46" s="228"/>
      <c r="AG46" s="86" t="s">
        <v>326</v>
      </c>
      <c r="AH46" s="86">
        <v>0</v>
      </c>
    </row>
    <row r="47" spans="1:53" s="86" customFormat="1" ht="10.199999999999999" outlineLevel="1">
      <c r="A47" s="229"/>
      <c r="B47" s="230"/>
      <c r="C47" s="320"/>
      <c r="D47" s="321"/>
      <c r="E47" s="321"/>
      <c r="F47" s="321"/>
      <c r="G47" s="321"/>
      <c r="H47" s="228"/>
      <c r="I47" s="228"/>
      <c r="J47" s="228"/>
      <c r="K47" s="228"/>
      <c r="L47" s="228"/>
      <c r="M47" s="228"/>
      <c r="N47" s="228"/>
      <c r="O47" s="228"/>
      <c r="P47" s="228"/>
      <c r="Q47" s="228"/>
      <c r="R47" s="201"/>
      <c r="S47" s="201"/>
      <c r="T47" s="201"/>
      <c r="U47" s="228"/>
      <c r="V47" s="228"/>
      <c r="W47" s="228"/>
      <c r="AG47" s="86" t="s">
        <v>279</v>
      </c>
    </row>
    <row r="48" spans="1:53" s="86" customFormat="1" ht="20.399999999999999" outlineLevel="1">
      <c r="A48" s="223">
        <v>10</v>
      </c>
      <c r="B48" s="224" t="s">
        <v>364</v>
      </c>
      <c r="C48" s="209" t="s">
        <v>365</v>
      </c>
      <c r="D48" s="198" t="s">
        <v>320</v>
      </c>
      <c r="E48" s="225">
        <v>0.9</v>
      </c>
      <c r="F48" s="226"/>
      <c r="G48" s="227">
        <f>ROUND(E48*F48,2)</f>
        <v>0</v>
      </c>
      <c r="H48" s="226"/>
      <c r="I48" s="227">
        <f>ROUND(E48*H48,2)</f>
        <v>0</v>
      </c>
      <c r="J48" s="226"/>
      <c r="K48" s="227">
        <f>ROUND(E48*J48,2)</f>
        <v>0</v>
      </c>
      <c r="L48" s="227">
        <v>21</v>
      </c>
      <c r="M48" s="227">
        <f>G48*(1+L48/100)</f>
        <v>0</v>
      </c>
      <c r="N48" s="227">
        <v>0.1656</v>
      </c>
      <c r="O48" s="227">
        <f>ROUND(E48*N48,2)</f>
        <v>0.15</v>
      </c>
      <c r="P48" s="227">
        <v>0</v>
      </c>
      <c r="Q48" s="227">
        <f>ROUND(E48*P48,2)</f>
        <v>0</v>
      </c>
      <c r="R48" s="199" t="s">
        <v>321</v>
      </c>
      <c r="S48" s="199" t="s">
        <v>274</v>
      </c>
      <c r="T48" s="200" t="s">
        <v>274</v>
      </c>
      <c r="U48" s="228">
        <v>1.2225999999999999</v>
      </c>
      <c r="V48" s="228">
        <f>ROUND(E48*U48,2)</f>
        <v>1.1000000000000001</v>
      </c>
      <c r="W48" s="228"/>
      <c r="AG48" s="86" t="s">
        <v>322</v>
      </c>
    </row>
    <row r="49" spans="1:53" s="86" customFormat="1" ht="10.199999999999999" outlineLevel="1">
      <c r="A49" s="229"/>
      <c r="B49" s="230"/>
      <c r="C49" s="324" t="s">
        <v>366</v>
      </c>
      <c r="D49" s="325"/>
      <c r="E49" s="325"/>
      <c r="F49" s="325"/>
      <c r="G49" s="325"/>
      <c r="H49" s="228"/>
      <c r="I49" s="228"/>
      <c r="J49" s="228"/>
      <c r="K49" s="228"/>
      <c r="L49" s="228"/>
      <c r="M49" s="228"/>
      <c r="N49" s="228"/>
      <c r="O49" s="228"/>
      <c r="P49" s="228"/>
      <c r="Q49" s="228"/>
      <c r="R49" s="201"/>
      <c r="S49" s="201"/>
      <c r="T49" s="201"/>
      <c r="U49" s="228"/>
      <c r="V49" s="228"/>
      <c r="W49" s="228"/>
      <c r="AG49" s="86" t="s">
        <v>324</v>
      </c>
    </row>
    <row r="50" spans="1:53" s="86" customFormat="1" ht="10.199999999999999" outlineLevel="1">
      <c r="A50" s="229"/>
      <c r="B50" s="230"/>
      <c r="C50" s="212" t="s">
        <v>367</v>
      </c>
      <c r="D50" s="203"/>
      <c r="E50" s="235">
        <v>0.9</v>
      </c>
      <c r="F50" s="228"/>
      <c r="G50" s="228"/>
      <c r="H50" s="228"/>
      <c r="I50" s="228"/>
      <c r="J50" s="228"/>
      <c r="K50" s="228"/>
      <c r="L50" s="228"/>
      <c r="M50" s="228"/>
      <c r="N50" s="228"/>
      <c r="O50" s="228"/>
      <c r="P50" s="228"/>
      <c r="Q50" s="228"/>
      <c r="R50" s="201"/>
      <c r="S50" s="201"/>
      <c r="T50" s="201"/>
      <c r="U50" s="228"/>
      <c r="V50" s="228"/>
      <c r="W50" s="228"/>
      <c r="AG50" s="86" t="s">
        <v>326</v>
      </c>
      <c r="AH50" s="86">
        <v>0</v>
      </c>
    </row>
    <row r="51" spans="1:53" s="86" customFormat="1" ht="10.199999999999999" outlineLevel="1">
      <c r="A51" s="229"/>
      <c r="B51" s="230"/>
      <c r="C51" s="320"/>
      <c r="D51" s="321"/>
      <c r="E51" s="321"/>
      <c r="F51" s="321"/>
      <c r="G51" s="321"/>
      <c r="H51" s="228"/>
      <c r="I51" s="228"/>
      <c r="J51" s="228"/>
      <c r="K51" s="228"/>
      <c r="L51" s="228"/>
      <c r="M51" s="228"/>
      <c r="N51" s="228"/>
      <c r="O51" s="228"/>
      <c r="P51" s="228"/>
      <c r="Q51" s="228"/>
      <c r="R51" s="201"/>
      <c r="S51" s="201"/>
      <c r="T51" s="201"/>
      <c r="U51" s="228"/>
      <c r="V51" s="228"/>
      <c r="W51" s="228"/>
      <c r="AG51" s="86" t="s">
        <v>279</v>
      </c>
    </row>
    <row r="52" spans="1:53" s="86" customFormat="1" ht="20.399999999999999" outlineLevel="1">
      <c r="A52" s="223">
        <v>11</v>
      </c>
      <c r="B52" s="224" t="s">
        <v>368</v>
      </c>
      <c r="C52" s="209" t="s">
        <v>369</v>
      </c>
      <c r="D52" s="198" t="s">
        <v>320</v>
      </c>
      <c r="E52" s="225">
        <v>6.6</v>
      </c>
      <c r="F52" s="226"/>
      <c r="G52" s="227">
        <f>ROUND(E52*F52,2)</f>
        <v>0</v>
      </c>
      <c r="H52" s="226"/>
      <c r="I52" s="227">
        <f>ROUND(E52*H52,2)</f>
        <v>0</v>
      </c>
      <c r="J52" s="226"/>
      <c r="K52" s="227">
        <f>ROUND(E52*J52,2)</f>
        <v>0</v>
      </c>
      <c r="L52" s="227">
        <v>21</v>
      </c>
      <c r="M52" s="227">
        <f>G52*(1+L52/100)</f>
        <v>0</v>
      </c>
      <c r="N52" s="227">
        <v>0.22431999999999999</v>
      </c>
      <c r="O52" s="227">
        <f>ROUND(E52*N52,2)</f>
        <v>1.48</v>
      </c>
      <c r="P52" s="227">
        <v>0</v>
      </c>
      <c r="Q52" s="227">
        <f>ROUND(E52*P52,2)</f>
        <v>0</v>
      </c>
      <c r="R52" s="199" t="s">
        <v>321</v>
      </c>
      <c r="S52" s="199" t="s">
        <v>274</v>
      </c>
      <c r="T52" s="200" t="s">
        <v>274</v>
      </c>
      <c r="U52" s="228">
        <v>1.6759999999999999</v>
      </c>
      <c r="V52" s="228">
        <f>ROUND(E52*U52,2)</f>
        <v>11.06</v>
      </c>
      <c r="W52" s="228"/>
      <c r="AG52" s="86" t="s">
        <v>322</v>
      </c>
    </row>
    <row r="53" spans="1:53" s="86" customFormat="1" ht="10.199999999999999" outlineLevel="1">
      <c r="A53" s="229"/>
      <c r="B53" s="230"/>
      <c r="C53" s="326"/>
      <c r="D53" s="327"/>
      <c r="E53" s="327"/>
      <c r="F53" s="327"/>
      <c r="G53" s="327"/>
      <c r="H53" s="228"/>
      <c r="I53" s="228"/>
      <c r="J53" s="228"/>
      <c r="K53" s="228"/>
      <c r="L53" s="228"/>
      <c r="M53" s="228"/>
      <c r="N53" s="228"/>
      <c r="O53" s="228"/>
      <c r="P53" s="228"/>
      <c r="Q53" s="228"/>
      <c r="R53" s="201"/>
      <c r="S53" s="201"/>
      <c r="T53" s="201"/>
      <c r="U53" s="228"/>
      <c r="V53" s="228"/>
      <c r="W53" s="228"/>
      <c r="AG53" s="86" t="s">
        <v>279</v>
      </c>
    </row>
    <row r="54" spans="1:53" s="86" customFormat="1" ht="20.399999999999999" outlineLevel="1">
      <c r="A54" s="223">
        <v>12</v>
      </c>
      <c r="B54" s="224" t="s">
        <v>370</v>
      </c>
      <c r="C54" s="209" t="s">
        <v>371</v>
      </c>
      <c r="D54" s="198" t="s">
        <v>320</v>
      </c>
      <c r="E54" s="225">
        <v>2.4500000000000002</v>
      </c>
      <c r="F54" s="226"/>
      <c r="G54" s="227">
        <f>ROUND(E54*F54,2)</f>
        <v>0</v>
      </c>
      <c r="H54" s="226"/>
      <c r="I54" s="227">
        <f>ROUND(E54*H54,2)</f>
        <v>0</v>
      </c>
      <c r="J54" s="226"/>
      <c r="K54" s="227">
        <f>ROUND(E54*J54,2)</f>
        <v>0</v>
      </c>
      <c r="L54" s="227">
        <v>21</v>
      </c>
      <c r="M54" s="227">
        <f>G54*(1+L54/100)</f>
        <v>0</v>
      </c>
      <c r="N54" s="227">
        <v>1.031E-2</v>
      </c>
      <c r="O54" s="227">
        <f>ROUND(E54*N54,2)</f>
        <v>0.03</v>
      </c>
      <c r="P54" s="227">
        <v>0</v>
      </c>
      <c r="Q54" s="227">
        <f>ROUND(E54*P54,2)</f>
        <v>0</v>
      </c>
      <c r="R54" s="199" t="s">
        <v>321</v>
      </c>
      <c r="S54" s="199" t="s">
        <v>274</v>
      </c>
      <c r="T54" s="200" t="s">
        <v>274</v>
      </c>
      <c r="U54" s="228">
        <v>0.89205000000000001</v>
      </c>
      <c r="V54" s="228">
        <f>ROUND(E54*U54,2)</f>
        <v>2.19</v>
      </c>
      <c r="W54" s="228"/>
      <c r="AG54" s="86" t="s">
        <v>322</v>
      </c>
    </row>
    <row r="55" spans="1:53" s="86" customFormat="1" ht="20.399999999999999" outlineLevel="1">
      <c r="A55" s="229"/>
      <c r="B55" s="230"/>
      <c r="C55" s="324" t="s">
        <v>372</v>
      </c>
      <c r="D55" s="325"/>
      <c r="E55" s="325"/>
      <c r="F55" s="325"/>
      <c r="G55" s="325"/>
      <c r="H55" s="228"/>
      <c r="I55" s="228"/>
      <c r="J55" s="228"/>
      <c r="K55" s="228"/>
      <c r="L55" s="228"/>
      <c r="M55" s="228"/>
      <c r="N55" s="228"/>
      <c r="O55" s="228"/>
      <c r="P55" s="228"/>
      <c r="Q55" s="228"/>
      <c r="R55" s="201"/>
      <c r="S55" s="201"/>
      <c r="T55" s="201"/>
      <c r="U55" s="228"/>
      <c r="V55" s="228"/>
      <c r="W55" s="228"/>
      <c r="AG55" s="86" t="s">
        <v>324</v>
      </c>
      <c r="BA55" s="231" t="str">
        <f>C55</f>
        <v>plentování potrubí, válcovaných nosníků, výklenků nebo nik, jakéhokoliv tvaru, na jakoukoliv maltu, s potřebným vypnutím pletiva, přetažením a zakotvením drátů a provedení postřiku maltou,</v>
      </c>
    </row>
    <row r="56" spans="1:53" s="86" customFormat="1" ht="10.199999999999999" outlineLevel="1">
      <c r="A56" s="229"/>
      <c r="B56" s="230"/>
      <c r="C56" s="212" t="s">
        <v>373</v>
      </c>
      <c r="D56" s="203"/>
      <c r="E56" s="235">
        <v>1.8</v>
      </c>
      <c r="F56" s="228"/>
      <c r="G56" s="228"/>
      <c r="H56" s="228"/>
      <c r="I56" s="228"/>
      <c r="J56" s="228"/>
      <c r="K56" s="228"/>
      <c r="L56" s="228"/>
      <c r="M56" s="228"/>
      <c r="N56" s="228"/>
      <c r="O56" s="228"/>
      <c r="P56" s="228"/>
      <c r="Q56" s="228"/>
      <c r="R56" s="201"/>
      <c r="S56" s="201"/>
      <c r="T56" s="201"/>
      <c r="U56" s="228"/>
      <c r="V56" s="228"/>
      <c r="W56" s="228"/>
      <c r="AG56" s="86" t="s">
        <v>326</v>
      </c>
      <c r="AH56" s="86">
        <v>0</v>
      </c>
    </row>
    <row r="57" spans="1:53" s="86" customFormat="1" ht="10.199999999999999" outlineLevel="1">
      <c r="A57" s="229"/>
      <c r="B57" s="230"/>
      <c r="C57" s="212" t="s">
        <v>374</v>
      </c>
      <c r="D57" s="203"/>
      <c r="E57" s="235">
        <v>0.65</v>
      </c>
      <c r="F57" s="228"/>
      <c r="G57" s="228"/>
      <c r="H57" s="228"/>
      <c r="I57" s="228"/>
      <c r="J57" s="228"/>
      <c r="K57" s="228"/>
      <c r="L57" s="228"/>
      <c r="M57" s="228"/>
      <c r="N57" s="228"/>
      <c r="O57" s="228"/>
      <c r="P57" s="228"/>
      <c r="Q57" s="228"/>
      <c r="R57" s="201"/>
      <c r="S57" s="201"/>
      <c r="T57" s="201"/>
      <c r="U57" s="228"/>
      <c r="V57" s="228"/>
      <c r="W57" s="228"/>
      <c r="AG57" s="86" t="s">
        <v>326</v>
      </c>
      <c r="AH57" s="86">
        <v>0</v>
      </c>
    </row>
    <row r="58" spans="1:53" s="86" customFormat="1" ht="10.199999999999999" outlineLevel="1">
      <c r="A58" s="229"/>
      <c r="B58" s="230"/>
      <c r="C58" s="320"/>
      <c r="D58" s="321"/>
      <c r="E58" s="321"/>
      <c r="F58" s="321"/>
      <c r="G58" s="321"/>
      <c r="H58" s="228"/>
      <c r="I58" s="228"/>
      <c r="J58" s="228"/>
      <c r="K58" s="228"/>
      <c r="L58" s="228"/>
      <c r="M58" s="228"/>
      <c r="N58" s="228"/>
      <c r="O58" s="228"/>
      <c r="P58" s="228"/>
      <c r="Q58" s="228"/>
      <c r="R58" s="201"/>
      <c r="S58" s="201"/>
      <c r="T58" s="201"/>
      <c r="U58" s="228"/>
      <c r="V58" s="228"/>
      <c r="W58" s="228"/>
      <c r="AG58" s="86" t="s">
        <v>279</v>
      </c>
    </row>
    <row r="59" spans="1:53" s="86" customFormat="1" ht="20.399999999999999" outlineLevel="1">
      <c r="A59" s="223">
        <v>13</v>
      </c>
      <c r="B59" s="224" t="s">
        <v>375</v>
      </c>
      <c r="C59" s="209" t="s">
        <v>376</v>
      </c>
      <c r="D59" s="198" t="s">
        <v>320</v>
      </c>
      <c r="E59" s="225">
        <v>1.0649999999999999</v>
      </c>
      <c r="F59" s="226"/>
      <c r="G59" s="227">
        <f>ROUND(E59*F59,2)</f>
        <v>0</v>
      </c>
      <c r="H59" s="226"/>
      <c r="I59" s="227">
        <f>ROUND(E59*H59,2)</f>
        <v>0</v>
      </c>
      <c r="J59" s="226"/>
      <c r="K59" s="227">
        <f>ROUND(E59*J59,2)</f>
        <v>0</v>
      </c>
      <c r="L59" s="227">
        <v>21</v>
      </c>
      <c r="M59" s="227">
        <f>G59*(1+L59/100)</f>
        <v>0</v>
      </c>
      <c r="N59" s="227">
        <v>1.034E-2</v>
      </c>
      <c r="O59" s="227">
        <f>ROUND(E59*N59,2)</f>
        <v>0.01</v>
      </c>
      <c r="P59" s="227">
        <v>0</v>
      </c>
      <c r="Q59" s="227">
        <f>ROUND(E59*P59,2)</f>
        <v>0</v>
      </c>
      <c r="R59" s="199" t="s">
        <v>321</v>
      </c>
      <c r="S59" s="199" t="s">
        <v>274</v>
      </c>
      <c r="T59" s="200" t="s">
        <v>274</v>
      </c>
      <c r="U59" s="228">
        <v>1.01505</v>
      </c>
      <c r="V59" s="228">
        <f>ROUND(E59*U59,2)</f>
        <v>1.08</v>
      </c>
      <c r="W59" s="228"/>
      <c r="AG59" s="86" t="s">
        <v>322</v>
      </c>
    </row>
    <row r="60" spans="1:53" s="86" customFormat="1" ht="20.399999999999999" outlineLevel="1">
      <c r="A60" s="229"/>
      <c r="B60" s="230"/>
      <c r="C60" s="324" t="s">
        <v>372</v>
      </c>
      <c r="D60" s="325"/>
      <c r="E60" s="325"/>
      <c r="F60" s="325"/>
      <c r="G60" s="325"/>
      <c r="H60" s="228"/>
      <c r="I60" s="228"/>
      <c r="J60" s="228"/>
      <c r="K60" s="228"/>
      <c r="L60" s="228"/>
      <c r="M60" s="228"/>
      <c r="N60" s="228"/>
      <c r="O60" s="228"/>
      <c r="P60" s="228"/>
      <c r="Q60" s="228"/>
      <c r="R60" s="201"/>
      <c r="S60" s="201"/>
      <c r="T60" s="201"/>
      <c r="U60" s="228"/>
      <c r="V60" s="228"/>
      <c r="W60" s="228"/>
      <c r="AG60" s="86" t="s">
        <v>324</v>
      </c>
      <c r="BA60" s="231" t="str">
        <f>C60</f>
        <v>plentování potrubí, válcovaných nosníků, výklenků nebo nik, jakéhokoliv tvaru, na jakoukoliv maltu, s potřebným vypnutím pletiva, přetažením a zakotvením drátů a provedení postřiku maltou,</v>
      </c>
    </row>
    <row r="61" spans="1:53" s="86" customFormat="1" ht="10.199999999999999" outlineLevel="1">
      <c r="A61" s="229"/>
      <c r="B61" s="230"/>
      <c r="C61" s="212" t="s">
        <v>377</v>
      </c>
      <c r="D61" s="203"/>
      <c r="E61" s="235">
        <v>0.82499999999999996</v>
      </c>
      <c r="F61" s="228"/>
      <c r="G61" s="228"/>
      <c r="H61" s="228"/>
      <c r="I61" s="228"/>
      <c r="J61" s="228"/>
      <c r="K61" s="228"/>
      <c r="L61" s="228"/>
      <c r="M61" s="228"/>
      <c r="N61" s="228"/>
      <c r="O61" s="228"/>
      <c r="P61" s="228"/>
      <c r="Q61" s="228"/>
      <c r="R61" s="201"/>
      <c r="S61" s="201"/>
      <c r="T61" s="201"/>
      <c r="U61" s="228"/>
      <c r="V61" s="228"/>
      <c r="W61" s="228"/>
      <c r="AG61" s="86" t="s">
        <v>326</v>
      </c>
      <c r="AH61" s="86">
        <v>0</v>
      </c>
    </row>
    <row r="62" spans="1:53" s="86" customFormat="1" ht="10.199999999999999" outlineLevel="1">
      <c r="A62" s="229"/>
      <c r="B62" s="230"/>
      <c r="C62" s="212" t="s">
        <v>378</v>
      </c>
      <c r="D62" s="203"/>
      <c r="E62" s="235">
        <v>0.24</v>
      </c>
      <c r="F62" s="228"/>
      <c r="G62" s="228"/>
      <c r="H62" s="228"/>
      <c r="I62" s="228"/>
      <c r="J62" s="228"/>
      <c r="K62" s="228"/>
      <c r="L62" s="228"/>
      <c r="M62" s="228"/>
      <c r="N62" s="228"/>
      <c r="O62" s="228"/>
      <c r="P62" s="228"/>
      <c r="Q62" s="228"/>
      <c r="R62" s="201"/>
      <c r="S62" s="201"/>
      <c r="T62" s="201"/>
      <c r="U62" s="228"/>
      <c r="V62" s="228"/>
      <c r="W62" s="228"/>
      <c r="AG62" s="86" t="s">
        <v>326</v>
      </c>
      <c r="AH62" s="86">
        <v>0</v>
      </c>
    </row>
    <row r="63" spans="1:53" s="86" customFormat="1" ht="10.199999999999999" outlineLevel="1">
      <c r="A63" s="229"/>
      <c r="B63" s="230"/>
      <c r="C63" s="320"/>
      <c r="D63" s="321"/>
      <c r="E63" s="321"/>
      <c r="F63" s="321"/>
      <c r="G63" s="321"/>
      <c r="H63" s="228"/>
      <c r="I63" s="228"/>
      <c r="J63" s="228"/>
      <c r="K63" s="228"/>
      <c r="L63" s="228"/>
      <c r="M63" s="228"/>
      <c r="N63" s="228"/>
      <c r="O63" s="228"/>
      <c r="P63" s="228"/>
      <c r="Q63" s="228"/>
      <c r="R63" s="201"/>
      <c r="S63" s="201"/>
      <c r="T63" s="201"/>
      <c r="U63" s="228"/>
      <c r="V63" s="228"/>
      <c r="W63" s="228"/>
      <c r="AG63" s="86" t="s">
        <v>279</v>
      </c>
    </row>
    <row r="64" spans="1:53" s="86" customFormat="1" ht="10.199999999999999">
      <c r="A64" s="218" t="s">
        <v>269</v>
      </c>
      <c r="B64" s="219" t="s">
        <v>149</v>
      </c>
      <c r="C64" s="208" t="s">
        <v>150</v>
      </c>
      <c r="D64" s="195"/>
      <c r="E64" s="220"/>
      <c r="F64" s="221"/>
      <c r="G64" s="221">
        <f>SUMIF(AG65:AG72,"&lt;&gt;NOR",G65:G72)</f>
        <v>0</v>
      </c>
      <c r="H64" s="221"/>
      <c r="I64" s="221">
        <f>SUM(I65:I72)</f>
        <v>0</v>
      </c>
      <c r="J64" s="221"/>
      <c r="K64" s="221">
        <f>SUM(K65:K72)</f>
        <v>0</v>
      </c>
      <c r="L64" s="221"/>
      <c r="M64" s="221">
        <f>SUM(M65:M72)</f>
        <v>0</v>
      </c>
      <c r="N64" s="221"/>
      <c r="O64" s="221">
        <f>SUM(O65:O72)</f>
        <v>4.83</v>
      </c>
      <c r="P64" s="221"/>
      <c r="Q64" s="221">
        <f>SUM(Q65:Q72)</f>
        <v>0</v>
      </c>
      <c r="R64" s="196"/>
      <c r="S64" s="196"/>
      <c r="T64" s="197"/>
      <c r="U64" s="222"/>
      <c r="V64" s="222">
        <f>SUM(V65:V72)</f>
        <v>31.6</v>
      </c>
      <c r="W64" s="222"/>
      <c r="AG64" s="86" t="s">
        <v>270</v>
      </c>
    </row>
    <row r="65" spans="1:34" s="86" customFormat="1" ht="20.399999999999999" outlineLevel="1">
      <c r="A65" s="223">
        <v>14</v>
      </c>
      <c r="B65" s="224" t="s">
        <v>379</v>
      </c>
      <c r="C65" s="209" t="s">
        <v>380</v>
      </c>
      <c r="D65" s="198" t="s">
        <v>320</v>
      </c>
      <c r="E65" s="225">
        <v>4.62</v>
      </c>
      <c r="F65" s="226"/>
      <c r="G65" s="227">
        <f>ROUND(E65*F65,2)</f>
        <v>0</v>
      </c>
      <c r="H65" s="226"/>
      <c r="I65" s="227">
        <f>ROUND(E65*H65,2)</f>
        <v>0</v>
      </c>
      <c r="J65" s="226"/>
      <c r="K65" s="227">
        <f>ROUND(E65*J65,2)</f>
        <v>0</v>
      </c>
      <c r="L65" s="227">
        <v>21</v>
      </c>
      <c r="M65" s="227">
        <f>G65*(1+L65/100)</f>
        <v>0</v>
      </c>
      <c r="N65" s="227">
        <v>0.57498000000000005</v>
      </c>
      <c r="O65" s="227">
        <f>ROUND(E65*N65,2)</f>
        <v>2.66</v>
      </c>
      <c r="P65" s="227">
        <v>0</v>
      </c>
      <c r="Q65" s="227">
        <f>ROUND(E65*P65,2)</f>
        <v>0</v>
      </c>
      <c r="R65" s="199" t="s">
        <v>353</v>
      </c>
      <c r="S65" s="199" t="s">
        <v>274</v>
      </c>
      <c r="T65" s="200" t="s">
        <v>274</v>
      </c>
      <c r="U65" s="228">
        <v>2.7160099999999998</v>
      </c>
      <c r="V65" s="228">
        <f>ROUND(E65*U65,2)</f>
        <v>12.55</v>
      </c>
      <c r="W65" s="228"/>
      <c r="AG65" s="86" t="s">
        <v>335</v>
      </c>
    </row>
    <row r="66" spans="1:34" s="86" customFormat="1" ht="10.199999999999999" outlineLevel="1">
      <c r="A66" s="229"/>
      <c r="B66" s="230"/>
      <c r="C66" s="324" t="s">
        <v>381</v>
      </c>
      <c r="D66" s="325"/>
      <c r="E66" s="325"/>
      <c r="F66" s="325"/>
      <c r="G66" s="325"/>
      <c r="H66" s="228"/>
      <c r="I66" s="228"/>
      <c r="J66" s="228"/>
      <c r="K66" s="228"/>
      <c r="L66" s="228"/>
      <c r="M66" s="228"/>
      <c r="N66" s="228"/>
      <c r="O66" s="228"/>
      <c r="P66" s="228"/>
      <c r="Q66" s="228"/>
      <c r="R66" s="201"/>
      <c r="S66" s="201"/>
      <c r="T66" s="201"/>
      <c r="U66" s="228"/>
      <c r="V66" s="228"/>
      <c r="W66" s="228"/>
      <c r="AG66" s="86" t="s">
        <v>324</v>
      </c>
    </row>
    <row r="67" spans="1:34" s="86" customFormat="1" ht="10.199999999999999" outlineLevel="1">
      <c r="A67" s="229"/>
      <c r="B67" s="230"/>
      <c r="C67" s="212" t="s">
        <v>382</v>
      </c>
      <c r="D67" s="203"/>
      <c r="E67" s="235">
        <v>4.62</v>
      </c>
      <c r="F67" s="228"/>
      <c r="G67" s="228"/>
      <c r="H67" s="228"/>
      <c r="I67" s="228"/>
      <c r="J67" s="228"/>
      <c r="K67" s="228"/>
      <c r="L67" s="228"/>
      <c r="M67" s="228"/>
      <c r="N67" s="228"/>
      <c r="O67" s="228"/>
      <c r="P67" s="228"/>
      <c r="Q67" s="228"/>
      <c r="R67" s="201"/>
      <c r="S67" s="201"/>
      <c r="T67" s="201"/>
      <c r="U67" s="228"/>
      <c r="V67" s="228"/>
      <c r="W67" s="228"/>
      <c r="AG67" s="86" t="s">
        <v>326</v>
      </c>
      <c r="AH67" s="86">
        <v>0</v>
      </c>
    </row>
    <row r="68" spans="1:34" s="86" customFormat="1" ht="10.199999999999999" outlineLevel="1">
      <c r="A68" s="229"/>
      <c r="B68" s="230"/>
      <c r="C68" s="320"/>
      <c r="D68" s="321"/>
      <c r="E68" s="321"/>
      <c r="F68" s="321"/>
      <c r="G68" s="321"/>
      <c r="H68" s="228"/>
      <c r="I68" s="228"/>
      <c r="J68" s="228"/>
      <c r="K68" s="228"/>
      <c r="L68" s="228"/>
      <c r="M68" s="228"/>
      <c r="N68" s="228"/>
      <c r="O68" s="228"/>
      <c r="P68" s="228"/>
      <c r="Q68" s="228"/>
      <c r="R68" s="201"/>
      <c r="S68" s="201"/>
      <c r="T68" s="201"/>
      <c r="U68" s="228"/>
      <c r="V68" s="228"/>
      <c r="W68" s="228"/>
      <c r="AG68" s="86" t="s">
        <v>279</v>
      </c>
    </row>
    <row r="69" spans="1:34" s="86" customFormat="1" ht="20.399999999999999" outlineLevel="1">
      <c r="A69" s="223">
        <v>15</v>
      </c>
      <c r="B69" s="224" t="s">
        <v>383</v>
      </c>
      <c r="C69" s="209" t="s">
        <v>384</v>
      </c>
      <c r="D69" s="198" t="s">
        <v>344</v>
      </c>
      <c r="E69" s="225">
        <v>13.2</v>
      </c>
      <c r="F69" s="226"/>
      <c r="G69" s="227">
        <f>ROUND(E69*F69,2)</f>
        <v>0</v>
      </c>
      <c r="H69" s="226"/>
      <c r="I69" s="227">
        <f>ROUND(E69*H69,2)</f>
        <v>0</v>
      </c>
      <c r="J69" s="226"/>
      <c r="K69" s="227">
        <f>ROUND(E69*J69,2)</f>
        <v>0</v>
      </c>
      <c r="L69" s="227">
        <v>21</v>
      </c>
      <c r="M69" s="227">
        <f>G69*(1+L69/100)</f>
        <v>0</v>
      </c>
      <c r="N69" s="227">
        <v>0.16403000000000001</v>
      </c>
      <c r="O69" s="227">
        <f>ROUND(E69*N69,2)</f>
        <v>2.17</v>
      </c>
      <c r="P69" s="227">
        <v>0</v>
      </c>
      <c r="Q69" s="227">
        <f>ROUND(E69*P69,2)</f>
        <v>0</v>
      </c>
      <c r="R69" s="199" t="s">
        <v>353</v>
      </c>
      <c r="S69" s="199" t="s">
        <v>274</v>
      </c>
      <c r="T69" s="200" t="s">
        <v>274</v>
      </c>
      <c r="U69" s="228">
        <v>1.4428300000000001</v>
      </c>
      <c r="V69" s="228">
        <f>ROUND(E69*U69,2)</f>
        <v>19.05</v>
      </c>
      <c r="W69" s="228"/>
      <c r="AG69" s="86" t="s">
        <v>335</v>
      </c>
    </row>
    <row r="70" spans="1:34" s="86" customFormat="1" ht="10.199999999999999" outlineLevel="1">
      <c r="A70" s="229"/>
      <c r="B70" s="230"/>
      <c r="C70" s="324" t="s">
        <v>385</v>
      </c>
      <c r="D70" s="325"/>
      <c r="E70" s="325"/>
      <c r="F70" s="325"/>
      <c r="G70" s="325"/>
      <c r="H70" s="228"/>
      <c r="I70" s="228"/>
      <c r="J70" s="228"/>
      <c r="K70" s="228"/>
      <c r="L70" s="228"/>
      <c r="M70" s="228"/>
      <c r="N70" s="228"/>
      <c r="O70" s="228"/>
      <c r="P70" s="228"/>
      <c r="Q70" s="228"/>
      <c r="R70" s="201"/>
      <c r="S70" s="201"/>
      <c r="T70" s="201"/>
      <c r="U70" s="228"/>
      <c r="V70" s="228"/>
      <c r="W70" s="228"/>
      <c r="AG70" s="86" t="s">
        <v>324</v>
      </c>
    </row>
    <row r="71" spans="1:34" s="86" customFormat="1" ht="10.199999999999999" outlineLevel="1">
      <c r="A71" s="229"/>
      <c r="B71" s="230"/>
      <c r="C71" s="212" t="s">
        <v>386</v>
      </c>
      <c r="D71" s="203"/>
      <c r="E71" s="235">
        <v>13.2</v>
      </c>
      <c r="F71" s="228"/>
      <c r="G71" s="228"/>
      <c r="H71" s="228"/>
      <c r="I71" s="228"/>
      <c r="J71" s="228"/>
      <c r="K71" s="228"/>
      <c r="L71" s="228"/>
      <c r="M71" s="228"/>
      <c r="N71" s="228"/>
      <c r="O71" s="228"/>
      <c r="P71" s="228"/>
      <c r="Q71" s="228"/>
      <c r="R71" s="201"/>
      <c r="S71" s="201"/>
      <c r="T71" s="201"/>
      <c r="U71" s="228"/>
      <c r="V71" s="228"/>
      <c r="W71" s="228"/>
      <c r="AG71" s="86" t="s">
        <v>326</v>
      </c>
      <c r="AH71" s="86">
        <v>0</v>
      </c>
    </row>
    <row r="72" spans="1:34" s="86" customFormat="1" ht="10.199999999999999" outlineLevel="1">
      <c r="A72" s="229"/>
      <c r="B72" s="230"/>
      <c r="C72" s="320"/>
      <c r="D72" s="321"/>
      <c r="E72" s="321"/>
      <c r="F72" s="321"/>
      <c r="G72" s="321"/>
      <c r="H72" s="228"/>
      <c r="I72" s="228"/>
      <c r="J72" s="228"/>
      <c r="K72" s="228"/>
      <c r="L72" s="228"/>
      <c r="M72" s="228"/>
      <c r="N72" s="228"/>
      <c r="O72" s="228"/>
      <c r="P72" s="228"/>
      <c r="Q72" s="228"/>
      <c r="R72" s="201"/>
      <c r="S72" s="201"/>
      <c r="T72" s="201"/>
      <c r="U72" s="228"/>
      <c r="V72" s="228"/>
      <c r="W72" s="228"/>
      <c r="AG72" s="86" t="s">
        <v>279</v>
      </c>
    </row>
    <row r="73" spans="1:34" s="86" customFormat="1" ht="10.199999999999999">
      <c r="A73" s="218" t="s">
        <v>269</v>
      </c>
      <c r="B73" s="219" t="s">
        <v>159</v>
      </c>
      <c r="C73" s="208" t="s">
        <v>160</v>
      </c>
      <c r="D73" s="195"/>
      <c r="E73" s="220"/>
      <c r="F73" s="221"/>
      <c r="G73" s="221">
        <f>SUMIF(AG74:AG85,"&lt;&gt;NOR",G74:G85)</f>
        <v>0</v>
      </c>
      <c r="H73" s="221"/>
      <c r="I73" s="221">
        <f>SUM(I74:I85)</f>
        <v>0</v>
      </c>
      <c r="J73" s="221"/>
      <c r="K73" s="221">
        <f>SUM(K74:K85)</f>
        <v>0</v>
      </c>
      <c r="L73" s="221"/>
      <c r="M73" s="221">
        <f>SUM(M74:M85)</f>
        <v>0</v>
      </c>
      <c r="N73" s="221"/>
      <c r="O73" s="221">
        <f>SUM(O74:O85)</f>
        <v>1.4</v>
      </c>
      <c r="P73" s="221"/>
      <c r="Q73" s="221">
        <f>SUM(Q74:Q85)</f>
        <v>0</v>
      </c>
      <c r="R73" s="196"/>
      <c r="S73" s="196"/>
      <c r="T73" s="197"/>
      <c r="U73" s="222"/>
      <c r="V73" s="222">
        <f>SUM(V74:V85)</f>
        <v>26.869999999999997</v>
      </c>
      <c r="W73" s="222"/>
      <c r="AG73" s="86" t="s">
        <v>270</v>
      </c>
    </row>
    <row r="74" spans="1:34" s="86" customFormat="1" ht="20.399999999999999" outlineLevel="1">
      <c r="A74" s="223">
        <v>16</v>
      </c>
      <c r="B74" s="224" t="s">
        <v>387</v>
      </c>
      <c r="C74" s="209" t="s">
        <v>388</v>
      </c>
      <c r="D74" s="198" t="s">
        <v>320</v>
      </c>
      <c r="E74" s="225">
        <v>0.32500000000000001</v>
      </c>
      <c r="F74" s="226"/>
      <c r="G74" s="227">
        <f>ROUND(E74*F74,2)</f>
        <v>0</v>
      </c>
      <c r="H74" s="226"/>
      <c r="I74" s="227">
        <f>ROUND(E74*H74,2)</f>
        <v>0</v>
      </c>
      <c r="J74" s="226"/>
      <c r="K74" s="227">
        <f>ROUND(E74*J74,2)</f>
        <v>0</v>
      </c>
      <c r="L74" s="227">
        <v>21</v>
      </c>
      <c r="M74" s="227">
        <f>G74*(1+L74/100)</f>
        <v>0</v>
      </c>
      <c r="N74" s="227">
        <v>6.8000000000000005E-2</v>
      </c>
      <c r="O74" s="227">
        <f>ROUND(E74*N74,2)</f>
        <v>0.02</v>
      </c>
      <c r="P74" s="227">
        <v>0</v>
      </c>
      <c r="Q74" s="227">
        <f>ROUND(E74*P74,2)</f>
        <v>0</v>
      </c>
      <c r="R74" s="199" t="s">
        <v>389</v>
      </c>
      <c r="S74" s="199" t="s">
        <v>274</v>
      </c>
      <c r="T74" s="200" t="s">
        <v>274</v>
      </c>
      <c r="U74" s="228">
        <v>0.71397999999999995</v>
      </c>
      <c r="V74" s="228">
        <f>ROUND(E74*U74,2)</f>
        <v>0.23</v>
      </c>
      <c r="W74" s="228"/>
      <c r="AG74" s="86" t="s">
        <v>322</v>
      </c>
    </row>
    <row r="75" spans="1:34" s="86" customFormat="1" ht="10.199999999999999" outlineLevel="1">
      <c r="A75" s="229"/>
      <c r="B75" s="230"/>
      <c r="C75" s="324" t="s">
        <v>390</v>
      </c>
      <c r="D75" s="325"/>
      <c r="E75" s="325"/>
      <c r="F75" s="325"/>
      <c r="G75" s="325"/>
      <c r="H75" s="228"/>
      <c r="I75" s="228"/>
      <c r="J75" s="228"/>
      <c r="K75" s="228"/>
      <c r="L75" s="228"/>
      <c r="M75" s="228"/>
      <c r="N75" s="228"/>
      <c r="O75" s="228"/>
      <c r="P75" s="228"/>
      <c r="Q75" s="228"/>
      <c r="R75" s="201"/>
      <c r="S75" s="201"/>
      <c r="T75" s="201"/>
      <c r="U75" s="228"/>
      <c r="V75" s="228"/>
      <c r="W75" s="228"/>
      <c r="AG75" s="86" t="s">
        <v>324</v>
      </c>
    </row>
    <row r="76" spans="1:34" s="86" customFormat="1" ht="10.199999999999999" outlineLevel="1">
      <c r="A76" s="229"/>
      <c r="B76" s="230"/>
      <c r="C76" s="212" t="s">
        <v>391</v>
      </c>
      <c r="D76" s="203"/>
      <c r="E76" s="235">
        <v>0.32500000000000001</v>
      </c>
      <c r="F76" s="228"/>
      <c r="G76" s="228"/>
      <c r="H76" s="228"/>
      <c r="I76" s="228"/>
      <c r="J76" s="228"/>
      <c r="K76" s="228"/>
      <c r="L76" s="228"/>
      <c r="M76" s="228"/>
      <c r="N76" s="228"/>
      <c r="O76" s="228"/>
      <c r="P76" s="228"/>
      <c r="Q76" s="228"/>
      <c r="R76" s="201"/>
      <c r="S76" s="201"/>
      <c r="T76" s="201"/>
      <c r="U76" s="228"/>
      <c r="V76" s="228"/>
      <c r="W76" s="228"/>
      <c r="AG76" s="86" t="s">
        <v>326</v>
      </c>
      <c r="AH76" s="86">
        <v>0</v>
      </c>
    </row>
    <row r="77" spans="1:34" s="86" customFormat="1" ht="10.199999999999999" outlineLevel="1">
      <c r="A77" s="229"/>
      <c r="B77" s="230"/>
      <c r="C77" s="320"/>
      <c r="D77" s="321"/>
      <c r="E77" s="321"/>
      <c r="F77" s="321"/>
      <c r="G77" s="321"/>
      <c r="H77" s="228"/>
      <c r="I77" s="228"/>
      <c r="J77" s="228"/>
      <c r="K77" s="228"/>
      <c r="L77" s="228"/>
      <c r="M77" s="228"/>
      <c r="N77" s="228"/>
      <c r="O77" s="228"/>
      <c r="P77" s="228"/>
      <c r="Q77" s="228"/>
      <c r="R77" s="201"/>
      <c r="S77" s="201"/>
      <c r="T77" s="201"/>
      <c r="U77" s="228"/>
      <c r="V77" s="228"/>
      <c r="W77" s="228"/>
      <c r="AG77" s="86" t="s">
        <v>279</v>
      </c>
    </row>
    <row r="78" spans="1:34" s="86" customFormat="1" ht="20.399999999999999" outlineLevel="1">
      <c r="A78" s="223">
        <v>17</v>
      </c>
      <c r="B78" s="224" t="s">
        <v>392</v>
      </c>
      <c r="C78" s="209" t="s">
        <v>393</v>
      </c>
      <c r="D78" s="198" t="s">
        <v>344</v>
      </c>
      <c r="E78" s="225">
        <v>1.325</v>
      </c>
      <c r="F78" s="226"/>
      <c r="G78" s="227">
        <f>ROUND(E78*F78,2)</f>
        <v>0</v>
      </c>
      <c r="H78" s="226"/>
      <c r="I78" s="227">
        <f>ROUND(E78*H78,2)</f>
        <v>0</v>
      </c>
      <c r="J78" s="226"/>
      <c r="K78" s="227">
        <f>ROUND(E78*J78,2)</f>
        <v>0</v>
      </c>
      <c r="L78" s="227">
        <v>21</v>
      </c>
      <c r="M78" s="227">
        <f>G78*(1+L78/100)</f>
        <v>0</v>
      </c>
      <c r="N78" s="227">
        <v>2.3800000000000002E-3</v>
      </c>
      <c r="O78" s="227">
        <f>ROUND(E78*N78,2)</f>
        <v>0</v>
      </c>
      <c r="P78" s="227">
        <v>0</v>
      </c>
      <c r="Q78" s="227">
        <f>ROUND(E78*P78,2)</f>
        <v>0</v>
      </c>
      <c r="R78" s="199" t="s">
        <v>389</v>
      </c>
      <c r="S78" s="199" t="s">
        <v>274</v>
      </c>
      <c r="T78" s="200" t="s">
        <v>274</v>
      </c>
      <c r="U78" s="228">
        <v>0.18232999999999999</v>
      </c>
      <c r="V78" s="228">
        <f>ROUND(E78*U78,2)</f>
        <v>0.24</v>
      </c>
      <c r="W78" s="228"/>
      <c r="AG78" s="86" t="s">
        <v>322</v>
      </c>
    </row>
    <row r="79" spans="1:34" s="86" customFormat="1" ht="10.199999999999999" outlineLevel="1">
      <c r="A79" s="229"/>
      <c r="B79" s="230"/>
      <c r="C79" s="212" t="s">
        <v>394</v>
      </c>
      <c r="D79" s="203"/>
      <c r="E79" s="235">
        <v>1.325</v>
      </c>
      <c r="F79" s="228"/>
      <c r="G79" s="228"/>
      <c r="H79" s="228"/>
      <c r="I79" s="228"/>
      <c r="J79" s="228"/>
      <c r="K79" s="228"/>
      <c r="L79" s="228"/>
      <c r="M79" s="228"/>
      <c r="N79" s="228"/>
      <c r="O79" s="228"/>
      <c r="P79" s="228"/>
      <c r="Q79" s="228"/>
      <c r="R79" s="201"/>
      <c r="S79" s="201"/>
      <c r="T79" s="201"/>
      <c r="U79" s="228"/>
      <c r="V79" s="228"/>
      <c r="W79" s="228"/>
      <c r="AG79" s="86" t="s">
        <v>326</v>
      </c>
      <c r="AH79" s="86">
        <v>0</v>
      </c>
    </row>
    <row r="80" spans="1:34" s="86" customFormat="1" ht="10.199999999999999" outlineLevel="1">
      <c r="A80" s="229"/>
      <c r="B80" s="230"/>
      <c r="C80" s="320"/>
      <c r="D80" s="321"/>
      <c r="E80" s="321"/>
      <c r="F80" s="321"/>
      <c r="G80" s="321"/>
      <c r="H80" s="228"/>
      <c r="I80" s="228"/>
      <c r="J80" s="228"/>
      <c r="K80" s="228"/>
      <c r="L80" s="228"/>
      <c r="M80" s="228"/>
      <c r="N80" s="228"/>
      <c r="O80" s="228"/>
      <c r="P80" s="228"/>
      <c r="Q80" s="228"/>
      <c r="R80" s="201"/>
      <c r="S80" s="201"/>
      <c r="T80" s="201"/>
      <c r="U80" s="228"/>
      <c r="V80" s="228"/>
      <c r="W80" s="228"/>
      <c r="AG80" s="86" t="s">
        <v>279</v>
      </c>
    </row>
    <row r="81" spans="1:34" s="86" customFormat="1" ht="20.399999999999999" outlineLevel="1">
      <c r="A81" s="223">
        <v>18</v>
      </c>
      <c r="B81" s="224" t="s">
        <v>395</v>
      </c>
      <c r="C81" s="209" t="s">
        <v>396</v>
      </c>
      <c r="D81" s="198" t="s">
        <v>320</v>
      </c>
      <c r="E81" s="225">
        <v>64.614000000000004</v>
      </c>
      <c r="F81" s="226"/>
      <c r="G81" s="227">
        <f>ROUND(E81*F81,2)</f>
        <v>0</v>
      </c>
      <c r="H81" s="226"/>
      <c r="I81" s="227">
        <f>ROUND(E81*H81,2)</f>
        <v>0</v>
      </c>
      <c r="J81" s="226"/>
      <c r="K81" s="227">
        <f>ROUND(E81*J81,2)</f>
        <v>0</v>
      </c>
      <c r="L81" s="227">
        <v>21</v>
      </c>
      <c r="M81" s="227">
        <f>G81*(1+L81/100)</f>
        <v>0</v>
      </c>
      <c r="N81" s="227">
        <v>2.1399999999999999E-2</v>
      </c>
      <c r="O81" s="227">
        <f>ROUND(E81*N81,2)</f>
        <v>1.38</v>
      </c>
      <c r="P81" s="227">
        <v>0</v>
      </c>
      <c r="Q81" s="227">
        <f>ROUND(E81*P81,2)</f>
        <v>0</v>
      </c>
      <c r="R81" s="199" t="s">
        <v>353</v>
      </c>
      <c r="S81" s="199" t="s">
        <v>274</v>
      </c>
      <c r="T81" s="200" t="s">
        <v>274</v>
      </c>
      <c r="U81" s="228">
        <v>0.40865000000000001</v>
      </c>
      <c r="V81" s="228">
        <f>ROUND(E81*U81,2)</f>
        <v>26.4</v>
      </c>
      <c r="W81" s="228"/>
      <c r="AG81" s="86" t="s">
        <v>335</v>
      </c>
    </row>
    <row r="82" spans="1:34" s="86" customFormat="1" ht="10.199999999999999" outlineLevel="1">
      <c r="A82" s="229"/>
      <c r="B82" s="230"/>
      <c r="C82" s="212" t="s">
        <v>397</v>
      </c>
      <c r="D82" s="203"/>
      <c r="E82" s="235">
        <v>43.56</v>
      </c>
      <c r="F82" s="228"/>
      <c r="G82" s="228"/>
      <c r="H82" s="228"/>
      <c r="I82" s="228"/>
      <c r="J82" s="228"/>
      <c r="K82" s="228"/>
      <c r="L82" s="228"/>
      <c r="M82" s="228"/>
      <c r="N82" s="228"/>
      <c r="O82" s="228"/>
      <c r="P82" s="228"/>
      <c r="Q82" s="228"/>
      <c r="R82" s="201"/>
      <c r="S82" s="201"/>
      <c r="T82" s="201"/>
      <c r="U82" s="228"/>
      <c r="V82" s="228"/>
      <c r="W82" s="228"/>
      <c r="AG82" s="86" t="s">
        <v>326</v>
      </c>
      <c r="AH82" s="86">
        <v>0</v>
      </c>
    </row>
    <row r="83" spans="1:34" s="86" customFormat="1" ht="10.199999999999999" outlineLevel="1">
      <c r="A83" s="229"/>
      <c r="B83" s="230"/>
      <c r="C83" s="212" t="s">
        <v>398</v>
      </c>
      <c r="D83" s="203"/>
      <c r="E83" s="235">
        <v>-10.725</v>
      </c>
      <c r="F83" s="228"/>
      <c r="G83" s="228"/>
      <c r="H83" s="228"/>
      <c r="I83" s="228"/>
      <c r="J83" s="228"/>
      <c r="K83" s="228"/>
      <c r="L83" s="228"/>
      <c r="M83" s="228"/>
      <c r="N83" s="228"/>
      <c r="O83" s="228"/>
      <c r="P83" s="228"/>
      <c r="Q83" s="228"/>
      <c r="R83" s="201"/>
      <c r="S83" s="201"/>
      <c r="T83" s="201"/>
      <c r="U83" s="228"/>
      <c r="V83" s="228"/>
      <c r="W83" s="228"/>
      <c r="AG83" s="86" t="s">
        <v>326</v>
      </c>
      <c r="AH83" s="86">
        <v>0</v>
      </c>
    </row>
    <row r="84" spans="1:34" s="86" customFormat="1" ht="10.199999999999999" outlineLevel="1">
      <c r="A84" s="229"/>
      <c r="B84" s="230"/>
      <c r="C84" s="212" t="s">
        <v>399</v>
      </c>
      <c r="D84" s="203"/>
      <c r="E84" s="235">
        <v>31.779</v>
      </c>
      <c r="F84" s="228"/>
      <c r="G84" s="228"/>
      <c r="H84" s="228"/>
      <c r="I84" s="228"/>
      <c r="J84" s="228"/>
      <c r="K84" s="228"/>
      <c r="L84" s="228"/>
      <c r="M84" s="228"/>
      <c r="N84" s="228"/>
      <c r="O84" s="228"/>
      <c r="P84" s="228"/>
      <c r="Q84" s="228"/>
      <c r="R84" s="201"/>
      <c r="S84" s="201"/>
      <c r="T84" s="201"/>
      <c r="U84" s="228"/>
      <c r="V84" s="228"/>
      <c r="W84" s="228"/>
      <c r="AG84" s="86" t="s">
        <v>326</v>
      </c>
      <c r="AH84" s="86">
        <v>0</v>
      </c>
    </row>
    <row r="85" spans="1:34" s="86" customFormat="1" ht="10.199999999999999" outlineLevel="1">
      <c r="A85" s="229"/>
      <c r="B85" s="230"/>
      <c r="C85" s="320"/>
      <c r="D85" s="321"/>
      <c r="E85" s="321"/>
      <c r="F85" s="321"/>
      <c r="G85" s="321"/>
      <c r="H85" s="228"/>
      <c r="I85" s="228"/>
      <c r="J85" s="228"/>
      <c r="K85" s="228"/>
      <c r="L85" s="228"/>
      <c r="M85" s="228"/>
      <c r="N85" s="228"/>
      <c r="O85" s="228"/>
      <c r="P85" s="228"/>
      <c r="Q85" s="228"/>
      <c r="R85" s="201"/>
      <c r="S85" s="201"/>
      <c r="T85" s="201"/>
      <c r="U85" s="228"/>
      <c r="V85" s="228"/>
      <c r="W85" s="228"/>
      <c r="AG85" s="86" t="s">
        <v>279</v>
      </c>
    </row>
    <row r="86" spans="1:34" s="86" customFormat="1" ht="10.199999999999999">
      <c r="A86" s="218" t="s">
        <v>269</v>
      </c>
      <c r="B86" s="219" t="s">
        <v>161</v>
      </c>
      <c r="C86" s="208" t="s">
        <v>162</v>
      </c>
      <c r="D86" s="195"/>
      <c r="E86" s="220"/>
      <c r="F86" s="221"/>
      <c r="G86" s="221">
        <f>SUMIF(AG87:AG108,"&lt;&gt;NOR",G87:G108)</f>
        <v>0</v>
      </c>
      <c r="H86" s="221"/>
      <c r="I86" s="221">
        <f>SUM(I87:I108)</f>
        <v>0</v>
      </c>
      <c r="J86" s="221"/>
      <c r="K86" s="221">
        <f>SUM(K87:K108)</f>
        <v>0</v>
      </c>
      <c r="L86" s="221"/>
      <c r="M86" s="221">
        <f>SUM(M87:M108)</f>
        <v>0</v>
      </c>
      <c r="N86" s="221"/>
      <c r="O86" s="221">
        <f>SUM(O87:O108)</f>
        <v>3.8000000000000003</v>
      </c>
      <c r="P86" s="221"/>
      <c r="Q86" s="221">
        <f>SUM(Q87:Q108)</f>
        <v>0</v>
      </c>
      <c r="R86" s="196"/>
      <c r="S86" s="196"/>
      <c r="T86" s="197"/>
      <c r="U86" s="222"/>
      <c r="V86" s="222">
        <f>SUM(V87:V108)</f>
        <v>137.43</v>
      </c>
      <c r="W86" s="222"/>
      <c r="AG86" s="86" t="s">
        <v>270</v>
      </c>
    </row>
    <row r="87" spans="1:34" s="86" customFormat="1" ht="20.399999999999999" outlineLevel="1">
      <c r="A87" s="223">
        <v>19</v>
      </c>
      <c r="B87" s="224" t="s">
        <v>400</v>
      </c>
      <c r="C87" s="209" t="s">
        <v>401</v>
      </c>
      <c r="D87" s="198" t="s">
        <v>320</v>
      </c>
      <c r="E87" s="225">
        <v>161.976</v>
      </c>
      <c r="F87" s="226"/>
      <c r="G87" s="227">
        <f>ROUND(E87*F87,2)</f>
        <v>0</v>
      </c>
      <c r="H87" s="226"/>
      <c r="I87" s="227">
        <f>ROUND(E87*H87,2)</f>
        <v>0</v>
      </c>
      <c r="J87" s="226"/>
      <c r="K87" s="227">
        <f>ROUND(E87*J87,2)</f>
        <v>0</v>
      </c>
      <c r="L87" s="227">
        <v>21</v>
      </c>
      <c r="M87" s="227">
        <f>G87*(1+L87/100)</f>
        <v>0</v>
      </c>
      <c r="N87" s="227">
        <v>5.1000000000000004E-4</v>
      </c>
      <c r="O87" s="227">
        <f>ROUND(E87*N87,2)</f>
        <v>0.08</v>
      </c>
      <c r="P87" s="227">
        <v>0</v>
      </c>
      <c r="Q87" s="227">
        <f>ROUND(E87*P87,2)</f>
        <v>0</v>
      </c>
      <c r="R87" s="199" t="s">
        <v>321</v>
      </c>
      <c r="S87" s="199" t="s">
        <v>274</v>
      </c>
      <c r="T87" s="200" t="s">
        <v>274</v>
      </c>
      <c r="U87" s="228">
        <v>0.21</v>
      </c>
      <c r="V87" s="228">
        <f>ROUND(E87*U87,2)</f>
        <v>34.01</v>
      </c>
      <c r="W87" s="228"/>
      <c r="AG87" s="86" t="s">
        <v>322</v>
      </c>
    </row>
    <row r="88" spans="1:34" s="86" customFormat="1" ht="10.199999999999999" outlineLevel="1">
      <c r="A88" s="229"/>
      <c r="B88" s="230"/>
      <c r="C88" s="324" t="s">
        <v>402</v>
      </c>
      <c r="D88" s="325"/>
      <c r="E88" s="325"/>
      <c r="F88" s="325"/>
      <c r="G88" s="325"/>
      <c r="H88" s="228"/>
      <c r="I88" s="228"/>
      <c r="J88" s="228"/>
      <c r="K88" s="228"/>
      <c r="L88" s="228"/>
      <c r="M88" s="228"/>
      <c r="N88" s="228"/>
      <c r="O88" s="228"/>
      <c r="P88" s="228"/>
      <c r="Q88" s="228"/>
      <c r="R88" s="201"/>
      <c r="S88" s="201"/>
      <c r="T88" s="201"/>
      <c r="U88" s="228"/>
      <c r="V88" s="228"/>
      <c r="W88" s="228"/>
      <c r="AG88" s="86" t="s">
        <v>324</v>
      </c>
    </row>
    <row r="89" spans="1:34" s="86" customFormat="1" ht="10.199999999999999" outlineLevel="1">
      <c r="A89" s="229"/>
      <c r="B89" s="230"/>
      <c r="C89" s="322" t="s">
        <v>403</v>
      </c>
      <c r="D89" s="323"/>
      <c r="E89" s="323"/>
      <c r="F89" s="323"/>
      <c r="G89" s="323"/>
      <c r="H89" s="228"/>
      <c r="I89" s="228"/>
      <c r="J89" s="228"/>
      <c r="K89" s="228"/>
      <c r="L89" s="228"/>
      <c r="M89" s="228"/>
      <c r="N89" s="228"/>
      <c r="O89" s="228"/>
      <c r="P89" s="228"/>
      <c r="Q89" s="228"/>
      <c r="R89" s="201"/>
      <c r="S89" s="201"/>
      <c r="T89" s="201"/>
      <c r="U89" s="228"/>
      <c r="V89" s="228"/>
      <c r="W89" s="228"/>
      <c r="AG89" s="86" t="s">
        <v>278</v>
      </c>
    </row>
    <row r="90" spans="1:34" s="86" customFormat="1" ht="10.199999999999999" outlineLevel="1">
      <c r="A90" s="229"/>
      <c r="B90" s="230"/>
      <c r="C90" s="320"/>
      <c r="D90" s="321"/>
      <c r="E90" s="321"/>
      <c r="F90" s="321"/>
      <c r="G90" s="321"/>
      <c r="H90" s="228"/>
      <c r="I90" s="228"/>
      <c r="J90" s="228"/>
      <c r="K90" s="228"/>
      <c r="L90" s="228"/>
      <c r="M90" s="228"/>
      <c r="N90" s="228"/>
      <c r="O90" s="228"/>
      <c r="P90" s="228"/>
      <c r="Q90" s="228"/>
      <c r="R90" s="201"/>
      <c r="S90" s="201"/>
      <c r="T90" s="201"/>
      <c r="U90" s="228"/>
      <c r="V90" s="228"/>
      <c r="W90" s="228"/>
      <c r="AG90" s="86" t="s">
        <v>279</v>
      </c>
    </row>
    <row r="91" spans="1:34" s="86" customFormat="1" ht="20.399999999999999" outlineLevel="1">
      <c r="A91" s="223">
        <v>20</v>
      </c>
      <c r="B91" s="224" t="s">
        <v>404</v>
      </c>
      <c r="C91" s="209" t="s">
        <v>405</v>
      </c>
      <c r="D91" s="198" t="s">
        <v>320</v>
      </c>
      <c r="E91" s="225">
        <v>1.325</v>
      </c>
      <c r="F91" s="226"/>
      <c r="G91" s="227">
        <f>ROUND(E91*F91,2)</f>
        <v>0</v>
      </c>
      <c r="H91" s="226"/>
      <c r="I91" s="227">
        <f>ROUND(E91*H91,2)</f>
        <v>0</v>
      </c>
      <c r="J91" s="226"/>
      <c r="K91" s="227">
        <f>ROUND(E91*J91,2)</f>
        <v>0</v>
      </c>
      <c r="L91" s="227">
        <v>21</v>
      </c>
      <c r="M91" s="227">
        <f>G91*(1+L91/100)</f>
        <v>0</v>
      </c>
      <c r="N91" s="227">
        <v>4.2549999999999998E-2</v>
      </c>
      <c r="O91" s="227">
        <f>ROUND(E91*N91,2)</f>
        <v>0.06</v>
      </c>
      <c r="P91" s="227">
        <v>0</v>
      </c>
      <c r="Q91" s="227">
        <f>ROUND(E91*P91,2)</f>
        <v>0</v>
      </c>
      <c r="R91" s="199" t="s">
        <v>389</v>
      </c>
      <c r="S91" s="199" t="s">
        <v>274</v>
      </c>
      <c r="T91" s="200" t="s">
        <v>274</v>
      </c>
      <c r="U91" s="228">
        <v>0.60089999999999999</v>
      </c>
      <c r="V91" s="228">
        <f>ROUND(E91*U91,2)</f>
        <v>0.8</v>
      </c>
      <c r="W91" s="228"/>
      <c r="AG91" s="86" t="s">
        <v>322</v>
      </c>
    </row>
    <row r="92" spans="1:34" s="86" customFormat="1" ht="10.199999999999999" outlineLevel="1">
      <c r="A92" s="229"/>
      <c r="B92" s="230"/>
      <c r="C92" s="324" t="s">
        <v>406</v>
      </c>
      <c r="D92" s="325"/>
      <c r="E92" s="325"/>
      <c r="F92" s="325"/>
      <c r="G92" s="325"/>
      <c r="H92" s="228"/>
      <c r="I92" s="228"/>
      <c r="J92" s="228"/>
      <c r="K92" s="228"/>
      <c r="L92" s="228"/>
      <c r="M92" s="228"/>
      <c r="N92" s="228"/>
      <c r="O92" s="228"/>
      <c r="P92" s="228"/>
      <c r="Q92" s="228"/>
      <c r="R92" s="201"/>
      <c r="S92" s="201"/>
      <c r="T92" s="201"/>
      <c r="U92" s="228"/>
      <c r="V92" s="228"/>
      <c r="W92" s="228"/>
      <c r="AG92" s="86" t="s">
        <v>324</v>
      </c>
    </row>
    <row r="93" spans="1:34" s="86" customFormat="1" ht="10.199999999999999" outlineLevel="1">
      <c r="A93" s="229"/>
      <c r="B93" s="230"/>
      <c r="C93" s="322" t="s">
        <v>407</v>
      </c>
      <c r="D93" s="323"/>
      <c r="E93" s="323"/>
      <c r="F93" s="323"/>
      <c r="G93" s="323"/>
      <c r="H93" s="228"/>
      <c r="I93" s="228"/>
      <c r="J93" s="228"/>
      <c r="K93" s="228"/>
      <c r="L93" s="228"/>
      <c r="M93" s="228"/>
      <c r="N93" s="228"/>
      <c r="O93" s="228"/>
      <c r="P93" s="228"/>
      <c r="Q93" s="228"/>
      <c r="R93" s="201"/>
      <c r="S93" s="201"/>
      <c r="T93" s="201"/>
      <c r="U93" s="228"/>
      <c r="V93" s="228"/>
      <c r="W93" s="228"/>
      <c r="AG93" s="86" t="s">
        <v>278</v>
      </c>
    </row>
    <row r="94" spans="1:34" s="86" customFormat="1" ht="10.199999999999999" outlineLevel="1">
      <c r="A94" s="229"/>
      <c r="B94" s="230"/>
      <c r="C94" s="212" t="s">
        <v>394</v>
      </c>
      <c r="D94" s="203"/>
      <c r="E94" s="235">
        <v>1.325</v>
      </c>
      <c r="F94" s="228"/>
      <c r="G94" s="228"/>
      <c r="H94" s="228"/>
      <c r="I94" s="228"/>
      <c r="J94" s="228"/>
      <c r="K94" s="228"/>
      <c r="L94" s="228"/>
      <c r="M94" s="228"/>
      <c r="N94" s="228"/>
      <c r="O94" s="228"/>
      <c r="P94" s="228"/>
      <c r="Q94" s="228"/>
      <c r="R94" s="201"/>
      <c r="S94" s="201"/>
      <c r="T94" s="201"/>
      <c r="U94" s="228"/>
      <c r="V94" s="228"/>
      <c r="W94" s="228"/>
      <c r="AG94" s="86" t="s">
        <v>326</v>
      </c>
      <c r="AH94" s="86">
        <v>0</v>
      </c>
    </row>
    <row r="95" spans="1:34" s="86" customFormat="1" ht="10.199999999999999" outlineLevel="1">
      <c r="A95" s="229"/>
      <c r="B95" s="230"/>
      <c r="C95" s="320"/>
      <c r="D95" s="321"/>
      <c r="E95" s="321"/>
      <c r="F95" s="321"/>
      <c r="G95" s="321"/>
      <c r="H95" s="228"/>
      <c r="I95" s="228"/>
      <c r="J95" s="228"/>
      <c r="K95" s="228"/>
      <c r="L95" s="228"/>
      <c r="M95" s="228"/>
      <c r="N95" s="228"/>
      <c r="O95" s="228"/>
      <c r="P95" s="228"/>
      <c r="Q95" s="228"/>
      <c r="R95" s="201"/>
      <c r="S95" s="201"/>
      <c r="T95" s="201"/>
      <c r="U95" s="228"/>
      <c r="V95" s="228"/>
      <c r="W95" s="228"/>
      <c r="AG95" s="86" t="s">
        <v>279</v>
      </c>
    </row>
    <row r="96" spans="1:34" s="86" customFormat="1" ht="20.399999999999999" outlineLevel="1">
      <c r="A96" s="223">
        <v>21</v>
      </c>
      <c r="B96" s="224" t="s">
        <v>408</v>
      </c>
      <c r="C96" s="209" t="s">
        <v>409</v>
      </c>
      <c r="D96" s="198" t="s">
        <v>320</v>
      </c>
      <c r="E96" s="225">
        <v>19.8</v>
      </c>
      <c r="F96" s="226"/>
      <c r="G96" s="227">
        <f>ROUND(E96*F96,2)</f>
        <v>0</v>
      </c>
      <c r="H96" s="226"/>
      <c r="I96" s="227">
        <f>ROUND(E96*H96,2)</f>
        <v>0</v>
      </c>
      <c r="J96" s="226"/>
      <c r="K96" s="227">
        <f>ROUND(E96*J96,2)</f>
        <v>0</v>
      </c>
      <c r="L96" s="227">
        <v>21</v>
      </c>
      <c r="M96" s="227">
        <f>G96*(1+L96/100)</f>
        <v>0</v>
      </c>
      <c r="N96" s="227">
        <v>4.9100000000000003E-3</v>
      </c>
      <c r="O96" s="227">
        <f>ROUND(E96*N96,2)</f>
        <v>0.1</v>
      </c>
      <c r="P96" s="227">
        <v>0</v>
      </c>
      <c r="Q96" s="227">
        <f>ROUND(E96*P96,2)</f>
        <v>0</v>
      </c>
      <c r="R96" s="199" t="s">
        <v>321</v>
      </c>
      <c r="S96" s="199" t="s">
        <v>274</v>
      </c>
      <c r="T96" s="200" t="s">
        <v>274</v>
      </c>
      <c r="U96" s="228">
        <v>0.36199999999999999</v>
      </c>
      <c r="V96" s="228">
        <f>ROUND(E96*U96,2)</f>
        <v>7.17</v>
      </c>
      <c r="W96" s="228"/>
      <c r="AG96" s="86" t="s">
        <v>322</v>
      </c>
    </row>
    <row r="97" spans="1:34" s="86" customFormat="1" ht="10.199999999999999" outlineLevel="1">
      <c r="A97" s="229"/>
      <c r="B97" s="230"/>
      <c r="C97" s="212" t="s">
        <v>410</v>
      </c>
      <c r="D97" s="203"/>
      <c r="E97" s="235">
        <v>19.8</v>
      </c>
      <c r="F97" s="228"/>
      <c r="G97" s="228"/>
      <c r="H97" s="228"/>
      <c r="I97" s="228"/>
      <c r="J97" s="228"/>
      <c r="K97" s="228"/>
      <c r="L97" s="228"/>
      <c r="M97" s="228"/>
      <c r="N97" s="228"/>
      <c r="O97" s="228"/>
      <c r="P97" s="228"/>
      <c r="Q97" s="228"/>
      <c r="R97" s="201"/>
      <c r="S97" s="201"/>
      <c r="T97" s="201"/>
      <c r="U97" s="228"/>
      <c r="V97" s="228"/>
      <c r="W97" s="228"/>
      <c r="AG97" s="86" t="s">
        <v>326</v>
      </c>
      <c r="AH97" s="86">
        <v>5</v>
      </c>
    </row>
    <row r="98" spans="1:34" s="86" customFormat="1" ht="10.199999999999999" outlineLevel="1">
      <c r="A98" s="229"/>
      <c r="B98" s="230"/>
      <c r="C98" s="320"/>
      <c r="D98" s="321"/>
      <c r="E98" s="321"/>
      <c r="F98" s="321"/>
      <c r="G98" s="321"/>
      <c r="H98" s="228"/>
      <c r="I98" s="228"/>
      <c r="J98" s="228"/>
      <c r="K98" s="228"/>
      <c r="L98" s="228"/>
      <c r="M98" s="228"/>
      <c r="N98" s="228"/>
      <c r="O98" s="228"/>
      <c r="P98" s="228"/>
      <c r="Q98" s="228"/>
      <c r="R98" s="201"/>
      <c r="S98" s="201"/>
      <c r="T98" s="201"/>
      <c r="U98" s="228"/>
      <c r="V98" s="228"/>
      <c r="W98" s="228"/>
      <c r="AG98" s="86" t="s">
        <v>279</v>
      </c>
    </row>
    <row r="99" spans="1:34" s="86" customFormat="1" ht="10.199999999999999" outlineLevel="1">
      <c r="A99" s="223">
        <v>22</v>
      </c>
      <c r="B99" s="224" t="s">
        <v>411</v>
      </c>
      <c r="C99" s="209" t="s">
        <v>412</v>
      </c>
      <c r="D99" s="198" t="s">
        <v>320</v>
      </c>
      <c r="E99" s="225">
        <v>161.976</v>
      </c>
      <c r="F99" s="226"/>
      <c r="G99" s="227">
        <f>ROUND(E99*F99,2)</f>
        <v>0</v>
      </c>
      <c r="H99" s="226"/>
      <c r="I99" s="227">
        <f>ROUND(E99*H99,2)</f>
        <v>0</v>
      </c>
      <c r="J99" s="226"/>
      <c r="K99" s="227">
        <f>ROUND(E99*J99,2)</f>
        <v>0</v>
      </c>
      <c r="L99" s="227">
        <v>21</v>
      </c>
      <c r="M99" s="227">
        <f>G99*(1+L99/100)</f>
        <v>0</v>
      </c>
      <c r="N99" s="227">
        <v>2.0000000000000002E-5</v>
      </c>
      <c r="O99" s="227">
        <f>ROUND(E99*N99,2)</f>
        <v>0</v>
      </c>
      <c r="P99" s="227">
        <v>0</v>
      </c>
      <c r="Q99" s="227">
        <f>ROUND(E99*P99,2)</f>
        <v>0</v>
      </c>
      <c r="R99" s="199" t="s">
        <v>321</v>
      </c>
      <c r="S99" s="199" t="s">
        <v>274</v>
      </c>
      <c r="T99" s="200" t="s">
        <v>274</v>
      </c>
      <c r="U99" s="228">
        <v>0.11</v>
      </c>
      <c r="V99" s="228">
        <f>ROUND(E99*U99,2)</f>
        <v>17.82</v>
      </c>
      <c r="W99" s="228"/>
      <c r="AG99" s="86" t="s">
        <v>322</v>
      </c>
    </row>
    <row r="100" spans="1:34" s="86" customFormat="1" ht="10.199999999999999" outlineLevel="1">
      <c r="A100" s="229"/>
      <c r="B100" s="230"/>
      <c r="C100" s="212" t="s">
        <v>413</v>
      </c>
      <c r="D100" s="203"/>
      <c r="E100" s="235">
        <v>161.976</v>
      </c>
      <c r="F100" s="228"/>
      <c r="G100" s="228"/>
      <c r="H100" s="228"/>
      <c r="I100" s="228"/>
      <c r="J100" s="228"/>
      <c r="K100" s="228"/>
      <c r="L100" s="228"/>
      <c r="M100" s="228"/>
      <c r="N100" s="228"/>
      <c r="O100" s="228"/>
      <c r="P100" s="228"/>
      <c r="Q100" s="228"/>
      <c r="R100" s="201"/>
      <c r="S100" s="201"/>
      <c r="T100" s="201"/>
      <c r="U100" s="228"/>
      <c r="V100" s="228"/>
      <c r="W100" s="228"/>
      <c r="AG100" s="86" t="s">
        <v>326</v>
      </c>
      <c r="AH100" s="86">
        <v>0</v>
      </c>
    </row>
    <row r="101" spans="1:34" s="86" customFormat="1" ht="10.199999999999999" outlineLevel="1">
      <c r="A101" s="229"/>
      <c r="B101" s="230"/>
      <c r="C101" s="320"/>
      <c r="D101" s="321"/>
      <c r="E101" s="321"/>
      <c r="F101" s="321"/>
      <c r="G101" s="321"/>
      <c r="H101" s="228"/>
      <c r="I101" s="228"/>
      <c r="J101" s="228"/>
      <c r="K101" s="228"/>
      <c r="L101" s="228"/>
      <c r="M101" s="228"/>
      <c r="N101" s="228"/>
      <c r="O101" s="228"/>
      <c r="P101" s="228"/>
      <c r="Q101" s="228"/>
      <c r="R101" s="201"/>
      <c r="S101" s="201"/>
      <c r="T101" s="201"/>
      <c r="U101" s="228"/>
      <c r="V101" s="228"/>
      <c r="W101" s="228"/>
      <c r="AG101" s="86" t="s">
        <v>279</v>
      </c>
    </row>
    <row r="102" spans="1:34" s="86" customFormat="1" ht="20.399999999999999" outlineLevel="1">
      <c r="A102" s="223">
        <v>23</v>
      </c>
      <c r="B102" s="224" t="s">
        <v>414</v>
      </c>
      <c r="C102" s="209" t="s">
        <v>415</v>
      </c>
      <c r="D102" s="198" t="s">
        <v>320</v>
      </c>
      <c r="E102" s="225">
        <v>52.180999999999997</v>
      </c>
      <c r="F102" s="226"/>
      <c r="G102" s="227">
        <f>ROUND(E102*F102,2)</f>
        <v>0</v>
      </c>
      <c r="H102" s="226"/>
      <c r="I102" s="227">
        <f>ROUND(E102*H102,2)</f>
        <v>0</v>
      </c>
      <c r="J102" s="226"/>
      <c r="K102" s="227">
        <f>ROUND(E102*J102,2)</f>
        <v>0</v>
      </c>
      <c r="L102" s="227">
        <v>21</v>
      </c>
      <c r="M102" s="227">
        <f>G102*(1+L102/100)</f>
        <v>0</v>
      </c>
      <c r="N102" s="227">
        <v>5.969E-2</v>
      </c>
      <c r="O102" s="227">
        <f>ROUND(E102*N102,2)</f>
        <v>3.11</v>
      </c>
      <c r="P102" s="227">
        <v>0</v>
      </c>
      <c r="Q102" s="227">
        <f>ROUND(E102*P102,2)</f>
        <v>0</v>
      </c>
      <c r="R102" s="199" t="s">
        <v>353</v>
      </c>
      <c r="S102" s="199" t="s">
        <v>274</v>
      </c>
      <c r="T102" s="200" t="s">
        <v>274</v>
      </c>
      <c r="U102" s="228">
        <v>0.76083999999999996</v>
      </c>
      <c r="V102" s="228">
        <f>ROUND(E102*U102,2)</f>
        <v>39.700000000000003</v>
      </c>
      <c r="W102" s="228"/>
      <c r="AG102" s="86" t="s">
        <v>335</v>
      </c>
    </row>
    <row r="103" spans="1:34" s="86" customFormat="1" ht="10.199999999999999" outlineLevel="1">
      <c r="A103" s="229"/>
      <c r="B103" s="230"/>
      <c r="C103" s="212" t="s">
        <v>416</v>
      </c>
      <c r="D103" s="203"/>
      <c r="E103" s="235">
        <v>57.936</v>
      </c>
      <c r="F103" s="228"/>
      <c r="G103" s="228"/>
      <c r="H103" s="228"/>
      <c r="I103" s="228"/>
      <c r="J103" s="228"/>
      <c r="K103" s="228"/>
      <c r="L103" s="228"/>
      <c r="M103" s="228"/>
      <c r="N103" s="228"/>
      <c r="O103" s="228"/>
      <c r="P103" s="228"/>
      <c r="Q103" s="228"/>
      <c r="R103" s="201"/>
      <c r="S103" s="201"/>
      <c r="T103" s="201"/>
      <c r="U103" s="228"/>
      <c r="V103" s="228"/>
      <c r="W103" s="228"/>
      <c r="AG103" s="86" t="s">
        <v>326</v>
      </c>
      <c r="AH103" s="86">
        <v>0</v>
      </c>
    </row>
    <row r="104" spans="1:34" s="86" customFormat="1" ht="10.199999999999999" outlineLevel="1">
      <c r="A104" s="229"/>
      <c r="B104" s="230"/>
      <c r="C104" s="212" t="s">
        <v>417</v>
      </c>
      <c r="D104" s="203"/>
      <c r="E104" s="235">
        <v>4.97</v>
      </c>
      <c r="F104" s="228"/>
      <c r="G104" s="228"/>
      <c r="H104" s="228"/>
      <c r="I104" s="228"/>
      <c r="J104" s="228"/>
      <c r="K104" s="228"/>
      <c r="L104" s="228"/>
      <c r="M104" s="228"/>
      <c r="N104" s="228"/>
      <c r="O104" s="228"/>
      <c r="P104" s="228"/>
      <c r="Q104" s="228"/>
      <c r="R104" s="201"/>
      <c r="S104" s="201"/>
      <c r="T104" s="201"/>
      <c r="U104" s="228"/>
      <c r="V104" s="228"/>
      <c r="W104" s="228"/>
      <c r="AG104" s="86" t="s">
        <v>326</v>
      </c>
      <c r="AH104" s="86">
        <v>0</v>
      </c>
    </row>
    <row r="105" spans="1:34" s="86" customFormat="1" ht="10.199999999999999" outlineLevel="1">
      <c r="A105" s="229"/>
      <c r="B105" s="230"/>
      <c r="C105" s="212" t="s">
        <v>398</v>
      </c>
      <c r="D105" s="203"/>
      <c r="E105" s="235">
        <v>-10.725</v>
      </c>
      <c r="F105" s="228"/>
      <c r="G105" s="228"/>
      <c r="H105" s="228"/>
      <c r="I105" s="228"/>
      <c r="J105" s="228"/>
      <c r="K105" s="228"/>
      <c r="L105" s="228"/>
      <c r="M105" s="228"/>
      <c r="N105" s="228"/>
      <c r="O105" s="228"/>
      <c r="P105" s="228"/>
      <c r="Q105" s="228"/>
      <c r="R105" s="201"/>
      <c r="S105" s="201"/>
      <c r="T105" s="201"/>
      <c r="U105" s="228"/>
      <c r="V105" s="228"/>
      <c r="W105" s="228"/>
      <c r="AG105" s="86" t="s">
        <v>326</v>
      </c>
      <c r="AH105" s="86">
        <v>0</v>
      </c>
    </row>
    <row r="106" spans="1:34" s="86" customFormat="1" ht="10.199999999999999" outlineLevel="1">
      <c r="A106" s="229"/>
      <c r="B106" s="230"/>
      <c r="C106" s="320"/>
      <c r="D106" s="321"/>
      <c r="E106" s="321"/>
      <c r="F106" s="321"/>
      <c r="G106" s="321"/>
      <c r="H106" s="228"/>
      <c r="I106" s="228"/>
      <c r="J106" s="228"/>
      <c r="K106" s="228"/>
      <c r="L106" s="228"/>
      <c r="M106" s="228"/>
      <c r="N106" s="228"/>
      <c r="O106" s="228"/>
      <c r="P106" s="228"/>
      <c r="Q106" s="228"/>
      <c r="R106" s="201"/>
      <c r="S106" s="201"/>
      <c r="T106" s="201"/>
      <c r="U106" s="228"/>
      <c r="V106" s="228"/>
      <c r="W106" s="228"/>
      <c r="AG106" s="86" t="s">
        <v>279</v>
      </c>
    </row>
    <row r="107" spans="1:34" s="86" customFormat="1" ht="20.399999999999999" outlineLevel="1">
      <c r="A107" s="223">
        <v>24</v>
      </c>
      <c r="B107" s="224" t="s">
        <v>418</v>
      </c>
      <c r="C107" s="209" t="s">
        <v>419</v>
      </c>
      <c r="D107" s="198" t="s">
        <v>320</v>
      </c>
      <c r="E107" s="225">
        <v>52.180999999999997</v>
      </c>
      <c r="F107" s="226"/>
      <c r="G107" s="227">
        <f>ROUND(E107*F107,2)</f>
        <v>0</v>
      </c>
      <c r="H107" s="226"/>
      <c r="I107" s="227">
        <f>ROUND(E107*H107,2)</f>
        <v>0</v>
      </c>
      <c r="J107" s="226"/>
      <c r="K107" s="227">
        <f>ROUND(E107*J107,2)</f>
        <v>0</v>
      </c>
      <c r="L107" s="227">
        <v>21</v>
      </c>
      <c r="M107" s="227">
        <f>G107*(1+L107/100)</f>
        <v>0</v>
      </c>
      <c r="N107" s="227">
        <v>8.5900000000000004E-3</v>
      </c>
      <c r="O107" s="227">
        <f>ROUND(E107*N107,2)</f>
        <v>0.45</v>
      </c>
      <c r="P107" s="227">
        <v>0</v>
      </c>
      <c r="Q107" s="227">
        <f>ROUND(E107*P107,2)</f>
        <v>0</v>
      </c>
      <c r="R107" s="199" t="s">
        <v>353</v>
      </c>
      <c r="S107" s="199" t="s">
        <v>274</v>
      </c>
      <c r="T107" s="200" t="s">
        <v>274</v>
      </c>
      <c r="U107" s="228">
        <v>0.72697999999999996</v>
      </c>
      <c r="V107" s="228">
        <f>ROUND(E107*U107,2)</f>
        <v>37.93</v>
      </c>
      <c r="W107" s="228"/>
      <c r="AG107" s="86" t="s">
        <v>335</v>
      </c>
    </row>
    <row r="108" spans="1:34" s="86" customFormat="1" ht="10.199999999999999" outlineLevel="1">
      <c r="A108" s="229"/>
      <c r="B108" s="230"/>
      <c r="C108" s="326"/>
      <c r="D108" s="327"/>
      <c r="E108" s="327"/>
      <c r="F108" s="327"/>
      <c r="G108" s="327"/>
      <c r="H108" s="228"/>
      <c r="I108" s="228"/>
      <c r="J108" s="228"/>
      <c r="K108" s="228"/>
      <c r="L108" s="228"/>
      <c r="M108" s="228"/>
      <c r="N108" s="228"/>
      <c r="O108" s="228"/>
      <c r="P108" s="228"/>
      <c r="Q108" s="228"/>
      <c r="R108" s="201"/>
      <c r="S108" s="201"/>
      <c r="T108" s="201"/>
      <c r="U108" s="228"/>
      <c r="V108" s="228"/>
      <c r="W108" s="228"/>
      <c r="AG108" s="86" t="s">
        <v>279</v>
      </c>
    </row>
    <row r="109" spans="1:34" s="86" customFormat="1" ht="10.199999999999999">
      <c r="A109" s="218" t="s">
        <v>269</v>
      </c>
      <c r="B109" s="219" t="s">
        <v>163</v>
      </c>
      <c r="C109" s="208" t="s">
        <v>164</v>
      </c>
      <c r="D109" s="195"/>
      <c r="E109" s="220"/>
      <c r="F109" s="221"/>
      <c r="G109" s="221">
        <f>SUMIF(AG110:AG118,"&lt;&gt;NOR",G110:G118)</f>
        <v>0</v>
      </c>
      <c r="H109" s="221"/>
      <c r="I109" s="221">
        <f>SUM(I110:I118)</f>
        <v>0</v>
      </c>
      <c r="J109" s="221"/>
      <c r="K109" s="221">
        <f>SUM(K110:K118)</f>
        <v>0</v>
      </c>
      <c r="L109" s="221"/>
      <c r="M109" s="221">
        <f>SUM(M110:M118)</f>
        <v>0</v>
      </c>
      <c r="N109" s="221"/>
      <c r="O109" s="221">
        <f>SUM(O110:O118)</f>
        <v>5.8500000000000005</v>
      </c>
      <c r="P109" s="221"/>
      <c r="Q109" s="221">
        <f>SUM(Q110:Q118)</f>
        <v>0</v>
      </c>
      <c r="R109" s="196"/>
      <c r="S109" s="196"/>
      <c r="T109" s="197"/>
      <c r="U109" s="222"/>
      <c r="V109" s="222">
        <f>SUM(V110:V118)</f>
        <v>8.4599999999999991</v>
      </c>
      <c r="W109" s="222"/>
      <c r="AG109" s="86" t="s">
        <v>270</v>
      </c>
    </row>
    <row r="110" spans="1:34" s="86" customFormat="1" ht="20.399999999999999" outlineLevel="1">
      <c r="A110" s="223">
        <v>25</v>
      </c>
      <c r="B110" s="224" t="s">
        <v>420</v>
      </c>
      <c r="C110" s="209" t="s">
        <v>421</v>
      </c>
      <c r="D110" s="198" t="s">
        <v>334</v>
      </c>
      <c r="E110" s="225">
        <v>2.0592000000000001</v>
      </c>
      <c r="F110" s="226"/>
      <c r="G110" s="227">
        <f>ROUND(E110*F110,2)</f>
        <v>0</v>
      </c>
      <c r="H110" s="226"/>
      <c r="I110" s="227">
        <f>ROUND(E110*H110,2)</f>
        <v>0</v>
      </c>
      <c r="J110" s="226"/>
      <c r="K110" s="227">
        <f>ROUND(E110*J110,2)</f>
        <v>0</v>
      </c>
      <c r="L110" s="227">
        <v>21</v>
      </c>
      <c r="M110" s="227">
        <f>G110*(1+L110/100)</f>
        <v>0</v>
      </c>
      <c r="N110" s="227">
        <v>2.5249999999999999</v>
      </c>
      <c r="O110" s="227">
        <f>ROUND(E110*N110,2)</f>
        <v>5.2</v>
      </c>
      <c r="P110" s="227">
        <v>0</v>
      </c>
      <c r="Q110" s="227">
        <f>ROUND(E110*P110,2)</f>
        <v>0</v>
      </c>
      <c r="R110" s="199" t="s">
        <v>321</v>
      </c>
      <c r="S110" s="199" t="s">
        <v>274</v>
      </c>
      <c r="T110" s="200" t="s">
        <v>274</v>
      </c>
      <c r="U110" s="228">
        <v>2.3170000000000002</v>
      </c>
      <c r="V110" s="228">
        <f>ROUND(E110*U110,2)</f>
        <v>4.7699999999999996</v>
      </c>
      <c r="W110" s="228"/>
      <c r="AG110" s="86" t="s">
        <v>322</v>
      </c>
    </row>
    <row r="111" spans="1:34" s="86" customFormat="1" ht="10.199999999999999" outlineLevel="1">
      <c r="A111" s="229"/>
      <c r="B111" s="230"/>
      <c r="C111" s="324" t="s">
        <v>422</v>
      </c>
      <c r="D111" s="325"/>
      <c r="E111" s="325"/>
      <c r="F111" s="325"/>
      <c r="G111" s="325"/>
      <c r="H111" s="228"/>
      <c r="I111" s="228"/>
      <c r="J111" s="228"/>
      <c r="K111" s="228"/>
      <c r="L111" s="228"/>
      <c r="M111" s="228"/>
      <c r="N111" s="228"/>
      <c r="O111" s="228"/>
      <c r="P111" s="228"/>
      <c r="Q111" s="228"/>
      <c r="R111" s="201"/>
      <c r="S111" s="201"/>
      <c r="T111" s="201"/>
      <c r="U111" s="228"/>
      <c r="V111" s="228"/>
      <c r="W111" s="228"/>
      <c r="AG111" s="86" t="s">
        <v>324</v>
      </c>
    </row>
    <row r="112" spans="1:34" s="86" customFormat="1" ht="10.199999999999999" outlineLevel="1">
      <c r="A112" s="229"/>
      <c r="B112" s="230"/>
      <c r="C112" s="322" t="s">
        <v>423</v>
      </c>
      <c r="D112" s="323"/>
      <c r="E112" s="323"/>
      <c r="F112" s="323"/>
      <c r="G112" s="323"/>
      <c r="H112" s="228"/>
      <c r="I112" s="228"/>
      <c r="J112" s="228"/>
      <c r="K112" s="228"/>
      <c r="L112" s="228"/>
      <c r="M112" s="228"/>
      <c r="N112" s="228"/>
      <c r="O112" s="228"/>
      <c r="P112" s="228"/>
      <c r="Q112" s="228"/>
      <c r="R112" s="201"/>
      <c r="S112" s="201"/>
      <c r="T112" s="201"/>
      <c r="U112" s="228"/>
      <c r="V112" s="228"/>
      <c r="W112" s="228"/>
      <c r="AG112" s="86" t="s">
        <v>278</v>
      </c>
    </row>
    <row r="113" spans="1:53" s="86" customFormat="1" ht="10.199999999999999" outlineLevel="1">
      <c r="A113" s="229"/>
      <c r="B113" s="230"/>
      <c r="C113" s="212" t="s">
        <v>424</v>
      </c>
      <c r="D113" s="203"/>
      <c r="E113" s="235">
        <v>2.0592000000000001</v>
      </c>
      <c r="F113" s="228"/>
      <c r="G113" s="228"/>
      <c r="H113" s="228"/>
      <c r="I113" s="228"/>
      <c r="J113" s="228"/>
      <c r="K113" s="228"/>
      <c r="L113" s="228"/>
      <c r="M113" s="228"/>
      <c r="N113" s="228"/>
      <c r="O113" s="228"/>
      <c r="P113" s="228"/>
      <c r="Q113" s="228"/>
      <c r="R113" s="201"/>
      <c r="S113" s="201"/>
      <c r="T113" s="201"/>
      <c r="U113" s="228"/>
      <c r="V113" s="228"/>
      <c r="W113" s="228"/>
      <c r="AG113" s="86" t="s">
        <v>326</v>
      </c>
      <c r="AH113" s="86">
        <v>0</v>
      </c>
    </row>
    <row r="114" spans="1:53" s="86" customFormat="1" ht="10.199999999999999" outlineLevel="1">
      <c r="A114" s="229"/>
      <c r="B114" s="230"/>
      <c r="C114" s="320"/>
      <c r="D114" s="321"/>
      <c r="E114" s="321"/>
      <c r="F114" s="321"/>
      <c r="G114" s="321"/>
      <c r="H114" s="228"/>
      <c r="I114" s="228"/>
      <c r="J114" s="228"/>
      <c r="K114" s="228"/>
      <c r="L114" s="228"/>
      <c r="M114" s="228"/>
      <c r="N114" s="228"/>
      <c r="O114" s="228"/>
      <c r="P114" s="228"/>
      <c r="Q114" s="228"/>
      <c r="R114" s="201"/>
      <c r="S114" s="201"/>
      <c r="T114" s="201"/>
      <c r="U114" s="228"/>
      <c r="V114" s="228"/>
      <c r="W114" s="228"/>
      <c r="AG114" s="86" t="s">
        <v>279</v>
      </c>
    </row>
    <row r="115" spans="1:53" s="86" customFormat="1" ht="20.399999999999999" outlineLevel="1">
      <c r="A115" s="223">
        <v>26</v>
      </c>
      <c r="B115" s="224" t="s">
        <v>425</v>
      </c>
      <c r="C115" s="209" t="s">
        <v>426</v>
      </c>
      <c r="D115" s="198" t="s">
        <v>320</v>
      </c>
      <c r="E115" s="225">
        <v>5.28</v>
      </c>
      <c r="F115" s="226"/>
      <c r="G115" s="227">
        <f>ROUND(E115*F115,2)</f>
        <v>0</v>
      </c>
      <c r="H115" s="226"/>
      <c r="I115" s="227">
        <f>ROUND(E115*H115,2)</f>
        <v>0</v>
      </c>
      <c r="J115" s="226"/>
      <c r="K115" s="227">
        <f>ROUND(E115*J115,2)</f>
        <v>0</v>
      </c>
      <c r="L115" s="227">
        <v>21</v>
      </c>
      <c r="M115" s="227">
        <f>G115*(1+L115/100)</f>
        <v>0</v>
      </c>
      <c r="N115" s="227">
        <v>0.1231</v>
      </c>
      <c r="O115" s="227">
        <f>ROUND(E115*N115,2)</f>
        <v>0.65</v>
      </c>
      <c r="P115" s="227">
        <v>0</v>
      </c>
      <c r="Q115" s="227">
        <f>ROUND(E115*P115,2)</f>
        <v>0</v>
      </c>
      <c r="R115" s="199" t="s">
        <v>321</v>
      </c>
      <c r="S115" s="199" t="s">
        <v>274</v>
      </c>
      <c r="T115" s="200" t="s">
        <v>274</v>
      </c>
      <c r="U115" s="228">
        <v>0.69899999999999995</v>
      </c>
      <c r="V115" s="228">
        <f>ROUND(E115*U115,2)</f>
        <v>3.69</v>
      </c>
      <c r="W115" s="228"/>
      <c r="AG115" s="86" t="s">
        <v>322</v>
      </c>
    </row>
    <row r="116" spans="1:53" s="86" customFormat="1" ht="10.199999999999999" outlineLevel="1">
      <c r="A116" s="229"/>
      <c r="B116" s="230"/>
      <c r="C116" s="324" t="s">
        <v>427</v>
      </c>
      <c r="D116" s="325"/>
      <c r="E116" s="325"/>
      <c r="F116" s="325"/>
      <c r="G116" s="325"/>
      <c r="H116" s="228"/>
      <c r="I116" s="228"/>
      <c r="J116" s="228"/>
      <c r="K116" s="228"/>
      <c r="L116" s="228"/>
      <c r="M116" s="228"/>
      <c r="N116" s="228"/>
      <c r="O116" s="228"/>
      <c r="P116" s="228"/>
      <c r="Q116" s="228"/>
      <c r="R116" s="201"/>
      <c r="S116" s="201"/>
      <c r="T116" s="201"/>
      <c r="U116" s="228"/>
      <c r="V116" s="228"/>
      <c r="W116" s="228"/>
      <c r="AG116" s="86" t="s">
        <v>324</v>
      </c>
    </row>
    <row r="117" spans="1:53" s="86" customFormat="1" ht="10.199999999999999" outlineLevel="1">
      <c r="A117" s="229"/>
      <c r="B117" s="230"/>
      <c r="C117" s="212" t="s">
        <v>428</v>
      </c>
      <c r="D117" s="203"/>
      <c r="E117" s="235">
        <v>5.28</v>
      </c>
      <c r="F117" s="228"/>
      <c r="G117" s="228"/>
      <c r="H117" s="228"/>
      <c r="I117" s="228"/>
      <c r="J117" s="228"/>
      <c r="K117" s="228"/>
      <c r="L117" s="228"/>
      <c r="M117" s="228"/>
      <c r="N117" s="228"/>
      <c r="O117" s="228"/>
      <c r="P117" s="228"/>
      <c r="Q117" s="228"/>
      <c r="R117" s="201"/>
      <c r="S117" s="201"/>
      <c r="T117" s="201"/>
      <c r="U117" s="228"/>
      <c r="V117" s="228"/>
      <c r="W117" s="228"/>
      <c r="AG117" s="86" t="s">
        <v>326</v>
      </c>
      <c r="AH117" s="86">
        <v>0</v>
      </c>
    </row>
    <row r="118" spans="1:53" s="86" customFormat="1" ht="10.199999999999999" outlineLevel="1">
      <c r="A118" s="229"/>
      <c r="B118" s="230"/>
      <c r="C118" s="320"/>
      <c r="D118" s="321"/>
      <c r="E118" s="321"/>
      <c r="F118" s="321"/>
      <c r="G118" s="321"/>
      <c r="H118" s="228"/>
      <c r="I118" s="228"/>
      <c r="J118" s="228"/>
      <c r="K118" s="228"/>
      <c r="L118" s="228"/>
      <c r="M118" s="228"/>
      <c r="N118" s="228"/>
      <c r="O118" s="228"/>
      <c r="P118" s="228"/>
      <c r="Q118" s="228"/>
      <c r="R118" s="201"/>
      <c r="S118" s="201"/>
      <c r="T118" s="201"/>
      <c r="U118" s="228"/>
      <c r="V118" s="228"/>
      <c r="W118" s="228"/>
      <c r="AG118" s="86" t="s">
        <v>279</v>
      </c>
    </row>
    <row r="119" spans="1:53" s="86" customFormat="1" ht="10.199999999999999">
      <c r="A119" s="218" t="s">
        <v>269</v>
      </c>
      <c r="B119" s="219" t="s">
        <v>165</v>
      </c>
      <c r="C119" s="208" t="s">
        <v>166</v>
      </c>
      <c r="D119" s="195"/>
      <c r="E119" s="220"/>
      <c r="F119" s="221"/>
      <c r="G119" s="221">
        <f>SUMIF(AG120:AG123,"&lt;&gt;NOR",G120:G123)</f>
        <v>0</v>
      </c>
      <c r="H119" s="221"/>
      <c r="I119" s="221">
        <f>SUM(I120:I123)</f>
        <v>0</v>
      </c>
      <c r="J119" s="221"/>
      <c r="K119" s="221">
        <f>SUM(K120:K123)</f>
        <v>0</v>
      </c>
      <c r="L119" s="221"/>
      <c r="M119" s="221">
        <f>SUM(M120:M123)</f>
        <v>0</v>
      </c>
      <c r="N119" s="221"/>
      <c r="O119" s="221">
        <f>SUM(O120:O123)</f>
        <v>0.06</v>
      </c>
      <c r="P119" s="221"/>
      <c r="Q119" s="221">
        <f>SUM(Q120:Q123)</f>
        <v>0</v>
      </c>
      <c r="R119" s="196"/>
      <c r="S119" s="196"/>
      <c r="T119" s="197"/>
      <c r="U119" s="222"/>
      <c r="V119" s="222">
        <f>SUM(V120:V123)</f>
        <v>2.1</v>
      </c>
      <c r="W119" s="222"/>
      <c r="AG119" s="86" t="s">
        <v>270</v>
      </c>
    </row>
    <row r="120" spans="1:53" s="86" customFormat="1" ht="20.399999999999999" outlineLevel="1">
      <c r="A120" s="223">
        <v>27</v>
      </c>
      <c r="B120" s="224" t="s">
        <v>429</v>
      </c>
      <c r="C120" s="209" t="s">
        <v>430</v>
      </c>
      <c r="D120" s="198" t="s">
        <v>329</v>
      </c>
      <c r="E120" s="225">
        <v>1</v>
      </c>
      <c r="F120" s="226"/>
      <c r="G120" s="227">
        <f>ROUND(E120*F120,2)</f>
        <v>0</v>
      </c>
      <c r="H120" s="226"/>
      <c r="I120" s="227">
        <f>ROUND(E120*H120,2)</f>
        <v>0</v>
      </c>
      <c r="J120" s="226"/>
      <c r="K120" s="227">
        <f>ROUND(E120*J120,2)</f>
        <v>0</v>
      </c>
      <c r="L120" s="227">
        <v>21</v>
      </c>
      <c r="M120" s="227">
        <f>G120*(1+L120/100)</f>
        <v>0</v>
      </c>
      <c r="N120" s="227">
        <v>6.4009999999999997E-2</v>
      </c>
      <c r="O120" s="227">
        <f>ROUND(E120*N120,2)</f>
        <v>0.06</v>
      </c>
      <c r="P120" s="227">
        <v>0</v>
      </c>
      <c r="Q120" s="227">
        <f>ROUND(E120*P120,2)</f>
        <v>0</v>
      </c>
      <c r="R120" s="199" t="s">
        <v>389</v>
      </c>
      <c r="S120" s="199" t="s">
        <v>274</v>
      </c>
      <c r="T120" s="200" t="s">
        <v>274</v>
      </c>
      <c r="U120" s="228">
        <v>2.097</v>
      </c>
      <c r="V120" s="228">
        <f>ROUND(E120*U120,2)</f>
        <v>2.1</v>
      </c>
      <c r="W120" s="228"/>
      <c r="AG120" s="86" t="s">
        <v>322</v>
      </c>
    </row>
    <row r="121" spans="1:53" s="86" customFormat="1" ht="10.199999999999999" outlineLevel="1">
      <c r="A121" s="229"/>
      <c r="B121" s="230"/>
      <c r="C121" s="324" t="s">
        <v>431</v>
      </c>
      <c r="D121" s="325"/>
      <c r="E121" s="325"/>
      <c r="F121" s="325"/>
      <c r="G121" s="325"/>
      <c r="H121" s="228"/>
      <c r="I121" s="228"/>
      <c r="J121" s="228"/>
      <c r="K121" s="228"/>
      <c r="L121" s="228"/>
      <c r="M121" s="228"/>
      <c r="N121" s="228"/>
      <c r="O121" s="228"/>
      <c r="P121" s="228"/>
      <c r="Q121" s="228"/>
      <c r="R121" s="201"/>
      <c r="S121" s="201"/>
      <c r="T121" s="201"/>
      <c r="U121" s="228"/>
      <c r="V121" s="228"/>
      <c r="W121" s="228"/>
      <c r="AG121" s="86" t="s">
        <v>324</v>
      </c>
      <c r="BA121" s="231" t="str">
        <f>C121</f>
        <v>lisované nebo z úhelníků s vybetonováním prahu, z pomocného pracovního lešení o výšce podlahy do 1900 mm a pro zatížení do 1,5 kPa, včetně dodávky zárubně</v>
      </c>
    </row>
    <row r="122" spans="1:53" s="86" customFormat="1" ht="10.199999999999999" outlineLevel="1">
      <c r="A122" s="229"/>
      <c r="B122" s="230"/>
      <c r="C122" s="212" t="s">
        <v>432</v>
      </c>
      <c r="D122" s="203"/>
      <c r="E122" s="235">
        <v>1</v>
      </c>
      <c r="F122" s="228"/>
      <c r="G122" s="228"/>
      <c r="H122" s="228"/>
      <c r="I122" s="228"/>
      <c r="J122" s="228"/>
      <c r="K122" s="228"/>
      <c r="L122" s="228"/>
      <c r="M122" s="228"/>
      <c r="N122" s="228"/>
      <c r="O122" s="228"/>
      <c r="P122" s="228"/>
      <c r="Q122" s="228"/>
      <c r="R122" s="201"/>
      <c r="S122" s="201"/>
      <c r="T122" s="201"/>
      <c r="U122" s="228"/>
      <c r="V122" s="228"/>
      <c r="W122" s="228"/>
      <c r="AG122" s="86" t="s">
        <v>326</v>
      </c>
      <c r="AH122" s="86">
        <v>0</v>
      </c>
    </row>
    <row r="123" spans="1:53" s="86" customFormat="1" ht="10.199999999999999" outlineLevel="1">
      <c r="A123" s="229"/>
      <c r="B123" s="230"/>
      <c r="C123" s="320"/>
      <c r="D123" s="321"/>
      <c r="E123" s="321"/>
      <c r="F123" s="321"/>
      <c r="G123" s="321"/>
      <c r="H123" s="228"/>
      <c r="I123" s="228"/>
      <c r="J123" s="228"/>
      <c r="K123" s="228"/>
      <c r="L123" s="228"/>
      <c r="M123" s="228"/>
      <c r="N123" s="228"/>
      <c r="O123" s="228"/>
      <c r="P123" s="228"/>
      <c r="Q123" s="228"/>
      <c r="R123" s="201"/>
      <c r="S123" s="201"/>
      <c r="T123" s="201"/>
      <c r="U123" s="228"/>
      <c r="V123" s="228"/>
      <c r="W123" s="228"/>
      <c r="AG123" s="86" t="s">
        <v>279</v>
      </c>
    </row>
    <row r="124" spans="1:53" s="86" customFormat="1" ht="10.199999999999999">
      <c r="A124" s="218" t="s">
        <v>269</v>
      </c>
      <c r="B124" s="219" t="s">
        <v>167</v>
      </c>
      <c r="C124" s="208" t="s">
        <v>168</v>
      </c>
      <c r="D124" s="195"/>
      <c r="E124" s="220"/>
      <c r="F124" s="221"/>
      <c r="G124" s="221">
        <f>SUMIF(AG125:AG131,"&lt;&gt;NOR",G125:G131)</f>
        <v>0</v>
      </c>
      <c r="H124" s="221"/>
      <c r="I124" s="221">
        <f>SUM(I125:I131)</f>
        <v>0</v>
      </c>
      <c r="J124" s="221"/>
      <c r="K124" s="221">
        <f>SUM(K125:K131)</f>
        <v>0</v>
      </c>
      <c r="L124" s="221"/>
      <c r="M124" s="221">
        <f>SUM(M125:M131)</f>
        <v>0</v>
      </c>
      <c r="N124" s="221"/>
      <c r="O124" s="221">
        <f>SUM(O125:O131)</f>
        <v>2.56</v>
      </c>
      <c r="P124" s="221"/>
      <c r="Q124" s="221">
        <f>SUM(Q125:Q131)</f>
        <v>0</v>
      </c>
      <c r="R124" s="196"/>
      <c r="S124" s="196"/>
      <c r="T124" s="197"/>
      <c r="U124" s="222"/>
      <c r="V124" s="222">
        <f>SUM(V125:V131)</f>
        <v>13.86</v>
      </c>
      <c r="W124" s="222"/>
      <c r="AG124" s="86" t="s">
        <v>270</v>
      </c>
    </row>
    <row r="125" spans="1:53" s="86" customFormat="1" ht="20.399999999999999" outlineLevel="1">
      <c r="A125" s="223">
        <v>28</v>
      </c>
      <c r="B125" s="224" t="s">
        <v>433</v>
      </c>
      <c r="C125" s="209" t="s">
        <v>434</v>
      </c>
      <c r="D125" s="198" t="s">
        <v>344</v>
      </c>
      <c r="E125" s="225">
        <v>9.4499999999999993</v>
      </c>
      <c r="F125" s="226"/>
      <c r="G125" s="227">
        <f>ROUND(E125*F125,2)</f>
        <v>0</v>
      </c>
      <c r="H125" s="226"/>
      <c r="I125" s="227">
        <f>ROUND(E125*H125,2)</f>
        <v>0</v>
      </c>
      <c r="J125" s="226"/>
      <c r="K125" s="227">
        <f>ROUND(E125*J125,2)</f>
        <v>0</v>
      </c>
      <c r="L125" s="227">
        <v>21</v>
      </c>
      <c r="M125" s="227">
        <f>G125*(1+L125/100)</f>
        <v>0</v>
      </c>
      <c r="N125" s="227">
        <v>0.27062000000000003</v>
      </c>
      <c r="O125" s="227">
        <f>ROUND(E125*N125,2)</f>
        <v>2.56</v>
      </c>
      <c r="P125" s="227">
        <v>0</v>
      </c>
      <c r="Q125" s="227">
        <f>ROUND(E125*P125,2)</f>
        <v>0</v>
      </c>
      <c r="R125" s="199" t="s">
        <v>353</v>
      </c>
      <c r="S125" s="199" t="s">
        <v>274</v>
      </c>
      <c r="T125" s="200" t="s">
        <v>274</v>
      </c>
      <c r="U125" s="228">
        <v>1.4668300000000001</v>
      </c>
      <c r="V125" s="228">
        <f>ROUND(E125*U125,2)</f>
        <v>13.86</v>
      </c>
      <c r="W125" s="228"/>
      <c r="AG125" s="86" t="s">
        <v>335</v>
      </c>
    </row>
    <row r="126" spans="1:53" s="86" customFormat="1" ht="40.799999999999997" outlineLevel="1">
      <c r="A126" s="229"/>
      <c r="B126" s="230"/>
      <c r="C126" s="324" t="s">
        <v>435</v>
      </c>
      <c r="D126" s="325"/>
      <c r="E126" s="325"/>
      <c r="F126" s="325"/>
      <c r="G126" s="325"/>
      <c r="H126" s="228"/>
      <c r="I126" s="228"/>
      <c r="J126" s="228"/>
      <c r="K126" s="228"/>
      <c r="L126" s="228"/>
      <c r="M126" s="228"/>
      <c r="N126" s="228"/>
      <c r="O126" s="228"/>
      <c r="P126" s="228"/>
      <c r="Q126" s="228"/>
      <c r="R126" s="201"/>
      <c r="S126" s="201"/>
      <c r="T126" s="201"/>
      <c r="U126" s="228"/>
      <c r="V126" s="228"/>
      <c r="W126" s="228"/>
      <c r="AG126" s="86" t="s">
        <v>324</v>
      </c>
      <c r="BA126" s="231" t="str">
        <f>C126</f>
        <v>hloubení rýh nezapažených, šířky do 200 cm, v hornině 3 (včetně příplatku za lepivost), se svislým přemístěním, lože pod potrubí z písku a štěrkopísku do 63 mm, dodávka a montáž potrubí z trub polyetylénových tlakových hrdlových vnějšího průměru podle popisu, tlaková zkouška potrubí, proplach a dezinfekce, obsyp potrubí sypaninou bez prohození materiálem připraveným podél výkopu ve vzdálenosti do 3 m od jeho okraje, pro jakoukoliv míru zhutnění, zásyp rýhy sypaninou z jakékoliv horniny, s uložením výkopku ve vrstvách, se zhutněním.</v>
      </c>
    </row>
    <row r="127" spans="1:53" s="86" customFormat="1" ht="10.199999999999999" outlineLevel="1">
      <c r="A127" s="229"/>
      <c r="B127" s="230"/>
      <c r="C127" s="212" t="s">
        <v>436</v>
      </c>
      <c r="D127" s="203"/>
      <c r="E127" s="235">
        <v>9.4499999999999993</v>
      </c>
      <c r="F127" s="228"/>
      <c r="G127" s="228"/>
      <c r="H127" s="228"/>
      <c r="I127" s="228"/>
      <c r="J127" s="228"/>
      <c r="K127" s="228"/>
      <c r="L127" s="228"/>
      <c r="M127" s="228"/>
      <c r="N127" s="228"/>
      <c r="O127" s="228"/>
      <c r="P127" s="228"/>
      <c r="Q127" s="228"/>
      <c r="R127" s="201"/>
      <c r="S127" s="201"/>
      <c r="T127" s="201"/>
      <c r="U127" s="228"/>
      <c r="V127" s="228"/>
      <c r="W127" s="228"/>
      <c r="AG127" s="86" t="s">
        <v>326</v>
      </c>
      <c r="AH127" s="86">
        <v>0</v>
      </c>
    </row>
    <row r="128" spans="1:53" s="86" customFormat="1" ht="10.199999999999999" outlineLevel="1">
      <c r="A128" s="229"/>
      <c r="B128" s="230"/>
      <c r="C128" s="320"/>
      <c r="D128" s="321"/>
      <c r="E128" s="321"/>
      <c r="F128" s="321"/>
      <c r="G128" s="321"/>
      <c r="H128" s="228"/>
      <c r="I128" s="228"/>
      <c r="J128" s="228"/>
      <c r="K128" s="228"/>
      <c r="L128" s="228"/>
      <c r="M128" s="228"/>
      <c r="N128" s="228"/>
      <c r="O128" s="228"/>
      <c r="P128" s="228"/>
      <c r="Q128" s="228"/>
      <c r="R128" s="201"/>
      <c r="S128" s="201"/>
      <c r="T128" s="201"/>
      <c r="U128" s="228"/>
      <c r="V128" s="228"/>
      <c r="W128" s="228"/>
      <c r="AG128" s="86" t="s">
        <v>279</v>
      </c>
    </row>
    <row r="129" spans="1:34" s="86" customFormat="1" ht="10.199999999999999" outlineLevel="1">
      <c r="A129" s="223">
        <v>29</v>
      </c>
      <c r="B129" s="224" t="s">
        <v>437</v>
      </c>
      <c r="C129" s="209" t="s">
        <v>438</v>
      </c>
      <c r="D129" s="198" t="s">
        <v>329</v>
      </c>
      <c r="E129" s="225">
        <v>1</v>
      </c>
      <c r="F129" s="226"/>
      <c r="G129" s="227">
        <f>ROUND(E129*F129,2)</f>
        <v>0</v>
      </c>
      <c r="H129" s="226"/>
      <c r="I129" s="227">
        <f>ROUND(E129*H129,2)</f>
        <v>0</v>
      </c>
      <c r="J129" s="226"/>
      <c r="K129" s="227">
        <f>ROUND(E129*J129,2)</f>
        <v>0</v>
      </c>
      <c r="L129" s="227">
        <v>21</v>
      </c>
      <c r="M129" s="227">
        <f>G129*(1+L129/100)</f>
        <v>0</v>
      </c>
      <c r="N129" s="227">
        <v>4.7999999999999996E-3</v>
      </c>
      <c r="O129" s="227">
        <f>ROUND(E129*N129,2)</f>
        <v>0</v>
      </c>
      <c r="P129" s="227">
        <v>0</v>
      </c>
      <c r="Q129" s="227">
        <f>ROUND(E129*P129,2)</f>
        <v>0</v>
      </c>
      <c r="R129" s="199" t="s">
        <v>439</v>
      </c>
      <c r="S129" s="199" t="s">
        <v>274</v>
      </c>
      <c r="T129" s="200" t="s">
        <v>274</v>
      </c>
      <c r="U129" s="228">
        <v>0</v>
      </c>
      <c r="V129" s="228">
        <f>ROUND(E129*U129,2)</f>
        <v>0</v>
      </c>
      <c r="W129" s="228"/>
      <c r="AG129" s="86" t="s">
        <v>440</v>
      </c>
    </row>
    <row r="130" spans="1:34" s="86" customFormat="1" ht="10.199999999999999" outlineLevel="1">
      <c r="A130" s="229"/>
      <c r="B130" s="230"/>
      <c r="C130" s="212" t="s">
        <v>441</v>
      </c>
      <c r="D130" s="203"/>
      <c r="E130" s="235">
        <v>1</v>
      </c>
      <c r="F130" s="228"/>
      <c r="G130" s="228"/>
      <c r="H130" s="228"/>
      <c r="I130" s="228"/>
      <c r="J130" s="228"/>
      <c r="K130" s="228"/>
      <c r="L130" s="228"/>
      <c r="M130" s="228"/>
      <c r="N130" s="228"/>
      <c r="O130" s="228"/>
      <c r="P130" s="228"/>
      <c r="Q130" s="228"/>
      <c r="R130" s="201"/>
      <c r="S130" s="201"/>
      <c r="T130" s="201"/>
      <c r="U130" s="228"/>
      <c r="V130" s="228"/>
      <c r="W130" s="228"/>
      <c r="AG130" s="86" t="s">
        <v>326</v>
      </c>
      <c r="AH130" s="86">
        <v>0</v>
      </c>
    </row>
    <row r="131" spans="1:34" s="86" customFormat="1" ht="10.199999999999999" outlineLevel="1">
      <c r="A131" s="229"/>
      <c r="B131" s="230"/>
      <c r="C131" s="320"/>
      <c r="D131" s="321"/>
      <c r="E131" s="321"/>
      <c r="F131" s="321"/>
      <c r="G131" s="321"/>
      <c r="H131" s="228"/>
      <c r="I131" s="228"/>
      <c r="J131" s="228"/>
      <c r="K131" s="228"/>
      <c r="L131" s="228"/>
      <c r="M131" s="228"/>
      <c r="N131" s="228"/>
      <c r="O131" s="228"/>
      <c r="P131" s="228"/>
      <c r="Q131" s="228"/>
      <c r="R131" s="201"/>
      <c r="S131" s="201"/>
      <c r="T131" s="201"/>
      <c r="U131" s="228"/>
      <c r="V131" s="228"/>
      <c r="W131" s="228"/>
      <c r="AG131" s="86" t="s">
        <v>279</v>
      </c>
    </row>
    <row r="132" spans="1:34" s="86" customFormat="1" ht="10.199999999999999">
      <c r="A132" s="218" t="s">
        <v>269</v>
      </c>
      <c r="B132" s="219" t="s">
        <v>169</v>
      </c>
      <c r="C132" s="208" t="s">
        <v>170</v>
      </c>
      <c r="D132" s="195"/>
      <c r="E132" s="220"/>
      <c r="F132" s="221"/>
      <c r="G132" s="221">
        <f>SUMIF(AG133:AG142,"&lt;&gt;NOR",G133:G142)</f>
        <v>0</v>
      </c>
      <c r="H132" s="221"/>
      <c r="I132" s="221">
        <f>SUM(I133:I142)</f>
        <v>0</v>
      </c>
      <c r="J132" s="221"/>
      <c r="K132" s="221">
        <f>SUM(K133:K142)</f>
        <v>0</v>
      </c>
      <c r="L132" s="221"/>
      <c r="M132" s="221">
        <f>SUM(M133:M142)</f>
        <v>0</v>
      </c>
      <c r="N132" s="221"/>
      <c r="O132" s="221">
        <f>SUM(O133:O142)</f>
        <v>0.11</v>
      </c>
      <c r="P132" s="221"/>
      <c r="Q132" s="221">
        <f>SUM(Q133:Q142)</f>
        <v>0</v>
      </c>
      <c r="R132" s="196"/>
      <c r="S132" s="196"/>
      <c r="T132" s="197"/>
      <c r="U132" s="222"/>
      <c r="V132" s="222">
        <f>SUM(V133:V142)</f>
        <v>1.25</v>
      </c>
      <c r="W132" s="222"/>
      <c r="AG132" s="86" t="s">
        <v>270</v>
      </c>
    </row>
    <row r="133" spans="1:34" s="86" customFormat="1" ht="10.199999999999999" outlineLevel="1">
      <c r="A133" s="223">
        <v>30</v>
      </c>
      <c r="B133" s="224" t="s">
        <v>442</v>
      </c>
      <c r="C133" s="209" t="s">
        <v>443</v>
      </c>
      <c r="D133" s="198" t="s">
        <v>329</v>
      </c>
      <c r="E133" s="225">
        <v>1</v>
      </c>
      <c r="F133" s="226"/>
      <c r="G133" s="227">
        <f>ROUND(E133*F133,2)</f>
        <v>0</v>
      </c>
      <c r="H133" s="226"/>
      <c r="I133" s="227">
        <f>ROUND(E133*H133,2)</f>
        <v>0</v>
      </c>
      <c r="J133" s="226"/>
      <c r="K133" s="227">
        <f>ROUND(E133*J133,2)</f>
        <v>0</v>
      </c>
      <c r="L133" s="227">
        <v>21</v>
      </c>
      <c r="M133" s="227">
        <f>G133*(1+L133/100)</f>
        <v>0</v>
      </c>
      <c r="N133" s="227">
        <v>0.11178</v>
      </c>
      <c r="O133" s="227">
        <f>ROUND(E133*N133,2)</f>
        <v>0.11</v>
      </c>
      <c r="P133" s="227">
        <v>0</v>
      </c>
      <c r="Q133" s="227">
        <f>ROUND(E133*P133,2)</f>
        <v>0</v>
      </c>
      <c r="R133" s="199" t="s">
        <v>444</v>
      </c>
      <c r="S133" s="199" t="s">
        <v>274</v>
      </c>
      <c r="T133" s="200" t="s">
        <v>274</v>
      </c>
      <c r="U133" s="228">
        <v>0.86299999999999999</v>
      </c>
      <c r="V133" s="228">
        <f>ROUND(E133*U133,2)</f>
        <v>0.86</v>
      </c>
      <c r="W133" s="228"/>
      <c r="AG133" s="86" t="s">
        <v>322</v>
      </c>
    </row>
    <row r="134" spans="1:34" s="86" customFormat="1" ht="10.199999999999999" outlineLevel="1">
      <c r="A134" s="229"/>
      <c r="B134" s="230"/>
      <c r="C134" s="324" t="s">
        <v>445</v>
      </c>
      <c r="D134" s="325"/>
      <c r="E134" s="325"/>
      <c r="F134" s="325"/>
      <c r="G134" s="325"/>
      <c r="H134" s="228"/>
      <c r="I134" s="228"/>
      <c r="J134" s="228"/>
      <c r="K134" s="228"/>
      <c r="L134" s="228"/>
      <c r="M134" s="228"/>
      <c r="N134" s="228"/>
      <c r="O134" s="228"/>
      <c r="P134" s="228"/>
      <c r="Q134" s="228"/>
      <c r="R134" s="201"/>
      <c r="S134" s="201"/>
      <c r="T134" s="201"/>
      <c r="U134" s="228"/>
      <c r="V134" s="228"/>
      <c r="W134" s="228"/>
      <c r="AG134" s="86" t="s">
        <v>324</v>
      </c>
    </row>
    <row r="135" spans="1:34" s="86" customFormat="1" ht="10.199999999999999" outlineLevel="1">
      <c r="A135" s="229"/>
      <c r="B135" s="230"/>
      <c r="C135" s="320"/>
      <c r="D135" s="321"/>
      <c r="E135" s="321"/>
      <c r="F135" s="321"/>
      <c r="G135" s="321"/>
      <c r="H135" s="228"/>
      <c r="I135" s="228"/>
      <c r="J135" s="228"/>
      <c r="K135" s="228"/>
      <c r="L135" s="228"/>
      <c r="M135" s="228"/>
      <c r="N135" s="228"/>
      <c r="O135" s="228"/>
      <c r="P135" s="228"/>
      <c r="Q135" s="228"/>
      <c r="R135" s="201"/>
      <c r="S135" s="201"/>
      <c r="T135" s="201"/>
      <c r="U135" s="228"/>
      <c r="V135" s="228"/>
      <c r="W135" s="228"/>
      <c r="AG135" s="86" t="s">
        <v>279</v>
      </c>
    </row>
    <row r="136" spans="1:34" s="86" customFormat="1" ht="10.199999999999999" outlineLevel="1">
      <c r="A136" s="223">
        <v>31</v>
      </c>
      <c r="B136" s="224" t="s">
        <v>446</v>
      </c>
      <c r="C136" s="209" t="s">
        <v>447</v>
      </c>
      <c r="D136" s="198" t="s">
        <v>344</v>
      </c>
      <c r="E136" s="225">
        <v>11.45</v>
      </c>
      <c r="F136" s="226"/>
      <c r="G136" s="227">
        <f>ROUND(E136*F136,2)</f>
        <v>0</v>
      </c>
      <c r="H136" s="226"/>
      <c r="I136" s="227">
        <f>ROUND(E136*H136,2)</f>
        <v>0</v>
      </c>
      <c r="J136" s="226"/>
      <c r="K136" s="227">
        <f>ROUND(E136*J136,2)</f>
        <v>0</v>
      </c>
      <c r="L136" s="227">
        <v>21</v>
      </c>
      <c r="M136" s="227">
        <f>G136*(1+L136/100)</f>
        <v>0</v>
      </c>
      <c r="N136" s="227">
        <v>5.0000000000000002E-5</v>
      </c>
      <c r="O136" s="227">
        <f>ROUND(E136*N136,2)</f>
        <v>0</v>
      </c>
      <c r="P136" s="227">
        <v>0</v>
      </c>
      <c r="Q136" s="227">
        <f>ROUND(E136*P136,2)</f>
        <v>0</v>
      </c>
      <c r="R136" s="199" t="s">
        <v>444</v>
      </c>
      <c r="S136" s="199" t="s">
        <v>274</v>
      </c>
      <c r="T136" s="200" t="s">
        <v>274</v>
      </c>
      <c r="U136" s="228">
        <v>3.4000000000000002E-2</v>
      </c>
      <c r="V136" s="228">
        <f>ROUND(E136*U136,2)</f>
        <v>0.39</v>
      </c>
      <c r="W136" s="228"/>
      <c r="AG136" s="86" t="s">
        <v>322</v>
      </c>
    </row>
    <row r="137" spans="1:34" s="86" customFormat="1" ht="10.199999999999999" outlineLevel="1">
      <c r="A137" s="229"/>
      <c r="B137" s="230"/>
      <c r="C137" s="212" t="s">
        <v>448</v>
      </c>
      <c r="D137" s="203"/>
      <c r="E137" s="235">
        <v>11.45</v>
      </c>
      <c r="F137" s="228"/>
      <c r="G137" s="228"/>
      <c r="H137" s="228"/>
      <c r="I137" s="228"/>
      <c r="J137" s="228"/>
      <c r="K137" s="228"/>
      <c r="L137" s="228"/>
      <c r="M137" s="228"/>
      <c r="N137" s="228"/>
      <c r="O137" s="228"/>
      <c r="P137" s="228"/>
      <c r="Q137" s="228"/>
      <c r="R137" s="201"/>
      <c r="S137" s="201"/>
      <c r="T137" s="201"/>
      <c r="U137" s="228"/>
      <c r="V137" s="228"/>
      <c r="W137" s="228"/>
      <c r="AG137" s="86" t="s">
        <v>326</v>
      </c>
      <c r="AH137" s="86">
        <v>0</v>
      </c>
    </row>
    <row r="138" spans="1:34" s="86" customFormat="1" ht="10.199999999999999" outlineLevel="1">
      <c r="A138" s="229"/>
      <c r="B138" s="230"/>
      <c r="C138" s="320"/>
      <c r="D138" s="321"/>
      <c r="E138" s="321"/>
      <c r="F138" s="321"/>
      <c r="G138" s="321"/>
      <c r="H138" s="228"/>
      <c r="I138" s="228"/>
      <c r="J138" s="228"/>
      <c r="K138" s="228"/>
      <c r="L138" s="228"/>
      <c r="M138" s="228"/>
      <c r="N138" s="228"/>
      <c r="O138" s="228"/>
      <c r="P138" s="228"/>
      <c r="Q138" s="228"/>
      <c r="R138" s="201"/>
      <c r="S138" s="201"/>
      <c r="T138" s="201"/>
      <c r="U138" s="228"/>
      <c r="V138" s="228"/>
      <c r="W138" s="228"/>
      <c r="AG138" s="86" t="s">
        <v>279</v>
      </c>
    </row>
    <row r="139" spans="1:34" s="86" customFormat="1" ht="10.199999999999999" outlineLevel="1">
      <c r="A139" s="223">
        <v>32</v>
      </c>
      <c r="B139" s="224" t="s">
        <v>449</v>
      </c>
      <c r="C139" s="209" t="s">
        <v>450</v>
      </c>
      <c r="D139" s="198" t="s">
        <v>329</v>
      </c>
      <c r="E139" s="225">
        <v>1</v>
      </c>
      <c r="F139" s="226"/>
      <c r="G139" s="227">
        <f>ROUND(E139*F139,2)</f>
        <v>0</v>
      </c>
      <c r="H139" s="226"/>
      <c r="I139" s="227">
        <f>ROUND(E139*H139,2)</f>
        <v>0</v>
      </c>
      <c r="J139" s="226"/>
      <c r="K139" s="227">
        <f>ROUND(E139*J139,2)</f>
        <v>0</v>
      </c>
      <c r="L139" s="227">
        <v>21</v>
      </c>
      <c r="M139" s="227">
        <f>G139*(1+L139/100)</f>
        <v>0</v>
      </c>
      <c r="N139" s="227">
        <v>2.8E-3</v>
      </c>
      <c r="O139" s="227">
        <f>ROUND(E139*N139,2)</f>
        <v>0</v>
      </c>
      <c r="P139" s="227">
        <v>0</v>
      </c>
      <c r="Q139" s="227">
        <f>ROUND(E139*P139,2)</f>
        <v>0</v>
      </c>
      <c r="R139" s="199" t="s">
        <v>439</v>
      </c>
      <c r="S139" s="199" t="s">
        <v>274</v>
      </c>
      <c r="T139" s="200" t="s">
        <v>274</v>
      </c>
      <c r="U139" s="228">
        <v>0</v>
      </c>
      <c r="V139" s="228">
        <f>ROUND(E139*U139,2)</f>
        <v>0</v>
      </c>
      <c r="W139" s="228"/>
      <c r="AG139" s="86" t="s">
        <v>440</v>
      </c>
    </row>
    <row r="140" spans="1:34" s="86" customFormat="1" ht="10.199999999999999" outlineLevel="1">
      <c r="A140" s="229"/>
      <c r="B140" s="230"/>
      <c r="C140" s="326"/>
      <c r="D140" s="327"/>
      <c r="E140" s="327"/>
      <c r="F140" s="327"/>
      <c r="G140" s="327"/>
      <c r="H140" s="228"/>
      <c r="I140" s="228"/>
      <c r="J140" s="228"/>
      <c r="K140" s="228"/>
      <c r="L140" s="228"/>
      <c r="M140" s="228"/>
      <c r="N140" s="228"/>
      <c r="O140" s="228"/>
      <c r="P140" s="228"/>
      <c r="Q140" s="228"/>
      <c r="R140" s="201"/>
      <c r="S140" s="201"/>
      <c r="T140" s="201"/>
      <c r="U140" s="228"/>
      <c r="V140" s="228"/>
      <c r="W140" s="228"/>
      <c r="AG140" s="86" t="s">
        <v>279</v>
      </c>
    </row>
    <row r="141" spans="1:34" s="86" customFormat="1" ht="10.199999999999999" outlineLevel="1">
      <c r="A141" s="223">
        <v>33</v>
      </c>
      <c r="B141" s="224" t="s">
        <v>451</v>
      </c>
      <c r="C141" s="209" t="s">
        <v>452</v>
      </c>
      <c r="D141" s="198" t="s">
        <v>329</v>
      </c>
      <c r="E141" s="225">
        <v>1</v>
      </c>
      <c r="F141" s="226"/>
      <c r="G141" s="227">
        <f>ROUND(E141*F141,2)</f>
        <v>0</v>
      </c>
      <c r="H141" s="226"/>
      <c r="I141" s="227">
        <f>ROUND(E141*H141,2)</f>
        <v>0</v>
      </c>
      <c r="J141" s="226"/>
      <c r="K141" s="227">
        <f>ROUND(E141*J141,2)</f>
        <v>0</v>
      </c>
      <c r="L141" s="227">
        <v>21</v>
      </c>
      <c r="M141" s="227">
        <f>G141*(1+L141/100)</f>
        <v>0</v>
      </c>
      <c r="N141" s="227">
        <v>2.14E-3</v>
      </c>
      <c r="O141" s="227">
        <f>ROUND(E141*N141,2)</f>
        <v>0</v>
      </c>
      <c r="P141" s="227">
        <v>0</v>
      </c>
      <c r="Q141" s="227">
        <f>ROUND(E141*P141,2)</f>
        <v>0</v>
      </c>
      <c r="R141" s="199" t="s">
        <v>439</v>
      </c>
      <c r="S141" s="199" t="s">
        <v>274</v>
      </c>
      <c r="T141" s="200" t="s">
        <v>274</v>
      </c>
      <c r="U141" s="228">
        <v>0</v>
      </c>
      <c r="V141" s="228">
        <f>ROUND(E141*U141,2)</f>
        <v>0</v>
      </c>
      <c r="W141" s="228"/>
      <c r="AG141" s="86" t="s">
        <v>440</v>
      </c>
    </row>
    <row r="142" spans="1:34" s="86" customFormat="1" ht="10.199999999999999" outlineLevel="1">
      <c r="A142" s="229"/>
      <c r="B142" s="230"/>
      <c r="C142" s="326"/>
      <c r="D142" s="327"/>
      <c r="E142" s="327"/>
      <c r="F142" s="327"/>
      <c r="G142" s="327"/>
      <c r="H142" s="228"/>
      <c r="I142" s="228"/>
      <c r="J142" s="228"/>
      <c r="K142" s="228"/>
      <c r="L142" s="228"/>
      <c r="M142" s="228"/>
      <c r="N142" s="228"/>
      <c r="O142" s="228"/>
      <c r="P142" s="228"/>
      <c r="Q142" s="228"/>
      <c r="R142" s="201"/>
      <c r="S142" s="201"/>
      <c r="T142" s="201"/>
      <c r="U142" s="228"/>
      <c r="V142" s="228"/>
      <c r="W142" s="228"/>
      <c r="AG142" s="86" t="s">
        <v>279</v>
      </c>
    </row>
    <row r="143" spans="1:34" s="86" customFormat="1" ht="10.199999999999999">
      <c r="A143" s="218" t="s">
        <v>269</v>
      </c>
      <c r="B143" s="219" t="s">
        <v>175</v>
      </c>
      <c r="C143" s="208" t="s">
        <v>176</v>
      </c>
      <c r="D143" s="195"/>
      <c r="E143" s="220"/>
      <c r="F143" s="221"/>
      <c r="G143" s="221">
        <f>SUMIF(AG144:AG151,"&lt;&gt;NOR",G144:G151)</f>
        <v>0</v>
      </c>
      <c r="H143" s="221"/>
      <c r="I143" s="221">
        <f>SUM(I144:I151)</f>
        <v>0</v>
      </c>
      <c r="J143" s="221"/>
      <c r="K143" s="221">
        <f>SUM(K144:K151)</f>
        <v>0</v>
      </c>
      <c r="L143" s="221"/>
      <c r="M143" s="221">
        <f>SUM(M144:M151)</f>
        <v>0</v>
      </c>
      <c r="N143" s="221"/>
      <c r="O143" s="221">
        <f>SUM(O144:O151)</f>
        <v>0</v>
      </c>
      <c r="P143" s="221"/>
      <c r="Q143" s="221">
        <f>SUM(Q144:Q151)</f>
        <v>0</v>
      </c>
      <c r="R143" s="196"/>
      <c r="S143" s="196"/>
      <c r="T143" s="197"/>
      <c r="U143" s="222"/>
      <c r="V143" s="222">
        <f>SUM(V144:V151)</f>
        <v>2.75</v>
      </c>
      <c r="W143" s="222"/>
      <c r="AG143" s="86" t="s">
        <v>270</v>
      </c>
    </row>
    <row r="144" spans="1:34" s="86" customFormat="1" ht="20.399999999999999" outlineLevel="1">
      <c r="A144" s="223">
        <v>34</v>
      </c>
      <c r="B144" s="224" t="s">
        <v>453</v>
      </c>
      <c r="C144" s="209" t="s">
        <v>454</v>
      </c>
      <c r="D144" s="198" t="s">
        <v>455</v>
      </c>
      <c r="E144" s="225">
        <v>1</v>
      </c>
      <c r="F144" s="226"/>
      <c r="G144" s="227">
        <f>ROUND(E144*F144,2)</f>
        <v>0</v>
      </c>
      <c r="H144" s="226"/>
      <c r="I144" s="227">
        <f>ROUND(E144*H144,2)</f>
        <v>0</v>
      </c>
      <c r="J144" s="226"/>
      <c r="K144" s="227">
        <f>ROUND(E144*J144,2)</f>
        <v>0</v>
      </c>
      <c r="L144" s="227">
        <v>21</v>
      </c>
      <c r="M144" s="227">
        <f>G144*(1+L144/100)</f>
        <v>0</v>
      </c>
      <c r="N144" s="227">
        <v>0</v>
      </c>
      <c r="O144" s="227">
        <f>ROUND(E144*N144,2)</f>
        <v>0</v>
      </c>
      <c r="P144" s="227">
        <v>0</v>
      </c>
      <c r="Q144" s="227">
        <f>ROUND(E144*P144,2)</f>
        <v>0</v>
      </c>
      <c r="R144" s="199" t="s">
        <v>456</v>
      </c>
      <c r="S144" s="199" t="s">
        <v>274</v>
      </c>
      <c r="T144" s="200" t="s">
        <v>274</v>
      </c>
      <c r="U144" s="228">
        <v>1.6</v>
      </c>
      <c r="V144" s="228">
        <f>ROUND(E144*U144,2)</f>
        <v>1.6</v>
      </c>
      <c r="W144" s="228"/>
      <c r="AG144" s="86" t="s">
        <v>322</v>
      </c>
    </row>
    <row r="145" spans="1:34" s="86" customFormat="1" ht="10.199999999999999" outlineLevel="1">
      <c r="A145" s="229"/>
      <c r="B145" s="230"/>
      <c r="C145" s="212" t="s">
        <v>457</v>
      </c>
      <c r="D145" s="203"/>
      <c r="E145" s="235">
        <v>1</v>
      </c>
      <c r="F145" s="228"/>
      <c r="G145" s="228"/>
      <c r="H145" s="228"/>
      <c r="I145" s="228"/>
      <c r="J145" s="228"/>
      <c r="K145" s="228"/>
      <c r="L145" s="228"/>
      <c r="M145" s="228"/>
      <c r="N145" s="228"/>
      <c r="O145" s="228"/>
      <c r="P145" s="228"/>
      <c r="Q145" s="228"/>
      <c r="R145" s="201"/>
      <c r="S145" s="201"/>
      <c r="T145" s="201"/>
      <c r="U145" s="228"/>
      <c r="V145" s="228"/>
      <c r="W145" s="228"/>
      <c r="AG145" s="86" t="s">
        <v>326</v>
      </c>
      <c r="AH145" s="86">
        <v>0</v>
      </c>
    </row>
    <row r="146" spans="1:34" s="86" customFormat="1" ht="10.199999999999999" outlineLevel="1">
      <c r="A146" s="229"/>
      <c r="B146" s="230"/>
      <c r="C146" s="320"/>
      <c r="D146" s="321"/>
      <c r="E146" s="321"/>
      <c r="F146" s="321"/>
      <c r="G146" s="321"/>
      <c r="H146" s="228"/>
      <c r="I146" s="228"/>
      <c r="J146" s="228"/>
      <c r="K146" s="228"/>
      <c r="L146" s="228"/>
      <c r="M146" s="228"/>
      <c r="N146" s="228"/>
      <c r="O146" s="228"/>
      <c r="P146" s="228"/>
      <c r="Q146" s="228"/>
      <c r="R146" s="201"/>
      <c r="S146" s="201"/>
      <c r="T146" s="201"/>
      <c r="U146" s="228"/>
      <c r="V146" s="228"/>
      <c r="W146" s="228"/>
      <c r="AG146" s="86" t="s">
        <v>279</v>
      </c>
    </row>
    <row r="147" spans="1:34" s="86" customFormat="1" ht="30.6" outlineLevel="1">
      <c r="A147" s="223">
        <v>35</v>
      </c>
      <c r="B147" s="224" t="s">
        <v>458</v>
      </c>
      <c r="C147" s="209" t="s">
        <v>459</v>
      </c>
      <c r="D147" s="198" t="s">
        <v>460</v>
      </c>
      <c r="E147" s="225">
        <v>30</v>
      </c>
      <c r="F147" s="226"/>
      <c r="G147" s="227">
        <f>ROUND(E147*F147,2)</f>
        <v>0</v>
      </c>
      <c r="H147" s="226"/>
      <c r="I147" s="227">
        <f>ROUND(E147*H147,2)</f>
        <v>0</v>
      </c>
      <c r="J147" s="226"/>
      <c r="K147" s="227">
        <f>ROUND(E147*J147,2)</f>
        <v>0</v>
      </c>
      <c r="L147" s="227">
        <v>21</v>
      </c>
      <c r="M147" s="227">
        <f>G147*(1+L147/100)</f>
        <v>0</v>
      </c>
      <c r="N147" s="227">
        <v>0</v>
      </c>
      <c r="O147" s="227">
        <f>ROUND(E147*N147,2)</f>
        <v>0</v>
      </c>
      <c r="P147" s="227">
        <v>0</v>
      </c>
      <c r="Q147" s="227">
        <f>ROUND(E147*P147,2)</f>
        <v>0</v>
      </c>
      <c r="R147" s="199" t="s">
        <v>456</v>
      </c>
      <c r="S147" s="199" t="s">
        <v>274</v>
      </c>
      <c r="T147" s="200" t="s">
        <v>274</v>
      </c>
      <c r="U147" s="228">
        <v>0</v>
      </c>
      <c r="V147" s="228">
        <f>ROUND(E147*U147,2)</f>
        <v>0</v>
      </c>
      <c r="W147" s="228"/>
      <c r="AG147" s="86" t="s">
        <v>322</v>
      </c>
    </row>
    <row r="148" spans="1:34" s="86" customFormat="1" ht="10.199999999999999" outlineLevel="1">
      <c r="A148" s="229"/>
      <c r="B148" s="230"/>
      <c r="C148" s="212" t="s">
        <v>461</v>
      </c>
      <c r="D148" s="203"/>
      <c r="E148" s="235">
        <v>30</v>
      </c>
      <c r="F148" s="228"/>
      <c r="G148" s="228"/>
      <c r="H148" s="228"/>
      <c r="I148" s="228"/>
      <c r="J148" s="228"/>
      <c r="K148" s="228"/>
      <c r="L148" s="228"/>
      <c r="M148" s="228"/>
      <c r="N148" s="228"/>
      <c r="O148" s="228"/>
      <c r="P148" s="228"/>
      <c r="Q148" s="228"/>
      <c r="R148" s="201"/>
      <c r="S148" s="201"/>
      <c r="T148" s="201"/>
      <c r="U148" s="228"/>
      <c r="V148" s="228"/>
      <c r="W148" s="228"/>
      <c r="AG148" s="86" t="s">
        <v>326</v>
      </c>
      <c r="AH148" s="86">
        <v>0</v>
      </c>
    </row>
    <row r="149" spans="1:34" s="86" customFormat="1" ht="10.199999999999999" outlineLevel="1">
      <c r="A149" s="229"/>
      <c r="B149" s="230"/>
      <c r="C149" s="320"/>
      <c r="D149" s="321"/>
      <c r="E149" s="321"/>
      <c r="F149" s="321"/>
      <c r="G149" s="321"/>
      <c r="H149" s="228"/>
      <c r="I149" s="228"/>
      <c r="J149" s="228"/>
      <c r="K149" s="228"/>
      <c r="L149" s="228"/>
      <c r="M149" s="228"/>
      <c r="N149" s="228"/>
      <c r="O149" s="228"/>
      <c r="P149" s="228"/>
      <c r="Q149" s="228"/>
      <c r="R149" s="201"/>
      <c r="S149" s="201"/>
      <c r="T149" s="201"/>
      <c r="U149" s="228"/>
      <c r="V149" s="228"/>
      <c r="W149" s="228"/>
      <c r="AG149" s="86" t="s">
        <v>279</v>
      </c>
    </row>
    <row r="150" spans="1:34" s="86" customFormat="1" ht="20.399999999999999" outlineLevel="1">
      <c r="A150" s="223">
        <v>36</v>
      </c>
      <c r="B150" s="224" t="s">
        <v>462</v>
      </c>
      <c r="C150" s="209" t="s">
        <v>463</v>
      </c>
      <c r="D150" s="198" t="s">
        <v>455</v>
      </c>
      <c r="E150" s="225">
        <v>1</v>
      </c>
      <c r="F150" s="226"/>
      <c r="G150" s="227">
        <f>ROUND(E150*F150,2)</f>
        <v>0</v>
      </c>
      <c r="H150" s="226"/>
      <c r="I150" s="227">
        <f>ROUND(E150*H150,2)</f>
        <v>0</v>
      </c>
      <c r="J150" s="226"/>
      <c r="K150" s="227">
        <f>ROUND(E150*J150,2)</f>
        <v>0</v>
      </c>
      <c r="L150" s="227">
        <v>21</v>
      </c>
      <c r="M150" s="227">
        <f>G150*(1+L150/100)</f>
        <v>0</v>
      </c>
      <c r="N150" s="227">
        <v>0</v>
      </c>
      <c r="O150" s="227">
        <f>ROUND(E150*N150,2)</f>
        <v>0</v>
      </c>
      <c r="P150" s="227">
        <v>0</v>
      </c>
      <c r="Q150" s="227">
        <f>ROUND(E150*P150,2)</f>
        <v>0</v>
      </c>
      <c r="R150" s="199" t="s">
        <v>456</v>
      </c>
      <c r="S150" s="199" t="s">
        <v>274</v>
      </c>
      <c r="T150" s="200" t="s">
        <v>274</v>
      </c>
      <c r="U150" s="228">
        <v>1.1499999999999999</v>
      </c>
      <c r="V150" s="228">
        <f>ROUND(E150*U150,2)</f>
        <v>1.1499999999999999</v>
      </c>
      <c r="W150" s="228"/>
      <c r="AG150" s="86" t="s">
        <v>322</v>
      </c>
    </row>
    <row r="151" spans="1:34" s="86" customFormat="1" ht="10.199999999999999" outlineLevel="1">
      <c r="A151" s="229"/>
      <c r="B151" s="230"/>
      <c r="C151" s="326"/>
      <c r="D151" s="327"/>
      <c r="E151" s="327"/>
      <c r="F151" s="327"/>
      <c r="G151" s="327"/>
      <c r="H151" s="228"/>
      <c r="I151" s="228"/>
      <c r="J151" s="228"/>
      <c r="K151" s="228"/>
      <c r="L151" s="228"/>
      <c r="M151" s="228"/>
      <c r="N151" s="228"/>
      <c r="O151" s="228"/>
      <c r="P151" s="228"/>
      <c r="Q151" s="228"/>
      <c r="R151" s="201"/>
      <c r="S151" s="201"/>
      <c r="T151" s="201"/>
      <c r="U151" s="228"/>
      <c r="V151" s="228"/>
      <c r="W151" s="228"/>
      <c r="AG151" s="86" t="s">
        <v>279</v>
      </c>
    </row>
    <row r="152" spans="1:34" s="86" customFormat="1" ht="10.199999999999999">
      <c r="A152" s="218" t="s">
        <v>269</v>
      </c>
      <c r="B152" s="219" t="s">
        <v>177</v>
      </c>
      <c r="C152" s="208" t="s">
        <v>178</v>
      </c>
      <c r="D152" s="195"/>
      <c r="E152" s="220"/>
      <c r="F152" s="221"/>
      <c r="G152" s="221">
        <f>SUMIF(AG153:AG158,"&lt;&gt;NOR",G153:G158)</f>
        <v>0</v>
      </c>
      <c r="H152" s="221"/>
      <c r="I152" s="221">
        <f>SUM(I153:I158)</f>
        <v>0</v>
      </c>
      <c r="J152" s="221"/>
      <c r="K152" s="221">
        <f>SUM(K153:K158)</f>
        <v>0</v>
      </c>
      <c r="L152" s="221"/>
      <c r="M152" s="221">
        <f>SUM(M153:M158)</f>
        <v>0</v>
      </c>
      <c r="N152" s="221"/>
      <c r="O152" s="221">
        <f>SUM(O153:O158)</f>
        <v>0</v>
      </c>
      <c r="P152" s="221"/>
      <c r="Q152" s="221">
        <f>SUM(Q153:Q158)</f>
        <v>0</v>
      </c>
      <c r="R152" s="196"/>
      <c r="S152" s="196"/>
      <c r="T152" s="197"/>
      <c r="U152" s="222"/>
      <c r="V152" s="222">
        <f>SUM(V153:V158)</f>
        <v>8.24</v>
      </c>
      <c r="W152" s="222"/>
      <c r="AG152" s="86" t="s">
        <v>270</v>
      </c>
    </row>
    <row r="153" spans="1:34" s="86" customFormat="1" ht="10.199999999999999" outlineLevel="1">
      <c r="A153" s="223">
        <v>37</v>
      </c>
      <c r="B153" s="224" t="s">
        <v>464</v>
      </c>
      <c r="C153" s="209" t="s">
        <v>465</v>
      </c>
      <c r="D153" s="198" t="s">
        <v>320</v>
      </c>
      <c r="E153" s="225">
        <v>159.38999999999999</v>
      </c>
      <c r="F153" s="226"/>
      <c r="G153" s="227">
        <f>ROUND(E153*F153,2)</f>
        <v>0</v>
      </c>
      <c r="H153" s="226"/>
      <c r="I153" s="227">
        <f>ROUND(E153*H153,2)</f>
        <v>0</v>
      </c>
      <c r="J153" s="226"/>
      <c r="K153" s="227">
        <f>ROUND(E153*J153,2)</f>
        <v>0</v>
      </c>
      <c r="L153" s="227">
        <v>21</v>
      </c>
      <c r="M153" s="227">
        <f>G153*(1+L153/100)</f>
        <v>0</v>
      </c>
      <c r="N153" s="227">
        <v>0</v>
      </c>
      <c r="O153" s="227">
        <f>ROUND(E153*N153,2)</f>
        <v>0</v>
      </c>
      <c r="P153" s="227">
        <v>0</v>
      </c>
      <c r="Q153" s="227">
        <f>ROUND(E153*P153,2)</f>
        <v>0</v>
      </c>
      <c r="R153" s="199" t="s">
        <v>389</v>
      </c>
      <c r="S153" s="199" t="s">
        <v>274</v>
      </c>
      <c r="T153" s="200" t="s">
        <v>274</v>
      </c>
      <c r="U153" s="228">
        <v>1.4999999999999999E-2</v>
      </c>
      <c r="V153" s="228">
        <f>ROUND(E153*U153,2)</f>
        <v>2.39</v>
      </c>
      <c r="W153" s="228"/>
      <c r="AG153" s="86" t="s">
        <v>322</v>
      </c>
    </row>
    <row r="154" spans="1:34" s="86" customFormat="1" ht="10.199999999999999" outlineLevel="1">
      <c r="A154" s="229"/>
      <c r="B154" s="230"/>
      <c r="C154" s="212" t="s">
        <v>466</v>
      </c>
      <c r="D154" s="203"/>
      <c r="E154" s="235">
        <v>159.38999999999999</v>
      </c>
      <c r="F154" s="228"/>
      <c r="G154" s="228"/>
      <c r="H154" s="228"/>
      <c r="I154" s="228"/>
      <c r="J154" s="228"/>
      <c r="K154" s="228"/>
      <c r="L154" s="228"/>
      <c r="M154" s="228"/>
      <c r="N154" s="228"/>
      <c r="O154" s="228"/>
      <c r="P154" s="228"/>
      <c r="Q154" s="228"/>
      <c r="R154" s="201"/>
      <c r="S154" s="201"/>
      <c r="T154" s="201"/>
      <c r="U154" s="228"/>
      <c r="V154" s="228"/>
      <c r="W154" s="228"/>
      <c r="AG154" s="86" t="s">
        <v>326</v>
      </c>
      <c r="AH154" s="86">
        <v>0</v>
      </c>
    </row>
    <row r="155" spans="1:34" s="86" customFormat="1" ht="10.199999999999999" outlineLevel="1">
      <c r="A155" s="229"/>
      <c r="B155" s="230"/>
      <c r="C155" s="320"/>
      <c r="D155" s="321"/>
      <c r="E155" s="321"/>
      <c r="F155" s="321"/>
      <c r="G155" s="321"/>
      <c r="H155" s="228"/>
      <c r="I155" s="228"/>
      <c r="J155" s="228"/>
      <c r="K155" s="228"/>
      <c r="L155" s="228"/>
      <c r="M155" s="228"/>
      <c r="N155" s="228"/>
      <c r="O155" s="228"/>
      <c r="P155" s="228"/>
      <c r="Q155" s="228"/>
      <c r="R155" s="201"/>
      <c r="S155" s="201"/>
      <c r="T155" s="201"/>
      <c r="U155" s="228"/>
      <c r="V155" s="228"/>
      <c r="W155" s="228"/>
      <c r="AG155" s="86" t="s">
        <v>279</v>
      </c>
    </row>
    <row r="156" spans="1:34" s="86" customFormat="1" ht="20.399999999999999" outlineLevel="1">
      <c r="A156" s="223">
        <v>38</v>
      </c>
      <c r="B156" s="224" t="s">
        <v>467</v>
      </c>
      <c r="C156" s="209" t="s">
        <v>468</v>
      </c>
      <c r="D156" s="198" t="s">
        <v>329</v>
      </c>
      <c r="E156" s="225">
        <v>26</v>
      </c>
      <c r="F156" s="226"/>
      <c r="G156" s="227">
        <f>ROUND(E156*F156,2)</f>
        <v>0</v>
      </c>
      <c r="H156" s="226"/>
      <c r="I156" s="227">
        <f>ROUND(E156*H156,2)</f>
        <v>0</v>
      </c>
      <c r="J156" s="226"/>
      <c r="K156" s="227">
        <f>ROUND(E156*J156,2)</f>
        <v>0</v>
      </c>
      <c r="L156" s="227">
        <v>21</v>
      </c>
      <c r="M156" s="227">
        <f>G156*(1+L156/100)</f>
        <v>0</v>
      </c>
      <c r="N156" s="227">
        <v>0</v>
      </c>
      <c r="O156" s="227">
        <f>ROUND(E156*N156,2)</f>
        <v>0</v>
      </c>
      <c r="P156" s="227">
        <v>0</v>
      </c>
      <c r="Q156" s="227">
        <f>ROUND(E156*P156,2)</f>
        <v>0</v>
      </c>
      <c r="R156" s="199" t="s">
        <v>389</v>
      </c>
      <c r="S156" s="199" t="s">
        <v>274</v>
      </c>
      <c r="T156" s="200" t="s">
        <v>469</v>
      </c>
      <c r="U156" s="228">
        <v>0.22500000000000001</v>
      </c>
      <c r="V156" s="228">
        <f>ROUND(E156*U156,2)</f>
        <v>5.85</v>
      </c>
      <c r="W156" s="228"/>
      <c r="AG156" s="86" t="s">
        <v>322</v>
      </c>
    </row>
    <row r="157" spans="1:34" s="86" customFormat="1" ht="10.199999999999999" outlineLevel="1">
      <c r="A157" s="229"/>
      <c r="B157" s="230"/>
      <c r="C157" s="212" t="s">
        <v>470</v>
      </c>
      <c r="D157" s="203"/>
      <c r="E157" s="235">
        <v>26</v>
      </c>
      <c r="F157" s="228"/>
      <c r="G157" s="228"/>
      <c r="H157" s="228"/>
      <c r="I157" s="228"/>
      <c r="J157" s="228"/>
      <c r="K157" s="228"/>
      <c r="L157" s="228"/>
      <c r="M157" s="228"/>
      <c r="N157" s="228"/>
      <c r="O157" s="228"/>
      <c r="P157" s="228"/>
      <c r="Q157" s="228"/>
      <c r="R157" s="201"/>
      <c r="S157" s="201"/>
      <c r="T157" s="201"/>
      <c r="U157" s="228"/>
      <c r="V157" s="228"/>
      <c r="W157" s="228"/>
      <c r="AG157" s="86" t="s">
        <v>326</v>
      </c>
      <c r="AH157" s="86">
        <v>5</v>
      </c>
    </row>
    <row r="158" spans="1:34" s="86" customFormat="1" ht="10.199999999999999" outlineLevel="1">
      <c r="A158" s="229"/>
      <c r="B158" s="230"/>
      <c r="C158" s="320"/>
      <c r="D158" s="321"/>
      <c r="E158" s="321"/>
      <c r="F158" s="321"/>
      <c r="G158" s="321"/>
      <c r="H158" s="228"/>
      <c r="I158" s="228"/>
      <c r="J158" s="228"/>
      <c r="K158" s="228"/>
      <c r="L158" s="228"/>
      <c r="M158" s="228"/>
      <c r="N158" s="228"/>
      <c r="O158" s="228"/>
      <c r="P158" s="228"/>
      <c r="Q158" s="228"/>
      <c r="R158" s="201"/>
      <c r="S158" s="201"/>
      <c r="T158" s="201"/>
      <c r="U158" s="228"/>
      <c r="V158" s="228"/>
      <c r="W158" s="228"/>
      <c r="AG158" s="86" t="s">
        <v>279</v>
      </c>
    </row>
    <row r="159" spans="1:34" s="86" customFormat="1" ht="10.199999999999999">
      <c r="A159" s="218" t="s">
        <v>269</v>
      </c>
      <c r="B159" s="219" t="s">
        <v>179</v>
      </c>
      <c r="C159" s="208" t="s">
        <v>180</v>
      </c>
      <c r="D159" s="195"/>
      <c r="E159" s="220"/>
      <c r="F159" s="221"/>
      <c r="G159" s="221">
        <f>SUMIF(AG160:AG178,"&lt;&gt;NOR",G160:G178)</f>
        <v>0</v>
      </c>
      <c r="H159" s="221"/>
      <c r="I159" s="221">
        <f>SUM(I160:I178)</f>
        <v>0</v>
      </c>
      <c r="J159" s="221"/>
      <c r="K159" s="221">
        <f>SUM(K160:K178)</f>
        <v>0</v>
      </c>
      <c r="L159" s="221"/>
      <c r="M159" s="221">
        <f>SUM(M160:M178)</f>
        <v>0</v>
      </c>
      <c r="N159" s="221"/>
      <c r="O159" s="221">
        <f>SUM(O160:O178)</f>
        <v>0</v>
      </c>
      <c r="P159" s="221"/>
      <c r="Q159" s="221">
        <f>SUM(Q160:Q178)</f>
        <v>233.51000000000002</v>
      </c>
      <c r="R159" s="196"/>
      <c r="S159" s="196"/>
      <c r="T159" s="197"/>
      <c r="U159" s="222"/>
      <c r="V159" s="222">
        <f>SUM(V160:V178)</f>
        <v>698.1</v>
      </c>
      <c r="W159" s="222"/>
      <c r="AG159" s="86" t="s">
        <v>270</v>
      </c>
    </row>
    <row r="160" spans="1:34" s="86" customFormat="1" ht="10.199999999999999" outlineLevel="1">
      <c r="A160" s="223">
        <v>39</v>
      </c>
      <c r="B160" s="224" t="s">
        <v>471</v>
      </c>
      <c r="C160" s="209" t="s">
        <v>472</v>
      </c>
      <c r="D160" s="198" t="s">
        <v>334</v>
      </c>
      <c r="E160" s="225">
        <v>25.990200000000002</v>
      </c>
      <c r="F160" s="226"/>
      <c r="G160" s="227">
        <f>ROUND(E160*F160,2)</f>
        <v>0</v>
      </c>
      <c r="H160" s="226"/>
      <c r="I160" s="227">
        <f>ROUND(E160*H160,2)</f>
        <v>0</v>
      </c>
      <c r="J160" s="226"/>
      <c r="K160" s="227">
        <f>ROUND(E160*J160,2)</f>
        <v>0</v>
      </c>
      <c r="L160" s="227">
        <v>21</v>
      </c>
      <c r="M160" s="227">
        <f>G160*(1+L160/100)</f>
        <v>0</v>
      </c>
      <c r="N160" s="227">
        <v>0</v>
      </c>
      <c r="O160" s="227">
        <f>ROUND(E160*N160,2)</f>
        <v>0</v>
      </c>
      <c r="P160" s="227">
        <v>2.4</v>
      </c>
      <c r="Q160" s="227">
        <f>ROUND(E160*P160,2)</f>
        <v>62.38</v>
      </c>
      <c r="R160" s="199" t="s">
        <v>473</v>
      </c>
      <c r="S160" s="199" t="s">
        <v>274</v>
      </c>
      <c r="T160" s="200" t="s">
        <v>274</v>
      </c>
      <c r="U160" s="228">
        <v>13.301</v>
      </c>
      <c r="V160" s="228">
        <f>ROUND(E160*U160,2)</f>
        <v>345.7</v>
      </c>
      <c r="W160" s="228"/>
      <c r="AG160" s="86" t="s">
        <v>322</v>
      </c>
    </row>
    <row r="161" spans="1:34" s="86" customFormat="1" ht="10.199999999999999" outlineLevel="1">
      <c r="A161" s="229"/>
      <c r="B161" s="230"/>
      <c r="C161" s="324" t="s">
        <v>474</v>
      </c>
      <c r="D161" s="325"/>
      <c r="E161" s="325"/>
      <c r="F161" s="325"/>
      <c r="G161" s="325"/>
      <c r="H161" s="228"/>
      <c r="I161" s="228"/>
      <c r="J161" s="228"/>
      <c r="K161" s="228"/>
      <c r="L161" s="228"/>
      <c r="M161" s="228"/>
      <c r="N161" s="228"/>
      <c r="O161" s="228"/>
      <c r="P161" s="228"/>
      <c r="Q161" s="228"/>
      <c r="R161" s="201"/>
      <c r="S161" s="201"/>
      <c r="T161" s="201"/>
      <c r="U161" s="228"/>
      <c r="V161" s="228"/>
      <c r="W161" s="228"/>
      <c r="AG161" s="86" t="s">
        <v>324</v>
      </c>
    </row>
    <row r="162" spans="1:34" s="86" customFormat="1" ht="10.199999999999999" outlineLevel="1">
      <c r="A162" s="229"/>
      <c r="B162" s="230"/>
      <c r="C162" s="212" t="s">
        <v>475</v>
      </c>
      <c r="D162" s="203"/>
      <c r="E162" s="235"/>
      <c r="F162" s="228"/>
      <c r="G162" s="228"/>
      <c r="H162" s="228"/>
      <c r="I162" s="228"/>
      <c r="J162" s="228"/>
      <c r="K162" s="228"/>
      <c r="L162" s="228"/>
      <c r="M162" s="228"/>
      <c r="N162" s="228"/>
      <c r="O162" s="228"/>
      <c r="P162" s="228"/>
      <c r="Q162" s="228"/>
      <c r="R162" s="201"/>
      <c r="S162" s="201"/>
      <c r="T162" s="201"/>
      <c r="U162" s="228"/>
      <c r="V162" s="228"/>
      <c r="W162" s="228"/>
      <c r="AG162" s="86" t="s">
        <v>326</v>
      </c>
      <c r="AH162" s="86">
        <v>0</v>
      </c>
    </row>
    <row r="163" spans="1:34" s="86" customFormat="1" ht="10.199999999999999" outlineLevel="1">
      <c r="A163" s="229"/>
      <c r="B163" s="230"/>
      <c r="C163" s="212" t="s">
        <v>476</v>
      </c>
      <c r="D163" s="203"/>
      <c r="E163" s="235">
        <v>9.6552000000000007</v>
      </c>
      <c r="F163" s="228"/>
      <c r="G163" s="228"/>
      <c r="H163" s="228"/>
      <c r="I163" s="228"/>
      <c r="J163" s="228"/>
      <c r="K163" s="228"/>
      <c r="L163" s="228"/>
      <c r="M163" s="228"/>
      <c r="N163" s="228"/>
      <c r="O163" s="228"/>
      <c r="P163" s="228"/>
      <c r="Q163" s="228"/>
      <c r="R163" s="201"/>
      <c r="S163" s="201"/>
      <c r="T163" s="201"/>
      <c r="U163" s="228"/>
      <c r="V163" s="228"/>
      <c r="W163" s="228"/>
      <c r="AG163" s="86" t="s">
        <v>326</v>
      </c>
      <c r="AH163" s="86">
        <v>0</v>
      </c>
    </row>
    <row r="164" spans="1:34" s="86" customFormat="1" ht="20.399999999999999" outlineLevel="1">
      <c r="A164" s="229"/>
      <c r="B164" s="230"/>
      <c r="C164" s="212" t="s">
        <v>477</v>
      </c>
      <c r="D164" s="203"/>
      <c r="E164" s="235">
        <v>5.5350000000000001</v>
      </c>
      <c r="F164" s="228"/>
      <c r="G164" s="228"/>
      <c r="H164" s="228"/>
      <c r="I164" s="228"/>
      <c r="J164" s="228"/>
      <c r="K164" s="228"/>
      <c r="L164" s="228"/>
      <c r="M164" s="228"/>
      <c r="N164" s="228"/>
      <c r="O164" s="228"/>
      <c r="P164" s="228"/>
      <c r="Q164" s="228"/>
      <c r="R164" s="201"/>
      <c r="S164" s="201"/>
      <c r="T164" s="201"/>
      <c r="U164" s="228"/>
      <c r="V164" s="228"/>
      <c r="W164" s="228"/>
      <c r="AG164" s="86" t="s">
        <v>326</v>
      </c>
      <c r="AH164" s="86">
        <v>0</v>
      </c>
    </row>
    <row r="165" spans="1:34" s="86" customFormat="1" ht="10.199999999999999" outlineLevel="1">
      <c r="A165" s="229"/>
      <c r="B165" s="230"/>
      <c r="C165" s="212" t="s">
        <v>478</v>
      </c>
      <c r="D165" s="203"/>
      <c r="E165" s="235">
        <v>10.8</v>
      </c>
      <c r="F165" s="228"/>
      <c r="G165" s="228"/>
      <c r="H165" s="228"/>
      <c r="I165" s="228"/>
      <c r="J165" s="228"/>
      <c r="K165" s="228"/>
      <c r="L165" s="228"/>
      <c r="M165" s="228"/>
      <c r="N165" s="228"/>
      <c r="O165" s="228"/>
      <c r="P165" s="228"/>
      <c r="Q165" s="228"/>
      <c r="R165" s="201"/>
      <c r="S165" s="201"/>
      <c r="T165" s="201"/>
      <c r="U165" s="228"/>
      <c r="V165" s="228"/>
      <c r="W165" s="228"/>
      <c r="AG165" s="86" t="s">
        <v>326</v>
      </c>
      <c r="AH165" s="86">
        <v>0</v>
      </c>
    </row>
    <row r="166" spans="1:34" s="86" customFormat="1" ht="10.199999999999999" outlineLevel="1">
      <c r="A166" s="229"/>
      <c r="B166" s="230"/>
      <c r="C166" s="320"/>
      <c r="D166" s="321"/>
      <c r="E166" s="321"/>
      <c r="F166" s="321"/>
      <c r="G166" s="321"/>
      <c r="H166" s="228"/>
      <c r="I166" s="228"/>
      <c r="J166" s="228"/>
      <c r="K166" s="228"/>
      <c r="L166" s="228"/>
      <c r="M166" s="228"/>
      <c r="N166" s="228"/>
      <c r="O166" s="228"/>
      <c r="P166" s="228"/>
      <c r="Q166" s="228"/>
      <c r="R166" s="201"/>
      <c r="S166" s="201"/>
      <c r="T166" s="201"/>
      <c r="U166" s="228"/>
      <c r="V166" s="228"/>
      <c r="W166" s="228"/>
      <c r="AG166" s="86" t="s">
        <v>279</v>
      </c>
    </row>
    <row r="167" spans="1:34" s="86" customFormat="1" ht="30.6" outlineLevel="1">
      <c r="A167" s="223">
        <v>40</v>
      </c>
      <c r="B167" s="224" t="s">
        <v>479</v>
      </c>
      <c r="C167" s="209" t="s">
        <v>480</v>
      </c>
      <c r="D167" s="198" t="s">
        <v>334</v>
      </c>
      <c r="E167" s="225">
        <v>54.27</v>
      </c>
      <c r="F167" s="226"/>
      <c r="G167" s="227">
        <f>ROUND(E167*F167,2)</f>
        <v>0</v>
      </c>
      <c r="H167" s="226"/>
      <c r="I167" s="227">
        <f>ROUND(E167*H167,2)</f>
        <v>0</v>
      </c>
      <c r="J167" s="226"/>
      <c r="K167" s="227">
        <f>ROUND(E167*J167,2)</f>
        <v>0</v>
      </c>
      <c r="L167" s="227">
        <v>21</v>
      </c>
      <c r="M167" s="227">
        <f>G167*(1+L167/100)</f>
        <v>0</v>
      </c>
      <c r="N167" s="227">
        <v>0</v>
      </c>
      <c r="O167" s="227">
        <f>ROUND(E167*N167,2)</f>
        <v>0</v>
      </c>
      <c r="P167" s="227">
        <v>2.2000000000000002</v>
      </c>
      <c r="Q167" s="227">
        <f>ROUND(E167*P167,2)</f>
        <v>119.39</v>
      </c>
      <c r="R167" s="199" t="s">
        <v>473</v>
      </c>
      <c r="S167" s="199" t="s">
        <v>274</v>
      </c>
      <c r="T167" s="200" t="s">
        <v>274</v>
      </c>
      <c r="U167" s="228">
        <v>2.9369999999999998</v>
      </c>
      <c r="V167" s="228">
        <f>ROUND(E167*U167,2)</f>
        <v>159.38999999999999</v>
      </c>
      <c r="W167" s="228"/>
      <c r="AG167" s="86" t="s">
        <v>322</v>
      </c>
    </row>
    <row r="168" spans="1:34" s="86" customFormat="1" ht="10.199999999999999" outlineLevel="1">
      <c r="A168" s="229"/>
      <c r="B168" s="230"/>
      <c r="C168" s="212" t="s">
        <v>475</v>
      </c>
      <c r="D168" s="203"/>
      <c r="E168" s="235"/>
      <c r="F168" s="228"/>
      <c r="G168" s="228"/>
      <c r="H168" s="228"/>
      <c r="I168" s="228"/>
      <c r="J168" s="228"/>
      <c r="K168" s="228"/>
      <c r="L168" s="228"/>
      <c r="M168" s="228"/>
      <c r="N168" s="228"/>
      <c r="O168" s="228"/>
      <c r="P168" s="228"/>
      <c r="Q168" s="228"/>
      <c r="R168" s="201"/>
      <c r="S168" s="201"/>
      <c r="T168" s="201"/>
      <c r="U168" s="228"/>
      <c r="V168" s="228"/>
      <c r="W168" s="228"/>
      <c r="AG168" s="86" t="s">
        <v>326</v>
      </c>
      <c r="AH168" s="86">
        <v>0</v>
      </c>
    </row>
    <row r="169" spans="1:34" s="86" customFormat="1" ht="10.199999999999999" outlineLevel="1">
      <c r="A169" s="229"/>
      <c r="B169" s="230"/>
      <c r="C169" s="212" t="s">
        <v>481</v>
      </c>
      <c r="D169" s="203"/>
      <c r="E169" s="235">
        <v>54.27</v>
      </c>
      <c r="F169" s="228"/>
      <c r="G169" s="228"/>
      <c r="H169" s="228"/>
      <c r="I169" s="228"/>
      <c r="J169" s="228"/>
      <c r="K169" s="228"/>
      <c r="L169" s="228"/>
      <c r="M169" s="228"/>
      <c r="N169" s="228"/>
      <c r="O169" s="228"/>
      <c r="P169" s="228"/>
      <c r="Q169" s="228"/>
      <c r="R169" s="201"/>
      <c r="S169" s="201"/>
      <c r="T169" s="201"/>
      <c r="U169" s="228"/>
      <c r="V169" s="228"/>
      <c r="W169" s="228"/>
      <c r="AG169" s="86" t="s">
        <v>326</v>
      </c>
      <c r="AH169" s="86">
        <v>0</v>
      </c>
    </row>
    <row r="170" spans="1:34" s="86" customFormat="1" ht="10.199999999999999" outlineLevel="1">
      <c r="A170" s="229"/>
      <c r="B170" s="230"/>
      <c r="C170" s="320"/>
      <c r="D170" s="321"/>
      <c r="E170" s="321"/>
      <c r="F170" s="321"/>
      <c r="G170" s="321"/>
      <c r="H170" s="228"/>
      <c r="I170" s="228"/>
      <c r="J170" s="228"/>
      <c r="K170" s="228"/>
      <c r="L170" s="228"/>
      <c r="M170" s="228"/>
      <c r="N170" s="228"/>
      <c r="O170" s="228"/>
      <c r="P170" s="228"/>
      <c r="Q170" s="228"/>
      <c r="R170" s="201"/>
      <c r="S170" s="201"/>
      <c r="T170" s="201"/>
      <c r="U170" s="228"/>
      <c r="V170" s="228"/>
      <c r="W170" s="228"/>
      <c r="AG170" s="86" t="s">
        <v>279</v>
      </c>
    </row>
    <row r="171" spans="1:34" s="86" customFormat="1" ht="20.399999999999999" outlineLevel="1">
      <c r="A171" s="223">
        <v>41</v>
      </c>
      <c r="B171" s="224" t="s">
        <v>482</v>
      </c>
      <c r="C171" s="209" t="s">
        <v>483</v>
      </c>
      <c r="D171" s="198" t="s">
        <v>320</v>
      </c>
      <c r="E171" s="225">
        <v>180.9</v>
      </c>
      <c r="F171" s="226"/>
      <c r="G171" s="227">
        <f>ROUND(E171*F171,2)</f>
        <v>0</v>
      </c>
      <c r="H171" s="226"/>
      <c r="I171" s="227">
        <f>ROUND(E171*H171,2)</f>
        <v>0</v>
      </c>
      <c r="J171" s="226"/>
      <c r="K171" s="227">
        <f>ROUND(E171*J171,2)</f>
        <v>0</v>
      </c>
      <c r="L171" s="227">
        <v>21</v>
      </c>
      <c r="M171" s="227">
        <f>G171*(1+L171/100)</f>
        <v>0</v>
      </c>
      <c r="N171" s="227">
        <v>0</v>
      </c>
      <c r="O171" s="227">
        <f>ROUND(E171*N171,2)</f>
        <v>0</v>
      </c>
      <c r="P171" s="227">
        <v>0.09</v>
      </c>
      <c r="Q171" s="227">
        <f>ROUND(E171*P171,2)</f>
        <v>16.28</v>
      </c>
      <c r="R171" s="199" t="s">
        <v>473</v>
      </c>
      <c r="S171" s="199" t="s">
        <v>274</v>
      </c>
      <c r="T171" s="200" t="s">
        <v>274</v>
      </c>
      <c r="U171" s="228">
        <v>0.91</v>
      </c>
      <c r="V171" s="228">
        <f>ROUND(E171*U171,2)</f>
        <v>164.62</v>
      </c>
      <c r="W171" s="228"/>
      <c r="AG171" s="86" t="s">
        <v>322</v>
      </c>
    </row>
    <row r="172" spans="1:34" s="86" customFormat="1" ht="10.199999999999999" outlineLevel="1">
      <c r="A172" s="229"/>
      <c r="B172" s="230"/>
      <c r="C172" s="212" t="s">
        <v>475</v>
      </c>
      <c r="D172" s="203"/>
      <c r="E172" s="235"/>
      <c r="F172" s="228"/>
      <c r="G172" s="228"/>
      <c r="H172" s="228"/>
      <c r="I172" s="228"/>
      <c r="J172" s="228"/>
      <c r="K172" s="228"/>
      <c r="L172" s="228"/>
      <c r="M172" s="228"/>
      <c r="N172" s="228"/>
      <c r="O172" s="228"/>
      <c r="P172" s="228"/>
      <c r="Q172" s="228"/>
      <c r="R172" s="201"/>
      <c r="S172" s="201"/>
      <c r="T172" s="201"/>
      <c r="U172" s="228"/>
      <c r="V172" s="228"/>
      <c r="W172" s="228"/>
      <c r="AG172" s="86" t="s">
        <v>326</v>
      </c>
      <c r="AH172" s="86">
        <v>0</v>
      </c>
    </row>
    <row r="173" spans="1:34" s="86" customFormat="1" ht="10.199999999999999" outlineLevel="1">
      <c r="A173" s="229"/>
      <c r="B173" s="230"/>
      <c r="C173" s="212" t="s">
        <v>484</v>
      </c>
      <c r="D173" s="203"/>
      <c r="E173" s="235">
        <v>180.9</v>
      </c>
      <c r="F173" s="228"/>
      <c r="G173" s="228"/>
      <c r="H173" s="228"/>
      <c r="I173" s="228"/>
      <c r="J173" s="228"/>
      <c r="K173" s="228"/>
      <c r="L173" s="228"/>
      <c r="M173" s="228"/>
      <c r="N173" s="228"/>
      <c r="O173" s="228"/>
      <c r="P173" s="228"/>
      <c r="Q173" s="228"/>
      <c r="R173" s="201"/>
      <c r="S173" s="201"/>
      <c r="T173" s="201"/>
      <c r="U173" s="228"/>
      <c r="V173" s="228"/>
      <c r="W173" s="228"/>
      <c r="AG173" s="86" t="s">
        <v>326</v>
      </c>
      <c r="AH173" s="86">
        <v>0</v>
      </c>
    </row>
    <row r="174" spans="1:34" s="86" customFormat="1" ht="10.199999999999999" outlineLevel="1">
      <c r="A174" s="229"/>
      <c r="B174" s="230"/>
      <c r="C174" s="320"/>
      <c r="D174" s="321"/>
      <c r="E174" s="321"/>
      <c r="F174" s="321"/>
      <c r="G174" s="321"/>
      <c r="H174" s="228"/>
      <c r="I174" s="228"/>
      <c r="J174" s="228"/>
      <c r="K174" s="228"/>
      <c r="L174" s="228"/>
      <c r="M174" s="228"/>
      <c r="N174" s="228"/>
      <c r="O174" s="228"/>
      <c r="P174" s="228"/>
      <c r="Q174" s="228"/>
      <c r="R174" s="201"/>
      <c r="S174" s="201"/>
      <c r="T174" s="201"/>
      <c r="U174" s="228"/>
      <c r="V174" s="228"/>
      <c r="W174" s="228"/>
      <c r="AG174" s="86" t="s">
        <v>279</v>
      </c>
    </row>
    <row r="175" spans="1:34" s="86" customFormat="1" ht="20.399999999999999" outlineLevel="1">
      <c r="A175" s="223">
        <v>42</v>
      </c>
      <c r="B175" s="224" t="s">
        <v>485</v>
      </c>
      <c r="C175" s="209" t="s">
        <v>486</v>
      </c>
      <c r="D175" s="198" t="s">
        <v>334</v>
      </c>
      <c r="E175" s="225">
        <v>25.326000000000001</v>
      </c>
      <c r="F175" s="226"/>
      <c r="G175" s="227">
        <f>ROUND(E175*F175,2)</f>
        <v>0</v>
      </c>
      <c r="H175" s="226"/>
      <c r="I175" s="227">
        <f>ROUND(E175*H175,2)</f>
        <v>0</v>
      </c>
      <c r="J175" s="226"/>
      <c r="K175" s="227">
        <f>ROUND(E175*J175,2)</f>
        <v>0</v>
      </c>
      <c r="L175" s="227">
        <v>21</v>
      </c>
      <c r="M175" s="227">
        <f>G175*(1+L175/100)</f>
        <v>0</v>
      </c>
      <c r="N175" s="227">
        <v>0</v>
      </c>
      <c r="O175" s="227">
        <f>ROUND(E175*N175,2)</f>
        <v>0</v>
      </c>
      <c r="P175" s="227">
        <v>1.4</v>
      </c>
      <c r="Q175" s="227">
        <f>ROUND(E175*P175,2)</f>
        <v>35.46</v>
      </c>
      <c r="R175" s="199" t="s">
        <v>473</v>
      </c>
      <c r="S175" s="199" t="s">
        <v>274</v>
      </c>
      <c r="T175" s="200" t="s">
        <v>274</v>
      </c>
      <c r="U175" s="228">
        <v>1.121</v>
      </c>
      <c r="V175" s="228">
        <f>ROUND(E175*U175,2)</f>
        <v>28.39</v>
      </c>
      <c r="W175" s="228"/>
      <c r="AG175" s="86" t="s">
        <v>322</v>
      </c>
    </row>
    <row r="176" spans="1:34" s="86" customFormat="1" ht="10.199999999999999" outlineLevel="1">
      <c r="A176" s="229"/>
      <c r="B176" s="230"/>
      <c r="C176" s="212" t="s">
        <v>475</v>
      </c>
      <c r="D176" s="203"/>
      <c r="E176" s="235"/>
      <c r="F176" s="228"/>
      <c r="G176" s="228"/>
      <c r="H176" s="228"/>
      <c r="I176" s="228"/>
      <c r="J176" s="228"/>
      <c r="K176" s="228"/>
      <c r="L176" s="228"/>
      <c r="M176" s="228"/>
      <c r="N176" s="228"/>
      <c r="O176" s="228"/>
      <c r="P176" s="228"/>
      <c r="Q176" s="228"/>
      <c r="R176" s="201"/>
      <c r="S176" s="201"/>
      <c r="T176" s="201"/>
      <c r="U176" s="228"/>
      <c r="V176" s="228"/>
      <c r="W176" s="228"/>
      <c r="AG176" s="86" t="s">
        <v>326</v>
      </c>
      <c r="AH176" s="86">
        <v>0</v>
      </c>
    </row>
    <row r="177" spans="1:34" s="86" customFormat="1" ht="10.199999999999999" outlineLevel="1">
      <c r="A177" s="229"/>
      <c r="B177" s="230"/>
      <c r="C177" s="212" t="s">
        <v>487</v>
      </c>
      <c r="D177" s="203"/>
      <c r="E177" s="235">
        <v>25.326000000000001</v>
      </c>
      <c r="F177" s="228"/>
      <c r="G177" s="228"/>
      <c r="H177" s="228"/>
      <c r="I177" s="228"/>
      <c r="J177" s="228"/>
      <c r="K177" s="228"/>
      <c r="L177" s="228"/>
      <c r="M177" s="228"/>
      <c r="N177" s="228"/>
      <c r="O177" s="228"/>
      <c r="P177" s="228"/>
      <c r="Q177" s="228"/>
      <c r="R177" s="201"/>
      <c r="S177" s="201"/>
      <c r="T177" s="201"/>
      <c r="U177" s="228"/>
      <c r="V177" s="228"/>
      <c r="W177" s="228"/>
      <c r="AG177" s="86" t="s">
        <v>326</v>
      </c>
      <c r="AH177" s="86">
        <v>0</v>
      </c>
    </row>
    <row r="178" spans="1:34" s="86" customFormat="1" ht="10.199999999999999" outlineLevel="1">
      <c r="A178" s="229"/>
      <c r="B178" s="230"/>
      <c r="C178" s="320"/>
      <c r="D178" s="321"/>
      <c r="E178" s="321"/>
      <c r="F178" s="321"/>
      <c r="G178" s="321"/>
      <c r="H178" s="228"/>
      <c r="I178" s="228"/>
      <c r="J178" s="228"/>
      <c r="K178" s="228"/>
      <c r="L178" s="228"/>
      <c r="M178" s="228"/>
      <c r="N178" s="228"/>
      <c r="O178" s="228"/>
      <c r="P178" s="228"/>
      <c r="Q178" s="228"/>
      <c r="R178" s="201"/>
      <c r="S178" s="201"/>
      <c r="T178" s="201"/>
      <c r="U178" s="228"/>
      <c r="V178" s="228"/>
      <c r="W178" s="228"/>
      <c r="AG178" s="86" t="s">
        <v>279</v>
      </c>
    </row>
    <row r="179" spans="1:34" s="86" customFormat="1" ht="10.199999999999999">
      <c r="A179" s="218" t="s">
        <v>269</v>
      </c>
      <c r="B179" s="219" t="s">
        <v>181</v>
      </c>
      <c r="C179" s="208" t="s">
        <v>182</v>
      </c>
      <c r="D179" s="195"/>
      <c r="E179" s="220"/>
      <c r="F179" s="221"/>
      <c r="G179" s="221">
        <f>SUMIF(AG180:AG196,"&lt;&gt;NOR",G180:G196)</f>
        <v>0</v>
      </c>
      <c r="H179" s="221"/>
      <c r="I179" s="221">
        <f>SUM(I180:I196)</f>
        <v>0</v>
      </c>
      <c r="J179" s="221"/>
      <c r="K179" s="221">
        <f>SUM(K180:K196)</f>
        <v>0</v>
      </c>
      <c r="L179" s="221"/>
      <c r="M179" s="221">
        <f>SUM(M180:M196)</f>
        <v>0</v>
      </c>
      <c r="N179" s="221"/>
      <c r="O179" s="221">
        <f>SUM(O180:O196)</f>
        <v>0.06</v>
      </c>
      <c r="P179" s="221"/>
      <c r="Q179" s="221">
        <f>SUM(Q180:Q196)</f>
        <v>1.1199999999999999</v>
      </c>
      <c r="R179" s="196"/>
      <c r="S179" s="196"/>
      <c r="T179" s="197"/>
      <c r="U179" s="222"/>
      <c r="V179" s="222">
        <f>SUM(V180:V196)</f>
        <v>35.900000000000006</v>
      </c>
      <c r="W179" s="222"/>
      <c r="AG179" s="86" t="s">
        <v>270</v>
      </c>
    </row>
    <row r="180" spans="1:34" s="86" customFormat="1" ht="10.199999999999999" outlineLevel="1">
      <c r="A180" s="223">
        <v>43</v>
      </c>
      <c r="B180" s="224" t="s">
        <v>488</v>
      </c>
      <c r="C180" s="209" t="s">
        <v>489</v>
      </c>
      <c r="D180" s="198" t="s">
        <v>344</v>
      </c>
      <c r="E180" s="225">
        <v>13</v>
      </c>
      <c r="F180" s="226"/>
      <c r="G180" s="227">
        <f>ROUND(E180*F180,2)</f>
        <v>0</v>
      </c>
      <c r="H180" s="226"/>
      <c r="I180" s="227">
        <f>ROUND(E180*H180,2)</f>
        <v>0</v>
      </c>
      <c r="J180" s="226"/>
      <c r="K180" s="227">
        <f>ROUND(E180*J180,2)</f>
        <v>0</v>
      </c>
      <c r="L180" s="227">
        <v>21</v>
      </c>
      <c r="M180" s="227">
        <f>G180*(1+L180/100)</f>
        <v>0</v>
      </c>
      <c r="N180" s="227">
        <v>0</v>
      </c>
      <c r="O180" s="227">
        <f>ROUND(E180*N180,2)</f>
        <v>0</v>
      </c>
      <c r="P180" s="227">
        <v>6.8999999999999997E-4</v>
      </c>
      <c r="Q180" s="227">
        <f>ROUND(E180*P180,2)</f>
        <v>0.01</v>
      </c>
      <c r="R180" s="199" t="s">
        <v>473</v>
      </c>
      <c r="S180" s="199" t="s">
        <v>274</v>
      </c>
      <c r="T180" s="200" t="s">
        <v>274</v>
      </c>
      <c r="U180" s="228">
        <v>2.3975</v>
      </c>
      <c r="V180" s="228">
        <f>ROUND(E180*U180,2)</f>
        <v>31.17</v>
      </c>
      <c r="W180" s="228"/>
      <c r="AG180" s="86" t="s">
        <v>322</v>
      </c>
    </row>
    <row r="181" spans="1:34" s="86" customFormat="1" ht="10.199999999999999" outlineLevel="1">
      <c r="A181" s="229"/>
      <c r="B181" s="230"/>
      <c r="C181" s="212" t="s">
        <v>490</v>
      </c>
      <c r="D181" s="203"/>
      <c r="E181" s="235">
        <v>6.5</v>
      </c>
      <c r="F181" s="228"/>
      <c r="G181" s="228"/>
      <c r="H181" s="228"/>
      <c r="I181" s="228"/>
      <c r="J181" s="228"/>
      <c r="K181" s="228"/>
      <c r="L181" s="228"/>
      <c r="M181" s="228"/>
      <c r="N181" s="228"/>
      <c r="O181" s="228"/>
      <c r="P181" s="228"/>
      <c r="Q181" s="228"/>
      <c r="R181" s="201"/>
      <c r="S181" s="201"/>
      <c r="T181" s="201"/>
      <c r="U181" s="228"/>
      <c r="V181" s="228"/>
      <c r="W181" s="228"/>
      <c r="AG181" s="86" t="s">
        <v>326</v>
      </c>
      <c r="AH181" s="86">
        <v>0</v>
      </c>
    </row>
    <row r="182" spans="1:34" s="86" customFormat="1" ht="10.199999999999999" outlineLevel="1">
      <c r="A182" s="229"/>
      <c r="B182" s="230"/>
      <c r="C182" s="212" t="s">
        <v>491</v>
      </c>
      <c r="D182" s="203"/>
      <c r="E182" s="235">
        <v>6.5</v>
      </c>
      <c r="F182" s="228"/>
      <c r="G182" s="228"/>
      <c r="H182" s="228"/>
      <c r="I182" s="228"/>
      <c r="J182" s="228"/>
      <c r="K182" s="228"/>
      <c r="L182" s="228"/>
      <c r="M182" s="228"/>
      <c r="N182" s="228"/>
      <c r="O182" s="228"/>
      <c r="P182" s="228"/>
      <c r="Q182" s="228"/>
      <c r="R182" s="201"/>
      <c r="S182" s="201"/>
      <c r="T182" s="201"/>
      <c r="U182" s="228"/>
      <c r="V182" s="228"/>
      <c r="W182" s="228"/>
      <c r="AG182" s="86" t="s">
        <v>326</v>
      </c>
      <c r="AH182" s="86">
        <v>0</v>
      </c>
    </row>
    <row r="183" spans="1:34" s="86" customFormat="1" ht="10.199999999999999" outlineLevel="1">
      <c r="A183" s="229"/>
      <c r="B183" s="230"/>
      <c r="C183" s="320"/>
      <c r="D183" s="321"/>
      <c r="E183" s="321"/>
      <c r="F183" s="321"/>
      <c r="G183" s="321"/>
      <c r="H183" s="228"/>
      <c r="I183" s="228"/>
      <c r="J183" s="228"/>
      <c r="K183" s="228"/>
      <c r="L183" s="228"/>
      <c r="M183" s="228"/>
      <c r="N183" s="228"/>
      <c r="O183" s="228"/>
      <c r="P183" s="228"/>
      <c r="Q183" s="228"/>
      <c r="R183" s="201"/>
      <c r="S183" s="201"/>
      <c r="T183" s="201"/>
      <c r="U183" s="228"/>
      <c r="V183" s="228"/>
      <c r="W183" s="228"/>
      <c r="AG183" s="86" t="s">
        <v>279</v>
      </c>
    </row>
    <row r="184" spans="1:34" s="86" customFormat="1" ht="20.399999999999999" outlineLevel="1">
      <c r="A184" s="223">
        <v>44</v>
      </c>
      <c r="B184" s="224" t="s">
        <v>492</v>
      </c>
      <c r="C184" s="209" t="s">
        <v>493</v>
      </c>
      <c r="D184" s="198" t="s">
        <v>334</v>
      </c>
      <c r="E184" s="225">
        <v>0.48</v>
      </c>
      <c r="F184" s="226"/>
      <c r="G184" s="227">
        <f>ROUND(E184*F184,2)</f>
        <v>0</v>
      </c>
      <c r="H184" s="226"/>
      <c r="I184" s="227">
        <f>ROUND(E184*H184,2)</f>
        <v>0</v>
      </c>
      <c r="J184" s="226"/>
      <c r="K184" s="227">
        <f>ROUND(E184*J184,2)</f>
        <v>0</v>
      </c>
      <c r="L184" s="227">
        <v>21</v>
      </c>
      <c r="M184" s="227">
        <f>G184*(1+L184/100)</f>
        <v>0</v>
      </c>
      <c r="N184" s="227">
        <v>1.82E-3</v>
      </c>
      <c r="O184" s="227">
        <f>ROUND(E184*N184,2)</f>
        <v>0</v>
      </c>
      <c r="P184" s="227">
        <v>1.95</v>
      </c>
      <c r="Q184" s="227">
        <f>ROUND(E184*P184,2)</f>
        <v>0.94</v>
      </c>
      <c r="R184" s="199" t="s">
        <v>473</v>
      </c>
      <c r="S184" s="199" t="s">
        <v>274</v>
      </c>
      <c r="T184" s="200" t="s">
        <v>274</v>
      </c>
      <c r="U184" s="228">
        <v>4.806</v>
      </c>
      <c r="V184" s="228">
        <f>ROUND(E184*U184,2)</f>
        <v>2.31</v>
      </c>
      <c r="W184" s="228"/>
      <c r="AG184" s="86" t="s">
        <v>322</v>
      </c>
    </row>
    <row r="185" spans="1:34" s="86" customFormat="1" ht="10.199999999999999" outlineLevel="1">
      <c r="A185" s="229"/>
      <c r="B185" s="230"/>
      <c r="C185" s="324" t="s">
        <v>494</v>
      </c>
      <c r="D185" s="325"/>
      <c r="E185" s="325"/>
      <c r="F185" s="325"/>
      <c r="G185" s="325"/>
      <c r="H185" s="228"/>
      <c r="I185" s="228"/>
      <c r="J185" s="228"/>
      <c r="K185" s="228"/>
      <c r="L185" s="228"/>
      <c r="M185" s="228"/>
      <c r="N185" s="228"/>
      <c r="O185" s="228"/>
      <c r="P185" s="228"/>
      <c r="Q185" s="228"/>
      <c r="R185" s="201"/>
      <c r="S185" s="201"/>
      <c r="T185" s="201"/>
      <c r="U185" s="228"/>
      <c r="V185" s="228"/>
      <c r="W185" s="228"/>
      <c r="AG185" s="86" t="s">
        <v>324</v>
      </c>
    </row>
    <row r="186" spans="1:34" s="86" customFormat="1" ht="10.199999999999999" outlineLevel="1">
      <c r="A186" s="229"/>
      <c r="B186" s="230"/>
      <c r="C186" s="322" t="s">
        <v>495</v>
      </c>
      <c r="D186" s="323"/>
      <c r="E186" s="323"/>
      <c r="F186" s="323"/>
      <c r="G186" s="323"/>
      <c r="H186" s="228"/>
      <c r="I186" s="228"/>
      <c r="J186" s="228"/>
      <c r="K186" s="228"/>
      <c r="L186" s="228"/>
      <c r="M186" s="228"/>
      <c r="N186" s="228"/>
      <c r="O186" s="228"/>
      <c r="P186" s="228"/>
      <c r="Q186" s="228"/>
      <c r="R186" s="201"/>
      <c r="S186" s="201"/>
      <c r="T186" s="201"/>
      <c r="U186" s="228"/>
      <c r="V186" s="228"/>
      <c r="W186" s="228"/>
      <c r="AG186" s="86" t="s">
        <v>278</v>
      </c>
    </row>
    <row r="187" spans="1:34" s="86" customFormat="1" ht="10.199999999999999" outlineLevel="1">
      <c r="A187" s="229"/>
      <c r="B187" s="230"/>
      <c r="C187" s="212" t="s">
        <v>496</v>
      </c>
      <c r="D187" s="203"/>
      <c r="E187" s="235"/>
      <c r="F187" s="228"/>
      <c r="G187" s="228"/>
      <c r="H187" s="228"/>
      <c r="I187" s="228"/>
      <c r="J187" s="228"/>
      <c r="K187" s="228"/>
      <c r="L187" s="228"/>
      <c r="M187" s="228"/>
      <c r="N187" s="228"/>
      <c r="O187" s="228"/>
      <c r="P187" s="228"/>
      <c r="Q187" s="228"/>
      <c r="R187" s="201"/>
      <c r="S187" s="201"/>
      <c r="T187" s="201"/>
      <c r="U187" s="228"/>
      <c r="V187" s="228"/>
      <c r="W187" s="228"/>
      <c r="AG187" s="86" t="s">
        <v>326</v>
      </c>
      <c r="AH187" s="86">
        <v>0</v>
      </c>
    </row>
    <row r="188" spans="1:34" s="86" customFormat="1" ht="10.199999999999999" outlineLevel="1">
      <c r="A188" s="229"/>
      <c r="B188" s="230"/>
      <c r="C188" s="212" t="s">
        <v>497</v>
      </c>
      <c r="D188" s="203"/>
      <c r="E188" s="235">
        <v>0.48</v>
      </c>
      <c r="F188" s="228"/>
      <c r="G188" s="228"/>
      <c r="H188" s="228"/>
      <c r="I188" s="228"/>
      <c r="J188" s="228"/>
      <c r="K188" s="228"/>
      <c r="L188" s="228"/>
      <c r="M188" s="228"/>
      <c r="N188" s="228"/>
      <c r="O188" s="228"/>
      <c r="P188" s="228"/>
      <c r="Q188" s="228"/>
      <c r="R188" s="201"/>
      <c r="S188" s="201"/>
      <c r="T188" s="201"/>
      <c r="U188" s="228"/>
      <c r="V188" s="228"/>
      <c r="W188" s="228"/>
      <c r="AG188" s="86" t="s">
        <v>326</v>
      </c>
      <c r="AH188" s="86">
        <v>0</v>
      </c>
    </row>
    <row r="189" spans="1:34" s="86" customFormat="1" ht="10.199999999999999" outlineLevel="1">
      <c r="A189" s="229"/>
      <c r="B189" s="230"/>
      <c r="C189" s="320"/>
      <c r="D189" s="321"/>
      <c r="E189" s="321"/>
      <c r="F189" s="321"/>
      <c r="G189" s="321"/>
      <c r="H189" s="228"/>
      <c r="I189" s="228"/>
      <c r="J189" s="228"/>
      <c r="K189" s="228"/>
      <c r="L189" s="228"/>
      <c r="M189" s="228"/>
      <c r="N189" s="228"/>
      <c r="O189" s="228"/>
      <c r="P189" s="228"/>
      <c r="Q189" s="228"/>
      <c r="R189" s="201"/>
      <c r="S189" s="201"/>
      <c r="T189" s="201"/>
      <c r="U189" s="228"/>
      <c r="V189" s="228"/>
      <c r="W189" s="228"/>
      <c r="AG189" s="86" t="s">
        <v>279</v>
      </c>
    </row>
    <row r="190" spans="1:34" s="86" customFormat="1" ht="30.6" outlineLevel="1">
      <c r="A190" s="223">
        <v>45</v>
      </c>
      <c r="B190" s="224" t="s">
        <v>498</v>
      </c>
      <c r="C190" s="209" t="s">
        <v>499</v>
      </c>
      <c r="D190" s="198" t="s">
        <v>344</v>
      </c>
      <c r="E190" s="225">
        <v>2.6</v>
      </c>
      <c r="F190" s="226"/>
      <c r="G190" s="227">
        <f>ROUND(E190*F190,2)</f>
        <v>0</v>
      </c>
      <c r="H190" s="226"/>
      <c r="I190" s="227">
        <f>ROUND(E190*H190,2)</f>
        <v>0</v>
      </c>
      <c r="J190" s="226"/>
      <c r="K190" s="227">
        <f>ROUND(E190*J190,2)</f>
        <v>0</v>
      </c>
      <c r="L190" s="227">
        <v>21</v>
      </c>
      <c r="M190" s="227">
        <f>G190*(1+L190/100)</f>
        <v>0</v>
      </c>
      <c r="N190" s="227">
        <v>0</v>
      </c>
      <c r="O190" s="227">
        <f>ROUND(E190*N190,2)</f>
        <v>0</v>
      </c>
      <c r="P190" s="227">
        <v>6.5000000000000002E-2</v>
      </c>
      <c r="Q190" s="227">
        <f>ROUND(E190*P190,2)</f>
        <v>0.17</v>
      </c>
      <c r="R190" s="199" t="s">
        <v>473</v>
      </c>
      <c r="S190" s="199" t="s">
        <v>274</v>
      </c>
      <c r="T190" s="200" t="s">
        <v>274</v>
      </c>
      <c r="U190" s="228">
        <v>0.93</v>
      </c>
      <c r="V190" s="228">
        <f>ROUND(E190*U190,2)</f>
        <v>2.42</v>
      </c>
      <c r="W190" s="228"/>
      <c r="AG190" s="86" t="s">
        <v>322</v>
      </c>
    </row>
    <row r="191" spans="1:34" s="86" customFormat="1" ht="10.199999999999999" outlineLevel="1">
      <c r="A191" s="229"/>
      <c r="B191" s="230"/>
      <c r="C191" s="212" t="s">
        <v>496</v>
      </c>
      <c r="D191" s="203"/>
      <c r="E191" s="235"/>
      <c r="F191" s="228"/>
      <c r="G191" s="228"/>
      <c r="H191" s="228"/>
      <c r="I191" s="228"/>
      <c r="J191" s="228"/>
      <c r="K191" s="228"/>
      <c r="L191" s="228"/>
      <c r="M191" s="228"/>
      <c r="N191" s="228"/>
      <c r="O191" s="228"/>
      <c r="P191" s="228"/>
      <c r="Q191" s="228"/>
      <c r="R191" s="201"/>
      <c r="S191" s="201"/>
      <c r="T191" s="201"/>
      <c r="U191" s="228"/>
      <c r="V191" s="228"/>
      <c r="W191" s="228"/>
      <c r="AG191" s="86" t="s">
        <v>326</v>
      </c>
      <c r="AH191" s="86">
        <v>0</v>
      </c>
    </row>
    <row r="192" spans="1:34" s="86" customFormat="1" ht="10.199999999999999" outlineLevel="1">
      <c r="A192" s="229"/>
      <c r="B192" s="230"/>
      <c r="C192" s="212" t="s">
        <v>500</v>
      </c>
      <c r="D192" s="203"/>
      <c r="E192" s="235">
        <v>2.6</v>
      </c>
      <c r="F192" s="228"/>
      <c r="G192" s="228"/>
      <c r="H192" s="228"/>
      <c r="I192" s="228"/>
      <c r="J192" s="228"/>
      <c r="K192" s="228"/>
      <c r="L192" s="228"/>
      <c r="M192" s="228"/>
      <c r="N192" s="228"/>
      <c r="O192" s="228"/>
      <c r="P192" s="228"/>
      <c r="Q192" s="228"/>
      <c r="R192" s="201"/>
      <c r="S192" s="201"/>
      <c r="T192" s="201"/>
      <c r="U192" s="228"/>
      <c r="V192" s="228"/>
      <c r="W192" s="228"/>
      <c r="AG192" s="86" t="s">
        <v>326</v>
      </c>
      <c r="AH192" s="86">
        <v>0</v>
      </c>
    </row>
    <row r="193" spans="1:34" s="86" customFormat="1" ht="10.199999999999999" outlineLevel="1">
      <c r="A193" s="229"/>
      <c r="B193" s="230"/>
      <c r="C193" s="320"/>
      <c r="D193" s="321"/>
      <c r="E193" s="321"/>
      <c r="F193" s="321"/>
      <c r="G193" s="321"/>
      <c r="H193" s="228"/>
      <c r="I193" s="228"/>
      <c r="J193" s="228"/>
      <c r="K193" s="228"/>
      <c r="L193" s="228"/>
      <c r="M193" s="228"/>
      <c r="N193" s="228"/>
      <c r="O193" s="228"/>
      <c r="P193" s="228"/>
      <c r="Q193" s="228"/>
      <c r="R193" s="201"/>
      <c r="S193" s="201"/>
      <c r="T193" s="201"/>
      <c r="U193" s="228"/>
      <c r="V193" s="228"/>
      <c r="W193" s="228"/>
      <c r="AG193" s="86" t="s">
        <v>279</v>
      </c>
    </row>
    <row r="194" spans="1:34" s="86" customFormat="1" ht="40.799999999999997" outlineLevel="1">
      <c r="A194" s="223">
        <v>46</v>
      </c>
      <c r="B194" s="224" t="s">
        <v>501</v>
      </c>
      <c r="C194" s="209" t="s">
        <v>502</v>
      </c>
      <c r="D194" s="198" t="s">
        <v>344</v>
      </c>
      <c r="E194" s="225">
        <v>26</v>
      </c>
      <c r="F194" s="226"/>
      <c r="G194" s="227">
        <f>ROUND(E194*F194,2)</f>
        <v>0</v>
      </c>
      <c r="H194" s="226"/>
      <c r="I194" s="227">
        <f>ROUND(E194*H194,2)</f>
        <v>0</v>
      </c>
      <c r="J194" s="226"/>
      <c r="K194" s="227">
        <f>ROUND(E194*J194,2)</f>
        <v>0</v>
      </c>
      <c r="L194" s="227">
        <v>21</v>
      </c>
      <c r="M194" s="227">
        <f>G194*(1+L194/100)</f>
        <v>0</v>
      </c>
      <c r="N194" s="227">
        <v>2.47E-3</v>
      </c>
      <c r="O194" s="227">
        <f>ROUND(E194*N194,2)</f>
        <v>0.06</v>
      </c>
      <c r="P194" s="227">
        <v>0</v>
      </c>
      <c r="Q194" s="227">
        <f>ROUND(E194*P194,2)</f>
        <v>0</v>
      </c>
      <c r="R194" s="199" t="s">
        <v>439</v>
      </c>
      <c r="S194" s="199" t="s">
        <v>274</v>
      </c>
      <c r="T194" s="200" t="s">
        <v>274</v>
      </c>
      <c r="U194" s="228">
        <v>0</v>
      </c>
      <c r="V194" s="228">
        <f>ROUND(E194*U194,2)</f>
        <v>0</v>
      </c>
      <c r="W194" s="228"/>
      <c r="AG194" s="86" t="s">
        <v>440</v>
      </c>
    </row>
    <row r="195" spans="1:34" s="86" customFormat="1" ht="10.199999999999999" outlineLevel="1">
      <c r="A195" s="229"/>
      <c r="B195" s="230"/>
      <c r="C195" s="212" t="s">
        <v>503</v>
      </c>
      <c r="D195" s="203"/>
      <c r="E195" s="235">
        <v>26</v>
      </c>
      <c r="F195" s="228"/>
      <c r="G195" s="228"/>
      <c r="H195" s="228"/>
      <c r="I195" s="228"/>
      <c r="J195" s="228"/>
      <c r="K195" s="228"/>
      <c r="L195" s="228"/>
      <c r="M195" s="228"/>
      <c r="N195" s="228"/>
      <c r="O195" s="228"/>
      <c r="P195" s="228"/>
      <c r="Q195" s="228"/>
      <c r="R195" s="201"/>
      <c r="S195" s="201"/>
      <c r="T195" s="201"/>
      <c r="U195" s="228"/>
      <c r="V195" s="228"/>
      <c r="W195" s="228"/>
      <c r="AG195" s="86" t="s">
        <v>326</v>
      </c>
      <c r="AH195" s="86">
        <v>5</v>
      </c>
    </row>
    <row r="196" spans="1:34" s="86" customFormat="1" ht="10.199999999999999" outlineLevel="1">
      <c r="A196" s="229"/>
      <c r="B196" s="230"/>
      <c r="C196" s="320"/>
      <c r="D196" s="321"/>
      <c r="E196" s="321"/>
      <c r="F196" s="321"/>
      <c r="G196" s="321"/>
      <c r="H196" s="228"/>
      <c r="I196" s="228"/>
      <c r="J196" s="228"/>
      <c r="K196" s="228"/>
      <c r="L196" s="228"/>
      <c r="M196" s="228"/>
      <c r="N196" s="228"/>
      <c r="O196" s="228"/>
      <c r="P196" s="228"/>
      <c r="Q196" s="228"/>
      <c r="R196" s="201"/>
      <c r="S196" s="201"/>
      <c r="T196" s="201"/>
      <c r="U196" s="228"/>
      <c r="V196" s="228"/>
      <c r="W196" s="228"/>
      <c r="AG196" s="86" t="s">
        <v>279</v>
      </c>
    </row>
    <row r="197" spans="1:34" s="86" customFormat="1" ht="10.199999999999999">
      <c r="A197" s="218" t="s">
        <v>269</v>
      </c>
      <c r="B197" s="219" t="s">
        <v>183</v>
      </c>
      <c r="C197" s="208" t="s">
        <v>184</v>
      </c>
      <c r="D197" s="195"/>
      <c r="E197" s="220"/>
      <c r="F197" s="221"/>
      <c r="G197" s="221">
        <f>SUMIF(AG198:AG215,"&lt;&gt;NOR",G198:G215)</f>
        <v>0</v>
      </c>
      <c r="H197" s="221"/>
      <c r="I197" s="221">
        <f>SUM(I198:I215)</f>
        <v>0</v>
      </c>
      <c r="J197" s="221"/>
      <c r="K197" s="221">
        <f>SUM(K198:K215)</f>
        <v>0</v>
      </c>
      <c r="L197" s="221"/>
      <c r="M197" s="221">
        <f>SUM(M198:M215)</f>
        <v>0</v>
      </c>
      <c r="N197" s="221"/>
      <c r="O197" s="221">
        <f>SUM(O198:O215)</f>
        <v>0.43</v>
      </c>
      <c r="P197" s="221"/>
      <c r="Q197" s="221">
        <f>SUM(Q198:Q215)</f>
        <v>103.4</v>
      </c>
      <c r="R197" s="196"/>
      <c r="S197" s="196"/>
      <c r="T197" s="197"/>
      <c r="U197" s="222"/>
      <c r="V197" s="222">
        <f>SUM(V198:V215)</f>
        <v>439.6</v>
      </c>
      <c r="W197" s="222"/>
      <c r="AG197" s="86" t="s">
        <v>270</v>
      </c>
    </row>
    <row r="198" spans="1:34" s="86" customFormat="1" ht="20.399999999999999" outlineLevel="1">
      <c r="A198" s="223">
        <v>47</v>
      </c>
      <c r="B198" s="224" t="s">
        <v>504</v>
      </c>
      <c r="C198" s="209" t="s">
        <v>505</v>
      </c>
      <c r="D198" s="198" t="s">
        <v>334</v>
      </c>
      <c r="E198" s="225">
        <v>646.27200000000005</v>
      </c>
      <c r="F198" s="226"/>
      <c r="G198" s="227">
        <f>ROUND(E198*F198,2)</f>
        <v>0</v>
      </c>
      <c r="H198" s="226"/>
      <c r="I198" s="227">
        <f>ROUND(E198*H198,2)</f>
        <v>0</v>
      </c>
      <c r="J198" s="226"/>
      <c r="K198" s="227">
        <f>ROUND(E198*J198,2)</f>
        <v>0</v>
      </c>
      <c r="L198" s="227">
        <v>21</v>
      </c>
      <c r="M198" s="227">
        <f>G198*(1+L198/100)</f>
        <v>0</v>
      </c>
      <c r="N198" s="227">
        <v>6.6E-4</v>
      </c>
      <c r="O198" s="227">
        <f>ROUND(E198*N198,2)</f>
        <v>0.43</v>
      </c>
      <c r="P198" s="227">
        <v>0.16</v>
      </c>
      <c r="Q198" s="227">
        <f>ROUND(E198*P198,2)</f>
        <v>103.4</v>
      </c>
      <c r="R198" s="199" t="s">
        <v>506</v>
      </c>
      <c r="S198" s="199" t="s">
        <v>274</v>
      </c>
      <c r="T198" s="200" t="s">
        <v>274</v>
      </c>
      <c r="U198" s="228">
        <v>0.58499999999999996</v>
      </c>
      <c r="V198" s="228">
        <f>ROUND(E198*U198,2)</f>
        <v>378.07</v>
      </c>
      <c r="W198" s="228"/>
      <c r="AG198" s="86" t="s">
        <v>322</v>
      </c>
    </row>
    <row r="199" spans="1:34" s="86" customFormat="1" ht="10.199999999999999" outlineLevel="1">
      <c r="A199" s="229"/>
      <c r="B199" s="230"/>
      <c r="C199" s="308" t="s">
        <v>507</v>
      </c>
      <c r="D199" s="309"/>
      <c r="E199" s="309"/>
      <c r="F199" s="309"/>
      <c r="G199" s="309"/>
      <c r="H199" s="228"/>
      <c r="I199" s="228"/>
      <c r="J199" s="228"/>
      <c r="K199" s="228"/>
      <c r="L199" s="228"/>
      <c r="M199" s="228"/>
      <c r="N199" s="228"/>
      <c r="O199" s="228"/>
      <c r="P199" s="228"/>
      <c r="Q199" s="228"/>
      <c r="R199" s="201"/>
      <c r="S199" s="201"/>
      <c r="T199" s="201"/>
      <c r="U199" s="228"/>
      <c r="V199" s="228"/>
      <c r="W199" s="228"/>
      <c r="AG199" s="86" t="s">
        <v>278</v>
      </c>
    </row>
    <row r="200" spans="1:34" s="86" customFormat="1" ht="10.199999999999999" outlineLevel="1">
      <c r="A200" s="229"/>
      <c r="B200" s="230"/>
      <c r="C200" s="212" t="s">
        <v>475</v>
      </c>
      <c r="D200" s="203"/>
      <c r="E200" s="235"/>
      <c r="F200" s="228"/>
      <c r="G200" s="228"/>
      <c r="H200" s="228"/>
      <c r="I200" s="228"/>
      <c r="J200" s="228"/>
      <c r="K200" s="228"/>
      <c r="L200" s="228"/>
      <c r="M200" s="228"/>
      <c r="N200" s="228"/>
      <c r="O200" s="228"/>
      <c r="P200" s="228"/>
      <c r="Q200" s="228"/>
      <c r="R200" s="201"/>
      <c r="S200" s="201"/>
      <c r="T200" s="201"/>
      <c r="U200" s="228"/>
      <c r="V200" s="228"/>
      <c r="W200" s="228"/>
      <c r="AG200" s="86" t="s">
        <v>326</v>
      </c>
      <c r="AH200" s="86">
        <v>0</v>
      </c>
    </row>
    <row r="201" spans="1:34" s="86" customFormat="1" ht="10.199999999999999" outlineLevel="1">
      <c r="A201" s="229"/>
      <c r="B201" s="230"/>
      <c r="C201" s="212" t="s">
        <v>508</v>
      </c>
      <c r="D201" s="203"/>
      <c r="E201" s="235">
        <v>646.27200000000005</v>
      </c>
      <c r="F201" s="228"/>
      <c r="G201" s="228"/>
      <c r="H201" s="228"/>
      <c r="I201" s="228"/>
      <c r="J201" s="228"/>
      <c r="K201" s="228"/>
      <c r="L201" s="228"/>
      <c r="M201" s="228"/>
      <c r="N201" s="228"/>
      <c r="O201" s="228"/>
      <c r="P201" s="228"/>
      <c r="Q201" s="228"/>
      <c r="R201" s="201"/>
      <c r="S201" s="201"/>
      <c r="T201" s="201"/>
      <c r="U201" s="228"/>
      <c r="V201" s="228"/>
      <c r="W201" s="228"/>
      <c r="AG201" s="86" t="s">
        <v>326</v>
      </c>
      <c r="AH201" s="86">
        <v>0</v>
      </c>
    </row>
    <row r="202" spans="1:34" s="86" customFormat="1" ht="10.199999999999999" outlineLevel="1">
      <c r="A202" s="229"/>
      <c r="B202" s="230"/>
      <c r="C202" s="320"/>
      <c r="D202" s="321"/>
      <c r="E202" s="321"/>
      <c r="F202" s="321"/>
      <c r="G202" s="321"/>
      <c r="H202" s="228"/>
      <c r="I202" s="228"/>
      <c r="J202" s="228"/>
      <c r="K202" s="228"/>
      <c r="L202" s="228"/>
      <c r="M202" s="228"/>
      <c r="N202" s="228"/>
      <c r="O202" s="228"/>
      <c r="P202" s="228"/>
      <c r="Q202" s="228"/>
      <c r="R202" s="201"/>
      <c r="S202" s="201"/>
      <c r="T202" s="201"/>
      <c r="U202" s="228"/>
      <c r="V202" s="228"/>
      <c r="W202" s="228"/>
      <c r="AG202" s="86" t="s">
        <v>279</v>
      </c>
    </row>
    <row r="203" spans="1:34" s="86" customFormat="1" ht="20.399999999999999" outlineLevel="1">
      <c r="A203" s="223">
        <v>48</v>
      </c>
      <c r="B203" s="224" t="s">
        <v>509</v>
      </c>
      <c r="C203" s="209" t="s">
        <v>510</v>
      </c>
      <c r="D203" s="198" t="s">
        <v>358</v>
      </c>
      <c r="E203" s="225">
        <v>103.40352</v>
      </c>
      <c r="F203" s="226"/>
      <c r="G203" s="227">
        <f>ROUND(E203*F203,2)</f>
        <v>0</v>
      </c>
      <c r="H203" s="226"/>
      <c r="I203" s="227">
        <f>ROUND(E203*H203,2)</f>
        <v>0</v>
      </c>
      <c r="J203" s="226"/>
      <c r="K203" s="227">
        <f>ROUND(E203*J203,2)</f>
        <v>0</v>
      </c>
      <c r="L203" s="227">
        <v>21</v>
      </c>
      <c r="M203" s="227">
        <f>G203*(1+L203/100)</f>
        <v>0</v>
      </c>
      <c r="N203" s="227">
        <v>0</v>
      </c>
      <c r="O203" s="227">
        <f>ROUND(E203*N203,2)</f>
        <v>0</v>
      </c>
      <c r="P203" s="227">
        <v>0</v>
      </c>
      <c r="Q203" s="227">
        <f>ROUND(E203*P203,2)</f>
        <v>0</v>
      </c>
      <c r="R203" s="199" t="s">
        <v>473</v>
      </c>
      <c r="S203" s="199" t="s">
        <v>274</v>
      </c>
      <c r="T203" s="200" t="s">
        <v>274</v>
      </c>
      <c r="U203" s="228">
        <v>0.49</v>
      </c>
      <c r="V203" s="228">
        <f>ROUND(E203*U203,2)</f>
        <v>50.67</v>
      </c>
      <c r="W203" s="228"/>
      <c r="AG203" s="86" t="s">
        <v>322</v>
      </c>
    </row>
    <row r="204" spans="1:34" s="86" customFormat="1" ht="10.199999999999999" outlineLevel="1">
      <c r="A204" s="229"/>
      <c r="B204" s="230"/>
      <c r="C204" s="308" t="s">
        <v>511</v>
      </c>
      <c r="D204" s="309"/>
      <c r="E204" s="309"/>
      <c r="F204" s="309"/>
      <c r="G204" s="309"/>
      <c r="H204" s="228"/>
      <c r="I204" s="228"/>
      <c r="J204" s="228"/>
      <c r="K204" s="228"/>
      <c r="L204" s="228"/>
      <c r="M204" s="228"/>
      <c r="N204" s="228"/>
      <c r="O204" s="228"/>
      <c r="P204" s="228"/>
      <c r="Q204" s="228"/>
      <c r="R204" s="201"/>
      <c r="S204" s="201"/>
      <c r="T204" s="201"/>
      <c r="U204" s="228"/>
      <c r="V204" s="228"/>
      <c r="W204" s="228"/>
      <c r="AG204" s="86" t="s">
        <v>278</v>
      </c>
    </row>
    <row r="205" spans="1:34" s="86" customFormat="1" ht="10.199999999999999" outlineLevel="1">
      <c r="A205" s="229"/>
      <c r="B205" s="230"/>
      <c r="C205" s="320"/>
      <c r="D205" s="321"/>
      <c r="E205" s="321"/>
      <c r="F205" s="321"/>
      <c r="G205" s="321"/>
      <c r="H205" s="228"/>
      <c r="I205" s="228"/>
      <c r="J205" s="228"/>
      <c r="K205" s="228"/>
      <c r="L205" s="228"/>
      <c r="M205" s="228"/>
      <c r="N205" s="228"/>
      <c r="O205" s="228"/>
      <c r="P205" s="228"/>
      <c r="Q205" s="228"/>
      <c r="R205" s="201"/>
      <c r="S205" s="201"/>
      <c r="T205" s="201"/>
      <c r="U205" s="228"/>
      <c r="V205" s="228"/>
      <c r="W205" s="228"/>
      <c r="AG205" s="86" t="s">
        <v>279</v>
      </c>
    </row>
    <row r="206" spans="1:34" s="86" customFormat="1" ht="10.199999999999999" outlineLevel="1">
      <c r="A206" s="223">
        <v>49</v>
      </c>
      <c r="B206" s="224" t="s">
        <v>512</v>
      </c>
      <c r="C206" s="209" t="s">
        <v>513</v>
      </c>
      <c r="D206" s="198" t="s">
        <v>358</v>
      </c>
      <c r="E206" s="225">
        <v>1447.6492800000001</v>
      </c>
      <c r="F206" s="226"/>
      <c r="G206" s="227">
        <f>ROUND(E206*F206,2)</f>
        <v>0</v>
      </c>
      <c r="H206" s="226"/>
      <c r="I206" s="227">
        <f>ROUND(E206*H206,2)</f>
        <v>0</v>
      </c>
      <c r="J206" s="226"/>
      <c r="K206" s="227">
        <f>ROUND(E206*J206,2)</f>
        <v>0</v>
      </c>
      <c r="L206" s="227">
        <v>21</v>
      </c>
      <c r="M206" s="227">
        <f>G206*(1+L206/100)</f>
        <v>0</v>
      </c>
      <c r="N206" s="227">
        <v>0</v>
      </c>
      <c r="O206" s="227">
        <f>ROUND(E206*N206,2)</f>
        <v>0</v>
      </c>
      <c r="P206" s="227">
        <v>0</v>
      </c>
      <c r="Q206" s="227">
        <f>ROUND(E206*P206,2)</f>
        <v>0</v>
      </c>
      <c r="R206" s="199" t="s">
        <v>473</v>
      </c>
      <c r="S206" s="199" t="s">
        <v>274</v>
      </c>
      <c r="T206" s="200" t="s">
        <v>274</v>
      </c>
      <c r="U206" s="228">
        <v>0</v>
      </c>
      <c r="V206" s="228">
        <f>ROUND(E206*U206,2)</f>
        <v>0</v>
      </c>
      <c r="W206" s="228"/>
      <c r="AG206" s="86" t="s">
        <v>322</v>
      </c>
    </row>
    <row r="207" spans="1:34" s="86" customFormat="1" ht="10.199999999999999" outlineLevel="1">
      <c r="A207" s="229"/>
      <c r="B207" s="230"/>
      <c r="C207" s="326"/>
      <c r="D207" s="327"/>
      <c r="E207" s="327"/>
      <c r="F207" s="327"/>
      <c r="G207" s="327"/>
      <c r="H207" s="228"/>
      <c r="I207" s="228"/>
      <c r="J207" s="228"/>
      <c r="K207" s="228"/>
      <c r="L207" s="228"/>
      <c r="M207" s="228"/>
      <c r="N207" s="228"/>
      <c r="O207" s="228"/>
      <c r="P207" s="228"/>
      <c r="Q207" s="228"/>
      <c r="R207" s="201"/>
      <c r="S207" s="201"/>
      <c r="T207" s="201"/>
      <c r="U207" s="228"/>
      <c r="V207" s="228"/>
      <c r="W207" s="228"/>
      <c r="AG207" s="86" t="s">
        <v>279</v>
      </c>
    </row>
    <row r="208" spans="1:34" s="86" customFormat="1" ht="10.199999999999999" outlineLevel="1">
      <c r="A208" s="223">
        <v>50</v>
      </c>
      <c r="B208" s="224" t="s">
        <v>514</v>
      </c>
      <c r="C208" s="209" t="s">
        <v>515</v>
      </c>
      <c r="D208" s="198" t="s">
        <v>358</v>
      </c>
      <c r="E208" s="225">
        <v>103.40352</v>
      </c>
      <c r="F208" s="226"/>
      <c r="G208" s="227">
        <f>ROUND(E208*F208,2)</f>
        <v>0</v>
      </c>
      <c r="H208" s="226"/>
      <c r="I208" s="227">
        <f>ROUND(E208*H208,2)</f>
        <v>0</v>
      </c>
      <c r="J208" s="226"/>
      <c r="K208" s="227">
        <f>ROUND(E208*J208,2)</f>
        <v>0</v>
      </c>
      <c r="L208" s="227">
        <v>21</v>
      </c>
      <c r="M208" s="227">
        <f>G208*(1+L208/100)</f>
        <v>0</v>
      </c>
      <c r="N208" s="227">
        <v>0</v>
      </c>
      <c r="O208" s="227">
        <f>ROUND(E208*N208,2)</f>
        <v>0</v>
      </c>
      <c r="P208" s="227">
        <v>0</v>
      </c>
      <c r="Q208" s="227">
        <f>ROUND(E208*P208,2)</f>
        <v>0</v>
      </c>
      <c r="R208" s="199" t="s">
        <v>473</v>
      </c>
      <c r="S208" s="199" t="s">
        <v>274</v>
      </c>
      <c r="T208" s="200" t="s">
        <v>274</v>
      </c>
      <c r="U208" s="228">
        <v>0</v>
      </c>
      <c r="V208" s="228">
        <f>ROUND(E208*U208,2)</f>
        <v>0</v>
      </c>
      <c r="W208" s="228"/>
      <c r="AG208" s="86" t="s">
        <v>322</v>
      </c>
    </row>
    <row r="209" spans="1:33" s="86" customFormat="1" ht="10.199999999999999" outlineLevel="1">
      <c r="A209" s="229"/>
      <c r="B209" s="230"/>
      <c r="C209" s="326"/>
      <c r="D209" s="327"/>
      <c r="E209" s="327"/>
      <c r="F209" s="327"/>
      <c r="G209" s="327"/>
      <c r="H209" s="228"/>
      <c r="I209" s="228"/>
      <c r="J209" s="228"/>
      <c r="K209" s="228"/>
      <c r="L209" s="228"/>
      <c r="M209" s="228"/>
      <c r="N209" s="228"/>
      <c r="O209" s="228"/>
      <c r="P209" s="228"/>
      <c r="Q209" s="228"/>
      <c r="R209" s="201"/>
      <c r="S209" s="201"/>
      <c r="T209" s="201"/>
      <c r="U209" s="228"/>
      <c r="V209" s="228"/>
      <c r="W209" s="228"/>
      <c r="AG209" s="86" t="s">
        <v>279</v>
      </c>
    </row>
    <row r="210" spans="1:33" s="86" customFormat="1" ht="10.199999999999999" outlineLevel="1">
      <c r="A210" s="223">
        <v>51</v>
      </c>
      <c r="B210" s="224" t="s">
        <v>516</v>
      </c>
      <c r="C210" s="209" t="s">
        <v>517</v>
      </c>
      <c r="D210" s="198" t="s">
        <v>358</v>
      </c>
      <c r="E210" s="225">
        <v>103.40352</v>
      </c>
      <c r="F210" s="226"/>
      <c r="G210" s="227">
        <f>ROUND(E210*F210,2)</f>
        <v>0</v>
      </c>
      <c r="H210" s="226"/>
      <c r="I210" s="227">
        <f>ROUND(E210*H210,2)</f>
        <v>0</v>
      </c>
      <c r="J210" s="226"/>
      <c r="K210" s="227">
        <f>ROUND(E210*J210,2)</f>
        <v>0</v>
      </c>
      <c r="L210" s="227">
        <v>21</v>
      </c>
      <c r="M210" s="227">
        <f>G210*(1+L210/100)</f>
        <v>0</v>
      </c>
      <c r="N210" s="227">
        <v>0</v>
      </c>
      <c r="O210" s="227">
        <f>ROUND(E210*N210,2)</f>
        <v>0</v>
      </c>
      <c r="P210" s="227">
        <v>0</v>
      </c>
      <c r="Q210" s="227">
        <f>ROUND(E210*P210,2)</f>
        <v>0</v>
      </c>
      <c r="R210" s="199" t="s">
        <v>518</v>
      </c>
      <c r="S210" s="199" t="s">
        <v>274</v>
      </c>
      <c r="T210" s="200" t="s">
        <v>274</v>
      </c>
      <c r="U210" s="228">
        <v>9.9000000000000005E-2</v>
      </c>
      <c r="V210" s="228">
        <f>ROUND(E210*U210,2)</f>
        <v>10.24</v>
      </c>
      <c r="W210" s="228"/>
      <c r="AG210" s="86" t="s">
        <v>322</v>
      </c>
    </row>
    <row r="211" spans="1:33" s="86" customFormat="1" ht="10.199999999999999" outlineLevel="1">
      <c r="A211" s="229"/>
      <c r="B211" s="230"/>
      <c r="C211" s="324" t="s">
        <v>519</v>
      </c>
      <c r="D211" s="325"/>
      <c r="E211" s="325"/>
      <c r="F211" s="325"/>
      <c r="G211" s="325"/>
      <c r="H211" s="228"/>
      <c r="I211" s="228"/>
      <c r="J211" s="228"/>
      <c r="K211" s="228"/>
      <c r="L211" s="228"/>
      <c r="M211" s="228"/>
      <c r="N211" s="228"/>
      <c r="O211" s="228"/>
      <c r="P211" s="228"/>
      <c r="Q211" s="228"/>
      <c r="R211" s="201"/>
      <c r="S211" s="201"/>
      <c r="T211" s="201"/>
      <c r="U211" s="228"/>
      <c r="V211" s="228"/>
      <c r="W211" s="228"/>
      <c r="AG211" s="86" t="s">
        <v>324</v>
      </c>
    </row>
    <row r="212" spans="1:33" s="86" customFormat="1" ht="10.199999999999999" outlineLevel="1">
      <c r="A212" s="229"/>
      <c r="B212" s="230"/>
      <c r="C212" s="320"/>
      <c r="D212" s="321"/>
      <c r="E212" s="321"/>
      <c r="F212" s="321"/>
      <c r="G212" s="321"/>
      <c r="H212" s="228"/>
      <c r="I212" s="228"/>
      <c r="J212" s="228"/>
      <c r="K212" s="228"/>
      <c r="L212" s="228"/>
      <c r="M212" s="228"/>
      <c r="N212" s="228"/>
      <c r="O212" s="228"/>
      <c r="P212" s="228"/>
      <c r="Q212" s="228"/>
      <c r="R212" s="201"/>
      <c r="S212" s="201"/>
      <c r="T212" s="201"/>
      <c r="U212" s="228"/>
      <c r="V212" s="228"/>
      <c r="W212" s="228"/>
      <c r="AG212" s="86" t="s">
        <v>279</v>
      </c>
    </row>
    <row r="213" spans="1:33" s="86" customFormat="1" ht="10.199999999999999" outlineLevel="1">
      <c r="A213" s="223">
        <v>52</v>
      </c>
      <c r="B213" s="224" t="s">
        <v>520</v>
      </c>
      <c r="C213" s="209" t="s">
        <v>521</v>
      </c>
      <c r="D213" s="198" t="s">
        <v>358</v>
      </c>
      <c r="E213" s="225">
        <v>103.40352</v>
      </c>
      <c r="F213" s="226"/>
      <c r="G213" s="227">
        <f>ROUND(E213*F213,2)</f>
        <v>0</v>
      </c>
      <c r="H213" s="226"/>
      <c r="I213" s="227">
        <f>ROUND(E213*H213,2)</f>
        <v>0</v>
      </c>
      <c r="J213" s="226"/>
      <c r="K213" s="227">
        <f>ROUND(E213*J213,2)</f>
        <v>0</v>
      </c>
      <c r="L213" s="227">
        <v>21</v>
      </c>
      <c r="M213" s="227">
        <f>G213*(1+L213/100)</f>
        <v>0</v>
      </c>
      <c r="N213" s="227">
        <v>0</v>
      </c>
      <c r="O213" s="227">
        <f>ROUND(E213*N213,2)</f>
        <v>0</v>
      </c>
      <c r="P213" s="227">
        <v>0</v>
      </c>
      <c r="Q213" s="227">
        <f>ROUND(E213*P213,2)</f>
        <v>0</v>
      </c>
      <c r="R213" s="199" t="s">
        <v>506</v>
      </c>
      <c r="S213" s="199" t="s">
        <v>274</v>
      </c>
      <c r="T213" s="200" t="s">
        <v>274</v>
      </c>
      <c r="U213" s="228">
        <v>6.0000000000000001E-3</v>
      </c>
      <c r="V213" s="228">
        <f>ROUND(E213*U213,2)</f>
        <v>0.62</v>
      </c>
      <c r="W213" s="228"/>
      <c r="AG213" s="86" t="s">
        <v>322</v>
      </c>
    </row>
    <row r="214" spans="1:33" s="86" customFormat="1" ht="10.199999999999999" outlineLevel="1">
      <c r="A214" s="229"/>
      <c r="B214" s="230"/>
      <c r="C214" s="324" t="s">
        <v>522</v>
      </c>
      <c r="D214" s="325"/>
      <c r="E214" s="325"/>
      <c r="F214" s="325"/>
      <c r="G214" s="325"/>
      <c r="H214" s="228"/>
      <c r="I214" s="228"/>
      <c r="J214" s="228"/>
      <c r="K214" s="228"/>
      <c r="L214" s="228"/>
      <c r="M214" s="228"/>
      <c r="N214" s="228"/>
      <c r="O214" s="228"/>
      <c r="P214" s="228"/>
      <c r="Q214" s="228"/>
      <c r="R214" s="201"/>
      <c r="S214" s="201"/>
      <c r="T214" s="201"/>
      <c r="U214" s="228"/>
      <c r="V214" s="228"/>
      <c r="W214" s="228"/>
      <c r="AG214" s="86" t="s">
        <v>324</v>
      </c>
    </row>
    <row r="215" spans="1:33" s="86" customFormat="1" ht="10.199999999999999" outlineLevel="1">
      <c r="A215" s="229"/>
      <c r="B215" s="230"/>
      <c r="C215" s="320"/>
      <c r="D215" s="321"/>
      <c r="E215" s="321"/>
      <c r="F215" s="321"/>
      <c r="G215" s="321"/>
      <c r="H215" s="228"/>
      <c r="I215" s="228"/>
      <c r="J215" s="228"/>
      <c r="K215" s="228"/>
      <c r="L215" s="228"/>
      <c r="M215" s="228"/>
      <c r="N215" s="228"/>
      <c r="O215" s="228"/>
      <c r="P215" s="228"/>
      <c r="Q215" s="228"/>
      <c r="R215" s="201"/>
      <c r="S215" s="201"/>
      <c r="T215" s="201"/>
      <c r="U215" s="228"/>
      <c r="V215" s="228"/>
      <c r="W215" s="228"/>
      <c r="AG215" s="86" t="s">
        <v>279</v>
      </c>
    </row>
    <row r="216" spans="1:33" s="86" customFormat="1" ht="10.199999999999999">
      <c r="A216" s="218" t="s">
        <v>269</v>
      </c>
      <c r="B216" s="219" t="s">
        <v>185</v>
      </c>
      <c r="C216" s="208" t="s">
        <v>186</v>
      </c>
      <c r="D216" s="195"/>
      <c r="E216" s="220"/>
      <c r="F216" s="221"/>
      <c r="G216" s="221">
        <f>SUMIF(AG217:AG222,"&lt;&gt;NOR",G217:G222)</f>
        <v>0</v>
      </c>
      <c r="H216" s="221"/>
      <c r="I216" s="221">
        <f>SUM(I217:I222)</f>
        <v>0</v>
      </c>
      <c r="J216" s="221"/>
      <c r="K216" s="221">
        <f>SUM(K217:K222)</f>
        <v>0</v>
      </c>
      <c r="L216" s="221"/>
      <c r="M216" s="221">
        <f>SUM(M217:M222)</f>
        <v>0</v>
      </c>
      <c r="N216" s="221"/>
      <c r="O216" s="221">
        <f>SUM(O217:O222)</f>
        <v>0</v>
      </c>
      <c r="P216" s="221"/>
      <c r="Q216" s="221">
        <f>SUM(Q217:Q222)</f>
        <v>0</v>
      </c>
      <c r="R216" s="196"/>
      <c r="S216" s="196"/>
      <c r="T216" s="197"/>
      <c r="U216" s="222"/>
      <c r="V216" s="222">
        <f>SUM(V217:V222)</f>
        <v>29.39</v>
      </c>
      <c r="W216" s="222"/>
      <c r="AG216" s="86" t="s">
        <v>270</v>
      </c>
    </row>
    <row r="217" spans="1:33" s="86" customFormat="1" ht="20.399999999999999" outlineLevel="1">
      <c r="A217" s="223">
        <v>53</v>
      </c>
      <c r="B217" s="224" t="s">
        <v>523</v>
      </c>
      <c r="C217" s="209" t="s">
        <v>524</v>
      </c>
      <c r="D217" s="198" t="s">
        <v>358</v>
      </c>
      <c r="E217" s="225">
        <v>0.42881999999999998</v>
      </c>
      <c r="F217" s="226"/>
      <c r="G217" s="227">
        <f>ROUND(E217*F217,2)</f>
        <v>0</v>
      </c>
      <c r="H217" s="226"/>
      <c r="I217" s="227">
        <f>ROUND(E217*H217,2)</f>
        <v>0</v>
      </c>
      <c r="J217" s="226"/>
      <c r="K217" s="227">
        <f>ROUND(E217*J217,2)</f>
        <v>0</v>
      </c>
      <c r="L217" s="227">
        <v>21</v>
      </c>
      <c r="M217" s="227">
        <f>G217*(1+L217/100)</f>
        <v>0</v>
      </c>
      <c r="N217" s="227">
        <v>0</v>
      </c>
      <c r="O217" s="227">
        <f>ROUND(E217*N217,2)</f>
        <v>0</v>
      </c>
      <c r="P217" s="227">
        <v>0</v>
      </c>
      <c r="Q217" s="227">
        <f>ROUND(E217*P217,2)</f>
        <v>0</v>
      </c>
      <c r="R217" s="199" t="s">
        <v>506</v>
      </c>
      <c r="S217" s="199" t="s">
        <v>274</v>
      </c>
      <c r="T217" s="200" t="s">
        <v>274</v>
      </c>
      <c r="U217" s="228">
        <v>2.8719999999999999</v>
      </c>
      <c r="V217" s="228">
        <f>ROUND(E217*U217,2)</f>
        <v>1.23</v>
      </c>
      <c r="W217" s="228"/>
      <c r="AG217" s="86" t="s">
        <v>525</v>
      </c>
    </row>
    <row r="218" spans="1:33" s="86" customFormat="1" ht="10.199999999999999" outlineLevel="1">
      <c r="A218" s="229"/>
      <c r="B218" s="230"/>
      <c r="C218" s="324" t="s">
        <v>526</v>
      </c>
      <c r="D218" s="325"/>
      <c r="E218" s="325"/>
      <c r="F218" s="325"/>
      <c r="G218" s="325"/>
      <c r="H218" s="228"/>
      <c r="I218" s="228"/>
      <c r="J218" s="228"/>
      <c r="K218" s="228"/>
      <c r="L218" s="228"/>
      <c r="M218" s="228"/>
      <c r="N218" s="228"/>
      <c r="O218" s="228"/>
      <c r="P218" s="228"/>
      <c r="Q218" s="228"/>
      <c r="R218" s="201"/>
      <c r="S218" s="201"/>
      <c r="T218" s="201"/>
      <c r="U218" s="228"/>
      <c r="V218" s="228"/>
      <c r="W218" s="228"/>
      <c r="AG218" s="86" t="s">
        <v>324</v>
      </c>
    </row>
    <row r="219" spans="1:33" s="86" customFormat="1" ht="10.199999999999999" outlineLevel="1">
      <c r="A219" s="229"/>
      <c r="B219" s="230"/>
      <c r="C219" s="320"/>
      <c r="D219" s="321"/>
      <c r="E219" s="321"/>
      <c r="F219" s="321"/>
      <c r="G219" s="321"/>
      <c r="H219" s="228"/>
      <c r="I219" s="228"/>
      <c r="J219" s="228"/>
      <c r="K219" s="228"/>
      <c r="L219" s="228"/>
      <c r="M219" s="228"/>
      <c r="N219" s="228"/>
      <c r="O219" s="228"/>
      <c r="P219" s="228"/>
      <c r="Q219" s="228"/>
      <c r="R219" s="201"/>
      <c r="S219" s="201"/>
      <c r="T219" s="201"/>
      <c r="U219" s="228"/>
      <c r="V219" s="228"/>
      <c r="W219" s="228"/>
      <c r="AG219" s="86" t="s">
        <v>279</v>
      </c>
    </row>
    <row r="220" spans="1:33" s="86" customFormat="1" ht="30.6" outlineLevel="1">
      <c r="A220" s="223">
        <v>54</v>
      </c>
      <c r="B220" s="224" t="s">
        <v>527</v>
      </c>
      <c r="C220" s="209" t="s">
        <v>528</v>
      </c>
      <c r="D220" s="198" t="s">
        <v>358</v>
      </c>
      <c r="E220" s="225">
        <v>30.00582</v>
      </c>
      <c r="F220" s="226"/>
      <c r="G220" s="227">
        <f>ROUND(E220*F220,2)</f>
        <v>0</v>
      </c>
      <c r="H220" s="226"/>
      <c r="I220" s="227">
        <f>ROUND(E220*H220,2)</f>
        <v>0</v>
      </c>
      <c r="J220" s="226"/>
      <c r="K220" s="227">
        <f>ROUND(E220*J220,2)</f>
        <v>0</v>
      </c>
      <c r="L220" s="227">
        <v>21</v>
      </c>
      <c r="M220" s="227">
        <f>G220*(1+L220/100)</f>
        <v>0</v>
      </c>
      <c r="N220" s="227">
        <v>0</v>
      </c>
      <c r="O220" s="227">
        <f>ROUND(E220*N220,2)</f>
        <v>0</v>
      </c>
      <c r="P220" s="227">
        <v>0</v>
      </c>
      <c r="Q220" s="227">
        <f>ROUND(E220*P220,2)</f>
        <v>0</v>
      </c>
      <c r="R220" s="199" t="s">
        <v>389</v>
      </c>
      <c r="S220" s="199" t="s">
        <v>274</v>
      </c>
      <c r="T220" s="200" t="s">
        <v>274</v>
      </c>
      <c r="U220" s="228">
        <v>0.9385</v>
      </c>
      <c r="V220" s="228">
        <f>ROUND(E220*U220,2)</f>
        <v>28.16</v>
      </c>
      <c r="W220" s="228"/>
      <c r="AG220" s="86" t="s">
        <v>525</v>
      </c>
    </row>
    <row r="221" spans="1:33" s="86" customFormat="1" ht="10.199999999999999" outlineLevel="1">
      <c r="A221" s="229"/>
      <c r="B221" s="230"/>
      <c r="C221" s="324" t="s">
        <v>529</v>
      </c>
      <c r="D221" s="325"/>
      <c r="E221" s="325"/>
      <c r="F221" s="325"/>
      <c r="G221" s="325"/>
      <c r="H221" s="228"/>
      <c r="I221" s="228"/>
      <c r="J221" s="228"/>
      <c r="K221" s="228"/>
      <c r="L221" s="228"/>
      <c r="M221" s="228"/>
      <c r="N221" s="228"/>
      <c r="O221" s="228"/>
      <c r="P221" s="228"/>
      <c r="Q221" s="228"/>
      <c r="R221" s="201"/>
      <c r="S221" s="201"/>
      <c r="T221" s="201"/>
      <c r="U221" s="228"/>
      <c r="V221" s="228"/>
      <c r="W221" s="228"/>
      <c r="AG221" s="86" t="s">
        <v>324</v>
      </c>
    </row>
    <row r="222" spans="1:33" s="86" customFormat="1" ht="10.199999999999999" outlineLevel="1">
      <c r="A222" s="229"/>
      <c r="B222" s="230"/>
      <c r="C222" s="320"/>
      <c r="D222" s="321"/>
      <c r="E222" s="321"/>
      <c r="F222" s="321"/>
      <c r="G222" s="321"/>
      <c r="H222" s="228"/>
      <c r="I222" s="228"/>
      <c r="J222" s="228"/>
      <c r="K222" s="228"/>
      <c r="L222" s="228"/>
      <c r="M222" s="228"/>
      <c r="N222" s="228"/>
      <c r="O222" s="228"/>
      <c r="P222" s="228"/>
      <c r="Q222" s="228"/>
      <c r="R222" s="201"/>
      <c r="S222" s="201"/>
      <c r="T222" s="201"/>
      <c r="U222" s="228"/>
      <c r="V222" s="228"/>
      <c r="W222" s="228"/>
      <c r="AG222" s="86" t="s">
        <v>279</v>
      </c>
    </row>
    <row r="223" spans="1:33" s="86" customFormat="1" ht="10.199999999999999">
      <c r="A223" s="218" t="s">
        <v>269</v>
      </c>
      <c r="B223" s="219" t="s">
        <v>187</v>
      </c>
      <c r="C223" s="208" t="s">
        <v>188</v>
      </c>
      <c r="D223" s="195"/>
      <c r="E223" s="220"/>
      <c r="F223" s="221"/>
      <c r="G223" s="221">
        <f>SUMIF(AG224:AG236,"&lt;&gt;NOR",G224:G236)</f>
        <v>0</v>
      </c>
      <c r="H223" s="221"/>
      <c r="I223" s="221">
        <f>SUM(I224:I236)</f>
        <v>0</v>
      </c>
      <c r="J223" s="221"/>
      <c r="K223" s="221">
        <f>SUM(K224:K236)</f>
        <v>0</v>
      </c>
      <c r="L223" s="221"/>
      <c r="M223" s="221">
        <f>SUM(M224:M236)</f>
        <v>0</v>
      </c>
      <c r="N223" s="221"/>
      <c r="O223" s="221">
        <f>SUM(O224:O236)</f>
        <v>0</v>
      </c>
      <c r="P223" s="221"/>
      <c r="Q223" s="221">
        <f>SUM(Q224:Q236)</f>
        <v>0</v>
      </c>
      <c r="R223" s="196"/>
      <c r="S223" s="196"/>
      <c r="T223" s="197"/>
      <c r="U223" s="222"/>
      <c r="V223" s="222">
        <f>SUM(V224:V236)</f>
        <v>201.12</v>
      </c>
      <c r="W223" s="222"/>
      <c r="AG223" s="86" t="s">
        <v>270</v>
      </c>
    </row>
    <row r="224" spans="1:33" s="86" customFormat="1" ht="20.399999999999999" outlineLevel="1">
      <c r="A224" s="223">
        <v>55</v>
      </c>
      <c r="B224" s="224" t="s">
        <v>509</v>
      </c>
      <c r="C224" s="209" t="s">
        <v>510</v>
      </c>
      <c r="D224" s="198" t="s">
        <v>358</v>
      </c>
      <c r="E224" s="225">
        <v>338.02537000000001</v>
      </c>
      <c r="F224" s="226"/>
      <c r="G224" s="227">
        <f>ROUND(E224*F224,2)</f>
        <v>0</v>
      </c>
      <c r="H224" s="226"/>
      <c r="I224" s="227">
        <f>ROUND(E224*H224,2)</f>
        <v>0</v>
      </c>
      <c r="J224" s="226"/>
      <c r="K224" s="227">
        <f>ROUND(E224*J224,2)</f>
        <v>0</v>
      </c>
      <c r="L224" s="227">
        <v>21</v>
      </c>
      <c r="M224" s="227">
        <f>G224*(1+L224/100)</f>
        <v>0</v>
      </c>
      <c r="N224" s="227">
        <v>0</v>
      </c>
      <c r="O224" s="227">
        <f>ROUND(E224*N224,2)</f>
        <v>0</v>
      </c>
      <c r="P224" s="227">
        <v>0</v>
      </c>
      <c r="Q224" s="227">
        <f>ROUND(E224*P224,2)</f>
        <v>0</v>
      </c>
      <c r="R224" s="199" t="s">
        <v>473</v>
      </c>
      <c r="S224" s="199" t="s">
        <v>274</v>
      </c>
      <c r="T224" s="200" t="s">
        <v>274</v>
      </c>
      <c r="U224" s="228">
        <v>0.49</v>
      </c>
      <c r="V224" s="228">
        <f>ROUND(E224*U224,2)</f>
        <v>165.63</v>
      </c>
      <c r="W224" s="228"/>
      <c r="AG224" s="86" t="s">
        <v>530</v>
      </c>
    </row>
    <row r="225" spans="1:34" s="86" customFormat="1" ht="10.199999999999999" outlineLevel="1">
      <c r="A225" s="229"/>
      <c r="B225" s="230"/>
      <c r="C225" s="308" t="s">
        <v>511</v>
      </c>
      <c r="D225" s="309"/>
      <c r="E225" s="309"/>
      <c r="F225" s="309"/>
      <c r="G225" s="309"/>
      <c r="H225" s="228"/>
      <c r="I225" s="228"/>
      <c r="J225" s="228"/>
      <c r="K225" s="228"/>
      <c r="L225" s="228"/>
      <c r="M225" s="228"/>
      <c r="N225" s="228"/>
      <c r="O225" s="228"/>
      <c r="P225" s="228"/>
      <c r="Q225" s="228"/>
      <c r="R225" s="201"/>
      <c r="S225" s="201"/>
      <c r="T225" s="201"/>
      <c r="U225" s="228"/>
      <c r="V225" s="228"/>
      <c r="W225" s="228"/>
      <c r="AG225" s="86" t="s">
        <v>278</v>
      </c>
    </row>
    <row r="226" spans="1:34" s="86" customFormat="1" ht="10.199999999999999" outlineLevel="1">
      <c r="A226" s="229"/>
      <c r="B226" s="230"/>
      <c r="C226" s="320"/>
      <c r="D226" s="321"/>
      <c r="E226" s="321"/>
      <c r="F226" s="321"/>
      <c r="G226" s="321"/>
      <c r="H226" s="228"/>
      <c r="I226" s="228"/>
      <c r="J226" s="228"/>
      <c r="K226" s="228"/>
      <c r="L226" s="228"/>
      <c r="M226" s="228"/>
      <c r="N226" s="228"/>
      <c r="O226" s="228"/>
      <c r="P226" s="228"/>
      <c r="Q226" s="228"/>
      <c r="R226" s="201"/>
      <c r="S226" s="201"/>
      <c r="T226" s="201"/>
      <c r="U226" s="228"/>
      <c r="V226" s="228"/>
      <c r="W226" s="228"/>
      <c r="AG226" s="86" t="s">
        <v>279</v>
      </c>
    </row>
    <row r="227" spans="1:34" s="86" customFormat="1" ht="10.199999999999999" outlineLevel="1">
      <c r="A227" s="223">
        <v>56</v>
      </c>
      <c r="B227" s="224" t="s">
        <v>512</v>
      </c>
      <c r="C227" s="209" t="s">
        <v>513</v>
      </c>
      <c r="D227" s="198" t="s">
        <v>358</v>
      </c>
      <c r="E227" s="225">
        <v>4732.3551799999996</v>
      </c>
      <c r="F227" s="226"/>
      <c r="G227" s="227">
        <f>ROUND(E227*F227,2)</f>
        <v>0</v>
      </c>
      <c r="H227" s="226"/>
      <c r="I227" s="227">
        <f>ROUND(E227*H227,2)</f>
        <v>0</v>
      </c>
      <c r="J227" s="226"/>
      <c r="K227" s="227">
        <f>ROUND(E227*J227,2)</f>
        <v>0</v>
      </c>
      <c r="L227" s="227">
        <v>21</v>
      </c>
      <c r="M227" s="227">
        <f>G227*(1+L227/100)</f>
        <v>0</v>
      </c>
      <c r="N227" s="227">
        <v>0</v>
      </c>
      <c r="O227" s="227">
        <f>ROUND(E227*N227,2)</f>
        <v>0</v>
      </c>
      <c r="P227" s="227">
        <v>0</v>
      </c>
      <c r="Q227" s="227">
        <f>ROUND(E227*P227,2)</f>
        <v>0</v>
      </c>
      <c r="R227" s="199" t="s">
        <v>473</v>
      </c>
      <c r="S227" s="199" t="s">
        <v>274</v>
      </c>
      <c r="T227" s="200" t="s">
        <v>274</v>
      </c>
      <c r="U227" s="228">
        <v>0</v>
      </c>
      <c r="V227" s="228">
        <f>ROUND(E227*U227,2)</f>
        <v>0</v>
      </c>
      <c r="W227" s="228"/>
      <c r="AG227" s="86" t="s">
        <v>530</v>
      </c>
    </row>
    <row r="228" spans="1:34" s="86" customFormat="1" ht="10.199999999999999" outlineLevel="1">
      <c r="A228" s="229"/>
      <c r="B228" s="230"/>
      <c r="C228" s="326"/>
      <c r="D228" s="327"/>
      <c r="E228" s="327"/>
      <c r="F228" s="327"/>
      <c r="G228" s="327"/>
      <c r="H228" s="228"/>
      <c r="I228" s="228"/>
      <c r="J228" s="228"/>
      <c r="K228" s="228"/>
      <c r="L228" s="228"/>
      <c r="M228" s="228"/>
      <c r="N228" s="228"/>
      <c r="O228" s="228"/>
      <c r="P228" s="228"/>
      <c r="Q228" s="228"/>
      <c r="R228" s="201"/>
      <c r="S228" s="201"/>
      <c r="T228" s="201"/>
      <c r="U228" s="228"/>
      <c r="V228" s="228"/>
      <c r="W228" s="228"/>
      <c r="AG228" s="86" t="s">
        <v>279</v>
      </c>
    </row>
    <row r="229" spans="1:34" s="86" customFormat="1" ht="10.199999999999999" outlineLevel="1">
      <c r="A229" s="223">
        <v>57</v>
      </c>
      <c r="B229" s="224" t="s">
        <v>514</v>
      </c>
      <c r="C229" s="209" t="s">
        <v>515</v>
      </c>
      <c r="D229" s="198" t="s">
        <v>358</v>
      </c>
      <c r="E229" s="225">
        <v>338.02537000000001</v>
      </c>
      <c r="F229" s="226"/>
      <c r="G229" s="227">
        <f>ROUND(E229*F229,2)</f>
        <v>0</v>
      </c>
      <c r="H229" s="226"/>
      <c r="I229" s="227">
        <f>ROUND(E229*H229,2)</f>
        <v>0</v>
      </c>
      <c r="J229" s="226"/>
      <c r="K229" s="227">
        <f>ROUND(E229*J229,2)</f>
        <v>0</v>
      </c>
      <c r="L229" s="227">
        <v>21</v>
      </c>
      <c r="M229" s="227">
        <f>G229*(1+L229/100)</f>
        <v>0</v>
      </c>
      <c r="N229" s="227">
        <v>0</v>
      </c>
      <c r="O229" s="227">
        <f>ROUND(E229*N229,2)</f>
        <v>0</v>
      </c>
      <c r="P229" s="227">
        <v>0</v>
      </c>
      <c r="Q229" s="227">
        <f>ROUND(E229*P229,2)</f>
        <v>0</v>
      </c>
      <c r="R229" s="199" t="s">
        <v>473</v>
      </c>
      <c r="S229" s="199" t="s">
        <v>274</v>
      </c>
      <c r="T229" s="200" t="s">
        <v>274</v>
      </c>
      <c r="U229" s="228">
        <v>0</v>
      </c>
      <c r="V229" s="228">
        <f>ROUND(E229*U229,2)</f>
        <v>0</v>
      </c>
      <c r="W229" s="228"/>
      <c r="AG229" s="86" t="s">
        <v>530</v>
      </c>
    </row>
    <row r="230" spans="1:34" s="86" customFormat="1" ht="10.199999999999999" outlineLevel="1">
      <c r="A230" s="229"/>
      <c r="B230" s="230"/>
      <c r="C230" s="326"/>
      <c r="D230" s="327"/>
      <c r="E230" s="327"/>
      <c r="F230" s="327"/>
      <c r="G230" s="327"/>
      <c r="H230" s="228"/>
      <c r="I230" s="228"/>
      <c r="J230" s="228"/>
      <c r="K230" s="228"/>
      <c r="L230" s="228"/>
      <c r="M230" s="228"/>
      <c r="N230" s="228"/>
      <c r="O230" s="228"/>
      <c r="P230" s="228"/>
      <c r="Q230" s="228"/>
      <c r="R230" s="201"/>
      <c r="S230" s="201"/>
      <c r="T230" s="201"/>
      <c r="U230" s="228"/>
      <c r="V230" s="228"/>
      <c r="W230" s="228"/>
      <c r="AG230" s="86" t="s">
        <v>279</v>
      </c>
    </row>
    <row r="231" spans="1:34" s="86" customFormat="1" ht="10.199999999999999" outlineLevel="1">
      <c r="A231" s="223">
        <v>58</v>
      </c>
      <c r="B231" s="224" t="s">
        <v>516</v>
      </c>
      <c r="C231" s="209" t="s">
        <v>517</v>
      </c>
      <c r="D231" s="198" t="s">
        <v>358</v>
      </c>
      <c r="E231" s="225">
        <v>338.02537000000001</v>
      </c>
      <c r="F231" s="226"/>
      <c r="G231" s="227">
        <f>ROUND(E231*F231,2)</f>
        <v>0</v>
      </c>
      <c r="H231" s="226"/>
      <c r="I231" s="227">
        <f>ROUND(E231*H231,2)</f>
        <v>0</v>
      </c>
      <c r="J231" s="226"/>
      <c r="K231" s="227">
        <f>ROUND(E231*J231,2)</f>
        <v>0</v>
      </c>
      <c r="L231" s="227">
        <v>21</v>
      </c>
      <c r="M231" s="227">
        <f>G231*(1+L231/100)</f>
        <v>0</v>
      </c>
      <c r="N231" s="227">
        <v>0</v>
      </c>
      <c r="O231" s="227">
        <f>ROUND(E231*N231,2)</f>
        <v>0</v>
      </c>
      <c r="P231" s="227">
        <v>0</v>
      </c>
      <c r="Q231" s="227">
        <f>ROUND(E231*P231,2)</f>
        <v>0</v>
      </c>
      <c r="R231" s="199" t="s">
        <v>518</v>
      </c>
      <c r="S231" s="199" t="s">
        <v>274</v>
      </c>
      <c r="T231" s="200" t="s">
        <v>274</v>
      </c>
      <c r="U231" s="228">
        <v>9.9000000000000005E-2</v>
      </c>
      <c r="V231" s="228">
        <f>ROUND(E231*U231,2)</f>
        <v>33.46</v>
      </c>
      <c r="W231" s="228"/>
      <c r="AG231" s="86" t="s">
        <v>530</v>
      </c>
    </row>
    <row r="232" spans="1:34" s="86" customFormat="1" ht="10.199999999999999" outlineLevel="1">
      <c r="A232" s="229"/>
      <c r="B232" s="230"/>
      <c r="C232" s="324" t="s">
        <v>519</v>
      </c>
      <c r="D232" s="325"/>
      <c r="E232" s="325"/>
      <c r="F232" s="325"/>
      <c r="G232" s="325"/>
      <c r="H232" s="228"/>
      <c r="I232" s="228"/>
      <c r="J232" s="228"/>
      <c r="K232" s="228"/>
      <c r="L232" s="228"/>
      <c r="M232" s="228"/>
      <c r="N232" s="228"/>
      <c r="O232" s="228"/>
      <c r="P232" s="228"/>
      <c r="Q232" s="228"/>
      <c r="R232" s="201"/>
      <c r="S232" s="201"/>
      <c r="T232" s="201"/>
      <c r="U232" s="228"/>
      <c r="V232" s="228"/>
      <c r="W232" s="228"/>
      <c r="AG232" s="86" t="s">
        <v>324</v>
      </c>
    </row>
    <row r="233" spans="1:34" s="86" customFormat="1" ht="10.199999999999999" outlineLevel="1">
      <c r="A233" s="229"/>
      <c r="B233" s="230"/>
      <c r="C233" s="320"/>
      <c r="D233" s="321"/>
      <c r="E233" s="321"/>
      <c r="F233" s="321"/>
      <c r="G233" s="321"/>
      <c r="H233" s="228"/>
      <c r="I233" s="228"/>
      <c r="J233" s="228"/>
      <c r="K233" s="228"/>
      <c r="L233" s="228"/>
      <c r="M233" s="228"/>
      <c r="N233" s="228"/>
      <c r="O233" s="228"/>
      <c r="P233" s="228"/>
      <c r="Q233" s="228"/>
      <c r="R233" s="201"/>
      <c r="S233" s="201"/>
      <c r="T233" s="201"/>
      <c r="U233" s="228"/>
      <c r="V233" s="228"/>
      <c r="W233" s="228"/>
      <c r="AG233" s="86" t="s">
        <v>279</v>
      </c>
    </row>
    <row r="234" spans="1:34" s="86" customFormat="1" ht="10.199999999999999" outlineLevel="1">
      <c r="A234" s="223">
        <v>59</v>
      </c>
      <c r="B234" s="224" t="s">
        <v>520</v>
      </c>
      <c r="C234" s="209" t="s">
        <v>521</v>
      </c>
      <c r="D234" s="198" t="s">
        <v>358</v>
      </c>
      <c r="E234" s="225">
        <v>338.02537000000001</v>
      </c>
      <c r="F234" s="226"/>
      <c r="G234" s="227">
        <f>ROUND(E234*F234,2)</f>
        <v>0</v>
      </c>
      <c r="H234" s="226"/>
      <c r="I234" s="227">
        <f>ROUND(E234*H234,2)</f>
        <v>0</v>
      </c>
      <c r="J234" s="226"/>
      <c r="K234" s="227">
        <f>ROUND(E234*J234,2)</f>
        <v>0</v>
      </c>
      <c r="L234" s="227">
        <v>21</v>
      </c>
      <c r="M234" s="227">
        <f>G234*(1+L234/100)</f>
        <v>0</v>
      </c>
      <c r="N234" s="227">
        <v>0</v>
      </c>
      <c r="O234" s="227">
        <f>ROUND(E234*N234,2)</f>
        <v>0</v>
      </c>
      <c r="P234" s="227">
        <v>0</v>
      </c>
      <c r="Q234" s="227">
        <f>ROUND(E234*P234,2)</f>
        <v>0</v>
      </c>
      <c r="R234" s="199" t="s">
        <v>506</v>
      </c>
      <c r="S234" s="199" t="s">
        <v>274</v>
      </c>
      <c r="T234" s="200" t="s">
        <v>274</v>
      </c>
      <c r="U234" s="228">
        <v>6.0000000000000001E-3</v>
      </c>
      <c r="V234" s="228">
        <f>ROUND(E234*U234,2)</f>
        <v>2.0299999999999998</v>
      </c>
      <c r="W234" s="228"/>
      <c r="AG234" s="86" t="s">
        <v>530</v>
      </c>
    </row>
    <row r="235" spans="1:34" s="86" customFormat="1" ht="10.199999999999999" outlineLevel="1">
      <c r="A235" s="229"/>
      <c r="B235" s="230"/>
      <c r="C235" s="324" t="s">
        <v>522</v>
      </c>
      <c r="D235" s="325"/>
      <c r="E235" s="325"/>
      <c r="F235" s="325"/>
      <c r="G235" s="325"/>
      <c r="H235" s="228"/>
      <c r="I235" s="228"/>
      <c r="J235" s="228"/>
      <c r="K235" s="228"/>
      <c r="L235" s="228"/>
      <c r="M235" s="228"/>
      <c r="N235" s="228"/>
      <c r="O235" s="228"/>
      <c r="P235" s="228"/>
      <c r="Q235" s="228"/>
      <c r="R235" s="201"/>
      <c r="S235" s="201"/>
      <c r="T235" s="201"/>
      <c r="U235" s="228"/>
      <c r="V235" s="228"/>
      <c r="W235" s="228"/>
      <c r="AG235" s="86" t="s">
        <v>324</v>
      </c>
    </row>
    <row r="236" spans="1:34" s="86" customFormat="1" ht="10.199999999999999" outlineLevel="1">
      <c r="A236" s="229"/>
      <c r="B236" s="230"/>
      <c r="C236" s="320"/>
      <c r="D236" s="321"/>
      <c r="E236" s="321"/>
      <c r="F236" s="321"/>
      <c r="G236" s="321"/>
      <c r="H236" s="228"/>
      <c r="I236" s="228"/>
      <c r="J236" s="228"/>
      <c r="K236" s="228"/>
      <c r="L236" s="228"/>
      <c r="M236" s="228"/>
      <c r="N236" s="228"/>
      <c r="O236" s="228"/>
      <c r="P236" s="228"/>
      <c r="Q236" s="228"/>
      <c r="R236" s="201"/>
      <c r="S236" s="201"/>
      <c r="T236" s="201"/>
      <c r="U236" s="228"/>
      <c r="V236" s="228"/>
      <c r="W236" s="228"/>
      <c r="AG236" s="86" t="s">
        <v>279</v>
      </c>
    </row>
    <row r="237" spans="1:34" s="86" customFormat="1" ht="10.199999999999999">
      <c r="A237" s="218" t="s">
        <v>269</v>
      </c>
      <c r="B237" s="219" t="s">
        <v>189</v>
      </c>
      <c r="C237" s="208" t="s">
        <v>190</v>
      </c>
      <c r="D237" s="195"/>
      <c r="E237" s="220"/>
      <c r="F237" s="221"/>
      <c r="G237" s="221">
        <f>SUMIF(AG238:AG246,"&lt;&gt;NOR",G238:G246)</f>
        <v>0</v>
      </c>
      <c r="H237" s="221"/>
      <c r="I237" s="221">
        <f>SUM(I238:I246)</f>
        <v>0</v>
      </c>
      <c r="J237" s="221"/>
      <c r="K237" s="221">
        <f>SUM(K238:K246)</f>
        <v>0</v>
      </c>
      <c r="L237" s="221"/>
      <c r="M237" s="221">
        <f>SUM(M238:M246)</f>
        <v>0</v>
      </c>
      <c r="N237" s="221"/>
      <c r="O237" s="221">
        <f>SUM(O238:O246)</f>
        <v>0.01</v>
      </c>
      <c r="P237" s="221"/>
      <c r="Q237" s="221">
        <f>SUM(Q238:Q246)</f>
        <v>0</v>
      </c>
      <c r="R237" s="196"/>
      <c r="S237" s="196"/>
      <c r="T237" s="197"/>
      <c r="U237" s="222"/>
      <c r="V237" s="222">
        <f>SUM(V238:V246)</f>
        <v>0.79</v>
      </c>
      <c r="W237" s="222"/>
      <c r="AG237" s="86" t="s">
        <v>270</v>
      </c>
    </row>
    <row r="238" spans="1:34" s="86" customFormat="1" ht="30.6" outlineLevel="1">
      <c r="A238" s="223">
        <v>60</v>
      </c>
      <c r="B238" s="224" t="s">
        <v>531</v>
      </c>
      <c r="C238" s="209" t="s">
        <v>532</v>
      </c>
      <c r="D238" s="198" t="s">
        <v>320</v>
      </c>
      <c r="E238" s="225">
        <v>9.9</v>
      </c>
      <c r="F238" s="226"/>
      <c r="G238" s="227">
        <f>ROUND(E238*F238,2)</f>
        <v>0</v>
      </c>
      <c r="H238" s="226"/>
      <c r="I238" s="227">
        <f>ROUND(E238*H238,2)</f>
        <v>0</v>
      </c>
      <c r="J238" s="226"/>
      <c r="K238" s="227">
        <f>ROUND(E238*J238,2)</f>
        <v>0</v>
      </c>
      <c r="L238" s="227">
        <v>21</v>
      </c>
      <c r="M238" s="227">
        <f>G238*(1+L238/100)</f>
        <v>0</v>
      </c>
      <c r="N238" s="227">
        <v>3.3E-4</v>
      </c>
      <c r="O238" s="227">
        <f>ROUND(E238*N238,2)</f>
        <v>0</v>
      </c>
      <c r="P238" s="227">
        <v>0</v>
      </c>
      <c r="Q238" s="227">
        <f>ROUND(E238*P238,2)</f>
        <v>0</v>
      </c>
      <c r="R238" s="199" t="s">
        <v>533</v>
      </c>
      <c r="S238" s="199" t="s">
        <v>274</v>
      </c>
      <c r="T238" s="200" t="s">
        <v>274</v>
      </c>
      <c r="U238" s="228">
        <v>2.75E-2</v>
      </c>
      <c r="V238" s="228">
        <f>ROUND(E238*U238,2)</f>
        <v>0.27</v>
      </c>
      <c r="W238" s="228"/>
      <c r="AG238" s="86" t="s">
        <v>322</v>
      </c>
    </row>
    <row r="239" spans="1:34" s="86" customFormat="1" ht="10.199999999999999" outlineLevel="1">
      <c r="A239" s="229"/>
      <c r="B239" s="230"/>
      <c r="C239" s="212" t="s">
        <v>534</v>
      </c>
      <c r="D239" s="203"/>
      <c r="E239" s="235">
        <v>9.9</v>
      </c>
      <c r="F239" s="228"/>
      <c r="G239" s="228"/>
      <c r="H239" s="228"/>
      <c r="I239" s="228"/>
      <c r="J239" s="228"/>
      <c r="K239" s="228"/>
      <c r="L239" s="228"/>
      <c r="M239" s="228"/>
      <c r="N239" s="228"/>
      <c r="O239" s="228"/>
      <c r="P239" s="228"/>
      <c r="Q239" s="228"/>
      <c r="R239" s="201"/>
      <c r="S239" s="201"/>
      <c r="T239" s="201"/>
      <c r="U239" s="228"/>
      <c r="V239" s="228"/>
      <c r="W239" s="228"/>
      <c r="AG239" s="86" t="s">
        <v>326</v>
      </c>
      <c r="AH239" s="86">
        <v>0</v>
      </c>
    </row>
    <row r="240" spans="1:34" s="86" customFormat="1" ht="10.199999999999999" outlineLevel="1">
      <c r="A240" s="229"/>
      <c r="B240" s="230"/>
      <c r="C240" s="320"/>
      <c r="D240" s="321"/>
      <c r="E240" s="321"/>
      <c r="F240" s="321"/>
      <c r="G240" s="321"/>
      <c r="H240" s="228"/>
      <c r="I240" s="228"/>
      <c r="J240" s="228"/>
      <c r="K240" s="228"/>
      <c r="L240" s="228"/>
      <c r="M240" s="228"/>
      <c r="N240" s="228"/>
      <c r="O240" s="228"/>
      <c r="P240" s="228"/>
      <c r="Q240" s="228"/>
      <c r="R240" s="201"/>
      <c r="S240" s="201"/>
      <c r="T240" s="201"/>
      <c r="U240" s="228"/>
      <c r="V240" s="228"/>
      <c r="W240" s="228"/>
      <c r="AG240" s="86" t="s">
        <v>279</v>
      </c>
    </row>
    <row r="241" spans="1:34" s="86" customFormat="1" ht="40.799999999999997" outlineLevel="1">
      <c r="A241" s="223">
        <v>61</v>
      </c>
      <c r="B241" s="224" t="s">
        <v>535</v>
      </c>
      <c r="C241" s="209" t="s">
        <v>536</v>
      </c>
      <c r="D241" s="198" t="s">
        <v>320</v>
      </c>
      <c r="E241" s="225">
        <v>10.65</v>
      </c>
      <c r="F241" s="226"/>
      <c r="G241" s="227">
        <f>ROUND(E241*F241,2)</f>
        <v>0</v>
      </c>
      <c r="H241" s="226"/>
      <c r="I241" s="227">
        <f>ROUND(E241*H241,2)</f>
        <v>0</v>
      </c>
      <c r="J241" s="226"/>
      <c r="K241" s="227">
        <f>ROUND(E241*J241,2)</f>
        <v>0</v>
      </c>
      <c r="L241" s="227">
        <v>21</v>
      </c>
      <c r="M241" s="227">
        <f>G241*(1+L241/100)</f>
        <v>0</v>
      </c>
      <c r="N241" s="227">
        <v>5.1999999999999995E-4</v>
      </c>
      <c r="O241" s="227">
        <f>ROUND(E241*N241,2)</f>
        <v>0.01</v>
      </c>
      <c r="P241" s="227">
        <v>0</v>
      </c>
      <c r="Q241" s="227">
        <f>ROUND(E241*P241,2)</f>
        <v>0</v>
      </c>
      <c r="R241" s="199" t="s">
        <v>533</v>
      </c>
      <c r="S241" s="199" t="s">
        <v>274</v>
      </c>
      <c r="T241" s="200" t="s">
        <v>274</v>
      </c>
      <c r="U241" s="228">
        <v>4.9000000000000002E-2</v>
      </c>
      <c r="V241" s="228">
        <f>ROUND(E241*U241,2)</f>
        <v>0.52</v>
      </c>
      <c r="W241" s="228"/>
      <c r="AG241" s="86" t="s">
        <v>322</v>
      </c>
    </row>
    <row r="242" spans="1:34" s="86" customFormat="1" ht="10.199999999999999" outlineLevel="1">
      <c r="A242" s="229"/>
      <c r="B242" s="230"/>
      <c r="C242" s="212" t="s">
        <v>537</v>
      </c>
      <c r="D242" s="203"/>
      <c r="E242" s="235">
        <v>10.65</v>
      </c>
      <c r="F242" s="228"/>
      <c r="G242" s="228"/>
      <c r="H242" s="228"/>
      <c r="I242" s="228"/>
      <c r="J242" s="228"/>
      <c r="K242" s="228"/>
      <c r="L242" s="228"/>
      <c r="M242" s="228"/>
      <c r="N242" s="228"/>
      <c r="O242" s="228"/>
      <c r="P242" s="228"/>
      <c r="Q242" s="228"/>
      <c r="R242" s="201"/>
      <c r="S242" s="201"/>
      <c r="T242" s="201"/>
      <c r="U242" s="228"/>
      <c r="V242" s="228"/>
      <c r="W242" s="228"/>
      <c r="AG242" s="86" t="s">
        <v>326</v>
      </c>
      <c r="AH242" s="86">
        <v>0</v>
      </c>
    </row>
    <row r="243" spans="1:34" s="86" customFormat="1" ht="10.199999999999999" outlineLevel="1">
      <c r="A243" s="229"/>
      <c r="B243" s="230"/>
      <c r="C243" s="320"/>
      <c r="D243" s="321"/>
      <c r="E243" s="321"/>
      <c r="F243" s="321"/>
      <c r="G243" s="321"/>
      <c r="H243" s="228"/>
      <c r="I243" s="228"/>
      <c r="J243" s="228"/>
      <c r="K243" s="228"/>
      <c r="L243" s="228"/>
      <c r="M243" s="228"/>
      <c r="N243" s="228"/>
      <c r="O243" s="228"/>
      <c r="P243" s="228"/>
      <c r="Q243" s="228"/>
      <c r="R243" s="201"/>
      <c r="S243" s="201"/>
      <c r="T243" s="201"/>
      <c r="U243" s="228"/>
      <c r="V243" s="228"/>
      <c r="W243" s="228"/>
      <c r="AG243" s="86" t="s">
        <v>279</v>
      </c>
    </row>
    <row r="244" spans="1:34" s="86" customFormat="1" ht="10.199999999999999" outlineLevel="1">
      <c r="A244" s="229">
        <v>62</v>
      </c>
      <c r="B244" s="230" t="s">
        <v>538</v>
      </c>
      <c r="C244" s="217" t="s">
        <v>539</v>
      </c>
      <c r="D244" s="207" t="s">
        <v>0</v>
      </c>
      <c r="E244" s="239"/>
      <c r="F244" s="240"/>
      <c r="G244" s="228">
        <f>ROUND(E244*F244,2)</f>
        <v>0</v>
      </c>
      <c r="H244" s="240"/>
      <c r="I244" s="228">
        <f>ROUND(E244*H244,2)</f>
        <v>0</v>
      </c>
      <c r="J244" s="240"/>
      <c r="K244" s="228">
        <f>ROUND(E244*J244,2)</f>
        <v>0</v>
      </c>
      <c r="L244" s="228">
        <v>21</v>
      </c>
      <c r="M244" s="228">
        <f>G244*(1+L244/100)</f>
        <v>0</v>
      </c>
      <c r="N244" s="228">
        <v>0</v>
      </c>
      <c r="O244" s="228">
        <f>ROUND(E244*N244,2)</f>
        <v>0</v>
      </c>
      <c r="P244" s="228">
        <v>0</v>
      </c>
      <c r="Q244" s="228">
        <f>ROUND(E244*P244,2)</f>
        <v>0</v>
      </c>
      <c r="R244" s="201" t="s">
        <v>533</v>
      </c>
      <c r="S244" s="201" t="s">
        <v>274</v>
      </c>
      <c r="T244" s="201" t="s">
        <v>274</v>
      </c>
      <c r="U244" s="228">
        <v>0</v>
      </c>
      <c r="V244" s="228">
        <f>ROUND(E244*U244,2)</f>
        <v>0</v>
      </c>
      <c r="W244" s="228"/>
      <c r="AG244" s="86" t="s">
        <v>525</v>
      </c>
    </row>
    <row r="245" spans="1:34" s="86" customFormat="1" ht="10.199999999999999" outlineLevel="1">
      <c r="A245" s="229"/>
      <c r="B245" s="230"/>
      <c r="C245" s="328" t="s">
        <v>540</v>
      </c>
      <c r="D245" s="329"/>
      <c r="E245" s="329"/>
      <c r="F245" s="329"/>
      <c r="G245" s="329"/>
      <c r="H245" s="228"/>
      <c r="I245" s="228"/>
      <c r="J245" s="228"/>
      <c r="K245" s="228"/>
      <c r="L245" s="228"/>
      <c r="M245" s="228"/>
      <c r="N245" s="228"/>
      <c r="O245" s="228"/>
      <c r="P245" s="228"/>
      <c r="Q245" s="228"/>
      <c r="R245" s="201"/>
      <c r="S245" s="201"/>
      <c r="T245" s="201"/>
      <c r="U245" s="228"/>
      <c r="V245" s="228"/>
      <c r="W245" s="228"/>
      <c r="AG245" s="86" t="s">
        <v>324</v>
      </c>
    </row>
    <row r="246" spans="1:34" s="86" customFormat="1" ht="10.199999999999999" outlineLevel="1">
      <c r="A246" s="229"/>
      <c r="B246" s="230"/>
      <c r="C246" s="320"/>
      <c r="D246" s="321"/>
      <c r="E246" s="321"/>
      <c r="F246" s="321"/>
      <c r="G246" s="321"/>
      <c r="H246" s="228"/>
      <c r="I246" s="228"/>
      <c r="J246" s="228"/>
      <c r="K246" s="228"/>
      <c r="L246" s="228"/>
      <c r="M246" s="228"/>
      <c r="N246" s="228"/>
      <c r="O246" s="228"/>
      <c r="P246" s="228"/>
      <c r="Q246" s="228"/>
      <c r="R246" s="201"/>
      <c r="S246" s="201"/>
      <c r="T246" s="201"/>
      <c r="U246" s="228"/>
      <c r="V246" s="228"/>
      <c r="W246" s="228"/>
      <c r="AG246" s="86" t="s">
        <v>279</v>
      </c>
    </row>
    <row r="247" spans="1:34" s="86" customFormat="1" ht="10.199999999999999">
      <c r="A247" s="218" t="s">
        <v>269</v>
      </c>
      <c r="B247" s="219" t="s">
        <v>191</v>
      </c>
      <c r="C247" s="208" t="s">
        <v>192</v>
      </c>
      <c r="D247" s="195"/>
      <c r="E247" s="220"/>
      <c r="F247" s="221"/>
      <c r="G247" s="221">
        <f>SUMIF(AG248:AG254,"&lt;&gt;NOR",G248:G254)</f>
        <v>0</v>
      </c>
      <c r="H247" s="221"/>
      <c r="I247" s="221">
        <f>SUM(I248:I254)</f>
        <v>0</v>
      </c>
      <c r="J247" s="221"/>
      <c r="K247" s="221">
        <f>SUM(K248:K254)</f>
        <v>0</v>
      </c>
      <c r="L247" s="221"/>
      <c r="M247" s="221">
        <f>SUM(M248:M254)</f>
        <v>0</v>
      </c>
      <c r="N247" s="221"/>
      <c r="O247" s="221">
        <f>SUM(O248:O254)</f>
        <v>0.12</v>
      </c>
      <c r="P247" s="221"/>
      <c r="Q247" s="221">
        <f>SUM(Q248:Q254)</f>
        <v>0</v>
      </c>
      <c r="R247" s="196"/>
      <c r="S247" s="196"/>
      <c r="T247" s="197"/>
      <c r="U247" s="222"/>
      <c r="V247" s="222">
        <f>SUM(V248:V254)</f>
        <v>5.1099999999999994</v>
      </c>
      <c r="W247" s="222"/>
      <c r="AG247" s="86" t="s">
        <v>270</v>
      </c>
    </row>
    <row r="248" spans="1:34" s="86" customFormat="1" ht="20.399999999999999" outlineLevel="1">
      <c r="A248" s="223">
        <v>63</v>
      </c>
      <c r="B248" s="224" t="s">
        <v>541</v>
      </c>
      <c r="C248" s="209" t="s">
        <v>542</v>
      </c>
      <c r="D248" s="198" t="s">
        <v>320</v>
      </c>
      <c r="E248" s="225">
        <v>9.9</v>
      </c>
      <c r="F248" s="226"/>
      <c r="G248" s="227">
        <f>ROUND(E248*F248,2)</f>
        <v>0</v>
      </c>
      <c r="H248" s="226"/>
      <c r="I248" s="227">
        <f>ROUND(E248*H248,2)</f>
        <v>0</v>
      </c>
      <c r="J248" s="226"/>
      <c r="K248" s="227">
        <f>ROUND(E248*J248,2)</f>
        <v>0</v>
      </c>
      <c r="L248" s="227">
        <v>21</v>
      </c>
      <c r="M248" s="227">
        <f>G248*(1+L248/100)</f>
        <v>0</v>
      </c>
      <c r="N248" s="227">
        <v>5.5900000000000004E-3</v>
      </c>
      <c r="O248" s="227">
        <f>ROUND(E248*N248,2)</f>
        <v>0.06</v>
      </c>
      <c r="P248" s="227">
        <v>0</v>
      </c>
      <c r="Q248" s="227">
        <f>ROUND(E248*P248,2)</f>
        <v>0</v>
      </c>
      <c r="R248" s="199" t="s">
        <v>533</v>
      </c>
      <c r="S248" s="199" t="s">
        <v>274</v>
      </c>
      <c r="T248" s="200" t="s">
        <v>274</v>
      </c>
      <c r="U248" s="228">
        <v>0.22991</v>
      </c>
      <c r="V248" s="228">
        <f>ROUND(E248*U248,2)</f>
        <v>2.2799999999999998</v>
      </c>
      <c r="W248" s="228"/>
      <c r="AG248" s="86" t="s">
        <v>322</v>
      </c>
    </row>
    <row r="249" spans="1:34" s="86" customFormat="1" ht="10.199999999999999" outlineLevel="1">
      <c r="A249" s="229"/>
      <c r="B249" s="230"/>
      <c r="C249" s="326"/>
      <c r="D249" s="327"/>
      <c r="E249" s="327"/>
      <c r="F249" s="327"/>
      <c r="G249" s="327"/>
      <c r="H249" s="228"/>
      <c r="I249" s="228"/>
      <c r="J249" s="228"/>
      <c r="K249" s="228"/>
      <c r="L249" s="228"/>
      <c r="M249" s="228"/>
      <c r="N249" s="228"/>
      <c r="O249" s="228"/>
      <c r="P249" s="228"/>
      <c r="Q249" s="228"/>
      <c r="R249" s="201"/>
      <c r="S249" s="201"/>
      <c r="T249" s="201"/>
      <c r="U249" s="228"/>
      <c r="V249" s="228"/>
      <c r="W249" s="228"/>
      <c r="AG249" s="86" t="s">
        <v>279</v>
      </c>
    </row>
    <row r="250" spans="1:34" s="86" customFormat="1" ht="20.399999999999999" outlineLevel="1">
      <c r="A250" s="223">
        <v>64</v>
      </c>
      <c r="B250" s="224" t="s">
        <v>543</v>
      </c>
      <c r="C250" s="209" t="s">
        <v>544</v>
      </c>
      <c r="D250" s="198" t="s">
        <v>320</v>
      </c>
      <c r="E250" s="225">
        <v>10.65</v>
      </c>
      <c r="F250" s="226"/>
      <c r="G250" s="227">
        <f>ROUND(E250*F250,2)</f>
        <v>0</v>
      </c>
      <c r="H250" s="226"/>
      <c r="I250" s="227">
        <f>ROUND(E250*H250,2)</f>
        <v>0</v>
      </c>
      <c r="J250" s="226"/>
      <c r="K250" s="227">
        <f>ROUND(E250*J250,2)</f>
        <v>0</v>
      </c>
      <c r="L250" s="227">
        <v>21</v>
      </c>
      <c r="M250" s="227">
        <f>G250*(1+L250/100)</f>
        <v>0</v>
      </c>
      <c r="N250" s="227">
        <v>5.9800000000000001E-3</v>
      </c>
      <c r="O250" s="227">
        <f>ROUND(E250*N250,2)</f>
        <v>0.06</v>
      </c>
      <c r="P250" s="227">
        <v>0</v>
      </c>
      <c r="Q250" s="227">
        <f>ROUND(E250*P250,2)</f>
        <v>0</v>
      </c>
      <c r="R250" s="199" t="s">
        <v>533</v>
      </c>
      <c r="S250" s="199" t="s">
        <v>274</v>
      </c>
      <c r="T250" s="200" t="s">
        <v>274</v>
      </c>
      <c r="U250" s="228">
        <v>0.26600000000000001</v>
      </c>
      <c r="V250" s="228">
        <f>ROUND(E250*U250,2)</f>
        <v>2.83</v>
      </c>
      <c r="W250" s="228"/>
      <c r="AG250" s="86" t="s">
        <v>322</v>
      </c>
    </row>
    <row r="251" spans="1:34" s="86" customFormat="1" ht="10.199999999999999" outlineLevel="1">
      <c r="A251" s="229"/>
      <c r="B251" s="230"/>
      <c r="C251" s="326"/>
      <c r="D251" s="327"/>
      <c r="E251" s="327"/>
      <c r="F251" s="327"/>
      <c r="G251" s="327"/>
      <c r="H251" s="228"/>
      <c r="I251" s="228"/>
      <c r="J251" s="228"/>
      <c r="K251" s="228"/>
      <c r="L251" s="228"/>
      <c r="M251" s="228"/>
      <c r="N251" s="228"/>
      <c r="O251" s="228"/>
      <c r="P251" s="228"/>
      <c r="Q251" s="228"/>
      <c r="R251" s="201"/>
      <c r="S251" s="201"/>
      <c r="T251" s="201"/>
      <c r="U251" s="228"/>
      <c r="V251" s="228"/>
      <c r="W251" s="228"/>
      <c r="AG251" s="86" t="s">
        <v>279</v>
      </c>
    </row>
    <row r="252" spans="1:34" s="86" customFormat="1" ht="10.199999999999999" outlineLevel="1">
      <c r="A252" s="229">
        <v>65</v>
      </c>
      <c r="B252" s="230" t="s">
        <v>538</v>
      </c>
      <c r="C252" s="217" t="s">
        <v>539</v>
      </c>
      <c r="D252" s="207" t="s">
        <v>0</v>
      </c>
      <c r="E252" s="239"/>
      <c r="F252" s="240"/>
      <c r="G252" s="228">
        <f>ROUND(E252*F252,2)</f>
        <v>0</v>
      </c>
      <c r="H252" s="240"/>
      <c r="I252" s="228">
        <f>ROUND(E252*H252,2)</f>
        <v>0</v>
      </c>
      <c r="J252" s="240"/>
      <c r="K252" s="228">
        <f>ROUND(E252*J252,2)</f>
        <v>0</v>
      </c>
      <c r="L252" s="228">
        <v>21</v>
      </c>
      <c r="M252" s="228">
        <f>G252*(1+L252/100)</f>
        <v>0</v>
      </c>
      <c r="N252" s="228">
        <v>0</v>
      </c>
      <c r="O252" s="228">
        <f>ROUND(E252*N252,2)</f>
        <v>0</v>
      </c>
      <c r="P252" s="228">
        <v>0</v>
      </c>
      <c r="Q252" s="228">
        <f>ROUND(E252*P252,2)</f>
        <v>0</v>
      </c>
      <c r="R252" s="201" t="s">
        <v>533</v>
      </c>
      <c r="S252" s="201" t="s">
        <v>274</v>
      </c>
      <c r="T252" s="201" t="s">
        <v>274</v>
      </c>
      <c r="U252" s="228">
        <v>0</v>
      </c>
      <c r="V252" s="228">
        <f>ROUND(E252*U252,2)</f>
        <v>0</v>
      </c>
      <c r="W252" s="228"/>
      <c r="AG252" s="86" t="s">
        <v>525</v>
      </c>
    </row>
    <row r="253" spans="1:34" s="86" customFormat="1" ht="10.199999999999999" outlineLevel="1">
      <c r="A253" s="229"/>
      <c r="B253" s="230"/>
      <c r="C253" s="328" t="s">
        <v>540</v>
      </c>
      <c r="D253" s="329"/>
      <c r="E253" s="329"/>
      <c r="F253" s="329"/>
      <c r="G253" s="329"/>
      <c r="H253" s="228"/>
      <c r="I253" s="228"/>
      <c r="J253" s="228"/>
      <c r="K253" s="228"/>
      <c r="L253" s="228"/>
      <c r="M253" s="228"/>
      <c r="N253" s="228"/>
      <c r="O253" s="228"/>
      <c r="P253" s="228"/>
      <c r="Q253" s="228"/>
      <c r="R253" s="201"/>
      <c r="S253" s="201"/>
      <c r="T253" s="201"/>
      <c r="U253" s="228"/>
      <c r="V253" s="228"/>
      <c r="W253" s="228"/>
      <c r="AG253" s="86" t="s">
        <v>324</v>
      </c>
    </row>
    <row r="254" spans="1:34" s="86" customFormat="1" ht="10.199999999999999" outlineLevel="1">
      <c r="A254" s="229"/>
      <c r="B254" s="230"/>
      <c r="C254" s="320"/>
      <c r="D254" s="321"/>
      <c r="E254" s="321"/>
      <c r="F254" s="321"/>
      <c r="G254" s="321"/>
      <c r="H254" s="228"/>
      <c r="I254" s="228"/>
      <c r="J254" s="228"/>
      <c r="K254" s="228"/>
      <c r="L254" s="228"/>
      <c r="M254" s="228"/>
      <c r="N254" s="228"/>
      <c r="O254" s="228"/>
      <c r="P254" s="228"/>
      <c r="Q254" s="228"/>
      <c r="R254" s="201"/>
      <c r="S254" s="201"/>
      <c r="T254" s="201"/>
      <c r="U254" s="228"/>
      <c r="V254" s="228"/>
      <c r="W254" s="228"/>
      <c r="AG254" s="86" t="s">
        <v>279</v>
      </c>
    </row>
    <row r="255" spans="1:34" s="86" customFormat="1" ht="10.199999999999999">
      <c r="A255" s="218" t="s">
        <v>269</v>
      </c>
      <c r="B255" s="219" t="s">
        <v>193</v>
      </c>
      <c r="C255" s="208" t="s">
        <v>194</v>
      </c>
      <c r="D255" s="195"/>
      <c r="E255" s="220"/>
      <c r="F255" s="221"/>
      <c r="G255" s="221">
        <f>SUMIF(AG256:AG264,"&lt;&gt;NOR",G256:G264)</f>
        <v>0</v>
      </c>
      <c r="H255" s="221"/>
      <c r="I255" s="221">
        <f>SUM(I256:I264)</f>
        <v>0</v>
      </c>
      <c r="J255" s="221"/>
      <c r="K255" s="221">
        <f>SUM(K256:K264)</f>
        <v>0</v>
      </c>
      <c r="L255" s="221"/>
      <c r="M255" s="221">
        <f>SUM(M256:M264)</f>
        <v>0</v>
      </c>
      <c r="N255" s="221"/>
      <c r="O255" s="221">
        <f>SUM(O256:O264)</f>
        <v>0.01</v>
      </c>
      <c r="P255" s="221"/>
      <c r="Q255" s="221">
        <f>SUM(Q256:Q264)</f>
        <v>0</v>
      </c>
      <c r="R255" s="196"/>
      <c r="S255" s="196"/>
      <c r="T255" s="197"/>
      <c r="U255" s="222"/>
      <c r="V255" s="222">
        <f>SUM(V256:V264)</f>
        <v>4.49</v>
      </c>
      <c r="W255" s="222"/>
      <c r="AG255" s="86" t="s">
        <v>270</v>
      </c>
    </row>
    <row r="256" spans="1:34" s="86" customFormat="1" ht="10.199999999999999" outlineLevel="1">
      <c r="A256" s="223">
        <v>66</v>
      </c>
      <c r="B256" s="224" t="s">
        <v>545</v>
      </c>
      <c r="C256" s="209" t="s">
        <v>546</v>
      </c>
      <c r="D256" s="198" t="s">
        <v>320</v>
      </c>
      <c r="E256" s="225">
        <v>19.8</v>
      </c>
      <c r="F256" s="226"/>
      <c r="G256" s="227">
        <f>ROUND(E256*F256,2)</f>
        <v>0</v>
      </c>
      <c r="H256" s="226"/>
      <c r="I256" s="227">
        <f>ROUND(E256*H256,2)</f>
        <v>0</v>
      </c>
      <c r="J256" s="226"/>
      <c r="K256" s="227">
        <f>ROUND(E256*J256,2)</f>
        <v>0</v>
      </c>
      <c r="L256" s="227">
        <v>21</v>
      </c>
      <c r="M256" s="227">
        <f>G256*(1+L256/100)</f>
        <v>0</v>
      </c>
      <c r="N256" s="227">
        <v>1.7000000000000001E-4</v>
      </c>
      <c r="O256" s="227">
        <f>ROUND(E256*N256,2)</f>
        <v>0</v>
      </c>
      <c r="P256" s="227">
        <v>0</v>
      </c>
      <c r="Q256" s="227">
        <f>ROUND(E256*P256,2)</f>
        <v>0</v>
      </c>
      <c r="R256" s="199" t="s">
        <v>533</v>
      </c>
      <c r="S256" s="199" t="s">
        <v>274</v>
      </c>
      <c r="T256" s="200" t="s">
        <v>274</v>
      </c>
      <c r="U256" s="228">
        <v>0.16</v>
      </c>
      <c r="V256" s="228">
        <f>ROUND(E256*U256,2)</f>
        <v>3.17</v>
      </c>
      <c r="W256" s="228"/>
      <c r="AG256" s="86" t="s">
        <v>322</v>
      </c>
    </row>
    <row r="257" spans="1:34" s="86" customFormat="1" ht="10.199999999999999" outlineLevel="1">
      <c r="A257" s="229"/>
      <c r="B257" s="230"/>
      <c r="C257" s="212" t="s">
        <v>547</v>
      </c>
      <c r="D257" s="203"/>
      <c r="E257" s="235">
        <v>19.8</v>
      </c>
      <c r="F257" s="228"/>
      <c r="G257" s="228"/>
      <c r="H257" s="228"/>
      <c r="I257" s="228"/>
      <c r="J257" s="228"/>
      <c r="K257" s="228"/>
      <c r="L257" s="228"/>
      <c r="M257" s="228"/>
      <c r="N257" s="228"/>
      <c r="O257" s="228"/>
      <c r="P257" s="228"/>
      <c r="Q257" s="228"/>
      <c r="R257" s="201"/>
      <c r="S257" s="201"/>
      <c r="T257" s="201"/>
      <c r="U257" s="228"/>
      <c r="V257" s="228"/>
      <c r="W257" s="228"/>
      <c r="AG257" s="86" t="s">
        <v>326</v>
      </c>
      <c r="AH257" s="86">
        <v>0</v>
      </c>
    </row>
    <row r="258" spans="1:34" s="86" customFormat="1" ht="10.199999999999999" outlineLevel="1">
      <c r="A258" s="229"/>
      <c r="B258" s="230"/>
      <c r="C258" s="320"/>
      <c r="D258" s="321"/>
      <c r="E258" s="321"/>
      <c r="F258" s="321"/>
      <c r="G258" s="321"/>
      <c r="H258" s="228"/>
      <c r="I258" s="228"/>
      <c r="J258" s="228"/>
      <c r="K258" s="228"/>
      <c r="L258" s="228"/>
      <c r="M258" s="228"/>
      <c r="N258" s="228"/>
      <c r="O258" s="228"/>
      <c r="P258" s="228"/>
      <c r="Q258" s="228"/>
      <c r="R258" s="201"/>
      <c r="S258" s="201"/>
      <c r="T258" s="201"/>
      <c r="U258" s="228"/>
      <c r="V258" s="228"/>
      <c r="W258" s="228"/>
      <c r="AG258" s="86" t="s">
        <v>279</v>
      </c>
    </row>
    <row r="259" spans="1:34" s="86" customFormat="1" ht="10.199999999999999" outlineLevel="1">
      <c r="A259" s="223">
        <v>67</v>
      </c>
      <c r="B259" s="224" t="s">
        <v>548</v>
      </c>
      <c r="C259" s="209" t="s">
        <v>549</v>
      </c>
      <c r="D259" s="198" t="s">
        <v>344</v>
      </c>
      <c r="E259" s="225">
        <v>13.2</v>
      </c>
      <c r="F259" s="226"/>
      <c r="G259" s="227">
        <f>ROUND(E259*F259,2)</f>
        <v>0</v>
      </c>
      <c r="H259" s="226"/>
      <c r="I259" s="227">
        <f>ROUND(E259*H259,2)</f>
        <v>0</v>
      </c>
      <c r="J259" s="226"/>
      <c r="K259" s="227">
        <f>ROUND(E259*J259,2)</f>
        <v>0</v>
      </c>
      <c r="L259" s="227">
        <v>21</v>
      </c>
      <c r="M259" s="227">
        <f>G259*(1+L259/100)</f>
        <v>0</v>
      </c>
      <c r="N259" s="227">
        <v>5.2999999999999998E-4</v>
      </c>
      <c r="O259" s="227">
        <f>ROUND(E259*N259,2)</f>
        <v>0.01</v>
      </c>
      <c r="P259" s="227">
        <v>0</v>
      </c>
      <c r="Q259" s="227">
        <f>ROUND(E259*P259,2)</f>
        <v>0</v>
      </c>
      <c r="R259" s="199" t="s">
        <v>533</v>
      </c>
      <c r="S259" s="199" t="s">
        <v>274</v>
      </c>
      <c r="T259" s="200" t="s">
        <v>274</v>
      </c>
      <c r="U259" s="228">
        <v>0.1</v>
      </c>
      <c r="V259" s="228">
        <f>ROUND(E259*U259,2)</f>
        <v>1.32</v>
      </c>
      <c r="W259" s="228"/>
      <c r="AG259" s="86" t="s">
        <v>322</v>
      </c>
    </row>
    <row r="260" spans="1:34" s="86" customFormat="1" ht="10.199999999999999" outlineLevel="1">
      <c r="A260" s="229"/>
      <c r="B260" s="230"/>
      <c r="C260" s="212" t="s">
        <v>386</v>
      </c>
      <c r="D260" s="203"/>
      <c r="E260" s="235">
        <v>13.2</v>
      </c>
      <c r="F260" s="228"/>
      <c r="G260" s="228"/>
      <c r="H260" s="228"/>
      <c r="I260" s="228"/>
      <c r="J260" s="228"/>
      <c r="K260" s="228"/>
      <c r="L260" s="228"/>
      <c r="M260" s="228"/>
      <c r="N260" s="228"/>
      <c r="O260" s="228"/>
      <c r="P260" s="228"/>
      <c r="Q260" s="228"/>
      <c r="R260" s="201"/>
      <c r="S260" s="201"/>
      <c r="T260" s="201"/>
      <c r="U260" s="228"/>
      <c r="V260" s="228"/>
      <c r="W260" s="228"/>
      <c r="AG260" s="86" t="s">
        <v>326</v>
      </c>
      <c r="AH260" s="86">
        <v>0</v>
      </c>
    </row>
    <row r="261" spans="1:34" s="86" customFormat="1" ht="10.199999999999999" outlineLevel="1">
      <c r="A261" s="229"/>
      <c r="B261" s="230"/>
      <c r="C261" s="320"/>
      <c r="D261" s="321"/>
      <c r="E261" s="321"/>
      <c r="F261" s="321"/>
      <c r="G261" s="321"/>
      <c r="H261" s="228"/>
      <c r="I261" s="228"/>
      <c r="J261" s="228"/>
      <c r="K261" s="228"/>
      <c r="L261" s="228"/>
      <c r="M261" s="228"/>
      <c r="N261" s="228"/>
      <c r="O261" s="228"/>
      <c r="P261" s="228"/>
      <c r="Q261" s="228"/>
      <c r="R261" s="201"/>
      <c r="S261" s="201"/>
      <c r="T261" s="201"/>
      <c r="U261" s="228"/>
      <c r="V261" s="228"/>
      <c r="W261" s="228"/>
      <c r="AG261" s="86" t="s">
        <v>279</v>
      </c>
    </row>
    <row r="262" spans="1:34" s="86" customFormat="1" ht="10.199999999999999" outlineLevel="1">
      <c r="A262" s="229">
        <v>68</v>
      </c>
      <c r="B262" s="230" t="s">
        <v>538</v>
      </c>
      <c r="C262" s="217" t="s">
        <v>539</v>
      </c>
      <c r="D262" s="207" t="s">
        <v>0</v>
      </c>
      <c r="E262" s="239"/>
      <c r="F262" s="240"/>
      <c r="G262" s="228">
        <f>ROUND(E262*F262,2)</f>
        <v>0</v>
      </c>
      <c r="H262" s="240"/>
      <c r="I262" s="228">
        <f>ROUND(E262*H262,2)</f>
        <v>0</v>
      </c>
      <c r="J262" s="240"/>
      <c r="K262" s="228">
        <f>ROUND(E262*J262,2)</f>
        <v>0</v>
      </c>
      <c r="L262" s="228">
        <v>21</v>
      </c>
      <c r="M262" s="228">
        <f>G262*(1+L262/100)</f>
        <v>0</v>
      </c>
      <c r="N262" s="228">
        <v>0</v>
      </c>
      <c r="O262" s="228">
        <f>ROUND(E262*N262,2)</f>
        <v>0</v>
      </c>
      <c r="P262" s="228">
        <v>0</v>
      </c>
      <c r="Q262" s="228">
        <f>ROUND(E262*P262,2)</f>
        <v>0</v>
      </c>
      <c r="R262" s="201" t="s">
        <v>533</v>
      </c>
      <c r="S262" s="201" t="s">
        <v>274</v>
      </c>
      <c r="T262" s="201" t="s">
        <v>274</v>
      </c>
      <c r="U262" s="228">
        <v>0</v>
      </c>
      <c r="V262" s="228">
        <f>ROUND(E262*U262,2)</f>
        <v>0</v>
      </c>
      <c r="W262" s="228"/>
      <c r="AG262" s="86" t="s">
        <v>525</v>
      </c>
    </row>
    <row r="263" spans="1:34" s="86" customFormat="1" ht="10.199999999999999" outlineLevel="1">
      <c r="A263" s="229"/>
      <c r="B263" s="230"/>
      <c r="C263" s="328" t="s">
        <v>540</v>
      </c>
      <c r="D263" s="329"/>
      <c r="E263" s="329"/>
      <c r="F263" s="329"/>
      <c r="G263" s="329"/>
      <c r="H263" s="228"/>
      <c r="I263" s="228"/>
      <c r="J263" s="228"/>
      <c r="K263" s="228"/>
      <c r="L263" s="228"/>
      <c r="M263" s="228"/>
      <c r="N263" s="228"/>
      <c r="O263" s="228"/>
      <c r="P263" s="228"/>
      <c r="Q263" s="228"/>
      <c r="R263" s="201"/>
      <c r="S263" s="201"/>
      <c r="T263" s="201"/>
      <c r="U263" s="228"/>
      <c r="V263" s="228"/>
      <c r="W263" s="228"/>
      <c r="AG263" s="86" t="s">
        <v>324</v>
      </c>
    </row>
    <row r="264" spans="1:34" s="86" customFormat="1" ht="10.199999999999999" outlineLevel="1">
      <c r="A264" s="229"/>
      <c r="B264" s="230"/>
      <c r="C264" s="320"/>
      <c r="D264" s="321"/>
      <c r="E264" s="321"/>
      <c r="F264" s="321"/>
      <c r="G264" s="321"/>
      <c r="H264" s="228"/>
      <c r="I264" s="228"/>
      <c r="J264" s="228"/>
      <c r="K264" s="228"/>
      <c r="L264" s="228"/>
      <c r="M264" s="228"/>
      <c r="N264" s="228"/>
      <c r="O264" s="228"/>
      <c r="P264" s="228"/>
      <c r="Q264" s="228"/>
      <c r="R264" s="201"/>
      <c r="S264" s="201"/>
      <c r="T264" s="201"/>
      <c r="U264" s="228"/>
      <c r="V264" s="228"/>
      <c r="W264" s="228"/>
      <c r="AG264" s="86" t="s">
        <v>279</v>
      </c>
    </row>
    <row r="265" spans="1:34" s="86" customFormat="1" ht="10.199999999999999">
      <c r="A265" s="218" t="s">
        <v>269</v>
      </c>
      <c r="B265" s="219" t="s">
        <v>195</v>
      </c>
      <c r="C265" s="208" t="s">
        <v>196</v>
      </c>
      <c r="D265" s="195"/>
      <c r="E265" s="220"/>
      <c r="F265" s="221"/>
      <c r="G265" s="221">
        <f>SUMIF(AG266:AG271,"&lt;&gt;NOR",G266:G271)</f>
        <v>0</v>
      </c>
      <c r="H265" s="221"/>
      <c r="I265" s="221">
        <f>SUM(I266:I271)</f>
        <v>0</v>
      </c>
      <c r="J265" s="221"/>
      <c r="K265" s="221">
        <f>SUM(K266:K271)</f>
        <v>0</v>
      </c>
      <c r="L265" s="221"/>
      <c r="M265" s="221">
        <f>SUM(M266:M271)</f>
        <v>0</v>
      </c>
      <c r="N265" s="221"/>
      <c r="O265" s="221">
        <f>SUM(O266:O271)</f>
        <v>0.19</v>
      </c>
      <c r="P265" s="221"/>
      <c r="Q265" s="221">
        <f>SUM(Q266:Q271)</f>
        <v>0</v>
      </c>
      <c r="R265" s="196"/>
      <c r="S265" s="196"/>
      <c r="T265" s="197"/>
      <c r="U265" s="222"/>
      <c r="V265" s="222">
        <f>SUM(V266:V271)</f>
        <v>6.86</v>
      </c>
      <c r="W265" s="222"/>
      <c r="AG265" s="86" t="s">
        <v>270</v>
      </c>
    </row>
    <row r="266" spans="1:34" s="86" customFormat="1" ht="20.399999999999999" outlineLevel="1">
      <c r="A266" s="223">
        <v>69</v>
      </c>
      <c r="B266" s="224" t="s">
        <v>550</v>
      </c>
      <c r="C266" s="209" t="s">
        <v>551</v>
      </c>
      <c r="D266" s="198" t="s">
        <v>320</v>
      </c>
      <c r="E266" s="225">
        <v>17.16</v>
      </c>
      <c r="F266" s="226"/>
      <c r="G266" s="227">
        <f>ROUND(E266*F266,2)</f>
        <v>0</v>
      </c>
      <c r="H266" s="226"/>
      <c r="I266" s="227">
        <f>ROUND(E266*H266,2)</f>
        <v>0</v>
      </c>
      <c r="J266" s="226"/>
      <c r="K266" s="227">
        <f>ROUND(E266*J266,2)</f>
        <v>0</v>
      </c>
      <c r="L266" s="227">
        <v>21</v>
      </c>
      <c r="M266" s="227">
        <f>G266*(1+L266/100)</f>
        <v>0</v>
      </c>
      <c r="N266" s="227">
        <v>1.1050000000000001E-2</v>
      </c>
      <c r="O266" s="227">
        <f>ROUND(E266*N266,2)</f>
        <v>0.19</v>
      </c>
      <c r="P266" s="227">
        <v>0</v>
      </c>
      <c r="Q266" s="227">
        <f>ROUND(E266*P266,2)</f>
        <v>0</v>
      </c>
      <c r="R266" s="199" t="s">
        <v>533</v>
      </c>
      <c r="S266" s="199" t="s">
        <v>274</v>
      </c>
      <c r="T266" s="200" t="s">
        <v>274</v>
      </c>
      <c r="U266" s="228">
        <v>0.4</v>
      </c>
      <c r="V266" s="228">
        <f>ROUND(E266*U266,2)</f>
        <v>6.86</v>
      </c>
      <c r="W266" s="228"/>
      <c r="AG266" s="86" t="s">
        <v>322</v>
      </c>
    </row>
    <row r="267" spans="1:34" s="86" customFormat="1" ht="10.199999999999999" outlineLevel="1">
      <c r="A267" s="229"/>
      <c r="B267" s="230"/>
      <c r="C267" s="212" t="s">
        <v>552</v>
      </c>
      <c r="D267" s="203"/>
      <c r="E267" s="235">
        <v>17.16</v>
      </c>
      <c r="F267" s="228"/>
      <c r="G267" s="228"/>
      <c r="H267" s="228"/>
      <c r="I267" s="228"/>
      <c r="J267" s="228"/>
      <c r="K267" s="228"/>
      <c r="L267" s="228"/>
      <c r="M267" s="228"/>
      <c r="N267" s="228"/>
      <c r="O267" s="228"/>
      <c r="P267" s="228"/>
      <c r="Q267" s="228"/>
      <c r="R267" s="201"/>
      <c r="S267" s="201"/>
      <c r="T267" s="201"/>
      <c r="U267" s="228"/>
      <c r="V267" s="228"/>
      <c r="W267" s="228"/>
      <c r="AG267" s="86" t="s">
        <v>326</v>
      </c>
      <c r="AH267" s="86">
        <v>0</v>
      </c>
    </row>
    <row r="268" spans="1:34" s="86" customFormat="1" ht="10.199999999999999" outlineLevel="1">
      <c r="A268" s="229"/>
      <c r="B268" s="230"/>
      <c r="C268" s="320"/>
      <c r="D268" s="321"/>
      <c r="E268" s="321"/>
      <c r="F268" s="321"/>
      <c r="G268" s="321"/>
      <c r="H268" s="228"/>
      <c r="I268" s="228"/>
      <c r="J268" s="228"/>
      <c r="K268" s="228"/>
      <c r="L268" s="228"/>
      <c r="M268" s="228"/>
      <c r="N268" s="228"/>
      <c r="O268" s="228"/>
      <c r="P268" s="228"/>
      <c r="Q268" s="228"/>
      <c r="R268" s="201"/>
      <c r="S268" s="201"/>
      <c r="T268" s="201"/>
      <c r="U268" s="228"/>
      <c r="V268" s="228"/>
      <c r="W268" s="228"/>
      <c r="AG268" s="86" t="s">
        <v>279</v>
      </c>
    </row>
    <row r="269" spans="1:34" s="86" customFormat="1" ht="20.399999999999999" outlineLevel="1">
      <c r="A269" s="229">
        <v>70</v>
      </c>
      <c r="B269" s="230" t="s">
        <v>553</v>
      </c>
      <c r="C269" s="217" t="s">
        <v>554</v>
      </c>
      <c r="D269" s="207" t="s">
        <v>0</v>
      </c>
      <c r="E269" s="239"/>
      <c r="F269" s="240"/>
      <c r="G269" s="228">
        <f>ROUND(E269*F269,2)</f>
        <v>0</v>
      </c>
      <c r="H269" s="240"/>
      <c r="I269" s="228">
        <f>ROUND(E269*H269,2)</f>
        <v>0</v>
      </c>
      <c r="J269" s="240"/>
      <c r="K269" s="228">
        <f>ROUND(E269*J269,2)</f>
        <v>0</v>
      </c>
      <c r="L269" s="228">
        <v>21</v>
      </c>
      <c r="M269" s="228">
        <f>G269*(1+L269/100)</f>
        <v>0</v>
      </c>
      <c r="N269" s="228">
        <v>0</v>
      </c>
      <c r="O269" s="228">
        <f>ROUND(E269*N269,2)</f>
        <v>0</v>
      </c>
      <c r="P269" s="228">
        <v>0</v>
      </c>
      <c r="Q269" s="228">
        <f>ROUND(E269*P269,2)</f>
        <v>0</v>
      </c>
      <c r="R269" s="201" t="s">
        <v>533</v>
      </c>
      <c r="S269" s="201" t="s">
        <v>274</v>
      </c>
      <c r="T269" s="201" t="s">
        <v>274</v>
      </c>
      <c r="U269" s="228">
        <v>0</v>
      </c>
      <c r="V269" s="228">
        <f>ROUND(E269*U269,2)</f>
        <v>0</v>
      </c>
      <c r="W269" s="228"/>
      <c r="AG269" s="86" t="s">
        <v>525</v>
      </c>
    </row>
    <row r="270" spans="1:34" s="86" customFormat="1" ht="10.199999999999999" outlineLevel="1">
      <c r="A270" s="229"/>
      <c r="B270" s="230"/>
      <c r="C270" s="328" t="s">
        <v>555</v>
      </c>
      <c r="D270" s="329"/>
      <c r="E270" s="329"/>
      <c r="F270" s="329"/>
      <c r="G270" s="329"/>
      <c r="H270" s="228"/>
      <c r="I270" s="228"/>
      <c r="J270" s="228"/>
      <c r="K270" s="228"/>
      <c r="L270" s="228"/>
      <c r="M270" s="228"/>
      <c r="N270" s="228"/>
      <c r="O270" s="228"/>
      <c r="P270" s="228"/>
      <c r="Q270" s="228"/>
      <c r="R270" s="201"/>
      <c r="S270" s="201"/>
      <c r="T270" s="201"/>
      <c r="U270" s="228"/>
      <c r="V270" s="228"/>
      <c r="W270" s="228"/>
      <c r="AG270" s="86" t="s">
        <v>324</v>
      </c>
    </row>
    <row r="271" spans="1:34" s="86" customFormat="1" ht="10.199999999999999" outlineLevel="1">
      <c r="A271" s="229"/>
      <c r="B271" s="230"/>
      <c r="C271" s="320"/>
      <c r="D271" s="321"/>
      <c r="E271" s="321"/>
      <c r="F271" s="321"/>
      <c r="G271" s="321"/>
      <c r="H271" s="228"/>
      <c r="I271" s="228"/>
      <c r="J271" s="228"/>
      <c r="K271" s="228"/>
      <c r="L271" s="228"/>
      <c r="M271" s="228"/>
      <c r="N271" s="228"/>
      <c r="O271" s="228"/>
      <c r="P271" s="228"/>
      <c r="Q271" s="228"/>
      <c r="R271" s="201"/>
      <c r="S271" s="201"/>
      <c r="T271" s="201"/>
      <c r="U271" s="228"/>
      <c r="V271" s="228"/>
      <c r="W271" s="228"/>
      <c r="AG271" s="86" t="s">
        <v>279</v>
      </c>
    </row>
    <row r="272" spans="1:34" s="86" customFormat="1" ht="10.199999999999999">
      <c r="A272" s="218" t="s">
        <v>269</v>
      </c>
      <c r="B272" s="219" t="s">
        <v>197</v>
      </c>
      <c r="C272" s="208" t="s">
        <v>198</v>
      </c>
      <c r="D272" s="195"/>
      <c r="E272" s="220"/>
      <c r="F272" s="221"/>
      <c r="G272" s="221">
        <f>SUMIF(AG273:AG279,"&lt;&gt;NOR",G273:G279)</f>
        <v>0</v>
      </c>
      <c r="H272" s="221"/>
      <c r="I272" s="221">
        <f>SUM(I273:I279)</f>
        <v>0</v>
      </c>
      <c r="J272" s="221"/>
      <c r="K272" s="221">
        <f>SUM(K273:K279)</f>
        <v>0</v>
      </c>
      <c r="L272" s="221"/>
      <c r="M272" s="221">
        <f>SUM(M273:M279)</f>
        <v>0</v>
      </c>
      <c r="N272" s="221"/>
      <c r="O272" s="221">
        <f>SUM(O273:O279)</f>
        <v>0.06</v>
      </c>
      <c r="P272" s="221"/>
      <c r="Q272" s="221">
        <f>SUM(Q273:Q279)</f>
        <v>0</v>
      </c>
      <c r="R272" s="196"/>
      <c r="S272" s="196"/>
      <c r="T272" s="197"/>
      <c r="U272" s="222"/>
      <c r="V272" s="222">
        <f>SUM(V273:V279)</f>
        <v>7.13</v>
      </c>
      <c r="W272" s="222"/>
      <c r="AG272" s="86" t="s">
        <v>270</v>
      </c>
    </row>
    <row r="273" spans="1:34" s="86" customFormat="1" ht="10.199999999999999" outlineLevel="1">
      <c r="A273" s="223">
        <v>71</v>
      </c>
      <c r="B273" s="224" t="s">
        <v>556</v>
      </c>
      <c r="C273" s="209" t="s">
        <v>557</v>
      </c>
      <c r="D273" s="198" t="s">
        <v>344</v>
      </c>
      <c r="E273" s="225">
        <v>13.2</v>
      </c>
      <c r="F273" s="226"/>
      <c r="G273" s="227">
        <f>ROUND(E273*F273,2)</f>
        <v>0</v>
      </c>
      <c r="H273" s="226"/>
      <c r="I273" s="227">
        <f>ROUND(E273*H273,2)</f>
        <v>0</v>
      </c>
      <c r="J273" s="226"/>
      <c r="K273" s="227">
        <f>ROUND(E273*J273,2)</f>
        <v>0</v>
      </c>
      <c r="L273" s="227">
        <v>21</v>
      </c>
      <c r="M273" s="227">
        <f>G273*(1+L273/100)</f>
        <v>0</v>
      </c>
      <c r="N273" s="227">
        <v>4.2100000000000002E-3</v>
      </c>
      <c r="O273" s="227">
        <f>ROUND(E273*N273,2)</f>
        <v>0.06</v>
      </c>
      <c r="P273" s="227">
        <v>0</v>
      </c>
      <c r="Q273" s="227">
        <f>ROUND(E273*P273,2)</f>
        <v>0</v>
      </c>
      <c r="R273" s="199" t="s">
        <v>558</v>
      </c>
      <c r="S273" s="199" t="s">
        <v>274</v>
      </c>
      <c r="T273" s="200" t="s">
        <v>274</v>
      </c>
      <c r="U273" s="228">
        <v>0.54</v>
      </c>
      <c r="V273" s="228">
        <f>ROUND(E273*U273,2)</f>
        <v>7.13</v>
      </c>
      <c r="W273" s="228"/>
      <c r="AG273" s="86" t="s">
        <v>322</v>
      </c>
    </row>
    <row r="274" spans="1:34" s="86" customFormat="1" ht="10.199999999999999" outlineLevel="1">
      <c r="A274" s="229"/>
      <c r="B274" s="230"/>
      <c r="C274" s="324" t="s">
        <v>559</v>
      </c>
      <c r="D274" s="325"/>
      <c r="E274" s="325"/>
      <c r="F274" s="325"/>
      <c r="G274" s="325"/>
      <c r="H274" s="228"/>
      <c r="I274" s="228"/>
      <c r="J274" s="228"/>
      <c r="K274" s="228"/>
      <c r="L274" s="228"/>
      <c r="M274" s="228"/>
      <c r="N274" s="228"/>
      <c r="O274" s="228"/>
      <c r="P274" s="228"/>
      <c r="Q274" s="228"/>
      <c r="R274" s="201"/>
      <c r="S274" s="201"/>
      <c r="T274" s="201"/>
      <c r="U274" s="228"/>
      <c r="V274" s="228"/>
      <c r="W274" s="228"/>
      <c r="AG274" s="86" t="s">
        <v>324</v>
      </c>
    </row>
    <row r="275" spans="1:34" s="86" customFormat="1" ht="10.199999999999999" outlineLevel="1">
      <c r="A275" s="229"/>
      <c r="B275" s="230"/>
      <c r="C275" s="212" t="s">
        <v>386</v>
      </c>
      <c r="D275" s="203"/>
      <c r="E275" s="235">
        <v>13.2</v>
      </c>
      <c r="F275" s="228"/>
      <c r="G275" s="228"/>
      <c r="H275" s="228"/>
      <c r="I275" s="228"/>
      <c r="J275" s="228"/>
      <c r="K275" s="228"/>
      <c r="L275" s="228"/>
      <c r="M275" s="228"/>
      <c r="N275" s="228"/>
      <c r="O275" s="228"/>
      <c r="P275" s="228"/>
      <c r="Q275" s="228"/>
      <c r="R275" s="201"/>
      <c r="S275" s="201"/>
      <c r="T275" s="201"/>
      <c r="U275" s="228"/>
      <c r="V275" s="228"/>
      <c r="W275" s="228"/>
      <c r="AG275" s="86" t="s">
        <v>326</v>
      </c>
      <c r="AH275" s="86">
        <v>0</v>
      </c>
    </row>
    <row r="276" spans="1:34" s="86" customFormat="1" ht="10.199999999999999" outlineLevel="1">
      <c r="A276" s="229"/>
      <c r="B276" s="230"/>
      <c r="C276" s="320"/>
      <c r="D276" s="321"/>
      <c r="E276" s="321"/>
      <c r="F276" s="321"/>
      <c r="G276" s="321"/>
      <c r="H276" s="228"/>
      <c r="I276" s="228"/>
      <c r="J276" s="228"/>
      <c r="K276" s="228"/>
      <c r="L276" s="228"/>
      <c r="M276" s="228"/>
      <c r="N276" s="228"/>
      <c r="O276" s="228"/>
      <c r="P276" s="228"/>
      <c r="Q276" s="228"/>
      <c r="R276" s="201"/>
      <c r="S276" s="201"/>
      <c r="T276" s="201"/>
      <c r="U276" s="228"/>
      <c r="V276" s="228"/>
      <c r="W276" s="228"/>
      <c r="AG276" s="86" t="s">
        <v>279</v>
      </c>
    </row>
    <row r="277" spans="1:34" s="86" customFormat="1" ht="10.199999999999999" outlineLevel="1">
      <c r="A277" s="229">
        <v>72</v>
      </c>
      <c r="B277" s="230" t="s">
        <v>560</v>
      </c>
      <c r="C277" s="217" t="s">
        <v>561</v>
      </c>
      <c r="D277" s="207" t="s">
        <v>0</v>
      </c>
      <c r="E277" s="239"/>
      <c r="F277" s="240"/>
      <c r="G277" s="228">
        <f>ROUND(E277*F277,2)</f>
        <v>0</v>
      </c>
      <c r="H277" s="240"/>
      <c r="I277" s="228">
        <f>ROUND(E277*H277,2)</f>
        <v>0</v>
      </c>
      <c r="J277" s="240"/>
      <c r="K277" s="228">
        <f>ROUND(E277*J277,2)</f>
        <v>0</v>
      </c>
      <c r="L277" s="228">
        <v>21</v>
      </c>
      <c r="M277" s="228">
        <f>G277*(1+L277/100)</f>
        <v>0</v>
      </c>
      <c r="N277" s="228">
        <v>0</v>
      </c>
      <c r="O277" s="228">
        <f>ROUND(E277*N277,2)</f>
        <v>0</v>
      </c>
      <c r="P277" s="228">
        <v>0</v>
      </c>
      <c r="Q277" s="228">
        <f>ROUND(E277*P277,2)</f>
        <v>0</v>
      </c>
      <c r="R277" s="201" t="s">
        <v>558</v>
      </c>
      <c r="S277" s="201" t="s">
        <v>274</v>
      </c>
      <c r="T277" s="201" t="s">
        <v>274</v>
      </c>
      <c r="U277" s="228">
        <v>0</v>
      </c>
      <c r="V277" s="228">
        <f>ROUND(E277*U277,2)</f>
        <v>0</v>
      </c>
      <c r="W277" s="228"/>
      <c r="AG277" s="86" t="s">
        <v>525</v>
      </c>
    </row>
    <row r="278" spans="1:34" s="86" customFormat="1" ht="10.199999999999999" outlineLevel="1">
      <c r="A278" s="229"/>
      <c r="B278" s="230"/>
      <c r="C278" s="328" t="s">
        <v>555</v>
      </c>
      <c r="D278" s="329"/>
      <c r="E278" s="329"/>
      <c r="F278" s="329"/>
      <c r="G278" s="329"/>
      <c r="H278" s="228"/>
      <c r="I278" s="228"/>
      <c r="J278" s="228"/>
      <c r="K278" s="228"/>
      <c r="L278" s="228"/>
      <c r="M278" s="228"/>
      <c r="N278" s="228"/>
      <c r="O278" s="228"/>
      <c r="P278" s="228"/>
      <c r="Q278" s="228"/>
      <c r="R278" s="201"/>
      <c r="S278" s="201"/>
      <c r="T278" s="201"/>
      <c r="U278" s="228"/>
      <c r="V278" s="228"/>
      <c r="W278" s="228"/>
      <c r="AG278" s="86" t="s">
        <v>324</v>
      </c>
    </row>
    <row r="279" spans="1:34" s="86" customFormat="1" ht="10.199999999999999" outlineLevel="1">
      <c r="A279" s="229"/>
      <c r="B279" s="230"/>
      <c r="C279" s="320"/>
      <c r="D279" s="321"/>
      <c r="E279" s="321"/>
      <c r="F279" s="321"/>
      <c r="G279" s="321"/>
      <c r="H279" s="228"/>
      <c r="I279" s="228"/>
      <c r="J279" s="228"/>
      <c r="K279" s="228"/>
      <c r="L279" s="228"/>
      <c r="M279" s="228"/>
      <c r="N279" s="228"/>
      <c r="O279" s="228"/>
      <c r="P279" s="228"/>
      <c r="Q279" s="228"/>
      <c r="R279" s="201"/>
      <c r="S279" s="201"/>
      <c r="T279" s="201"/>
      <c r="U279" s="228"/>
      <c r="V279" s="228"/>
      <c r="W279" s="228"/>
      <c r="AG279" s="86" t="s">
        <v>279</v>
      </c>
    </row>
    <row r="280" spans="1:34" s="86" customFormat="1" ht="10.199999999999999">
      <c r="A280" s="218" t="s">
        <v>269</v>
      </c>
      <c r="B280" s="219" t="s">
        <v>199</v>
      </c>
      <c r="C280" s="208" t="s">
        <v>200</v>
      </c>
      <c r="D280" s="195"/>
      <c r="E280" s="220"/>
      <c r="F280" s="221"/>
      <c r="G280" s="221">
        <f>SUMIF(AG281:AG287,"&lt;&gt;NOR",G281:G287)</f>
        <v>0</v>
      </c>
      <c r="H280" s="221"/>
      <c r="I280" s="221">
        <f>SUM(I281:I287)</f>
        <v>0</v>
      </c>
      <c r="J280" s="221"/>
      <c r="K280" s="221">
        <f>SUM(K281:K287)</f>
        <v>0</v>
      </c>
      <c r="L280" s="221"/>
      <c r="M280" s="221">
        <f>SUM(M281:M287)</f>
        <v>0</v>
      </c>
      <c r="N280" s="221"/>
      <c r="O280" s="221">
        <f>SUM(O281:O287)</f>
        <v>0.04</v>
      </c>
      <c r="P280" s="221"/>
      <c r="Q280" s="221">
        <f>SUM(Q281:Q287)</f>
        <v>0</v>
      </c>
      <c r="R280" s="196"/>
      <c r="S280" s="196"/>
      <c r="T280" s="197"/>
      <c r="U280" s="222"/>
      <c r="V280" s="222">
        <f>SUM(V281:V287)</f>
        <v>4.25</v>
      </c>
      <c r="W280" s="222"/>
      <c r="AG280" s="86" t="s">
        <v>270</v>
      </c>
    </row>
    <row r="281" spans="1:34" s="86" customFormat="1" ht="10.199999999999999" outlineLevel="1">
      <c r="A281" s="223">
        <v>73</v>
      </c>
      <c r="B281" s="224" t="s">
        <v>562</v>
      </c>
      <c r="C281" s="209" t="s">
        <v>563</v>
      </c>
      <c r="D281" s="198" t="s">
        <v>329</v>
      </c>
      <c r="E281" s="225">
        <v>1</v>
      </c>
      <c r="F281" s="226"/>
      <c r="G281" s="227">
        <f>ROUND(E281*F281,2)</f>
        <v>0</v>
      </c>
      <c r="H281" s="226"/>
      <c r="I281" s="227">
        <f>ROUND(E281*H281,2)</f>
        <v>0</v>
      </c>
      <c r="J281" s="226"/>
      <c r="K281" s="227">
        <f>ROUND(E281*J281,2)</f>
        <v>0</v>
      </c>
      <c r="L281" s="227">
        <v>21</v>
      </c>
      <c r="M281" s="227">
        <f>G281*(1+L281/100)</f>
        <v>0</v>
      </c>
      <c r="N281" s="227">
        <v>4.2700000000000002E-2</v>
      </c>
      <c r="O281" s="227">
        <f>ROUND(E281*N281,2)</f>
        <v>0.04</v>
      </c>
      <c r="P281" s="227">
        <v>0</v>
      </c>
      <c r="Q281" s="227">
        <f>ROUND(E281*P281,2)</f>
        <v>0</v>
      </c>
      <c r="R281" s="199" t="s">
        <v>564</v>
      </c>
      <c r="S281" s="199" t="s">
        <v>274</v>
      </c>
      <c r="T281" s="200" t="s">
        <v>274</v>
      </c>
      <c r="U281" s="228">
        <v>2.2526999999999999</v>
      </c>
      <c r="V281" s="228">
        <f>ROUND(E281*U281,2)</f>
        <v>2.25</v>
      </c>
      <c r="W281" s="228"/>
      <c r="AG281" s="86" t="s">
        <v>335</v>
      </c>
    </row>
    <row r="282" spans="1:34" s="86" customFormat="1" ht="10.199999999999999" outlineLevel="1">
      <c r="A282" s="229"/>
      <c r="B282" s="230"/>
      <c r="C282" s="324" t="s">
        <v>565</v>
      </c>
      <c r="D282" s="325"/>
      <c r="E282" s="325"/>
      <c r="F282" s="325"/>
      <c r="G282" s="325"/>
      <c r="H282" s="228"/>
      <c r="I282" s="228"/>
      <c r="J282" s="228"/>
      <c r="K282" s="228"/>
      <c r="L282" s="228"/>
      <c r="M282" s="228"/>
      <c r="N282" s="228"/>
      <c r="O282" s="228"/>
      <c r="P282" s="228"/>
      <c r="Q282" s="228"/>
      <c r="R282" s="201"/>
      <c r="S282" s="201"/>
      <c r="T282" s="201"/>
      <c r="U282" s="228"/>
      <c r="V282" s="228"/>
      <c r="W282" s="228"/>
      <c r="AG282" s="86" t="s">
        <v>324</v>
      </c>
    </row>
    <row r="283" spans="1:34" s="86" customFormat="1" ht="10.199999999999999" outlineLevel="1">
      <c r="A283" s="229"/>
      <c r="B283" s="230"/>
      <c r="C283" s="212" t="s">
        <v>566</v>
      </c>
      <c r="D283" s="203"/>
      <c r="E283" s="235">
        <v>1</v>
      </c>
      <c r="F283" s="228"/>
      <c r="G283" s="228"/>
      <c r="H283" s="228"/>
      <c r="I283" s="228"/>
      <c r="J283" s="228"/>
      <c r="K283" s="228"/>
      <c r="L283" s="228"/>
      <c r="M283" s="228"/>
      <c r="N283" s="228"/>
      <c r="O283" s="228"/>
      <c r="P283" s="228"/>
      <c r="Q283" s="228"/>
      <c r="R283" s="201"/>
      <c r="S283" s="201"/>
      <c r="T283" s="201"/>
      <c r="U283" s="228"/>
      <c r="V283" s="228"/>
      <c r="W283" s="228"/>
      <c r="AG283" s="86" t="s">
        <v>326</v>
      </c>
      <c r="AH283" s="86">
        <v>0</v>
      </c>
    </row>
    <row r="284" spans="1:34" s="86" customFormat="1" ht="10.199999999999999" outlineLevel="1">
      <c r="A284" s="229"/>
      <c r="B284" s="230"/>
      <c r="C284" s="320"/>
      <c r="D284" s="321"/>
      <c r="E284" s="321"/>
      <c r="F284" s="321"/>
      <c r="G284" s="321"/>
      <c r="H284" s="228"/>
      <c r="I284" s="228"/>
      <c r="J284" s="228"/>
      <c r="K284" s="228"/>
      <c r="L284" s="228"/>
      <c r="M284" s="228"/>
      <c r="N284" s="228"/>
      <c r="O284" s="228"/>
      <c r="P284" s="228"/>
      <c r="Q284" s="228"/>
      <c r="R284" s="201"/>
      <c r="S284" s="201"/>
      <c r="T284" s="201"/>
      <c r="U284" s="228"/>
      <c r="V284" s="228"/>
      <c r="W284" s="228"/>
      <c r="AG284" s="86" t="s">
        <v>279</v>
      </c>
    </row>
    <row r="285" spans="1:34" s="86" customFormat="1" ht="10.199999999999999" outlineLevel="1">
      <c r="A285" s="223">
        <v>74</v>
      </c>
      <c r="B285" s="224" t="s">
        <v>567</v>
      </c>
      <c r="C285" s="209" t="s">
        <v>568</v>
      </c>
      <c r="D285" s="198" t="s">
        <v>329</v>
      </c>
      <c r="E285" s="225">
        <v>1</v>
      </c>
      <c r="F285" s="226"/>
      <c r="G285" s="227">
        <f>ROUND(E285*F285,2)</f>
        <v>0</v>
      </c>
      <c r="H285" s="226"/>
      <c r="I285" s="227">
        <f>ROUND(E285*H285,2)</f>
        <v>0</v>
      </c>
      <c r="J285" s="226"/>
      <c r="K285" s="227">
        <f>ROUND(E285*J285,2)</f>
        <v>0</v>
      </c>
      <c r="L285" s="227">
        <v>21</v>
      </c>
      <c r="M285" s="227">
        <f>G285*(1+L285/100)</f>
        <v>0</v>
      </c>
      <c r="N285" s="227">
        <v>0</v>
      </c>
      <c r="O285" s="227">
        <f>ROUND(E285*N285,2)</f>
        <v>0</v>
      </c>
      <c r="P285" s="227">
        <v>0</v>
      </c>
      <c r="Q285" s="227">
        <f>ROUND(E285*P285,2)</f>
        <v>0</v>
      </c>
      <c r="R285" s="199" t="s">
        <v>564</v>
      </c>
      <c r="S285" s="199" t="s">
        <v>274</v>
      </c>
      <c r="T285" s="200" t="s">
        <v>274</v>
      </c>
      <c r="U285" s="228">
        <v>1.996</v>
      </c>
      <c r="V285" s="228">
        <f>ROUND(E285*U285,2)</f>
        <v>2</v>
      </c>
      <c r="W285" s="228"/>
      <c r="AG285" s="86" t="s">
        <v>335</v>
      </c>
    </row>
    <row r="286" spans="1:34" s="86" customFormat="1" ht="10.199999999999999" outlineLevel="1">
      <c r="A286" s="229"/>
      <c r="B286" s="230"/>
      <c r="C286" s="324" t="s">
        <v>565</v>
      </c>
      <c r="D286" s="325"/>
      <c r="E286" s="325"/>
      <c r="F286" s="325"/>
      <c r="G286" s="325"/>
      <c r="H286" s="228"/>
      <c r="I286" s="228"/>
      <c r="J286" s="228"/>
      <c r="K286" s="228"/>
      <c r="L286" s="228"/>
      <c r="M286" s="228"/>
      <c r="N286" s="228"/>
      <c r="O286" s="228"/>
      <c r="P286" s="228"/>
      <c r="Q286" s="228"/>
      <c r="R286" s="201"/>
      <c r="S286" s="201"/>
      <c r="T286" s="201"/>
      <c r="U286" s="228"/>
      <c r="V286" s="228"/>
      <c r="W286" s="228"/>
      <c r="AG286" s="86" t="s">
        <v>324</v>
      </c>
    </row>
    <row r="287" spans="1:34" s="86" customFormat="1" ht="10.199999999999999" outlineLevel="1">
      <c r="A287" s="229"/>
      <c r="B287" s="230"/>
      <c r="C287" s="320"/>
      <c r="D287" s="321"/>
      <c r="E287" s="321"/>
      <c r="F287" s="321"/>
      <c r="G287" s="321"/>
      <c r="H287" s="228"/>
      <c r="I287" s="228"/>
      <c r="J287" s="228"/>
      <c r="K287" s="228"/>
      <c r="L287" s="228"/>
      <c r="M287" s="228"/>
      <c r="N287" s="228"/>
      <c r="O287" s="228"/>
      <c r="P287" s="228"/>
      <c r="Q287" s="228"/>
      <c r="R287" s="201"/>
      <c r="S287" s="201"/>
      <c r="T287" s="201"/>
      <c r="U287" s="228"/>
      <c r="V287" s="228"/>
      <c r="W287" s="228"/>
      <c r="AG287" s="86" t="s">
        <v>279</v>
      </c>
    </row>
    <row r="288" spans="1:34" s="86" customFormat="1" ht="10.199999999999999">
      <c r="A288" s="218" t="s">
        <v>269</v>
      </c>
      <c r="B288" s="219" t="s">
        <v>201</v>
      </c>
      <c r="C288" s="208" t="s">
        <v>202</v>
      </c>
      <c r="D288" s="195"/>
      <c r="E288" s="220"/>
      <c r="F288" s="221"/>
      <c r="G288" s="221">
        <f>SUMIF(AG289:AG298,"&lt;&gt;NOR",G289:G298)</f>
        <v>0</v>
      </c>
      <c r="H288" s="221"/>
      <c r="I288" s="221">
        <f>SUM(I289:I298)</f>
        <v>0</v>
      </c>
      <c r="J288" s="221"/>
      <c r="K288" s="221">
        <f>SUM(K289:K298)</f>
        <v>0</v>
      </c>
      <c r="L288" s="221"/>
      <c r="M288" s="221">
        <f>SUM(M289:M298)</f>
        <v>0</v>
      </c>
      <c r="N288" s="221"/>
      <c r="O288" s="221">
        <f>SUM(O289:O298)</f>
        <v>0.4</v>
      </c>
      <c r="P288" s="221"/>
      <c r="Q288" s="221">
        <f>SUM(Q289:Q298)</f>
        <v>0</v>
      </c>
      <c r="R288" s="196"/>
      <c r="S288" s="196"/>
      <c r="T288" s="197"/>
      <c r="U288" s="222"/>
      <c r="V288" s="222">
        <f>SUM(V289:V298)</f>
        <v>3.22</v>
      </c>
      <c r="W288" s="222"/>
      <c r="AG288" s="86" t="s">
        <v>270</v>
      </c>
    </row>
    <row r="289" spans="1:34" s="86" customFormat="1" ht="10.199999999999999" outlineLevel="1">
      <c r="A289" s="223">
        <v>75</v>
      </c>
      <c r="B289" s="224" t="s">
        <v>569</v>
      </c>
      <c r="C289" s="209" t="s">
        <v>570</v>
      </c>
      <c r="D289" s="198" t="s">
        <v>329</v>
      </c>
      <c r="E289" s="225">
        <v>1</v>
      </c>
      <c r="F289" s="226"/>
      <c r="G289" s="227">
        <f>ROUND(E289*F289,2)</f>
        <v>0</v>
      </c>
      <c r="H289" s="226"/>
      <c r="I289" s="227">
        <f>ROUND(E289*H289,2)</f>
        <v>0</v>
      </c>
      <c r="J289" s="226"/>
      <c r="K289" s="227">
        <f>ROUND(E289*J289,2)</f>
        <v>0</v>
      </c>
      <c r="L289" s="227">
        <v>21</v>
      </c>
      <c r="M289" s="227">
        <f>G289*(1+L289/100)</f>
        <v>0</v>
      </c>
      <c r="N289" s="227">
        <v>4.2999999999999999E-4</v>
      </c>
      <c r="O289" s="227">
        <f>ROUND(E289*N289,2)</f>
        <v>0</v>
      </c>
      <c r="P289" s="227">
        <v>0</v>
      </c>
      <c r="Q289" s="227">
        <f>ROUND(E289*P289,2)</f>
        <v>0</v>
      </c>
      <c r="R289" s="199" t="s">
        <v>571</v>
      </c>
      <c r="S289" s="199" t="s">
        <v>274</v>
      </c>
      <c r="T289" s="200" t="s">
        <v>274</v>
      </c>
      <c r="U289" s="228">
        <v>3.2160000000000002</v>
      </c>
      <c r="V289" s="228">
        <f>ROUND(E289*U289,2)</f>
        <v>3.22</v>
      </c>
      <c r="W289" s="228"/>
      <c r="AG289" s="86" t="s">
        <v>322</v>
      </c>
    </row>
    <row r="290" spans="1:34" s="86" customFormat="1" ht="10.199999999999999" outlineLevel="1">
      <c r="A290" s="229"/>
      <c r="B290" s="230"/>
      <c r="C290" s="324" t="s">
        <v>572</v>
      </c>
      <c r="D290" s="325"/>
      <c r="E290" s="325"/>
      <c r="F290" s="325"/>
      <c r="G290" s="325"/>
      <c r="H290" s="228"/>
      <c r="I290" s="228"/>
      <c r="J290" s="228"/>
      <c r="K290" s="228"/>
      <c r="L290" s="228"/>
      <c r="M290" s="228"/>
      <c r="N290" s="228"/>
      <c r="O290" s="228"/>
      <c r="P290" s="228"/>
      <c r="Q290" s="228"/>
      <c r="R290" s="201"/>
      <c r="S290" s="201"/>
      <c r="T290" s="201"/>
      <c r="U290" s="228"/>
      <c r="V290" s="228"/>
      <c r="W290" s="228"/>
      <c r="AG290" s="86" t="s">
        <v>324</v>
      </c>
    </row>
    <row r="291" spans="1:34" s="86" customFormat="1" ht="10.199999999999999" outlineLevel="1">
      <c r="A291" s="229"/>
      <c r="B291" s="230"/>
      <c r="C291" s="212" t="s">
        <v>573</v>
      </c>
      <c r="D291" s="203"/>
      <c r="E291" s="235">
        <v>1</v>
      </c>
      <c r="F291" s="228"/>
      <c r="G291" s="228"/>
      <c r="H291" s="228"/>
      <c r="I291" s="228"/>
      <c r="J291" s="228"/>
      <c r="K291" s="228"/>
      <c r="L291" s="228"/>
      <c r="M291" s="228"/>
      <c r="N291" s="228"/>
      <c r="O291" s="228"/>
      <c r="P291" s="228"/>
      <c r="Q291" s="228"/>
      <c r="R291" s="201"/>
      <c r="S291" s="201"/>
      <c r="T291" s="201"/>
      <c r="U291" s="228"/>
      <c r="V291" s="228"/>
      <c r="W291" s="228"/>
      <c r="AG291" s="86" t="s">
        <v>326</v>
      </c>
      <c r="AH291" s="86">
        <v>0</v>
      </c>
    </row>
    <row r="292" spans="1:34" s="86" customFormat="1" ht="10.199999999999999" outlineLevel="1">
      <c r="A292" s="229"/>
      <c r="B292" s="230"/>
      <c r="C292" s="320"/>
      <c r="D292" s="321"/>
      <c r="E292" s="321"/>
      <c r="F292" s="321"/>
      <c r="G292" s="321"/>
      <c r="H292" s="228"/>
      <c r="I292" s="228"/>
      <c r="J292" s="228"/>
      <c r="K292" s="228"/>
      <c r="L292" s="228"/>
      <c r="M292" s="228"/>
      <c r="N292" s="228"/>
      <c r="O292" s="228"/>
      <c r="P292" s="228"/>
      <c r="Q292" s="228"/>
      <c r="R292" s="201"/>
      <c r="S292" s="201"/>
      <c r="T292" s="201"/>
      <c r="U292" s="228"/>
      <c r="V292" s="228"/>
      <c r="W292" s="228"/>
      <c r="AG292" s="86" t="s">
        <v>279</v>
      </c>
    </row>
    <row r="293" spans="1:34" s="86" customFormat="1" ht="10.199999999999999" outlineLevel="1">
      <c r="A293" s="223">
        <v>76</v>
      </c>
      <c r="B293" s="224" t="s">
        <v>574</v>
      </c>
      <c r="C293" s="209" t="s">
        <v>575</v>
      </c>
      <c r="D293" s="198" t="s">
        <v>329</v>
      </c>
      <c r="E293" s="225">
        <v>1</v>
      </c>
      <c r="F293" s="226"/>
      <c r="G293" s="227">
        <f>ROUND(E293*F293,2)</f>
        <v>0</v>
      </c>
      <c r="H293" s="226"/>
      <c r="I293" s="227">
        <f>ROUND(E293*H293,2)</f>
        <v>0</v>
      </c>
      <c r="J293" s="226"/>
      <c r="K293" s="227">
        <f>ROUND(E293*J293,2)</f>
        <v>0</v>
      </c>
      <c r="L293" s="227">
        <v>21</v>
      </c>
      <c r="M293" s="227">
        <f>G293*(1+L293/100)</f>
        <v>0</v>
      </c>
      <c r="N293" s="227">
        <v>0.3987</v>
      </c>
      <c r="O293" s="227">
        <f>ROUND(E293*N293,2)</f>
        <v>0.4</v>
      </c>
      <c r="P293" s="227">
        <v>0</v>
      </c>
      <c r="Q293" s="227">
        <f>ROUND(E293*P293,2)</f>
        <v>0</v>
      </c>
      <c r="R293" s="199"/>
      <c r="S293" s="199" t="s">
        <v>576</v>
      </c>
      <c r="T293" s="200" t="s">
        <v>469</v>
      </c>
      <c r="U293" s="228">
        <v>0</v>
      </c>
      <c r="V293" s="228">
        <f>ROUND(E293*U293,2)</f>
        <v>0</v>
      </c>
      <c r="W293" s="228"/>
      <c r="AG293" s="86" t="s">
        <v>577</v>
      </c>
    </row>
    <row r="294" spans="1:34" s="86" customFormat="1" ht="10.199999999999999" outlineLevel="1">
      <c r="A294" s="229"/>
      <c r="B294" s="230"/>
      <c r="C294" s="212" t="s">
        <v>578</v>
      </c>
      <c r="D294" s="203"/>
      <c r="E294" s="235">
        <v>1</v>
      </c>
      <c r="F294" s="228"/>
      <c r="G294" s="228"/>
      <c r="H294" s="228"/>
      <c r="I294" s="228"/>
      <c r="J294" s="228"/>
      <c r="K294" s="228"/>
      <c r="L294" s="228"/>
      <c r="M294" s="228"/>
      <c r="N294" s="228"/>
      <c r="O294" s="228"/>
      <c r="P294" s="228"/>
      <c r="Q294" s="228"/>
      <c r="R294" s="201"/>
      <c r="S294" s="201"/>
      <c r="T294" s="201"/>
      <c r="U294" s="228"/>
      <c r="V294" s="228"/>
      <c r="W294" s="228"/>
      <c r="AG294" s="86" t="s">
        <v>326</v>
      </c>
      <c r="AH294" s="86">
        <v>0</v>
      </c>
    </row>
    <row r="295" spans="1:34" s="86" customFormat="1" ht="10.199999999999999" outlineLevel="1">
      <c r="A295" s="229"/>
      <c r="B295" s="230"/>
      <c r="C295" s="320"/>
      <c r="D295" s="321"/>
      <c r="E295" s="321"/>
      <c r="F295" s="321"/>
      <c r="G295" s="321"/>
      <c r="H295" s="228"/>
      <c r="I295" s="228"/>
      <c r="J295" s="228"/>
      <c r="K295" s="228"/>
      <c r="L295" s="228"/>
      <c r="M295" s="228"/>
      <c r="N295" s="228"/>
      <c r="O295" s="228"/>
      <c r="P295" s="228"/>
      <c r="Q295" s="228"/>
      <c r="R295" s="201"/>
      <c r="S295" s="201"/>
      <c r="T295" s="201"/>
      <c r="U295" s="228"/>
      <c r="V295" s="228"/>
      <c r="W295" s="228"/>
      <c r="AG295" s="86" t="s">
        <v>279</v>
      </c>
    </row>
    <row r="296" spans="1:34" s="86" customFormat="1" ht="10.199999999999999" outlineLevel="1">
      <c r="A296" s="229">
        <v>77</v>
      </c>
      <c r="B296" s="230" t="s">
        <v>579</v>
      </c>
      <c r="C296" s="217" t="s">
        <v>580</v>
      </c>
      <c r="D296" s="207" t="s">
        <v>0</v>
      </c>
      <c r="E296" s="239"/>
      <c r="F296" s="240"/>
      <c r="G296" s="228">
        <f>ROUND(E296*F296,2)</f>
        <v>0</v>
      </c>
      <c r="H296" s="240"/>
      <c r="I296" s="228">
        <f>ROUND(E296*H296,2)</f>
        <v>0</v>
      </c>
      <c r="J296" s="240"/>
      <c r="K296" s="228">
        <f>ROUND(E296*J296,2)</f>
        <v>0</v>
      </c>
      <c r="L296" s="228">
        <v>21</v>
      </c>
      <c r="M296" s="228">
        <f>G296*(1+L296/100)</f>
        <v>0</v>
      </c>
      <c r="N296" s="228">
        <v>0</v>
      </c>
      <c r="O296" s="228">
        <f>ROUND(E296*N296,2)</f>
        <v>0</v>
      </c>
      <c r="P296" s="228">
        <v>0</v>
      </c>
      <c r="Q296" s="228">
        <f>ROUND(E296*P296,2)</f>
        <v>0</v>
      </c>
      <c r="R296" s="201" t="s">
        <v>571</v>
      </c>
      <c r="S296" s="201" t="s">
        <v>274</v>
      </c>
      <c r="T296" s="201" t="s">
        <v>274</v>
      </c>
      <c r="U296" s="228">
        <v>0</v>
      </c>
      <c r="V296" s="228">
        <f>ROUND(E296*U296,2)</f>
        <v>0</v>
      </c>
      <c r="W296" s="228"/>
      <c r="AG296" s="86" t="s">
        <v>525</v>
      </c>
    </row>
    <row r="297" spans="1:34" s="86" customFormat="1" ht="10.199999999999999" outlineLevel="1">
      <c r="A297" s="229"/>
      <c r="B297" s="230"/>
      <c r="C297" s="328" t="s">
        <v>555</v>
      </c>
      <c r="D297" s="329"/>
      <c r="E297" s="329"/>
      <c r="F297" s="329"/>
      <c r="G297" s="329"/>
      <c r="H297" s="228"/>
      <c r="I297" s="228"/>
      <c r="J297" s="228"/>
      <c r="K297" s="228"/>
      <c r="L297" s="228"/>
      <c r="M297" s="228"/>
      <c r="N297" s="228"/>
      <c r="O297" s="228"/>
      <c r="P297" s="228"/>
      <c r="Q297" s="228"/>
      <c r="R297" s="201"/>
      <c r="S297" s="201"/>
      <c r="T297" s="201"/>
      <c r="U297" s="228"/>
      <c r="V297" s="228"/>
      <c r="W297" s="228"/>
      <c r="AG297" s="86" t="s">
        <v>324</v>
      </c>
    </row>
    <row r="298" spans="1:34" s="86" customFormat="1" ht="10.199999999999999" outlineLevel="1">
      <c r="A298" s="229"/>
      <c r="B298" s="230"/>
      <c r="C298" s="320"/>
      <c r="D298" s="321"/>
      <c r="E298" s="321"/>
      <c r="F298" s="321"/>
      <c r="G298" s="321"/>
      <c r="H298" s="228"/>
      <c r="I298" s="228"/>
      <c r="J298" s="228"/>
      <c r="K298" s="228"/>
      <c r="L298" s="228"/>
      <c r="M298" s="228"/>
      <c r="N298" s="228"/>
      <c r="O298" s="228"/>
      <c r="P298" s="228"/>
      <c r="Q298" s="228"/>
      <c r="R298" s="201"/>
      <c r="S298" s="201"/>
      <c r="T298" s="201"/>
      <c r="U298" s="228"/>
      <c r="V298" s="228"/>
      <c r="W298" s="228"/>
      <c r="AG298" s="86" t="s">
        <v>279</v>
      </c>
    </row>
    <row r="299" spans="1:34" s="86" customFormat="1" ht="10.199999999999999">
      <c r="A299" s="218" t="s">
        <v>269</v>
      </c>
      <c r="B299" s="219" t="s">
        <v>205</v>
      </c>
      <c r="C299" s="208" t="s">
        <v>206</v>
      </c>
      <c r="D299" s="195"/>
      <c r="E299" s="220"/>
      <c r="F299" s="221"/>
      <c r="G299" s="221">
        <f>SUMIF(AG300:AG305,"&lt;&gt;NOR",G300:G305)</f>
        <v>0</v>
      </c>
      <c r="H299" s="221"/>
      <c r="I299" s="221">
        <f>SUM(I300:I305)</f>
        <v>0</v>
      </c>
      <c r="J299" s="221"/>
      <c r="K299" s="221">
        <f>SUM(K300:K305)</f>
        <v>0</v>
      </c>
      <c r="L299" s="221"/>
      <c r="M299" s="221">
        <f>SUM(M300:M305)</f>
        <v>0</v>
      </c>
      <c r="N299" s="221"/>
      <c r="O299" s="221">
        <f>SUM(O300:O305)</f>
        <v>0.03</v>
      </c>
      <c r="P299" s="221"/>
      <c r="Q299" s="221">
        <f>SUM(Q300:Q305)</f>
        <v>0.42</v>
      </c>
      <c r="R299" s="196"/>
      <c r="S299" s="196"/>
      <c r="T299" s="197"/>
      <c r="U299" s="222"/>
      <c r="V299" s="222">
        <f>SUM(V300:V305)</f>
        <v>15.54</v>
      </c>
      <c r="W299" s="222"/>
      <c r="AG299" s="86" t="s">
        <v>270</v>
      </c>
    </row>
    <row r="300" spans="1:34" s="86" customFormat="1" ht="20.399999999999999" outlineLevel="1">
      <c r="A300" s="223">
        <v>78</v>
      </c>
      <c r="B300" s="224" t="s">
        <v>581</v>
      </c>
      <c r="C300" s="209" t="s">
        <v>582</v>
      </c>
      <c r="D300" s="198" t="s">
        <v>583</v>
      </c>
      <c r="E300" s="225">
        <v>420</v>
      </c>
      <c r="F300" s="226"/>
      <c r="G300" s="227">
        <f>ROUND(E300*F300,2)</f>
        <v>0</v>
      </c>
      <c r="H300" s="226"/>
      <c r="I300" s="227">
        <f>ROUND(E300*H300,2)</f>
        <v>0</v>
      </c>
      <c r="J300" s="226"/>
      <c r="K300" s="227">
        <f>ROUND(E300*J300,2)</f>
        <v>0</v>
      </c>
      <c r="L300" s="227">
        <v>21</v>
      </c>
      <c r="M300" s="227">
        <f>G300*(1+L300/100)</f>
        <v>0</v>
      </c>
      <c r="N300" s="227">
        <v>6.0000000000000002E-5</v>
      </c>
      <c r="O300" s="227">
        <f>ROUND(E300*N300,2)</f>
        <v>0.03</v>
      </c>
      <c r="P300" s="227">
        <v>1E-3</v>
      </c>
      <c r="Q300" s="227">
        <f>ROUND(E300*P300,2)</f>
        <v>0.42</v>
      </c>
      <c r="R300" s="199" t="s">
        <v>571</v>
      </c>
      <c r="S300" s="199" t="s">
        <v>274</v>
      </c>
      <c r="T300" s="200" t="s">
        <v>274</v>
      </c>
      <c r="U300" s="228">
        <v>3.6999999999999998E-2</v>
      </c>
      <c r="V300" s="228">
        <f>ROUND(E300*U300,2)</f>
        <v>15.54</v>
      </c>
      <c r="W300" s="228"/>
      <c r="AG300" s="86" t="s">
        <v>322</v>
      </c>
    </row>
    <row r="301" spans="1:34" s="86" customFormat="1" ht="10.199999999999999" outlineLevel="1">
      <c r="A301" s="229"/>
      <c r="B301" s="230"/>
      <c r="C301" s="212" t="s">
        <v>584</v>
      </c>
      <c r="D301" s="203"/>
      <c r="E301" s="235">
        <v>420</v>
      </c>
      <c r="F301" s="228"/>
      <c r="G301" s="228"/>
      <c r="H301" s="228"/>
      <c r="I301" s="228"/>
      <c r="J301" s="228"/>
      <c r="K301" s="228"/>
      <c r="L301" s="228"/>
      <c r="M301" s="228"/>
      <c r="N301" s="228"/>
      <c r="O301" s="228"/>
      <c r="P301" s="228"/>
      <c r="Q301" s="228"/>
      <c r="R301" s="201"/>
      <c r="S301" s="201"/>
      <c r="T301" s="201"/>
      <c r="U301" s="228"/>
      <c r="V301" s="228"/>
      <c r="W301" s="228"/>
      <c r="AG301" s="86" t="s">
        <v>326</v>
      </c>
      <c r="AH301" s="86">
        <v>0</v>
      </c>
    </row>
    <row r="302" spans="1:34" s="86" customFormat="1" ht="10.199999999999999" outlineLevel="1">
      <c r="A302" s="229"/>
      <c r="B302" s="230"/>
      <c r="C302" s="320"/>
      <c r="D302" s="321"/>
      <c r="E302" s="321"/>
      <c r="F302" s="321"/>
      <c r="G302" s="321"/>
      <c r="H302" s="228"/>
      <c r="I302" s="228"/>
      <c r="J302" s="228"/>
      <c r="K302" s="228"/>
      <c r="L302" s="228"/>
      <c r="M302" s="228"/>
      <c r="N302" s="228"/>
      <c r="O302" s="228"/>
      <c r="P302" s="228"/>
      <c r="Q302" s="228"/>
      <c r="R302" s="201"/>
      <c r="S302" s="201"/>
      <c r="T302" s="201"/>
      <c r="U302" s="228"/>
      <c r="V302" s="228"/>
      <c r="W302" s="228"/>
      <c r="AG302" s="86" t="s">
        <v>279</v>
      </c>
    </row>
    <row r="303" spans="1:34" s="86" customFormat="1" ht="10.199999999999999" outlineLevel="1">
      <c r="A303" s="229">
        <v>79</v>
      </c>
      <c r="B303" s="230" t="s">
        <v>579</v>
      </c>
      <c r="C303" s="217" t="s">
        <v>580</v>
      </c>
      <c r="D303" s="207" t="s">
        <v>0</v>
      </c>
      <c r="E303" s="239"/>
      <c r="F303" s="240"/>
      <c r="G303" s="228">
        <f>ROUND(E303*F303,2)</f>
        <v>0</v>
      </c>
      <c r="H303" s="240"/>
      <c r="I303" s="228">
        <f>ROUND(E303*H303,2)</f>
        <v>0</v>
      </c>
      <c r="J303" s="240"/>
      <c r="K303" s="228">
        <f>ROUND(E303*J303,2)</f>
        <v>0</v>
      </c>
      <c r="L303" s="228">
        <v>21</v>
      </c>
      <c r="M303" s="228">
        <f>G303*(1+L303/100)</f>
        <v>0</v>
      </c>
      <c r="N303" s="228">
        <v>0</v>
      </c>
      <c r="O303" s="228">
        <f>ROUND(E303*N303,2)</f>
        <v>0</v>
      </c>
      <c r="P303" s="228">
        <v>0</v>
      </c>
      <c r="Q303" s="228">
        <f>ROUND(E303*P303,2)</f>
        <v>0</v>
      </c>
      <c r="R303" s="201" t="s">
        <v>571</v>
      </c>
      <c r="S303" s="201" t="s">
        <v>274</v>
      </c>
      <c r="T303" s="201" t="s">
        <v>274</v>
      </c>
      <c r="U303" s="228">
        <v>0</v>
      </c>
      <c r="V303" s="228">
        <f>ROUND(E303*U303,2)</f>
        <v>0</v>
      </c>
      <c r="W303" s="228"/>
      <c r="AG303" s="86" t="s">
        <v>525</v>
      </c>
    </row>
    <row r="304" spans="1:34" s="86" customFormat="1" ht="10.199999999999999" outlineLevel="1">
      <c r="A304" s="229"/>
      <c r="B304" s="230"/>
      <c r="C304" s="328" t="s">
        <v>555</v>
      </c>
      <c r="D304" s="329"/>
      <c r="E304" s="329"/>
      <c r="F304" s="329"/>
      <c r="G304" s="329"/>
      <c r="H304" s="228"/>
      <c r="I304" s="228"/>
      <c r="J304" s="228"/>
      <c r="K304" s="228"/>
      <c r="L304" s="228"/>
      <c r="M304" s="228"/>
      <c r="N304" s="228"/>
      <c r="O304" s="228"/>
      <c r="P304" s="228"/>
      <c r="Q304" s="228"/>
      <c r="R304" s="201"/>
      <c r="S304" s="201"/>
      <c r="T304" s="201"/>
      <c r="U304" s="228"/>
      <c r="V304" s="228"/>
      <c r="W304" s="228"/>
      <c r="AG304" s="86" t="s">
        <v>324</v>
      </c>
    </row>
    <row r="305" spans="1:34" s="86" customFormat="1" ht="10.199999999999999" outlineLevel="1">
      <c r="A305" s="229"/>
      <c r="B305" s="230"/>
      <c r="C305" s="320"/>
      <c r="D305" s="321"/>
      <c r="E305" s="321"/>
      <c r="F305" s="321"/>
      <c r="G305" s="321"/>
      <c r="H305" s="228"/>
      <c r="I305" s="228"/>
      <c r="J305" s="228"/>
      <c r="K305" s="228"/>
      <c r="L305" s="228"/>
      <c r="M305" s="228"/>
      <c r="N305" s="228"/>
      <c r="O305" s="228"/>
      <c r="P305" s="228"/>
      <c r="Q305" s="228"/>
      <c r="R305" s="201"/>
      <c r="S305" s="201"/>
      <c r="T305" s="201"/>
      <c r="U305" s="228"/>
      <c r="V305" s="228"/>
      <c r="W305" s="228"/>
      <c r="AG305" s="86" t="s">
        <v>279</v>
      </c>
    </row>
    <row r="306" spans="1:34" s="86" customFormat="1" ht="10.199999999999999">
      <c r="A306" s="218" t="s">
        <v>269</v>
      </c>
      <c r="B306" s="219" t="s">
        <v>207</v>
      </c>
      <c r="C306" s="208" t="s">
        <v>208</v>
      </c>
      <c r="D306" s="195"/>
      <c r="E306" s="220"/>
      <c r="F306" s="221"/>
      <c r="G306" s="221">
        <f>SUMIF(AG307:AG310,"&lt;&gt;NOR",G307:G310)</f>
        <v>0</v>
      </c>
      <c r="H306" s="221"/>
      <c r="I306" s="221">
        <f>SUM(I307:I310)</f>
        <v>0</v>
      </c>
      <c r="J306" s="221"/>
      <c r="K306" s="221">
        <f>SUM(K307:K310)</f>
        <v>0</v>
      </c>
      <c r="L306" s="221"/>
      <c r="M306" s="221">
        <f>SUM(M307:M310)</f>
        <v>0</v>
      </c>
      <c r="N306" s="221"/>
      <c r="O306" s="221">
        <f>SUM(O307:O310)</f>
        <v>0.51</v>
      </c>
      <c r="P306" s="221"/>
      <c r="Q306" s="221">
        <f>SUM(Q307:Q310)</f>
        <v>0</v>
      </c>
      <c r="R306" s="196"/>
      <c r="S306" s="196"/>
      <c r="T306" s="197"/>
      <c r="U306" s="222"/>
      <c r="V306" s="222">
        <f>SUM(V307:V310)</f>
        <v>9.3699999999999992</v>
      </c>
      <c r="W306" s="222"/>
      <c r="AG306" s="86" t="s">
        <v>270</v>
      </c>
    </row>
    <row r="307" spans="1:34" s="86" customFormat="1" ht="10.199999999999999" outlineLevel="1">
      <c r="A307" s="223">
        <v>80</v>
      </c>
      <c r="B307" s="224" t="s">
        <v>585</v>
      </c>
      <c r="C307" s="209" t="s">
        <v>586</v>
      </c>
      <c r="D307" s="198" t="s">
        <v>320</v>
      </c>
      <c r="E307" s="225">
        <v>5.8109999999999999</v>
      </c>
      <c r="F307" s="226"/>
      <c r="G307" s="227">
        <f>ROUND(E307*F307,2)</f>
        <v>0</v>
      </c>
      <c r="H307" s="226"/>
      <c r="I307" s="227">
        <f>ROUND(E307*H307,2)</f>
        <v>0</v>
      </c>
      <c r="J307" s="226"/>
      <c r="K307" s="227">
        <f>ROUND(E307*J307,2)</f>
        <v>0</v>
      </c>
      <c r="L307" s="227">
        <v>21</v>
      </c>
      <c r="M307" s="227">
        <f>G307*(1+L307/100)</f>
        <v>0</v>
      </c>
      <c r="N307" s="227">
        <v>8.7529999999999997E-2</v>
      </c>
      <c r="O307" s="227">
        <f>ROUND(E307*N307,2)</f>
        <v>0.51</v>
      </c>
      <c r="P307" s="227">
        <v>0</v>
      </c>
      <c r="Q307" s="227">
        <f>ROUND(E307*P307,2)</f>
        <v>0</v>
      </c>
      <c r="R307" s="199" t="s">
        <v>564</v>
      </c>
      <c r="S307" s="199" t="s">
        <v>274</v>
      </c>
      <c r="T307" s="200" t="s">
        <v>274</v>
      </c>
      <c r="U307" s="228">
        <v>1.6116299999999999</v>
      </c>
      <c r="V307" s="228">
        <f>ROUND(E307*U307,2)</f>
        <v>9.3699999999999992</v>
      </c>
      <c r="W307" s="228"/>
      <c r="AG307" s="86" t="s">
        <v>335</v>
      </c>
    </row>
    <row r="308" spans="1:34" s="86" customFormat="1" ht="10.199999999999999" outlineLevel="1">
      <c r="A308" s="229"/>
      <c r="B308" s="230"/>
      <c r="C308" s="324" t="s">
        <v>587</v>
      </c>
      <c r="D308" s="325"/>
      <c r="E308" s="325"/>
      <c r="F308" s="325"/>
      <c r="G308" s="325"/>
      <c r="H308" s="228"/>
      <c r="I308" s="228"/>
      <c r="J308" s="228"/>
      <c r="K308" s="228"/>
      <c r="L308" s="228"/>
      <c r="M308" s="228"/>
      <c r="N308" s="228"/>
      <c r="O308" s="228"/>
      <c r="P308" s="228"/>
      <c r="Q308" s="228"/>
      <c r="R308" s="201"/>
      <c r="S308" s="201"/>
      <c r="T308" s="201"/>
      <c r="U308" s="228"/>
      <c r="V308" s="228"/>
      <c r="W308" s="228"/>
      <c r="AG308" s="86" t="s">
        <v>324</v>
      </c>
    </row>
    <row r="309" spans="1:34" s="86" customFormat="1" ht="10.199999999999999" outlineLevel="1">
      <c r="A309" s="229"/>
      <c r="B309" s="230"/>
      <c r="C309" s="212" t="s">
        <v>588</v>
      </c>
      <c r="D309" s="203"/>
      <c r="E309" s="235">
        <v>5.8109999999999999</v>
      </c>
      <c r="F309" s="228"/>
      <c r="G309" s="228"/>
      <c r="H309" s="228"/>
      <c r="I309" s="228"/>
      <c r="J309" s="228"/>
      <c r="K309" s="228"/>
      <c r="L309" s="228"/>
      <c r="M309" s="228"/>
      <c r="N309" s="228"/>
      <c r="O309" s="228"/>
      <c r="P309" s="228"/>
      <c r="Q309" s="228"/>
      <c r="R309" s="201"/>
      <c r="S309" s="201"/>
      <c r="T309" s="201"/>
      <c r="U309" s="228"/>
      <c r="V309" s="228"/>
      <c r="W309" s="228"/>
      <c r="AG309" s="86" t="s">
        <v>326</v>
      </c>
      <c r="AH309" s="86">
        <v>0</v>
      </c>
    </row>
    <row r="310" spans="1:34" s="86" customFormat="1" ht="10.199999999999999" outlineLevel="1">
      <c r="A310" s="229"/>
      <c r="B310" s="230"/>
      <c r="C310" s="320"/>
      <c r="D310" s="321"/>
      <c r="E310" s="321"/>
      <c r="F310" s="321"/>
      <c r="G310" s="321"/>
      <c r="H310" s="228"/>
      <c r="I310" s="228"/>
      <c r="J310" s="228"/>
      <c r="K310" s="228"/>
      <c r="L310" s="228"/>
      <c r="M310" s="228"/>
      <c r="N310" s="228"/>
      <c r="O310" s="228"/>
      <c r="P310" s="228"/>
      <c r="Q310" s="228"/>
      <c r="R310" s="201"/>
      <c r="S310" s="201"/>
      <c r="T310" s="201"/>
      <c r="U310" s="228"/>
      <c r="V310" s="228"/>
      <c r="W310" s="228"/>
      <c r="AG310" s="86" t="s">
        <v>279</v>
      </c>
    </row>
    <row r="311" spans="1:34" s="86" customFormat="1" ht="10.199999999999999">
      <c r="A311" s="218" t="s">
        <v>269</v>
      </c>
      <c r="B311" s="219" t="s">
        <v>209</v>
      </c>
      <c r="C311" s="208" t="s">
        <v>210</v>
      </c>
      <c r="D311" s="195"/>
      <c r="E311" s="220"/>
      <c r="F311" s="221"/>
      <c r="G311" s="221">
        <f>SUMIF(AG312:AG316,"&lt;&gt;NOR",G312:G316)</f>
        <v>0</v>
      </c>
      <c r="H311" s="221"/>
      <c r="I311" s="221">
        <f>SUM(I312:I316)</f>
        <v>0</v>
      </c>
      <c r="J311" s="221"/>
      <c r="K311" s="221">
        <f>SUM(K312:K316)</f>
        <v>0</v>
      </c>
      <c r="L311" s="221"/>
      <c r="M311" s="221">
        <f>SUM(M312:M316)</f>
        <v>0</v>
      </c>
      <c r="N311" s="221"/>
      <c r="O311" s="221">
        <f>SUM(O312:O316)</f>
        <v>0.01</v>
      </c>
      <c r="P311" s="221"/>
      <c r="Q311" s="221">
        <f>SUM(Q312:Q316)</f>
        <v>0</v>
      </c>
      <c r="R311" s="196"/>
      <c r="S311" s="196"/>
      <c r="T311" s="197"/>
      <c r="U311" s="222"/>
      <c r="V311" s="222">
        <f>SUM(V312:V316)</f>
        <v>8.7200000000000006</v>
      </c>
      <c r="W311" s="222"/>
      <c r="AG311" s="86" t="s">
        <v>270</v>
      </c>
    </row>
    <row r="312" spans="1:34" s="86" customFormat="1" ht="20.399999999999999" outlineLevel="1">
      <c r="A312" s="223">
        <v>81</v>
      </c>
      <c r="B312" s="224" t="s">
        <v>589</v>
      </c>
      <c r="C312" s="209" t="s">
        <v>590</v>
      </c>
      <c r="D312" s="198" t="s">
        <v>320</v>
      </c>
      <c r="E312" s="225">
        <v>30.388400000000001</v>
      </c>
      <c r="F312" s="226"/>
      <c r="G312" s="227">
        <f>ROUND(E312*F312,2)</f>
        <v>0</v>
      </c>
      <c r="H312" s="226"/>
      <c r="I312" s="227">
        <f>ROUND(E312*H312,2)</f>
        <v>0</v>
      </c>
      <c r="J312" s="226"/>
      <c r="K312" s="227">
        <f>ROUND(E312*J312,2)</f>
        <v>0</v>
      </c>
      <c r="L312" s="227">
        <v>21</v>
      </c>
      <c r="M312" s="227">
        <f>G312*(1+L312/100)</f>
        <v>0</v>
      </c>
      <c r="N312" s="227">
        <v>4.2000000000000002E-4</v>
      </c>
      <c r="O312" s="227">
        <f>ROUND(E312*N312,2)</f>
        <v>0.01</v>
      </c>
      <c r="P312" s="227">
        <v>0</v>
      </c>
      <c r="Q312" s="227">
        <f>ROUND(E312*P312,2)</f>
        <v>0</v>
      </c>
      <c r="R312" s="199" t="s">
        <v>591</v>
      </c>
      <c r="S312" s="199" t="s">
        <v>274</v>
      </c>
      <c r="T312" s="200" t="s">
        <v>274</v>
      </c>
      <c r="U312" s="228">
        <v>0.28699999999999998</v>
      </c>
      <c r="V312" s="228">
        <f>ROUND(E312*U312,2)</f>
        <v>8.7200000000000006</v>
      </c>
      <c r="W312" s="228"/>
      <c r="AG312" s="86" t="s">
        <v>322</v>
      </c>
    </row>
    <row r="313" spans="1:34" s="86" customFormat="1" ht="10.199999999999999" outlineLevel="1">
      <c r="A313" s="229"/>
      <c r="B313" s="230"/>
      <c r="C313" s="308" t="s">
        <v>592</v>
      </c>
      <c r="D313" s="309"/>
      <c r="E313" s="309"/>
      <c r="F313" s="309"/>
      <c r="G313" s="309"/>
      <c r="H313" s="228"/>
      <c r="I313" s="228"/>
      <c r="J313" s="228"/>
      <c r="K313" s="228"/>
      <c r="L313" s="228"/>
      <c r="M313" s="228"/>
      <c r="N313" s="228"/>
      <c r="O313" s="228"/>
      <c r="P313" s="228"/>
      <c r="Q313" s="228"/>
      <c r="R313" s="201"/>
      <c r="S313" s="201"/>
      <c r="T313" s="201"/>
      <c r="U313" s="228"/>
      <c r="V313" s="228"/>
      <c r="W313" s="228"/>
      <c r="AG313" s="86" t="s">
        <v>278</v>
      </c>
    </row>
    <row r="314" spans="1:34" s="86" customFormat="1" ht="10.199999999999999" outlineLevel="1">
      <c r="A314" s="229"/>
      <c r="B314" s="230"/>
      <c r="C314" s="212" t="s">
        <v>593</v>
      </c>
      <c r="D314" s="203"/>
      <c r="E314" s="235">
        <v>4.8384</v>
      </c>
      <c r="F314" s="228"/>
      <c r="G314" s="228"/>
      <c r="H314" s="228"/>
      <c r="I314" s="228"/>
      <c r="J314" s="228"/>
      <c r="K314" s="228"/>
      <c r="L314" s="228"/>
      <c r="M314" s="228"/>
      <c r="N314" s="228"/>
      <c r="O314" s="228"/>
      <c r="P314" s="228"/>
      <c r="Q314" s="228"/>
      <c r="R314" s="201"/>
      <c r="S314" s="201"/>
      <c r="T314" s="201"/>
      <c r="U314" s="228"/>
      <c r="V314" s="228"/>
      <c r="W314" s="228"/>
      <c r="AG314" s="86" t="s">
        <v>326</v>
      </c>
      <c r="AH314" s="86">
        <v>0</v>
      </c>
    </row>
    <row r="315" spans="1:34" s="86" customFormat="1" ht="10.199999999999999" outlineLevel="1">
      <c r="A315" s="229"/>
      <c r="B315" s="230"/>
      <c r="C315" s="212" t="s">
        <v>594</v>
      </c>
      <c r="D315" s="203"/>
      <c r="E315" s="235">
        <v>25.55</v>
      </c>
      <c r="F315" s="228"/>
      <c r="G315" s="228"/>
      <c r="H315" s="228"/>
      <c r="I315" s="228"/>
      <c r="J315" s="228"/>
      <c r="K315" s="228"/>
      <c r="L315" s="228"/>
      <c r="M315" s="228"/>
      <c r="N315" s="228"/>
      <c r="O315" s="228"/>
      <c r="P315" s="228"/>
      <c r="Q315" s="228"/>
      <c r="R315" s="201"/>
      <c r="S315" s="201"/>
      <c r="T315" s="201"/>
      <c r="U315" s="228"/>
      <c r="V315" s="228"/>
      <c r="W315" s="228"/>
      <c r="AG315" s="86" t="s">
        <v>326</v>
      </c>
      <c r="AH315" s="86">
        <v>0</v>
      </c>
    </row>
    <row r="316" spans="1:34" s="86" customFormat="1" ht="10.199999999999999" outlineLevel="1">
      <c r="A316" s="229"/>
      <c r="B316" s="230"/>
      <c r="C316" s="320"/>
      <c r="D316" s="321"/>
      <c r="E316" s="321"/>
      <c r="F316" s="321"/>
      <c r="G316" s="321"/>
      <c r="H316" s="228"/>
      <c r="I316" s="228"/>
      <c r="J316" s="228"/>
      <c r="K316" s="228"/>
      <c r="L316" s="228"/>
      <c r="M316" s="228"/>
      <c r="N316" s="228"/>
      <c r="O316" s="228"/>
      <c r="P316" s="228"/>
      <c r="Q316" s="228"/>
      <c r="R316" s="201"/>
      <c r="S316" s="201"/>
      <c r="T316" s="201"/>
      <c r="U316" s="228"/>
      <c r="V316" s="228"/>
      <c r="W316" s="228"/>
      <c r="AG316" s="86" t="s">
        <v>279</v>
      </c>
    </row>
    <row r="317" spans="1:34" s="86" customFormat="1" ht="10.199999999999999">
      <c r="A317" s="218" t="s">
        <v>269</v>
      </c>
      <c r="B317" s="219" t="s">
        <v>211</v>
      </c>
      <c r="C317" s="208" t="s">
        <v>212</v>
      </c>
      <c r="D317" s="195"/>
      <c r="E317" s="220"/>
      <c r="F317" s="221"/>
      <c r="G317" s="221">
        <f>SUMIF(AG318:AG322,"&lt;&gt;NOR",G318:G322)</f>
        <v>0</v>
      </c>
      <c r="H317" s="221"/>
      <c r="I317" s="221">
        <f>SUM(I318:I322)</f>
        <v>0</v>
      </c>
      <c r="J317" s="221"/>
      <c r="K317" s="221">
        <f>SUM(K318:K322)</f>
        <v>0</v>
      </c>
      <c r="L317" s="221"/>
      <c r="M317" s="221">
        <f>SUM(M318:M322)</f>
        <v>0</v>
      </c>
      <c r="N317" s="221"/>
      <c r="O317" s="221">
        <f>SUM(O318:O322)</f>
        <v>0.08</v>
      </c>
      <c r="P317" s="221"/>
      <c r="Q317" s="221">
        <f>SUM(Q318:Q322)</f>
        <v>0</v>
      </c>
      <c r="R317" s="196"/>
      <c r="S317" s="196"/>
      <c r="T317" s="197"/>
      <c r="U317" s="222"/>
      <c r="V317" s="222">
        <f>SUM(V318:V322)</f>
        <v>25.77</v>
      </c>
      <c r="W317" s="222"/>
      <c r="AG317" s="86" t="s">
        <v>270</v>
      </c>
    </row>
    <row r="318" spans="1:34" s="86" customFormat="1" ht="10.199999999999999" outlineLevel="1">
      <c r="A318" s="223">
        <v>82</v>
      </c>
      <c r="B318" s="224" t="s">
        <v>595</v>
      </c>
      <c r="C318" s="209" t="s">
        <v>596</v>
      </c>
      <c r="D318" s="198" t="s">
        <v>320</v>
      </c>
      <c r="E318" s="225">
        <v>191.77984000000001</v>
      </c>
      <c r="F318" s="226"/>
      <c r="G318" s="227">
        <f>ROUND(E318*F318,2)</f>
        <v>0</v>
      </c>
      <c r="H318" s="226"/>
      <c r="I318" s="227">
        <f>ROUND(E318*H318,2)</f>
        <v>0</v>
      </c>
      <c r="J318" s="226"/>
      <c r="K318" s="227">
        <f>ROUND(E318*J318,2)</f>
        <v>0</v>
      </c>
      <c r="L318" s="227">
        <v>21</v>
      </c>
      <c r="M318" s="227">
        <f>G318*(1+L318/100)</f>
        <v>0</v>
      </c>
      <c r="N318" s="227">
        <v>4.2000000000000002E-4</v>
      </c>
      <c r="O318" s="227">
        <f>ROUND(E318*N318,2)</f>
        <v>0.08</v>
      </c>
      <c r="P318" s="227">
        <v>0</v>
      </c>
      <c r="Q318" s="227">
        <f>ROUND(E318*P318,2)</f>
        <v>0</v>
      </c>
      <c r="R318" s="199" t="s">
        <v>564</v>
      </c>
      <c r="S318" s="199" t="s">
        <v>274</v>
      </c>
      <c r="T318" s="200" t="s">
        <v>274</v>
      </c>
      <c r="U318" s="228">
        <v>0.13439000000000001</v>
      </c>
      <c r="V318" s="228">
        <f>ROUND(E318*U318,2)</f>
        <v>25.77</v>
      </c>
      <c r="W318" s="228"/>
      <c r="AG318" s="86" t="s">
        <v>335</v>
      </c>
    </row>
    <row r="319" spans="1:34" s="86" customFormat="1" ht="10.199999999999999" outlineLevel="1">
      <c r="A319" s="229"/>
      <c r="B319" s="230"/>
      <c r="C319" s="212" t="s">
        <v>597</v>
      </c>
      <c r="D319" s="203"/>
      <c r="E319" s="235">
        <v>64.61</v>
      </c>
      <c r="F319" s="228"/>
      <c r="G319" s="228"/>
      <c r="H319" s="228"/>
      <c r="I319" s="228"/>
      <c r="J319" s="228"/>
      <c r="K319" s="228"/>
      <c r="L319" s="228"/>
      <c r="M319" s="228"/>
      <c r="N319" s="228"/>
      <c r="O319" s="228"/>
      <c r="P319" s="228"/>
      <c r="Q319" s="228"/>
      <c r="R319" s="201"/>
      <c r="S319" s="201"/>
      <c r="T319" s="201"/>
      <c r="U319" s="228"/>
      <c r="V319" s="228"/>
      <c r="W319" s="228"/>
      <c r="AG319" s="86" t="s">
        <v>326</v>
      </c>
      <c r="AH319" s="86">
        <v>0</v>
      </c>
    </row>
    <row r="320" spans="1:34" s="86" customFormat="1" ht="10.199999999999999" outlineLevel="1">
      <c r="A320" s="229"/>
      <c r="B320" s="230"/>
      <c r="C320" s="212" t="s">
        <v>598</v>
      </c>
      <c r="D320" s="203"/>
      <c r="E320" s="235">
        <v>125.84484</v>
      </c>
      <c r="F320" s="228"/>
      <c r="G320" s="228"/>
      <c r="H320" s="228"/>
      <c r="I320" s="228"/>
      <c r="J320" s="228"/>
      <c r="K320" s="228"/>
      <c r="L320" s="228"/>
      <c r="M320" s="228"/>
      <c r="N320" s="228"/>
      <c r="O320" s="228"/>
      <c r="P320" s="228"/>
      <c r="Q320" s="228"/>
      <c r="R320" s="201"/>
      <c r="S320" s="201"/>
      <c r="T320" s="201"/>
      <c r="U320" s="228"/>
      <c r="V320" s="228"/>
      <c r="W320" s="228"/>
      <c r="AG320" s="86" t="s">
        <v>326</v>
      </c>
      <c r="AH320" s="86">
        <v>0</v>
      </c>
    </row>
    <row r="321" spans="1:34" s="86" customFormat="1" ht="10.199999999999999" outlineLevel="1">
      <c r="A321" s="229"/>
      <c r="B321" s="230"/>
      <c r="C321" s="212" t="s">
        <v>394</v>
      </c>
      <c r="D321" s="203"/>
      <c r="E321" s="235">
        <v>1.325</v>
      </c>
      <c r="F321" s="228"/>
      <c r="G321" s="228"/>
      <c r="H321" s="228"/>
      <c r="I321" s="228"/>
      <c r="J321" s="228"/>
      <c r="K321" s="228"/>
      <c r="L321" s="228"/>
      <c r="M321" s="228"/>
      <c r="N321" s="228"/>
      <c r="O321" s="228"/>
      <c r="P321" s="228"/>
      <c r="Q321" s="228"/>
      <c r="R321" s="201"/>
      <c r="S321" s="201"/>
      <c r="T321" s="201"/>
      <c r="U321" s="228"/>
      <c r="V321" s="228"/>
      <c r="W321" s="228"/>
      <c r="AG321" s="86" t="s">
        <v>326</v>
      </c>
      <c r="AH321" s="86">
        <v>0</v>
      </c>
    </row>
    <row r="322" spans="1:34" s="86" customFormat="1" ht="10.199999999999999" outlineLevel="1">
      <c r="A322" s="229"/>
      <c r="B322" s="230"/>
      <c r="C322" s="320"/>
      <c r="D322" s="321"/>
      <c r="E322" s="321"/>
      <c r="F322" s="321"/>
      <c r="G322" s="321"/>
      <c r="H322" s="228"/>
      <c r="I322" s="228"/>
      <c r="J322" s="228"/>
      <c r="K322" s="228"/>
      <c r="L322" s="228"/>
      <c r="M322" s="228"/>
      <c r="N322" s="228"/>
      <c r="O322" s="228"/>
      <c r="P322" s="228"/>
      <c r="Q322" s="228"/>
      <c r="R322" s="201"/>
      <c r="S322" s="201"/>
      <c r="T322" s="201"/>
      <c r="U322" s="228"/>
      <c r="V322" s="228"/>
      <c r="W322" s="228"/>
      <c r="AG322" s="86" t="s">
        <v>279</v>
      </c>
    </row>
    <row r="323" spans="1:34" s="86" customFormat="1" ht="10.199999999999999">
      <c r="A323" s="218" t="s">
        <v>269</v>
      </c>
      <c r="B323" s="219" t="s">
        <v>213</v>
      </c>
      <c r="C323" s="208" t="s">
        <v>214</v>
      </c>
      <c r="D323" s="195"/>
      <c r="E323" s="220"/>
      <c r="F323" s="221"/>
      <c r="G323" s="221">
        <f>SUMIF(AG324:AG329,"&lt;&gt;NOR",G324:G329)</f>
        <v>0</v>
      </c>
      <c r="H323" s="221"/>
      <c r="I323" s="221">
        <f>SUM(I324:I329)</f>
        <v>0</v>
      </c>
      <c r="J323" s="221"/>
      <c r="K323" s="221">
        <f>SUM(K324:K329)</f>
        <v>0</v>
      </c>
      <c r="L323" s="221"/>
      <c r="M323" s="221">
        <f>SUM(M324:M329)</f>
        <v>0</v>
      </c>
      <c r="N323" s="221"/>
      <c r="O323" s="221">
        <f>SUM(O324:O329)</f>
        <v>0</v>
      </c>
      <c r="P323" s="221"/>
      <c r="Q323" s="221">
        <f>SUM(Q324:Q329)</f>
        <v>0</v>
      </c>
      <c r="R323" s="196"/>
      <c r="S323" s="196"/>
      <c r="T323" s="197"/>
      <c r="U323" s="222"/>
      <c r="V323" s="222">
        <f>SUM(V324:V329)</f>
        <v>0.02</v>
      </c>
      <c r="W323" s="222"/>
      <c r="AG323" s="86" t="s">
        <v>270</v>
      </c>
    </row>
    <row r="324" spans="1:34" s="86" customFormat="1" ht="10.199999999999999" outlineLevel="1">
      <c r="A324" s="223">
        <v>83</v>
      </c>
      <c r="B324" s="224" t="s">
        <v>599</v>
      </c>
      <c r="C324" s="209" t="s">
        <v>600</v>
      </c>
      <c r="D324" s="198" t="s">
        <v>358</v>
      </c>
      <c r="E324" s="225">
        <v>0.42</v>
      </c>
      <c r="F324" s="226"/>
      <c r="G324" s="227">
        <f>ROUND(E324*F324,2)</f>
        <v>0</v>
      </c>
      <c r="H324" s="226"/>
      <c r="I324" s="227">
        <f>ROUND(E324*H324,2)</f>
        <v>0</v>
      </c>
      <c r="J324" s="226"/>
      <c r="K324" s="227">
        <f>ROUND(E324*J324,2)</f>
        <v>0</v>
      </c>
      <c r="L324" s="227">
        <v>21</v>
      </c>
      <c r="M324" s="227">
        <f>G324*(1+L324/100)</f>
        <v>0</v>
      </c>
      <c r="N324" s="227">
        <v>0</v>
      </c>
      <c r="O324" s="227">
        <f>ROUND(E324*N324,2)</f>
        <v>0</v>
      </c>
      <c r="P324" s="227">
        <v>0</v>
      </c>
      <c r="Q324" s="227">
        <f>ROUND(E324*P324,2)</f>
        <v>0</v>
      </c>
      <c r="R324" s="199" t="s">
        <v>506</v>
      </c>
      <c r="S324" s="199" t="s">
        <v>274</v>
      </c>
      <c r="T324" s="200" t="s">
        <v>274</v>
      </c>
      <c r="U324" s="228">
        <v>4.2000000000000003E-2</v>
      </c>
      <c r="V324" s="228">
        <f>ROUND(E324*U324,2)</f>
        <v>0.02</v>
      </c>
      <c r="W324" s="228"/>
      <c r="AG324" s="86" t="s">
        <v>530</v>
      </c>
    </row>
    <row r="325" spans="1:34" s="86" customFormat="1" ht="10.199999999999999" outlineLevel="1">
      <c r="A325" s="229"/>
      <c r="B325" s="230"/>
      <c r="C325" s="324" t="s">
        <v>601</v>
      </c>
      <c r="D325" s="325"/>
      <c r="E325" s="325"/>
      <c r="F325" s="325"/>
      <c r="G325" s="325"/>
      <c r="H325" s="228"/>
      <c r="I325" s="228"/>
      <c r="J325" s="228"/>
      <c r="K325" s="228"/>
      <c r="L325" s="228"/>
      <c r="M325" s="228"/>
      <c r="N325" s="228"/>
      <c r="O325" s="228"/>
      <c r="P325" s="228"/>
      <c r="Q325" s="228"/>
      <c r="R325" s="201"/>
      <c r="S325" s="201"/>
      <c r="T325" s="201"/>
      <c r="U325" s="228"/>
      <c r="V325" s="228"/>
      <c r="W325" s="228"/>
      <c r="AG325" s="86" t="s">
        <v>324</v>
      </c>
    </row>
    <row r="326" spans="1:34" s="86" customFormat="1" ht="10.199999999999999" outlineLevel="1">
      <c r="A326" s="229"/>
      <c r="B326" s="230"/>
      <c r="C326" s="320"/>
      <c r="D326" s="321"/>
      <c r="E326" s="321"/>
      <c r="F326" s="321"/>
      <c r="G326" s="321"/>
      <c r="H326" s="228"/>
      <c r="I326" s="228"/>
      <c r="J326" s="228"/>
      <c r="K326" s="228"/>
      <c r="L326" s="228"/>
      <c r="M326" s="228"/>
      <c r="N326" s="228"/>
      <c r="O326" s="228"/>
      <c r="P326" s="228"/>
      <c r="Q326" s="228"/>
      <c r="R326" s="201"/>
      <c r="S326" s="201"/>
      <c r="T326" s="201"/>
      <c r="U326" s="228"/>
      <c r="V326" s="228"/>
      <c r="W326" s="228"/>
      <c r="AG326" s="86" t="s">
        <v>279</v>
      </c>
    </row>
    <row r="327" spans="1:34" s="86" customFormat="1" ht="10.199999999999999" outlineLevel="1">
      <c r="A327" s="223">
        <v>84</v>
      </c>
      <c r="B327" s="224" t="s">
        <v>602</v>
      </c>
      <c r="C327" s="209" t="s">
        <v>603</v>
      </c>
      <c r="D327" s="198" t="s">
        <v>358</v>
      </c>
      <c r="E327" s="225">
        <v>0.42</v>
      </c>
      <c r="F327" s="226"/>
      <c r="G327" s="227">
        <f>ROUND(E327*F327,2)</f>
        <v>0</v>
      </c>
      <c r="H327" s="226"/>
      <c r="I327" s="227">
        <f>ROUND(E327*H327,2)</f>
        <v>0</v>
      </c>
      <c r="J327" s="226"/>
      <c r="K327" s="227">
        <f>ROUND(E327*J327,2)</f>
        <v>0</v>
      </c>
      <c r="L327" s="227">
        <v>21</v>
      </c>
      <c r="M327" s="227">
        <f>G327*(1+L327/100)</f>
        <v>0</v>
      </c>
      <c r="N327" s="227">
        <v>0</v>
      </c>
      <c r="O327" s="227">
        <f>ROUND(E327*N327,2)</f>
        <v>0</v>
      </c>
      <c r="P327" s="227">
        <v>0</v>
      </c>
      <c r="Q327" s="227">
        <f>ROUND(E327*P327,2)</f>
        <v>0</v>
      </c>
      <c r="R327" s="199" t="s">
        <v>506</v>
      </c>
      <c r="S327" s="199" t="s">
        <v>274</v>
      </c>
      <c r="T327" s="200" t="s">
        <v>274</v>
      </c>
      <c r="U327" s="228">
        <v>0</v>
      </c>
      <c r="V327" s="228">
        <f>ROUND(E327*U327,2)</f>
        <v>0</v>
      </c>
      <c r="W327" s="228"/>
      <c r="AG327" s="86" t="s">
        <v>530</v>
      </c>
    </row>
    <row r="328" spans="1:34" s="86" customFormat="1" ht="10.199999999999999" outlineLevel="1">
      <c r="A328" s="229"/>
      <c r="B328" s="230"/>
      <c r="C328" s="324" t="s">
        <v>601</v>
      </c>
      <c r="D328" s="325"/>
      <c r="E328" s="325"/>
      <c r="F328" s="325"/>
      <c r="G328" s="325"/>
      <c r="H328" s="228"/>
      <c r="I328" s="228"/>
      <c r="J328" s="228"/>
      <c r="K328" s="228"/>
      <c r="L328" s="228"/>
      <c r="M328" s="228"/>
      <c r="N328" s="228"/>
      <c r="O328" s="228"/>
      <c r="P328" s="228"/>
      <c r="Q328" s="228"/>
      <c r="R328" s="201"/>
      <c r="S328" s="201"/>
      <c r="T328" s="201"/>
      <c r="U328" s="228"/>
      <c r="V328" s="228"/>
      <c r="W328" s="228"/>
      <c r="AG328" s="86" t="s">
        <v>324</v>
      </c>
    </row>
    <row r="329" spans="1:34" s="86" customFormat="1" ht="10.199999999999999" outlineLevel="1">
      <c r="A329" s="229"/>
      <c r="B329" s="230"/>
      <c r="C329" s="320"/>
      <c r="D329" s="321"/>
      <c r="E329" s="321"/>
      <c r="F329" s="321"/>
      <c r="G329" s="321"/>
      <c r="H329" s="228"/>
      <c r="I329" s="228"/>
      <c r="J329" s="228"/>
      <c r="K329" s="228"/>
      <c r="L329" s="228"/>
      <c r="M329" s="228"/>
      <c r="N329" s="228"/>
      <c r="O329" s="228"/>
      <c r="P329" s="228"/>
      <c r="Q329" s="228"/>
      <c r="R329" s="201"/>
      <c r="S329" s="201"/>
      <c r="T329" s="201"/>
      <c r="U329" s="228"/>
      <c r="V329" s="228"/>
      <c r="W329" s="228"/>
      <c r="AG329" s="86" t="s">
        <v>279</v>
      </c>
    </row>
    <row r="330" spans="1:34" s="86" customFormat="1" ht="10.199999999999999">
      <c r="B330" s="87"/>
      <c r="C330" s="210"/>
      <c r="D330" s="89"/>
      <c r="R330" s="89"/>
      <c r="S330" s="89"/>
      <c r="T330" s="89"/>
      <c r="AE330" s="86">
        <v>15</v>
      </c>
      <c r="AF330" s="86">
        <v>21</v>
      </c>
    </row>
    <row r="331" spans="1:34" s="86" customFormat="1" ht="10.199999999999999">
      <c r="A331" s="232"/>
      <c r="B331" s="184" t="s">
        <v>29</v>
      </c>
      <c r="C331" s="211"/>
      <c r="D331" s="202"/>
      <c r="E331" s="233"/>
      <c r="F331" s="233"/>
      <c r="G331" s="234">
        <f>G8+G20+G43+G64+G73+G86+G109+G119+G124+G132+G143+G152+G159+G179+G197+G216+G223+G237+G247+G255+G265+G272+G280+G288+G299+G306+G311+G317+G323</f>
        <v>0</v>
      </c>
      <c r="R331" s="89"/>
      <c r="S331" s="89"/>
      <c r="T331" s="89"/>
      <c r="AE331" s="86">
        <f>SUMIF(L7:L329,AE330,G7:G329)</f>
        <v>0</v>
      </c>
      <c r="AF331" s="86">
        <f>SUMIF(L7:L329,AF330,G7:G329)</f>
        <v>0</v>
      </c>
      <c r="AG331" s="86" t="s">
        <v>314</v>
      </c>
    </row>
    <row r="332" spans="1:34" s="86" customFormat="1" ht="10.199999999999999">
      <c r="B332" s="87"/>
      <c r="C332" s="210"/>
      <c r="D332" s="89"/>
      <c r="R332" s="89"/>
      <c r="S332" s="89"/>
      <c r="T332" s="89"/>
      <c r="AG332" s="86" t="s">
        <v>316</v>
      </c>
    </row>
    <row r="333" spans="1:34" s="86" customFormat="1" ht="10.199999999999999">
      <c r="B333" s="87"/>
      <c r="C333" s="87"/>
      <c r="D333" s="89"/>
      <c r="R333" s="89"/>
      <c r="S333" s="89"/>
      <c r="T333" s="89"/>
    </row>
    <row r="334" spans="1:34" s="86" customFormat="1" ht="10.199999999999999">
      <c r="B334" s="87"/>
      <c r="C334" s="87"/>
      <c r="D334" s="89"/>
      <c r="R334" s="89"/>
      <c r="S334" s="89"/>
      <c r="T334" s="89"/>
    </row>
    <row r="335" spans="1:34" s="86" customFormat="1" ht="10.199999999999999">
      <c r="B335" s="87"/>
      <c r="C335" s="87"/>
      <c r="D335" s="89"/>
      <c r="R335" s="89"/>
      <c r="S335" s="89"/>
      <c r="T335" s="89"/>
    </row>
    <row r="336" spans="1:34" s="86" customFormat="1" ht="10.199999999999999">
      <c r="B336" s="87"/>
      <c r="C336" s="87"/>
      <c r="D336" s="89"/>
      <c r="R336" s="89"/>
      <c r="S336" s="89"/>
      <c r="T336" s="89"/>
    </row>
    <row r="337" spans="2:20" s="86" customFormat="1" ht="10.199999999999999">
      <c r="B337" s="87"/>
      <c r="C337" s="87"/>
      <c r="D337" s="89"/>
      <c r="R337" s="89"/>
      <c r="S337" s="89"/>
      <c r="T337" s="89"/>
    </row>
    <row r="338" spans="2:20" s="86" customFormat="1" ht="10.199999999999999">
      <c r="B338" s="87"/>
      <c r="C338" s="87"/>
      <c r="D338" s="89"/>
      <c r="R338" s="89"/>
      <c r="S338" s="89"/>
      <c r="T338" s="89"/>
    </row>
    <row r="339" spans="2:20" s="86" customFormat="1" ht="10.199999999999999">
      <c r="B339" s="87"/>
      <c r="C339" s="87"/>
      <c r="D339" s="89"/>
      <c r="R339" s="89"/>
      <c r="S339" s="89"/>
      <c r="T339" s="89"/>
    </row>
    <row r="340" spans="2:20" s="86" customFormat="1" ht="10.199999999999999">
      <c r="B340" s="87"/>
      <c r="C340" s="87"/>
      <c r="D340" s="89"/>
      <c r="R340" s="89"/>
      <c r="S340" s="89"/>
      <c r="T340" s="89"/>
    </row>
    <row r="341" spans="2:20" s="86" customFormat="1" ht="10.199999999999999">
      <c r="B341" s="87"/>
      <c r="C341" s="87"/>
      <c r="D341" s="89"/>
      <c r="R341" s="89"/>
      <c r="S341" s="89"/>
      <c r="T341" s="89"/>
    </row>
    <row r="342" spans="2:20" s="86" customFormat="1" ht="10.199999999999999">
      <c r="B342" s="87"/>
      <c r="C342" s="87"/>
      <c r="D342" s="89"/>
      <c r="R342" s="89"/>
      <c r="S342" s="89"/>
      <c r="T342" s="89"/>
    </row>
    <row r="343" spans="2:20" s="86" customFormat="1" ht="10.199999999999999">
      <c r="B343" s="87"/>
      <c r="C343" s="87"/>
      <c r="D343" s="89"/>
      <c r="R343" s="89"/>
      <c r="S343" s="89"/>
      <c r="T343" s="89"/>
    </row>
    <row r="344" spans="2:20" s="86" customFormat="1" ht="10.199999999999999">
      <c r="B344" s="87"/>
      <c r="C344" s="87"/>
      <c r="D344" s="89"/>
      <c r="R344" s="89"/>
      <c r="S344" s="89"/>
      <c r="T344" s="89"/>
    </row>
    <row r="345" spans="2:20" s="86" customFormat="1" ht="10.199999999999999">
      <c r="B345" s="87"/>
      <c r="C345" s="87"/>
      <c r="D345" s="89"/>
      <c r="R345" s="89"/>
      <c r="S345" s="89"/>
      <c r="T345" s="89"/>
    </row>
    <row r="346" spans="2:20" s="86" customFormat="1" ht="10.199999999999999">
      <c r="B346" s="87"/>
      <c r="C346" s="87"/>
      <c r="D346" s="89"/>
      <c r="R346" s="89"/>
      <c r="S346" s="89"/>
      <c r="T346" s="89"/>
    </row>
    <row r="347" spans="2:20" s="86" customFormat="1" ht="10.199999999999999">
      <c r="B347" s="87"/>
      <c r="C347" s="87"/>
      <c r="D347" s="89"/>
      <c r="R347" s="89"/>
      <c r="S347" s="89"/>
      <c r="T347" s="89"/>
    </row>
    <row r="348" spans="2:20" s="86" customFormat="1" ht="10.199999999999999">
      <c r="B348" s="87"/>
      <c r="C348" s="87"/>
      <c r="D348" s="89"/>
      <c r="R348" s="89"/>
      <c r="S348" s="89"/>
      <c r="T348" s="89"/>
    </row>
    <row r="349" spans="2:20" s="86" customFormat="1" ht="10.199999999999999">
      <c r="B349" s="87"/>
      <c r="C349" s="87"/>
      <c r="D349" s="89"/>
      <c r="R349" s="89"/>
      <c r="S349" s="89"/>
      <c r="T349" s="89"/>
    </row>
    <row r="350" spans="2:20" s="86" customFormat="1" ht="10.199999999999999">
      <c r="B350" s="87"/>
      <c r="C350" s="87"/>
      <c r="D350" s="89"/>
      <c r="R350" s="89"/>
      <c r="S350" s="89"/>
      <c r="T350" s="89"/>
    </row>
    <row r="351" spans="2:20" s="86" customFormat="1" ht="10.199999999999999">
      <c r="B351" s="87"/>
      <c r="C351" s="87"/>
      <c r="D351" s="89"/>
      <c r="R351" s="89"/>
      <c r="S351" s="89"/>
      <c r="T351" s="89"/>
    </row>
    <row r="352" spans="2:20" s="86" customFormat="1" ht="10.199999999999999">
      <c r="B352" s="87"/>
      <c r="C352" s="87"/>
      <c r="D352" s="89"/>
      <c r="R352" s="89"/>
      <c r="S352" s="89"/>
      <c r="T352" s="89"/>
    </row>
    <row r="353" spans="2:20" s="86" customFormat="1" ht="10.199999999999999">
      <c r="B353" s="87"/>
      <c r="C353" s="87"/>
      <c r="D353" s="89"/>
      <c r="R353" s="89"/>
      <c r="S353" s="89"/>
      <c r="T353" s="89"/>
    </row>
    <row r="354" spans="2:20" s="86" customFormat="1" ht="10.199999999999999">
      <c r="B354" s="87"/>
      <c r="C354" s="87"/>
      <c r="D354" s="89"/>
      <c r="R354" s="89"/>
      <c r="S354" s="89"/>
      <c r="T354" s="89"/>
    </row>
    <row r="355" spans="2:20" s="86" customFormat="1" ht="10.199999999999999">
      <c r="B355" s="87"/>
      <c r="C355" s="87"/>
      <c r="D355" s="89"/>
      <c r="R355" s="89"/>
      <c r="S355" s="89"/>
      <c r="T355" s="89"/>
    </row>
    <row r="356" spans="2:20" s="86" customFormat="1" ht="10.199999999999999">
      <c r="B356" s="87"/>
      <c r="C356" s="87"/>
      <c r="D356" s="89"/>
      <c r="R356" s="89"/>
      <c r="S356" s="89"/>
      <c r="T356" s="89"/>
    </row>
    <row r="357" spans="2:20" s="86" customFormat="1" ht="10.199999999999999">
      <c r="B357" s="87"/>
      <c r="C357" s="87"/>
      <c r="D357" s="89"/>
      <c r="R357" s="89"/>
      <c r="S357" s="89"/>
      <c r="T357" s="89"/>
    </row>
    <row r="358" spans="2:20" s="86" customFormat="1" ht="10.199999999999999">
      <c r="B358" s="87"/>
      <c r="C358" s="87"/>
      <c r="D358" s="89"/>
      <c r="R358" s="89"/>
      <c r="S358" s="89"/>
      <c r="T358" s="89"/>
    </row>
    <row r="359" spans="2:20" s="86" customFormat="1" ht="10.199999999999999">
      <c r="B359" s="87"/>
      <c r="C359" s="87"/>
      <c r="D359" s="89"/>
      <c r="R359" s="89"/>
      <c r="S359" s="89"/>
      <c r="T359" s="89"/>
    </row>
    <row r="360" spans="2:20" s="86" customFormat="1" ht="10.199999999999999">
      <c r="B360" s="87"/>
      <c r="C360" s="87"/>
      <c r="D360" s="89"/>
      <c r="R360" s="89"/>
      <c r="S360" s="89"/>
      <c r="T360" s="89"/>
    </row>
    <row r="361" spans="2:20" s="86" customFormat="1" ht="10.199999999999999">
      <c r="B361" s="87"/>
      <c r="C361" s="87"/>
      <c r="D361" s="89"/>
      <c r="R361" s="89"/>
      <c r="S361" s="89"/>
      <c r="T361" s="89"/>
    </row>
    <row r="362" spans="2:20" s="86" customFormat="1" ht="10.199999999999999">
      <c r="B362" s="87"/>
      <c r="C362" s="87"/>
      <c r="D362" s="89"/>
      <c r="R362" s="89"/>
      <c r="S362" s="89"/>
      <c r="T362" s="89"/>
    </row>
    <row r="363" spans="2:20" s="86" customFormat="1" ht="10.199999999999999">
      <c r="B363" s="87"/>
      <c r="C363" s="87"/>
      <c r="D363" s="89"/>
      <c r="R363" s="89"/>
      <c r="S363" s="89"/>
      <c r="T363" s="89"/>
    </row>
    <row r="364" spans="2:20" s="86" customFormat="1" ht="10.199999999999999">
      <c r="B364" s="87"/>
      <c r="C364" s="87"/>
      <c r="D364" s="89"/>
      <c r="R364" s="89"/>
      <c r="S364" s="89"/>
      <c r="T364" s="89"/>
    </row>
    <row r="365" spans="2:20" s="86" customFormat="1" ht="10.199999999999999">
      <c r="B365" s="87"/>
      <c r="C365" s="87"/>
      <c r="D365" s="89"/>
      <c r="R365" s="89"/>
      <c r="S365" s="89"/>
      <c r="T365" s="89"/>
    </row>
    <row r="366" spans="2:20" s="86" customFormat="1" ht="10.199999999999999">
      <c r="B366" s="87"/>
      <c r="C366" s="87"/>
      <c r="D366" s="89"/>
      <c r="R366" s="89"/>
      <c r="S366" s="89"/>
      <c r="T366" s="89"/>
    </row>
    <row r="367" spans="2:20" s="86" customFormat="1" ht="10.199999999999999">
      <c r="B367" s="87"/>
      <c r="C367" s="87"/>
      <c r="D367" s="89"/>
      <c r="R367" s="89"/>
      <c r="S367" s="89"/>
      <c r="T367" s="89"/>
    </row>
    <row r="368" spans="2:20" s="86" customFormat="1" ht="10.199999999999999">
      <c r="B368" s="87"/>
      <c r="C368" s="87"/>
      <c r="D368" s="89"/>
      <c r="R368" s="89"/>
      <c r="S368" s="89"/>
      <c r="T368" s="89"/>
    </row>
    <row r="369" spans="2:20" s="86" customFormat="1" ht="10.199999999999999">
      <c r="B369" s="87"/>
      <c r="C369" s="87"/>
      <c r="D369" s="89"/>
      <c r="R369" s="89"/>
      <c r="S369" s="89"/>
      <c r="T369" s="89"/>
    </row>
    <row r="370" spans="2:20" s="86" customFormat="1" ht="10.199999999999999">
      <c r="B370" s="87"/>
      <c r="C370" s="87"/>
      <c r="D370" s="89"/>
      <c r="R370" s="89"/>
      <c r="S370" s="89"/>
      <c r="T370" s="89"/>
    </row>
    <row r="371" spans="2:20" s="86" customFormat="1" ht="10.199999999999999">
      <c r="B371" s="87"/>
      <c r="C371" s="87"/>
      <c r="D371" s="89"/>
      <c r="R371" s="89"/>
      <c r="S371" s="89"/>
      <c r="T371" s="89"/>
    </row>
    <row r="372" spans="2:20" s="86" customFormat="1" ht="10.199999999999999">
      <c r="B372" s="87"/>
      <c r="C372" s="87"/>
      <c r="D372" s="89"/>
      <c r="R372" s="89"/>
      <c r="S372" s="89"/>
      <c r="T372" s="89"/>
    </row>
    <row r="373" spans="2:20" s="86" customFormat="1" ht="10.199999999999999">
      <c r="B373" s="87"/>
      <c r="C373" s="87"/>
      <c r="D373" s="89"/>
      <c r="R373" s="89"/>
      <c r="S373" s="89"/>
      <c r="T373" s="89"/>
    </row>
    <row r="374" spans="2:20" s="86" customFormat="1" ht="10.199999999999999">
      <c r="B374" s="87"/>
      <c r="C374" s="87"/>
      <c r="D374" s="89"/>
      <c r="R374" s="89"/>
      <c r="S374" s="89"/>
      <c r="T374" s="89"/>
    </row>
    <row r="375" spans="2:20" s="86" customFormat="1" ht="10.199999999999999">
      <c r="B375" s="87"/>
      <c r="C375" s="87"/>
      <c r="D375" s="89"/>
      <c r="R375" s="89"/>
      <c r="S375" s="89"/>
      <c r="T375" s="89"/>
    </row>
    <row r="376" spans="2:20" s="86" customFormat="1" ht="10.199999999999999">
      <c r="B376" s="87"/>
      <c r="C376" s="87"/>
      <c r="D376" s="89"/>
      <c r="R376" s="89"/>
      <c r="S376" s="89"/>
      <c r="T376" s="89"/>
    </row>
    <row r="377" spans="2:20" s="86" customFormat="1" ht="10.199999999999999">
      <c r="B377" s="87"/>
      <c r="C377" s="87"/>
      <c r="D377" s="89"/>
      <c r="R377" s="89"/>
      <c r="S377" s="89"/>
      <c r="T377" s="89"/>
    </row>
    <row r="378" spans="2:20" s="86" customFormat="1" ht="10.199999999999999">
      <c r="B378" s="87"/>
      <c r="C378" s="87"/>
      <c r="D378" s="89"/>
      <c r="R378" s="89"/>
      <c r="S378" s="89"/>
      <c r="T378" s="89"/>
    </row>
    <row r="379" spans="2:20" s="86" customFormat="1" ht="10.199999999999999">
      <c r="B379" s="87"/>
      <c r="C379" s="87"/>
      <c r="D379" s="89"/>
      <c r="R379" s="89"/>
      <c r="S379" s="89"/>
      <c r="T379" s="89"/>
    </row>
    <row r="380" spans="2:20" s="86" customFormat="1" ht="10.199999999999999">
      <c r="B380" s="87"/>
      <c r="C380" s="87"/>
      <c r="D380" s="89"/>
      <c r="R380" s="89"/>
      <c r="S380" s="89"/>
      <c r="T380" s="89"/>
    </row>
    <row r="381" spans="2:20" s="86" customFormat="1" ht="10.199999999999999">
      <c r="B381" s="87"/>
      <c r="C381" s="87"/>
      <c r="D381" s="89"/>
      <c r="R381" s="89"/>
      <c r="S381" s="89"/>
      <c r="T381" s="89"/>
    </row>
    <row r="382" spans="2:20" s="86" customFormat="1" ht="10.199999999999999">
      <c r="B382" s="87"/>
      <c r="C382" s="87"/>
      <c r="D382" s="89"/>
      <c r="R382" s="89"/>
      <c r="S382" s="89"/>
      <c r="T382" s="89"/>
    </row>
    <row r="383" spans="2:20" s="86" customFormat="1" ht="10.199999999999999">
      <c r="B383" s="87"/>
      <c r="C383" s="87"/>
      <c r="D383" s="89"/>
      <c r="R383" s="89"/>
      <c r="S383" s="89"/>
      <c r="T383" s="89"/>
    </row>
    <row r="384" spans="2:20" s="86" customFormat="1" ht="10.199999999999999">
      <c r="B384" s="87"/>
      <c r="C384" s="87"/>
      <c r="D384" s="89"/>
      <c r="R384" s="89"/>
      <c r="S384" s="89"/>
      <c r="T384" s="89"/>
    </row>
    <row r="385" spans="2:20" s="86" customFormat="1" ht="10.199999999999999">
      <c r="B385" s="87"/>
      <c r="C385" s="87"/>
      <c r="D385" s="89"/>
      <c r="R385" s="89"/>
      <c r="S385" s="89"/>
      <c r="T385" s="89"/>
    </row>
    <row r="386" spans="2:20" s="86" customFormat="1" ht="10.199999999999999">
      <c r="B386" s="87"/>
      <c r="C386" s="87"/>
      <c r="D386" s="89"/>
      <c r="R386" s="89"/>
      <c r="S386" s="89"/>
      <c r="T386" s="89"/>
    </row>
    <row r="387" spans="2:20" s="86" customFormat="1" ht="10.199999999999999">
      <c r="B387" s="87"/>
      <c r="C387" s="87"/>
      <c r="D387" s="89"/>
      <c r="R387" s="89"/>
      <c r="S387" s="89"/>
      <c r="T387" s="89"/>
    </row>
    <row r="388" spans="2:20" s="86" customFormat="1" ht="10.199999999999999">
      <c r="B388" s="87"/>
      <c r="C388" s="87"/>
      <c r="D388" s="89"/>
      <c r="R388" s="89"/>
      <c r="S388" s="89"/>
      <c r="T388" s="89"/>
    </row>
    <row r="389" spans="2:20" s="86" customFormat="1" ht="10.199999999999999">
      <c r="B389" s="87"/>
      <c r="C389" s="87"/>
      <c r="D389" s="89"/>
      <c r="R389" s="89"/>
      <c r="S389" s="89"/>
      <c r="T389" s="89"/>
    </row>
    <row r="390" spans="2:20" s="86" customFormat="1" ht="10.199999999999999">
      <c r="B390" s="87"/>
      <c r="C390" s="87"/>
      <c r="D390" s="89"/>
      <c r="R390" s="89"/>
      <c r="S390" s="89"/>
      <c r="T390" s="89"/>
    </row>
    <row r="391" spans="2:20" s="86" customFormat="1" ht="10.199999999999999">
      <c r="B391" s="87"/>
      <c r="C391" s="87"/>
      <c r="D391" s="89"/>
      <c r="R391" s="89"/>
      <c r="S391" s="89"/>
      <c r="T391" s="89"/>
    </row>
    <row r="392" spans="2:20" s="86" customFormat="1" ht="10.199999999999999">
      <c r="B392" s="87"/>
      <c r="C392" s="87"/>
      <c r="D392" s="89"/>
      <c r="R392" s="89"/>
      <c r="S392" s="89"/>
      <c r="T392" s="89"/>
    </row>
    <row r="393" spans="2:20" s="86" customFormat="1" ht="10.199999999999999">
      <c r="B393" s="87"/>
      <c r="C393" s="87"/>
      <c r="D393" s="89"/>
      <c r="R393" s="89"/>
      <c r="S393" s="89"/>
      <c r="T393" s="89"/>
    </row>
    <row r="394" spans="2:20" s="86" customFormat="1" ht="10.199999999999999">
      <c r="B394" s="87"/>
      <c r="C394" s="87"/>
      <c r="D394" s="89"/>
      <c r="R394" s="89"/>
      <c r="S394" s="89"/>
      <c r="T394" s="89"/>
    </row>
    <row r="395" spans="2:20" s="86" customFormat="1" ht="10.199999999999999">
      <c r="B395" s="87"/>
      <c r="C395" s="87"/>
      <c r="D395" s="89"/>
      <c r="R395" s="89"/>
      <c r="S395" s="89"/>
      <c r="T395" s="89"/>
    </row>
    <row r="396" spans="2:20" s="86" customFormat="1" ht="10.199999999999999">
      <c r="B396" s="87"/>
      <c r="C396" s="87"/>
      <c r="D396" s="89"/>
      <c r="R396" s="89"/>
      <c r="S396" s="89"/>
      <c r="T396" s="89"/>
    </row>
    <row r="397" spans="2:20" s="86" customFormat="1" ht="10.199999999999999">
      <c r="B397" s="87"/>
      <c r="C397" s="87"/>
      <c r="D397" s="89"/>
      <c r="R397" s="89"/>
      <c r="S397" s="89"/>
      <c r="T397" s="89"/>
    </row>
    <row r="398" spans="2:20" s="86" customFormat="1" ht="10.199999999999999">
      <c r="B398" s="87"/>
      <c r="C398" s="87"/>
      <c r="D398" s="89"/>
      <c r="R398" s="89"/>
      <c r="S398" s="89"/>
      <c r="T398" s="89"/>
    </row>
    <row r="399" spans="2:20" s="86" customFormat="1" ht="10.199999999999999">
      <c r="B399" s="87"/>
      <c r="C399" s="87"/>
      <c r="D399" s="89"/>
      <c r="R399" s="89"/>
      <c r="S399" s="89"/>
      <c r="T399" s="89"/>
    </row>
    <row r="400" spans="2:20" s="86" customFormat="1" ht="10.199999999999999">
      <c r="B400" s="87"/>
      <c r="C400" s="87"/>
      <c r="D400" s="89"/>
      <c r="R400" s="89"/>
      <c r="S400" s="89"/>
      <c r="T400" s="89"/>
    </row>
    <row r="401" spans="2:20" s="86" customFormat="1" ht="10.199999999999999">
      <c r="B401" s="87"/>
      <c r="C401" s="87"/>
      <c r="D401" s="89"/>
      <c r="R401" s="89"/>
      <c r="S401" s="89"/>
      <c r="T401" s="89"/>
    </row>
    <row r="402" spans="2:20" s="86" customFormat="1" ht="10.199999999999999">
      <c r="B402" s="87"/>
      <c r="C402" s="87"/>
      <c r="D402" s="89"/>
      <c r="R402" s="89"/>
      <c r="S402" s="89"/>
      <c r="T402" s="89"/>
    </row>
    <row r="403" spans="2:20" s="86" customFormat="1" ht="10.199999999999999">
      <c r="B403" s="87"/>
      <c r="C403" s="87"/>
      <c r="D403" s="89"/>
      <c r="R403" s="89"/>
      <c r="S403" s="89"/>
      <c r="T403" s="89"/>
    </row>
    <row r="404" spans="2:20" s="86" customFormat="1" ht="10.199999999999999">
      <c r="B404" s="87"/>
      <c r="C404" s="87"/>
      <c r="D404" s="89"/>
      <c r="R404" s="89"/>
      <c r="S404" s="89"/>
      <c r="T404" s="89"/>
    </row>
    <row r="405" spans="2:20" s="86" customFormat="1" ht="10.199999999999999">
      <c r="B405" s="87"/>
      <c r="C405" s="87"/>
      <c r="D405" s="89"/>
      <c r="R405" s="89"/>
      <c r="S405" s="89"/>
      <c r="T405" s="89"/>
    </row>
    <row r="406" spans="2:20" s="86" customFormat="1" ht="10.199999999999999">
      <c r="B406" s="87"/>
      <c r="C406" s="87"/>
      <c r="D406" s="89"/>
      <c r="R406" s="89"/>
      <c r="S406" s="89"/>
      <c r="T406" s="89"/>
    </row>
    <row r="407" spans="2:20" s="86" customFormat="1" ht="10.199999999999999">
      <c r="B407" s="87"/>
      <c r="C407" s="87"/>
      <c r="D407" s="89"/>
      <c r="R407" s="89"/>
      <c r="S407" s="89"/>
      <c r="T407" s="89"/>
    </row>
    <row r="408" spans="2:20" s="86" customFormat="1" ht="10.199999999999999">
      <c r="B408" s="87"/>
      <c r="C408" s="87"/>
      <c r="D408" s="89"/>
      <c r="R408" s="89"/>
      <c r="S408" s="89"/>
      <c r="T408" s="89"/>
    </row>
    <row r="409" spans="2:20" s="86" customFormat="1" ht="10.199999999999999">
      <c r="B409" s="87"/>
      <c r="C409" s="87"/>
      <c r="D409" s="89"/>
      <c r="R409" s="89"/>
      <c r="S409" s="89"/>
      <c r="T409" s="89"/>
    </row>
    <row r="410" spans="2:20" s="86" customFormat="1" ht="10.199999999999999">
      <c r="B410" s="87"/>
      <c r="C410" s="87"/>
      <c r="D410" s="89"/>
      <c r="R410" s="89"/>
      <c r="S410" s="89"/>
      <c r="T410" s="89"/>
    </row>
    <row r="411" spans="2:20" s="86" customFormat="1" ht="10.199999999999999">
      <c r="B411" s="87"/>
      <c r="C411" s="87"/>
      <c r="D411" s="89"/>
      <c r="R411" s="89"/>
      <c r="S411" s="89"/>
      <c r="T411" s="89"/>
    </row>
    <row r="412" spans="2:20" s="86" customFormat="1" ht="10.199999999999999">
      <c r="B412" s="87"/>
      <c r="C412" s="87"/>
      <c r="D412" s="89"/>
      <c r="R412" s="89"/>
      <c r="S412" s="89"/>
      <c r="T412" s="89"/>
    </row>
    <row r="413" spans="2:20" s="86" customFormat="1" ht="10.199999999999999">
      <c r="B413" s="87"/>
      <c r="C413" s="87"/>
      <c r="D413" s="89"/>
      <c r="R413" s="89"/>
      <c r="S413" s="89"/>
      <c r="T413" s="89"/>
    </row>
    <row r="414" spans="2:20" s="86" customFormat="1" ht="10.199999999999999">
      <c r="B414" s="87"/>
      <c r="C414" s="87"/>
      <c r="D414" s="89"/>
      <c r="R414" s="89"/>
      <c r="S414" s="89"/>
      <c r="T414" s="89"/>
    </row>
    <row r="415" spans="2:20" s="86" customFormat="1" ht="10.199999999999999">
      <c r="B415" s="87"/>
      <c r="C415" s="87"/>
      <c r="D415" s="89"/>
      <c r="R415" s="89"/>
      <c r="S415" s="89"/>
      <c r="T415" s="89"/>
    </row>
    <row r="416" spans="2:20" s="86" customFormat="1" ht="10.199999999999999">
      <c r="B416" s="87"/>
      <c r="C416" s="87"/>
      <c r="D416" s="89"/>
      <c r="R416" s="89"/>
      <c r="S416" s="89"/>
      <c r="T416" s="89"/>
    </row>
    <row r="417" spans="2:20" s="86" customFormat="1" ht="10.199999999999999">
      <c r="B417" s="87"/>
      <c r="C417" s="87"/>
      <c r="D417" s="89"/>
      <c r="R417" s="89"/>
      <c r="S417" s="89"/>
      <c r="T417" s="89"/>
    </row>
    <row r="418" spans="2:20" s="86" customFormat="1" ht="10.199999999999999">
      <c r="B418" s="87"/>
      <c r="C418" s="87"/>
      <c r="D418" s="89"/>
      <c r="R418" s="89"/>
      <c r="S418" s="89"/>
      <c r="T418" s="89"/>
    </row>
    <row r="419" spans="2:20" s="86" customFormat="1" ht="10.199999999999999">
      <c r="B419" s="87"/>
      <c r="C419" s="87"/>
      <c r="D419" s="89"/>
      <c r="R419" s="89"/>
      <c r="S419" s="89"/>
      <c r="T419" s="89"/>
    </row>
    <row r="420" spans="2:20" s="86" customFormat="1" ht="10.199999999999999">
      <c r="B420" s="87"/>
      <c r="C420" s="87"/>
      <c r="D420" s="89"/>
      <c r="R420" s="89"/>
      <c r="S420" s="89"/>
      <c r="T420" s="89"/>
    </row>
    <row r="421" spans="2:20" s="86" customFormat="1" ht="10.199999999999999">
      <c r="B421" s="87"/>
      <c r="C421" s="87"/>
      <c r="D421" s="89"/>
      <c r="R421" s="89"/>
      <c r="S421" s="89"/>
      <c r="T421" s="89"/>
    </row>
    <row r="422" spans="2:20" s="86" customFormat="1" ht="10.199999999999999">
      <c r="B422" s="87"/>
      <c r="C422" s="87"/>
      <c r="D422" s="89"/>
      <c r="R422" s="89"/>
      <c r="S422" s="89"/>
      <c r="T422" s="89"/>
    </row>
    <row r="423" spans="2:20" s="86" customFormat="1" ht="10.199999999999999">
      <c r="B423" s="87"/>
      <c r="C423" s="87"/>
      <c r="D423" s="89"/>
      <c r="R423" s="89"/>
      <c r="S423" s="89"/>
      <c r="T423" s="89"/>
    </row>
    <row r="424" spans="2:20" s="86" customFormat="1" ht="10.199999999999999">
      <c r="B424" s="87"/>
      <c r="C424" s="87"/>
      <c r="D424" s="89"/>
      <c r="R424" s="89"/>
      <c r="S424" s="89"/>
      <c r="T424" s="89"/>
    </row>
    <row r="425" spans="2:20" s="86" customFormat="1" ht="10.199999999999999">
      <c r="B425" s="87"/>
      <c r="C425" s="87"/>
      <c r="D425" s="89"/>
      <c r="R425" s="89"/>
      <c r="S425" s="89"/>
      <c r="T425" s="89"/>
    </row>
    <row r="426" spans="2:20" s="86" customFormat="1" ht="10.199999999999999">
      <c r="B426" s="87"/>
      <c r="C426" s="87"/>
      <c r="D426" s="89"/>
      <c r="R426" s="89"/>
      <c r="S426" s="89"/>
      <c r="T426" s="89"/>
    </row>
    <row r="427" spans="2:20" s="86" customFormat="1" ht="10.199999999999999">
      <c r="B427" s="87"/>
      <c r="C427" s="87"/>
      <c r="D427" s="89"/>
      <c r="R427" s="89"/>
      <c r="S427" s="89"/>
      <c r="T427" s="89"/>
    </row>
    <row r="428" spans="2:20" s="86" customFormat="1" ht="10.199999999999999">
      <c r="B428" s="87"/>
      <c r="C428" s="87"/>
      <c r="D428" s="89"/>
      <c r="R428" s="89"/>
      <c r="S428" s="89"/>
      <c r="T428" s="89"/>
    </row>
    <row r="429" spans="2:20" s="86" customFormat="1" ht="10.199999999999999">
      <c r="B429" s="87"/>
      <c r="C429" s="87"/>
      <c r="D429" s="89"/>
      <c r="R429" s="89"/>
      <c r="S429" s="89"/>
      <c r="T429" s="89"/>
    </row>
    <row r="430" spans="2:20" s="86" customFormat="1" ht="10.199999999999999">
      <c r="B430" s="87"/>
      <c r="C430" s="87"/>
      <c r="D430" s="89"/>
      <c r="R430" s="89"/>
      <c r="S430" s="89"/>
      <c r="T430" s="89"/>
    </row>
    <row r="431" spans="2:20" s="86" customFormat="1" ht="10.199999999999999">
      <c r="B431" s="87"/>
      <c r="C431" s="87"/>
      <c r="D431" s="89"/>
      <c r="R431" s="89"/>
      <c r="S431" s="89"/>
      <c r="T431" s="89"/>
    </row>
    <row r="432" spans="2:20" s="86" customFormat="1" ht="10.199999999999999">
      <c r="B432" s="87"/>
      <c r="C432" s="87"/>
      <c r="D432" s="89"/>
      <c r="R432" s="89"/>
      <c r="S432" s="89"/>
      <c r="T432" s="89"/>
    </row>
    <row r="433" spans="2:20" s="86" customFormat="1" ht="10.199999999999999">
      <c r="B433" s="87"/>
      <c r="C433" s="87"/>
      <c r="D433" s="89"/>
      <c r="R433" s="89"/>
      <c r="S433" s="89"/>
      <c r="T433" s="89"/>
    </row>
    <row r="434" spans="2:20" s="86" customFormat="1" ht="10.199999999999999">
      <c r="B434" s="87"/>
      <c r="C434" s="87"/>
      <c r="D434" s="89"/>
      <c r="R434" s="89"/>
      <c r="S434" s="89"/>
      <c r="T434" s="89"/>
    </row>
    <row r="435" spans="2:20" s="86" customFormat="1" ht="10.199999999999999">
      <c r="B435" s="87"/>
      <c r="C435" s="87"/>
      <c r="D435" s="89"/>
      <c r="R435" s="89"/>
      <c r="S435" s="89"/>
      <c r="T435" s="89"/>
    </row>
    <row r="436" spans="2:20" s="86" customFormat="1" ht="10.199999999999999">
      <c r="B436" s="87"/>
      <c r="C436" s="87"/>
      <c r="D436" s="89"/>
      <c r="R436" s="89"/>
      <c r="S436" s="89"/>
      <c r="T436" s="89"/>
    </row>
    <row r="437" spans="2:20" s="86" customFormat="1" ht="10.199999999999999">
      <c r="B437" s="87"/>
      <c r="C437" s="87"/>
      <c r="D437" s="89"/>
      <c r="R437" s="89"/>
      <c r="S437" s="89"/>
      <c r="T437" s="89"/>
    </row>
    <row r="438" spans="2:20" s="86" customFormat="1" ht="10.199999999999999">
      <c r="B438" s="87"/>
      <c r="C438" s="87"/>
      <c r="D438" s="89"/>
      <c r="R438" s="89"/>
      <c r="S438" s="89"/>
      <c r="T438" s="89"/>
    </row>
    <row r="439" spans="2:20" s="86" customFormat="1" ht="10.199999999999999">
      <c r="B439" s="87"/>
      <c r="C439" s="87"/>
      <c r="D439" s="89"/>
      <c r="R439" s="89"/>
      <c r="S439" s="89"/>
      <c r="T439" s="89"/>
    </row>
    <row r="440" spans="2:20" s="86" customFormat="1" ht="10.199999999999999">
      <c r="B440" s="87"/>
      <c r="C440" s="87"/>
      <c r="D440" s="89"/>
      <c r="R440" s="89"/>
      <c r="S440" s="89"/>
      <c r="T440" s="89"/>
    </row>
    <row r="441" spans="2:20" s="86" customFormat="1" ht="10.199999999999999">
      <c r="B441" s="87"/>
      <c r="C441" s="87"/>
      <c r="D441" s="89"/>
      <c r="R441" s="89"/>
      <c r="S441" s="89"/>
      <c r="T441" s="89"/>
    </row>
    <row r="442" spans="2:20" s="86" customFormat="1" ht="10.199999999999999">
      <c r="B442" s="87"/>
      <c r="C442" s="87"/>
      <c r="D442" s="89"/>
      <c r="R442" s="89"/>
      <c r="S442" s="89"/>
      <c r="T442" s="89"/>
    </row>
    <row r="443" spans="2:20" s="86" customFormat="1" ht="10.199999999999999">
      <c r="B443" s="87"/>
      <c r="C443" s="87"/>
      <c r="D443" s="89"/>
      <c r="R443" s="89"/>
      <c r="S443" s="89"/>
      <c r="T443" s="89"/>
    </row>
    <row r="444" spans="2:20" s="86" customFormat="1" ht="10.199999999999999">
      <c r="B444" s="87"/>
      <c r="C444" s="87"/>
      <c r="D444" s="89"/>
      <c r="R444" s="89"/>
      <c r="S444" s="89"/>
      <c r="T444" s="89"/>
    </row>
    <row r="445" spans="2:20" s="86" customFormat="1" ht="10.199999999999999">
      <c r="B445" s="87"/>
      <c r="C445" s="87"/>
      <c r="D445" s="89"/>
      <c r="R445" s="89"/>
      <c r="S445" s="89"/>
      <c r="T445" s="89"/>
    </row>
    <row r="446" spans="2:20" s="86" customFormat="1" ht="10.199999999999999">
      <c r="B446" s="87"/>
      <c r="C446" s="87"/>
      <c r="D446" s="89"/>
      <c r="R446" s="89"/>
      <c r="S446" s="89"/>
      <c r="T446" s="89"/>
    </row>
    <row r="447" spans="2:20" s="86" customFormat="1" ht="10.199999999999999">
      <c r="B447" s="87"/>
      <c r="C447" s="87"/>
      <c r="D447" s="89"/>
      <c r="R447" s="89"/>
      <c r="S447" s="89"/>
      <c r="T447" s="89"/>
    </row>
    <row r="448" spans="2:20" s="86" customFormat="1" ht="10.199999999999999">
      <c r="B448" s="87"/>
      <c r="C448" s="87"/>
      <c r="D448" s="89"/>
      <c r="R448" s="89"/>
      <c r="S448" s="89"/>
      <c r="T448" s="89"/>
    </row>
    <row r="449" spans="2:20" s="86" customFormat="1" ht="10.199999999999999">
      <c r="B449" s="87"/>
      <c r="C449" s="87"/>
      <c r="D449" s="89"/>
      <c r="R449" s="89"/>
      <c r="S449" s="89"/>
      <c r="T449" s="89"/>
    </row>
    <row r="450" spans="2:20" s="86" customFormat="1" ht="10.199999999999999">
      <c r="B450" s="87"/>
      <c r="C450" s="87"/>
      <c r="D450" s="89"/>
      <c r="R450" s="89"/>
      <c r="S450" s="89"/>
      <c r="T450" s="89"/>
    </row>
    <row r="451" spans="2:20" s="86" customFormat="1" ht="10.199999999999999">
      <c r="B451" s="87"/>
      <c r="C451" s="87"/>
      <c r="D451" s="89"/>
      <c r="R451" s="89"/>
      <c r="S451" s="89"/>
      <c r="T451" s="89"/>
    </row>
    <row r="452" spans="2:20" s="86" customFormat="1" ht="10.199999999999999">
      <c r="B452" s="87"/>
      <c r="C452" s="87"/>
      <c r="D452" s="89"/>
      <c r="R452" s="89"/>
      <c r="S452" s="89"/>
      <c r="T452" s="89"/>
    </row>
    <row r="453" spans="2:20" s="86" customFormat="1" ht="10.199999999999999">
      <c r="B453" s="87"/>
      <c r="C453" s="87"/>
      <c r="D453" s="89"/>
      <c r="R453" s="89"/>
      <c r="S453" s="89"/>
      <c r="T453" s="89"/>
    </row>
    <row r="454" spans="2:20" s="86" customFormat="1" ht="10.199999999999999">
      <c r="B454" s="87"/>
      <c r="C454" s="87"/>
      <c r="D454" s="89"/>
      <c r="R454" s="89"/>
      <c r="S454" s="89"/>
      <c r="T454" s="89"/>
    </row>
    <row r="455" spans="2:20" s="86" customFormat="1" ht="10.199999999999999">
      <c r="B455" s="87"/>
      <c r="C455" s="87"/>
      <c r="D455" s="89"/>
      <c r="R455" s="89"/>
      <c r="S455" s="89"/>
      <c r="T455" s="89"/>
    </row>
    <row r="456" spans="2:20" s="86" customFormat="1" ht="10.199999999999999">
      <c r="B456" s="87"/>
      <c r="C456" s="87"/>
      <c r="D456" s="89"/>
      <c r="R456" s="89"/>
      <c r="S456" s="89"/>
      <c r="T456" s="89"/>
    </row>
    <row r="457" spans="2:20" s="86" customFormat="1" ht="10.199999999999999">
      <c r="B457" s="87"/>
      <c r="C457" s="87"/>
      <c r="D457" s="89"/>
      <c r="R457" s="89"/>
      <c r="S457" s="89"/>
      <c r="T457" s="89"/>
    </row>
    <row r="458" spans="2:20" s="86" customFormat="1" ht="10.199999999999999">
      <c r="B458" s="87"/>
      <c r="C458" s="87"/>
      <c r="D458" s="89"/>
      <c r="R458" s="89"/>
      <c r="S458" s="89"/>
      <c r="T458" s="89"/>
    </row>
    <row r="459" spans="2:20" s="86" customFormat="1" ht="10.199999999999999">
      <c r="B459" s="87"/>
      <c r="C459" s="87"/>
      <c r="D459" s="89"/>
      <c r="R459" s="89"/>
      <c r="S459" s="89"/>
      <c r="T459" s="89"/>
    </row>
    <row r="460" spans="2:20" s="86" customFormat="1" ht="10.199999999999999">
      <c r="B460" s="87"/>
      <c r="C460" s="87"/>
      <c r="D460" s="89"/>
      <c r="R460" s="89"/>
      <c r="S460" s="89"/>
      <c r="T460" s="89"/>
    </row>
    <row r="461" spans="2:20" s="86" customFormat="1" ht="10.199999999999999">
      <c r="B461" s="87"/>
      <c r="C461" s="87"/>
      <c r="D461" s="89"/>
      <c r="R461" s="89"/>
      <c r="S461" s="89"/>
      <c r="T461" s="89"/>
    </row>
    <row r="462" spans="2:20" s="86" customFormat="1" ht="10.199999999999999">
      <c r="B462" s="87"/>
      <c r="C462" s="87"/>
      <c r="D462" s="89"/>
      <c r="R462" s="89"/>
      <c r="S462" s="89"/>
      <c r="T462" s="89"/>
    </row>
    <row r="463" spans="2:20" s="86" customFormat="1" ht="10.199999999999999">
      <c r="B463" s="87"/>
      <c r="C463" s="87"/>
      <c r="D463" s="89"/>
      <c r="R463" s="89"/>
      <c r="S463" s="89"/>
      <c r="T463" s="89"/>
    </row>
    <row r="464" spans="2:20" s="86" customFormat="1" ht="10.199999999999999">
      <c r="B464" s="87"/>
      <c r="C464" s="87"/>
      <c r="D464" s="89"/>
      <c r="R464" s="89"/>
      <c r="S464" s="89"/>
      <c r="T464" s="89"/>
    </row>
    <row r="465" spans="2:20" s="86" customFormat="1" ht="10.199999999999999">
      <c r="B465" s="87"/>
      <c r="C465" s="87"/>
      <c r="D465" s="89"/>
      <c r="R465" s="89"/>
      <c r="S465" s="89"/>
      <c r="T465" s="89"/>
    </row>
    <row r="466" spans="2:20" s="86" customFormat="1" ht="10.199999999999999">
      <c r="B466" s="87"/>
      <c r="C466" s="87"/>
      <c r="D466" s="89"/>
      <c r="R466" s="89"/>
      <c r="S466" s="89"/>
      <c r="T466" s="89"/>
    </row>
    <row r="467" spans="2:20" s="86" customFormat="1" ht="10.199999999999999">
      <c r="B467" s="87"/>
      <c r="C467" s="87"/>
      <c r="D467" s="89"/>
      <c r="R467" s="89"/>
      <c r="S467" s="89"/>
      <c r="T467" s="89"/>
    </row>
    <row r="468" spans="2:20" s="86" customFormat="1" ht="10.199999999999999">
      <c r="B468" s="87"/>
      <c r="C468" s="87"/>
      <c r="D468" s="89"/>
      <c r="R468" s="89"/>
      <c r="S468" s="89"/>
      <c r="T468" s="89"/>
    </row>
    <row r="469" spans="2:20" s="86" customFormat="1" ht="10.199999999999999">
      <c r="B469" s="87"/>
      <c r="C469" s="87"/>
      <c r="D469" s="89"/>
      <c r="R469" s="89"/>
      <c r="S469" s="89"/>
      <c r="T469" s="89"/>
    </row>
    <row r="470" spans="2:20" s="86" customFormat="1" ht="10.199999999999999">
      <c r="B470" s="87"/>
      <c r="C470" s="87"/>
      <c r="D470" s="89"/>
      <c r="R470" s="89"/>
      <c r="S470" s="89"/>
      <c r="T470" s="89"/>
    </row>
    <row r="471" spans="2:20" s="86" customFormat="1" ht="10.199999999999999">
      <c r="B471" s="87"/>
      <c r="C471" s="87"/>
      <c r="D471" s="89"/>
      <c r="R471" s="89"/>
      <c r="S471" s="89"/>
      <c r="T471" s="89"/>
    </row>
    <row r="472" spans="2:20" s="86" customFormat="1" ht="10.199999999999999">
      <c r="B472" s="87"/>
      <c r="C472" s="87"/>
      <c r="D472" s="89"/>
      <c r="R472" s="89"/>
      <c r="S472" s="89"/>
      <c r="T472" s="89"/>
    </row>
    <row r="473" spans="2:20" s="86" customFormat="1" ht="10.199999999999999">
      <c r="B473" s="87"/>
      <c r="C473" s="87"/>
      <c r="D473" s="89"/>
      <c r="R473" s="89"/>
      <c r="S473" s="89"/>
      <c r="T473" s="89"/>
    </row>
    <row r="474" spans="2:20" s="86" customFormat="1" ht="10.199999999999999">
      <c r="B474" s="87"/>
      <c r="C474" s="87"/>
      <c r="D474" s="89"/>
      <c r="R474" s="89"/>
      <c r="S474" s="89"/>
      <c r="T474" s="89"/>
    </row>
    <row r="475" spans="2:20" s="86" customFormat="1" ht="10.199999999999999">
      <c r="B475" s="87"/>
      <c r="C475" s="87"/>
      <c r="D475" s="89"/>
      <c r="R475" s="89"/>
      <c r="S475" s="89"/>
      <c r="T475" s="89"/>
    </row>
    <row r="476" spans="2:20" s="86" customFormat="1" ht="10.199999999999999">
      <c r="B476" s="87"/>
      <c r="C476" s="87"/>
      <c r="D476" s="89"/>
      <c r="R476" s="89"/>
      <c r="S476" s="89"/>
      <c r="T476" s="89"/>
    </row>
    <row r="477" spans="2:20" s="86" customFormat="1" ht="10.199999999999999">
      <c r="B477" s="87"/>
      <c r="C477" s="87"/>
      <c r="D477" s="89"/>
      <c r="R477" s="89"/>
      <c r="S477" s="89"/>
      <c r="T477" s="89"/>
    </row>
    <row r="478" spans="2:20" s="86" customFormat="1" ht="10.199999999999999">
      <c r="B478" s="87"/>
      <c r="C478" s="87"/>
      <c r="D478" s="89"/>
      <c r="R478" s="89"/>
      <c r="S478" s="89"/>
      <c r="T478" s="89"/>
    </row>
    <row r="479" spans="2:20" s="86" customFormat="1" ht="10.199999999999999">
      <c r="B479" s="87"/>
      <c r="C479" s="87"/>
      <c r="D479" s="89"/>
      <c r="R479" s="89"/>
      <c r="S479" s="89"/>
      <c r="T479" s="89"/>
    </row>
    <row r="480" spans="2:20" s="86" customFormat="1" ht="10.199999999999999">
      <c r="B480" s="87"/>
      <c r="C480" s="87"/>
      <c r="D480" s="89"/>
      <c r="R480" s="89"/>
      <c r="S480" s="89"/>
      <c r="T480" s="89"/>
    </row>
    <row r="481" spans="2:20" s="86" customFormat="1" ht="10.199999999999999">
      <c r="B481" s="87"/>
      <c r="C481" s="87"/>
      <c r="D481" s="89"/>
      <c r="R481" s="89"/>
      <c r="S481" s="89"/>
      <c r="T481" s="89"/>
    </row>
    <row r="482" spans="2:20" s="86" customFormat="1" ht="10.199999999999999">
      <c r="B482" s="87"/>
      <c r="C482" s="87"/>
      <c r="D482" s="89"/>
      <c r="R482" s="89"/>
      <c r="S482" s="89"/>
      <c r="T482" s="89"/>
    </row>
    <row r="483" spans="2:20" s="86" customFormat="1" ht="10.199999999999999">
      <c r="B483" s="87"/>
      <c r="C483" s="87"/>
      <c r="D483" s="89"/>
      <c r="R483" s="89"/>
      <c r="S483" s="89"/>
      <c r="T483" s="89"/>
    </row>
    <row r="484" spans="2:20" s="86" customFormat="1" ht="10.199999999999999">
      <c r="B484" s="87"/>
      <c r="C484" s="87"/>
      <c r="D484" s="89"/>
      <c r="R484" s="89"/>
      <c r="S484" s="89"/>
      <c r="T484" s="89"/>
    </row>
    <row r="485" spans="2:20" s="86" customFormat="1" ht="10.199999999999999">
      <c r="B485" s="87"/>
      <c r="C485" s="87"/>
      <c r="D485" s="89"/>
      <c r="R485" s="89"/>
      <c r="S485" s="89"/>
      <c r="T485" s="89"/>
    </row>
    <row r="486" spans="2:20" s="86" customFormat="1" ht="10.199999999999999">
      <c r="B486" s="87"/>
      <c r="C486" s="87"/>
      <c r="D486" s="89"/>
      <c r="R486" s="89"/>
      <c r="S486" s="89"/>
      <c r="T486" s="89"/>
    </row>
    <row r="487" spans="2:20" s="86" customFormat="1" ht="10.199999999999999">
      <c r="B487" s="87"/>
      <c r="C487" s="87"/>
      <c r="D487" s="89"/>
      <c r="R487" s="89"/>
      <c r="S487" s="89"/>
      <c r="T487" s="89"/>
    </row>
    <row r="488" spans="2:20" s="86" customFormat="1" ht="10.199999999999999">
      <c r="B488" s="87"/>
      <c r="C488" s="87"/>
      <c r="D488" s="89"/>
      <c r="R488" s="89"/>
      <c r="S488" s="89"/>
      <c r="T488" s="89"/>
    </row>
    <row r="489" spans="2:20" s="86" customFormat="1" ht="10.199999999999999">
      <c r="B489" s="87"/>
      <c r="C489" s="87"/>
      <c r="D489" s="89"/>
      <c r="R489" s="89"/>
      <c r="S489" s="89"/>
      <c r="T489" s="89"/>
    </row>
    <row r="490" spans="2:20" s="86" customFormat="1" ht="10.199999999999999">
      <c r="B490" s="87"/>
      <c r="C490" s="87"/>
      <c r="D490" s="89"/>
      <c r="R490" s="89"/>
      <c r="S490" s="89"/>
      <c r="T490" s="89"/>
    </row>
    <row r="491" spans="2:20" s="86" customFormat="1" ht="10.199999999999999">
      <c r="B491" s="87"/>
      <c r="C491" s="87"/>
      <c r="D491" s="89"/>
      <c r="R491" s="89"/>
      <c r="S491" s="89"/>
      <c r="T491" s="89"/>
    </row>
    <row r="492" spans="2:20" s="86" customFormat="1" ht="10.199999999999999">
      <c r="B492" s="87"/>
      <c r="C492" s="87"/>
      <c r="D492" s="89"/>
      <c r="R492" s="89"/>
      <c r="S492" s="89"/>
      <c r="T492" s="89"/>
    </row>
    <row r="493" spans="2:20" s="86" customFormat="1" ht="10.199999999999999">
      <c r="B493" s="87"/>
      <c r="C493" s="87"/>
      <c r="D493" s="89"/>
      <c r="R493" s="89"/>
      <c r="S493" s="89"/>
      <c r="T493" s="89"/>
    </row>
    <row r="494" spans="2:20" s="86" customFormat="1" ht="10.199999999999999">
      <c r="B494" s="87"/>
      <c r="C494" s="87"/>
      <c r="D494" s="89"/>
      <c r="R494" s="89"/>
      <c r="S494" s="89"/>
      <c r="T494" s="89"/>
    </row>
    <row r="495" spans="2:20" s="86" customFormat="1" ht="10.199999999999999">
      <c r="B495" s="87"/>
      <c r="C495" s="87"/>
      <c r="D495" s="89"/>
      <c r="R495" s="89"/>
      <c r="S495" s="89"/>
      <c r="T495" s="89"/>
    </row>
    <row r="496" spans="2:20" s="86" customFormat="1" ht="10.199999999999999">
      <c r="B496" s="87"/>
      <c r="C496" s="87"/>
      <c r="D496" s="89"/>
      <c r="R496" s="89"/>
      <c r="S496" s="89"/>
      <c r="T496" s="89"/>
    </row>
    <row r="497" spans="2:20" s="86" customFormat="1" ht="10.199999999999999">
      <c r="B497" s="87"/>
      <c r="C497" s="87"/>
      <c r="D497" s="89"/>
      <c r="R497" s="89"/>
      <c r="S497" s="89"/>
      <c r="T497" s="89"/>
    </row>
    <row r="498" spans="2:20" s="86" customFormat="1" ht="10.199999999999999">
      <c r="B498" s="87"/>
      <c r="C498" s="87"/>
      <c r="D498" s="89"/>
      <c r="R498" s="89"/>
      <c r="S498" s="89"/>
      <c r="T498" s="89"/>
    </row>
    <row r="499" spans="2:20" s="86" customFormat="1" ht="10.199999999999999">
      <c r="B499" s="87"/>
      <c r="C499" s="87"/>
      <c r="D499" s="89"/>
      <c r="R499" s="89"/>
      <c r="S499" s="89"/>
      <c r="T499" s="89"/>
    </row>
    <row r="500" spans="2:20" s="86" customFormat="1" ht="10.199999999999999">
      <c r="B500" s="87"/>
      <c r="C500" s="87"/>
      <c r="D500" s="89"/>
      <c r="R500" s="89"/>
      <c r="S500" s="89"/>
      <c r="T500" s="89"/>
    </row>
    <row r="501" spans="2:20" s="86" customFormat="1" ht="10.199999999999999">
      <c r="B501" s="87"/>
      <c r="C501" s="87"/>
      <c r="D501" s="89"/>
      <c r="R501" s="89"/>
      <c r="S501" s="89"/>
      <c r="T501" s="89"/>
    </row>
    <row r="502" spans="2:20" s="86" customFormat="1" ht="10.199999999999999">
      <c r="B502" s="87"/>
      <c r="C502" s="87"/>
      <c r="D502" s="89"/>
      <c r="R502" s="89"/>
      <c r="S502" s="89"/>
      <c r="T502" s="89"/>
    </row>
    <row r="503" spans="2:20" s="86" customFormat="1" ht="10.199999999999999">
      <c r="B503" s="87"/>
      <c r="C503" s="87"/>
      <c r="D503" s="89"/>
      <c r="R503" s="89"/>
      <c r="S503" s="89"/>
      <c r="T503" s="89"/>
    </row>
    <row r="504" spans="2:20" s="86" customFormat="1" ht="10.199999999999999">
      <c r="B504" s="87"/>
      <c r="C504" s="87"/>
      <c r="D504" s="89"/>
      <c r="R504" s="89"/>
      <c r="S504" s="89"/>
      <c r="T504" s="89"/>
    </row>
    <row r="505" spans="2:20" s="86" customFormat="1" ht="10.199999999999999">
      <c r="B505" s="87"/>
      <c r="C505" s="87"/>
      <c r="D505" s="89"/>
      <c r="R505" s="89"/>
      <c r="S505" s="89"/>
      <c r="T505" s="89"/>
    </row>
    <row r="506" spans="2:20" s="86" customFormat="1" ht="10.199999999999999">
      <c r="B506" s="87"/>
      <c r="C506" s="87"/>
      <c r="D506" s="89"/>
      <c r="R506" s="89"/>
      <c r="S506" s="89"/>
      <c r="T506" s="89"/>
    </row>
    <row r="507" spans="2:20" s="86" customFormat="1" ht="10.199999999999999">
      <c r="B507" s="87"/>
      <c r="C507" s="87"/>
      <c r="D507" s="89"/>
      <c r="R507" s="89"/>
      <c r="S507" s="89"/>
      <c r="T507" s="89"/>
    </row>
    <row r="508" spans="2:20" s="86" customFormat="1" ht="10.199999999999999">
      <c r="B508" s="87"/>
      <c r="C508" s="87"/>
      <c r="D508" s="89"/>
      <c r="R508" s="89"/>
      <c r="S508" s="89"/>
      <c r="T508" s="89"/>
    </row>
    <row r="509" spans="2:20" s="86" customFormat="1" ht="10.199999999999999">
      <c r="B509" s="87"/>
      <c r="C509" s="87"/>
      <c r="D509" s="89"/>
      <c r="R509" s="89"/>
      <c r="S509" s="89"/>
      <c r="T509" s="89"/>
    </row>
    <row r="510" spans="2:20" s="86" customFormat="1" ht="10.199999999999999">
      <c r="B510" s="87"/>
      <c r="C510" s="87"/>
      <c r="D510" s="89"/>
      <c r="R510" s="89"/>
      <c r="S510" s="89"/>
      <c r="T510" s="89"/>
    </row>
    <row r="511" spans="2:20" s="86" customFormat="1" ht="10.199999999999999">
      <c r="B511" s="87"/>
      <c r="C511" s="87"/>
      <c r="D511" s="89"/>
      <c r="R511" s="89"/>
      <c r="S511" s="89"/>
      <c r="T511" s="89"/>
    </row>
    <row r="512" spans="2:20" s="86" customFormat="1" ht="10.199999999999999">
      <c r="B512" s="87"/>
      <c r="C512" s="87"/>
      <c r="D512" s="89"/>
      <c r="R512" s="89"/>
      <c r="S512" s="89"/>
      <c r="T512" s="89"/>
    </row>
    <row r="513" spans="2:20" s="86" customFormat="1" ht="10.199999999999999">
      <c r="B513" s="87"/>
      <c r="C513" s="87"/>
      <c r="D513" s="89"/>
      <c r="R513" s="89"/>
      <c r="S513" s="89"/>
      <c r="T513" s="89"/>
    </row>
    <row r="514" spans="2:20" s="86" customFormat="1" ht="10.199999999999999">
      <c r="B514" s="87"/>
      <c r="C514" s="87"/>
      <c r="D514" s="89"/>
      <c r="R514" s="89"/>
      <c r="S514" s="89"/>
      <c r="T514" s="89"/>
    </row>
    <row r="515" spans="2:20" s="86" customFormat="1" ht="10.199999999999999">
      <c r="B515" s="87"/>
      <c r="C515" s="87"/>
      <c r="D515" s="89"/>
      <c r="R515" s="89"/>
      <c r="S515" s="89"/>
      <c r="T515" s="89"/>
    </row>
    <row r="516" spans="2:20" s="86" customFormat="1" ht="10.199999999999999">
      <c r="B516" s="87"/>
      <c r="C516" s="87"/>
      <c r="D516" s="89"/>
      <c r="R516" s="89"/>
      <c r="S516" s="89"/>
      <c r="T516" s="89"/>
    </row>
    <row r="517" spans="2:20" s="86" customFormat="1" ht="10.199999999999999">
      <c r="B517" s="87"/>
      <c r="C517" s="87"/>
      <c r="D517" s="89"/>
      <c r="R517" s="89"/>
      <c r="S517" s="89"/>
      <c r="T517" s="89"/>
    </row>
    <row r="518" spans="2:20" s="86" customFormat="1" ht="10.199999999999999">
      <c r="B518" s="87"/>
      <c r="C518" s="87"/>
      <c r="D518" s="89"/>
      <c r="R518" s="89"/>
      <c r="S518" s="89"/>
      <c r="T518" s="89"/>
    </row>
    <row r="519" spans="2:20" s="86" customFormat="1" ht="10.199999999999999">
      <c r="B519" s="87"/>
      <c r="C519" s="87"/>
      <c r="D519" s="89"/>
      <c r="R519" s="89"/>
      <c r="S519" s="89"/>
      <c r="T519" s="89"/>
    </row>
    <row r="520" spans="2:20" s="86" customFormat="1" ht="10.199999999999999">
      <c r="B520" s="87"/>
      <c r="C520" s="87"/>
      <c r="D520" s="89"/>
      <c r="R520" s="89"/>
      <c r="S520" s="89"/>
      <c r="T520" s="89"/>
    </row>
    <row r="521" spans="2:20" s="86" customFormat="1" ht="10.199999999999999">
      <c r="B521" s="87"/>
      <c r="C521" s="87"/>
      <c r="D521" s="89"/>
      <c r="R521" s="89"/>
      <c r="S521" s="89"/>
      <c r="T521" s="89"/>
    </row>
    <row r="522" spans="2:20" s="86" customFormat="1" ht="10.199999999999999">
      <c r="B522" s="87"/>
      <c r="C522" s="87"/>
      <c r="D522" s="89"/>
      <c r="R522" s="89"/>
      <c r="S522" s="89"/>
      <c r="T522" s="89"/>
    </row>
    <row r="523" spans="2:20" s="86" customFormat="1" ht="10.199999999999999">
      <c r="B523" s="87"/>
      <c r="C523" s="87"/>
      <c r="D523" s="89"/>
      <c r="R523" s="89"/>
      <c r="S523" s="89"/>
      <c r="T523" s="89"/>
    </row>
    <row r="524" spans="2:20" s="86" customFormat="1" ht="10.199999999999999">
      <c r="B524" s="87"/>
      <c r="C524" s="87"/>
      <c r="D524" s="89"/>
      <c r="R524" s="89"/>
      <c r="S524" s="89"/>
      <c r="T524" s="89"/>
    </row>
    <row r="525" spans="2:20" s="86" customFormat="1" ht="10.199999999999999">
      <c r="B525" s="87"/>
      <c r="C525" s="87"/>
      <c r="D525" s="89"/>
      <c r="R525" s="89"/>
      <c r="S525" s="89"/>
      <c r="T525" s="89"/>
    </row>
    <row r="526" spans="2:20" s="86" customFormat="1" ht="10.199999999999999">
      <c r="B526" s="87"/>
      <c r="C526" s="87"/>
      <c r="D526" s="89"/>
      <c r="R526" s="89"/>
      <c r="S526" s="89"/>
      <c r="T526" s="89"/>
    </row>
    <row r="527" spans="2:20" s="86" customFormat="1" ht="10.199999999999999">
      <c r="B527" s="87"/>
      <c r="C527" s="87"/>
      <c r="D527" s="89"/>
      <c r="R527" s="89"/>
      <c r="S527" s="89"/>
      <c r="T527" s="89"/>
    </row>
    <row r="528" spans="2:20" s="86" customFormat="1" ht="10.199999999999999">
      <c r="B528" s="87"/>
      <c r="C528" s="87"/>
      <c r="D528" s="89"/>
      <c r="R528" s="89"/>
      <c r="S528" s="89"/>
      <c r="T528" s="89"/>
    </row>
    <row r="529" spans="2:20" s="86" customFormat="1" ht="10.199999999999999">
      <c r="B529" s="87"/>
      <c r="C529" s="87"/>
      <c r="D529" s="89"/>
      <c r="R529" s="89"/>
      <c r="S529" s="89"/>
      <c r="T529" s="89"/>
    </row>
    <row r="530" spans="2:20" s="86" customFormat="1" ht="10.199999999999999">
      <c r="B530" s="87"/>
      <c r="C530" s="87"/>
      <c r="D530" s="89"/>
      <c r="R530" s="89"/>
      <c r="S530" s="89"/>
      <c r="T530" s="89"/>
    </row>
    <row r="531" spans="2:20" s="86" customFormat="1" ht="10.199999999999999">
      <c r="B531" s="87"/>
      <c r="C531" s="87"/>
      <c r="D531" s="89"/>
      <c r="R531" s="89"/>
      <c r="S531" s="89"/>
      <c r="T531" s="89"/>
    </row>
    <row r="532" spans="2:20" s="86" customFormat="1" ht="10.199999999999999">
      <c r="B532" s="87"/>
      <c r="C532" s="87"/>
      <c r="D532" s="89"/>
      <c r="R532" s="89"/>
      <c r="S532" s="89"/>
      <c r="T532" s="89"/>
    </row>
    <row r="533" spans="2:20" s="86" customFormat="1" ht="10.199999999999999">
      <c r="B533" s="87"/>
      <c r="C533" s="87"/>
      <c r="D533" s="89"/>
      <c r="R533" s="89"/>
      <c r="S533" s="89"/>
      <c r="T533" s="89"/>
    </row>
    <row r="534" spans="2:20" s="86" customFormat="1" ht="10.199999999999999">
      <c r="B534" s="87"/>
      <c r="C534" s="87"/>
      <c r="D534" s="89"/>
      <c r="R534" s="89"/>
      <c r="S534" s="89"/>
      <c r="T534" s="89"/>
    </row>
    <row r="535" spans="2:20" s="86" customFormat="1" ht="10.199999999999999">
      <c r="B535" s="87"/>
      <c r="C535" s="87"/>
      <c r="D535" s="89"/>
      <c r="R535" s="89"/>
      <c r="S535" s="89"/>
      <c r="T535" s="89"/>
    </row>
    <row r="536" spans="2:20" s="86" customFormat="1" ht="10.199999999999999">
      <c r="B536" s="87"/>
      <c r="C536" s="87"/>
      <c r="D536" s="89"/>
      <c r="R536" s="89"/>
      <c r="S536" s="89"/>
      <c r="T536" s="89"/>
    </row>
    <row r="537" spans="2:20" s="86" customFormat="1" ht="10.199999999999999">
      <c r="B537" s="87"/>
      <c r="C537" s="87"/>
      <c r="D537" s="89"/>
      <c r="R537" s="89"/>
      <c r="S537" s="89"/>
      <c r="T537" s="89"/>
    </row>
    <row r="538" spans="2:20" s="86" customFormat="1" ht="10.199999999999999">
      <c r="B538" s="87"/>
      <c r="C538" s="87"/>
      <c r="D538" s="89"/>
      <c r="R538" s="89"/>
      <c r="S538" s="89"/>
      <c r="T538" s="89"/>
    </row>
    <row r="539" spans="2:20" s="86" customFormat="1" ht="10.199999999999999">
      <c r="B539" s="87"/>
      <c r="C539" s="87"/>
      <c r="D539" s="89"/>
      <c r="R539" s="89"/>
      <c r="S539" s="89"/>
      <c r="T539" s="89"/>
    </row>
    <row r="540" spans="2:20" s="86" customFormat="1" ht="10.199999999999999">
      <c r="B540" s="87"/>
      <c r="C540" s="87"/>
      <c r="D540" s="89"/>
      <c r="R540" s="89"/>
      <c r="S540" s="89"/>
      <c r="T540" s="89"/>
    </row>
    <row r="541" spans="2:20" s="86" customFormat="1" ht="10.199999999999999">
      <c r="B541" s="87"/>
      <c r="C541" s="87"/>
      <c r="D541" s="89"/>
      <c r="R541" s="89"/>
      <c r="S541" s="89"/>
      <c r="T541" s="89"/>
    </row>
    <row r="542" spans="2:20" s="86" customFormat="1" ht="10.199999999999999">
      <c r="B542" s="87"/>
      <c r="C542" s="87"/>
      <c r="D542" s="89"/>
      <c r="R542" s="89"/>
      <c r="S542" s="89"/>
      <c r="T542" s="89"/>
    </row>
    <row r="543" spans="2:20" s="86" customFormat="1" ht="10.199999999999999">
      <c r="B543" s="87"/>
      <c r="C543" s="87"/>
      <c r="D543" s="89"/>
      <c r="R543" s="89"/>
      <c r="S543" s="89"/>
      <c r="T543" s="89"/>
    </row>
    <row r="544" spans="2:20" s="86" customFormat="1" ht="10.199999999999999">
      <c r="B544" s="87"/>
      <c r="C544" s="87"/>
      <c r="D544" s="89"/>
      <c r="R544" s="89"/>
      <c r="S544" s="89"/>
      <c r="T544" s="89"/>
    </row>
    <row r="545" spans="2:20" s="86" customFormat="1" ht="10.199999999999999">
      <c r="B545" s="87"/>
      <c r="C545" s="87"/>
      <c r="D545" s="89"/>
      <c r="R545" s="89"/>
      <c r="S545" s="89"/>
      <c r="T545" s="89"/>
    </row>
    <row r="546" spans="2:20" s="86" customFormat="1" ht="10.199999999999999">
      <c r="B546" s="87"/>
      <c r="C546" s="87"/>
      <c r="D546" s="89"/>
      <c r="R546" s="89"/>
      <c r="S546" s="89"/>
      <c r="T546" s="89"/>
    </row>
    <row r="547" spans="2:20" s="86" customFormat="1" ht="10.199999999999999">
      <c r="B547" s="87"/>
      <c r="C547" s="87"/>
      <c r="D547" s="89"/>
      <c r="R547" s="89"/>
      <c r="S547" s="89"/>
      <c r="T547" s="89"/>
    </row>
    <row r="548" spans="2:20" s="86" customFormat="1" ht="10.199999999999999">
      <c r="B548" s="87"/>
      <c r="C548" s="87"/>
      <c r="D548" s="89"/>
      <c r="R548" s="89"/>
      <c r="S548" s="89"/>
      <c r="T548" s="89"/>
    </row>
    <row r="549" spans="2:20" s="86" customFormat="1" ht="10.199999999999999">
      <c r="B549" s="87"/>
      <c r="C549" s="87"/>
      <c r="D549" s="89"/>
      <c r="R549" s="89"/>
      <c r="S549" s="89"/>
      <c r="T549" s="89"/>
    </row>
    <row r="550" spans="2:20" s="86" customFormat="1" ht="10.199999999999999">
      <c r="B550" s="87"/>
      <c r="C550" s="87"/>
      <c r="D550" s="89"/>
      <c r="R550" s="89"/>
      <c r="S550" s="89"/>
      <c r="T550" s="89"/>
    </row>
    <row r="551" spans="2:20" s="86" customFormat="1" ht="10.199999999999999">
      <c r="B551" s="87"/>
      <c r="C551" s="87"/>
      <c r="D551" s="89"/>
      <c r="R551" s="89"/>
      <c r="S551" s="89"/>
      <c r="T551" s="89"/>
    </row>
    <row r="552" spans="2:20" s="86" customFormat="1" ht="10.199999999999999">
      <c r="B552" s="87"/>
      <c r="C552" s="87"/>
      <c r="D552" s="89"/>
      <c r="R552" s="89"/>
      <c r="S552" s="89"/>
      <c r="T552" s="89"/>
    </row>
    <row r="553" spans="2:20" s="86" customFormat="1" ht="10.199999999999999">
      <c r="B553" s="87"/>
      <c r="C553" s="87"/>
      <c r="D553" s="89"/>
      <c r="R553" s="89"/>
      <c r="S553" s="89"/>
      <c r="T553" s="89"/>
    </row>
    <row r="554" spans="2:20" s="86" customFormat="1" ht="10.199999999999999">
      <c r="B554" s="87"/>
      <c r="C554" s="87"/>
      <c r="D554" s="89"/>
      <c r="R554" s="89"/>
      <c r="S554" s="89"/>
      <c r="T554" s="89"/>
    </row>
    <row r="555" spans="2:20" s="86" customFormat="1" ht="10.199999999999999">
      <c r="B555" s="87"/>
      <c r="C555" s="87"/>
      <c r="D555" s="89"/>
      <c r="R555" s="89"/>
      <c r="S555" s="89"/>
      <c r="T555" s="89"/>
    </row>
    <row r="556" spans="2:20" s="86" customFormat="1" ht="10.199999999999999">
      <c r="B556" s="87"/>
      <c r="C556" s="87"/>
      <c r="D556" s="89"/>
      <c r="R556" s="89"/>
      <c r="S556" s="89"/>
      <c r="T556" s="89"/>
    </row>
    <row r="557" spans="2:20" s="86" customFormat="1" ht="10.199999999999999">
      <c r="B557" s="87"/>
      <c r="C557" s="87"/>
      <c r="D557" s="89"/>
      <c r="R557" s="89"/>
      <c r="S557" s="89"/>
      <c r="T557" s="89"/>
    </row>
    <row r="558" spans="2:20" s="86" customFormat="1" ht="10.199999999999999">
      <c r="B558" s="87"/>
      <c r="C558" s="87"/>
      <c r="D558" s="89"/>
      <c r="R558" s="89"/>
      <c r="S558" s="89"/>
      <c r="T558" s="89"/>
    </row>
    <row r="559" spans="2:20" s="86" customFormat="1" ht="10.199999999999999">
      <c r="B559" s="87"/>
      <c r="C559" s="87"/>
      <c r="D559" s="89"/>
      <c r="R559" s="89"/>
      <c r="S559" s="89"/>
      <c r="T559" s="89"/>
    </row>
    <row r="560" spans="2:20" s="86" customFormat="1" ht="10.199999999999999">
      <c r="B560" s="87"/>
      <c r="C560" s="87"/>
      <c r="D560" s="89"/>
      <c r="R560" s="89"/>
      <c r="S560" s="89"/>
      <c r="T560" s="89"/>
    </row>
    <row r="561" spans="2:20" s="86" customFormat="1" ht="10.199999999999999">
      <c r="B561" s="87"/>
      <c r="C561" s="87"/>
      <c r="D561" s="89"/>
      <c r="R561" s="89"/>
      <c r="S561" s="89"/>
      <c r="T561" s="89"/>
    </row>
    <row r="562" spans="2:20" s="86" customFormat="1" ht="10.199999999999999">
      <c r="B562" s="87"/>
      <c r="C562" s="87"/>
      <c r="D562" s="89"/>
      <c r="R562" s="89"/>
      <c r="S562" s="89"/>
      <c r="T562" s="89"/>
    </row>
    <row r="563" spans="2:20" s="86" customFormat="1" ht="10.199999999999999">
      <c r="B563" s="87"/>
      <c r="C563" s="87"/>
      <c r="D563" s="89"/>
      <c r="R563" s="89"/>
      <c r="S563" s="89"/>
      <c r="T563" s="89"/>
    </row>
    <row r="564" spans="2:20" s="86" customFormat="1" ht="10.199999999999999">
      <c r="B564" s="87"/>
      <c r="C564" s="87"/>
      <c r="D564" s="89"/>
      <c r="R564" s="89"/>
      <c r="S564" s="89"/>
      <c r="T564" s="89"/>
    </row>
    <row r="565" spans="2:20" s="86" customFormat="1" ht="10.199999999999999">
      <c r="B565" s="87"/>
      <c r="C565" s="87"/>
      <c r="D565" s="89"/>
      <c r="R565" s="89"/>
      <c r="S565" s="89"/>
      <c r="T565" s="89"/>
    </row>
    <row r="566" spans="2:20" s="86" customFormat="1" ht="10.199999999999999">
      <c r="B566" s="87"/>
      <c r="C566" s="87"/>
      <c r="D566" s="89"/>
      <c r="R566" s="89"/>
      <c r="S566" s="89"/>
      <c r="T566" s="89"/>
    </row>
    <row r="567" spans="2:20" s="86" customFormat="1" ht="10.199999999999999">
      <c r="B567" s="87"/>
      <c r="C567" s="87"/>
      <c r="D567" s="89"/>
      <c r="R567" s="89"/>
      <c r="S567" s="89"/>
      <c r="T567" s="89"/>
    </row>
    <row r="568" spans="2:20" s="86" customFormat="1" ht="10.199999999999999">
      <c r="B568" s="87"/>
      <c r="C568" s="87"/>
      <c r="D568" s="89"/>
      <c r="R568" s="89"/>
      <c r="S568" s="89"/>
      <c r="T568" s="89"/>
    </row>
    <row r="569" spans="2:20" s="86" customFormat="1" ht="10.199999999999999">
      <c r="B569" s="87"/>
      <c r="C569" s="87"/>
      <c r="D569" s="89"/>
      <c r="R569" s="89"/>
      <c r="S569" s="89"/>
      <c r="T569" s="89"/>
    </row>
    <row r="570" spans="2:20" s="86" customFormat="1" ht="10.199999999999999">
      <c r="B570" s="87"/>
      <c r="C570" s="87"/>
      <c r="D570" s="89"/>
      <c r="R570" s="89"/>
      <c r="S570" s="89"/>
      <c r="T570" s="89"/>
    </row>
    <row r="571" spans="2:20" s="86" customFormat="1" ht="10.199999999999999">
      <c r="B571" s="87"/>
      <c r="C571" s="87"/>
      <c r="D571" s="89"/>
      <c r="R571" s="89"/>
      <c r="S571" s="89"/>
      <c r="T571" s="89"/>
    </row>
    <row r="572" spans="2:20" s="86" customFormat="1" ht="10.199999999999999">
      <c r="B572" s="87"/>
      <c r="C572" s="87"/>
      <c r="D572" s="89"/>
      <c r="R572" s="89"/>
      <c r="S572" s="89"/>
      <c r="T572" s="89"/>
    </row>
    <row r="573" spans="2:20" s="86" customFormat="1" ht="10.199999999999999">
      <c r="B573" s="87"/>
      <c r="C573" s="87"/>
      <c r="D573" s="89"/>
      <c r="R573" s="89"/>
      <c r="S573" s="89"/>
      <c r="T573" s="89"/>
    </row>
    <row r="574" spans="2:20" s="86" customFormat="1" ht="10.199999999999999">
      <c r="B574" s="87"/>
      <c r="C574" s="87"/>
      <c r="D574" s="89"/>
      <c r="R574" s="89"/>
      <c r="S574" s="89"/>
      <c r="T574" s="89"/>
    </row>
    <row r="575" spans="2:20" s="86" customFormat="1" ht="10.199999999999999">
      <c r="B575" s="87"/>
      <c r="C575" s="87"/>
      <c r="D575" s="89"/>
      <c r="R575" s="89"/>
      <c r="S575" s="89"/>
      <c r="T575" s="89"/>
    </row>
    <row r="576" spans="2:20" s="86" customFormat="1" ht="10.199999999999999">
      <c r="B576" s="87"/>
      <c r="C576" s="87"/>
      <c r="D576" s="89"/>
      <c r="R576" s="89"/>
      <c r="S576" s="89"/>
      <c r="T576" s="89"/>
    </row>
    <row r="577" spans="2:20" s="86" customFormat="1" ht="10.199999999999999">
      <c r="B577" s="87"/>
      <c r="C577" s="87"/>
      <c r="D577" s="89"/>
      <c r="R577" s="89"/>
      <c r="S577" s="89"/>
      <c r="T577" s="89"/>
    </row>
    <row r="578" spans="2:20" s="86" customFormat="1" ht="10.199999999999999">
      <c r="B578" s="87"/>
      <c r="C578" s="87"/>
      <c r="D578" s="89"/>
      <c r="R578" s="89"/>
      <c r="S578" s="89"/>
      <c r="T578" s="89"/>
    </row>
    <row r="579" spans="2:20" s="86" customFormat="1" ht="10.199999999999999">
      <c r="B579" s="87"/>
      <c r="C579" s="87"/>
      <c r="D579" s="89"/>
      <c r="R579" s="89"/>
      <c r="S579" s="89"/>
      <c r="T579" s="89"/>
    </row>
    <row r="580" spans="2:20" s="86" customFormat="1" ht="10.199999999999999">
      <c r="B580" s="87"/>
      <c r="C580" s="87"/>
      <c r="D580" s="89"/>
      <c r="R580" s="89"/>
      <c r="S580" s="89"/>
      <c r="T580" s="89"/>
    </row>
    <row r="581" spans="2:20" s="86" customFormat="1" ht="10.199999999999999">
      <c r="B581" s="87"/>
      <c r="C581" s="87"/>
      <c r="D581" s="89"/>
      <c r="R581" s="89"/>
      <c r="S581" s="89"/>
      <c r="T581" s="89"/>
    </row>
    <row r="582" spans="2:20" s="86" customFormat="1" ht="10.199999999999999">
      <c r="B582" s="87"/>
      <c r="C582" s="87"/>
      <c r="D582" s="89"/>
      <c r="R582" s="89"/>
      <c r="S582" s="89"/>
      <c r="T582" s="89"/>
    </row>
    <row r="583" spans="2:20" s="86" customFormat="1" ht="10.199999999999999">
      <c r="B583" s="87"/>
      <c r="C583" s="87"/>
      <c r="D583" s="89"/>
      <c r="R583" s="89"/>
      <c r="S583" s="89"/>
      <c r="T583" s="89"/>
    </row>
    <row r="584" spans="2:20" s="86" customFormat="1" ht="10.199999999999999">
      <c r="B584" s="87"/>
      <c r="C584" s="87"/>
      <c r="D584" s="89"/>
      <c r="R584" s="89"/>
      <c r="S584" s="89"/>
      <c r="T584" s="89"/>
    </row>
    <row r="585" spans="2:20" s="86" customFormat="1" ht="10.199999999999999">
      <c r="B585" s="87"/>
      <c r="C585" s="87"/>
      <c r="D585" s="89"/>
      <c r="R585" s="89"/>
      <c r="S585" s="89"/>
      <c r="T585" s="89"/>
    </row>
    <row r="586" spans="2:20" s="86" customFormat="1" ht="10.199999999999999">
      <c r="B586" s="87"/>
      <c r="C586" s="87"/>
      <c r="D586" s="89"/>
      <c r="R586" s="89"/>
      <c r="S586" s="89"/>
      <c r="T586" s="89"/>
    </row>
    <row r="587" spans="2:20" s="86" customFormat="1" ht="10.199999999999999">
      <c r="B587" s="87"/>
      <c r="C587" s="87"/>
      <c r="D587" s="89"/>
      <c r="R587" s="89"/>
      <c r="S587" s="89"/>
      <c r="T587" s="89"/>
    </row>
    <row r="588" spans="2:20" s="86" customFormat="1" ht="10.199999999999999">
      <c r="B588" s="87"/>
      <c r="C588" s="87"/>
      <c r="D588" s="89"/>
      <c r="R588" s="89"/>
      <c r="S588" s="89"/>
      <c r="T588" s="89"/>
    </row>
    <row r="589" spans="2:20" s="86" customFormat="1" ht="10.199999999999999">
      <c r="B589" s="87"/>
      <c r="C589" s="87"/>
      <c r="D589" s="89"/>
      <c r="R589" s="89"/>
      <c r="S589" s="89"/>
      <c r="T589" s="89"/>
    </row>
    <row r="590" spans="2:20" s="86" customFormat="1" ht="10.199999999999999">
      <c r="B590" s="87"/>
      <c r="C590" s="87"/>
      <c r="D590" s="89"/>
      <c r="R590" s="89"/>
      <c r="S590" s="89"/>
      <c r="T590" s="89"/>
    </row>
    <row r="591" spans="2:20" s="86" customFormat="1" ht="10.199999999999999">
      <c r="B591" s="87"/>
      <c r="C591" s="87"/>
      <c r="D591" s="89"/>
      <c r="R591" s="89"/>
      <c r="S591" s="89"/>
      <c r="T591" s="89"/>
    </row>
    <row r="592" spans="2:20" s="86" customFormat="1" ht="10.199999999999999">
      <c r="B592" s="87"/>
      <c r="C592" s="87"/>
      <c r="D592" s="89"/>
      <c r="R592" s="89"/>
      <c r="S592" s="89"/>
      <c r="T592" s="89"/>
    </row>
    <row r="593" spans="2:20" s="86" customFormat="1" ht="10.199999999999999">
      <c r="B593" s="87"/>
      <c r="C593" s="87"/>
      <c r="D593" s="89"/>
      <c r="R593" s="89"/>
      <c r="S593" s="89"/>
      <c r="T593" s="89"/>
    </row>
    <row r="594" spans="2:20" s="86" customFormat="1" ht="10.199999999999999">
      <c r="B594" s="87"/>
      <c r="C594" s="87"/>
      <c r="D594" s="89"/>
      <c r="R594" s="89"/>
      <c r="S594" s="89"/>
      <c r="T594" s="89"/>
    </row>
    <row r="595" spans="2:20" s="86" customFormat="1" ht="10.199999999999999">
      <c r="B595" s="87"/>
      <c r="C595" s="87"/>
      <c r="D595" s="89"/>
      <c r="R595" s="89"/>
      <c r="S595" s="89"/>
      <c r="T595" s="89"/>
    </row>
    <row r="596" spans="2:20" s="86" customFormat="1" ht="10.199999999999999">
      <c r="B596" s="87"/>
      <c r="C596" s="87"/>
      <c r="D596" s="89"/>
      <c r="R596" s="89"/>
      <c r="S596" s="89"/>
      <c r="T596" s="89"/>
    </row>
    <row r="597" spans="2:20" s="86" customFormat="1" ht="10.199999999999999">
      <c r="B597" s="87"/>
      <c r="C597" s="87"/>
      <c r="D597" s="89"/>
      <c r="R597" s="89"/>
      <c r="S597" s="89"/>
      <c r="T597" s="89"/>
    </row>
    <row r="598" spans="2:20" s="86" customFormat="1" ht="10.199999999999999">
      <c r="B598" s="87"/>
      <c r="C598" s="87"/>
      <c r="D598" s="89"/>
      <c r="R598" s="89"/>
      <c r="S598" s="89"/>
      <c r="T598" s="89"/>
    </row>
    <row r="599" spans="2:20" s="86" customFormat="1" ht="10.199999999999999">
      <c r="B599" s="87"/>
      <c r="C599" s="87"/>
      <c r="D599" s="89"/>
      <c r="R599" s="89"/>
      <c r="S599" s="89"/>
      <c r="T599" s="89"/>
    </row>
    <row r="600" spans="2:20" s="86" customFormat="1" ht="10.199999999999999">
      <c r="B600" s="87"/>
      <c r="C600" s="87"/>
      <c r="D600" s="89"/>
      <c r="R600" s="89"/>
      <c r="S600" s="89"/>
      <c r="T600" s="89"/>
    </row>
    <row r="601" spans="2:20" s="86" customFormat="1" ht="10.199999999999999">
      <c r="B601" s="87"/>
      <c r="C601" s="87"/>
      <c r="D601" s="89"/>
      <c r="R601" s="89"/>
      <c r="S601" s="89"/>
      <c r="T601" s="89"/>
    </row>
    <row r="602" spans="2:20" s="86" customFormat="1" ht="10.199999999999999">
      <c r="B602" s="87"/>
      <c r="C602" s="87"/>
      <c r="D602" s="89"/>
      <c r="R602" s="89"/>
      <c r="S602" s="89"/>
      <c r="T602" s="89"/>
    </row>
    <row r="603" spans="2:20" s="86" customFormat="1" ht="10.199999999999999">
      <c r="B603" s="87"/>
      <c r="C603" s="87"/>
      <c r="D603" s="89"/>
      <c r="R603" s="89"/>
      <c r="S603" s="89"/>
      <c r="T603" s="89"/>
    </row>
    <row r="604" spans="2:20" s="86" customFormat="1" ht="10.199999999999999">
      <c r="B604" s="87"/>
      <c r="C604" s="87"/>
      <c r="D604" s="89"/>
      <c r="R604" s="89"/>
      <c r="S604" s="89"/>
      <c r="T604" s="89"/>
    </row>
    <row r="605" spans="2:20" s="86" customFormat="1" ht="10.199999999999999">
      <c r="B605" s="87"/>
      <c r="C605" s="87"/>
      <c r="D605" s="89"/>
      <c r="R605" s="89"/>
      <c r="S605" s="89"/>
      <c r="T605" s="89"/>
    </row>
    <row r="606" spans="2:20" s="86" customFormat="1" ht="10.199999999999999">
      <c r="B606" s="87"/>
      <c r="C606" s="87"/>
      <c r="D606" s="89"/>
      <c r="R606" s="89"/>
      <c r="S606" s="89"/>
      <c r="T606" s="89"/>
    </row>
    <row r="607" spans="2:20" s="86" customFormat="1" ht="10.199999999999999">
      <c r="B607" s="87"/>
      <c r="C607" s="87"/>
      <c r="D607" s="89"/>
      <c r="R607" s="89"/>
      <c r="S607" s="89"/>
      <c r="T607" s="89"/>
    </row>
    <row r="608" spans="2:20" s="86" customFormat="1" ht="10.199999999999999">
      <c r="B608" s="87"/>
      <c r="C608" s="87"/>
      <c r="D608" s="89"/>
      <c r="R608" s="89"/>
      <c r="S608" s="89"/>
      <c r="T608" s="89"/>
    </row>
    <row r="609" spans="2:20" s="86" customFormat="1" ht="10.199999999999999">
      <c r="B609" s="87"/>
      <c r="C609" s="87"/>
      <c r="D609" s="89"/>
      <c r="R609" s="89"/>
      <c r="S609" s="89"/>
      <c r="T609" s="89"/>
    </row>
    <row r="610" spans="2:20" s="86" customFormat="1" ht="10.199999999999999">
      <c r="B610" s="87"/>
      <c r="C610" s="87"/>
      <c r="D610" s="89"/>
      <c r="R610" s="89"/>
      <c r="S610" s="89"/>
      <c r="T610" s="89"/>
    </row>
    <row r="611" spans="2:20" s="86" customFormat="1" ht="10.199999999999999">
      <c r="B611" s="87"/>
      <c r="C611" s="87"/>
      <c r="D611" s="89"/>
      <c r="R611" s="89"/>
      <c r="S611" s="89"/>
      <c r="T611" s="89"/>
    </row>
    <row r="612" spans="2:20" s="86" customFormat="1" ht="10.199999999999999">
      <c r="B612" s="87"/>
      <c r="C612" s="87"/>
      <c r="D612" s="89"/>
      <c r="R612" s="89"/>
      <c r="S612" s="89"/>
      <c r="T612" s="89"/>
    </row>
    <row r="613" spans="2:20" s="86" customFormat="1" ht="10.199999999999999">
      <c r="B613" s="87"/>
      <c r="C613" s="87"/>
      <c r="D613" s="89"/>
      <c r="R613" s="89"/>
      <c r="S613" s="89"/>
      <c r="T613" s="89"/>
    </row>
    <row r="614" spans="2:20" s="86" customFormat="1" ht="10.199999999999999">
      <c r="B614" s="87"/>
      <c r="C614" s="87"/>
      <c r="D614" s="89"/>
      <c r="R614" s="89"/>
      <c r="S614" s="89"/>
      <c r="T614" s="89"/>
    </row>
    <row r="615" spans="2:20" s="86" customFormat="1" ht="10.199999999999999">
      <c r="B615" s="87"/>
      <c r="C615" s="87"/>
      <c r="D615" s="89"/>
      <c r="R615" s="89"/>
      <c r="S615" s="89"/>
      <c r="T615" s="89"/>
    </row>
    <row r="616" spans="2:20" s="86" customFormat="1" ht="10.199999999999999">
      <c r="B616" s="87"/>
      <c r="C616" s="87"/>
      <c r="D616" s="89"/>
      <c r="R616" s="89"/>
      <c r="S616" s="89"/>
      <c r="T616" s="89"/>
    </row>
    <row r="617" spans="2:20" s="86" customFormat="1" ht="10.199999999999999">
      <c r="B617" s="87"/>
      <c r="C617" s="87"/>
      <c r="D617" s="89"/>
      <c r="R617" s="89"/>
      <c r="S617" s="89"/>
      <c r="T617" s="89"/>
    </row>
    <row r="618" spans="2:20" s="86" customFormat="1" ht="10.199999999999999">
      <c r="B618" s="87"/>
      <c r="C618" s="87"/>
      <c r="D618" s="89"/>
      <c r="R618" s="89"/>
      <c r="S618" s="89"/>
      <c r="T618" s="89"/>
    </row>
    <row r="619" spans="2:20" s="86" customFormat="1" ht="10.199999999999999">
      <c r="B619" s="87"/>
      <c r="C619" s="87"/>
      <c r="D619" s="89"/>
      <c r="R619" s="89"/>
      <c r="S619" s="89"/>
      <c r="T619" s="89"/>
    </row>
    <row r="620" spans="2:20" s="86" customFormat="1" ht="10.199999999999999">
      <c r="B620" s="87"/>
      <c r="C620" s="87"/>
      <c r="D620" s="89"/>
      <c r="R620" s="89"/>
      <c r="S620" s="89"/>
      <c r="T620" s="89"/>
    </row>
    <row r="621" spans="2:20" s="86" customFormat="1" ht="10.199999999999999">
      <c r="B621" s="87"/>
      <c r="C621" s="87"/>
      <c r="D621" s="89"/>
      <c r="R621" s="89"/>
      <c r="S621" s="89"/>
      <c r="T621" s="89"/>
    </row>
    <row r="622" spans="2:20" s="86" customFormat="1" ht="10.199999999999999">
      <c r="B622" s="87"/>
      <c r="C622" s="87"/>
      <c r="D622" s="89"/>
      <c r="R622" s="89"/>
      <c r="S622" s="89"/>
      <c r="T622" s="89"/>
    </row>
    <row r="623" spans="2:20" s="86" customFormat="1" ht="10.199999999999999">
      <c r="B623" s="87"/>
      <c r="C623" s="87"/>
      <c r="D623" s="89"/>
      <c r="R623" s="89"/>
      <c r="S623" s="89"/>
      <c r="T623" s="89"/>
    </row>
    <row r="624" spans="2:20" s="86" customFormat="1" ht="10.199999999999999">
      <c r="B624" s="87"/>
      <c r="C624" s="87"/>
      <c r="D624" s="89"/>
      <c r="R624" s="89"/>
      <c r="S624" s="89"/>
      <c r="T624" s="89"/>
    </row>
    <row r="625" spans="2:20" s="86" customFormat="1" ht="10.199999999999999">
      <c r="B625" s="87"/>
      <c r="C625" s="87"/>
      <c r="D625" s="89"/>
      <c r="R625" s="89"/>
      <c r="S625" s="89"/>
      <c r="T625" s="89"/>
    </row>
    <row r="626" spans="2:20" s="86" customFormat="1" ht="10.199999999999999">
      <c r="B626" s="87"/>
      <c r="C626" s="87"/>
      <c r="D626" s="89"/>
      <c r="R626" s="89"/>
      <c r="S626" s="89"/>
      <c r="T626" s="89"/>
    </row>
    <row r="627" spans="2:20" s="86" customFormat="1" ht="10.199999999999999">
      <c r="B627" s="87"/>
      <c r="C627" s="87"/>
      <c r="D627" s="89"/>
      <c r="R627" s="89"/>
      <c r="S627" s="89"/>
      <c r="T627" s="89"/>
    </row>
    <row r="628" spans="2:20" s="86" customFormat="1" ht="10.199999999999999">
      <c r="B628" s="87"/>
      <c r="C628" s="87"/>
      <c r="D628" s="89"/>
      <c r="R628" s="89"/>
      <c r="S628" s="89"/>
      <c r="T628" s="89"/>
    </row>
    <row r="629" spans="2:20" s="86" customFormat="1" ht="10.199999999999999">
      <c r="B629" s="87"/>
      <c r="C629" s="87"/>
      <c r="D629" s="89"/>
      <c r="R629" s="89"/>
      <c r="S629" s="89"/>
      <c r="T629" s="89"/>
    </row>
    <row r="630" spans="2:20" s="86" customFormat="1" ht="10.199999999999999">
      <c r="B630" s="87"/>
      <c r="C630" s="87"/>
      <c r="D630" s="89"/>
      <c r="R630" s="89"/>
      <c r="S630" s="89"/>
      <c r="T630" s="89"/>
    </row>
    <row r="631" spans="2:20" s="86" customFormat="1" ht="10.199999999999999">
      <c r="B631" s="87"/>
      <c r="C631" s="87"/>
      <c r="D631" s="89"/>
      <c r="R631" s="89"/>
      <c r="S631" s="89"/>
      <c r="T631" s="89"/>
    </row>
    <row r="632" spans="2:20" s="86" customFormat="1" ht="10.199999999999999">
      <c r="B632" s="87"/>
      <c r="C632" s="87"/>
      <c r="D632" s="89"/>
      <c r="R632" s="89"/>
      <c r="S632" s="89"/>
      <c r="T632" s="89"/>
    </row>
    <row r="633" spans="2:20" s="86" customFormat="1" ht="10.199999999999999">
      <c r="B633" s="87"/>
      <c r="C633" s="87"/>
      <c r="D633" s="89"/>
      <c r="R633" s="89"/>
      <c r="S633" s="89"/>
      <c r="T633" s="89"/>
    </row>
    <row r="634" spans="2:20" s="86" customFormat="1" ht="10.199999999999999">
      <c r="B634" s="87"/>
      <c r="C634" s="87"/>
      <c r="D634" s="89"/>
      <c r="R634" s="89"/>
      <c r="S634" s="89"/>
      <c r="T634" s="89"/>
    </row>
    <row r="635" spans="2:20" s="86" customFormat="1" ht="10.199999999999999">
      <c r="B635" s="87"/>
      <c r="C635" s="87"/>
      <c r="D635" s="89"/>
      <c r="R635" s="89"/>
      <c r="S635" s="89"/>
      <c r="T635" s="89"/>
    </row>
    <row r="636" spans="2:20" s="86" customFormat="1" ht="10.199999999999999">
      <c r="B636" s="87"/>
      <c r="C636" s="87"/>
      <c r="D636" s="89"/>
      <c r="R636" s="89"/>
      <c r="S636" s="89"/>
      <c r="T636" s="89"/>
    </row>
    <row r="637" spans="2:20" s="86" customFormat="1" ht="10.199999999999999">
      <c r="B637" s="87"/>
      <c r="C637" s="87"/>
      <c r="D637" s="89"/>
      <c r="R637" s="89"/>
      <c r="S637" s="89"/>
      <c r="T637" s="89"/>
    </row>
    <row r="638" spans="2:20" s="86" customFormat="1" ht="10.199999999999999">
      <c r="B638" s="87"/>
      <c r="C638" s="87"/>
      <c r="D638" s="89"/>
      <c r="R638" s="89"/>
      <c r="S638" s="89"/>
      <c r="T638" s="89"/>
    </row>
    <row r="639" spans="2:20" s="86" customFormat="1" ht="10.199999999999999">
      <c r="B639" s="87"/>
      <c r="C639" s="87"/>
      <c r="D639" s="89"/>
      <c r="R639" s="89"/>
      <c r="S639" s="89"/>
      <c r="T639" s="89"/>
    </row>
    <row r="640" spans="2:20" s="86" customFormat="1" ht="10.199999999999999">
      <c r="B640" s="87"/>
      <c r="C640" s="87"/>
      <c r="D640" s="89"/>
      <c r="R640" s="89"/>
      <c r="S640" s="89"/>
      <c r="T640" s="89"/>
    </row>
    <row r="641" spans="2:20" s="86" customFormat="1" ht="10.199999999999999">
      <c r="B641" s="87"/>
      <c r="C641" s="87"/>
      <c r="D641" s="89"/>
      <c r="R641" s="89"/>
      <c r="S641" s="89"/>
      <c r="T641" s="89"/>
    </row>
    <row r="642" spans="2:20" s="86" customFormat="1" ht="10.199999999999999">
      <c r="B642" s="87"/>
      <c r="C642" s="87"/>
      <c r="D642" s="89"/>
      <c r="R642" s="89"/>
      <c r="S642" s="89"/>
      <c r="T642" s="89"/>
    </row>
    <row r="643" spans="2:20" s="86" customFormat="1" ht="10.199999999999999">
      <c r="B643" s="87"/>
      <c r="C643" s="87"/>
      <c r="D643" s="89"/>
      <c r="R643" s="89"/>
      <c r="S643" s="89"/>
      <c r="T643" s="89"/>
    </row>
    <row r="644" spans="2:20" s="86" customFormat="1" ht="10.199999999999999">
      <c r="B644" s="87"/>
      <c r="C644" s="87"/>
      <c r="D644" s="89"/>
      <c r="R644" s="89"/>
      <c r="S644" s="89"/>
      <c r="T644" s="89"/>
    </row>
    <row r="645" spans="2:20" s="86" customFormat="1" ht="10.199999999999999">
      <c r="B645" s="87"/>
      <c r="C645" s="87"/>
      <c r="D645" s="89"/>
      <c r="R645" s="89"/>
      <c r="S645" s="89"/>
      <c r="T645" s="89"/>
    </row>
    <row r="646" spans="2:20" s="86" customFormat="1" ht="10.199999999999999">
      <c r="B646" s="87"/>
      <c r="C646" s="87"/>
      <c r="D646" s="89"/>
      <c r="R646" s="89"/>
      <c r="S646" s="89"/>
      <c r="T646" s="89"/>
    </row>
    <row r="647" spans="2:20" s="86" customFormat="1" ht="10.199999999999999">
      <c r="B647" s="87"/>
      <c r="C647" s="87"/>
      <c r="D647" s="89"/>
      <c r="R647" s="89"/>
      <c r="S647" s="89"/>
      <c r="T647" s="89"/>
    </row>
    <row r="648" spans="2:20" s="86" customFormat="1" ht="10.199999999999999">
      <c r="B648" s="87"/>
      <c r="C648" s="87"/>
      <c r="D648" s="89"/>
      <c r="R648" s="89"/>
      <c r="S648" s="89"/>
      <c r="T648" s="89"/>
    </row>
    <row r="649" spans="2:20" s="86" customFormat="1" ht="10.199999999999999">
      <c r="B649" s="87"/>
      <c r="C649" s="87"/>
      <c r="D649" s="89"/>
      <c r="R649" s="89"/>
      <c r="S649" s="89"/>
      <c r="T649" s="89"/>
    </row>
    <row r="650" spans="2:20" s="86" customFormat="1" ht="10.199999999999999">
      <c r="B650" s="87"/>
      <c r="C650" s="87"/>
      <c r="D650" s="89"/>
      <c r="R650" s="89"/>
      <c r="S650" s="89"/>
      <c r="T650" s="89"/>
    </row>
    <row r="651" spans="2:20" s="86" customFormat="1" ht="10.199999999999999">
      <c r="B651" s="87"/>
      <c r="C651" s="87"/>
      <c r="D651" s="89"/>
      <c r="R651" s="89"/>
      <c r="S651" s="89"/>
      <c r="T651" s="89"/>
    </row>
    <row r="652" spans="2:20" s="86" customFormat="1" ht="10.199999999999999">
      <c r="B652" s="87"/>
      <c r="C652" s="87"/>
      <c r="D652" s="89"/>
      <c r="R652" s="89"/>
      <c r="S652" s="89"/>
      <c r="T652" s="89"/>
    </row>
    <row r="653" spans="2:20" s="86" customFormat="1" ht="10.199999999999999">
      <c r="B653" s="87"/>
      <c r="C653" s="87"/>
      <c r="D653" s="89"/>
      <c r="R653" s="89"/>
      <c r="S653" s="89"/>
      <c r="T653" s="89"/>
    </row>
    <row r="654" spans="2:20" s="86" customFormat="1" ht="10.199999999999999">
      <c r="B654" s="87"/>
      <c r="C654" s="87"/>
      <c r="D654" s="89"/>
      <c r="R654" s="89"/>
      <c r="S654" s="89"/>
      <c r="T654" s="89"/>
    </row>
    <row r="655" spans="2:20" s="86" customFormat="1" ht="10.199999999999999">
      <c r="B655" s="87"/>
      <c r="C655" s="87"/>
      <c r="D655" s="89"/>
      <c r="R655" s="89"/>
      <c r="S655" s="89"/>
      <c r="T655" s="89"/>
    </row>
    <row r="656" spans="2:20" s="86" customFormat="1" ht="10.199999999999999">
      <c r="B656" s="87"/>
      <c r="C656" s="87"/>
      <c r="D656" s="89"/>
      <c r="R656" s="89"/>
      <c r="S656" s="89"/>
      <c r="T656" s="89"/>
    </row>
    <row r="657" spans="2:20" s="86" customFormat="1" ht="10.199999999999999">
      <c r="B657" s="87"/>
      <c r="C657" s="87"/>
      <c r="D657" s="89"/>
      <c r="R657" s="89"/>
      <c r="S657" s="89"/>
      <c r="T657" s="89"/>
    </row>
    <row r="658" spans="2:20" s="86" customFormat="1" ht="10.199999999999999">
      <c r="B658" s="87"/>
      <c r="C658" s="87"/>
      <c r="D658" s="89"/>
      <c r="R658" s="89"/>
      <c r="S658" s="89"/>
      <c r="T658" s="89"/>
    </row>
    <row r="659" spans="2:20" s="86" customFormat="1" ht="10.199999999999999">
      <c r="B659" s="87"/>
      <c r="C659" s="87"/>
      <c r="D659" s="89"/>
      <c r="R659" s="89"/>
      <c r="S659" s="89"/>
      <c r="T659" s="89"/>
    </row>
    <row r="660" spans="2:20" s="86" customFormat="1" ht="10.199999999999999">
      <c r="B660" s="87"/>
      <c r="C660" s="87"/>
      <c r="D660" s="89"/>
      <c r="R660" s="89"/>
      <c r="S660" s="89"/>
      <c r="T660" s="89"/>
    </row>
    <row r="661" spans="2:20" s="86" customFormat="1" ht="10.199999999999999">
      <c r="B661" s="87"/>
      <c r="C661" s="87"/>
      <c r="D661" s="89"/>
      <c r="R661" s="89"/>
      <c r="S661" s="89"/>
      <c r="T661" s="89"/>
    </row>
    <row r="662" spans="2:20" s="86" customFormat="1" ht="10.199999999999999">
      <c r="B662" s="87"/>
      <c r="C662" s="87"/>
      <c r="D662" s="89"/>
      <c r="R662" s="89"/>
      <c r="S662" s="89"/>
      <c r="T662" s="89"/>
    </row>
    <row r="663" spans="2:20" s="86" customFormat="1" ht="10.199999999999999">
      <c r="B663" s="87"/>
      <c r="C663" s="87"/>
      <c r="D663" s="89"/>
      <c r="R663" s="89"/>
      <c r="S663" s="89"/>
      <c r="T663" s="89"/>
    </row>
    <row r="664" spans="2:20" s="86" customFormat="1" ht="10.199999999999999">
      <c r="B664" s="87"/>
      <c r="C664" s="87"/>
      <c r="D664" s="89"/>
      <c r="R664" s="89"/>
      <c r="S664" s="89"/>
      <c r="T664" s="89"/>
    </row>
    <row r="665" spans="2:20" s="86" customFormat="1" ht="10.199999999999999">
      <c r="B665" s="87"/>
      <c r="C665" s="87"/>
      <c r="D665" s="89"/>
      <c r="R665" s="89"/>
      <c r="S665" s="89"/>
      <c r="T665" s="89"/>
    </row>
    <row r="666" spans="2:20" s="86" customFormat="1" ht="10.199999999999999">
      <c r="B666" s="87"/>
      <c r="C666" s="87"/>
      <c r="D666" s="89"/>
      <c r="R666" s="89"/>
      <c r="S666" s="89"/>
      <c r="T666" s="89"/>
    </row>
    <row r="667" spans="2:20" s="86" customFormat="1" ht="10.199999999999999">
      <c r="B667" s="87"/>
      <c r="C667" s="87"/>
      <c r="D667" s="89"/>
      <c r="R667" s="89"/>
      <c r="S667" s="89"/>
      <c r="T667" s="89"/>
    </row>
    <row r="668" spans="2:20" s="86" customFormat="1" ht="10.199999999999999">
      <c r="B668" s="87"/>
      <c r="C668" s="87"/>
      <c r="D668" s="89"/>
      <c r="R668" s="89"/>
      <c r="S668" s="89"/>
      <c r="T668" s="89"/>
    </row>
    <row r="669" spans="2:20" s="86" customFormat="1" ht="10.199999999999999">
      <c r="B669" s="87"/>
      <c r="C669" s="87"/>
      <c r="D669" s="89"/>
      <c r="R669" s="89"/>
      <c r="S669" s="89"/>
      <c r="T669" s="89"/>
    </row>
    <row r="670" spans="2:20" s="86" customFormat="1" ht="10.199999999999999">
      <c r="B670" s="87"/>
      <c r="C670" s="87"/>
      <c r="D670" s="89"/>
      <c r="R670" s="89"/>
      <c r="S670" s="89"/>
      <c r="T670" s="89"/>
    </row>
    <row r="671" spans="2:20" s="86" customFormat="1" ht="10.199999999999999">
      <c r="B671" s="87"/>
      <c r="C671" s="87"/>
      <c r="D671" s="89"/>
      <c r="R671" s="89"/>
      <c r="S671" s="89"/>
      <c r="T671" s="89"/>
    </row>
    <row r="672" spans="2:20" s="86" customFormat="1" ht="10.199999999999999">
      <c r="B672" s="87"/>
      <c r="C672" s="87"/>
      <c r="D672" s="89"/>
      <c r="R672" s="89"/>
      <c r="S672" s="89"/>
      <c r="T672" s="89"/>
    </row>
    <row r="673" spans="2:20" s="86" customFormat="1" ht="10.199999999999999">
      <c r="B673" s="87"/>
      <c r="C673" s="87"/>
      <c r="D673" s="89"/>
      <c r="R673" s="89"/>
      <c r="S673" s="89"/>
      <c r="T673" s="89"/>
    </row>
    <row r="674" spans="2:20" s="86" customFormat="1" ht="10.199999999999999">
      <c r="B674" s="87"/>
      <c r="C674" s="87"/>
      <c r="D674" s="89"/>
      <c r="R674" s="89"/>
      <c r="S674" s="89"/>
      <c r="T674" s="89"/>
    </row>
    <row r="675" spans="2:20" s="86" customFormat="1" ht="10.199999999999999">
      <c r="B675" s="87"/>
      <c r="C675" s="87"/>
      <c r="D675" s="89"/>
      <c r="R675" s="89"/>
      <c r="S675" s="89"/>
      <c r="T675" s="89"/>
    </row>
    <row r="676" spans="2:20" s="86" customFormat="1" ht="10.199999999999999">
      <c r="B676" s="87"/>
      <c r="C676" s="87"/>
      <c r="D676" s="89"/>
      <c r="R676" s="89"/>
      <c r="S676" s="89"/>
      <c r="T676" s="89"/>
    </row>
    <row r="677" spans="2:20" s="86" customFormat="1" ht="10.199999999999999">
      <c r="B677" s="87"/>
      <c r="C677" s="87"/>
      <c r="D677" s="89"/>
      <c r="R677" s="89"/>
      <c r="S677" s="89"/>
      <c r="T677" s="89"/>
    </row>
    <row r="678" spans="2:20" s="86" customFormat="1" ht="10.199999999999999">
      <c r="B678" s="87"/>
      <c r="C678" s="87"/>
      <c r="D678" s="89"/>
      <c r="R678" s="89"/>
      <c r="S678" s="89"/>
      <c r="T678" s="89"/>
    </row>
    <row r="679" spans="2:20" s="86" customFormat="1" ht="10.199999999999999">
      <c r="B679" s="87"/>
      <c r="C679" s="87"/>
      <c r="D679" s="89"/>
      <c r="R679" s="89"/>
      <c r="S679" s="89"/>
      <c r="T679" s="89"/>
    </row>
    <row r="680" spans="2:20" s="86" customFormat="1" ht="10.199999999999999">
      <c r="B680" s="87"/>
      <c r="C680" s="87"/>
      <c r="D680" s="89"/>
      <c r="R680" s="89"/>
      <c r="S680" s="89"/>
      <c r="T680" s="89"/>
    </row>
    <row r="681" spans="2:20" s="86" customFormat="1" ht="10.199999999999999">
      <c r="B681" s="87"/>
      <c r="C681" s="87"/>
      <c r="D681" s="89"/>
      <c r="R681" s="89"/>
      <c r="S681" s="89"/>
      <c r="T681" s="89"/>
    </row>
    <row r="682" spans="2:20" s="86" customFormat="1" ht="10.199999999999999">
      <c r="B682" s="87"/>
      <c r="C682" s="87"/>
      <c r="D682" s="89"/>
      <c r="R682" s="89"/>
      <c r="S682" s="89"/>
      <c r="T682" s="89"/>
    </row>
    <row r="683" spans="2:20" s="86" customFormat="1" ht="10.199999999999999">
      <c r="B683" s="87"/>
      <c r="C683" s="87"/>
      <c r="D683" s="89"/>
      <c r="R683" s="89"/>
      <c r="S683" s="89"/>
      <c r="T683" s="89"/>
    </row>
    <row r="684" spans="2:20" s="86" customFormat="1" ht="10.199999999999999">
      <c r="B684" s="87"/>
      <c r="C684" s="87"/>
      <c r="D684" s="89"/>
      <c r="R684" s="89"/>
      <c r="S684" s="89"/>
      <c r="T684" s="89"/>
    </row>
    <row r="685" spans="2:20" s="86" customFormat="1" ht="10.199999999999999">
      <c r="B685" s="87"/>
      <c r="C685" s="87"/>
      <c r="D685" s="89"/>
      <c r="R685" s="89"/>
      <c r="S685" s="89"/>
      <c r="T685" s="89"/>
    </row>
    <row r="686" spans="2:20" s="86" customFormat="1" ht="10.199999999999999">
      <c r="B686" s="87"/>
      <c r="C686" s="87"/>
      <c r="D686" s="89"/>
      <c r="R686" s="89"/>
      <c r="S686" s="89"/>
      <c r="T686" s="89"/>
    </row>
    <row r="687" spans="2:20" s="86" customFormat="1" ht="10.199999999999999">
      <c r="B687" s="87"/>
      <c r="C687" s="87"/>
      <c r="D687" s="89"/>
      <c r="R687" s="89"/>
      <c r="S687" s="89"/>
      <c r="T687" s="89"/>
    </row>
    <row r="688" spans="2:20" s="86" customFormat="1" ht="10.199999999999999">
      <c r="B688" s="87"/>
      <c r="C688" s="87"/>
      <c r="D688" s="89"/>
      <c r="R688" s="89"/>
      <c r="S688" s="89"/>
      <c r="T688" s="89"/>
    </row>
    <row r="689" spans="2:20" s="86" customFormat="1" ht="10.199999999999999">
      <c r="B689" s="87"/>
      <c r="C689" s="87"/>
      <c r="D689" s="89"/>
      <c r="R689" s="89"/>
      <c r="S689" s="89"/>
      <c r="T689" s="89"/>
    </row>
    <row r="690" spans="2:20" s="86" customFormat="1" ht="10.199999999999999">
      <c r="B690" s="87"/>
      <c r="C690" s="87"/>
      <c r="D690" s="89"/>
      <c r="R690" s="89"/>
      <c r="S690" s="89"/>
      <c r="T690" s="89"/>
    </row>
    <row r="691" spans="2:20" s="86" customFormat="1" ht="10.199999999999999">
      <c r="B691" s="87"/>
      <c r="C691" s="87"/>
      <c r="D691" s="89"/>
      <c r="R691" s="89"/>
      <c r="S691" s="89"/>
      <c r="T691" s="89"/>
    </row>
    <row r="692" spans="2:20" s="86" customFormat="1" ht="10.199999999999999">
      <c r="B692" s="87"/>
      <c r="C692" s="87"/>
      <c r="D692" s="89"/>
      <c r="R692" s="89"/>
      <c r="S692" s="89"/>
      <c r="T692" s="89"/>
    </row>
    <row r="693" spans="2:20" s="86" customFormat="1" ht="10.199999999999999">
      <c r="B693" s="87"/>
      <c r="C693" s="87"/>
      <c r="D693" s="89"/>
      <c r="R693" s="89"/>
      <c r="S693" s="89"/>
      <c r="T693" s="89"/>
    </row>
    <row r="694" spans="2:20" s="86" customFormat="1" ht="10.199999999999999">
      <c r="B694" s="87"/>
      <c r="C694" s="87"/>
      <c r="D694" s="89"/>
      <c r="R694" s="89"/>
      <c r="S694" s="89"/>
      <c r="T694" s="89"/>
    </row>
    <row r="695" spans="2:20" s="86" customFormat="1" ht="10.199999999999999">
      <c r="B695" s="87"/>
      <c r="C695" s="87"/>
      <c r="D695" s="89"/>
      <c r="R695" s="89"/>
      <c r="S695" s="89"/>
      <c r="T695" s="89"/>
    </row>
    <row r="696" spans="2:20" s="86" customFormat="1" ht="10.199999999999999">
      <c r="B696" s="87"/>
      <c r="C696" s="87"/>
      <c r="D696" s="89"/>
      <c r="R696" s="89"/>
      <c r="S696" s="89"/>
      <c r="T696" s="89"/>
    </row>
    <row r="697" spans="2:20" s="86" customFormat="1" ht="10.199999999999999">
      <c r="B697" s="87"/>
      <c r="C697" s="87"/>
      <c r="D697" s="89"/>
      <c r="R697" s="89"/>
      <c r="S697" s="89"/>
      <c r="T697" s="89"/>
    </row>
    <row r="698" spans="2:20" s="86" customFormat="1" ht="10.199999999999999">
      <c r="B698" s="87"/>
      <c r="C698" s="87"/>
      <c r="D698" s="89"/>
      <c r="R698" s="89"/>
      <c r="S698" s="89"/>
      <c r="T698" s="89"/>
    </row>
    <row r="699" spans="2:20" s="86" customFormat="1" ht="10.199999999999999">
      <c r="B699" s="87"/>
      <c r="C699" s="87"/>
      <c r="D699" s="89"/>
      <c r="R699" s="89"/>
      <c r="S699" s="89"/>
      <c r="T699" s="89"/>
    </row>
    <row r="700" spans="2:20" s="86" customFormat="1" ht="10.199999999999999">
      <c r="B700" s="87"/>
      <c r="C700" s="87"/>
      <c r="D700" s="89"/>
      <c r="R700" s="89"/>
      <c r="S700" s="89"/>
      <c r="T700" s="89"/>
    </row>
    <row r="701" spans="2:20" s="86" customFormat="1" ht="10.199999999999999">
      <c r="B701" s="87"/>
      <c r="C701" s="87"/>
      <c r="D701" s="89"/>
      <c r="R701" s="89"/>
      <c r="S701" s="89"/>
      <c r="T701" s="89"/>
    </row>
    <row r="702" spans="2:20" s="86" customFormat="1" ht="10.199999999999999">
      <c r="B702" s="87"/>
      <c r="C702" s="87"/>
      <c r="D702" s="89"/>
      <c r="R702" s="89"/>
      <c r="S702" s="89"/>
      <c r="T702" s="89"/>
    </row>
    <row r="703" spans="2:20" s="86" customFormat="1" ht="10.199999999999999">
      <c r="B703" s="87"/>
      <c r="C703" s="87"/>
      <c r="D703" s="89"/>
      <c r="R703" s="89"/>
      <c r="S703" s="89"/>
      <c r="T703" s="89"/>
    </row>
    <row r="704" spans="2:20" s="86" customFormat="1" ht="10.199999999999999">
      <c r="B704" s="87"/>
      <c r="C704" s="87"/>
      <c r="D704" s="89"/>
      <c r="R704" s="89"/>
      <c r="S704" s="89"/>
      <c r="T704" s="89"/>
    </row>
    <row r="705" spans="2:20" s="86" customFormat="1" ht="10.199999999999999">
      <c r="B705" s="87"/>
      <c r="C705" s="87"/>
      <c r="D705" s="89"/>
      <c r="R705" s="89"/>
      <c r="S705" s="89"/>
      <c r="T705" s="89"/>
    </row>
    <row r="706" spans="2:20" s="86" customFormat="1" ht="10.199999999999999">
      <c r="B706" s="87"/>
      <c r="C706" s="87"/>
      <c r="D706" s="89"/>
      <c r="R706" s="89"/>
      <c r="S706" s="89"/>
      <c r="T706" s="89"/>
    </row>
    <row r="707" spans="2:20" s="86" customFormat="1" ht="10.199999999999999">
      <c r="B707" s="87"/>
      <c r="C707" s="87"/>
      <c r="D707" s="89"/>
      <c r="R707" s="89"/>
      <c r="S707" s="89"/>
      <c r="T707" s="89"/>
    </row>
    <row r="708" spans="2:20" s="86" customFormat="1" ht="10.199999999999999">
      <c r="B708" s="87"/>
      <c r="C708" s="87"/>
      <c r="D708" s="89"/>
      <c r="R708" s="89"/>
      <c r="S708" s="89"/>
      <c r="T708" s="89"/>
    </row>
    <row r="709" spans="2:20" s="86" customFormat="1" ht="10.199999999999999">
      <c r="B709" s="87"/>
      <c r="C709" s="87"/>
      <c r="D709" s="89"/>
      <c r="R709" s="89"/>
      <c r="S709" s="89"/>
      <c r="T709" s="89"/>
    </row>
    <row r="710" spans="2:20" s="86" customFormat="1" ht="10.199999999999999">
      <c r="B710" s="87"/>
      <c r="C710" s="87"/>
      <c r="D710" s="89"/>
      <c r="R710" s="89"/>
      <c r="S710" s="89"/>
      <c r="T710" s="89"/>
    </row>
    <row r="711" spans="2:20" s="86" customFormat="1" ht="10.199999999999999">
      <c r="B711" s="87"/>
      <c r="C711" s="87"/>
      <c r="D711" s="89"/>
      <c r="R711" s="89"/>
      <c r="S711" s="89"/>
      <c r="T711" s="89"/>
    </row>
    <row r="712" spans="2:20" s="86" customFormat="1" ht="10.199999999999999">
      <c r="B712" s="87"/>
      <c r="C712" s="87"/>
      <c r="D712" s="89"/>
      <c r="R712" s="89"/>
      <c r="S712" s="89"/>
      <c r="T712" s="89"/>
    </row>
    <row r="713" spans="2:20" s="86" customFormat="1" ht="10.199999999999999">
      <c r="B713" s="87"/>
      <c r="C713" s="87"/>
      <c r="D713" s="89"/>
      <c r="R713" s="89"/>
      <c r="S713" s="89"/>
      <c r="T713" s="89"/>
    </row>
    <row r="714" spans="2:20" s="86" customFormat="1" ht="10.199999999999999">
      <c r="B714" s="87"/>
      <c r="C714" s="87"/>
      <c r="D714" s="89"/>
      <c r="R714" s="89"/>
      <c r="S714" s="89"/>
      <c r="T714" s="89"/>
    </row>
    <row r="715" spans="2:20" s="86" customFormat="1" ht="10.199999999999999">
      <c r="B715" s="87"/>
      <c r="C715" s="87"/>
      <c r="D715" s="89"/>
      <c r="R715" s="89"/>
      <c r="S715" s="89"/>
      <c r="T715" s="89"/>
    </row>
    <row r="716" spans="2:20" s="86" customFormat="1" ht="10.199999999999999">
      <c r="B716" s="87"/>
      <c r="C716" s="87"/>
      <c r="D716" s="89"/>
      <c r="R716" s="89"/>
      <c r="S716" s="89"/>
      <c r="T716" s="89"/>
    </row>
    <row r="717" spans="2:20" s="86" customFormat="1" ht="10.199999999999999">
      <c r="B717" s="87"/>
      <c r="C717" s="87"/>
      <c r="D717" s="89"/>
      <c r="R717" s="89"/>
      <c r="S717" s="89"/>
      <c r="T717" s="89"/>
    </row>
    <row r="718" spans="2:20" s="86" customFormat="1" ht="10.199999999999999">
      <c r="B718" s="87"/>
      <c r="C718" s="87"/>
      <c r="D718" s="89"/>
      <c r="R718" s="89"/>
      <c r="S718" s="89"/>
      <c r="T718" s="89"/>
    </row>
    <row r="719" spans="2:20" s="86" customFormat="1" ht="10.199999999999999">
      <c r="B719" s="87"/>
      <c r="C719" s="87"/>
      <c r="D719" s="89"/>
      <c r="R719" s="89"/>
      <c r="S719" s="89"/>
      <c r="T719" s="89"/>
    </row>
    <row r="720" spans="2:20" s="86" customFormat="1" ht="10.199999999999999">
      <c r="B720" s="87"/>
      <c r="C720" s="87"/>
      <c r="D720" s="89"/>
      <c r="R720" s="89"/>
      <c r="S720" s="89"/>
      <c r="T720" s="89"/>
    </row>
    <row r="721" spans="2:20" s="86" customFormat="1" ht="10.199999999999999">
      <c r="B721" s="87"/>
      <c r="C721" s="87"/>
      <c r="D721" s="89"/>
      <c r="R721" s="89"/>
      <c r="S721" s="89"/>
      <c r="T721" s="89"/>
    </row>
    <row r="722" spans="2:20" s="86" customFormat="1" ht="10.199999999999999">
      <c r="B722" s="87"/>
      <c r="C722" s="87"/>
      <c r="D722" s="89"/>
      <c r="R722" s="89"/>
      <c r="S722" s="89"/>
      <c r="T722" s="89"/>
    </row>
    <row r="723" spans="2:20" s="86" customFormat="1" ht="10.199999999999999">
      <c r="B723" s="87"/>
      <c r="C723" s="87"/>
      <c r="D723" s="89"/>
      <c r="R723" s="89"/>
      <c r="S723" s="89"/>
      <c r="T723" s="89"/>
    </row>
    <row r="724" spans="2:20" s="86" customFormat="1" ht="10.199999999999999">
      <c r="B724" s="87"/>
      <c r="C724" s="87"/>
      <c r="D724" s="89"/>
      <c r="R724" s="89"/>
      <c r="S724" s="89"/>
      <c r="T724" s="89"/>
    </row>
    <row r="725" spans="2:20" s="86" customFormat="1" ht="10.199999999999999">
      <c r="B725" s="87"/>
      <c r="C725" s="87"/>
      <c r="D725" s="89"/>
      <c r="R725" s="89"/>
      <c r="S725" s="89"/>
      <c r="T725" s="89"/>
    </row>
    <row r="726" spans="2:20" s="86" customFormat="1" ht="10.199999999999999">
      <c r="B726" s="87"/>
      <c r="C726" s="87"/>
      <c r="D726" s="89"/>
      <c r="R726" s="89"/>
      <c r="S726" s="89"/>
      <c r="T726" s="89"/>
    </row>
    <row r="727" spans="2:20" s="86" customFormat="1" ht="10.199999999999999">
      <c r="B727" s="87"/>
      <c r="C727" s="87"/>
      <c r="D727" s="89"/>
      <c r="R727" s="89"/>
      <c r="S727" s="89"/>
      <c r="T727" s="89"/>
    </row>
    <row r="728" spans="2:20" s="86" customFormat="1" ht="10.199999999999999">
      <c r="B728" s="87"/>
      <c r="C728" s="87"/>
      <c r="D728" s="89"/>
      <c r="R728" s="89"/>
      <c r="S728" s="89"/>
      <c r="T728" s="89"/>
    </row>
    <row r="729" spans="2:20" s="86" customFormat="1" ht="10.199999999999999">
      <c r="B729" s="87"/>
      <c r="C729" s="87"/>
      <c r="D729" s="89"/>
      <c r="R729" s="89"/>
      <c r="S729" s="89"/>
      <c r="T729" s="89"/>
    </row>
    <row r="730" spans="2:20" s="86" customFormat="1" ht="10.199999999999999">
      <c r="B730" s="87"/>
      <c r="C730" s="87"/>
      <c r="D730" s="89"/>
      <c r="R730" s="89"/>
      <c r="S730" s="89"/>
      <c r="T730" s="89"/>
    </row>
    <row r="731" spans="2:20" s="86" customFormat="1" ht="10.199999999999999">
      <c r="B731" s="87"/>
      <c r="C731" s="87"/>
      <c r="D731" s="89"/>
      <c r="R731" s="89"/>
      <c r="S731" s="89"/>
      <c r="T731" s="89"/>
    </row>
    <row r="732" spans="2:20" s="86" customFormat="1" ht="10.199999999999999">
      <c r="B732" s="87"/>
      <c r="C732" s="87"/>
      <c r="D732" s="89"/>
      <c r="R732" s="89"/>
      <c r="S732" s="89"/>
      <c r="T732" s="89"/>
    </row>
    <row r="733" spans="2:20" s="86" customFormat="1" ht="10.199999999999999">
      <c r="B733" s="87"/>
      <c r="C733" s="87"/>
      <c r="D733" s="89"/>
      <c r="R733" s="89"/>
      <c r="S733" s="89"/>
      <c r="T733" s="89"/>
    </row>
    <row r="734" spans="2:20" s="86" customFormat="1" ht="10.199999999999999">
      <c r="B734" s="87"/>
      <c r="C734" s="87"/>
      <c r="D734" s="89"/>
      <c r="R734" s="89"/>
      <c r="S734" s="89"/>
      <c r="T734" s="89"/>
    </row>
    <row r="735" spans="2:20" s="86" customFormat="1" ht="10.199999999999999">
      <c r="B735" s="87"/>
      <c r="C735" s="87"/>
      <c r="D735" s="89"/>
      <c r="R735" s="89"/>
      <c r="S735" s="89"/>
      <c r="T735" s="89"/>
    </row>
    <row r="736" spans="2:20" s="86" customFormat="1" ht="10.199999999999999">
      <c r="B736" s="87"/>
      <c r="C736" s="87"/>
      <c r="D736" s="89"/>
      <c r="R736" s="89"/>
      <c r="S736" s="89"/>
      <c r="T736" s="89"/>
    </row>
    <row r="737" spans="2:20" s="86" customFormat="1" ht="10.199999999999999">
      <c r="B737" s="87"/>
      <c r="C737" s="87"/>
      <c r="D737" s="89"/>
      <c r="R737" s="89"/>
      <c r="S737" s="89"/>
      <c r="T737" s="89"/>
    </row>
    <row r="738" spans="2:20" s="86" customFormat="1" ht="10.199999999999999">
      <c r="B738" s="87"/>
      <c r="C738" s="87"/>
      <c r="D738" s="89"/>
      <c r="R738" s="89"/>
      <c r="S738" s="89"/>
      <c r="T738" s="89"/>
    </row>
    <row r="739" spans="2:20" s="86" customFormat="1" ht="10.199999999999999">
      <c r="B739" s="87"/>
      <c r="C739" s="87"/>
      <c r="D739" s="89"/>
      <c r="R739" s="89"/>
      <c r="S739" s="89"/>
      <c r="T739" s="89"/>
    </row>
    <row r="740" spans="2:20" s="86" customFormat="1" ht="10.199999999999999">
      <c r="B740" s="87"/>
      <c r="C740" s="87"/>
      <c r="D740" s="89"/>
      <c r="R740" s="89"/>
      <c r="S740" s="89"/>
      <c r="T740" s="89"/>
    </row>
    <row r="741" spans="2:20" s="86" customFormat="1" ht="10.199999999999999">
      <c r="B741" s="87"/>
      <c r="C741" s="87"/>
      <c r="D741" s="89"/>
      <c r="R741" s="89"/>
      <c r="S741" s="89"/>
      <c r="T741" s="89"/>
    </row>
    <row r="742" spans="2:20" s="86" customFormat="1" ht="10.199999999999999">
      <c r="B742" s="87"/>
      <c r="C742" s="87"/>
      <c r="D742" s="89"/>
      <c r="R742" s="89"/>
      <c r="S742" s="89"/>
      <c r="T742" s="89"/>
    </row>
    <row r="743" spans="2:20" s="86" customFormat="1" ht="10.199999999999999">
      <c r="B743" s="87"/>
      <c r="C743" s="87"/>
      <c r="D743" s="89"/>
      <c r="R743" s="89"/>
      <c r="S743" s="89"/>
      <c r="T743" s="89"/>
    </row>
    <row r="744" spans="2:20" s="86" customFormat="1" ht="10.199999999999999">
      <c r="B744" s="87"/>
      <c r="C744" s="87"/>
      <c r="D744" s="89"/>
      <c r="R744" s="89"/>
      <c r="S744" s="89"/>
      <c r="T744" s="89"/>
    </row>
    <row r="745" spans="2:20" s="86" customFormat="1" ht="10.199999999999999">
      <c r="B745" s="87"/>
      <c r="C745" s="87"/>
      <c r="D745" s="89"/>
      <c r="R745" s="89"/>
      <c r="S745" s="89"/>
      <c r="T745" s="89"/>
    </row>
    <row r="746" spans="2:20" s="86" customFormat="1" ht="10.199999999999999">
      <c r="B746" s="87"/>
      <c r="C746" s="87"/>
      <c r="D746" s="89"/>
      <c r="R746" s="89"/>
      <c r="S746" s="89"/>
      <c r="T746" s="89"/>
    </row>
    <row r="747" spans="2:20" s="86" customFormat="1" ht="10.199999999999999">
      <c r="B747" s="87"/>
      <c r="C747" s="87"/>
      <c r="D747" s="89"/>
      <c r="R747" s="89"/>
      <c r="S747" s="89"/>
      <c r="T747" s="89"/>
    </row>
    <row r="748" spans="2:20" s="86" customFormat="1" ht="10.199999999999999">
      <c r="B748" s="87"/>
      <c r="C748" s="87"/>
      <c r="D748" s="89"/>
      <c r="R748" s="89"/>
      <c r="S748" s="89"/>
      <c r="T748" s="89"/>
    </row>
    <row r="749" spans="2:20" s="86" customFormat="1" ht="10.199999999999999">
      <c r="B749" s="87"/>
      <c r="C749" s="87"/>
      <c r="D749" s="89"/>
      <c r="R749" s="89"/>
      <c r="S749" s="89"/>
      <c r="T749" s="89"/>
    </row>
    <row r="750" spans="2:20" s="86" customFormat="1" ht="10.199999999999999">
      <c r="B750" s="87"/>
      <c r="C750" s="87"/>
      <c r="D750" s="89"/>
      <c r="R750" s="89"/>
      <c r="S750" s="89"/>
      <c r="T750" s="89"/>
    </row>
    <row r="751" spans="2:20" s="86" customFormat="1" ht="10.199999999999999">
      <c r="B751" s="87"/>
      <c r="C751" s="87"/>
      <c r="D751" s="89"/>
      <c r="R751" s="89"/>
      <c r="S751" s="89"/>
      <c r="T751" s="89"/>
    </row>
    <row r="752" spans="2:20" s="86" customFormat="1" ht="10.199999999999999">
      <c r="B752" s="87"/>
      <c r="C752" s="87"/>
      <c r="D752" s="89"/>
      <c r="R752" s="89"/>
      <c r="S752" s="89"/>
      <c r="T752" s="89"/>
    </row>
    <row r="753" spans="2:20" s="86" customFormat="1" ht="10.199999999999999">
      <c r="B753" s="87"/>
      <c r="C753" s="87"/>
      <c r="D753" s="89"/>
      <c r="R753" s="89"/>
      <c r="S753" s="89"/>
      <c r="T753" s="89"/>
    </row>
    <row r="754" spans="2:20" s="86" customFormat="1" ht="10.199999999999999">
      <c r="B754" s="87"/>
      <c r="C754" s="87"/>
      <c r="D754" s="89"/>
      <c r="R754" s="89"/>
      <c r="S754" s="89"/>
      <c r="T754" s="89"/>
    </row>
    <row r="755" spans="2:20" s="86" customFormat="1" ht="10.199999999999999">
      <c r="B755" s="87"/>
      <c r="C755" s="87"/>
      <c r="D755" s="89"/>
      <c r="R755" s="89"/>
      <c r="S755" s="89"/>
      <c r="T755" s="89"/>
    </row>
    <row r="756" spans="2:20" s="86" customFormat="1" ht="10.199999999999999">
      <c r="B756" s="87"/>
      <c r="C756" s="87"/>
      <c r="D756" s="89"/>
      <c r="R756" s="89"/>
      <c r="S756" s="89"/>
      <c r="T756" s="89"/>
    </row>
    <row r="757" spans="2:20" s="86" customFormat="1" ht="10.199999999999999">
      <c r="B757" s="87"/>
      <c r="C757" s="87"/>
      <c r="D757" s="89"/>
      <c r="R757" s="89"/>
      <c r="S757" s="89"/>
      <c r="T757" s="89"/>
    </row>
    <row r="758" spans="2:20" s="86" customFormat="1" ht="10.199999999999999">
      <c r="B758" s="87"/>
      <c r="C758" s="87"/>
      <c r="D758" s="89"/>
      <c r="R758" s="89"/>
      <c r="S758" s="89"/>
      <c r="T758" s="89"/>
    </row>
    <row r="759" spans="2:20" s="86" customFormat="1" ht="10.199999999999999">
      <c r="B759" s="87"/>
      <c r="C759" s="87"/>
      <c r="D759" s="89"/>
      <c r="R759" s="89"/>
      <c r="S759" s="89"/>
      <c r="T759" s="89"/>
    </row>
    <row r="760" spans="2:20" s="86" customFormat="1" ht="10.199999999999999">
      <c r="B760" s="87"/>
      <c r="C760" s="87"/>
      <c r="D760" s="89"/>
      <c r="R760" s="89"/>
      <c r="S760" s="89"/>
      <c r="T760" s="89"/>
    </row>
    <row r="761" spans="2:20" s="86" customFormat="1" ht="10.199999999999999">
      <c r="B761" s="87"/>
      <c r="C761" s="87"/>
      <c r="D761" s="89"/>
      <c r="R761" s="89"/>
      <c r="S761" s="89"/>
      <c r="T761" s="89"/>
    </row>
    <row r="762" spans="2:20" s="86" customFormat="1" ht="10.199999999999999">
      <c r="B762" s="87"/>
      <c r="C762" s="87"/>
      <c r="D762" s="89"/>
      <c r="R762" s="89"/>
      <c r="S762" s="89"/>
      <c r="T762" s="89"/>
    </row>
    <row r="763" spans="2:20" s="86" customFormat="1" ht="10.199999999999999">
      <c r="B763" s="87"/>
      <c r="C763" s="87"/>
      <c r="D763" s="89"/>
      <c r="R763" s="89"/>
      <c r="S763" s="89"/>
      <c r="T763" s="89"/>
    </row>
    <row r="764" spans="2:20" s="86" customFormat="1" ht="10.199999999999999">
      <c r="B764" s="87"/>
      <c r="C764" s="87"/>
      <c r="D764" s="89"/>
      <c r="R764" s="89"/>
      <c r="S764" s="89"/>
      <c r="T764" s="89"/>
    </row>
    <row r="765" spans="2:20" s="86" customFormat="1" ht="10.199999999999999">
      <c r="B765" s="87"/>
      <c r="C765" s="87"/>
      <c r="D765" s="89"/>
      <c r="R765" s="89"/>
      <c r="S765" s="89"/>
      <c r="T765" s="89"/>
    </row>
    <row r="766" spans="2:20" s="86" customFormat="1" ht="10.199999999999999">
      <c r="B766" s="87"/>
      <c r="C766" s="87"/>
      <c r="D766" s="89"/>
      <c r="R766" s="89"/>
      <c r="S766" s="89"/>
      <c r="T766" s="89"/>
    </row>
    <row r="767" spans="2:20" s="86" customFormat="1" ht="10.199999999999999">
      <c r="B767" s="87"/>
      <c r="C767" s="87"/>
      <c r="D767" s="89"/>
      <c r="R767" s="89"/>
      <c r="S767" s="89"/>
      <c r="T767" s="89"/>
    </row>
    <row r="768" spans="2:20" s="86" customFormat="1" ht="10.199999999999999">
      <c r="B768" s="87"/>
      <c r="C768" s="87"/>
      <c r="D768" s="89"/>
      <c r="R768" s="89"/>
      <c r="S768" s="89"/>
      <c r="T768" s="89"/>
    </row>
    <row r="769" spans="2:20" s="86" customFormat="1" ht="10.199999999999999">
      <c r="B769" s="87"/>
      <c r="C769" s="87"/>
      <c r="D769" s="89"/>
      <c r="R769" s="89"/>
      <c r="S769" s="89"/>
      <c r="T769" s="89"/>
    </row>
    <row r="770" spans="2:20" s="86" customFormat="1" ht="10.199999999999999">
      <c r="B770" s="87"/>
      <c r="C770" s="87"/>
      <c r="D770" s="89"/>
      <c r="R770" s="89"/>
      <c r="S770" s="89"/>
      <c r="T770" s="89"/>
    </row>
    <row r="771" spans="2:20" s="86" customFormat="1" ht="10.199999999999999">
      <c r="B771" s="87"/>
      <c r="C771" s="87"/>
      <c r="D771" s="89"/>
      <c r="R771" s="89"/>
      <c r="S771" s="89"/>
      <c r="T771" s="89"/>
    </row>
    <row r="772" spans="2:20" s="86" customFormat="1" ht="10.199999999999999">
      <c r="B772" s="87"/>
      <c r="C772" s="87"/>
      <c r="D772" s="89"/>
      <c r="R772" s="89"/>
      <c r="S772" s="89"/>
      <c r="T772" s="89"/>
    </row>
    <row r="773" spans="2:20" s="86" customFormat="1" ht="10.199999999999999">
      <c r="B773" s="87"/>
      <c r="C773" s="87"/>
      <c r="D773" s="89"/>
      <c r="R773" s="89"/>
      <c r="S773" s="89"/>
      <c r="T773" s="89"/>
    </row>
    <row r="774" spans="2:20" s="86" customFormat="1" ht="10.199999999999999">
      <c r="B774" s="87"/>
      <c r="C774" s="87"/>
      <c r="D774" s="89"/>
      <c r="R774" s="89"/>
      <c r="S774" s="89"/>
      <c r="T774" s="89"/>
    </row>
    <row r="775" spans="2:20" s="86" customFormat="1" ht="10.199999999999999">
      <c r="B775" s="87"/>
      <c r="C775" s="87"/>
      <c r="D775" s="89"/>
      <c r="R775" s="89"/>
      <c r="S775" s="89"/>
      <c r="T775" s="89"/>
    </row>
    <row r="776" spans="2:20" s="86" customFormat="1" ht="10.199999999999999">
      <c r="B776" s="87"/>
      <c r="C776" s="87"/>
      <c r="D776" s="89"/>
      <c r="R776" s="89"/>
      <c r="S776" s="89"/>
      <c r="T776" s="89"/>
    </row>
    <row r="777" spans="2:20" s="86" customFormat="1" ht="10.199999999999999">
      <c r="B777" s="87"/>
      <c r="C777" s="87"/>
      <c r="D777" s="89"/>
      <c r="R777" s="89"/>
      <c r="S777" s="89"/>
      <c r="T777" s="89"/>
    </row>
    <row r="778" spans="2:20" s="86" customFormat="1" ht="10.199999999999999">
      <c r="B778" s="87"/>
      <c r="C778" s="87"/>
      <c r="D778" s="89"/>
      <c r="R778" s="89"/>
      <c r="S778" s="89"/>
      <c r="T778" s="89"/>
    </row>
    <row r="779" spans="2:20" s="86" customFormat="1" ht="10.199999999999999">
      <c r="B779" s="87"/>
      <c r="C779" s="87"/>
      <c r="D779" s="89"/>
      <c r="R779" s="89"/>
      <c r="S779" s="89"/>
      <c r="T779" s="89"/>
    </row>
    <row r="780" spans="2:20" s="86" customFormat="1" ht="10.199999999999999">
      <c r="B780" s="87"/>
      <c r="C780" s="87"/>
      <c r="D780" s="89"/>
      <c r="R780" s="89"/>
      <c r="S780" s="89"/>
      <c r="T780" s="89"/>
    </row>
    <row r="781" spans="2:20" s="86" customFormat="1" ht="10.199999999999999">
      <c r="B781" s="87"/>
      <c r="C781" s="87"/>
      <c r="D781" s="89"/>
      <c r="R781" s="89"/>
      <c r="S781" s="89"/>
      <c r="T781" s="89"/>
    </row>
    <row r="782" spans="2:20" s="86" customFormat="1" ht="10.199999999999999">
      <c r="B782" s="87"/>
      <c r="C782" s="87"/>
      <c r="D782" s="89"/>
      <c r="R782" s="89"/>
      <c r="S782" s="89"/>
      <c r="T782" s="89"/>
    </row>
    <row r="783" spans="2:20" s="86" customFormat="1" ht="10.199999999999999">
      <c r="B783" s="87"/>
      <c r="C783" s="87"/>
      <c r="D783" s="89"/>
      <c r="R783" s="89"/>
      <c r="S783" s="89"/>
      <c r="T783" s="89"/>
    </row>
    <row r="784" spans="2:20" s="86" customFormat="1" ht="10.199999999999999">
      <c r="B784" s="87"/>
      <c r="C784" s="87"/>
      <c r="D784" s="89"/>
      <c r="R784" s="89"/>
      <c r="S784" s="89"/>
      <c r="T784" s="89"/>
    </row>
    <row r="785" spans="2:20" s="86" customFormat="1" ht="10.199999999999999">
      <c r="B785" s="87"/>
      <c r="C785" s="87"/>
      <c r="D785" s="89"/>
      <c r="R785" s="89"/>
      <c r="S785" s="89"/>
      <c r="T785" s="89"/>
    </row>
    <row r="786" spans="2:20" s="86" customFormat="1" ht="10.199999999999999">
      <c r="B786" s="87"/>
      <c r="C786" s="87"/>
      <c r="D786" s="89"/>
      <c r="R786" s="89"/>
      <c r="S786" s="89"/>
      <c r="T786" s="89"/>
    </row>
    <row r="787" spans="2:20" s="86" customFormat="1" ht="10.199999999999999">
      <c r="B787" s="87"/>
      <c r="C787" s="87"/>
      <c r="D787" s="89"/>
      <c r="R787" s="89"/>
      <c r="S787" s="89"/>
      <c r="T787" s="89"/>
    </row>
    <row r="788" spans="2:20" s="86" customFormat="1" ht="10.199999999999999">
      <c r="B788" s="87"/>
      <c r="C788" s="87"/>
      <c r="D788" s="89"/>
      <c r="R788" s="89"/>
      <c r="S788" s="89"/>
      <c r="T788" s="89"/>
    </row>
    <row r="789" spans="2:20" s="86" customFormat="1" ht="10.199999999999999">
      <c r="B789" s="87"/>
      <c r="C789" s="87"/>
      <c r="D789" s="89"/>
      <c r="R789" s="89"/>
      <c r="S789" s="89"/>
      <c r="T789" s="89"/>
    </row>
    <row r="790" spans="2:20" s="86" customFormat="1" ht="10.199999999999999">
      <c r="B790" s="87"/>
      <c r="C790" s="87"/>
      <c r="D790" s="89"/>
      <c r="R790" s="89"/>
      <c r="S790" s="89"/>
      <c r="T790" s="89"/>
    </row>
    <row r="791" spans="2:20" s="86" customFormat="1" ht="10.199999999999999">
      <c r="B791" s="87"/>
      <c r="C791" s="87"/>
      <c r="D791" s="89"/>
      <c r="R791" s="89"/>
      <c r="S791" s="89"/>
      <c r="T791" s="89"/>
    </row>
    <row r="792" spans="2:20" s="86" customFormat="1" ht="10.199999999999999">
      <c r="B792" s="87"/>
      <c r="C792" s="87"/>
      <c r="D792" s="89"/>
      <c r="R792" s="89"/>
      <c r="S792" s="89"/>
      <c r="T792" s="89"/>
    </row>
    <row r="793" spans="2:20" s="86" customFormat="1" ht="10.199999999999999">
      <c r="B793" s="87"/>
      <c r="C793" s="87"/>
      <c r="D793" s="89"/>
      <c r="R793" s="89"/>
      <c r="S793" s="89"/>
      <c r="T793" s="89"/>
    </row>
    <row r="794" spans="2:20" s="86" customFormat="1" ht="10.199999999999999">
      <c r="B794" s="87"/>
      <c r="C794" s="87"/>
      <c r="D794" s="89"/>
      <c r="R794" s="89"/>
      <c r="S794" s="89"/>
      <c r="T794" s="89"/>
    </row>
    <row r="795" spans="2:20" s="86" customFormat="1" ht="10.199999999999999">
      <c r="B795" s="87"/>
      <c r="C795" s="87"/>
      <c r="D795" s="89"/>
      <c r="R795" s="89"/>
      <c r="S795" s="89"/>
      <c r="T795" s="89"/>
    </row>
    <row r="796" spans="2:20" s="86" customFormat="1" ht="10.199999999999999">
      <c r="B796" s="87"/>
      <c r="C796" s="87"/>
      <c r="D796" s="89"/>
      <c r="R796" s="89"/>
      <c r="S796" s="89"/>
      <c r="T796" s="89"/>
    </row>
    <row r="797" spans="2:20" s="86" customFormat="1" ht="10.199999999999999">
      <c r="B797" s="87"/>
      <c r="C797" s="87"/>
      <c r="D797" s="89"/>
      <c r="R797" s="89"/>
      <c r="S797" s="89"/>
      <c r="T797" s="89"/>
    </row>
    <row r="798" spans="2:20" s="86" customFormat="1" ht="10.199999999999999">
      <c r="B798" s="87"/>
      <c r="C798" s="87"/>
      <c r="D798" s="89"/>
      <c r="R798" s="89"/>
      <c r="S798" s="89"/>
      <c r="T798" s="89"/>
    </row>
    <row r="799" spans="2:20" s="86" customFormat="1" ht="10.199999999999999">
      <c r="B799" s="87"/>
      <c r="C799" s="87"/>
      <c r="D799" s="89"/>
      <c r="R799" s="89"/>
      <c r="S799" s="89"/>
      <c r="T799" s="89"/>
    </row>
    <row r="800" spans="2:20" s="86" customFormat="1" ht="10.199999999999999">
      <c r="B800" s="87"/>
      <c r="C800" s="87"/>
      <c r="D800" s="89"/>
      <c r="R800" s="89"/>
      <c r="S800" s="89"/>
      <c r="T800" s="89"/>
    </row>
    <row r="801" spans="2:20" s="86" customFormat="1" ht="10.199999999999999">
      <c r="B801" s="87"/>
      <c r="C801" s="87"/>
      <c r="D801" s="89"/>
      <c r="R801" s="89"/>
      <c r="S801" s="89"/>
      <c r="T801" s="89"/>
    </row>
    <row r="802" spans="2:20" s="86" customFormat="1" ht="10.199999999999999">
      <c r="B802" s="87"/>
      <c r="C802" s="87"/>
      <c r="D802" s="89"/>
      <c r="R802" s="89"/>
      <c r="S802" s="89"/>
      <c r="T802" s="89"/>
    </row>
    <row r="803" spans="2:20" s="86" customFormat="1" ht="10.199999999999999">
      <c r="B803" s="87"/>
      <c r="C803" s="87"/>
      <c r="D803" s="89"/>
      <c r="R803" s="89"/>
      <c r="S803" s="89"/>
      <c r="T803" s="89"/>
    </row>
    <row r="804" spans="2:20" s="86" customFormat="1" ht="10.199999999999999">
      <c r="B804" s="87"/>
      <c r="C804" s="87"/>
      <c r="D804" s="89"/>
      <c r="R804" s="89"/>
      <c r="S804" s="89"/>
      <c r="T804" s="89"/>
    </row>
    <row r="805" spans="2:20" s="86" customFormat="1" ht="10.199999999999999">
      <c r="B805" s="87"/>
      <c r="C805" s="87"/>
      <c r="D805" s="89"/>
      <c r="R805" s="89"/>
      <c r="S805" s="89"/>
      <c r="T805" s="89"/>
    </row>
    <row r="806" spans="2:20" s="86" customFormat="1" ht="10.199999999999999">
      <c r="B806" s="87"/>
      <c r="C806" s="87"/>
      <c r="D806" s="89"/>
      <c r="R806" s="89"/>
      <c r="S806" s="89"/>
      <c r="T806" s="89"/>
    </row>
    <row r="807" spans="2:20" s="86" customFormat="1" ht="10.199999999999999">
      <c r="B807" s="87"/>
      <c r="C807" s="87"/>
      <c r="D807" s="89"/>
      <c r="R807" s="89"/>
      <c r="S807" s="89"/>
      <c r="T807" s="89"/>
    </row>
    <row r="808" spans="2:20" s="86" customFormat="1" ht="10.199999999999999">
      <c r="B808" s="87"/>
      <c r="C808" s="87"/>
      <c r="D808" s="89"/>
      <c r="R808" s="89"/>
      <c r="S808" s="89"/>
      <c r="T808" s="89"/>
    </row>
    <row r="809" spans="2:20" s="86" customFormat="1" ht="10.199999999999999">
      <c r="B809" s="87"/>
      <c r="C809" s="87"/>
      <c r="D809" s="89"/>
      <c r="R809" s="89"/>
      <c r="S809" s="89"/>
      <c r="T809" s="89"/>
    </row>
    <row r="810" spans="2:20" s="86" customFormat="1" ht="10.199999999999999">
      <c r="B810" s="87"/>
      <c r="C810" s="87"/>
      <c r="D810" s="89"/>
      <c r="R810" s="89"/>
      <c r="S810" s="89"/>
      <c r="T810" s="89"/>
    </row>
    <row r="811" spans="2:20" s="86" customFormat="1" ht="10.199999999999999">
      <c r="B811" s="87"/>
      <c r="C811" s="87"/>
      <c r="D811" s="89"/>
      <c r="R811" s="89"/>
      <c r="S811" s="89"/>
      <c r="T811" s="89"/>
    </row>
    <row r="812" spans="2:20" s="86" customFormat="1" ht="10.199999999999999">
      <c r="B812" s="87"/>
      <c r="C812" s="87"/>
      <c r="D812" s="89"/>
      <c r="R812" s="89"/>
      <c r="S812" s="89"/>
      <c r="T812" s="89"/>
    </row>
    <row r="813" spans="2:20" s="86" customFormat="1" ht="10.199999999999999">
      <c r="B813" s="87"/>
      <c r="C813" s="87"/>
      <c r="D813" s="89"/>
      <c r="R813" s="89"/>
      <c r="S813" s="89"/>
      <c r="T813" s="89"/>
    </row>
    <row r="814" spans="2:20" s="86" customFormat="1" ht="10.199999999999999">
      <c r="B814" s="87"/>
      <c r="C814" s="87"/>
      <c r="D814" s="89"/>
      <c r="R814" s="89"/>
      <c r="S814" s="89"/>
      <c r="T814" s="89"/>
    </row>
    <row r="815" spans="2:20" s="86" customFormat="1" ht="10.199999999999999">
      <c r="B815" s="87"/>
      <c r="C815" s="87"/>
      <c r="D815" s="89"/>
      <c r="R815" s="89"/>
      <c r="S815" s="89"/>
      <c r="T815" s="89"/>
    </row>
    <row r="816" spans="2:20" s="86" customFormat="1" ht="10.199999999999999">
      <c r="B816" s="87"/>
      <c r="C816" s="87"/>
      <c r="D816" s="89"/>
      <c r="R816" s="89"/>
      <c r="S816" s="89"/>
      <c r="T816" s="89"/>
    </row>
    <row r="817" spans="2:20" s="86" customFormat="1" ht="10.199999999999999">
      <c r="B817" s="87"/>
      <c r="C817" s="87"/>
      <c r="D817" s="89"/>
      <c r="R817" s="89"/>
      <c r="S817" s="89"/>
      <c r="T817" s="89"/>
    </row>
    <row r="818" spans="2:20" s="86" customFormat="1" ht="10.199999999999999">
      <c r="B818" s="87"/>
      <c r="C818" s="87"/>
      <c r="D818" s="89"/>
      <c r="R818" s="89"/>
      <c r="S818" s="89"/>
      <c r="T818" s="89"/>
    </row>
    <row r="819" spans="2:20" s="86" customFormat="1" ht="10.199999999999999">
      <c r="B819" s="87"/>
      <c r="C819" s="87"/>
      <c r="D819" s="89"/>
      <c r="R819" s="89"/>
      <c r="S819" s="89"/>
      <c r="T819" s="89"/>
    </row>
    <row r="820" spans="2:20" s="86" customFormat="1" ht="10.199999999999999">
      <c r="B820" s="87"/>
      <c r="C820" s="87"/>
      <c r="D820" s="89"/>
      <c r="R820" s="89"/>
      <c r="S820" s="89"/>
      <c r="T820" s="89"/>
    </row>
    <row r="821" spans="2:20" s="86" customFormat="1" ht="10.199999999999999">
      <c r="B821" s="87"/>
      <c r="C821" s="87"/>
      <c r="D821" s="89"/>
      <c r="R821" s="89"/>
      <c r="S821" s="89"/>
      <c r="T821" s="89"/>
    </row>
    <row r="822" spans="2:20" s="86" customFormat="1" ht="10.199999999999999">
      <c r="B822" s="87"/>
      <c r="C822" s="87"/>
      <c r="D822" s="89"/>
      <c r="R822" s="89"/>
      <c r="S822" s="89"/>
      <c r="T822" s="89"/>
    </row>
    <row r="823" spans="2:20" s="86" customFormat="1" ht="10.199999999999999">
      <c r="B823" s="87"/>
      <c r="C823" s="87"/>
      <c r="D823" s="89"/>
      <c r="R823" s="89"/>
      <c r="S823" s="89"/>
      <c r="T823" s="89"/>
    </row>
    <row r="824" spans="2:20" s="86" customFormat="1" ht="10.199999999999999">
      <c r="B824" s="87"/>
      <c r="C824" s="87"/>
      <c r="D824" s="89"/>
      <c r="R824" s="89"/>
      <c r="S824" s="89"/>
      <c r="T824" s="89"/>
    </row>
    <row r="825" spans="2:20" s="86" customFormat="1" ht="10.199999999999999">
      <c r="B825" s="87"/>
      <c r="C825" s="87"/>
      <c r="D825" s="89"/>
      <c r="R825" s="89"/>
      <c r="S825" s="89"/>
      <c r="T825" s="89"/>
    </row>
    <row r="826" spans="2:20" s="86" customFormat="1" ht="10.199999999999999">
      <c r="B826" s="87"/>
      <c r="C826" s="87"/>
      <c r="D826" s="89"/>
      <c r="R826" s="89"/>
      <c r="S826" s="89"/>
      <c r="T826" s="89"/>
    </row>
    <row r="827" spans="2:20" s="86" customFormat="1" ht="10.199999999999999">
      <c r="B827" s="87"/>
      <c r="C827" s="87"/>
      <c r="D827" s="89"/>
      <c r="R827" s="89"/>
      <c r="S827" s="89"/>
      <c r="T827" s="89"/>
    </row>
    <row r="828" spans="2:20" s="86" customFormat="1" ht="10.199999999999999">
      <c r="B828" s="87"/>
      <c r="C828" s="87"/>
      <c r="D828" s="89"/>
      <c r="R828" s="89"/>
      <c r="S828" s="89"/>
      <c r="T828" s="89"/>
    </row>
    <row r="829" spans="2:20" s="86" customFormat="1" ht="10.199999999999999">
      <c r="B829" s="87"/>
      <c r="C829" s="87"/>
      <c r="D829" s="89"/>
      <c r="R829" s="89"/>
      <c r="S829" s="89"/>
      <c r="T829" s="89"/>
    </row>
    <row r="830" spans="2:20" s="86" customFormat="1" ht="10.199999999999999">
      <c r="B830" s="87"/>
      <c r="C830" s="87"/>
      <c r="D830" s="89"/>
      <c r="R830" s="89"/>
      <c r="S830" s="89"/>
      <c r="T830" s="89"/>
    </row>
    <row r="831" spans="2:20" s="86" customFormat="1" ht="10.199999999999999">
      <c r="B831" s="87"/>
      <c r="C831" s="87"/>
      <c r="D831" s="89"/>
      <c r="R831" s="89"/>
      <c r="S831" s="89"/>
      <c r="T831" s="89"/>
    </row>
    <row r="832" spans="2:20" s="86" customFormat="1" ht="10.199999999999999">
      <c r="B832" s="87"/>
      <c r="C832" s="87"/>
      <c r="D832" s="89"/>
      <c r="R832" s="89"/>
      <c r="S832" s="89"/>
      <c r="T832" s="89"/>
    </row>
    <row r="833" spans="2:20" s="86" customFormat="1" ht="10.199999999999999">
      <c r="B833" s="87"/>
      <c r="C833" s="87"/>
      <c r="D833" s="89"/>
      <c r="R833" s="89"/>
      <c r="S833" s="89"/>
      <c r="T833" s="89"/>
    </row>
    <row r="834" spans="2:20" s="86" customFormat="1" ht="10.199999999999999">
      <c r="B834" s="87"/>
      <c r="C834" s="87"/>
      <c r="D834" s="89"/>
      <c r="R834" s="89"/>
      <c r="S834" s="89"/>
      <c r="T834" s="89"/>
    </row>
    <row r="835" spans="2:20" s="86" customFormat="1" ht="10.199999999999999">
      <c r="B835" s="87"/>
      <c r="C835" s="87"/>
      <c r="D835" s="89"/>
      <c r="R835" s="89"/>
      <c r="S835" s="89"/>
      <c r="T835" s="89"/>
    </row>
    <row r="836" spans="2:20" s="86" customFormat="1" ht="10.199999999999999">
      <c r="B836" s="87"/>
      <c r="C836" s="87"/>
      <c r="D836" s="89"/>
      <c r="R836" s="89"/>
      <c r="S836" s="89"/>
      <c r="T836" s="89"/>
    </row>
    <row r="837" spans="2:20" s="86" customFormat="1" ht="10.199999999999999">
      <c r="B837" s="87"/>
      <c r="C837" s="87"/>
      <c r="D837" s="89"/>
      <c r="R837" s="89"/>
      <c r="S837" s="89"/>
      <c r="T837" s="89"/>
    </row>
    <row r="838" spans="2:20" s="86" customFormat="1" ht="10.199999999999999">
      <c r="B838" s="87"/>
      <c r="C838" s="87"/>
      <c r="D838" s="89"/>
      <c r="R838" s="89"/>
      <c r="S838" s="89"/>
      <c r="T838" s="89"/>
    </row>
    <row r="839" spans="2:20" s="86" customFormat="1" ht="10.199999999999999">
      <c r="B839" s="87"/>
      <c r="C839" s="87"/>
      <c r="D839" s="89"/>
      <c r="R839" s="89"/>
      <c r="S839" s="89"/>
      <c r="T839" s="89"/>
    </row>
    <row r="840" spans="2:20" s="86" customFormat="1" ht="10.199999999999999">
      <c r="B840" s="87"/>
      <c r="C840" s="87"/>
      <c r="D840" s="89"/>
      <c r="R840" s="89"/>
      <c r="S840" s="89"/>
      <c r="T840" s="89"/>
    </row>
    <row r="841" spans="2:20" s="86" customFormat="1" ht="10.199999999999999">
      <c r="B841" s="87"/>
      <c r="C841" s="87"/>
      <c r="D841" s="89"/>
      <c r="R841" s="89"/>
      <c r="S841" s="89"/>
      <c r="T841" s="89"/>
    </row>
    <row r="842" spans="2:20" s="86" customFormat="1" ht="10.199999999999999">
      <c r="B842" s="87"/>
      <c r="C842" s="87"/>
      <c r="D842" s="89"/>
      <c r="R842" s="89"/>
      <c r="S842" s="89"/>
      <c r="T842" s="89"/>
    </row>
    <row r="843" spans="2:20" s="86" customFormat="1" ht="10.199999999999999">
      <c r="B843" s="87"/>
      <c r="C843" s="87"/>
      <c r="D843" s="89"/>
      <c r="R843" s="89"/>
      <c r="S843" s="89"/>
      <c r="T843" s="89"/>
    </row>
    <row r="844" spans="2:20" s="86" customFormat="1" ht="10.199999999999999">
      <c r="B844" s="87"/>
      <c r="C844" s="87"/>
      <c r="D844" s="89"/>
      <c r="R844" s="89"/>
      <c r="S844" s="89"/>
      <c r="T844" s="89"/>
    </row>
    <row r="845" spans="2:20" s="86" customFormat="1" ht="10.199999999999999">
      <c r="B845" s="87"/>
      <c r="C845" s="87"/>
      <c r="D845" s="89"/>
      <c r="R845" s="89"/>
      <c r="S845" s="89"/>
      <c r="T845" s="89"/>
    </row>
    <row r="846" spans="2:20" s="86" customFormat="1" ht="10.199999999999999">
      <c r="B846" s="87"/>
      <c r="C846" s="87"/>
      <c r="D846" s="89"/>
      <c r="R846" s="89"/>
      <c r="S846" s="89"/>
      <c r="T846" s="89"/>
    </row>
    <row r="847" spans="2:20" s="86" customFormat="1" ht="10.199999999999999">
      <c r="B847" s="87"/>
      <c r="C847" s="87"/>
      <c r="D847" s="89"/>
      <c r="R847" s="89"/>
      <c r="S847" s="89"/>
      <c r="T847" s="89"/>
    </row>
    <row r="848" spans="2:20" s="86" customFormat="1" ht="10.199999999999999">
      <c r="B848" s="87"/>
      <c r="C848" s="87"/>
      <c r="D848" s="89"/>
      <c r="R848" s="89"/>
      <c r="S848" s="89"/>
      <c r="T848" s="89"/>
    </row>
    <row r="849" spans="2:20" s="86" customFormat="1" ht="10.199999999999999">
      <c r="B849" s="87"/>
      <c r="C849" s="87"/>
      <c r="D849" s="89"/>
      <c r="R849" s="89"/>
      <c r="S849" s="89"/>
      <c r="T849" s="89"/>
    </row>
    <row r="850" spans="2:20" s="86" customFormat="1" ht="10.199999999999999">
      <c r="B850" s="87"/>
      <c r="C850" s="87"/>
      <c r="D850" s="89"/>
      <c r="R850" s="89"/>
      <c r="S850" s="89"/>
      <c r="T850" s="89"/>
    </row>
    <row r="851" spans="2:20" s="86" customFormat="1" ht="10.199999999999999">
      <c r="B851" s="87"/>
      <c r="C851" s="87"/>
      <c r="D851" s="89"/>
      <c r="R851" s="89"/>
      <c r="S851" s="89"/>
      <c r="T851" s="89"/>
    </row>
    <row r="852" spans="2:20" s="86" customFormat="1" ht="10.199999999999999">
      <c r="B852" s="87"/>
      <c r="C852" s="87"/>
      <c r="D852" s="89"/>
      <c r="R852" s="89"/>
      <c r="S852" s="89"/>
      <c r="T852" s="89"/>
    </row>
    <row r="853" spans="2:20" s="86" customFormat="1" ht="10.199999999999999">
      <c r="B853" s="87"/>
      <c r="C853" s="87"/>
      <c r="D853" s="89"/>
      <c r="R853" s="89"/>
      <c r="S853" s="89"/>
      <c r="T853" s="89"/>
    </row>
    <row r="854" spans="2:20" s="86" customFormat="1" ht="10.199999999999999">
      <c r="B854" s="87"/>
      <c r="C854" s="87"/>
      <c r="D854" s="89"/>
      <c r="R854" s="89"/>
      <c r="S854" s="89"/>
      <c r="T854" s="89"/>
    </row>
    <row r="855" spans="2:20" s="86" customFormat="1" ht="10.199999999999999">
      <c r="B855" s="87"/>
      <c r="C855" s="87"/>
      <c r="D855" s="89"/>
      <c r="R855" s="89"/>
      <c r="S855" s="89"/>
      <c r="T855" s="89"/>
    </row>
    <row r="856" spans="2:20" s="86" customFormat="1" ht="10.199999999999999">
      <c r="B856" s="87"/>
      <c r="C856" s="87"/>
      <c r="D856" s="89"/>
      <c r="R856" s="89"/>
      <c r="S856" s="89"/>
      <c r="T856" s="89"/>
    </row>
    <row r="857" spans="2:20" s="86" customFormat="1" ht="10.199999999999999">
      <c r="B857" s="87"/>
      <c r="C857" s="87"/>
      <c r="D857" s="89"/>
      <c r="R857" s="89"/>
      <c r="S857" s="89"/>
      <c r="T857" s="89"/>
    </row>
    <row r="858" spans="2:20" s="86" customFormat="1" ht="10.199999999999999">
      <c r="B858" s="87"/>
      <c r="C858" s="87"/>
      <c r="D858" s="89"/>
      <c r="R858" s="89"/>
      <c r="S858" s="89"/>
      <c r="T858" s="89"/>
    </row>
    <row r="859" spans="2:20" s="86" customFormat="1" ht="10.199999999999999">
      <c r="B859" s="87"/>
      <c r="C859" s="87"/>
      <c r="D859" s="89"/>
      <c r="R859" s="89"/>
      <c r="S859" s="89"/>
      <c r="T859" s="89"/>
    </row>
    <row r="860" spans="2:20" s="86" customFormat="1" ht="10.199999999999999">
      <c r="B860" s="87"/>
      <c r="C860" s="87"/>
      <c r="D860" s="89"/>
      <c r="R860" s="89"/>
      <c r="S860" s="89"/>
      <c r="T860" s="89"/>
    </row>
    <row r="861" spans="2:20" s="86" customFormat="1" ht="10.199999999999999">
      <c r="B861" s="87"/>
      <c r="C861" s="87"/>
      <c r="D861" s="89"/>
      <c r="R861" s="89"/>
      <c r="S861" s="89"/>
      <c r="T861" s="89"/>
    </row>
    <row r="862" spans="2:20" s="86" customFormat="1" ht="10.199999999999999">
      <c r="B862" s="87"/>
      <c r="C862" s="87"/>
      <c r="D862" s="89"/>
      <c r="R862" s="89"/>
      <c r="S862" s="89"/>
      <c r="T862" s="89"/>
    </row>
    <row r="863" spans="2:20" s="86" customFormat="1" ht="10.199999999999999">
      <c r="B863" s="87"/>
      <c r="C863" s="87"/>
      <c r="D863" s="89"/>
      <c r="R863" s="89"/>
      <c r="S863" s="89"/>
      <c r="T863" s="89"/>
    </row>
    <row r="864" spans="2:20" s="86" customFormat="1" ht="10.199999999999999">
      <c r="B864" s="87"/>
      <c r="C864" s="87"/>
      <c r="D864" s="89"/>
      <c r="R864" s="89"/>
      <c r="S864" s="89"/>
      <c r="T864" s="89"/>
    </row>
    <row r="865" spans="2:20" s="86" customFormat="1" ht="10.199999999999999">
      <c r="B865" s="87"/>
      <c r="C865" s="87"/>
      <c r="D865" s="89"/>
      <c r="R865" s="89"/>
      <c r="S865" s="89"/>
      <c r="T865" s="89"/>
    </row>
    <row r="866" spans="2:20" s="86" customFormat="1" ht="10.199999999999999">
      <c r="B866" s="87"/>
      <c r="C866" s="87"/>
      <c r="D866" s="89"/>
      <c r="R866" s="89"/>
      <c r="S866" s="89"/>
      <c r="T866" s="89"/>
    </row>
    <row r="867" spans="2:20" s="86" customFormat="1" ht="10.199999999999999">
      <c r="B867" s="87"/>
      <c r="C867" s="87"/>
      <c r="D867" s="89"/>
      <c r="R867" s="89"/>
      <c r="S867" s="89"/>
      <c r="T867" s="89"/>
    </row>
    <row r="868" spans="2:20" s="86" customFormat="1" ht="10.199999999999999">
      <c r="B868" s="87"/>
      <c r="C868" s="87"/>
      <c r="D868" s="89"/>
      <c r="R868" s="89"/>
      <c r="S868" s="89"/>
      <c r="T868" s="89"/>
    </row>
    <row r="869" spans="2:20" s="86" customFormat="1" ht="10.199999999999999">
      <c r="B869" s="87"/>
      <c r="C869" s="87"/>
      <c r="D869" s="89"/>
      <c r="R869" s="89"/>
      <c r="S869" s="89"/>
      <c r="T869" s="89"/>
    </row>
    <row r="870" spans="2:20" s="86" customFormat="1" ht="10.199999999999999">
      <c r="B870" s="87"/>
      <c r="C870" s="87"/>
      <c r="D870" s="89"/>
      <c r="R870" s="89"/>
      <c r="S870" s="89"/>
      <c r="T870" s="89"/>
    </row>
    <row r="871" spans="2:20" s="86" customFormat="1" ht="10.199999999999999">
      <c r="B871" s="87"/>
      <c r="C871" s="87"/>
      <c r="D871" s="89"/>
      <c r="R871" s="89"/>
      <c r="S871" s="89"/>
      <c r="T871" s="89"/>
    </row>
    <row r="872" spans="2:20" s="86" customFormat="1" ht="10.199999999999999">
      <c r="B872" s="87"/>
      <c r="C872" s="87"/>
      <c r="D872" s="89"/>
      <c r="R872" s="89"/>
      <c r="S872" s="89"/>
      <c r="T872" s="89"/>
    </row>
    <row r="873" spans="2:20" s="86" customFormat="1" ht="10.199999999999999">
      <c r="B873" s="87"/>
      <c r="C873" s="87"/>
      <c r="D873" s="89"/>
      <c r="R873" s="89"/>
      <c r="S873" s="89"/>
      <c r="T873" s="89"/>
    </row>
    <row r="874" spans="2:20" s="86" customFormat="1" ht="10.199999999999999">
      <c r="B874" s="87"/>
      <c r="C874" s="87"/>
      <c r="D874" s="89"/>
      <c r="R874" s="89"/>
      <c r="S874" s="89"/>
      <c r="T874" s="89"/>
    </row>
    <row r="875" spans="2:20" s="86" customFormat="1" ht="10.199999999999999">
      <c r="B875" s="87"/>
      <c r="C875" s="87"/>
      <c r="D875" s="89"/>
      <c r="R875" s="89"/>
      <c r="S875" s="89"/>
      <c r="T875" s="89"/>
    </row>
    <row r="876" spans="2:20" s="86" customFormat="1" ht="10.199999999999999">
      <c r="B876" s="87"/>
      <c r="C876" s="87"/>
      <c r="D876" s="89"/>
      <c r="R876" s="89"/>
      <c r="S876" s="89"/>
      <c r="T876" s="89"/>
    </row>
    <row r="877" spans="2:20" s="86" customFormat="1" ht="10.199999999999999">
      <c r="B877" s="87"/>
      <c r="C877" s="87"/>
      <c r="D877" s="89"/>
      <c r="R877" s="89"/>
      <c r="S877" s="89"/>
      <c r="T877" s="89"/>
    </row>
    <row r="878" spans="2:20" s="86" customFormat="1" ht="10.199999999999999">
      <c r="B878" s="87"/>
      <c r="C878" s="87"/>
      <c r="D878" s="89"/>
      <c r="R878" s="89"/>
      <c r="S878" s="89"/>
      <c r="T878" s="89"/>
    </row>
    <row r="879" spans="2:20" s="86" customFormat="1" ht="10.199999999999999">
      <c r="B879" s="87"/>
      <c r="C879" s="87"/>
      <c r="D879" s="89"/>
      <c r="R879" s="89"/>
      <c r="S879" s="89"/>
      <c r="T879" s="89"/>
    </row>
    <row r="880" spans="2:20" s="86" customFormat="1" ht="10.199999999999999">
      <c r="B880" s="87"/>
      <c r="C880" s="87"/>
      <c r="D880" s="89"/>
      <c r="R880" s="89"/>
      <c r="S880" s="89"/>
      <c r="T880" s="89"/>
    </row>
    <row r="881" spans="2:20" s="86" customFormat="1" ht="10.199999999999999">
      <c r="B881" s="87"/>
      <c r="C881" s="87"/>
      <c r="D881" s="89"/>
      <c r="R881" s="89"/>
      <c r="S881" s="89"/>
      <c r="T881" s="89"/>
    </row>
    <row r="882" spans="2:20" s="86" customFormat="1" ht="10.199999999999999">
      <c r="B882" s="87"/>
      <c r="C882" s="87"/>
      <c r="D882" s="89"/>
      <c r="R882" s="89"/>
      <c r="S882" s="89"/>
      <c r="T882" s="89"/>
    </row>
    <row r="883" spans="2:20" s="86" customFormat="1" ht="10.199999999999999">
      <c r="B883" s="87"/>
      <c r="C883" s="87"/>
      <c r="D883" s="89"/>
      <c r="R883" s="89"/>
      <c r="S883" s="89"/>
      <c r="T883" s="89"/>
    </row>
    <row r="884" spans="2:20" s="86" customFormat="1" ht="10.199999999999999">
      <c r="B884" s="87"/>
      <c r="C884" s="87"/>
      <c r="D884" s="89"/>
      <c r="R884" s="89"/>
      <c r="S884" s="89"/>
      <c r="T884" s="89"/>
    </row>
    <row r="885" spans="2:20" s="86" customFormat="1" ht="10.199999999999999">
      <c r="B885" s="87"/>
      <c r="C885" s="87"/>
      <c r="D885" s="89"/>
      <c r="R885" s="89"/>
      <c r="S885" s="89"/>
      <c r="T885" s="89"/>
    </row>
    <row r="886" spans="2:20" s="86" customFormat="1" ht="10.199999999999999">
      <c r="B886" s="87"/>
      <c r="C886" s="87"/>
      <c r="D886" s="89"/>
      <c r="R886" s="89"/>
      <c r="S886" s="89"/>
      <c r="T886" s="89"/>
    </row>
    <row r="887" spans="2:20" s="86" customFormat="1" ht="10.199999999999999">
      <c r="B887" s="87"/>
      <c r="C887" s="87"/>
      <c r="D887" s="89"/>
      <c r="R887" s="89"/>
      <c r="S887" s="89"/>
      <c r="T887" s="89"/>
    </row>
    <row r="888" spans="2:20" s="86" customFormat="1" ht="10.199999999999999">
      <c r="B888" s="87"/>
      <c r="C888" s="87"/>
      <c r="D888" s="89"/>
      <c r="R888" s="89"/>
      <c r="S888" s="89"/>
      <c r="T888" s="89"/>
    </row>
    <row r="889" spans="2:20" s="86" customFormat="1" ht="10.199999999999999">
      <c r="B889" s="87"/>
      <c r="C889" s="87"/>
      <c r="D889" s="89"/>
      <c r="R889" s="89"/>
      <c r="S889" s="89"/>
      <c r="T889" s="89"/>
    </row>
    <row r="890" spans="2:20" s="86" customFormat="1" ht="10.199999999999999">
      <c r="B890" s="87"/>
      <c r="C890" s="87"/>
      <c r="D890" s="89"/>
      <c r="R890" s="89"/>
      <c r="S890" s="89"/>
      <c r="T890" s="89"/>
    </row>
    <row r="891" spans="2:20" s="86" customFormat="1" ht="10.199999999999999">
      <c r="B891" s="87"/>
      <c r="C891" s="87"/>
      <c r="D891" s="89"/>
      <c r="R891" s="89"/>
      <c r="S891" s="89"/>
      <c r="T891" s="89"/>
    </row>
    <row r="892" spans="2:20" s="86" customFormat="1" ht="10.199999999999999">
      <c r="B892" s="87"/>
      <c r="C892" s="87"/>
      <c r="D892" s="89"/>
      <c r="R892" s="89"/>
      <c r="S892" s="89"/>
      <c r="T892" s="89"/>
    </row>
    <row r="893" spans="2:20" s="86" customFormat="1" ht="10.199999999999999">
      <c r="B893" s="87"/>
      <c r="C893" s="87"/>
      <c r="D893" s="89"/>
      <c r="R893" s="89"/>
      <c r="S893" s="89"/>
      <c r="T893" s="89"/>
    </row>
    <row r="894" spans="2:20" s="86" customFormat="1" ht="10.199999999999999">
      <c r="B894" s="87"/>
      <c r="C894" s="87"/>
      <c r="D894" s="89"/>
      <c r="R894" s="89"/>
      <c r="S894" s="89"/>
      <c r="T894" s="89"/>
    </row>
    <row r="895" spans="2:20" s="86" customFormat="1" ht="10.199999999999999">
      <c r="B895" s="87"/>
      <c r="C895" s="87"/>
      <c r="D895" s="89"/>
      <c r="R895" s="89"/>
      <c r="S895" s="89"/>
      <c r="T895" s="89"/>
    </row>
    <row r="896" spans="2:20" s="86" customFormat="1" ht="10.199999999999999">
      <c r="B896" s="87"/>
      <c r="C896" s="87"/>
      <c r="D896" s="89"/>
      <c r="R896" s="89"/>
      <c r="S896" s="89"/>
      <c r="T896" s="89"/>
    </row>
    <row r="897" spans="2:20" s="86" customFormat="1" ht="10.199999999999999">
      <c r="B897" s="87"/>
      <c r="C897" s="87"/>
      <c r="D897" s="89"/>
      <c r="R897" s="89"/>
      <c r="S897" s="89"/>
      <c r="T897" s="89"/>
    </row>
    <row r="898" spans="2:20" s="86" customFormat="1" ht="10.199999999999999">
      <c r="B898" s="87"/>
      <c r="C898" s="87"/>
      <c r="D898" s="89"/>
      <c r="R898" s="89"/>
      <c r="S898" s="89"/>
      <c r="T898" s="89"/>
    </row>
    <row r="899" spans="2:20" s="86" customFormat="1" ht="10.199999999999999">
      <c r="B899" s="87"/>
      <c r="C899" s="87"/>
      <c r="D899" s="89"/>
      <c r="R899" s="89"/>
      <c r="S899" s="89"/>
      <c r="T899" s="89"/>
    </row>
    <row r="900" spans="2:20" s="86" customFormat="1" ht="10.199999999999999">
      <c r="B900" s="87"/>
      <c r="C900" s="87"/>
      <c r="D900" s="89"/>
      <c r="R900" s="89"/>
      <c r="S900" s="89"/>
      <c r="T900" s="89"/>
    </row>
    <row r="901" spans="2:20" s="86" customFormat="1" ht="10.199999999999999">
      <c r="B901" s="87"/>
      <c r="C901" s="87"/>
      <c r="D901" s="89"/>
      <c r="R901" s="89"/>
      <c r="S901" s="89"/>
      <c r="T901" s="89"/>
    </row>
    <row r="902" spans="2:20" s="86" customFormat="1" ht="10.199999999999999">
      <c r="B902" s="87"/>
      <c r="C902" s="87"/>
      <c r="D902" s="89"/>
      <c r="R902" s="89"/>
      <c r="S902" s="89"/>
      <c r="T902" s="89"/>
    </row>
    <row r="903" spans="2:20" s="86" customFormat="1" ht="10.199999999999999">
      <c r="B903" s="87"/>
      <c r="C903" s="87"/>
      <c r="D903" s="89"/>
      <c r="R903" s="89"/>
      <c r="S903" s="89"/>
      <c r="T903" s="89"/>
    </row>
    <row r="904" spans="2:20" s="86" customFormat="1" ht="10.199999999999999">
      <c r="B904" s="87"/>
      <c r="C904" s="87"/>
      <c r="D904" s="89"/>
      <c r="R904" s="89"/>
      <c r="S904" s="89"/>
      <c r="T904" s="89"/>
    </row>
    <row r="905" spans="2:20" s="86" customFormat="1" ht="10.199999999999999">
      <c r="B905" s="87"/>
      <c r="C905" s="87"/>
      <c r="D905" s="89"/>
      <c r="R905" s="89"/>
      <c r="S905" s="89"/>
      <c r="T905" s="89"/>
    </row>
    <row r="906" spans="2:20" s="86" customFormat="1" ht="10.199999999999999">
      <c r="B906" s="87"/>
      <c r="C906" s="87"/>
      <c r="D906" s="89"/>
      <c r="R906" s="89"/>
      <c r="S906" s="89"/>
      <c r="T906" s="89"/>
    </row>
    <row r="907" spans="2:20" s="86" customFormat="1" ht="10.199999999999999">
      <c r="B907" s="87"/>
      <c r="C907" s="87"/>
      <c r="D907" s="89"/>
      <c r="R907" s="89"/>
      <c r="S907" s="89"/>
      <c r="T907" s="89"/>
    </row>
    <row r="908" spans="2:20" s="86" customFormat="1" ht="10.199999999999999">
      <c r="B908" s="87"/>
      <c r="C908" s="87"/>
      <c r="D908" s="89"/>
      <c r="R908" s="89"/>
      <c r="S908" s="89"/>
      <c r="T908" s="89"/>
    </row>
    <row r="909" spans="2:20" s="86" customFormat="1" ht="10.199999999999999">
      <c r="B909" s="87"/>
      <c r="C909" s="87"/>
      <c r="D909" s="89"/>
      <c r="R909" s="89"/>
      <c r="S909" s="89"/>
      <c r="T909" s="89"/>
    </row>
    <row r="910" spans="2:20" s="86" customFormat="1" ht="10.199999999999999">
      <c r="B910" s="87"/>
      <c r="C910" s="87"/>
      <c r="D910" s="89"/>
      <c r="R910" s="89"/>
      <c r="S910" s="89"/>
      <c r="T910" s="89"/>
    </row>
    <row r="911" spans="2:20" s="86" customFormat="1" ht="10.199999999999999">
      <c r="B911" s="87"/>
      <c r="C911" s="87"/>
      <c r="D911" s="89"/>
      <c r="R911" s="89"/>
      <c r="S911" s="89"/>
      <c r="T911" s="89"/>
    </row>
    <row r="912" spans="2:20" s="86" customFormat="1" ht="10.199999999999999">
      <c r="B912" s="87"/>
      <c r="C912" s="87"/>
      <c r="D912" s="89"/>
      <c r="R912" s="89"/>
      <c r="S912" s="89"/>
      <c r="T912" s="89"/>
    </row>
    <row r="913" spans="2:20" s="86" customFormat="1" ht="10.199999999999999">
      <c r="B913" s="87"/>
      <c r="C913" s="87"/>
      <c r="D913" s="89"/>
      <c r="R913" s="89"/>
      <c r="S913" s="89"/>
      <c r="T913" s="89"/>
    </row>
    <row r="914" spans="2:20" s="86" customFormat="1" ht="10.199999999999999">
      <c r="B914" s="87"/>
      <c r="C914" s="87"/>
      <c r="D914" s="89"/>
      <c r="R914" s="89"/>
      <c r="S914" s="89"/>
      <c r="T914" s="89"/>
    </row>
    <row r="915" spans="2:20" s="86" customFormat="1" ht="10.199999999999999">
      <c r="B915" s="87"/>
      <c r="C915" s="87"/>
      <c r="D915" s="89"/>
      <c r="R915" s="89"/>
      <c r="S915" s="89"/>
      <c r="T915" s="89"/>
    </row>
    <row r="916" spans="2:20" s="86" customFormat="1" ht="10.199999999999999">
      <c r="B916" s="87"/>
      <c r="C916" s="87"/>
      <c r="D916" s="89"/>
      <c r="R916" s="89"/>
      <c r="S916" s="89"/>
      <c r="T916" s="89"/>
    </row>
    <row r="917" spans="2:20" s="86" customFormat="1" ht="10.199999999999999">
      <c r="B917" s="87"/>
      <c r="C917" s="87"/>
      <c r="D917" s="89"/>
      <c r="R917" s="89"/>
      <c r="S917" s="89"/>
      <c r="T917" s="89"/>
    </row>
    <row r="918" spans="2:20" s="86" customFormat="1" ht="10.199999999999999">
      <c r="B918" s="87"/>
      <c r="C918" s="87"/>
      <c r="D918" s="89"/>
      <c r="R918" s="89"/>
      <c r="S918" s="89"/>
      <c r="T918" s="89"/>
    </row>
    <row r="919" spans="2:20" s="86" customFormat="1" ht="10.199999999999999">
      <c r="B919" s="87"/>
      <c r="C919" s="87"/>
      <c r="D919" s="89"/>
      <c r="R919" s="89"/>
      <c r="S919" s="89"/>
      <c r="T919" s="89"/>
    </row>
    <row r="920" spans="2:20" s="86" customFormat="1" ht="10.199999999999999">
      <c r="B920" s="87"/>
      <c r="C920" s="87"/>
      <c r="D920" s="89"/>
      <c r="R920" s="89"/>
      <c r="S920" s="89"/>
      <c r="T920" s="89"/>
    </row>
    <row r="921" spans="2:20" s="86" customFormat="1" ht="10.199999999999999">
      <c r="B921" s="87"/>
      <c r="C921" s="87"/>
      <c r="D921" s="89"/>
      <c r="R921" s="89"/>
      <c r="S921" s="89"/>
      <c r="T921" s="89"/>
    </row>
    <row r="922" spans="2:20" s="86" customFormat="1" ht="10.199999999999999">
      <c r="B922" s="87"/>
      <c r="C922" s="87"/>
      <c r="D922" s="89"/>
      <c r="R922" s="89"/>
      <c r="S922" s="89"/>
      <c r="T922" s="89"/>
    </row>
    <row r="923" spans="2:20" s="86" customFormat="1" ht="10.199999999999999">
      <c r="B923" s="87"/>
      <c r="C923" s="87"/>
      <c r="D923" s="89"/>
      <c r="R923" s="89"/>
      <c r="S923" s="89"/>
      <c r="T923" s="89"/>
    </row>
    <row r="924" spans="2:20" s="86" customFormat="1" ht="10.199999999999999">
      <c r="B924" s="87"/>
      <c r="C924" s="87"/>
      <c r="D924" s="89"/>
      <c r="R924" s="89"/>
      <c r="S924" s="89"/>
      <c r="T924" s="89"/>
    </row>
    <row r="925" spans="2:20" s="86" customFormat="1" ht="10.199999999999999">
      <c r="B925" s="87"/>
      <c r="C925" s="87"/>
      <c r="D925" s="89"/>
      <c r="R925" s="89"/>
      <c r="S925" s="89"/>
      <c r="T925" s="89"/>
    </row>
    <row r="926" spans="2:20" s="86" customFormat="1" ht="10.199999999999999">
      <c r="B926" s="87"/>
      <c r="C926" s="87"/>
      <c r="D926" s="89"/>
      <c r="R926" s="89"/>
      <c r="S926" s="89"/>
      <c r="T926" s="89"/>
    </row>
    <row r="927" spans="2:20" s="86" customFormat="1" ht="10.199999999999999">
      <c r="B927" s="87"/>
      <c r="C927" s="87"/>
      <c r="D927" s="89"/>
      <c r="R927" s="89"/>
      <c r="S927" s="89"/>
      <c r="T927" s="89"/>
    </row>
    <row r="928" spans="2:20" s="86" customFormat="1" ht="10.199999999999999">
      <c r="B928" s="87"/>
      <c r="C928" s="87"/>
      <c r="D928" s="89"/>
      <c r="R928" s="89"/>
      <c r="S928" s="89"/>
      <c r="T928" s="89"/>
    </row>
    <row r="929" spans="2:20" s="86" customFormat="1" ht="10.199999999999999">
      <c r="B929" s="87"/>
      <c r="C929" s="87"/>
      <c r="D929" s="89"/>
      <c r="R929" s="89"/>
      <c r="S929" s="89"/>
      <c r="T929" s="89"/>
    </row>
    <row r="930" spans="2:20" s="86" customFormat="1" ht="10.199999999999999">
      <c r="B930" s="87"/>
      <c r="C930" s="87"/>
      <c r="D930" s="89"/>
      <c r="R930" s="89"/>
      <c r="S930" s="89"/>
      <c r="T930" s="89"/>
    </row>
    <row r="931" spans="2:20" s="86" customFormat="1" ht="10.199999999999999">
      <c r="B931" s="87"/>
      <c r="C931" s="87"/>
      <c r="D931" s="89"/>
      <c r="R931" s="89"/>
      <c r="S931" s="89"/>
      <c r="T931" s="89"/>
    </row>
    <row r="932" spans="2:20" s="86" customFormat="1" ht="10.199999999999999">
      <c r="B932" s="87"/>
      <c r="C932" s="87"/>
      <c r="D932" s="89"/>
      <c r="R932" s="89"/>
      <c r="S932" s="89"/>
      <c r="T932" s="89"/>
    </row>
    <row r="933" spans="2:20" s="86" customFormat="1" ht="10.199999999999999">
      <c r="B933" s="87"/>
      <c r="C933" s="87"/>
      <c r="D933" s="89"/>
      <c r="R933" s="89"/>
      <c r="S933" s="89"/>
      <c r="T933" s="89"/>
    </row>
    <row r="934" spans="2:20" s="86" customFormat="1" ht="10.199999999999999">
      <c r="B934" s="87"/>
      <c r="C934" s="87"/>
      <c r="D934" s="89"/>
      <c r="R934" s="89"/>
      <c r="S934" s="89"/>
      <c r="T934" s="89"/>
    </row>
    <row r="935" spans="2:20" s="86" customFormat="1" ht="10.199999999999999">
      <c r="B935" s="87"/>
      <c r="C935" s="87"/>
      <c r="D935" s="89"/>
      <c r="R935" s="89"/>
      <c r="S935" s="89"/>
      <c r="T935" s="89"/>
    </row>
    <row r="936" spans="2:20" s="86" customFormat="1" ht="10.199999999999999">
      <c r="B936" s="87"/>
      <c r="C936" s="87"/>
      <c r="D936" s="89"/>
      <c r="R936" s="89"/>
      <c r="S936" s="89"/>
      <c r="T936" s="89"/>
    </row>
    <row r="937" spans="2:20" s="86" customFormat="1" ht="10.199999999999999">
      <c r="B937" s="87"/>
      <c r="C937" s="87"/>
      <c r="D937" s="89"/>
      <c r="R937" s="89"/>
      <c r="S937" s="89"/>
      <c r="T937" s="89"/>
    </row>
    <row r="938" spans="2:20" s="86" customFormat="1" ht="10.199999999999999">
      <c r="B938" s="87"/>
      <c r="C938" s="87"/>
      <c r="D938" s="89"/>
      <c r="R938" s="89"/>
      <c r="S938" s="89"/>
      <c r="T938" s="89"/>
    </row>
    <row r="939" spans="2:20" s="86" customFormat="1" ht="10.199999999999999">
      <c r="B939" s="87"/>
      <c r="C939" s="87"/>
      <c r="D939" s="89"/>
      <c r="R939" s="89"/>
      <c r="S939" s="89"/>
      <c r="T939" s="89"/>
    </row>
    <row r="940" spans="2:20" s="86" customFormat="1" ht="10.199999999999999">
      <c r="B940" s="87"/>
      <c r="C940" s="87"/>
      <c r="D940" s="89"/>
      <c r="R940" s="89"/>
      <c r="S940" s="89"/>
      <c r="T940" s="89"/>
    </row>
    <row r="941" spans="2:20" s="86" customFormat="1" ht="10.199999999999999">
      <c r="B941" s="87"/>
      <c r="C941" s="87"/>
      <c r="D941" s="89"/>
      <c r="R941" s="89"/>
      <c r="S941" s="89"/>
      <c r="T941" s="89"/>
    </row>
    <row r="942" spans="2:20" s="86" customFormat="1" ht="10.199999999999999">
      <c r="B942" s="87"/>
      <c r="C942" s="87"/>
      <c r="D942" s="89"/>
      <c r="R942" s="89"/>
      <c r="S942" s="89"/>
      <c r="T942" s="89"/>
    </row>
    <row r="943" spans="2:20" s="86" customFormat="1" ht="10.199999999999999">
      <c r="B943" s="87"/>
      <c r="C943" s="87"/>
      <c r="D943" s="89"/>
      <c r="R943" s="89"/>
      <c r="S943" s="89"/>
      <c r="T943" s="89"/>
    </row>
    <row r="944" spans="2:20" s="86" customFormat="1" ht="10.199999999999999">
      <c r="B944" s="87"/>
      <c r="C944" s="87"/>
      <c r="D944" s="89"/>
      <c r="R944" s="89"/>
      <c r="S944" s="89"/>
      <c r="T944" s="89"/>
    </row>
    <row r="945" spans="2:20" s="86" customFormat="1" ht="10.199999999999999">
      <c r="B945" s="87"/>
      <c r="C945" s="87"/>
      <c r="D945" s="89"/>
      <c r="R945" s="89"/>
      <c r="S945" s="89"/>
      <c r="T945" s="89"/>
    </row>
    <row r="946" spans="2:20" s="86" customFormat="1" ht="10.199999999999999">
      <c r="B946" s="87"/>
      <c r="C946" s="87"/>
      <c r="D946" s="89"/>
      <c r="R946" s="89"/>
      <c r="S946" s="89"/>
      <c r="T946" s="89"/>
    </row>
    <row r="947" spans="2:20" s="86" customFormat="1" ht="10.199999999999999">
      <c r="B947" s="87"/>
      <c r="C947" s="87"/>
      <c r="D947" s="89"/>
      <c r="R947" s="89"/>
      <c r="S947" s="89"/>
      <c r="T947" s="89"/>
    </row>
    <row r="948" spans="2:20" s="86" customFormat="1" ht="10.199999999999999">
      <c r="B948" s="87"/>
      <c r="C948" s="87"/>
      <c r="D948" s="89"/>
      <c r="R948" s="89"/>
      <c r="S948" s="89"/>
      <c r="T948" s="89"/>
    </row>
    <row r="949" spans="2:20" s="86" customFormat="1" ht="10.199999999999999">
      <c r="B949" s="87"/>
      <c r="C949" s="87"/>
      <c r="D949" s="89"/>
      <c r="R949" s="89"/>
      <c r="S949" s="89"/>
      <c r="T949" s="89"/>
    </row>
    <row r="950" spans="2:20" s="86" customFormat="1" ht="10.199999999999999">
      <c r="B950" s="87"/>
      <c r="C950" s="87"/>
      <c r="D950" s="89"/>
      <c r="R950" s="89"/>
      <c r="S950" s="89"/>
      <c r="T950" s="89"/>
    </row>
    <row r="951" spans="2:20" s="86" customFormat="1" ht="10.199999999999999">
      <c r="B951" s="87"/>
      <c r="C951" s="87"/>
      <c r="D951" s="89"/>
      <c r="R951" s="89"/>
      <c r="S951" s="89"/>
      <c r="T951" s="89"/>
    </row>
    <row r="952" spans="2:20" s="86" customFormat="1" ht="10.199999999999999">
      <c r="B952" s="87"/>
      <c r="C952" s="87"/>
      <c r="D952" s="89"/>
      <c r="R952" s="89"/>
      <c r="S952" s="89"/>
      <c r="T952" s="89"/>
    </row>
    <row r="953" spans="2:20" s="86" customFormat="1" ht="10.199999999999999">
      <c r="B953" s="87"/>
      <c r="C953" s="87"/>
      <c r="D953" s="89"/>
      <c r="R953" s="89"/>
      <c r="S953" s="89"/>
      <c r="T953" s="89"/>
    </row>
    <row r="954" spans="2:20" s="86" customFormat="1" ht="10.199999999999999">
      <c r="B954" s="87"/>
      <c r="C954" s="87"/>
      <c r="D954" s="89"/>
      <c r="R954" s="89"/>
      <c r="S954" s="89"/>
      <c r="T954" s="89"/>
    </row>
    <row r="955" spans="2:20" s="86" customFormat="1" ht="10.199999999999999">
      <c r="B955" s="87"/>
      <c r="C955" s="87"/>
      <c r="D955" s="89"/>
      <c r="R955" s="89"/>
      <c r="S955" s="89"/>
      <c r="T955" s="89"/>
    </row>
    <row r="956" spans="2:20" s="86" customFormat="1" ht="10.199999999999999">
      <c r="B956" s="87"/>
      <c r="C956" s="87"/>
      <c r="D956" s="89"/>
      <c r="R956" s="89"/>
      <c r="S956" s="89"/>
      <c r="T956" s="89"/>
    </row>
    <row r="957" spans="2:20" s="86" customFormat="1" ht="10.199999999999999">
      <c r="B957" s="87"/>
      <c r="C957" s="87"/>
      <c r="D957" s="89"/>
      <c r="R957" s="89"/>
      <c r="S957" s="89"/>
      <c r="T957" s="89"/>
    </row>
    <row r="958" spans="2:20" s="86" customFormat="1" ht="10.199999999999999">
      <c r="B958" s="87"/>
      <c r="C958" s="87"/>
      <c r="D958" s="89"/>
      <c r="R958" s="89"/>
      <c r="S958" s="89"/>
      <c r="T958" s="89"/>
    </row>
    <row r="959" spans="2:20" s="86" customFormat="1" ht="10.199999999999999">
      <c r="B959" s="87"/>
      <c r="C959" s="87"/>
      <c r="D959" s="89"/>
      <c r="R959" s="89"/>
      <c r="S959" s="89"/>
      <c r="T959" s="89"/>
    </row>
    <row r="960" spans="2:20" s="86" customFormat="1" ht="10.199999999999999">
      <c r="B960" s="87"/>
      <c r="C960" s="87"/>
      <c r="D960" s="89"/>
      <c r="R960" s="89"/>
      <c r="S960" s="89"/>
      <c r="T960" s="89"/>
    </row>
    <row r="961" spans="2:20" s="86" customFormat="1" ht="10.199999999999999">
      <c r="B961" s="87"/>
      <c r="C961" s="87"/>
      <c r="D961" s="89"/>
      <c r="R961" s="89"/>
      <c r="S961" s="89"/>
      <c r="T961" s="89"/>
    </row>
    <row r="962" spans="2:20" s="86" customFormat="1" ht="10.199999999999999">
      <c r="B962" s="87"/>
      <c r="C962" s="87"/>
      <c r="D962" s="89"/>
      <c r="R962" s="89"/>
      <c r="S962" s="89"/>
      <c r="T962" s="89"/>
    </row>
    <row r="963" spans="2:20" s="86" customFormat="1" ht="10.199999999999999">
      <c r="B963" s="87"/>
      <c r="C963" s="87"/>
      <c r="D963" s="89"/>
      <c r="R963" s="89"/>
      <c r="S963" s="89"/>
      <c r="T963" s="89"/>
    </row>
    <row r="964" spans="2:20" s="86" customFormat="1" ht="10.199999999999999">
      <c r="B964" s="87"/>
      <c r="C964" s="87"/>
      <c r="D964" s="89"/>
      <c r="R964" s="89"/>
      <c r="S964" s="89"/>
      <c r="T964" s="89"/>
    </row>
    <row r="965" spans="2:20" s="86" customFormat="1" ht="10.199999999999999">
      <c r="B965" s="87"/>
      <c r="C965" s="87"/>
      <c r="D965" s="89"/>
      <c r="R965" s="89"/>
      <c r="S965" s="89"/>
      <c r="T965" s="89"/>
    </row>
    <row r="966" spans="2:20" s="86" customFormat="1" ht="10.199999999999999">
      <c r="B966" s="87"/>
      <c r="C966" s="87"/>
      <c r="D966" s="89"/>
      <c r="R966" s="89"/>
      <c r="S966" s="89"/>
      <c r="T966" s="89"/>
    </row>
    <row r="967" spans="2:20" s="86" customFormat="1" ht="10.199999999999999">
      <c r="B967" s="87"/>
      <c r="C967" s="87"/>
      <c r="D967" s="89"/>
      <c r="R967" s="89"/>
      <c r="S967" s="89"/>
      <c r="T967" s="89"/>
    </row>
    <row r="968" spans="2:20" s="86" customFormat="1" ht="10.199999999999999">
      <c r="B968" s="87"/>
      <c r="C968" s="87"/>
      <c r="D968" s="89"/>
      <c r="R968" s="89"/>
      <c r="S968" s="89"/>
      <c r="T968" s="89"/>
    </row>
    <row r="969" spans="2:20" s="86" customFormat="1" ht="10.199999999999999">
      <c r="B969" s="87"/>
      <c r="C969" s="87"/>
      <c r="D969" s="89"/>
      <c r="R969" s="89"/>
      <c r="S969" s="89"/>
      <c r="T969" s="89"/>
    </row>
    <row r="970" spans="2:20" s="86" customFormat="1" ht="10.199999999999999">
      <c r="B970" s="87"/>
      <c r="C970" s="87"/>
      <c r="D970" s="89"/>
      <c r="R970" s="89"/>
      <c r="S970" s="89"/>
      <c r="T970" s="89"/>
    </row>
    <row r="971" spans="2:20" s="86" customFormat="1" ht="10.199999999999999">
      <c r="B971" s="87"/>
      <c r="C971" s="87"/>
      <c r="D971" s="89"/>
      <c r="R971" s="89"/>
      <c r="S971" s="89"/>
      <c r="T971" s="89"/>
    </row>
    <row r="972" spans="2:20" s="86" customFormat="1" ht="10.199999999999999">
      <c r="B972" s="87"/>
      <c r="C972" s="87"/>
      <c r="D972" s="89"/>
      <c r="R972" s="89"/>
      <c r="S972" s="89"/>
      <c r="T972" s="89"/>
    </row>
    <row r="973" spans="2:20" s="86" customFormat="1" ht="10.199999999999999">
      <c r="B973" s="87"/>
      <c r="C973" s="87"/>
      <c r="D973" s="89"/>
      <c r="R973" s="89"/>
      <c r="S973" s="89"/>
      <c r="T973" s="89"/>
    </row>
    <row r="974" spans="2:20" s="86" customFormat="1" ht="10.199999999999999">
      <c r="B974" s="87"/>
      <c r="C974" s="87"/>
      <c r="D974" s="89"/>
      <c r="R974" s="89"/>
      <c r="S974" s="89"/>
      <c r="T974" s="89"/>
    </row>
    <row r="975" spans="2:20" s="86" customFormat="1" ht="10.199999999999999">
      <c r="B975" s="87"/>
      <c r="C975" s="87"/>
      <c r="D975" s="89"/>
      <c r="R975" s="89"/>
      <c r="S975" s="89"/>
      <c r="T975" s="89"/>
    </row>
    <row r="976" spans="2:20" s="86" customFormat="1" ht="10.199999999999999">
      <c r="B976" s="87"/>
      <c r="C976" s="87"/>
      <c r="D976" s="89"/>
      <c r="R976" s="89"/>
      <c r="S976" s="89"/>
      <c r="T976" s="89"/>
    </row>
    <row r="977" spans="2:20" s="86" customFormat="1" ht="10.199999999999999">
      <c r="B977" s="87"/>
      <c r="C977" s="87"/>
      <c r="D977" s="89"/>
      <c r="R977" s="89"/>
      <c r="S977" s="89"/>
      <c r="T977" s="89"/>
    </row>
    <row r="978" spans="2:20" s="86" customFormat="1" ht="10.199999999999999">
      <c r="B978" s="87"/>
      <c r="C978" s="87"/>
      <c r="D978" s="89"/>
      <c r="R978" s="89"/>
      <c r="S978" s="89"/>
      <c r="T978" s="89"/>
    </row>
    <row r="979" spans="2:20" s="86" customFormat="1" ht="10.199999999999999">
      <c r="B979" s="87"/>
      <c r="C979" s="87"/>
      <c r="D979" s="89"/>
      <c r="R979" s="89"/>
      <c r="S979" s="89"/>
      <c r="T979" s="89"/>
    </row>
    <row r="980" spans="2:20" s="86" customFormat="1" ht="10.199999999999999">
      <c r="B980" s="87"/>
      <c r="C980" s="87"/>
      <c r="D980" s="89"/>
      <c r="R980" s="89"/>
      <c r="S980" s="89"/>
      <c r="T980" s="89"/>
    </row>
    <row r="981" spans="2:20" s="86" customFormat="1" ht="10.199999999999999">
      <c r="B981" s="87"/>
      <c r="C981" s="87"/>
      <c r="D981" s="89"/>
      <c r="R981" s="89"/>
      <c r="S981" s="89"/>
      <c r="T981" s="89"/>
    </row>
    <row r="982" spans="2:20" s="86" customFormat="1" ht="10.199999999999999">
      <c r="B982" s="87"/>
      <c r="C982" s="87"/>
      <c r="D982" s="89"/>
      <c r="R982" s="89"/>
      <c r="S982" s="89"/>
      <c r="T982" s="89"/>
    </row>
    <row r="983" spans="2:20" s="86" customFormat="1" ht="10.199999999999999">
      <c r="B983" s="87"/>
      <c r="C983" s="87"/>
      <c r="D983" s="89"/>
      <c r="R983" s="89"/>
      <c r="S983" s="89"/>
      <c r="T983" s="89"/>
    </row>
    <row r="984" spans="2:20" s="86" customFormat="1" ht="10.199999999999999">
      <c r="B984" s="87"/>
      <c r="C984" s="87"/>
      <c r="D984" s="89"/>
      <c r="R984" s="89"/>
      <c r="S984" s="89"/>
      <c r="T984" s="89"/>
    </row>
    <row r="985" spans="2:20" s="86" customFormat="1" ht="10.199999999999999">
      <c r="B985" s="87"/>
      <c r="C985" s="87"/>
      <c r="D985" s="89"/>
      <c r="R985" s="89"/>
      <c r="S985" s="89"/>
      <c r="T985" s="89"/>
    </row>
    <row r="986" spans="2:20" s="86" customFormat="1" ht="10.199999999999999">
      <c r="B986" s="87"/>
      <c r="C986" s="87"/>
      <c r="D986" s="89"/>
      <c r="R986" s="89"/>
      <c r="S986" s="89"/>
      <c r="T986" s="89"/>
    </row>
    <row r="987" spans="2:20" s="86" customFormat="1" ht="10.199999999999999">
      <c r="B987" s="87"/>
      <c r="C987" s="87"/>
      <c r="D987" s="89"/>
      <c r="R987" s="89"/>
      <c r="S987" s="89"/>
      <c r="T987" s="89"/>
    </row>
    <row r="988" spans="2:20" s="86" customFormat="1" ht="10.199999999999999">
      <c r="B988" s="87"/>
      <c r="C988" s="87"/>
      <c r="D988" s="89"/>
      <c r="R988" s="89"/>
      <c r="S988" s="89"/>
      <c r="T988" s="89"/>
    </row>
    <row r="989" spans="2:20" s="86" customFormat="1" ht="10.199999999999999">
      <c r="B989" s="87"/>
      <c r="C989" s="87"/>
      <c r="D989" s="89"/>
      <c r="R989" s="89"/>
      <c r="S989" s="89"/>
      <c r="T989" s="89"/>
    </row>
    <row r="990" spans="2:20" s="86" customFormat="1" ht="10.199999999999999">
      <c r="B990" s="87"/>
      <c r="C990" s="87"/>
      <c r="D990" s="89"/>
      <c r="R990" s="89"/>
      <c r="S990" s="89"/>
      <c r="T990" s="89"/>
    </row>
    <row r="991" spans="2:20" s="86" customFormat="1" ht="10.199999999999999">
      <c r="B991" s="87"/>
      <c r="C991" s="87"/>
      <c r="D991" s="89"/>
      <c r="R991" s="89"/>
      <c r="S991" s="89"/>
      <c r="T991" s="89"/>
    </row>
    <row r="992" spans="2:20" s="86" customFormat="1" ht="10.199999999999999">
      <c r="B992" s="87"/>
      <c r="C992" s="87"/>
      <c r="D992" s="89"/>
      <c r="R992" s="89"/>
      <c r="S992" s="89"/>
      <c r="T992" s="89"/>
    </row>
    <row r="993" spans="2:20" s="86" customFormat="1" ht="10.199999999999999">
      <c r="B993" s="87"/>
      <c r="C993" s="87"/>
      <c r="D993" s="89"/>
      <c r="R993" s="89"/>
      <c r="S993" s="89"/>
      <c r="T993" s="89"/>
    </row>
    <row r="994" spans="2:20" s="86" customFormat="1" ht="10.199999999999999">
      <c r="B994" s="87"/>
      <c r="C994" s="87"/>
      <c r="D994" s="89"/>
      <c r="R994" s="89"/>
      <c r="S994" s="89"/>
      <c r="T994" s="89"/>
    </row>
    <row r="995" spans="2:20" s="86" customFormat="1" ht="10.199999999999999">
      <c r="B995" s="87"/>
      <c r="C995" s="87"/>
      <c r="D995" s="89"/>
      <c r="R995" s="89"/>
      <c r="S995" s="89"/>
      <c r="T995" s="89"/>
    </row>
    <row r="996" spans="2:20" s="86" customFormat="1" ht="10.199999999999999">
      <c r="B996" s="87"/>
      <c r="C996" s="87"/>
      <c r="D996" s="89"/>
      <c r="R996" s="89"/>
      <c r="S996" s="89"/>
      <c r="T996" s="89"/>
    </row>
    <row r="997" spans="2:20" s="86" customFormat="1" ht="10.199999999999999">
      <c r="B997" s="87"/>
      <c r="C997" s="87"/>
      <c r="D997" s="89"/>
      <c r="R997" s="89"/>
      <c r="S997" s="89"/>
      <c r="T997" s="89"/>
    </row>
    <row r="998" spans="2:20" s="86" customFormat="1" ht="10.199999999999999">
      <c r="B998" s="87"/>
      <c r="C998" s="87"/>
      <c r="D998" s="89"/>
      <c r="R998" s="89"/>
      <c r="S998" s="89"/>
      <c r="T998" s="89"/>
    </row>
    <row r="999" spans="2:20" s="86" customFormat="1" ht="10.199999999999999">
      <c r="B999" s="87"/>
      <c r="C999" s="87"/>
      <c r="D999" s="89"/>
      <c r="R999" s="89"/>
      <c r="S999" s="89"/>
      <c r="T999" s="89"/>
    </row>
    <row r="1000" spans="2:20" s="86" customFormat="1" ht="10.199999999999999">
      <c r="B1000" s="87"/>
      <c r="C1000" s="87"/>
      <c r="D1000" s="89"/>
      <c r="R1000" s="89"/>
      <c r="S1000" s="89"/>
      <c r="T1000" s="89"/>
    </row>
    <row r="1001" spans="2:20" s="86" customFormat="1" ht="10.199999999999999">
      <c r="B1001" s="87"/>
      <c r="C1001" s="87"/>
      <c r="D1001" s="89"/>
      <c r="R1001" s="89"/>
      <c r="S1001" s="89"/>
      <c r="T1001" s="89"/>
    </row>
    <row r="1002" spans="2:20" s="86" customFormat="1" ht="10.199999999999999">
      <c r="B1002" s="87"/>
      <c r="C1002" s="87"/>
      <c r="D1002" s="89"/>
      <c r="R1002" s="89"/>
      <c r="S1002" s="89"/>
      <c r="T1002" s="89"/>
    </row>
    <row r="1003" spans="2:20" s="86" customFormat="1" ht="10.199999999999999">
      <c r="B1003" s="87"/>
      <c r="C1003" s="87"/>
      <c r="D1003" s="89"/>
      <c r="R1003" s="89"/>
      <c r="S1003" s="89"/>
      <c r="T1003" s="89"/>
    </row>
    <row r="1004" spans="2:20" s="86" customFormat="1" ht="10.199999999999999">
      <c r="B1004" s="87"/>
      <c r="C1004" s="87"/>
      <c r="D1004" s="89"/>
      <c r="R1004" s="89"/>
      <c r="S1004" s="89"/>
      <c r="T1004" s="89"/>
    </row>
    <row r="1005" spans="2:20" s="86" customFormat="1" ht="10.199999999999999">
      <c r="B1005" s="87"/>
      <c r="C1005" s="87"/>
      <c r="D1005" s="89"/>
      <c r="R1005" s="89"/>
      <c r="S1005" s="89"/>
      <c r="T1005" s="89"/>
    </row>
    <row r="1006" spans="2:20" s="86" customFormat="1" ht="10.199999999999999">
      <c r="B1006" s="87"/>
      <c r="C1006" s="87"/>
      <c r="D1006" s="89"/>
      <c r="R1006" s="89"/>
      <c r="S1006" s="89"/>
      <c r="T1006" s="89"/>
    </row>
    <row r="1007" spans="2:20" s="86" customFormat="1" ht="10.199999999999999">
      <c r="B1007" s="87"/>
      <c r="C1007" s="87"/>
      <c r="D1007" s="89"/>
      <c r="R1007" s="89"/>
      <c r="S1007" s="89"/>
      <c r="T1007" s="89"/>
    </row>
    <row r="1008" spans="2:20" s="86" customFormat="1" ht="10.199999999999999">
      <c r="B1008" s="87"/>
      <c r="C1008" s="87"/>
      <c r="D1008" s="89"/>
      <c r="R1008" s="89"/>
      <c r="S1008" s="89"/>
      <c r="T1008" s="89"/>
    </row>
    <row r="1009" spans="2:20" s="86" customFormat="1" ht="10.199999999999999">
      <c r="B1009" s="87"/>
      <c r="C1009" s="87"/>
      <c r="D1009" s="89"/>
      <c r="R1009" s="89"/>
      <c r="S1009" s="89"/>
      <c r="T1009" s="89"/>
    </row>
    <row r="1010" spans="2:20" s="86" customFormat="1" ht="10.199999999999999">
      <c r="B1010" s="87"/>
      <c r="C1010" s="87"/>
      <c r="D1010" s="89"/>
      <c r="R1010" s="89"/>
      <c r="S1010" s="89"/>
      <c r="T1010" s="89"/>
    </row>
    <row r="1011" spans="2:20" s="86" customFormat="1" ht="10.199999999999999">
      <c r="B1011" s="87"/>
      <c r="C1011" s="87"/>
      <c r="D1011" s="89"/>
      <c r="R1011" s="89"/>
      <c r="S1011" s="89"/>
      <c r="T1011" s="89"/>
    </row>
    <row r="1012" spans="2:20" s="86" customFormat="1" ht="10.199999999999999">
      <c r="B1012" s="87"/>
      <c r="C1012" s="87"/>
      <c r="D1012" s="89"/>
      <c r="R1012" s="89"/>
      <c r="S1012" s="89"/>
      <c r="T1012" s="89"/>
    </row>
    <row r="1013" spans="2:20" s="86" customFormat="1" ht="10.199999999999999">
      <c r="B1013" s="87"/>
      <c r="C1013" s="87"/>
      <c r="D1013" s="89"/>
      <c r="R1013" s="89"/>
      <c r="S1013" s="89"/>
      <c r="T1013" s="89"/>
    </row>
    <row r="1014" spans="2:20" s="86" customFormat="1" ht="10.199999999999999">
      <c r="B1014" s="87"/>
      <c r="C1014" s="87"/>
      <c r="D1014" s="89"/>
      <c r="R1014" s="89"/>
      <c r="S1014" s="89"/>
      <c r="T1014" s="89"/>
    </row>
    <row r="1015" spans="2:20" s="86" customFormat="1" ht="10.199999999999999">
      <c r="B1015" s="87"/>
      <c r="C1015" s="87"/>
      <c r="D1015" s="89"/>
      <c r="R1015" s="89"/>
      <c r="S1015" s="89"/>
      <c r="T1015" s="89"/>
    </row>
    <row r="1016" spans="2:20" s="86" customFormat="1" ht="10.199999999999999">
      <c r="B1016" s="87"/>
      <c r="C1016" s="87"/>
      <c r="D1016" s="89"/>
      <c r="R1016" s="89"/>
      <c r="S1016" s="89"/>
      <c r="T1016" s="89"/>
    </row>
    <row r="1017" spans="2:20" s="86" customFormat="1" ht="10.199999999999999">
      <c r="B1017" s="87"/>
      <c r="C1017" s="87"/>
      <c r="D1017" s="89"/>
      <c r="R1017" s="89"/>
      <c r="S1017" s="89"/>
      <c r="T1017" s="89"/>
    </row>
    <row r="1018" spans="2:20" s="86" customFormat="1" ht="10.199999999999999">
      <c r="B1018" s="87"/>
      <c r="C1018" s="87"/>
      <c r="D1018" s="89"/>
      <c r="R1018" s="89"/>
      <c r="S1018" s="89"/>
      <c r="T1018" s="89"/>
    </row>
    <row r="1019" spans="2:20" s="86" customFormat="1" ht="10.199999999999999">
      <c r="B1019" s="87"/>
      <c r="C1019" s="87"/>
      <c r="D1019" s="89"/>
      <c r="R1019" s="89"/>
      <c r="S1019" s="89"/>
      <c r="T1019" s="89"/>
    </row>
    <row r="1020" spans="2:20" s="86" customFormat="1" ht="10.199999999999999">
      <c r="B1020" s="87"/>
      <c r="C1020" s="87"/>
      <c r="D1020" s="89"/>
      <c r="R1020" s="89"/>
      <c r="S1020" s="89"/>
      <c r="T1020" s="89"/>
    </row>
    <row r="1021" spans="2:20" s="86" customFormat="1" ht="10.199999999999999">
      <c r="B1021" s="87"/>
      <c r="C1021" s="87"/>
      <c r="D1021" s="89"/>
      <c r="R1021" s="89"/>
      <c r="S1021" s="89"/>
      <c r="T1021" s="89"/>
    </row>
    <row r="1022" spans="2:20" s="86" customFormat="1" ht="10.199999999999999">
      <c r="B1022" s="87"/>
      <c r="C1022" s="87"/>
      <c r="D1022" s="89"/>
      <c r="R1022" s="89"/>
      <c r="S1022" s="89"/>
      <c r="T1022" s="89"/>
    </row>
    <row r="1023" spans="2:20" s="86" customFormat="1" ht="10.199999999999999">
      <c r="B1023" s="87"/>
      <c r="C1023" s="87"/>
      <c r="D1023" s="89"/>
      <c r="R1023" s="89"/>
      <c r="S1023" s="89"/>
      <c r="T1023" s="89"/>
    </row>
    <row r="1024" spans="2:20" s="86" customFormat="1" ht="10.199999999999999">
      <c r="B1024" s="87"/>
      <c r="C1024" s="87"/>
      <c r="D1024" s="89"/>
      <c r="R1024" s="89"/>
      <c r="S1024" s="89"/>
      <c r="T1024" s="89"/>
    </row>
    <row r="1025" spans="2:20" s="86" customFormat="1" ht="10.199999999999999">
      <c r="B1025" s="87"/>
      <c r="C1025" s="87"/>
      <c r="D1025" s="89"/>
      <c r="R1025" s="89"/>
      <c r="S1025" s="89"/>
      <c r="T1025" s="89"/>
    </row>
    <row r="1026" spans="2:20" s="86" customFormat="1" ht="10.199999999999999">
      <c r="B1026" s="87"/>
      <c r="C1026" s="87"/>
      <c r="D1026" s="89"/>
      <c r="R1026" s="89"/>
      <c r="S1026" s="89"/>
      <c r="T1026" s="89"/>
    </row>
    <row r="1027" spans="2:20" s="86" customFormat="1" ht="10.199999999999999">
      <c r="B1027" s="87"/>
      <c r="C1027" s="87"/>
      <c r="D1027" s="89"/>
      <c r="R1027" s="89"/>
      <c r="S1027" s="89"/>
      <c r="T1027" s="89"/>
    </row>
    <row r="1028" spans="2:20" s="86" customFormat="1" ht="10.199999999999999">
      <c r="B1028" s="87"/>
      <c r="C1028" s="87"/>
      <c r="D1028" s="89"/>
      <c r="R1028" s="89"/>
      <c r="S1028" s="89"/>
      <c r="T1028" s="89"/>
    </row>
    <row r="1029" spans="2:20" s="86" customFormat="1" ht="10.199999999999999">
      <c r="B1029" s="87"/>
      <c r="C1029" s="87"/>
      <c r="D1029" s="89"/>
      <c r="R1029" s="89"/>
      <c r="S1029" s="89"/>
      <c r="T1029" s="89"/>
    </row>
    <row r="1030" spans="2:20" s="86" customFormat="1" ht="10.199999999999999">
      <c r="B1030" s="87"/>
      <c r="C1030" s="87"/>
      <c r="D1030" s="89"/>
      <c r="R1030" s="89"/>
      <c r="S1030" s="89"/>
      <c r="T1030" s="89"/>
    </row>
    <row r="1031" spans="2:20" s="86" customFormat="1" ht="10.199999999999999">
      <c r="B1031" s="87"/>
      <c r="C1031" s="87"/>
      <c r="D1031" s="89"/>
      <c r="R1031" s="89"/>
      <c r="S1031" s="89"/>
      <c r="T1031" s="89"/>
    </row>
    <row r="1032" spans="2:20" s="86" customFormat="1" ht="10.199999999999999">
      <c r="B1032" s="87"/>
      <c r="C1032" s="87"/>
      <c r="D1032" s="89"/>
      <c r="R1032" s="89"/>
      <c r="S1032" s="89"/>
      <c r="T1032" s="89"/>
    </row>
    <row r="1033" spans="2:20" s="86" customFormat="1" ht="10.199999999999999">
      <c r="B1033" s="87"/>
      <c r="C1033" s="87"/>
      <c r="D1033" s="89"/>
      <c r="R1033" s="89"/>
      <c r="S1033" s="89"/>
      <c r="T1033" s="89"/>
    </row>
    <row r="1034" spans="2:20" s="86" customFormat="1" ht="10.199999999999999">
      <c r="B1034" s="87"/>
      <c r="C1034" s="87"/>
      <c r="D1034" s="89"/>
      <c r="R1034" s="89"/>
      <c r="S1034" s="89"/>
      <c r="T1034" s="89"/>
    </row>
    <row r="1035" spans="2:20" s="86" customFormat="1" ht="10.199999999999999">
      <c r="B1035" s="87"/>
      <c r="C1035" s="87"/>
      <c r="D1035" s="89"/>
      <c r="R1035" s="89"/>
      <c r="S1035" s="89"/>
      <c r="T1035" s="89"/>
    </row>
    <row r="1036" spans="2:20" s="86" customFormat="1" ht="10.199999999999999">
      <c r="B1036" s="87"/>
      <c r="C1036" s="87"/>
      <c r="D1036" s="89"/>
      <c r="R1036" s="89"/>
      <c r="S1036" s="89"/>
      <c r="T1036" s="89"/>
    </row>
    <row r="1037" spans="2:20" s="86" customFormat="1" ht="10.199999999999999">
      <c r="B1037" s="87"/>
      <c r="C1037" s="87"/>
      <c r="D1037" s="89"/>
      <c r="R1037" s="89"/>
      <c r="S1037" s="89"/>
      <c r="T1037" s="89"/>
    </row>
    <row r="1038" spans="2:20" s="86" customFormat="1" ht="10.199999999999999">
      <c r="B1038" s="87"/>
      <c r="C1038" s="87"/>
      <c r="D1038" s="89"/>
      <c r="R1038" s="89"/>
      <c r="S1038" s="89"/>
      <c r="T1038" s="89"/>
    </row>
    <row r="1039" spans="2:20" s="86" customFormat="1" ht="10.199999999999999">
      <c r="B1039" s="87"/>
      <c r="C1039" s="87"/>
      <c r="D1039" s="89"/>
      <c r="R1039" s="89"/>
      <c r="S1039" s="89"/>
      <c r="T1039" s="89"/>
    </row>
    <row r="1040" spans="2:20" s="86" customFormat="1" ht="10.199999999999999">
      <c r="B1040" s="87"/>
      <c r="C1040" s="87"/>
      <c r="D1040" s="89"/>
      <c r="R1040" s="89"/>
      <c r="S1040" s="89"/>
      <c r="T1040" s="89"/>
    </row>
    <row r="1041" spans="2:20" s="86" customFormat="1" ht="10.199999999999999">
      <c r="B1041" s="87"/>
      <c r="C1041" s="87"/>
      <c r="D1041" s="89"/>
      <c r="R1041" s="89"/>
      <c r="S1041" s="89"/>
      <c r="T1041" s="89"/>
    </row>
    <row r="1042" spans="2:20" s="86" customFormat="1" ht="10.199999999999999">
      <c r="B1042" s="87"/>
      <c r="C1042" s="87"/>
      <c r="D1042" s="89"/>
      <c r="R1042" s="89"/>
      <c r="S1042" s="89"/>
      <c r="T1042" s="89"/>
    </row>
    <row r="1043" spans="2:20" s="86" customFormat="1" ht="10.199999999999999">
      <c r="B1043" s="87"/>
      <c r="C1043" s="87"/>
      <c r="D1043" s="89"/>
      <c r="R1043" s="89"/>
      <c r="S1043" s="89"/>
      <c r="T1043" s="89"/>
    </row>
    <row r="1044" spans="2:20" s="86" customFormat="1" ht="10.199999999999999">
      <c r="B1044" s="87"/>
      <c r="C1044" s="87"/>
      <c r="D1044" s="89"/>
      <c r="R1044" s="89"/>
      <c r="S1044" s="89"/>
      <c r="T1044" s="89"/>
    </row>
    <row r="1045" spans="2:20" s="86" customFormat="1" ht="10.199999999999999">
      <c r="B1045" s="87"/>
      <c r="C1045" s="87"/>
      <c r="D1045" s="89"/>
      <c r="R1045" s="89"/>
      <c r="S1045" s="89"/>
      <c r="T1045" s="89"/>
    </row>
    <row r="1046" spans="2:20" s="86" customFormat="1" ht="10.199999999999999">
      <c r="B1046" s="87"/>
      <c r="C1046" s="87"/>
      <c r="D1046" s="89"/>
      <c r="R1046" s="89"/>
      <c r="S1046" s="89"/>
      <c r="T1046" s="89"/>
    </row>
    <row r="1047" spans="2:20" s="86" customFormat="1" ht="10.199999999999999">
      <c r="B1047" s="87"/>
      <c r="C1047" s="87"/>
      <c r="D1047" s="89"/>
      <c r="R1047" s="89"/>
      <c r="S1047" s="89"/>
      <c r="T1047" s="89"/>
    </row>
    <row r="1048" spans="2:20" s="86" customFormat="1" ht="10.199999999999999">
      <c r="B1048" s="87"/>
      <c r="C1048" s="87"/>
      <c r="D1048" s="89"/>
      <c r="R1048" s="89"/>
      <c r="S1048" s="89"/>
      <c r="T1048" s="89"/>
    </row>
    <row r="1049" spans="2:20" s="86" customFormat="1" ht="10.199999999999999">
      <c r="B1049" s="87"/>
      <c r="C1049" s="87"/>
      <c r="D1049" s="89"/>
      <c r="R1049" s="89"/>
      <c r="S1049" s="89"/>
      <c r="T1049" s="89"/>
    </row>
    <row r="1050" spans="2:20" s="86" customFormat="1" ht="10.199999999999999">
      <c r="B1050" s="87"/>
      <c r="C1050" s="87"/>
      <c r="D1050" s="89"/>
      <c r="R1050" s="89"/>
      <c r="S1050" s="89"/>
      <c r="T1050" s="89"/>
    </row>
    <row r="1051" spans="2:20" s="86" customFormat="1" ht="10.199999999999999">
      <c r="B1051" s="87"/>
      <c r="C1051" s="87"/>
      <c r="D1051" s="89"/>
      <c r="R1051" s="89"/>
      <c r="S1051" s="89"/>
      <c r="T1051" s="89"/>
    </row>
    <row r="1052" spans="2:20" s="86" customFormat="1" ht="10.199999999999999">
      <c r="B1052" s="87"/>
      <c r="C1052" s="87"/>
      <c r="D1052" s="89"/>
      <c r="R1052" s="89"/>
      <c r="S1052" s="89"/>
      <c r="T1052" s="89"/>
    </row>
    <row r="1053" spans="2:20" s="86" customFormat="1" ht="10.199999999999999">
      <c r="B1053" s="87"/>
      <c r="C1053" s="87"/>
      <c r="D1053" s="89"/>
      <c r="R1053" s="89"/>
      <c r="S1053" s="89"/>
      <c r="T1053" s="89"/>
    </row>
    <row r="1054" spans="2:20" s="86" customFormat="1" ht="10.199999999999999">
      <c r="B1054" s="87"/>
      <c r="C1054" s="87"/>
      <c r="D1054" s="89"/>
      <c r="R1054" s="89"/>
      <c r="S1054" s="89"/>
      <c r="T1054" s="89"/>
    </row>
    <row r="1055" spans="2:20" s="86" customFormat="1" ht="10.199999999999999">
      <c r="B1055" s="87"/>
      <c r="C1055" s="87"/>
      <c r="D1055" s="89"/>
      <c r="R1055" s="89"/>
      <c r="S1055" s="89"/>
      <c r="T1055" s="89"/>
    </row>
    <row r="1056" spans="2:20" s="86" customFormat="1" ht="10.199999999999999">
      <c r="B1056" s="87"/>
      <c r="C1056" s="87"/>
      <c r="D1056" s="89"/>
      <c r="R1056" s="89"/>
      <c r="S1056" s="89"/>
      <c r="T1056" s="89"/>
    </row>
    <row r="1057" spans="2:20" s="86" customFormat="1" ht="10.199999999999999">
      <c r="B1057" s="87"/>
      <c r="C1057" s="87"/>
      <c r="D1057" s="89"/>
      <c r="R1057" s="89"/>
      <c r="S1057" s="89"/>
      <c r="T1057" s="89"/>
    </row>
    <row r="1058" spans="2:20" s="86" customFormat="1" ht="10.199999999999999">
      <c r="B1058" s="87"/>
      <c r="C1058" s="87"/>
      <c r="D1058" s="89"/>
      <c r="R1058" s="89"/>
      <c r="S1058" s="89"/>
      <c r="T1058" s="89"/>
    </row>
    <row r="1059" spans="2:20" s="86" customFormat="1" ht="10.199999999999999">
      <c r="B1059" s="87"/>
      <c r="C1059" s="87"/>
      <c r="D1059" s="89"/>
      <c r="R1059" s="89"/>
      <c r="S1059" s="89"/>
      <c r="T1059" s="89"/>
    </row>
    <row r="1060" spans="2:20" s="86" customFormat="1" ht="10.199999999999999">
      <c r="B1060" s="87"/>
      <c r="C1060" s="87"/>
      <c r="D1060" s="89"/>
      <c r="R1060" s="89"/>
      <c r="S1060" s="89"/>
      <c r="T1060" s="89"/>
    </row>
    <row r="1061" spans="2:20" s="86" customFormat="1" ht="10.199999999999999">
      <c r="B1061" s="87"/>
      <c r="C1061" s="87"/>
      <c r="D1061" s="89"/>
      <c r="R1061" s="89"/>
      <c r="S1061" s="89"/>
      <c r="T1061" s="89"/>
    </row>
    <row r="1062" spans="2:20" s="86" customFormat="1" ht="10.199999999999999">
      <c r="B1062" s="87"/>
      <c r="C1062" s="87"/>
      <c r="D1062" s="89"/>
      <c r="R1062" s="89"/>
      <c r="S1062" s="89"/>
      <c r="T1062" s="89"/>
    </row>
    <row r="1063" spans="2:20" s="86" customFormat="1" ht="10.199999999999999">
      <c r="B1063" s="87"/>
      <c r="C1063" s="87"/>
      <c r="D1063" s="89"/>
      <c r="R1063" s="89"/>
      <c r="S1063" s="89"/>
      <c r="T1063" s="89"/>
    </row>
    <row r="1064" spans="2:20" s="86" customFormat="1" ht="10.199999999999999">
      <c r="B1064" s="87"/>
      <c r="C1064" s="87"/>
      <c r="D1064" s="89"/>
      <c r="R1064" s="89"/>
      <c r="S1064" s="89"/>
      <c r="T1064" s="89"/>
    </row>
    <row r="1065" spans="2:20" s="86" customFormat="1" ht="10.199999999999999">
      <c r="B1065" s="87"/>
      <c r="C1065" s="87"/>
      <c r="D1065" s="89"/>
      <c r="R1065" s="89"/>
      <c r="S1065" s="89"/>
      <c r="T1065" s="89"/>
    </row>
    <row r="1066" spans="2:20" s="86" customFormat="1" ht="10.199999999999999">
      <c r="B1066" s="87"/>
      <c r="C1066" s="87"/>
      <c r="D1066" s="89"/>
      <c r="R1066" s="89"/>
      <c r="S1066" s="89"/>
      <c r="T1066" s="89"/>
    </row>
    <row r="1067" spans="2:20" s="86" customFormat="1" ht="10.199999999999999">
      <c r="B1067" s="87"/>
      <c r="C1067" s="87"/>
      <c r="D1067" s="89"/>
      <c r="R1067" s="89"/>
      <c r="S1067" s="89"/>
      <c r="T1067" s="89"/>
    </row>
    <row r="1068" spans="2:20" s="86" customFormat="1" ht="10.199999999999999">
      <c r="B1068" s="87"/>
      <c r="C1068" s="87"/>
      <c r="D1068" s="89"/>
      <c r="R1068" s="89"/>
      <c r="S1068" s="89"/>
      <c r="T1068" s="89"/>
    </row>
    <row r="1069" spans="2:20" s="86" customFormat="1" ht="10.199999999999999">
      <c r="B1069" s="87"/>
      <c r="C1069" s="87"/>
      <c r="D1069" s="89"/>
      <c r="R1069" s="89"/>
      <c r="S1069" s="89"/>
      <c r="T1069" s="89"/>
    </row>
    <row r="1070" spans="2:20" s="86" customFormat="1" ht="10.199999999999999">
      <c r="B1070" s="87"/>
      <c r="C1070" s="87"/>
      <c r="D1070" s="89"/>
      <c r="R1070" s="89"/>
      <c r="S1070" s="89"/>
      <c r="T1070" s="89"/>
    </row>
    <row r="1071" spans="2:20" s="86" customFormat="1" ht="10.199999999999999">
      <c r="B1071" s="87"/>
      <c r="C1071" s="87"/>
      <c r="D1071" s="89"/>
      <c r="R1071" s="89"/>
      <c r="S1071" s="89"/>
      <c r="T1071" s="89"/>
    </row>
    <row r="1072" spans="2:20" s="86" customFormat="1" ht="10.199999999999999">
      <c r="B1072" s="87"/>
      <c r="C1072" s="87"/>
      <c r="D1072" s="89"/>
      <c r="R1072" s="89"/>
      <c r="S1072" s="89"/>
      <c r="T1072" s="89"/>
    </row>
    <row r="1073" spans="2:20" s="86" customFormat="1" ht="10.199999999999999">
      <c r="B1073" s="87"/>
      <c r="C1073" s="87"/>
      <c r="D1073" s="89"/>
      <c r="R1073" s="89"/>
      <c r="S1073" s="89"/>
      <c r="T1073" s="89"/>
    </row>
    <row r="1074" spans="2:20" s="86" customFormat="1" ht="10.199999999999999">
      <c r="B1074" s="87"/>
      <c r="C1074" s="87"/>
      <c r="D1074" s="89"/>
      <c r="R1074" s="89"/>
      <c r="S1074" s="89"/>
      <c r="T1074" s="89"/>
    </row>
    <row r="1075" spans="2:20" s="86" customFormat="1" ht="10.199999999999999">
      <c r="B1075" s="87"/>
      <c r="C1075" s="87"/>
      <c r="D1075" s="89"/>
      <c r="R1075" s="89"/>
      <c r="S1075" s="89"/>
      <c r="T1075" s="89"/>
    </row>
    <row r="1076" spans="2:20" s="86" customFormat="1" ht="10.199999999999999">
      <c r="B1076" s="87"/>
      <c r="C1076" s="87"/>
      <c r="D1076" s="89"/>
      <c r="R1076" s="89"/>
      <c r="S1076" s="89"/>
      <c r="T1076" s="89"/>
    </row>
    <row r="1077" spans="2:20" s="86" customFormat="1" ht="10.199999999999999">
      <c r="B1077" s="87"/>
      <c r="C1077" s="87"/>
      <c r="D1077" s="89"/>
      <c r="R1077" s="89"/>
      <c r="S1077" s="89"/>
      <c r="T1077" s="89"/>
    </row>
    <row r="1078" spans="2:20" s="86" customFormat="1" ht="10.199999999999999">
      <c r="B1078" s="87"/>
      <c r="C1078" s="87"/>
      <c r="D1078" s="89"/>
      <c r="R1078" s="89"/>
      <c r="S1078" s="89"/>
      <c r="T1078" s="89"/>
    </row>
    <row r="1079" spans="2:20" s="86" customFormat="1" ht="10.199999999999999">
      <c r="B1079" s="87"/>
      <c r="C1079" s="87"/>
      <c r="D1079" s="89"/>
      <c r="R1079" s="89"/>
      <c r="S1079" s="89"/>
      <c r="T1079" s="89"/>
    </row>
    <row r="1080" spans="2:20" s="86" customFormat="1" ht="10.199999999999999">
      <c r="B1080" s="87"/>
      <c r="C1080" s="87"/>
      <c r="D1080" s="89"/>
      <c r="R1080" s="89"/>
      <c r="S1080" s="89"/>
      <c r="T1080" s="89"/>
    </row>
    <row r="1081" spans="2:20" s="86" customFormat="1" ht="10.199999999999999">
      <c r="B1081" s="87"/>
      <c r="C1081" s="87"/>
      <c r="D1081" s="89"/>
      <c r="R1081" s="89"/>
      <c r="S1081" s="89"/>
      <c r="T1081" s="89"/>
    </row>
    <row r="1082" spans="2:20" s="86" customFormat="1" ht="10.199999999999999">
      <c r="B1082" s="87"/>
      <c r="C1082" s="87"/>
      <c r="D1082" s="89"/>
      <c r="R1082" s="89"/>
      <c r="S1082" s="89"/>
      <c r="T1082" s="89"/>
    </row>
    <row r="1083" spans="2:20" s="86" customFormat="1" ht="10.199999999999999">
      <c r="B1083" s="87"/>
      <c r="C1083" s="87"/>
      <c r="D1083" s="89"/>
      <c r="R1083" s="89"/>
      <c r="S1083" s="89"/>
      <c r="T1083" s="89"/>
    </row>
    <row r="1084" spans="2:20" s="86" customFormat="1" ht="10.199999999999999">
      <c r="B1084" s="87"/>
      <c r="C1084" s="87"/>
      <c r="D1084" s="89"/>
      <c r="R1084" s="89"/>
      <c r="S1084" s="89"/>
      <c r="T1084" s="89"/>
    </row>
    <row r="1085" spans="2:20" s="86" customFormat="1" ht="10.199999999999999">
      <c r="B1085" s="87"/>
      <c r="C1085" s="87"/>
      <c r="D1085" s="89"/>
      <c r="R1085" s="89"/>
      <c r="S1085" s="89"/>
      <c r="T1085" s="89"/>
    </row>
    <row r="1086" spans="2:20" s="86" customFormat="1" ht="10.199999999999999">
      <c r="B1086" s="87"/>
      <c r="C1086" s="87"/>
      <c r="D1086" s="89"/>
      <c r="R1086" s="89"/>
      <c r="S1086" s="89"/>
      <c r="T1086" s="89"/>
    </row>
    <row r="1087" spans="2:20" s="86" customFormat="1" ht="10.199999999999999">
      <c r="B1087" s="87"/>
      <c r="C1087" s="87"/>
      <c r="D1087" s="89"/>
      <c r="R1087" s="89"/>
      <c r="S1087" s="89"/>
      <c r="T1087" s="89"/>
    </row>
    <row r="1088" spans="2:20" s="86" customFormat="1" ht="10.199999999999999">
      <c r="B1088" s="87"/>
      <c r="C1088" s="87"/>
      <c r="D1088" s="89"/>
      <c r="R1088" s="89"/>
      <c r="S1088" s="89"/>
      <c r="T1088" s="89"/>
    </row>
    <row r="1089" spans="2:20" s="86" customFormat="1" ht="10.199999999999999">
      <c r="B1089" s="87"/>
      <c r="C1089" s="87"/>
      <c r="D1089" s="89"/>
      <c r="R1089" s="89"/>
      <c r="S1089" s="89"/>
      <c r="T1089" s="89"/>
    </row>
    <row r="1090" spans="2:20" s="86" customFormat="1" ht="10.199999999999999">
      <c r="B1090" s="87"/>
      <c r="C1090" s="87"/>
      <c r="D1090" s="89"/>
      <c r="R1090" s="89"/>
      <c r="S1090" s="89"/>
      <c r="T1090" s="89"/>
    </row>
    <row r="1091" spans="2:20" s="86" customFormat="1" ht="10.199999999999999">
      <c r="B1091" s="87"/>
      <c r="C1091" s="87"/>
      <c r="D1091" s="89"/>
      <c r="R1091" s="89"/>
      <c r="S1091" s="89"/>
      <c r="T1091" s="89"/>
    </row>
    <row r="1092" spans="2:20" s="86" customFormat="1" ht="10.199999999999999">
      <c r="B1092" s="87"/>
      <c r="C1092" s="87"/>
      <c r="D1092" s="89"/>
      <c r="R1092" s="89"/>
      <c r="S1092" s="89"/>
      <c r="T1092" s="89"/>
    </row>
    <row r="1093" spans="2:20" s="86" customFormat="1" ht="10.199999999999999">
      <c r="B1093" s="87"/>
      <c r="C1093" s="87"/>
      <c r="D1093" s="89"/>
      <c r="R1093" s="89"/>
      <c r="S1093" s="89"/>
      <c r="T1093" s="89"/>
    </row>
    <row r="1094" spans="2:20" s="86" customFormat="1" ht="10.199999999999999">
      <c r="B1094" s="87"/>
      <c r="C1094" s="87"/>
      <c r="D1094" s="89"/>
      <c r="R1094" s="89"/>
      <c r="S1094" s="89"/>
      <c r="T1094" s="89"/>
    </row>
    <row r="1095" spans="2:20" s="86" customFormat="1" ht="10.199999999999999">
      <c r="B1095" s="87"/>
      <c r="C1095" s="87"/>
      <c r="D1095" s="89"/>
      <c r="R1095" s="89"/>
      <c r="S1095" s="89"/>
      <c r="T1095" s="89"/>
    </row>
    <row r="1096" spans="2:20" s="86" customFormat="1" ht="10.199999999999999">
      <c r="B1096" s="87"/>
      <c r="C1096" s="87"/>
      <c r="D1096" s="89"/>
      <c r="R1096" s="89"/>
      <c r="S1096" s="89"/>
      <c r="T1096" s="89"/>
    </row>
    <row r="1097" spans="2:20" s="86" customFormat="1" ht="10.199999999999999">
      <c r="B1097" s="87"/>
      <c r="C1097" s="87"/>
      <c r="D1097" s="89"/>
      <c r="R1097" s="89"/>
      <c r="S1097" s="89"/>
      <c r="T1097" s="89"/>
    </row>
    <row r="1098" spans="2:20" s="86" customFormat="1" ht="10.199999999999999">
      <c r="B1098" s="87"/>
      <c r="C1098" s="87"/>
      <c r="D1098" s="89"/>
      <c r="R1098" s="89"/>
      <c r="S1098" s="89"/>
      <c r="T1098" s="89"/>
    </row>
    <row r="1099" spans="2:20" s="86" customFormat="1" ht="10.199999999999999">
      <c r="B1099" s="87"/>
      <c r="C1099" s="87"/>
      <c r="D1099" s="89"/>
      <c r="R1099" s="89"/>
      <c r="S1099" s="89"/>
      <c r="T1099" s="89"/>
    </row>
    <row r="1100" spans="2:20" s="86" customFormat="1" ht="10.199999999999999">
      <c r="B1100" s="87"/>
      <c r="C1100" s="87"/>
      <c r="D1100" s="89"/>
      <c r="R1100" s="89"/>
      <c r="S1100" s="89"/>
      <c r="T1100" s="89"/>
    </row>
    <row r="1101" spans="2:20" s="86" customFormat="1" ht="10.199999999999999">
      <c r="B1101" s="87"/>
      <c r="C1101" s="87"/>
      <c r="D1101" s="89"/>
      <c r="R1101" s="89"/>
      <c r="S1101" s="89"/>
      <c r="T1101" s="89"/>
    </row>
    <row r="1102" spans="2:20" s="86" customFormat="1" ht="10.199999999999999">
      <c r="B1102" s="87"/>
      <c r="C1102" s="87"/>
      <c r="D1102" s="89"/>
      <c r="R1102" s="89"/>
      <c r="S1102" s="89"/>
      <c r="T1102" s="89"/>
    </row>
    <row r="1103" spans="2:20" s="86" customFormat="1" ht="10.199999999999999">
      <c r="B1103" s="87"/>
      <c r="C1103" s="87"/>
      <c r="D1103" s="89"/>
      <c r="R1103" s="89"/>
      <c r="S1103" s="89"/>
      <c r="T1103" s="89"/>
    </row>
    <row r="1104" spans="2:20" s="86" customFormat="1" ht="10.199999999999999">
      <c r="B1104" s="87"/>
      <c r="C1104" s="87"/>
      <c r="D1104" s="89"/>
      <c r="R1104" s="89"/>
      <c r="S1104" s="89"/>
      <c r="T1104" s="89"/>
    </row>
    <row r="1105" spans="2:20" s="86" customFormat="1" ht="10.199999999999999">
      <c r="B1105" s="87"/>
      <c r="C1105" s="87"/>
      <c r="D1105" s="89"/>
      <c r="R1105" s="89"/>
      <c r="S1105" s="89"/>
      <c r="T1105" s="89"/>
    </row>
    <row r="1106" spans="2:20" s="86" customFormat="1" ht="10.199999999999999">
      <c r="B1106" s="87"/>
      <c r="C1106" s="87"/>
      <c r="D1106" s="89"/>
      <c r="R1106" s="89"/>
      <c r="S1106" s="89"/>
      <c r="T1106" s="89"/>
    </row>
    <row r="1107" spans="2:20" s="86" customFormat="1" ht="10.199999999999999">
      <c r="B1107" s="87"/>
      <c r="C1107" s="87"/>
      <c r="D1107" s="89"/>
      <c r="R1107" s="89"/>
      <c r="S1107" s="89"/>
      <c r="T1107" s="89"/>
    </row>
    <row r="1108" spans="2:20" s="86" customFormat="1" ht="10.199999999999999">
      <c r="B1108" s="87"/>
      <c r="C1108" s="87"/>
      <c r="D1108" s="89"/>
      <c r="R1108" s="89"/>
      <c r="S1108" s="89"/>
      <c r="T1108" s="89"/>
    </row>
    <row r="1109" spans="2:20" s="86" customFormat="1" ht="10.199999999999999">
      <c r="B1109" s="87"/>
      <c r="C1109" s="87"/>
      <c r="D1109" s="89"/>
      <c r="R1109" s="89"/>
      <c r="S1109" s="89"/>
      <c r="T1109" s="89"/>
    </row>
    <row r="1110" spans="2:20" s="86" customFormat="1" ht="10.199999999999999">
      <c r="B1110" s="87"/>
      <c r="C1110" s="87"/>
      <c r="D1110" s="89"/>
      <c r="R1110" s="89"/>
      <c r="S1110" s="89"/>
      <c r="T1110" s="89"/>
    </row>
    <row r="1111" spans="2:20" s="86" customFormat="1" ht="10.199999999999999">
      <c r="B1111" s="87"/>
      <c r="C1111" s="87"/>
      <c r="D1111" s="89"/>
      <c r="R1111" s="89"/>
      <c r="S1111" s="89"/>
      <c r="T1111" s="89"/>
    </row>
    <row r="1112" spans="2:20" s="86" customFormat="1" ht="10.199999999999999">
      <c r="B1112" s="87"/>
      <c r="C1112" s="87"/>
      <c r="D1112" s="89"/>
      <c r="R1112" s="89"/>
      <c r="S1112" s="89"/>
      <c r="T1112" s="89"/>
    </row>
    <row r="1113" spans="2:20" s="86" customFormat="1" ht="10.199999999999999">
      <c r="B1113" s="87"/>
      <c r="C1113" s="87"/>
      <c r="D1113" s="89"/>
      <c r="R1113" s="89"/>
      <c r="S1113" s="89"/>
      <c r="T1113" s="89"/>
    </row>
    <row r="1114" spans="2:20" s="86" customFormat="1" ht="10.199999999999999">
      <c r="B1114" s="87"/>
      <c r="C1114" s="87"/>
      <c r="D1114" s="89"/>
      <c r="R1114" s="89"/>
      <c r="S1114" s="89"/>
      <c r="T1114" s="89"/>
    </row>
    <row r="1115" spans="2:20" s="86" customFormat="1" ht="10.199999999999999">
      <c r="B1115" s="87"/>
      <c r="C1115" s="87"/>
      <c r="D1115" s="89"/>
      <c r="R1115" s="89"/>
      <c r="S1115" s="89"/>
      <c r="T1115" s="89"/>
    </row>
    <row r="1116" spans="2:20" s="86" customFormat="1" ht="10.199999999999999">
      <c r="B1116" s="87"/>
      <c r="C1116" s="87"/>
      <c r="D1116" s="89"/>
      <c r="R1116" s="89"/>
      <c r="S1116" s="89"/>
      <c r="T1116" s="89"/>
    </row>
    <row r="1117" spans="2:20" s="86" customFormat="1" ht="10.199999999999999">
      <c r="B1117" s="87"/>
      <c r="C1117" s="87"/>
      <c r="D1117" s="89"/>
      <c r="R1117" s="89"/>
      <c r="S1117" s="89"/>
      <c r="T1117" s="89"/>
    </row>
    <row r="1118" spans="2:20" s="86" customFormat="1" ht="10.199999999999999">
      <c r="B1118" s="87"/>
      <c r="C1118" s="87"/>
      <c r="D1118" s="89"/>
      <c r="R1118" s="89"/>
      <c r="S1118" s="89"/>
      <c r="T1118" s="89"/>
    </row>
    <row r="1119" spans="2:20" s="86" customFormat="1" ht="10.199999999999999">
      <c r="B1119" s="87"/>
      <c r="C1119" s="87"/>
      <c r="D1119" s="89"/>
      <c r="R1119" s="89"/>
      <c r="S1119" s="89"/>
      <c r="T1119" s="89"/>
    </row>
    <row r="1120" spans="2:20" s="86" customFormat="1" ht="10.199999999999999">
      <c r="B1120" s="87"/>
      <c r="C1120" s="87"/>
      <c r="D1120" s="89"/>
      <c r="R1120" s="89"/>
      <c r="S1120" s="89"/>
      <c r="T1120" s="89"/>
    </row>
    <row r="1121" spans="2:20" s="86" customFormat="1" ht="10.199999999999999">
      <c r="B1121" s="87"/>
      <c r="C1121" s="87"/>
      <c r="D1121" s="89"/>
      <c r="R1121" s="89"/>
      <c r="S1121" s="89"/>
      <c r="T1121" s="89"/>
    </row>
    <row r="1122" spans="2:20" s="86" customFormat="1" ht="10.199999999999999">
      <c r="B1122" s="87"/>
      <c r="C1122" s="87"/>
      <c r="D1122" s="89"/>
      <c r="R1122" s="89"/>
      <c r="S1122" s="89"/>
      <c r="T1122" s="89"/>
    </row>
    <row r="1123" spans="2:20" s="86" customFormat="1" ht="10.199999999999999">
      <c r="B1123" s="87"/>
      <c r="C1123" s="87"/>
      <c r="D1123" s="89"/>
      <c r="R1123" s="89"/>
      <c r="S1123" s="89"/>
      <c r="T1123" s="89"/>
    </row>
    <row r="1124" spans="2:20" s="86" customFormat="1" ht="10.199999999999999">
      <c r="B1124" s="87"/>
      <c r="C1124" s="87"/>
      <c r="D1124" s="89"/>
      <c r="R1124" s="89"/>
      <c r="S1124" s="89"/>
      <c r="T1124" s="89"/>
    </row>
    <row r="1125" spans="2:20" s="86" customFormat="1" ht="10.199999999999999">
      <c r="B1125" s="87"/>
      <c r="C1125" s="87"/>
      <c r="D1125" s="89"/>
      <c r="R1125" s="89"/>
      <c r="S1125" s="89"/>
      <c r="T1125" s="89"/>
    </row>
    <row r="1126" spans="2:20" s="86" customFormat="1" ht="10.199999999999999">
      <c r="B1126" s="87"/>
      <c r="C1126" s="87"/>
      <c r="D1126" s="89"/>
      <c r="R1126" s="89"/>
      <c r="S1126" s="89"/>
      <c r="T1126" s="89"/>
    </row>
    <row r="1127" spans="2:20" s="86" customFormat="1" ht="10.199999999999999">
      <c r="B1127" s="87"/>
      <c r="C1127" s="87"/>
      <c r="D1127" s="89"/>
      <c r="R1127" s="89"/>
      <c r="S1127" s="89"/>
      <c r="T1127" s="89"/>
    </row>
    <row r="1128" spans="2:20" s="86" customFormat="1" ht="10.199999999999999">
      <c r="B1128" s="87"/>
      <c r="C1128" s="87"/>
      <c r="D1128" s="89"/>
      <c r="R1128" s="89"/>
      <c r="S1128" s="89"/>
      <c r="T1128" s="89"/>
    </row>
    <row r="1129" spans="2:20" s="86" customFormat="1" ht="10.199999999999999">
      <c r="B1129" s="87"/>
      <c r="C1129" s="87"/>
      <c r="D1129" s="89"/>
      <c r="R1129" s="89"/>
      <c r="S1129" s="89"/>
      <c r="T1129" s="89"/>
    </row>
    <row r="1130" spans="2:20" s="86" customFormat="1" ht="10.199999999999999">
      <c r="B1130" s="87"/>
      <c r="C1130" s="87"/>
      <c r="D1130" s="89"/>
      <c r="R1130" s="89"/>
      <c r="S1130" s="89"/>
      <c r="T1130" s="89"/>
    </row>
    <row r="1131" spans="2:20" s="86" customFormat="1" ht="10.199999999999999">
      <c r="B1131" s="87"/>
      <c r="C1131" s="87"/>
      <c r="D1131" s="89"/>
      <c r="R1131" s="89"/>
      <c r="S1131" s="89"/>
      <c r="T1131" s="89"/>
    </row>
    <row r="1132" spans="2:20" s="86" customFormat="1" ht="10.199999999999999">
      <c r="B1132" s="87"/>
      <c r="C1132" s="87"/>
      <c r="D1132" s="89"/>
      <c r="R1132" s="89"/>
      <c r="S1132" s="89"/>
      <c r="T1132" s="89"/>
    </row>
    <row r="1133" spans="2:20" s="86" customFormat="1" ht="10.199999999999999">
      <c r="B1133" s="87"/>
      <c r="C1133" s="87"/>
      <c r="D1133" s="89"/>
      <c r="R1133" s="89"/>
      <c r="S1133" s="89"/>
      <c r="T1133" s="89"/>
    </row>
    <row r="1134" spans="2:20" s="86" customFormat="1" ht="10.199999999999999">
      <c r="B1134" s="87"/>
      <c r="C1134" s="87"/>
      <c r="D1134" s="89"/>
      <c r="R1134" s="89"/>
      <c r="S1134" s="89"/>
      <c r="T1134" s="89"/>
    </row>
    <row r="1135" spans="2:20" s="86" customFormat="1" ht="10.199999999999999">
      <c r="B1135" s="87"/>
      <c r="C1135" s="87"/>
      <c r="D1135" s="89"/>
      <c r="R1135" s="89"/>
      <c r="S1135" s="89"/>
      <c r="T1135" s="89"/>
    </row>
    <row r="1136" spans="2:20" s="86" customFormat="1" ht="10.199999999999999">
      <c r="B1136" s="87"/>
      <c r="C1136" s="87"/>
      <c r="D1136" s="89"/>
      <c r="R1136" s="89"/>
      <c r="S1136" s="89"/>
      <c r="T1136" s="89"/>
    </row>
    <row r="1137" spans="2:20" s="86" customFormat="1" ht="10.199999999999999">
      <c r="B1137" s="87"/>
      <c r="C1137" s="87"/>
      <c r="D1137" s="89"/>
      <c r="R1137" s="89"/>
      <c r="S1137" s="89"/>
      <c r="T1137" s="89"/>
    </row>
    <row r="1138" spans="2:20" s="86" customFormat="1" ht="10.199999999999999">
      <c r="B1138" s="87"/>
      <c r="C1138" s="87"/>
      <c r="D1138" s="89"/>
      <c r="R1138" s="89"/>
      <c r="S1138" s="89"/>
      <c r="T1138" s="89"/>
    </row>
    <row r="1139" spans="2:20" s="86" customFormat="1" ht="10.199999999999999">
      <c r="B1139" s="87"/>
      <c r="C1139" s="87"/>
      <c r="D1139" s="89"/>
      <c r="R1139" s="89"/>
      <c r="S1139" s="89"/>
      <c r="T1139" s="89"/>
    </row>
    <row r="1140" spans="2:20" s="86" customFormat="1" ht="10.199999999999999">
      <c r="B1140" s="87"/>
      <c r="C1140" s="87"/>
      <c r="D1140" s="89"/>
      <c r="R1140" s="89"/>
      <c r="S1140" s="89"/>
      <c r="T1140" s="89"/>
    </row>
    <row r="1141" spans="2:20" s="86" customFormat="1" ht="10.199999999999999">
      <c r="B1141" s="87"/>
      <c r="C1141" s="87"/>
      <c r="D1141" s="89"/>
      <c r="R1141" s="89"/>
      <c r="S1141" s="89"/>
      <c r="T1141" s="89"/>
    </row>
    <row r="1142" spans="2:20" s="86" customFormat="1" ht="10.199999999999999">
      <c r="B1142" s="87"/>
      <c r="C1142" s="87"/>
      <c r="D1142" s="89"/>
      <c r="R1142" s="89"/>
      <c r="S1142" s="89"/>
      <c r="T1142" s="89"/>
    </row>
    <row r="1143" spans="2:20" s="86" customFormat="1" ht="10.199999999999999">
      <c r="B1143" s="87"/>
      <c r="C1143" s="87"/>
      <c r="D1143" s="89"/>
      <c r="R1143" s="89"/>
      <c r="S1143" s="89"/>
      <c r="T1143" s="89"/>
    </row>
    <row r="1144" spans="2:20" s="86" customFormat="1" ht="10.199999999999999">
      <c r="B1144" s="87"/>
      <c r="C1144" s="87"/>
      <c r="D1144" s="89"/>
      <c r="R1144" s="89"/>
      <c r="S1144" s="89"/>
      <c r="T1144" s="89"/>
    </row>
    <row r="1145" spans="2:20" s="86" customFormat="1" ht="10.199999999999999">
      <c r="B1145" s="87"/>
      <c r="C1145" s="87"/>
      <c r="D1145" s="89"/>
      <c r="R1145" s="89"/>
      <c r="S1145" s="89"/>
      <c r="T1145" s="89"/>
    </row>
    <row r="1146" spans="2:20" s="86" customFormat="1" ht="10.199999999999999">
      <c r="B1146" s="87"/>
      <c r="C1146" s="87"/>
      <c r="D1146" s="89"/>
      <c r="R1146" s="89"/>
      <c r="S1146" s="89"/>
      <c r="T1146" s="89"/>
    </row>
    <row r="1147" spans="2:20" s="86" customFormat="1" ht="10.199999999999999">
      <c r="B1147" s="87"/>
      <c r="C1147" s="87"/>
      <c r="D1147" s="89"/>
      <c r="R1147" s="89"/>
      <c r="S1147" s="89"/>
      <c r="T1147" s="89"/>
    </row>
    <row r="1148" spans="2:20" s="86" customFormat="1" ht="10.199999999999999">
      <c r="B1148" s="87"/>
      <c r="C1148" s="87"/>
      <c r="D1148" s="89"/>
      <c r="R1148" s="89"/>
      <c r="S1148" s="89"/>
      <c r="T1148" s="89"/>
    </row>
    <row r="1149" spans="2:20" s="86" customFormat="1" ht="10.199999999999999">
      <c r="B1149" s="87"/>
      <c r="C1149" s="87"/>
      <c r="D1149" s="89"/>
      <c r="R1149" s="89"/>
      <c r="S1149" s="89"/>
      <c r="T1149" s="89"/>
    </row>
    <row r="1150" spans="2:20" s="86" customFormat="1" ht="10.199999999999999">
      <c r="B1150" s="87"/>
      <c r="C1150" s="87"/>
      <c r="D1150" s="89"/>
      <c r="R1150" s="89"/>
      <c r="S1150" s="89"/>
      <c r="T1150" s="89"/>
    </row>
    <row r="1151" spans="2:20" s="86" customFormat="1" ht="10.199999999999999">
      <c r="B1151" s="87"/>
      <c r="C1151" s="87"/>
      <c r="D1151" s="89"/>
      <c r="R1151" s="89"/>
      <c r="S1151" s="89"/>
      <c r="T1151" s="89"/>
    </row>
    <row r="1152" spans="2:20" s="86" customFormat="1" ht="10.199999999999999">
      <c r="B1152" s="87"/>
      <c r="C1152" s="87"/>
      <c r="D1152" s="89"/>
      <c r="R1152" s="89"/>
      <c r="S1152" s="89"/>
      <c r="T1152" s="89"/>
    </row>
    <row r="1153" spans="2:20" s="86" customFormat="1" ht="10.199999999999999">
      <c r="B1153" s="87"/>
      <c r="C1153" s="87"/>
      <c r="D1153" s="89"/>
      <c r="R1153" s="89"/>
      <c r="S1153" s="89"/>
      <c r="T1153" s="89"/>
    </row>
    <row r="1154" spans="2:20" s="86" customFormat="1" ht="10.199999999999999">
      <c r="B1154" s="87"/>
      <c r="C1154" s="87"/>
      <c r="D1154" s="89"/>
      <c r="R1154" s="89"/>
      <c r="S1154" s="89"/>
      <c r="T1154" s="89"/>
    </row>
    <row r="1155" spans="2:20" s="86" customFormat="1" ht="10.199999999999999">
      <c r="B1155" s="87"/>
      <c r="C1155" s="87"/>
      <c r="D1155" s="89"/>
      <c r="R1155" s="89"/>
      <c r="S1155" s="89"/>
      <c r="T1155" s="89"/>
    </row>
    <row r="1156" spans="2:20" s="86" customFormat="1" ht="10.199999999999999">
      <c r="B1156" s="87"/>
      <c r="C1156" s="87"/>
      <c r="D1156" s="89"/>
      <c r="R1156" s="89"/>
      <c r="S1156" s="89"/>
      <c r="T1156" s="89"/>
    </row>
    <row r="1157" spans="2:20" s="86" customFormat="1" ht="10.199999999999999">
      <c r="B1157" s="87"/>
      <c r="C1157" s="87"/>
      <c r="D1157" s="89"/>
      <c r="R1157" s="89"/>
      <c r="S1157" s="89"/>
      <c r="T1157" s="89"/>
    </row>
    <row r="1158" spans="2:20" s="86" customFormat="1" ht="10.199999999999999">
      <c r="B1158" s="87"/>
      <c r="C1158" s="87"/>
      <c r="D1158" s="89"/>
      <c r="R1158" s="89"/>
      <c r="S1158" s="89"/>
      <c r="T1158" s="89"/>
    </row>
    <row r="1159" spans="2:20" s="86" customFormat="1" ht="10.199999999999999">
      <c r="B1159" s="87"/>
      <c r="C1159" s="87"/>
      <c r="D1159" s="89"/>
      <c r="R1159" s="89"/>
      <c r="S1159" s="89"/>
      <c r="T1159" s="89"/>
    </row>
    <row r="1160" spans="2:20" s="86" customFormat="1" ht="10.199999999999999">
      <c r="B1160" s="87"/>
      <c r="C1160" s="87"/>
      <c r="D1160" s="89"/>
      <c r="R1160" s="89"/>
      <c r="S1160" s="89"/>
      <c r="T1160" s="89"/>
    </row>
    <row r="1161" spans="2:20" s="86" customFormat="1" ht="10.199999999999999">
      <c r="B1161" s="87"/>
      <c r="C1161" s="87"/>
      <c r="D1161" s="89"/>
      <c r="R1161" s="89"/>
      <c r="S1161" s="89"/>
      <c r="T1161" s="89"/>
    </row>
    <row r="1162" spans="2:20" s="86" customFormat="1" ht="10.199999999999999">
      <c r="B1162" s="87"/>
      <c r="C1162" s="87"/>
      <c r="D1162" s="89"/>
      <c r="R1162" s="89"/>
      <c r="S1162" s="89"/>
      <c r="T1162" s="89"/>
    </row>
    <row r="1163" spans="2:20" s="86" customFormat="1" ht="10.199999999999999">
      <c r="B1163" s="87"/>
      <c r="C1163" s="87"/>
      <c r="D1163" s="89"/>
      <c r="R1163" s="89"/>
      <c r="S1163" s="89"/>
      <c r="T1163" s="89"/>
    </row>
    <row r="1164" spans="2:20" s="86" customFormat="1" ht="10.199999999999999">
      <c r="B1164" s="87"/>
      <c r="C1164" s="87"/>
      <c r="D1164" s="89"/>
      <c r="R1164" s="89"/>
      <c r="S1164" s="89"/>
      <c r="T1164" s="89"/>
    </row>
    <row r="1165" spans="2:20" s="86" customFormat="1" ht="10.199999999999999">
      <c r="B1165" s="87"/>
      <c r="C1165" s="87"/>
      <c r="D1165" s="89"/>
      <c r="R1165" s="89"/>
      <c r="S1165" s="89"/>
      <c r="T1165" s="89"/>
    </row>
    <row r="1166" spans="2:20" s="86" customFormat="1" ht="10.199999999999999">
      <c r="B1166" s="87"/>
      <c r="C1166" s="87"/>
      <c r="D1166" s="89"/>
      <c r="R1166" s="89"/>
      <c r="S1166" s="89"/>
      <c r="T1166" s="89"/>
    </row>
    <row r="1167" spans="2:20" s="86" customFormat="1" ht="10.199999999999999">
      <c r="B1167" s="87"/>
      <c r="C1167" s="87"/>
      <c r="D1167" s="89"/>
      <c r="R1167" s="89"/>
      <c r="S1167" s="89"/>
      <c r="T1167" s="89"/>
    </row>
    <row r="1168" spans="2:20" s="86" customFormat="1" ht="10.199999999999999">
      <c r="B1168" s="87"/>
      <c r="C1168" s="87"/>
      <c r="D1168" s="89"/>
      <c r="R1168" s="89"/>
      <c r="S1168" s="89"/>
      <c r="T1168" s="89"/>
    </row>
    <row r="1169" spans="2:20" s="86" customFormat="1" ht="10.199999999999999">
      <c r="B1169" s="87"/>
      <c r="C1169" s="87"/>
      <c r="D1169" s="89"/>
      <c r="R1169" s="89"/>
      <c r="S1169" s="89"/>
      <c r="T1169" s="89"/>
    </row>
    <row r="1170" spans="2:20" s="86" customFormat="1" ht="10.199999999999999">
      <c r="B1170" s="87"/>
      <c r="C1170" s="87"/>
      <c r="D1170" s="89"/>
      <c r="R1170" s="89"/>
      <c r="S1170" s="89"/>
      <c r="T1170" s="89"/>
    </row>
    <row r="1171" spans="2:20" s="86" customFormat="1" ht="10.199999999999999">
      <c r="B1171" s="87"/>
      <c r="C1171" s="87"/>
      <c r="D1171" s="89"/>
      <c r="R1171" s="89"/>
      <c r="S1171" s="89"/>
      <c r="T1171" s="89"/>
    </row>
    <row r="1172" spans="2:20" s="86" customFormat="1" ht="10.199999999999999">
      <c r="B1172" s="87"/>
      <c r="C1172" s="87"/>
      <c r="D1172" s="89"/>
      <c r="R1172" s="89"/>
      <c r="S1172" s="89"/>
      <c r="T1172" s="89"/>
    </row>
    <row r="1173" spans="2:20" s="86" customFormat="1" ht="10.199999999999999">
      <c r="B1173" s="87"/>
      <c r="C1173" s="87"/>
      <c r="D1173" s="89"/>
      <c r="R1173" s="89"/>
      <c r="S1173" s="89"/>
      <c r="T1173" s="89"/>
    </row>
    <row r="1174" spans="2:20" s="86" customFormat="1" ht="10.199999999999999">
      <c r="B1174" s="87"/>
      <c r="C1174" s="87"/>
      <c r="D1174" s="89"/>
      <c r="R1174" s="89"/>
      <c r="S1174" s="89"/>
      <c r="T1174" s="89"/>
    </row>
    <row r="1175" spans="2:20" s="86" customFormat="1" ht="10.199999999999999">
      <c r="B1175" s="87"/>
      <c r="C1175" s="87"/>
      <c r="D1175" s="89"/>
      <c r="R1175" s="89"/>
      <c r="S1175" s="89"/>
      <c r="T1175" s="89"/>
    </row>
    <row r="1176" spans="2:20" s="86" customFormat="1" ht="10.199999999999999">
      <c r="B1176" s="87"/>
      <c r="C1176" s="87"/>
      <c r="D1176" s="89"/>
      <c r="R1176" s="89"/>
      <c r="S1176" s="89"/>
      <c r="T1176" s="89"/>
    </row>
    <row r="1177" spans="2:20" s="86" customFormat="1" ht="10.199999999999999">
      <c r="B1177" s="87"/>
      <c r="C1177" s="87"/>
      <c r="D1177" s="89"/>
      <c r="R1177" s="89"/>
      <c r="S1177" s="89"/>
      <c r="T1177" s="89"/>
    </row>
    <row r="1178" spans="2:20" s="86" customFormat="1" ht="10.199999999999999">
      <c r="B1178" s="87"/>
      <c r="C1178" s="87"/>
      <c r="D1178" s="89"/>
      <c r="R1178" s="89"/>
      <c r="S1178" s="89"/>
      <c r="T1178" s="89"/>
    </row>
    <row r="1179" spans="2:20" s="86" customFormat="1" ht="10.199999999999999">
      <c r="B1179" s="87"/>
      <c r="C1179" s="87"/>
      <c r="D1179" s="89"/>
      <c r="R1179" s="89"/>
      <c r="S1179" s="89"/>
      <c r="T1179" s="89"/>
    </row>
    <row r="1180" spans="2:20" s="86" customFormat="1" ht="10.199999999999999">
      <c r="B1180" s="87"/>
      <c r="C1180" s="87"/>
      <c r="D1180" s="89"/>
      <c r="R1180" s="89"/>
      <c r="S1180" s="89"/>
      <c r="T1180" s="89"/>
    </row>
    <row r="1181" spans="2:20" s="86" customFormat="1" ht="10.199999999999999">
      <c r="B1181" s="87"/>
      <c r="C1181" s="87"/>
      <c r="D1181" s="89"/>
      <c r="R1181" s="89"/>
      <c r="S1181" s="89"/>
      <c r="T1181" s="89"/>
    </row>
    <row r="1182" spans="2:20" s="86" customFormat="1" ht="10.199999999999999">
      <c r="B1182" s="87"/>
      <c r="C1182" s="87"/>
      <c r="D1182" s="89"/>
      <c r="R1182" s="89"/>
      <c r="S1182" s="89"/>
      <c r="T1182" s="89"/>
    </row>
    <row r="1183" spans="2:20" s="86" customFormat="1" ht="10.199999999999999">
      <c r="B1183" s="87"/>
      <c r="C1183" s="87"/>
      <c r="D1183" s="89"/>
      <c r="R1183" s="89"/>
      <c r="S1183" s="89"/>
      <c r="T1183" s="89"/>
    </row>
    <row r="1184" spans="2:20" s="86" customFormat="1" ht="10.199999999999999">
      <c r="B1184" s="87"/>
      <c r="C1184" s="87"/>
      <c r="D1184" s="89"/>
      <c r="R1184" s="89"/>
      <c r="S1184" s="89"/>
      <c r="T1184" s="89"/>
    </row>
    <row r="1185" spans="2:20" s="86" customFormat="1" ht="10.199999999999999">
      <c r="B1185" s="87"/>
      <c r="C1185" s="87"/>
      <c r="D1185" s="89"/>
      <c r="R1185" s="89"/>
      <c r="S1185" s="89"/>
      <c r="T1185" s="89"/>
    </row>
    <row r="1186" spans="2:20" s="86" customFormat="1" ht="10.199999999999999">
      <c r="B1186" s="87"/>
      <c r="C1186" s="87"/>
      <c r="D1186" s="89"/>
      <c r="R1186" s="89"/>
      <c r="S1186" s="89"/>
      <c r="T1186" s="89"/>
    </row>
    <row r="1187" spans="2:20" s="86" customFormat="1" ht="10.199999999999999">
      <c r="B1187" s="87"/>
      <c r="C1187" s="87"/>
      <c r="D1187" s="89"/>
      <c r="R1187" s="89"/>
      <c r="S1187" s="89"/>
      <c r="T1187" s="89"/>
    </row>
    <row r="1188" spans="2:20" s="86" customFormat="1" ht="10.199999999999999">
      <c r="B1188" s="87"/>
      <c r="C1188" s="87"/>
      <c r="D1188" s="89"/>
      <c r="R1188" s="89"/>
      <c r="S1188" s="89"/>
      <c r="T1188" s="89"/>
    </row>
    <row r="1189" spans="2:20" s="86" customFormat="1" ht="10.199999999999999">
      <c r="B1189" s="87"/>
      <c r="C1189" s="87"/>
      <c r="D1189" s="89"/>
      <c r="R1189" s="89"/>
      <c r="S1189" s="89"/>
      <c r="T1189" s="89"/>
    </row>
    <row r="1190" spans="2:20" s="86" customFormat="1" ht="10.199999999999999">
      <c r="B1190" s="87"/>
      <c r="C1190" s="87"/>
      <c r="D1190" s="89"/>
      <c r="R1190" s="89"/>
      <c r="S1190" s="89"/>
      <c r="T1190" s="89"/>
    </row>
    <row r="1191" spans="2:20" s="86" customFormat="1" ht="10.199999999999999">
      <c r="B1191" s="87"/>
      <c r="C1191" s="87"/>
      <c r="D1191" s="89"/>
      <c r="R1191" s="89"/>
      <c r="S1191" s="89"/>
      <c r="T1191" s="89"/>
    </row>
    <row r="1192" spans="2:20" s="86" customFormat="1" ht="10.199999999999999">
      <c r="B1192" s="87"/>
      <c r="C1192" s="87"/>
      <c r="D1192" s="89"/>
      <c r="R1192" s="89"/>
      <c r="S1192" s="89"/>
      <c r="T1192" s="89"/>
    </row>
    <row r="1193" spans="2:20" s="86" customFormat="1" ht="10.199999999999999">
      <c r="B1193" s="87"/>
      <c r="C1193" s="87"/>
      <c r="D1193" s="89"/>
      <c r="R1193" s="89"/>
      <c r="S1193" s="89"/>
      <c r="T1193" s="89"/>
    </row>
    <row r="1194" spans="2:20" s="86" customFormat="1" ht="10.199999999999999">
      <c r="B1194" s="87"/>
      <c r="C1194" s="87"/>
      <c r="D1194" s="89"/>
      <c r="R1194" s="89"/>
      <c r="S1194" s="89"/>
      <c r="T1194" s="89"/>
    </row>
    <row r="1195" spans="2:20" s="86" customFormat="1" ht="10.199999999999999">
      <c r="B1195" s="87"/>
      <c r="C1195" s="87"/>
      <c r="D1195" s="89"/>
      <c r="R1195" s="89"/>
      <c r="S1195" s="89"/>
      <c r="T1195" s="89"/>
    </row>
    <row r="1196" spans="2:20" s="86" customFormat="1" ht="10.199999999999999">
      <c r="B1196" s="87"/>
      <c r="C1196" s="87"/>
      <c r="D1196" s="89"/>
      <c r="R1196" s="89"/>
      <c r="S1196" s="89"/>
      <c r="T1196" s="89"/>
    </row>
    <row r="1197" spans="2:20" s="86" customFormat="1" ht="10.199999999999999">
      <c r="B1197" s="87"/>
      <c r="C1197" s="87"/>
      <c r="D1197" s="89"/>
      <c r="R1197" s="89"/>
      <c r="S1197" s="89"/>
      <c r="T1197" s="89"/>
    </row>
    <row r="1198" spans="2:20" s="86" customFormat="1" ht="10.199999999999999">
      <c r="B1198" s="87"/>
      <c r="C1198" s="87"/>
      <c r="D1198" s="89"/>
      <c r="R1198" s="89"/>
      <c r="S1198" s="89"/>
      <c r="T1198" s="89"/>
    </row>
    <row r="1199" spans="2:20" s="86" customFormat="1" ht="10.199999999999999">
      <c r="B1199" s="87"/>
      <c r="C1199" s="87"/>
      <c r="D1199" s="89"/>
      <c r="R1199" s="89"/>
      <c r="S1199" s="89"/>
      <c r="T1199" s="89"/>
    </row>
    <row r="1200" spans="2:20" s="86" customFormat="1" ht="10.199999999999999">
      <c r="B1200" s="87"/>
      <c r="C1200" s="87"/>
      <c r="D1200" s="89"/>
      <c r="R1200" s="89"/>
      <c r="S1200" s="89"/>
      <c r="T1200" s="89"/>
    </row>
    <row r="1201" spans="2:20" s="86" customFormat="1" ht="10.199999999999999">
      <c r="B1201" s="87"/>
      <c r="C1201" s="87"/>
      <c r="D1201" s="89"/>
      <c r="R1201" s="89"/>
      <c r="S1201" s="89"/>
      <c r="T1201" s="89"/>
    </row>
    <row r="1202" spans="2:20" s="86" customFormat="1" ht="10.199999999999999">
      <c r="B1202" s="87"/>
      <c r="C1202" s="87"/>
      <c r="D1202" s="89"/>
      <c r="R1202" s="89"/>
      <c r="S1202" s="89"/>
      <c r="T1202" s="89"/>
    </row>
    <row r="1203" spans="2:20" s="86" customFormat="1" ht="10.199999999999999">
      <c r="B1203" s="87"/>
      <c r="C1203" s="87"/>
      <c r="D1203" s="89"/>
      <c r="R1203" s="89"/>
      <c r="S1203" s="89"/>
      <c r="T1203" s="89"/>
    </row>
    <row r="1204" spans="2:20" s="86" customFormat="1" ht="10.199999999999999">
      <c r="B1204" s="87"/>
      <c r="C1204" s="87"/>
      <c r="D1204" s="89"/>
      <c r="R1204" s="89"/>
      <c r="S1204" s="89"/>
      <c r="T1204" s="89"/>
    </row>
    <row r="1205" spans="2:20" s="86" customFormat="1" ht="10.199999999999999">
      <c r="B1205" s="87"/>
      <c r="C1205" s="87"/>
      <c r="D1205" s="89"/>
      <c r="R1205" s="89"/>
      <c r="S1205" s="89"/>
      <c r="T1205" s="89"/>
    </row>
    <row r="1206" spans="2:20" s="86" customFormat="1" ht="10.199999999999999">
      <c r="B1206" s="87"/>
      <c r="C1206" s="87"/>
      <c r="D1206" s="89"/>
      <c r="R1206" s="89"/>
      <c r="S1206" s="89"/>
      <c r="T1206" s="89"/>
    </row>
    <row r="1207" spans="2:20" s="86" customFormat="1" ht="10.199999999999999">
      <c r="B1207" s="87"/>
      <c r="C1207" s="87"/>
      <c r="D1207" s="89"/>
      <c r="R1207" s="89"/>
      <c r="S1207" s="89"/>
      <c r="T1207" s="89"/>
    </row>
    <row r="1208" spans="2:20" s="86" customFormat="1" ht="10.199999999999999">
      <c r="B1208" s="87"/>
      <c r="C1208" s="87"/>
      <c r="D1208" s="89"/>
      <c r="R1208" s="89"/>
      <c r="S1208" s="89"/>
      <c r="T1208" s="89"/>
    </row>
    <row r="1209" spans="2:20" s="86" customFormat="1" ht="10.199999999999999">
      <c r="B1209" s="87"/>
      <c r="C1209" s="87"/>
      <c r="D1209" s="89"/>
      <c r="R1209" s="89"/>
      <c r="S1209" s="89"/>
      <c r="T1209" s="89"/>
    </row>
    <row r="1210" spans="2:20" s="86" customFormat="1" ht="10.199999999999999">
      <c r="B1210" s="87"/>
      <c r="C1210" s="87"/>
      <c r="D1210" s="89"/>
      <c r="R1210" s="89"/>
      <c r="S1210" s="89"/>
      <c r="T1210" s="89"/>
    </row>
    <row r="1211" spans="2:20" s="86" customFormat="1" ht="10.199999999999999">
      <c r="B1211" s="87"/>
      <c r="C1211" s="87"/>
      <c r="D1211" s="89"/>
      <c r="R1211" s="89"/>
      <c r="S1211" s="89"/>
      <c r="T1211" s="89"/>
    </row>
    <row r="1212" spans="2:20" s="86" customFormat="1" ht="10.199999999999999">
      <c r="B1212" s="87"/>
      <c r="C1212" s="87"/>
      <c r="D1212" s="89"/>
      <c r="R1212" s="89"/>
      <c r="S1212" s="89"/>
      <c r="T1212" s="89"/>
    </row>
    <row r="1213" spans="2:20" s="86" customFormat="1" ht="10.199999999999999">
      <c r="B1213" s="87"/>
      <c r="C1213" s="87"/>
      <c r="D1213" s="89"/>
      <c r="R1213" s="89"/>
      <c r="S1213" s="89"/>
      <c r="T1213" s="89"/>
    </row>
    <row r="1214" spans="2:20" s="86" customFormat="1" ht="10.199999999999999">
      <c r="B1214" s="87"/>
      <c r="C1214" s="87"/>
      <c r="D1214" s="89"/>
      <c r="R1214" s="89"/>
      <c r="S1214" s="89"/>
      <c r="T1214" s="89"/>
    </row>
    <row r="1215" spans="2:20" s="86" customFormat="1" ht="10.199999999999999">
      <c r="B1215" s="87"/>
      <c r="C1215" s="87"/>
      <c r="D1215" s="89"/>
      <c r="R1215" s="89"/>
      <c r="S1215" s="89"/>
      <c r="T1215" s="89"/>
    </row>
    <row r="1216" spans="2:20" s="86" customFormat="1" ht="10.199999999999999">
      <c r="B1216" s="87"/>
      <c r="C1216" s="87"/>
      <c r="D1216" s="89"/>
      <c r="R1216" s="89"/>
      <c r="S1216" s="89"/>
      <c r="T1216" s="89"/>
    </row>
    <row r="1217" spans="2:20" s="86" customFormat="1" ht="10.199999999999999">
      <c r="B1217" s="87"/>
      <c r="C1217" s="87"/>
      <c r="D1217" s="89"/>
      <c r="R1217" s="89"/>
      <c r="S1217" s="89"/>
      <c r="T1217" s="89"/>
    </row>
    <row r="1218" spans="2:20" s="86" customFormat="1" ht="10.199999999999999">
      <c r="B1218" s="87"/>
      <c r="C1218" s="87"/>
      <c r="D1218" s="89"/>
      <c r="R1218" s="89"/>
      <c r="S1218" s="89"/>
      <c r="T1218" s="89"/>
    </row>
    <row r="1219" spans="2:20" s="86" customFormat="1" ht="10.199999999999999">
      <c r="B1219" s="87"/>
      <c r="C1219" s="87"/>
      <c r="D1219" s="89"/>
      <c r="R1219" s="89"/>
      <c r="S1219" s="89"/>
      <c r="T1219" s="89"/>
    </row>
    <row r="1220" spans="2:20" s="86" customFormat="1" ht="10.199999999999999">
      <c r="B1220" s="87"/>
      <c r="C1220" s="87"/>
      <c r="D1220" s="89"/>
      <c r="R1220" s="89"/>
      <c r="S1220" s="89"/>
      <c r="T1220" s="89"/>
    </row>
    <row r="1221" spans="2:20" s="86" customFormat="1" ht="10.199999999999999">
      <c r="B1221" s="87"/>
      <c r="C1221" s="87"/>
      <c r="D1221" s="89"/>
      <c r="R1221" s="89"/>
      <c r="S1221" s="89"/>
      <c r="T1221" s="89"/>
    </row>
    <row r="1222" spans="2:20" s="86" customFormat="1" ht="10.199999999999999">
      <c r="B1222" s="87"/>
      <c r="C1222" s="87"/>
      <c r="D1222" s="89"/>
      <c r="R1222" s="89"/>
      <c r="S1222" s="89"/>
      <c r="T1222" s="89"/>
    </row>
    <row r="1223" spans="2:20" s="86" customFormat="1" ht="10.199999999999999">
      <c r="B1223" s="87"/>
      <c r="C1223" s="87"/>
      <c r="D1223" s="89"/>
      <c r="R1223" s="89"/>
      <c r="S1223" s="89"/>
      <c r="T1223" s="89"/>
    </row>
    <row r="1224" spans="2:20" s="86" customFormat="1" ht="10.199999999999999">
      <c r="B1224" s="87"/>
      <c r="C1224" s="87"/>
      <c r="D1224" s="89"/>
      <c r="R1224" s="89"/>
      <c r="S1224" s="89"/>
      <c r="T1224" s="89"/>
    </row>
    <row r="1225" spans="2:20" s="86" customFormat="1" ht="10.199999999999999">
      <c r="B1225" s="87"/>
      <c r="C1225" s="87"/>
      <c r="D1225" s="89"/>
      <c r="R1225" s="89"/>
      <c r="S1225" s="89"/>
      <c r="T1225" s="89"/>
    </row>
    <row r="1226" spans="2:20" s="86" customFormat="1" ht="10.199999999999999">
      <c r="B1226" s="87"/>
      <c r="C1226" s="87"/>
      <c r="D1226" s="89"/>
      <c r="R1226" s="89"/>
      <c r="S1226" s="89"/>
      <c r="T1226" s="89"/>
    </row>
    <row r="1227" spans="2:20" s="86" customFormat="1" ht="10.199999999999999">
      <c r="B1227" s="87"/>
      <c r="C1227" s="87"/>
      <c r="D1227" s="89"/>
      <c r="R1227" s="89"/>
      <c r="S1227" s="89"/>
      <c r="T1227" s="89"/>
    </row>
    <row r="1228" spans="2:20" s="86" customFormat="1" ht="10.199999999999999">
      <c r="B1228" s="87"/>
      <c r="C1228" s="87"/>
      <c r="D1228" s="89"/>
      <c r="R1228" s="89"/>
      <c r="S1228" s="89"/>
      <c r="T1228" s="89"/>
    </row>
    <row r="1229" spans="2:20" s="86" customFormat="1" ht="10.199999999999999">
      <c r="B1229" s="87"/>
      <c r="C1229" s="87"/>
      <c r="D1229" s="89"/>
      <c r="R1229" s="89"/>
      <c r="S1229" s="89"/>
      <c r="T1229" s="89"/>
    </row>
    <row r="1230" spans="2:20" s="86" customFormat="1" ht="10.199999999999999">
      <c r="B1230" s="87"/>
      <c r="C1230" s="87"/>
      <c r="D1230" s="89"/>
      <c r="R1230" s="89"/>
      <c r="S1230" s="89"/>
      <c r="T1230" s="89"/>
    </row>
    <row r="1231" spans="2:20" s="86" customFormat="1" ht="10.199999999999999">
      <c r="B1231" s="87"/>
      <c r="C1231" s="87"/>
      <c r="D1231" s="89"/>
      <c r="R1231" s="89"/>
      <c r="S1231" s="89"/>
      <c r="T1231" s="89"/>
    </row>
    <row r="1232" spans="2:20" s="86" customFormat="1" ht="10.199999999999999">
      <c r="B1232" s="87"/>
      <c r="C1232" s="87"/>
      <c r="D1232" s="89"/>
      <c r="R1232" s="89"/>
      <c r="S1232" s="89"/>
      <c r="T1232" s="89"/>
    </row>
    <row r="1233" spans="2:20" s="86" customFormat="1" ht="10.199999999999999">
      <c r="B1233" s="87"/>
      <c r="C1233" s="87"/>
      <c r="D1233" s="89"/>
      <c r="R1233" s="89"/>
      <c r="S1233" s="89"/>
      <c r="T1233" s="89"/>
    </row>
    <row r="1234" spans="2:20" s="86" customFormat="1" ht="10.199999999999999">
      <c r="B1234" s="87"/>
      <c r="C1234" s="87"/>
      <c r="D1234" s="89"/>
      <c r="R1234" s="89"/>
      <c r="S1234" s="89"/>
      <c r="T1234" s="89"/>
    </row>
    <row r="1235" spans="2:20" s="86" customFormat="1" ht="10.199999999999999">
      <c r="B1235" s="87"/>
      <c r="C1235" s="87"/>
      <c r="D1235" s="89"/>
      <c r="R1235" s="89"/>
      <c r="S1235" s="89"/>
      <c r="T1235" s="89"/>
    </row>
    <row r="1236" spans="2:20" s="86" customFormat="1" ht="10.199999999999999">
      <c r="B1236" s="87"/>
      <c r="C1236" s="87"/>
      <c r="D1236" s="89"/>
      <c r="R1236" s="89"/>
      <c r="S1236" s="89"/>
      <c r="T1236" s="89"/>
    </row>
    <row r="1237" spans="2:20" s="86" customFormat="1" ht="10.199999999999999">
      <c r="B1237" s="87"/>
      <c r="C1237" s="87"/>
      <c r="D1237" s="89"/>
      <c r="R1237" s="89"/>
      <c r="S1237" s="89"/>
      <c r="T1237" s="89"/>
    </row>
    <row r="1238" spans="2:20" s="86" customFormat="1" ht="10.199999999999999">
      <c r="B1238" s="87"/>
      <c r="C1238" s="87"/>
      <c r="D1238" s="89"/>
      <c r="R1238" s="89"/>
      <c r="S1238" s="89"/>
      <c r="T1238" s="89"/>
    </row>
    <row r="1239" spans="2:20" s="86" customFormat="1" ht="10.199999999999999">
      <c r="B1239" s="87"/>
      <c r="C1239" s="87"/>
      <c r="D1239" s="89"/>
      <c r="R1239" s="89"/>
      <c r="S1239" s="89"/>
      <c r="T1239" s="89"/>
    </row>
    <row r="1240" spans="2:20" s="86" customFormat="1" ht="10.199999999999999">
      <c r="B1240" s="87"/>
      <c r="C1240" s="87"/>
      <c r="D1240" s="89"/>
      <c r="R1240" s="89"/>
      <c r="S1240" s="89"/>
      <c r="T1240" s="89"/>
    </row>
    <row r="1241" spans="2:20" s="86" customFormat="1" ht="10.199999999999999">
      <c r="B1241" s="87"/>
      <c r="C1241" s="87"/>
      <c r="D1241" s="89"/>
      <c r="R1241" s="89"/>
      <c r="S1241" s="89"/>
      <c r="T1241" s="89"/>
    </row>
    <row r="1242" spans="2:20" s="86" customFormat="1" ht="10.199999999999999">
      <c r="B1242" s="87"/>
      <c r="C1242" s="87"/>
      <c r="D1242" s="89"/>
      <c r="R1242" s="89"/>
      <c r="S1242" s="89"/>
      <c r="T1242" s="89"/>
    </row>
    <row r="1243" spans="2:20" s="86" customFormat="1" ht="10.199999999999999">
      <c r="B1243" s="87"/>
      <c r="C1243" s="87"/>
      <c r="D1243" s="89"/>
      <c r="R1243" s="89"/>
      <c r="S1243" s="89"/>
      <c r="T1243" s="89"/>
    </row>
    <row r="1244" spans="2:20" s="86" customFormat="1" ht="10.199999999999999">
      <c r="B1244" s="87"/>
      <c r="C1244" s="87"/>
      <c r="D1244" s="89"/>
      <c r="R1244" s="89"/>
      <c r="S1244" s="89"/>
      <c r="T1244" s="89"/>
    </row>
    <row r="1245" spans="2:20" s="86" customFormat="1" ht="10.199999999999999">
      <c r="B1245" s="87"/>
      <c r="C1245" s="87"/>
      <c r="D1245" s="89"/>
      <c r="R1245" s="89"/>
      <c r="S1245" s="89"/>
      <c r="T1245" s="89"/>
    </row>
    <row r="1246" spans="2:20" s="86" customFormat="1" ht="10.199999999999999">
      <c r="B1246" s="87"/>
      <c r="C1246" s="87"/>
      <c r="D1246" s="89"/>
      <c r="R1246" s="89"/>
      <c r="S1246" s="89"/>
      <c r="T1246" s="89"/>
    </row>
    <row r="1247" spans="2:20" s="86" customFormat="1" ht="10.199999999999999">
      <c r="B1247" s="87"/>
      <c r="C1247" s="87"/>
      <c r="D1247" s="89"/>
      <c r="R1247" s="89"/>
      <c r="S1247" s="89"/>
      <c r="T1247" s="89"/>
    </row>
    <row r="1248" spans="2:20" s="86" customFormat="1" ht="10.199999999999999">
      <c r="B1248" s="87"/>
      <c r="C1248" s="87"/>
      <c r="D1248" s="89"/>
      <c r="R1248" s="89"/>
      <c r="S1248" s="89"/>
      <c r="T1248" s="89"/>
    </row>
    <row r="1249" spans="2:20" s="86" customFormat="1" ht="10.199999999999999">
      <c r="B1249" s="87"/>
      <c r="C1249" s="87"/>
      <c r="D1249" s="89"/>
      <c r="R1249" s="89"/>
      <c r="S1249" s="89"/>
      <c r="T1249" s="89"/>
    </row>
    <row r="1250" spans="2:20" s="86" customFormat="1" ht="10.199999999999999">
      <c r="B1250" s="87"/>
      <c r="C1250" s="87"/>
      <c r="D1250" s="89"/>
      <c r="R1250" s="89"/>
      <c r="S1250" s="89"/>
      <c r="T1250" s="89"/>
    </row>
    <row r="1251" spans="2:20" s="86" customFormat="1" ht="10.199999999999999">
      <c r="B1251" s="87"/>
      <c r="C1251" s="87"/>
      <c r="D1251" s="89"/>
      <c r="R1251" s="89"/>
      <c r="S1251" s="89"/>
      <c r="T1251" s="89"/>
    </row>
    <row r="1252" spans="2:20" s="86" customFormat="1" ht="10.199999999999999">
      <c r="B1252" s="87"/>
      <c r="C1252" s="87"/>
      <c r="D1252" s="89"/>
      <c r="R1252" s="89"/>
      <c r="S1252" s="89"/>
      <c r="T1252" s="89"/>
    </row>
    <row r="1253" spans="2:20" s="86" customFormat="1" ht="10.199999999999999">
      <c r="B1253" s="87"/>
      <c r="C1253" s="87"/>
      <c r="D1253" s="89"/>
      <c r="R1253" s="89"/>
      <c r="S1253" s="89"/>
      <c r="T1253" s="89"/>
    </row>
    <row r="1254" spans="2:20" s="86" customFormat="1" ht="10.199999999999999">
      <c r="B1254" s="87"/>
      <c r="C1254" s="87"/>
      <c r="D1254" s="89"/>
      <c r="R1254" s="89"/>
      <c r="S1254" s="89"/>
      <c r="T1254" s="89"/>
    </row>
    <row r="1255" spans="2:20" s="86" customFormat="1" ht="10.199999999999999">
      <c r="B1255" s="87"/>
      <c r="C1255" s="87"/>
      <c r="D1255" s="89"/>
      <c r="R1255" s="89"/>
      <c r="S1255" s="89"/>
      <c r="T1255" s="89"/>
    </row>
    <row r="1256" spans="2:20" s="86" customFormat="1" ht="10.199999999999999">
      <c r="B1256" s="87"/>
      <c r="C1256" s="87"/>
      <c r="D1256" s="89"/>
      <c r="R1256" s="89"/>
      <c r="S1256" s="89"/>
      <c r="T1256" s="89"/>
    </row>
    <row r="1257" spans="2:20" s="86" customFormat="1" ht="10.199999999999999">
      <c r="B1257" s="87"/>
      <c r="C1257" s="87"/>
      <c r="D1257" s="89"/>
      <c r="R1257" s="89"/>
      <c r="S1257" s="89"/>
      <c r="T1257" s="89"/>
    </row>
    <row r="1258" spans="2:20" s="86" customFormat="1" ht="10.199999999999999">
      <c r="B1258" s="87"/>
      <c r="C1258" s="87"/>
      <c r="D1258" s="89"/>
      <c r="R1258" s="89"/>
      <c r="S1258" s="89"/>
      <c r="T1258" s="89"/>
    </row>
    <row r="1259" spans="2:20" s="86" customFormat="1" ht="10.199999999999999">
      <c r="B1259" s="87"/>
      <c r="C1259" s="87"/>
      <c r="D1259" s="89"/>
      <c r="R1259" s="89"/>
      <c r="S1259" s="89"/>
      <c r="T1259" s="89"/>
    </row>
    <row r="1260" spans="2:20" s="86" customFormat="1" ht="10.199999999999999">
      <c r="B1260" s="87"/>
      <c r="C1260" s="87"/>
      <c r="D1260" s="89"/>
      <c r="R1260" s="89"/>
      <c r="S1260" s="89"/>
      <c r="T1260" s="89"/>
    </row>
    <row r="1261" spans="2:20" s="86" customFormat="1" ht="10.199999999999999">
      <c r="B1261" s="87"/>
      <c r="C1261" s="87"/>
      <c r="D1261" s="89"/>
      <c r="R1261" s="89"/>
      <c r="S1261" s="89"/>
      <c r="T1261" s="89"/>
    </row>
    <row r="1262" spans="2:20" s="86" customFormat="1" ht="10.199999999999999">
      <c r="B1262" s="87"/>
      <c r="C1262" s="87"/>
      <c r="D1262" s="89"/>
      <c r="R1262" s="89"/>
      <c r="S1262" s="89"/>
      <c r="T1262" s="89"/>
    </row>
    <row r="1263" spans="2:20" s="86" customFormat="1" ht="10.199999999999999">
      <c r="B1263" s="87"/>
      <c r="C1263" s="87"/>
      <c r="D1263" s="89"/>
      <c r="R1263" s="89"/>
      <c r="S1263" s="89"/>
      <c r="T1263" s="89"/>
    </row>
    <row r="1264" spans="2:20" s="86" customFormat="1" ht="10.199999999999999">
      <c r="B1264" s="87"/>
      <c r="C1264" s="87"/>
      <c r="D1264" s="89"/>
      <c r="R1264" s="89"/>
      <c r="S1264" s="89"/>
      <c r="T1264" s="89"/>
    </row>
    <row r="1265" spans="2:20" s="86" customFormat="1" ht="10.199999999999999">
      <c r="B1265" s="87"/>
      <c r="C1265" s="87"/>
      <c r="D1265" s="89"/>
      <c r="R1265" s="89"/>
      <c r="S1265" s="89"/>
      <c r="T1265" s="89"/>
    </row>
    <row r="1266" spans="2:20" s="86" customFormat="1" ht="10.199999999999999">
      <c r="B1266" s="87"/>
      <c r="C1266" s="87"/>
      <c r="D1266" s="89"/>
      <c r="R1266" s="89"/>
      <c r="S1266" s="89"/>
      <c r="T1266" s="89"/>
    </row>
    <row r="1267" spans="2:20" s="86" customFormat="1" ht="10.199999999999999">
      <c r="B1267" s="87"/>
      <c r="C1267" s="87"/>
      <c r="D1267" s="89"/>
      <c r="R1267" s="89"/>
      <c r="S1267" s="89"/>
      <c r="T1267" s="89"/>
    </row>
    <row r="1268" spans="2:20" s="86" customFormat="1" ht="10.199999999999999">
      <c r="B1268" s="87"/>
      <c r="C1268" s="87"/>
      <c r="D1268" s="89"/>
      <c r="R1268" s="89"/>
      <c r="S1268" s="89"/>
      <c r="T1268" s="89"/>
    </row>
    <row r="1269" spans="2:20" s="86" customFormat="1" ht="10.199999999999999">
      <c r="B1269" s="87"/>
      <c r="C1269" s="87"/>
      <c r="D1269" s="89"/>
      <c r="R1269" s="89"/>
      <c r="S1269" s="89"/>
      <c r="T1269" s="89"/>
    </row>
    <row r="1270" spans="2:20" s="86" customFormat="1" ht="10.199999999999999">
      <c r="B1270" s="87"/>
      <c r="C1270" s="87"/>
      <c r="D1270" s="89"/>
      <c r="R1270" s="89"/>
      <c r="S1270" s="89"/>
      <c r="T1270" s="89"/>
    </row>
    <row r="1271" spans="2:20" s="86" customFormat="1" ht="10.199999999999999">
      <c r="B1271" s="87"/>
      <c r="C1271" s="87"/>
      <c r="D1271" s="89"/>
      <c r="R1271" s="89"/>
      <c r="S1271" s="89"/>
      <c r="T1271" s="89"/>
    </row>
    <row r="1272" spans="2:20" s="86" customFormat="1" ht="10.199999999999999">
      <c r="B1272" s="87"/>
      <c r="C1272" s="87"/>
      <c r="D1272" s="89"/>
      <c r="R1272" s="89"/>
      <c r="S1272" s="89"/>
      <c r="T1272" s="89"/>
    </row>
    <row r="1273" spans="2:20" s="86" customFormat="1" ht="10.199999999999999">
      <c r="B1273" s="87"/>
      <c r="C1273" s="87"/>
      <c r="D1273" s="89"/>
      <c r="R1273" s="89"/>
      <c r="S1273" s="89"/>
      <c r="T1273" s="89"/>
    </row>
    <row r="1274" spans="2:20" s="86" customFormat="1" ht="10.199999999999999">
      <c r="B1274" s="87"/>
      <c r="C1274" s="87"/>
      <c r="D1274" s="89"/>
      <c r="R1274" s="89"/>
      <c r="S1274" s="89"/>
      <c r="T1274" s="89"/>
    </row>
    <row r="1275" spans="2:20" s="86" customFormat="1" ht="10.199999999999999">
      <c r="B1275" s="87"/>
      <c r="C1275" s="87"/>
      <c r="D1275" s="89"/>
      <c r="R1275" s="89"/>
      <c r="S1275" s="89"/>
      <c r="T1275" s="89"/>
    </row>
    <row r="1276" spans="2:20" s="86" customFormat="1" ht="10.199999999999999">
      <c r="B1276" s="87"/>
      <c r="C1276" s="87"/>
      <c r="D1276" s="89"/>
      <c r="R1276" s="89"/>
      <c r="S1276" s="89"/>
      <c r="T1276" s="89"/>
    </row>
    <row r="1277" spans="2:20" s="86" customFormat="1" ht="10.199999999999999">
      <c r="B1277" s="87"/>
      <c r="C1277" s="87"/>
      <c r="D1277" s="89"/>
      <c r="R1277" s="89"/>
      <c r="S1277" s="89"/>
      <c r="T1277" s="89"/>
    </row>
    <row r="1278" spans="2:20" s="86" customFormat="1" ht="10.199999999999999">
      <c r="B1278" s="87"/>
      <c r="C1278" s="87"/>
      <c r="D1278" s="89"/>
      <c r="R1278" s="89"/>
      <c r="S1278" s="89"/>
      <c r="T1278" s="89"/>
    </row>
    <row r="1279" spans="2:20" s="86" customFormat="1" ht="10.199999999999999">
      <c r="B1279" s="87"/>
      <c r="C1279" s="87"/>
      <c r="D1279" s="89"/>
      <c r="R1279" s="89"/>
      <c r="S1279" s="89"/>
      <c r="T1279" s="89"/>
    </row>
    <row r="1280" spans="2:20" s="86" customFormat="1" ht="10.199999999999999">
      <c r="B1280" s="87"/>
      <c r="C1280" s="87"/>
      <c r="D1280" s="89"/>
      <c r="R1280" s="89"/>
      <c r="S1280" s="89"/>
      <c r="T1280" s="89"/>
    </row>
    <row r="1281" spans="2:20" s="86" customFormat="1" ht="10.199999999999999">
      <c r="B1281" s="87"/>
      <c r="C1281" s="87"/>
      <c r="D1281" s="89"/>
      <c r="R1281" s="89"/>
      <c r="S1281" s="89"/>
      <c r="T1281" s="89"/>
    </row>
    <row r="1282" spans="2:20" s="86" customFormat="1" ht="10.199999999999999">
      <c r="B1282" s="87"/>
      <c r="C1282" s="87"/>
      <c r="D1282" s="89"/>
      <c r="R1282" s="89"/>
      <c r="S1282" s="89"/>
      <c r="T1282" s="89"/>
    </row>
    <row r="1283" spans="2:20" s="86" customFormat="1" ht="10.199999999999999">
      <c r="B1283" s="87"/>
      <c r="C1283" s="87"/>
      <c r="D1283" s="89"/>
      <c r="R1283" s="89"/>
      <c r="S1283" s="89"/>
      <c r="T1283" s="89"/>
    </row>
    <row r="1284" spans="2:20" s="86" customFormat="1" ht="10.199999999999999">
      <c r="B1284" s="87"/>
      <c r="C1284" s="87"/>
      <c r="D1284" s="89"/>
      <c r="R1284" s="89"/>
      <c r="S1284" s="89"/>
      <c r="T1284" s="89"/>
    </row>
    <row r="1285" spans="2:20" s="86" customFormat="1" ht="10.199999999999999">
      <c r="B1285" s="87"/>
      <c r="C1285" s="87"/>
      <c r="D1285" s="89"/>
      <c r="R1285" s="89"/>
      <c r="S1285" s="89"/>
      <c r="T1285" s="89"/>
    </row>
    <row r="1286" spans="2:20" s="86" customFormat="1" ht="10.199999999999999">
      <c r="B1286" s="87"/>
      <c r="C1286" s="87"/>
      <c r="D1286" s="89"/>
      <c r="R1286" s="89"/>
      <c r="S1286" s="89"/>
      <c r="T1286" s="89"/>
    </row>
    <row r="1287" spans="2:20" s="86" customFormat="1" ht="10.199999999999999">
      <c r="B1287" s="87"/>
      <c r="C1287" s="87"/>
      <c r="D1287" s="89"/>
      <c r="R1287" s="89"/>
      <c r="S1287" s="89"/>
      <c r="T1287" s="89"/>
    </row>
    <row r="1288" spans="2:20" s="86" customFormat="1" ht="10.199999999999999">
      <c r="B1288" s="87"/>
      <c r="C1288" s="87"/>
      <c r="D1288" s="89"/>
      <c r="R1288" s="89"/>
      <c r="S1288" s="89"/>
      <c r="T1288" s="89"/>
    </row>
    <row r="1289" spans="2:20" s="86" customFormat="1" ht="10.199999999999999">
      <c r="B1289" s="87"/>
      <c r="C1289" s="87"/>
      <c r="D1289" s="89"/>
      <c r="R1289" s="89"/>
      <c r="S1289" s="89"/>
      <c r="T1289" s="89"/>
    </row>
    <row r="1290" spans="2:20" s="86" customFormat="1" ht="10.199999999999999">
      <c r="B1290" s="87"/>
      <c r="C1290" s="87"/>
      <c r="D1290" s="89"/>
      <c r="R1290" s="89"/>
      <c r="S1290" s="89"/>
      <c r="T1290" s="89"/>
    </row>
    <row r="1291" spans="2:20" s="86" customFormat="1" ht="10.199999999999999">
      <c r="B1291" s="87"/>
      <c r="C1291" s="87"/>
      <c r="D1291" s="89"/>
      <c r="R1291" s="89"/>
      <c r="S1291" s="89"/>
      <c r="T1291" s="89"/>
    </row>
    <row r="1292" spans="2:20" s="86" customFormat="1" ht="10.199999999999999">
      <c r="B1292" s="87"/>
      <c r="C1292" s="87"/>
      <c r="D1292" s="89"/>
      <c r="R1292" s="89"/>
      <c r="S1292" s="89"/>
      <c r="T1292" s="89"/>
    </row>
    <row r="1293" spans="2:20" s="86" customFormat="1" ht="10.199999999999999">
      <c r="B1293" s="87"/>
      <c r="C1293" s="87"/>
      <c r="D1293" s="89"/>
      <c r="R1293" s="89"/>
      <c r="S1293" s="89"/>
      <c r="T1293" s="89"/>
    </row>
    <row r="1294" spans="2:20" s="86" customFormat="1" ht="10.199999999999999">
      <c r="B1294" s="87"/>
      <c r="C1294" s="87"/>
      <c r="D1294" s="89"/>
      <c r="R1294" s="89"/>
      <c r="S1294" s="89"/>
      <c r="T1294" s="89"/>
    </row>
    <row r="1295" spans="2:20" s="86" customFormat="1" ht="10.199999999999999">
      <c r="B1295" s="87"/>
      <c r="C1295" s="87"/>
      <c r="D1295" s="89"/>
      <c r="R1295" s="89"/>
      <c r="S1295" s="89"/>
      <c r="T1295" s="89"/>
    </row>
    <row r="1296" spans="2:20" s="86" customFormat="1" ht="10.199999999999999">
      <c r="B1296" s="87"/>
      <c r="C1296" s="87"/>
      <c r="D1296" s="89"/>
      <c r="R1296" s="89"/>
      <c r="S1296" s="89"/>
      <c r="T1296" s="89"/>
    </row>
    <row r="1297" spans="2:20" s="86" customFormat="1" ht="10.199999999999999">
      <c r="B1297" s="87"/>
      <c r="C1297" s="87"/>
      <c r="D1297" s="89"/>
      <c r="R1297" s="89"/>
      <c r="S1297" s="89"/>
      <c r="T1297" s="89"/>
    </row>
    <row r="1298" spans="2:20" s="86" customFormat="1" ht="10.199999999999999">
      <c r="B1298" s="87"/>
      <c r="C1298" s="87"/>
      <c r="D1298" s="89"/>
      <c r="R1298" s="89"/>
      <c r="S1298" s="89"/>
      <c r="T1298" s="89"/>
    </row>
    <row r="1299" spans="2:20" s="86" customFormat="1" ht="10.199999999999999">
      <c r="B1299" s="87"/>
      <c r="C1299" s="87"/>
      <c r="D1299" s="89"/>
      <c r="R1299" s="89"/>
      <c r="S1299" s="89"/>
      <c r="T1299" s="89"/>
    </row>
    <row r="1300" spans="2:20" s="86" customFormat="1" ht="10.199999999999999">
      <c r="B1300" s="87"/>
      <c r="C1300" s="87"/>
      <c r="D1300" s="89"/>
      <c r="R1300" s="89"/>
      <c r="S1300" s="89"/>
      <c r="T1300" s="89"/>
    </row>
    <row r="1301" spans="2:20" s="86" customFormat="1" ht="10.199999999999999">
      <c r="B1301" s="87"/>
      <c r="C1301" s="87"/>
      <c r="D1301" s="89"/>
      <c r="R1301" s="89"/>
      <c r="S1301" s="89"/>
      <c r="T1301" s="89"/>
    </row>
    <row r="1302" spans="2:20" s="86" customFormat="1" ht="10.199999999999999">
      <c r="B1302" s="87"/>
      <c r="C1302" s="87"/>
      <c r="D1302" s="89"/>
      <c r="R1302" s="89"/>
      <c r="S1302" s="89"/>
      <c r="T1302" s="89"/>
    </row>
    <row r="1303" spans="2:20" s="86" customFormat="1" ht="10.199999999999999">
      <c r="B1303" s="87"/>
      <c r="C1303" s="87"/>
      <c r="D1303" s="89"/>
      <c r="R1303" s="89"/>
      <c r="S1303" s="89"/>
      <c r="T1303" s="89"/>
    </row>
    <row r="1304" spans="2:20" s="86" customFormat="1" ht="10.199999999999999">
      <c r="B1304" s="87"/>
      <c r="C1304" s="87"/>
      <c r="D1304" s="89"/>
      <c r="R1304" s="89"/>
      <c r="S1304" s="89"/>
      <c r="T1304" s="89"/>
    </row>
    <row r="1305" spans="2:20" s="86" customFormat="1" ht="10.199999999999999">
      <c r="B1305" s="87"/>
      <c r="C1305" s="87"/>
      <c r="D1305" s="89"/>
      <c r="R1305" s="89"/>
      <c r="S1305" s="89"/>
      <c r="T1305" s="89"/>
    </row>
    <row r="1306" spans="2:20" s="86" customFormat="1" ht="10.199999999999999">
      <c r="B1306" s="87"/>
      <c r="C1306" s="87"/>
      <c r="D1306" s="89"/>
      <c r="R1306" s="89"/>
      <c r="S1306" s="89"/>
      <c r="T1306" s="89"/>
    </row>
    <row r="1307" spans="2:20" s="86" customFormat="1" ht="10.199999999999999">
      <c r="B1307" s="87"/>
      <c r="C1307" s="87"/>
      <c r="D1307" s="89"/>
      <c r="R1307" s="89"/>
      <c r="S1307" s="89"/>
      <c r="T1307" s="89"/>
    </row>
    <row r="1308" spans="2:20" s="86" customFormat="1" ht="10.199999999999999">
      <c r="B1308" s="87"/>
      <c r="C1308" s="87"/>
      <c r="D1308" s="89"/>
      <c r="R1308" s="89"/>
      <c r="S1308" s="89"/>
      <c r="T1308" s="89"/>
    </row>
    <row r="1309" spans="2:20" s="86" customFormat="1" ht="10.199999999999999">
      <c r="B1309" s="87"/>
      <c r="C1309" s="87"/>
      <c r="D1309" s="89"/>
      <c r="R1309" s="89"/>
      <c r="S1309" s="89"/>
      <c r="T1309" s="89"/>
    </row>
    <row r="1310" spans="2:20" s="86" customFormat="1" ht="10.199999999999999">
      <c r="B1310" s="87"/>
      <c r="C1310" s="87"/>
      <c r="D1310" s="89"/>
      <c r="R1310" s="89"/>
      <c r="S1310" s="89"/>
      <c r="T1310" s="89"/>
    </row>
    <row r="1311" spans="2:20" s="86" customFormat="1" ht="10.199999999999999">
      <c r="B1311" s="87"/>
      <c r="C1311" s="87"/>
      <c r="D1311" s="89"/>
      <c r="R1311" s="89"/>
      <c r="S1311" s="89"/>
      <c r="T1311" s="89"/>
    </row>
    <row r="1312" spans="2:20" s="86" customFormat="1" ht="10.199999999999999">
      <c r="B1312" s="87"/>
      <c r="C1312" s="87"/>
      <c r="D1312" s="89"/>
      <c r="R1312" s="89"/>
      <c r="S1312" s="89"/>
      <c r="T1312" s="89"/>
    </row>
    <row r="1313" spans="2:20" s="86" customFormat="1" ht="10.199999999999999">
      <c r="B1313" s="87"/>
      <c r="C1313" s="87"/>
      <c r="D1313" s="89"/>
      <c r="R1313" s="89"/>
      <c r="S1313" s="89"/>
      <c r="T1313" s="89"/>
    </row>
    <row r="1314" spans="2:20" s="86" customFormat="1" ht="10.199999999999999">
      <c r="B1314" s="87"/>
      <c r="C1314" s="87"/>
      <c r="D1314" s="89"/>
      <c r="R1314" s="89"/>
      <c r="S1314" s="89"/>
      <c r="T1314" s="89"/>
    </row>
    <row r="1315" spans="2:20" s="86" customFormat="1" ht="10.199999999999999">
      <c r="B1315" s="87"/>
      <c r="C1315" s="87"/>
      <c r="D1315" s="89"/>
      <c r="R1315" s="89"/>
      <c r="S1315" s="89"/>
      <c r="T1315" s="89"/>
    </row>
    <row r="1316" spans="2:20" s="86" customFormat="1" ht="10.199999999999999">
      <c r="B1316" s="87"/>
      <c r="C1316" s="87"/>
      <c r="D1316" s="89"/>
      <c r="R1316" s="89"/>
      <c r="S1316" s="89"/>
      <c r="T1316" s="89"/>
    </row>
    <row r="1317" spans="2:20" s="86" customFormat="1" ht="10.199999999999999">
      <c r="B1317" s="87"/>
      <c r="C1317" s="87"/>
      <c r="D1317" s="89"/>
      <c r="R1317" s="89"/>
      <c r="S1317" s="89"/>
      <c r="T1317" s="89"/>
    </row>
    <row r="1318" spans="2:20" s="86" customFormat="1" ht="10.199999999999999">
      <c r="B1318" s="87"/>
      <c r="C1318" s="87"/>
      <c r="D1318" s="89"/>
      <c r="R1318" s="89"/>
      <c r="S1318" s="89"/>
      <c r="T1318" s="89"/>
    </row>
    <row r="1319" spans="2:20" s="86" customFormat="1" ht="10.199999999999999">
      <c r="B1319" s="87"/>
      <c r="C1319" s="87"/>
      <c r="D1319" s="89"/>
      <c r="R1319" s="89"/>
      <c r="S1319" s="89"/>
      <c r="T1319" s="89"/>
    </row>
    <row r="1320" spans="2:20" s="86" customFormat="1" ht="10.199999999999999">
      <c r="B1320" s="87"/>
      <c r="C1320" s="87"/>
      <c r="D1320" s="89"/>
      <c r="R1320" s="89"/>
      <c r="S1320" s="89"/>
      <c r="T1320" s="89"/>
    </row>
    <row r="1321" spans="2:20" s="86" customFormat="1" ht="10.199999999999999">
      <c r="B1321" s="87"/>
      <c r="C1321" s="87"/>
      <c r="D1321" s="89"/>
      <c r="R1321" s="89"/>
      <c r="S1321" s="89"/>
      <c r="T1321" s="89"/>
    </row>
    <row r="1322" spans="2:20" s="86" customFormat="1" ht="10.199999999999999">
      <c r="B1322" s="87"/>
      <c r="C1322" s="87"/>
      <c r="D1322" s="89"/>
      <c r="R1322" s="89"/>
      <c r="S1322" s="89"/>
      <c r="T1322" s="89"/>
    </row>
    <row r="1323" spans="2:20" s="86" customFormat="1" ht="10.199999999999999">
      <c r="B1323" s="87"/>
      <c r="C1323" s="87"/>
      <c r="D1323" s="89"/>
      <c r="R1323" s="89"/>
      <c r="S1323" s="89"/>
      <c r="T1323" s="89"/>
    </row>
    <row r="1324" spans="2:20" s="86" customFormat="1" ht="10.199999999999999">
      <c r="B1324" s="87"/>
      <c r="C1324" s="87"/>
      <c r="D1324" s="89"/>
      <c r="R1324" s="89"/>
      <c r="S1324" s="89"/>
      <c r="T1324" s="89"/>
    </row>
    <row r="1325" spans="2:20" s="86" customFormat="1" ht="10.199999999999999">
      <c r="B1325" s="87"/>
      <c r="C1325" s="87"/>
      <c r="D1325" s="89"/>
      <c r="R1325" s="89"/>
      <c r="S1325" s="89"/>
      <c r="T1325" s="89"/>
    </row>
    <row r="1326" spans="2:20" s="86" customFormat="1" ht="10.199999999999999">
      <c r="B1326" s="87"/>
      <c r="C1326" s="87"/>
      <c r="D1326" s="89"/>
      <c r="R1326" s="89"/>
      <c r="S1326" s="89"/>
      <c r="T1326" s="89"/>
    </row>
    <row r="1327" spans="2:20" s="86" customFormat="1" ht="10.199999999999999">
      <c r="B1327" s="87"/>
      <c r="C1327" s="87"/>
      <c r="D1327" s="89"/>
      <c r="R1327" s="89"/>
      <c r="S1327" s="89"/>
      <c r="T1327" s="89"/>
    </row>
    <row r="1328" spans="2:20" s="86" customFormat="1" ht="10.199999999999999">
      <c r="B1328" s="87"/>
      <c r="C1328" s="87"/>
      <c r="D1328" s="89"/>
      <c r="R1328" s="89"/>
      <c r="S1328" s="89"/>
      <c r="T1328" s="89"/>
    </row>
    <row r="1329" spans="2:20" s="86" customFormat="1" ht="10.199999999999999">
      <c r="B1329" s="87"/>
      <c r="C1329" s="87"/>
      <c r="D1329" s="89"/>
      <c r="R1329" s="89"/>
      <c r="S1329" s="89"/>
      <c r="T1329" s="89"/>
    </row>
    <row r="1330" spans="2:20" s="86" customFormat="1" ht="10.199999999999999">
      <c r="B1330" s="87"/>
      <c r="C1330" s="87"/>
      <c r="D1330" s="89"/>
      <c r="R1330" s="89"/>
      <c r="S1330" s="89"/>
      <c r="T1330" s="89"/>
    </row>
    <row r="1331" spans="2:20" s="86" customFormat="1" ht="10.199999999999999">
      <c r="B1331" s="87"/>
      <c r="C1331" s="87"/>
      <c r="D1331" s="89"/>
      <c r="R1331" s="89"/>
      <c r="S1331" s="89"/>
      <c r="T1331" s="89"/>
    </row>
    <row r="1332" spans="2:20" s="86" customFormat="1" ht="10.199999999999999">
      <c r="B1332" s="87"/>
      <c r="C1332" s="87"/>
      <c r="D1332" s="89"/>
      <c r="R1332" s="89"/>
      <c r="S1332" s="89"/>
      <c r="T1332" s="89"/>
    </row>
    <row r="1333" spans="2:20" s="86" customFormat="1" ht="10.199999999999999">
      <c r="B1333" s="87"/>
      <c r="C1333" s="87"/>
      <c r="D1333" s="89"/>
      <c r="R1333" s="89"/>
      <c r="S1333" s="89"/>
      <c r="T1333" s="89"/>
    </row>
    <row r="1334" spans="2:20" s="86" customFormat="1" ht="10.199999999999999">
      <c r="B1334" s="87"/>
      <c r="C1334" s="87"/>
      <c r="D1334" s="89"/>
      <c r="R1334" s="89"/>
      <c r="S1334" s="89"/>
      <c r="T1334" s="89"/>
    </row>
    <row r="1335" spans="2:20" s="86" customFormat="1" ht="10.199999999999999">
      <c r="B1335" s="87"/>
      <c r="C1335" s="87"/>
      <c r="D1335" s="89"/>
      <c r="R1335" s="89"/>
      <c r="S1335" s="89"/>
      <c r="T1335" s="89"/>
    </row>
    <row r="1336" spans="2:20" s="86" customFormat="1" ht="10.199999999999999">
      <c r="B1336" s="87"/>
      <c r="C1336" s="87"/>
      <c r="D1336" s="89"/>
      <c r="R1336" s="89"/>
      <c r="S1336" s="89"/>
      <c r="T1336" s="89"/>
    </row>
    <row r="1337" spans="2:20" s="86" customFormat="1" ht="10.199999999999999">
      <c r="B1337" s="87"/>
      <c r="C1337" s="87"/>
      <c r="D1337" s="89"/>
      <c r="R1337" s="89"/>
      <c r="S1337" s="89"/>
      <c r="T1337" s="89"/>
    </row>
    <row r="1338" spans="2:20" s="86" customFormat="1" ht="10.199999999999999">
      <c r="B1338" s="87"/>
      <c r="C1338" s="87"/>
      <c r="D1338" s="89"/>
      <c r="R1338" s="89"/>
      <c r="S1338" s="89"/>
      <c r="T1338" s="89"/>
    </row>
    <row r="1339" spans="2:20" s="86" customFormat="1" ht="10.199999999999999">
      <c r="B1339" s="87"/>
      <c r="C1339" s="87"/>
      <c r="D1339" s="89"/>
      <c r="R1339" s="89"/>
      <c r="S1339" s="89"/>
      <c r="T1339" s="89"/>
    </row>
    <row r="1340" spans="2:20" s="86" customFormat="1" ht="10.199999999999999">
      <c r="B1340" s="87"/>
      <c r="C1340" s="87"/>
      <c r="D1340" s="89"/>
      <c r="R1340" s="89"/>
      <c r="S1340" s="89"/>
      <c r="T1340" s="89"/>
    </row>
    <row r="1341" spans="2:20" s="86" customFormat="1" ht="10.199999999999999">
      <c r="B1341" s="87"/>
      <c r="C1341" s="87"/>
      <c r="D1341" s="89"/>
      <c r="R1341" s="89"/>
      <c r="S1341" s="89"/>
      <c r="T1341" s="89"/>
    </row>
    <row r="1342" spans="2:20" s="86" customFormat="1" ht="10.199999999999999">
      <c r="B1342" s="87"/>
      <c r="C1342" s="87"/>
      <c r="D1342" s="89"/>
      <c r="R1342" s="89"/>
      <c r="S1342" s="89"/>
      <c r="T1342" s="89"/>
    </row>
    <row r="1343" spans="2:20" s="86" customFormat="1" ht="10.199999999999999">
      <c r="B1343" s="87"/>
      <c r="C1343" s="87"/>
      <c r="D1343" s="89"/>
      <c r="R1343" s="89"/>
      <c r="S1343" s="89"/>
      <c r="T1343" s="89"/>
    </row>
    <row r="1344" spans="2:20" s="86" customFormat="1" ht="10.199999999999999">
      <c r="B1344" s="87"/>
      <c r="C1344" s="87"/>
      <c r="D1344" s="89"/>
      <c r="R1344" s="89"/>
      <c r="S1344" s="89"/>
      <c r="T1344" s="89"/>
    </row>
    <row r="1345" spans="2:20" s="86" customFormat="1" ht="10.199999999999999">
      <c r="B1345" s="87"/>
      <c r="C1345" s="87"/>
      <c r="D1345" s="89"/>
      <c r="R1345" s="89"/>
      <c r="S1345" s="89"/>
      <c r="T1345" s="89"/>
    </row>
    <row r="1346" spans="2:20" s="86" customFormat="1" ht="10.199999999999999">
      <c r="B1346" s="87"/>
      <c r="C1346" s="87"/>
      <c r="D1346" s="89"/>
      <c r="R1346" s="89"/>
      <c r="S1346" s="89"/>
      <c r="T1346" s="89"/>
    </row>
    <row r="1347" spans="2:20" s="86" customFormat="1" ht="10.199999999999999">
      <c r="B1347" s="87"/>
      <c r="C1347" s="87"/>
      <c r="D1347" s="89"/>
      <c r="R1347" s="89"/>
      <c r="S1347" s="89"/>
      <c r="T1347" s="89"/>
    </row>
    <row r="1348" spans="2:20" s="86" customFormat="1" ht="10.199999999999999">
      <c r="B1348" s="87"/>
      <c r="C1348" s="87"/>
      <c r="D1348" s="89"/>
      <c r="R1348" s="89"/>
      <c r="S1348" s="89"/>
      <c r="T1348" s="89"/>
    </row>
    <row r="1349" spans="2:20" s="86" customFormat="1" ht="10.199999999999999">
      <c r="B1349" s="87"/>
      <c r="C1349" s="87"/>
      <c r="D1349" s="89"/>
      <c r="R1349" s="89"/>
      <c r="S1349" s="89"/>
      <c r="T1349" s="89"/>
    </row>
    <row r="1350" spans="2:20" s="86" customFormat="1" ht="10.199999999999999">
      <c r="B1350" s="87"/>
      <c r="C1350" s="87"/>
      <c r="D1350" s="89"/>
      <c r="R1350" s="89"/>
      <c r="S1350" s="89"/>
      <c r="T1350" s="89"/>
    </row>
    <row r="1351" spans="2:20" s="86" customFormat="1" ht="10.199999999999999">
      <c r="B1351" s="87"/>
      <c r="C1351" s="87"/>
      <c r="D1351" s="89"/>
      <c r="R1351" s="89"/>
      <c r="S1351" s="89"/>
      <c r="T1351" s="89"/>
    </row>
    <row r="1352" spans="2:20" s="86" customFormat="1" ht="10.199999999999999">
      <c r="B1352" s="87"/>
      <c r="C1352" s="87"/>
      <c r="D1352" s="89"/>
      <c r="R1352" s="89"/>
      <c r="S1352" s="89"/>
      <c r="T1352" s="89"/>
    </row>
    <row r="1353" spans="2:20" s="86" customFormat="1" ht="10.199999999999999">
      <c r="B1353" s="87"/>
      <c r="C1353" s="87"/>
      <c r="D1353" s="89"/>
      <c r="R1353" s="89"/>
      <c r="S1353" s="89"/>
      <c r="T1353" s="89"/>
    </row>
    <row r="1354" spans="2:20" s="86" customFormat="1" ht="10.199999999999999">
      <c r="B1354" s="87"/>
      <c r="C1354" s="87"/>
      <c r="D1354" s="89"/>
      <c r="R1354" s="89"/>
      <c r="S1354" s="89"/>
      <c r="T1354" s="89"/>
    </row>
    <row r="1355" spans="2:20" s="86" customFormat="1" ht="10.199999999999999">
      <c r="B1355" s="87"/>
      <c r="C1355" s="87"/>
      <c r="D1355" s="89"/>
      <c r="R1355" s="89"/>
      <c r="S1355" s="89"/>
      <c r="T1355" s="89"/>
    </row>
    <row r="1356" spans="2:20" s="86" customFormat="1" ht="10.199999999999999">
      <c r="B1356" s="87"/>
      <c r="C1356" s="87"/>
      <c r="D1356" s="89"/>
      <c r="R1356" s="89"/>
      <c r="S1356" s="89"/>
      <c r="T1356" s="89"/>
    </row>
    <row r="1357" spans="2:20" s="86" customFormat="1" ht="10.199999999999999">
      <c r="B1357" s="87"/>
      <c r="C1357" s="87"/>
      <c r="D1357" s="89"/>
      <c r="R1357" s="89"/>
      <c r="S1357" s="89"/>
      <c r="T1357" s="89"/>
    </row>
    <row r="1358" spans="2:20" s="86" customFormat="1" ht="10.199999999999999">
      <c r="B1358" s="87"/>
      <c r="C1358" s="87"/>
      <c r="D1358" s="89"/>
      <c r="R1358" s="89"/>
      <c r="S1358" s="89"/>
      <c r="T1358" s="89"/>
    </row>
    <row r="1359" spans="2:20" s="86" customFormat="1" ht="10.199999999999999">
      <c r="B1359" s="87"/>
      <c r="C1359" s="87"/>
      <c r="D1359" s="89"/>
      <c r="R1359" s="89"/>
      <c r="S1359" s="89"/>
      <c r="T1359" s="89"/>
    </row>
    <row r="1360" spans="2:20" s="86" customFormat="1" ht="10.199999999999999">
      <c r="B1360" s="87"/>
      <c r="C1360" s="87"/>
      <c r="D1360" s="89"/>
      <c r="R1360" s="89"/>
      <c r="S1360" s="89"/>
      <c r="T1360" s="89"/>
    </row>
    <row r="1361" spans="2:20" s="86" customFormat="1" ht="10.199999999999999">
      <c r="B1361" s="87"/>
      <c r="C1361" s="87"/>
      <c r="D1361" s="89"/>
      <c r="R1361" s="89"/>
      <c r="S1361" s="89"/>
      <c r="T1361" s="89"/>
    </row>
    <row r="1362" spans="2:20" s="86" customFormat="1" ht="10.199999999999999">
      <c r="B1362" s="87"/>
      <c r="C1362" s="87"/>
      <c r="D1362" s="89"/>
      <c r="R1362" s="89"/>
      <c r="S1362" s="89"/>
      <c r="T1362" s="89"/>
    </row>
    <row r="1363" spans="2:20" s="86" customFormat="1" ht="10.199999999999999">
      <c r="B1363" s="87"/>
      <c r="C1363" s="87"/>
      <c r="D1363" s="89"/>
      <c r="R1363" s="89"/>
      <c r="S1363" s="89"/>
      <c r="T1363" s="89"/>
    </row>
    <row r="1364" spans="2:20" s="86" customFormat="1" ht="10.199999999999999">
      <c r="B1364" s="87"/>
      <c r="C1364" s="87"/>
      <c r="D1364" s="89"/>
      <c r="R1364" s="89"/>
      <c r="S1364" s="89"/>
      <c r="T1364" s="89"/>
    </row>
    <row r="1365" spans="2:20" s="86" customFormat="1" ht="10.199999999999999">
      <c r="B1365" s="87"/>
      <c r="C1365" s="87"/>
      <c r="D1365" s="89"/>
      <c r="R1365" s="89"/>
      <c r="S1365" s="89"/>
      <c r="T1365" s="89"/>
    </row>
    <row r="1366" spans="2:20" s="86" customFormat="1" ht="10.199999999999999">
      <c r="B1366" s="87"/>
      <c r="C1366" s="87"/>
      <c r="D1366" s="89"/>
      <c r="R1366" s="89"/>
      <c r="S1366" s="89"/>
      <c r="T1366" s="89"/>
    </row>
    <row r="1367" spans="2:20" s="86" customFormat="1" ht="10.199999999999999">
      <c r="B1367" s="87"/>
      <c r="C1367" s="87"/>
      <c r="D1367" s="89"/>
      <c r="R1367" s="89"/>
      <c r="S1367" s="89"/>
      <c r="T1367" s="89"/>
    </row>
    <row r="1368" spans="2:20" s="86" customFormat="1" ht="10.199999999999999">
      <c r="B1368" s="87"/>
      <c r="C1368" s="87"/>
      <c r="D1368" s="89"/>
      <c r="R1368" s="89"/>
      <c r="S1368" s="89"/>
      <c r="T1368" s="89"/>
    </row>
    <row r="1369" spans="2:20" s="86" customFormat="1" ht="10.199999999999999">
      <c r="B1369" s="87"/>
      <c r="C1369" s="87"/>
      <c r="D1369" s="89"/>
      <c r="R1369" s="89"/>
      <c r="S1369" s="89"/>
      <c r="T1369" s="89"/>
    </row>
    <row r="1370" spans="2:20" s="86" customFormat="1" ht="10.199999999999999">
      <c r="B1370" s="87"/>
      <c r="C1370" s="87"/>
      <c r="D1370" s="89"/>
      <c r="R1370" s="89"/>
      <c r="S1370" s="89"/>
      <c r="T1370" s="89"/>
    </row>
    <row r="1371" spans="2:20" s="86" customFormat="1" ht="10.199999999999999">
      <c r="B1371" s="87"/>
      <c r="C1371" s="87"/>
      <c r="D1371" s="89"/>
      <c r="R1371" s="89"/>
      <c r="S1371" s="89"/>
      <c r="T1371" s="89"/>
    </row>
    <row r="1372" spans="2:20" s="86" customFormat="1" ht="10.199999999999999">
      <c r="B1372" s="87"/>
      <c r="C1372" s="87"/>
      <c r="D1372" s="89"/>
      <c r="R1372" s="89"/>
      <c r="S1372" s="89"/>
      <c r="T1372" s="89"/>
    </row>
    <row r="1373" spans="2:20" s="86" customFormat="1" ht="10.199999999999999">
      <c r="B1373" s="87"/>
      <c r="C1373" s="87"/>
      <c r="D1373" s="89"/>
      <c r="R1373" s="89"/>
      <c r="S1373" s="89"/>
      <c r="T1373" s="89"/>
    </row>
    <row r="1374" spans="2:20" s="86" customFormat="1" ht="10.199999999999999">
      <c r="B1374" s="87"/>
      <c r="C1374" s="87"/>
      <c r="D1374" s="89"/>
      <c r="R1374" s="89"/>
      <c r="S1374" s="89"/>
      <c r="T1374" s="89"/>
    </row>
    <row r="1375" spans="2:20" s="86" customFormat="1" ht="10.199999999999999">
      <c r="B1375" s="87"/>
      <c r="C1375" s="87"/>
      <c r="D1375" s="89"/>
      <c r="R1375" s="89"/>
      <c r="S1375" s="89"/>
      <c r="T1375" s="89"/>
    </row>
    <row r="1376" spans="2:20" s="86" customFormat="1" ht="10.199999999999999">
      <c r="B1376" s="87"/>
      <c r="C1376" s="87"/>
      <c r="D1376" s="89"/>
      <c r="R1376" s="89"/>
      <c r="S1376" s="89"/>
      <c r="T1376" s="89"/>
    </row>
    <row r="1377" spans="2:20" s="86" customFormat="1" ht="10.199999999999999">
      <c r="B1377" s="87"/>
      <c r="C1377" s="87"/>
      <c r="D1377" s="89"/>
      <c r="R1377" s="89"/>
      <c r="S1377" s="89"/>
      <c r="T1377" s="89"/>
    </row>
    <row r="1378" spans="2:20" s="86" customFormat="1" ht="10.199999999999999">
      <c r="B1378" s="87"/>
      <c r="C1378" s="87"/>
      <c r="D1378" s="89"/>
      <c r="R1378" s="89"/>
      <c r="S1378" s="89"/>
      <c r="T1378" s="89"/>
    </row>
    <row r="1379" spans="2:20" s="86" customFormat="1" ht="10.199999999999999">
      <c r="B1379" s="87"/>
      <c r="C1379" s="87"/>
      <c r="D1379" s="89"/>
      <c r="R1379" s="89"/>
      <c r="S1379" s="89"/>
      <c r="T1379" s="89"/>
    </row>
    <row r="1380" spans="2:20" s="86" customFormat="1" ht="10.199999999999999">
      <c r="B1380" s="87"/>
      <c r="C1380" s="87"/>
      <c r="D1380" s="89"/>
      <c r="R1380" s="89"/>
      <c r="S1380" s="89"/>
      <c r="T1380" s="89"/>
    </row>
    <row r="1381" spans="2:20" s="86" customFormat="1" ht="10.199999999999999">
      <c r="B1381" s="87"/>
      <c r="C1381" s="87"/>
      <c r="D1381" s="89"/>
      <c r="R1381" s="89"/>
      <c r="S1381" s="89"/>
      <c r="T1381" s="89"/>
    </row>
    <row r="1382" spans="2:20" s="86" customFormat="1" ht="10.199999999999999">
      <c r="B1382" s="87"/>
      <c r="C1382" s="87"/>
      <c r="D1382" s="89"/>
      <c r="R1382" s="89"/>
      <c r="S1382" s="89"/>
      <c r="T1382" s="89"/>
    </row>
    <row r="1383" spans="2:20" s="86" customFormat="1" ht="10.199999999999999">
      <c r="B1383" s="87"/>
      <c r="C1383" s="87"/>
      <c r="D1383" s="89"/>
      <c r="R1383" s="89"/>
      <c r="S1383" s="89"/>
      <c r="T1383" s="89"/>
    </row>
    <row r="1384" spans="2:20" s="86" customFormat="1" ht="10.199999999999999">
      <c r="B1384" s="87"/>
      <c r="C1384" s="87"/>
      <c r="D1384" s="89"/>
      <c r="R1384" s="89"/>
      <c r="S1384" s="89"/>
      <c r="T1384" s="89"/>
    </row>
    <row r="1385" spans="2:20" s="86" customFormat="1" ht="10.199999999999999">
      <c r="B1385" s="87"/>
      <c r="C1385" s="87"/>
      <c r="D1385" s="89"/>
      <c r="R1385" s="89"/>
      <c r="S1385" s="89"/>
      <c r="T1385" s="89"/>
    </row>
    <row r="1386" spans="2:20" s="86" customFormat="1" ht="10.199999999999999">
      <c r="B1386" s="87"/>
      <c r="C1386" s="87"/>
      <c r="D1386" s="89"/>
      <c r="R1386" s="89"/>
      <c r="S1386" s="89"/>
      <c r="T1386" s="89"/>
    </row>
    <row r="1387" spans="2:20" s="86" customFormat="1" ht="10.199999999999999">
      <c r="B1387" s="87"/>
      <c r="C1387" s="87"/>
      <c r="D1387" s="89"/>
      <c r="R1387" s="89"/>
      <c r="S1387" s="89"/>
      <c r="T1387" s="89"/>
    </row>
    <row r="1388" spans="2:20" s="86" customFormat="1" ht="10.199999999999999">
      <c r="B1388" s="87"/>
      <c r="C1388" s="87"/>
      <c r="D1388" s="89"/>
      <c r="R1388" s="89"/>
      <c r="S1388" s="89"/>
      <c r="T1388" s="89"/>
    </row>
    <row r="1389" spans="2:20" s="86" customFormat="1" ht="10.199999999999999">
      <c r="B1389" s="87"/>
      <c r="C1389" s="87"/>
      <c r="D1389" s="89"/>
      <c r="R1389" s="89"/>
      <c r="S1389" s="89"/>
      <c r="T1389" s="89"/>
    </row>
    <row r="1390" spans="2:20" s="86" customFormat="1" ht="10.199999999999999">
      <c r="B1390" s="87"/>
      <c r="C1390" s="87"/>
      <c r="D1390" s="89"/>
      <c r="R1390" s="89"/>
      <c r="S1390" s="89"/>
      <c r="T1390" s="89"/>
    </row>
    <row r="1391" spans="2:20" s="86" customFormat="1" ht="10.199999999999999">
      <c r="B1391" s="87"/>
      <c r="C1391" s="87"/>
      <c r="D1391" s="89"/>
      <c r="R1391" s="89"/>
      <c r="S1391" s="89"/>
      <c r="T1391" s="89"/>
    </row>
    <row r="1392" spans="2:20" s="86" customFormat="1" ht="10.199999999999999">
      <c r="B1392" s="87"/>
      <c r="C1392" s="87"/>
      <c r="D1392" s="89"/>
      <c r="R1392" s="89"/>
      <c r="S1392" s="89"/>
      <c r="T1392" s="89"/>
    </row>
    <row r="1393" spans="2:20" s="86" customFormat="1" ht="10.199999999999999">
      <c r="B1393" s="87"/>
      <c r="C1393" s="87"/>
      <c r="D1393" s="89"/>
      <c r="R1393" s="89"/>
      <c r="S1393" s="89"/>
      <c r="T1393" s="89"/>
    </row>
    <row r="1394" spans="2:20" s="86" customFormat="1" ht="10.199999999999999">
      <c r="B1394" s="87"/>
      <c r="C1394" s="87"/>
      <c r="D1394" s="89"/>
      <c r="R1394" s="89"/>
      <c r="S1394" s="89"/>
      <c r="T1394" s="89"/>
    </row>
    <row r="1395" spans="2:20" s="86" customFormat="1" ht="10.199999999999999">
      <c r="B1395" s="87"/>
      <c r="C1395" s="87"/>
      <c r="D1395" s="89"/>
      <c r="R1395" s="89"/>
      <c r="S1395" s="89"/>
      <c r="T1395" s="89"/>
    </row>
    <row r="1396" spans="2:20" s="86" customFormat="1" ht="10.199999999999999">
      <c r="B1396" s="87"/>
      <c r="C1396" s="87"/>
      <c r="D1396" s="89"/>
      <c r="R1396" s="89"/>
      <c r="S1396" s="89"/>
      <c r="T1396" s="89"/>
    </row>
    <row r="1397" spans="2:20" s="86" customFormat="1" ht="10.199999999999999">
      <c r="B1397" s="87"/>
      <c r="C1397" s="87"/>
      <c r="D1397" s="89"/>
      <c r="R1397" s="89"/>
      <c r="S1397" s="89"/>
      <c r="T1397" s="89"/>
    </row>
    <row r="1398" spans="2:20" s="86" customFormat="1" ht="10.199999999999999">
      <c r="B1398" s="87"/>
      <c r="C1398" s="87"/>
      <c r="D1398" s="89"/>
      <c r="R1398" s="89"/>
      <c r="S1398" s="89"/>
      <c r="T1398" s="89"/>
    </row>
    <row r="1399" spans="2:20" s="86" customFormat="1" ht="10.199999999999999">
      <c r="B1399" s="87"/>
      <c r="C1399" s="87"/>
      <c r="D1399" s="89"/>
      <c r="R1399" s="89"/>
      <c r="S1399" s="89"/>
      <c r="T1399" s="89"/>
    </row>
    <row r="1400" spans="2:20" s="86" customFormat="1" ht="10.199999999999999">
      <c r="B1400" s="87"/>
      <c r="C1400" s="87"/>
      <c r="D1400" s="89"/>
      <c r="R1400" s="89"/>
      <c r="S1400" s="89"/>
      <c r="T1400" s="89"/>
    </row>
    <row r="1401" spans="2:20" s="86" customFormat="1" ht="10.199999999999999">
      <c r="B1401" s="87"/>
      <c r="C1401" s="87"/>
      <c r="D1401" s="89"/>
      <c r="R1401" s="89"/>
      <c r="S1401" s="89"/>
      <c r="T1401" s="89"/>
    </row>
    <row r="1402" spans="2:20" s="86" customFormat="1" ht="10.199999999999999">
      <c r="B1402" s="87"/>
      <c r="C1402" s="87"/>
      <c r="D1402" s="89"/>
      <c r="R1402" s="89"/>
      <c r="S1402" s="89"/>
      <c r="T1402" s="89"/>
    </row>
    <row r="1403" spans="2:20" s="86" customFormat="1" ht="10.199999999999999">
      <c r="B1403" s="87"/>
      <c r="C1403" s="87"/>
      <c r="D1403" s="89"/>
      <c r="R1403" s="89"/>
      <c r="S1403" s="89"/>
      <c r="T1403" s="89"/>
    </row>
    <row r="1404" spans="2:20" s="86" customFormat="1" ht="10.199999999999999">
      <c r="B1404" s="87"/>
      <c r="C1404" s="87"/>
      <c r="D1404" s="89"/>
      <c r="R1404" s="89"/>
      <c r="S1404" s="89"/>
      <c r="T1404" s="89"/>
    </row>
    <row r="1405" spans="2:20" s="86" customFormat="1" ht="10.199999999999999">
      <c r="B1405" s="87"/>
      <c r="C1405" s="87"/>
      <c r="D1405" s="89"/>
      <c r="R1405" s="89"/>
      <c r="S1405" s="89"/>
      <c r="T1405" s="89"/>
    </row>
    <row r="1406" spans="2:20" s="86" customFormat="1" ht="10.199999999999999">
      <c r="B1406" s="87"/>
      <c r="C1406" s="87"/>
      <c r="D1406" s="89"/>
      <c r="R1406" s="89"/>
      <c r="S1406" s="89"/>
      <c r="T1406" s="89"/>
    </row>
    <row r="1407" spans="2:20" s="86" customFormat="1" ht="10.199999999999999">
      <c r="B1407" s="87"/>
      <c r="C1407" s="87"/>
      <c r="D1407" s="89"/>
      <c r="R1407" s="89"/>
      <c r="S1407" s="89"/>
      <c r="T1407" s="89"/>
    </row>
    <row r="1408" spans="2:20" s="86" customFormat="1" ht="10.199999999999999">
      <c r="B1408" s="87"/>
      <c r="C1408" s="87"/>
      <c r="D1408" s="89"/>
      <c r="R1408" s="89"/>
      <c r="S1408" s="89"/>
      <c r="T1408" s="89"/>
    </row>
    <row r="1409" spans="2:20" s="86" customFormat="1" ht="10.199999999999999">
      <c r="B1409" s="87"/>
      <c r="C1409" s="87"/>
      <c r="D1409" s="89"/>
      <c r="R1409" s="89"/>
      <c r="S1409" s="89"/>
      <c r="T1409" s="89"/>
    </row>
    <row r="1410" spans="2:20" s="86" customFormat="1" ht="10.199999999999999">
      <c r="B1410" s="87"/>
      <c r="C1410" s="87"/>
      <c r="D1410" s="89"/>
      <c r="R1410" s="89"/>
      <c r="S1410" s="89"/>
      <c r="T1410" s="89"/>
    </row>
    <row r="1411" spans="2:20" s="86" customFormat="1" ht="10.199999999999999">
      <c r="B1411" s="87"/>
      <c r="C1411" s="87"/>
      <c r="D1411" s="89"/>
      <c r="R1411" s="89"/>
      <c r="S1411" s="89"/>
      <c r="T1411" s="89"/>
    </row>
    <row r="1412" spans="2:20" s="86" customFormat="1" ht="10.199999999999999">
      <c r="B1412" s="87"/>
      <c r="C1412" s="87"/>
      <c r="D1412" s="89"/>
      <c r="R1412" s="89"/>
      <c r="S1412" s="89"/>
      <c r="T1412" s="89"/>
    </row>
    <row r="1413" spans="2:20" s="86" customFormat="1" ht="10.199999999999999">
      <c r="B1413" s="87"/>
      <c r="C1413" s="87"/>
      <c r="D1413" s="89"/>
      <c r="R1413" s="89"/>
      <c r="S1413" s="89"/>
      <c r="T1413" s="89"/>
    </row>
    <row r="1414" spans="2:20" s="86" customFormat="1" ht="10.199999999999999">
      <c r="B1414" s="87"/>
      <c r="C1414" s="87"/>
      <c r="D1414" s="89"/>
      <c r="R1414" s="89"/>
      <c r="S1414" s="89"/>
      <c r="T1414" s="89"/>
    </row>
    <row r="1415" spans="2:20" s="86" customFormat="1" ht="10.199999999999999">
      <c r="B1415" s="87"/>
      <c r="C1415" s="87"/>
      <c r="D1415" s="89"/>
      <c r="R1415" s="89"/>
      <c r="S1415" s="89"/>
      <c r="T1415" s="89"/>
    </row>
    <row r="1416" spans="2:20" s="86" customFormat="1" ht="10.199999999999999">
      <c r="B1416" s="87"/>
      <c r="C1416" s="87"/>
      <c r="D1416" s="89"/>
      <c r="R1416" s="89"/>
      <c r="S1416" s="89"/>
      <c r="T1416" s="89"/>
    </row>
    <row r="1417" spans="2:20" s="86" customFormat="1" ht="10.199999999999999">
      <c r="B1417" s="87"/>
      <c r="C1417" s="87"/>
      <c r="D1417" s="89"/>
      <c r="R1417" s="89"/>
      <c r="S1417" s="89"/>
      <c r="T1417" s="89"/>
    </row>
    <row r="1418" spans="2:20" s="86" customFormat="1" ht="10.199999999999999">
      <c r="B1418" s="87"/>
      <c r="C1418" s="87"/>
      <c r="D1418" s="89"/>
      <c r="R1418" s="89"/>
      <c r="S1418" s="89"/>
      <c r="T1418" s="89"/>
    </row>
    <row r="1419" spans="2:20" s="86" customFormat="1" ht="10.199999999999999">
      <c r="B1419" s="87"/>
      <c r="C1419" s="87"/>
      <c r="D1419" s="89"/>
      <c r="R1419" s="89"/>
      <c r="S1419" s="89"/>
      <c r="T1419" s="89"/>
    </row>
    <row r="1420" spans="2:20" s="86" customFormat="1" ht="10.199999999999999">
      <c r="B1420" s="87"/>
      <c r="C1420" s="87"/>
      <c r="D1420" s="89"/>
      <c r="R1420" s="89"/>
      <c r="S1420" s="89"/>
      <c r="T1420" s="89"/>
    </row>
    <row r="1421" spans="2:20" s="86" customFormat="1" ht="10.199999999999999">
      <c r="B1421" s="87"/>
      <c r="C1421" s="87"/>
      <c r="D1421" s="89"/>
      <c r="R1421" s="89"/>
      <c r="S1421" s="89"/>
      <c r="T1421" s="89"/>
    </row>
    <row r="1422" spans="2:20" s="86" customFormat="1" ht="10.199999999999999">
      <c r="B1422" s="87"/>
      <c r="C1422" s="87"/>
      <c r="D1422" s="89"/>
      <c r="R1422" s="89"/>
      <c r="S1422" s="89"/>
      <c r="T1422" s="89"/>
    </row>
    <row r="1423" spans="2:20" s="86" customFormat="1" ht="10.199999999999999">
      <c r="B1423" s="87"/>
      <c r="C1423" s="87"/>
      <c r="D1423" s="89"/>
      <c r="R1423" s="89"/>
      <c r="S1423" s="89"/>
      <c r="T1423" s="89"/>
    </row>
    <row r="1424" spans="2:20" s="86" customFormat="1" ht="10.199999999999999">
      <c r="B1424" s="87"/>
      <c r="C1424" s="87"/>
      <c r="D1424" s="89"/>
      <c r="R1424" s="89"/>
      <c r="S1424" s="89"/>
      <c r="T1424" s="89"/>
    </row>
    <row r="1425" spans="2:20" s="86" customFormat="1" ht="10.199999999999999">
      <c r="B1425" s="87"/>
      <c r="C1425" s="87"/>
      <c r="D1425" s="89"/>
      <c r="R1425" s="89"/>
      <c r="S1425" s="89"/>
      <c r="T1425" s="89"/>
    </row>
    <row r="1426" spans="2:20" s="86" customFormat="1" ht="10.199999999999999">
      <c r="B1426" s="87"/>
      <c r="C1426" s="87"/>
      <c r="D1426" s="89"/>
      <c r="R1426" s="89"/>
      <c r="S1426" s="89"/>
      <c r="T1426" s="89"/>
    </row>
    <row r="1427" spans="2:20" s="86" customFormat="1" ht="10.199999999999999">
      <c r="B1427" s="87"/>
      <c r="C1427" s="87"/>
      <c r="D1427" s="89"/>
      <c r="R1427" s="89"/>
      <c r="S1427" s="89"/>
      <c r="T1427" s="89"/>
    </row>
    <row r="1428" spans="2:20" s="86" customFormat="1" ht="10.199999999999999">
      <c r="B1428" s="87"/>
      <c r="C1428" s="87"/>
      <c r="D1428" s="89"/>
      <c r="R1428" s="89"/>
      <c r="S1428" s="89"/>
      <c r="T1428" s="89"/>
    </row>
    <row r="1429" spans="2:20" s="86" customFormat="1" ht="10.199999999999999">
      <c r="B1429" s="87"/>
      <c r="C1429" s="87"/>
      <c r="D1429" s="89"/>
      <c r="R1429" s="89"/>
      <c r="S1429" s="89"/>
      <c r="T1429" s="89"/>
    </row>
    <row r="1430" spans="2:20" s="86" customFormat="1" ht="10.199999999999999">
      <c r="B1430" s="87"/>
      <c r="C1430" s="87"/>
      <c r="D1430" s="89"/>
      <c r="R1430" s="89"/>
      <c r="S1430" s="89"/>
      <c r="T1430" s="89"/>
    </row>
    <row r="1431" spans="2:20" s="86" customFormat="1" ht="10.199999999999999">
      <c r="B1431" s="87"/>
      <c r="C1431" s="87"/>
      <c r="D1431" s="89"/>
      <c r="R1431" s="89"/>
      <c r="S1431" s="89"/>
      <c r="T1431" s="89"/>
    </row>
    <row r="1432" spans="2:20" s="86" customFormat="1" ht="10.199999999999999">
      <c r="B1432" s="87"/>
      <c r="C1432" s="87"/>
      <c r="D1432" s="89"/>
      <c r="R1432" s="89"/>
      <c r="S1432" s="89"/>
      <c r="T1432" s="89"/>
    </row>
    <row r="1433" spans="2:20" s="86" customFormat="1" ht="10.199999999999999">
      <c r="B1433" s="87"/>
      <c r="C1433" s="87"/>
      <c r="D1433" s="89"/>
      <c r="R1433" s="89"/>
      <c r="S1433" s="89"/>
      <c r="T1433" s="89"/>
    </row>
    <row r="1434" spans="2:20" s="86" customFormat="1" ht="10.199999999999999">
      <c r="B1434" s="87"/>
      <c r="C1434" s="87"/>
      <c r="D1434" s="89"/>
      <c r="R1434" s="89"/>
      <c r="S1434" s="89"/>
      <c r="T1434" s="89"/>
    </row>
    <row r="1435" spans="2:20" s="86" customFormat="1" ht="10.199999999999999">
      <c r="B1435" s="87"/>
      <c r="C1435" s="87"/>
      <c r="D1435" s="89"/>
      <c r="R1435" s="89"/>
      <c r="S1435" s="89"/>
      <c r="T1435" s="89"/>
    </row>
    <row r="1436" spans="2:20" s="86" customFormat="1" ht="10.199999999999999">
      <c r="B1436" s="87"/>
      <c r="C1436" s="87"/>
      <c r="D1436" s="89"/>
      <c r="R1436" s="89"/>
      <c r="S1436" s="89"/>
      <c r="T1436" s="89"/>
    </row>
    <row r="1437" spans="2:20" s="86" customFormat="1" ht="10.199999999999999">
      <c r="B1437" s="87"/>
      <c r="C1437" s="87"/>
      <c r="D1437" s="89"/>
      <c r="R1437" s="89"/>
      <c r="S1437" s="89"/>
      <c r="T1437" s="89"/>
    </row>
    <row r="1438" spans="2:20" s="86" customFormat="1" ht="10.199999999999999">
      <c r="B1438" s="87"/>
      <c r="C1438" s="87"/>
      <c r="D1438" s="89"/>
      <c r="R1438" s="89"/>
      <c r="S1438" s="89"/>
      <c r="T1438" s="89"/>
    </row>
    <row r="1439" spans="2:20" s="86" customFormat="1" ht="10.199999999999999">
      <c r="B1439" s="87"/>
      <c r="C1439" s="87"/>
      <c r="D1439" s="89"/>
      <c r="R1439" s="89"/>
      <c r="S1439" s="89"/>
      <c r="T1439" s="89"/>
    </row>
    <row r="1440" spans="2:20" s="86" customFormat="1" ht="10.199999999999999">
      <c r="B1440" s="87"/>
      <c r="C1440" s="87"/>
      <c r="D1440" s="89"/>
      <c r="R1440" s="89"/>
      <c r="S1440" s="89"/>
      <c r="T1440" s="89"/>
    </row>
    <row r="1441" spans="2:20" s="86" customFormat="1" ht="10.199999999999999">
      <c r="B1441" s="87"/>
      <c r="C1441" s="87"/>
      <c r="D1441" s="89"/>
      <c r="R1441" s="89"/>
      <c r="S1441" s="89"/>
      <c r="T1441" s="89"/>
    </row>
    <row r="1442" spans="2:20" s="86" customFormat="1" ht="10.199999999999999">
      <c r="B1442" s="87"/>
      <c r="C1442" s="87"/>
      <c r="D1442" s="89"/>
      <c r="R1442" s="89"/>
      <c r="S1442" s="89"/>
      <c r="T1442" s="89"/>
    </row>
    <row r="1443" spans="2:20" s="86" customFormat="1" ht="10.199999999999999">
      <c r="B1443" s="87"/>
      <c r="C1443" s="87"/>
      <c r="D1443" s="89"/>
      <c r="R1443" s="89"/>
      <c r="S1443" s="89"/>
      <c r="T1443" s="89"/>
    </row>
    <row r="1444" spans="2:20" s="86" customFormat="1" ht="10.199999999999999">
      <c r="B1444" s="87"/>
      <c r="C1444" s="87"/>
      <c r="D1444" s="89"/>
      <c r="R1444" s="89"/>
      <c r="S1444" s="89"/>
      <c r="T1444" s="89"/>
    </row>
    <row r="1445" spans="2:20" s="86" customFormat="1" ht="10.199999999999999">
      <c r="B1445" s="87"/>
      <c r="C1445" s="87"/>
      <c r="D1445" s="89"/>
      <c r="R1445" s="89"/>
      <c r="S1445" s="89"/>
      <c r="T1445" s="89"/>
    </row>
    <row r="1446" spans="2:20" s="86" customFormat="1" ht="10.199999999999999">
      <c r="B1446" s="87"/>
      <c r="C1446" s="87"/>
      <c r="D1446" s="89"/>
      <c r="R1446" s="89"/>
      <c r="S1446" s="89"/>
      <c r="T1446" s="89"/>
    </row>
    <row r="1447" spans="2:20" s="86" customFormat="1" ht="10.199999999999999">
      <c r="B1447" s="87"/>
      <c r="C1447" s="87"/>
      <c r="D1447" s="89"/>
      <c r="R1447" s="89"/>
      <c r="S1447" s="89"/>
      <c r="T1447" s="89"/>
    </row>
    <row r="1448" spans="2:20" s="86" customFormat="1" ht="10.199999999999999">
      <c r="B1448" s="87"/>
      <c r="C1448" s="87"/>
      <c r="D1448" s="89"/>
      <c r="R1448" s="89"/>
      <c r="S1448" s="89"/>
      <c r="T1448" s="89"/>
    </row>
    <row r="1449" spans="2:20" s="86" customFormat="1" ht="10.199999999999999">
      <c r="B1449" s="87"/>
      <c r="C1449" s="87"/>
      <c r="D1449" s="89"/>
      <c r="R1449" s="89"/>
      <c r="S1449" s="89"/>
      <c r="T1449" s="89"/>
    </row>
    <row r="1450" spans="2:20" s="86" customFormat="1" ht="10.199999999999999">
      <c r="B1450" s="87"/>
      <c r="C1450" s="87"/>
      <c r="D1450" s="89"/>
      <c r="R1450" s="89"/>
      <c r="S1450" s="89"/>
      <c r="T1450" s="89"/>
    </row>
    <row r="1451" spans="2:20" s="86" customFormat="1" ht="10.199999999999999">
      <c r="B1451" s="87"/>
      <c r="C1451" s="87"/>
      <c r="D1451" s="89"/>
      <c r="R1451" s="89"/>
      <c r="S1451" s="89"/>
      <c r="T1451" s="89"/>
    </row>
    <row r="1452" spans="2:20" s="86" customFormat="1" ht="10.199999999999999">
      <c r="B1452" s="87"/>
      <c r="C1452" s="87"/>
      <c r="D1452" s="89"/>
      <c r="R1452" s="89"/>
      <c r="S1452" s="89"/>
      <c r="T1452" s="89"/>
    </row>
    <row r="1453" spans="2:20" s="86" customFormat="1" ht="10.199999999999999">
      <c r="B1453" s="87"/>
      <c r="C1453" s="87"/>
      <c r="D1453" s="89"/>
      <c r="R1453" s="89"/>
      <c r="S1453" s="89"/>
      <c r="T1453" s="89"/>
    </row>
    <row r="1454" spans="2:20" s="86" customFormat="1" ht="10.199999999999999">
      <c r="B1454" s="87"/>
      <c r="C1454" s="87"/>
      <c r="D1454" s="89"/>
      <c r="R1454" s="89"/>
      <c r="S1454" s="89"/>
      <c r="T1454" s="89"/>
    </row>
    <row r="1455" spans="2:20" s="86" customFormat="1" ht="10.199999999999999">
      <c r="B1455" s="87"/>
      <c r="C1455" s="87"/>
      <c r="D1455" s="89"/>
      <c r="R1455" s="89"/>
      <c r="S1455" s="89"/>
      <c r="T1455" s="89"/>
    </row>
    <row r="1456" spans="2:20" s="86" customFormat="1" ht="10.199999999999999">
      <c r="B1456" s="87"/>
      <c r="C1456" s="87"/>
      <c r="D1456" s="89"/>
      <c r="R1456" s="89"/>
      <c r="S1456" s="89"/>
      <c r="T1456" s="89"/>
    </row>
    <row r="1457" spans="2:20" s="86" customFormat="1" ht="10.199999999999999">
      <c r="B1457" s="87"/>
      <c r="C1457" s="87"/>
      <c r="D1457" s="89"/>
      <c r="R1457" s="89"/>
      <c r="S1457" s="89"/>
      <c r="T1457" s="89"/>
    </row>
    <row r="1458" spans="2:20" s="86" customFormat="1" ht="10.199999999999999">
      <c r="B1458" s="87"/>
      <c r="C1458" s="87"/>
      <c r="D1458" s="89"/>
      <c r="R1458" s="89"/>
      <c r="S1458" s="89"/>
      <c r="T1458" s="89"/>
    </row>
    <row r="1459" spans="2:20" s="86" customFormat="1" ht="10.199999999999999">
      <c r="B1459" s="87"/>
      <c r="C1459" s="87"/>
      <c r="D1459" s="89"/>
      <c r="R1459" s="89"/>
      <c r="S1459" s="89"/>
      <c r="T1459" s="89"/>
    </row>
    <row r="1460" spans="2:20" s="86" customFormat="1" ht="10.199999999999999">
      <c r="B1460" s="87"/>
      <c r="C1460" s="87"/>
      <c r="D1460" s="89"/>
      <c r="R1460" s="89"/>
      <c r="S1460" s="89"/>
      <c r="T1460" s="89"/>
    </row>
    <row r="1461" spans="2:20" s="86" customFormat="1" ht="10.199999999999999">
      <c r="B1461" s="87"/>
      <c r="C1461" s="87"/>
      <c r="D1461" s="89"/>
      <c r="R1461" s="89"/>
      <c r="S1461" s="89"/>
      <c r="T1461" s="89"/>
    </row>
    <row r="1462" spans="2:20" s="86" customFormat="1" ht="10.199999999999999">
      <c r="B1462" s="87"/>
      <c r="C1462" s="87"/>
      <c r="D1462" s="89"/>
      <c r="R1462" s="89"/>
      <c r="S1462" s="89"/>
      <c r="T1462" s="89"/>
    </row>
    <row r="1463" spans="2:20" s="86" customFormat="1" ht="10.199999999999999">
      <c r="B1463" s="87"/>
      <c r="C1463" s="87"/>
      <c r="D1463" s="89"/>
      <c r="R1463" s="89"/>
      <c r="S1463" s="89"/>
      <c r="T1463" s="89"/>
    </row>
    <row r="1464" spans="2:20" s="86" customFormat="1" ht="10.199999999999999">
      <c r="B1464" s="87"/>
      <c r="C1464" s="87"/>
      <c r="D1464" s="89"/>
      <c r="R1464" s="89"/>
      <c r="S1464" s="89"/>
      <c r="T1464" s="89"/>
    </row>
    <row r="1465" spans="2:20" s="86" customFormat="1" ht="10.199999999999999">
      <c r="B1465" s="87"/>
      <c r="C1465" s="87"/>
      <c r="D1465" s="89"/>
      <c r="R1465" s="89"/>
      <c r="S1465" s="89"/>
      <c r="T1465" s="89"/>
    </row>
    <row r="1466" spans="2:20" s="86" customFormat="1" ht="10.199999999999999">
      <c r="B1466" s="87"/>
      <c r="C1466" s="87"/>
      <c r="D1466" s="89"/>
      <c r="R1466" s="89"/>
      <c r="S1466" s="89"/>
      <c r="T1466" s="89"/>
    </row>
    <row r="1467" spans="2:20" s="86" customFormat="1" ht="10.199999999999999">
      <c r="B1467" s="87"/>
      <c r="C1467" s="87"/>
      <c r="D1467" s="89"/>
      <c r="R1467" s="89"/>
      <c r="S1467" s="89"/>
      <c r="T1467" s="89"/>
    </row>
    <row r="1468" spans="2:20" s="86" customFormat="1" ht="10.199999999999999">
      <c r="B1468" s="87"/>
      <c r="C1468" s="87"/>
      <c r="D1468" s="89"/>
      <c r="R1468" s="89"/>
      <c r="S1468" s="89"/>
      <c r="T1468" s="89"/>
    </row>
    <row r="1469" spans="2:20" s="86" customFormat="1" ht="10.199999999999999">
      <c r="B1469" s="87"/>
      <c r="C1469" s="87"/>
      <c r="D1469" s="89"/>
      <c r="R1469" s="89"/>
      <c r="S1469" s="89"/>
      <c r="T1469" s="89"/>
    </row>
    <row r="1470" spans="2:20" s="86" customFormat="1" ht="10.199999999999999">
      <c r="B1470" s="87"/>
      <c r="C1470" s="87"/>
      <c r="D1470" s="89"/>
      <c r="R1470" s="89"/>
      <c r="S1470" s="89"/>
      <c r="T1470" s="89"/>
    </row>
    <row r="1471" spans="2:20" s="86" customFormat="1" ht="10.199999999999999">
      <c r="B1471" s="87"/>
      <c r="C1471" s="87"/>
      <c r="D1471" s="89"/>
      <c r="R1471" s="89"/>
      <c r="S1471" s="89"/>
      <c r="T1471" s="89"/>
    </row>
    <row r="1472" spans="2:20" s="86" customFormat="1" ht="10.199999999999999">
      <c r="B1472" s="87"/>
      <c r="C1472" s="87"/>
      <c r="D1472" s="89"/>
      <c r="R1472" s="89"/>
      <c r="S1472" s="89"/>
      <c r="T1472" s="89"/>
    </row>
    <row r="1473" spans="2:20" s="86" customFormat="1" ht="10.199999999999999">
      <c r="B1473" s="87"/>
      <c r="C1473" s="87"/>
      <c r="D1473" s="89"/>
      <c r="R1473" s="89"/>
      <c r="S1473" s="89"/>
      <c r="T1473" s="89"/>
    </row>
    <row r="1474" spans="2:20" s="86" customFormat="1" ht="10.199999999999999">
      <c r="B1474" s="87"/>
      <c r="C1474" s="87"/>
      <c r="D1474" s="89"/>
      <c r="R1474" s="89"/>
      <c r="S1474" s="89"/>
      <c r="T1474" s="89"/>
    </row>
    <row r="1475" spans="2:20" s="86" customFormat="1" ht="10.199999999999999">
      <c r="B1475" s="87"/>
      <c r="C1475" s="87"/>
      <c r="D1475" s="89"/>
      <c r="R1475" s="89"/>
      <c r="S1475" s="89"/>
      <c r="T1475" s="89"/>
    </row>
    <row r="1476" spans="2:20" s="86" customFormat="1" ht="10.199999999999999">
      <c r="B1476" s="87"/>
      <c r="C1476" s="87"/>
      <c r="D1476" s="89"/>
      <c r="R1476" s="89"/>
      <c r="S1476" s="89"/>
      <c r="T1476" s="89"/>
    </row>
    <row r="1477" spans="2:20" s="86" customFormat="1" ht="10.199999999999999">
      <c r="B1477" s="87"/>
      <c r="C1477" s="87"/>
      <c r="D1477" s="89"/>
      <c r="R1477" s="89"/>
      <c r="S1477" s="89"/>
      <c r="T1477" s="89"/>
    </row>
    <row r="1478" spans="2:20" s="86" customFormat="1" ht="10.199999999999999">
      <c r="B1478" s="87"/>
      <c r="C1478" s="87"/>
      <c r="D1478" s="89"/>
      <c r="R1478" s="89"/>
      <c r="S1478" s="89"/>
      <c r="T1478" s="89"/>
    </row>
    <row r="1479" spans="2:20" s="86" customFormat="1" ht="10.199999999999999">
      <c r="B1479" s="87"/>
      <c r="C1479" s="87"/>
      <c r="D1479" s="89"/>
      <c r="R1479" s="89"/>
      <c r="S1479" s="89"/>
      <c r="T1479" s="89"/>
    </row>
    <row r="1480" spans="2:20" s="86" customFormat="1" ht="10.199999999999999">
      <c r="B1480" s="87"/>
      <c r="C1480" s="87"/>
      <c r="D1480" s="89"/>
      <c r="R1480" s="89"/>
      <c r="S1480" s="89"/>
      <c r="T1480" s="89"/>
    </row>
    <row r="1481" spans="2:20" s="86" customFormat="1" ht="10.199999999999999">
      <c r="B1481" s="87"/>
      <c r="C1481" s="87"/>
      <c r="D1481" s="89"/>
      <c r="R1481" s="89"/>
      <c r="S1481" s="89"/>
      <c r="T1481" s="89"/>
    </row>
    <row r="1482" spans="2:20" s="86" customFormat="1" ht="10.199999999999999">
      <c r="B1482" s="87"/>
      <c r="C1482" s="87"/>
      <c r="D1482" s="89"/>
      <c r="R1482" s="89"/>
      <c r="S1482" s="89"/>
      <c r="T1482" s="89"/>
    </row>
    <row r="1483" spans="2:20" s="86" customFormat="1" ht="10.199999999999999">
      <c r="B1483" s="87"/>
      <c r="C1483" s="87"/>
      <c r="D1483" s="89"/>
      <c r="R1483" s="89"/>
      <c r="S1483" s="89"/>
      <c r="T1483" s="89"/>
    </row>
    <row r="1484" spans="2:20" s="86" customFormat="1" ht="10.199999999999999">
      <c r="B1484" s="87"/>
      <c r="C1484" s="87"/>
      <c r="D1484" s="89"/>
      <c r="R1484" s="89"/>
      <c r="S1484" s="89"/>
      <c r="T1484" s="89"/>
    </row>
    <row r="1485" spans="2:20" s="86" customFormat="1" ht="10.199999999999999">
      <c r="B1485" s="87"/>
      <c r="C1485" s="87"/>
      <c r="D1485" s="89"/>
      <c r="R1485" s="89"/>
      <c r="S1485" s="89"/>
      <c r="T1485" s="89"/>
    </row>
    <row r="1486" spans="2:20" s="86" customFormat="1" ht="10.199999999999999">
      <c r="B1486" s="87"/>
      <c r="C1486" s="87"/>
      <c r="D1486" s="89"/>
      <c r="R1486" s="89"/>
      <c r="S1486" s="89"/>
      <c r="T1486" s="89"/>
    </row>
    <row r="1487" spans="2:20" s="86" customFormat="1" ht="10.199999999999999">
      <c r="B1487" s="87"/>
      <c r="C1487" s="87"/>
      <c r="D1487" s="89"/>
      <c r="R1487" s="89"/>
      <c r="S1487" s="89"/>
      <c r="T1487" s="89"/>
    </row>
    <row r="1488" spans="2:20" s="86" customFormat="1" ht="10.199999999999999">
      <c r="B1488" s="87"/>
      <c r="C1488" s="87"/>
      <c r="D1488" s="89"/>
      <c r="R1488" s="89"/>
      <c r="S1488" s="89"/>
      <c r="T1488" s="89"/>
    </row>
    <row r="1489" spans="2:20" s="86" customFormat="1" ht="10.199999999999999">
      <c r="B1489" s="87"/>
      <c r="C1489" s="87"/>
      <c r="D1489" s="89"/>
      <c r="R1489" s="89"/>
      <c r="S1489" s="89"/>
      <c r="T1489" s="89"/>
    </row>
    <row r="1490" spans="2:20" s="86" customFormat="1" ht="10.199999999999999">
      <c r="B1490" s="87"/>
      <c r="C1490" s="87"/>
      <c r="D1490" s="89"/>
      <c r="R1490" s="89"/>
      <c r="S1490" s="89"/>
      <c r="T1490" s="89"/>
    </row>
    <row r="1491" spans="2:20" s="86" customFormat="1" ht="10.199999999999999">
      <c r="B1491" s="87"/>
      <c r="C1491" s="87"/>
      <c r="D1491" s="89"/>
      <c r="R1491" s="89"/>
      <c r="S1491" s="89"/>
      <c r="T1491" s="89"/>
    </row>
    <row r="1492" spans="2:20" s="86" customFormat="1" ht="10.199999999999999">
      <c r="B1492" s="87"/>
      <c r="C1492" s="87"/>
      <c r="D1492" s="89"/>
      <c r="R1492" s="89"/>
      <c r="S1492" s="89"/>
      <c r="T1492" s="89"/>
    </row>
    <row r="1493" spans="2:20" s="86" customFormat="1" ht="10.199999999999999">
      <c r="B1493" s="87"/>
      <c r="C1493" s="87"/>
      <c r="D1493" s="89"/>
      <c r="R1493" s="89"/>
      <c r="S1493" s="89"/>
      <c r="T1493" s="89"/>
    </row>
    <row r="1494" spans="2:20" s="86" customFormat="1" ht="10.199999999999999">
      <c r="B1494" s="87"/>
      <c r="C1494" s="87"/>
      <c r="D1494" s="89"/>
      <c r="R1494" s="89"/>
      <c r="S1494" s="89"/>
      <c r="T1494" s="89"/>
    </row>
    <row r="1495" spans="2:20" s="86" customFormat="1" ht="10.199999999999999">
      <c r="B1495" s="87"/>
      <c r="C1495" s="87"/>
      <c r="D1495" s="89"/>
      <c r="R1495" s="89"/>
      <c r="S1495" s="89"/>
      <c r="T1495" s="89"/>
    </row>
    <row r="1496" spans="2:20" s="86" customFormat="1" ht="10.199999999999999">
      <c r="B1496" s="87"/>
      <c r="C1496" s="87"/>
      <c r="D1496" s="89"/>
      <c r="R1496" s="89"/>
      <c r="S1496" s="89"/>
      <c r="T1496" s="89"/>
    </row>
    <row r="1497" spans="2:20" s="86" customFormat="1" ht="10.199999999999999">
      <c r="B1497" s="87"/>
      <c r="C1497" s="87"/>
      <c r="D1497" s="89"/>
      <c r="R1497" s="89"/>
      <c r="S1497" s="89"/>
      <c r="T1497" s="89"/>
    </row>
    <row r="1498" spans="2:20" s="86" customFormat="1" ht="10.199999999999999">
      <c r="B1498" s="87"/>
      <c r="C1498" s="87"/>
      <c r="D1498" s="89"/>
      <c r="R1498" s="89"/>
      <c r="S1498" s="89"/>
      <c r="T1498" s="89"/>
    </row>
    <row r="1499" spans="2:20" s="86" customFormat="1" ht="10.199999999999999">
      <c r="B1499" s="87"/>
      <c r="C1499" s="87"/>
      <c r="D1499" s="89"/>
      <c r="R1499" s="89"/>
      <c r="S1499" s="89"/>
      <c r="T1499" s="89"/>
    </row>
    <row r="1500" spans="2:20" s="86" customFormat="1" ht="10.199999999999999">
      <c r="B1500" s="87"/>
      <c r="C1500" s="87"/>
      <c r="D1500" s="89"/>
      <c r="R1500" s="89"/>
      <c r="S1500" s="89"/>
      <c r="T1500" s="89"/>
    </row>
    <row r="1501" spans="2:20" s="86" customFormat="1" ht="10.199999999999999">
      <c r="B1501" s="87"/>
      <c r="C1501" s="87"/>
      <c r="D1501" s="89"/>
      <c r="R1501" s="89"/>
      <c r="S1501" s="89"/>
      <c r="T1501" s="89"/>
    </row>
    <row r="1502" spans="2:20" s="86" customFormat="1" ht="10.199999999999999">
      <c r="B1502" s="87"/>
      <c r="C1502" s="87"/>
      <c r="D1502" s="89"/>
      <c r="R1502" s="89"/>
      <c r="S1502" s="89"/>
      <c r="T1502" s="89"/>
    </row>
    <row r="1503" spans="2:20" s="86" customFormat="1" ht="10.199999999999999">
      <c r="B1503" s="87"/>
      <c r="C1503" s="87"/>
      <c r="D1503" s="89"/>
      <c r="R1503" s="89"/>
      <c r="S1503" s="89"/>
      <c r="T1503" s="89"/>
    </row>
    <row r="1504" spans="2:20" s="86" customFormat="1" ht="10.199999999999999">
      <c r="B1504" s="87"/>
      <c r="C1504" s="87"/>
      <c r="D1504" s="89"/>
      <c r="R1504" s="89"/>
      <c r="S1504" s="89"/>
      <c r="T1504" s="89"/>
    </row>
    <row r="1505" spans="2:20" s="86" customFormat="1" ht="10.199999999999999">
      <c r="B1505" s="87"/>
      <c r="C1505" s="87"/>
      <c r="D1505" s="89"/>
      <c r="R1505" s="89"/>
      <c r="S1505" s="89"/>
      <c r="T1505" s="89"/>
    </row>
    <row r="1506" spans="2:20" s="86" customFormat="1" ht="10.199999999999999">
      <c r="B1506" s="87"/>
      <c r="C1506" s="87"/>
      <c r="D1506" s="89"/>
      <c r="R1506" s="89"/>
      <c r="S1506" s="89"/>
      <c r="T1506" s="89"/>
    </row>
    <row r="1507" spans="2:20" s="86" customFormat="1" ht="10.199999999999999">
      <c r="B1507" s="87"/>
      <c r="C1507" s="87"/>
      <c r="D1507" s="89"/>
      <c r="R1507" s="89"/>
      <c r="S1507" s="89"/>
      <c r="T1507" s="89"/>
    </row>
    <row r="1508" spans="2:20" s="86" customFormat="1" ht="10.199999999999999">
      <c r="B1508" s="87"/>
      <c r="C1508" s="87"/>
      <c r="D1508" s="89"/>
      <c r="R1508" s="89"/>
      <c r="S1508" s="89"/>
      <c r="T1508" s="89"/>
    </row>
    <row r="1509" spans="2:20" s="86" customFormat="1" ht="10.199999999999999">
      <c r="B1509" s="87"/>
      <c r="C1509" s="87"/>
      <c r="D1509" s="89"/>
      <c r="R1509" s="89"/>
      <c r="S1509" s="89"/>
      <c r="T1509" s="89"/>
    </row>
    <row r="1510" spans="2:20" s="86" customFormat="1" ht="10.199999999999999">
      <c r="B1510" s="87"/>
      <c r="C1510" s="87"/>
      <c r="D1510" s="89"/>
      <c r="R1510" s="89"/>
      <c r="S1510" s="89"/>
      <c r="T1510" s="89"/>
    </row>
    <row r="1511" spans="2:20" s="86" customFormat="1" ht="10.199999999999999">
      <c r="B1511" s="87"/>
      <c r="C1511" s="87"/>
      <c r="D1511" s="89"/>
      <c r="R1511" s="89"/>
      <c r="S1511" s="89"/>
      <c r="T1511" s="89"/>
    </row>
    <row r="1512" spans="2:20" s="86" customFormat="1" ht="10.199999999999999">
      <c r="B1512" s="87"/>
      <c r="C1512" s="87"/>
      <c r="D1512" s="89"/>
      <c r="R1512" s="89"/>
      <c r="S1512" s="89"/>
      <c r="T1512" s="89"/>
    </row>
    <row r="1513" spans="2:20" s="86" customFormat="1" ht="10.199999999999999">
      <c r="B1513" s="87"/>
      <c r="C1513" s="87"/>
      <c r="D1513" s="89"/>
      <c r="R1513" s="89"/>
      <c r="S1513" s="89"/>
      <c r="T1513" s="89"/>
    </row>
    <row r="1514" spans="2:20" s="86" customFormat="1" ht="10.199999999999999">
      <c r="B1514" s="87"/>
      <c r="C1514" s="87"/>
      <c r="D1514" s="89"/>
      <c r="R1514" s="89"/>
      <c r="S1514" s="89"/>
      <c r="T1514" s="89"/>
    </row>
    <row r="1515" spans="2:20" s="86" customFormat="1" ht="10.199999999999999">
      <c r="B1515" s="87"/>
      <c r="C1515" s="87"/>
      <c r="D1515" s="89"/>
      <c r="R1515" s="89"/>
      <c r="S1515" s="89"/>
      <c r="T1515" s="89"/>
    </row>
    <row r="1516" spans="2:20" s="86" customFormat="1" ht="10.199999999999999">
      <c r="B1516" s="87"/>
      <c r="C1516" s="87"/>
      <c r="D1516" s="89"/>
      <c r="R1516" s="89"/>
      <c r="S1516" s="89"/>
      <c r="T1516" s="89"/>
    </row>
    <row r="1517" spans="2:20" s="86" customFormat="1" ht="10.199999999999999">
      <c r="B1517" s="87"/>
      <c r="C1517" s="87"/>
      <c r="D1517" s="89"/>
      <c r="R1517" s="89"/>
      <c r="S1517" s="89"/>
      <c r="T1517" s="89"/>
    </row>
    <row r="1518" spans="2:20" s="86" customFormat="1" ht="10.199999999999999">
      <c r="B1518" s="87"/>
      <c r="C1518" s="87"/>
      <c r="D1518" s="89"/>
      <c r="R1518" s="89"/>
      <c r="S1518" s="89"/>
      <c r="T1518" s="89"/>
    </row>
    <row r="1519" spans="2:20" s="86" customFormat="1" ht="10.199999999999999">
      <c r="B1519" s="87"/>
      <c r="C1519" s="87"/>
      <c r="D1519" s="89"/>
      <c r="R1519" s="89"/>
      <c r="S1519" s="89"/>
      <c r="T1519" s="89"/>
    </row>
    <row r="1520" spans="2:20" s="86" customFormat="1" ht="10.199999999999999">
      <c r="B1520" s="87"/>
      <c r="C1520" s="87"/>
      <c r="D1520" s="89"/>
      <c r="R1520" s="89"/>
      <c r="S1520" s="89"/>
      <c r="T1520" s="89"/>
    </row>
    <row r="1521" spans="2:20" s="86" customFormat="1" ht="10.199999999999999">
      <c r="B1521" s="87"/>
      <c r="C1521" s="87"/>
      <c r="D1521" s="89"/>
      <c r="R1521" s="89"/>
      <c r="S1521" s="89"/>
      <c r="T1521" s="89"/>
    </row>
    <row r="1522" spans="2:20" s="86" customFormat="1" ht="10.199999999999999">
      <c r="B1522" s="87"/>
      <c r="C1522" s="87"/>
      <c r="D1522" s="89"/>
      <c r="R1522" s="89"/>
      <c r="S1522" s="89"/>
      <c r="T1522" s="89"/>
    </row>
    <row r="1523" spans="2:20" s="86" customFormat="1" ht="10.199999999999999">
      <c r="B1523" s="87"/>
      <c r="C1523" s="87"/>
      <c r="D1523" s="89"/>
      <c r="R1523" s="89"/>
      <c r="S1523" s="89"/>
      <c r="T1523" s="89"/>
    </row>
    <row r="1524" spans="2:20" s="86" customFormat="1" ht="10.199999999999999">
      <c r="B1524" s="87"/>
      <c r="C1524" s="87"/>
      <c r="D1524" s="89"/>
      <c r="R1524" s="89"/>
      <c r="S1524" s="89"/>
      <c r="T1524" s="89"/>
    </row>
    <row r="1525" spans="2:20" s="86" customFormat="1" ht="10.199999999999999">
      <c r="B1525" s="87"/>
      <c r="C1525" s="87"/>
      <c r="D1525" s="89"/>
      <c r="R1525" s="89"/>
      <c r="S1525" s="89"/>
      <c r="T1525" s="89"/>
    </row>
    <row r="1526" spans="2:20" s="86" customFormat="1" ht="10.199999999999999">
      <c r="B1526" s="87"/>
      <c r="C1526" s="87"/>
      <c r="D1526" s="89"/>
      <c r="R1526" s="89"/>
      <c r="S1526" s="89"/>
      <c r="T1526" s="89"/>
    </row>
    <row r="1527" spans="2:20" s="86" customFormat="1" ht="10.199999999999999">
      <c r="B1527" s="87"/>
      <c r="C1527" s="87"/>
      <c r="D1527" s="89"/>
      <c r="R1527" s="89"/>
      <c r="S1527" s="89"/>
      <c r="T1527" s="89"/>
    </row>
    <row r="1528" spans="2:20" s="86" customFormat="1" ht="10.199999999999999">
      <c r="B1528" s="87"/>
      <c r="C1528" s="87"/>
      <c r="D1528" s="89"/>
      <c r="R1528" s="89"/>
      <c r="S1528" s="89"/>
      <c r="T1528" s="89"/>
    </row>
    <row r="1529" spans="2:20" s="86" customFormat="1" ht="10.199999999999999">
      <c r="B1529" s="87"/>
      <c r="C1529" s="87"/>
      <c r="D1529" s="89"/>
      <c r="R1529" s="89"/>
      <c r="S1529" s="89"/>
      <c r="T1529" s="89"/>
    </row>
    <row r="1530" spans="2:20" s="86" customFormat="1" ht="10.199999999999999">
      <c r="B1530" s="87"/>
      <c r="C1530" s="87"/>
      <c r="D1530" s="89"/>
      <c r="R1530" s="89"/>
      <c r="S1530" s="89"/>
      <c r="T1530" s="89"/>
    </row>
    <row r="1531" spans="2:20" s="86" customFormat="1" ht="10.199999999999999">
      <c r="B1531" s="87"/>
      <c r="C1531" s="87"/>
      <c r="D1531" s="89"/>
      <c r="R1531" s="89"/>
      <c r="S1531" s="89"/>
      <c r="T1531" s="89"/>
    </row>
    <row r="1532" spans="2:20" s="86" customFormat="1" ht="10.199999999999999">
      <c r="B1532" s="87"/>
      <c r="C1532" s="87"/>
      <c r="D1532" s="89"/>
      <c r="R1532" s="89"/>
      <c r="S1532" s="89"/>
      <c r="T1532" s="89"/>
    </row>
    <row r="1533" spans="2:20" s="86" customFormat="1" ht="10.199999999999999">
      <c r="B1533" s="87"/>
      <c r="C1533" s="87"/>
      <c r="D1533" s="89"/>
      <c r="R1533" s="89"/>
      <c r="S1533" s="89"/>
      <c r="T1533" s="89"/>
    </row>
    <row r="1534" spans="2:20" s="86" customFormat="1" ht="10.199999999999999">
      <c r="B1534" s="87"/>
      <c r="C1534" s="87"/>
      <c r="D1534" s="89"/>
      <c r="R1534" s="89"/>
      <c r="S1534" s="89"/>
      <c r="T1534" s="89"/>
    </row>
    <row r="1535" spans="2:20" s="86" customFormat="1" ht="10.199999999999999">
      <c r="B1535" s="87"/>
      <c r="C1535" s="87"/>
      <c r="D1535" s="89"/>
      <c r="R1535" s="89"/>
      <c r="S1535" s="89"/>
      <c r="T1535" s="89"/>
    </row>
    <row r="1536" spans="2:20" s="86" customFormat="1" ht="10.199999999999999">
      <c r="B1536" s="87"/>
      <c r="C1536" s="87"/>
      <c r="D1536" s="89"/>
      <c r="R1536" s="89"/>
      <c r="S1536" s="89"/>
      <c r="T1536" s="89"/>
    </row>
    <row r="1537" spans="2:20" s="86" customFormat="1" ht="10.199999999999999">
      <c r="B1537" s="87"/>
      <c r="C1537" s="87"/>
      <c r="D1537" s="89"/>
      <c r="R1537" s="89"/>
      <c r="S1537" s="89"/>
      <c r="T1537" s="89"/>
    </row>
    <row r="1538" spans="2:20" s="86" customFormat="1" ht="10.199999999999999">
      <c r="B1538" s="87"/>
      <c r="C1538" s="87"/>
      <c r="D1538" s="89"/>
      <c r="R1538" s="89"/>
      <c r="S1538" s="89"/>
      <c r="T1538" s="89"/>
    </row>
    <row r="1539" spans="2:20" s="86" customFormat="1" ht="10.199999999999999">
      <c r="B1539" s="87"/>
      <c r="C1539" s="87"/>
      <c r="D1539" s="89"/>
      <c r="R1539" s="89"/>
      <c r="S1539" s="89"/>
      <c r="T1539" s="89"/>
    </row>
    <row r="1540" spans="2:20" s="86" customFormat="1" ht="10.199999999999999">
      <c r="B1540" s="87"/>
      <c r="C1540" s="87"/>
      <c r="D1540" s="89"/>
      <c r="R1540" s="89"/>
      <c r="S1540" s="89"/>
      <c r="T1540" s="89"/>
    </row>
    <row r="1541" spans="2:20" s="86" customFormat="1" ht="10.199999999999999">
      <c r="B1541" s="87"/>
      <c r="C1541" s="87"/>
      <c r="D1541" s="89"/>
      <c r="R1541" s="89"/>
      <c r="S1541" s="89"/>
      <c r="T1541" s="89"/>
    </row>
    <row r="1542" spans="2:20" s="86" customFormat="1" ht="10.199999999999999">
      <c r="B1542" s="87"/>
      <c r="C1542" s="87"/>
      <c r="D1542" s="89"/>
      <c r="R1542" s="89"/>
      <c r="S1542" s="89"/>
      <c r="T1542" s="89"/>
    </row>
    <row r="1543" spans="2:20" s="86" customFormat="1" ht="10.199999999999999">
      <c r="B1543" s="87"/>
      <c r="C1543" s="87"/>
      <c r="D1543" s="89"/>
      <c r="R1543" s="89"/>
      <c r="S1543" s="89"/>
      <c r="T1543" s="89"/>
    </row>
    <row r="1544" spans="2:20" s="86" customFormat="1" ht="10.199999999999999">
      <c r="B1544" s="87"/>
      <c r="C1544" s="87"/>
      <c r="D1544" s="89"/>
      <c r="R1544" s="89"/>
      <c r="S1544" s="89"/>
      <c r="T1544" s="89"/>
    </row>
    <row r="1545" spans="2:20" s="86" customFormat="1" ht="10.199999999999999">
      <c r="B1545" s="87"/>
      <c r="C1545" s="87"/>
      <c r="D1545" s="89"/>
      <c r="R1545" s="89"/>
      <c r="S1545" s="89"/>
      <c r="T1545" s="89"/>
    </row>
    <row r="1546" spans="2:20" s="86" customFormat="1" ht="10.199999999999999">
      <c r="B1546" s="87"/>
      <c r="C1546" s="87"/>
      <c r="D1546" s="89"/>
      <c r="R1546" s="89"/>
      <c r="S1546" s="89"/>
      <c r="T1546" s="89"/>
    </row>
    <row r="1547" spans="2:20" s="86" customFormat="1" ht="10.199999999999999">
      <c r="B1547" s="87"/>
      <c r="C1547" s="87"/>
      <c r="D1547" s="89"/>
      <c r="R1547" s="89"/>
      <c r="S1547" s="89"/>
      <c r="T1547" s="89"/>
    </row>
    <row r="1548" spans="2:20" s="86" customFormat="1" ht="10.199999999999999">
      <c r="B1548" s="87"/>
      <c r="C1548" s="87"/>
      <c r="D1548" s="89"/>
      <c r="R1548" s="89"/>
      <c r="S1548" s="89"/>
      <c r="T1548" s="89"/>
    </row>
    <row r="1549" spans="2:20" s="86" customFormat="1" ht="10.199999999999999">
      <c r="B1549" s="87"/>
      <c r="C1549" s="87"/>
      <c r="D1549" s="89"/>
      <c r="R1549" s="89"/>
      <c r="S1549" s="89"/>
      <c r="T1549" s="89"/>
    </row>
    <row r="1550" spans="2:20" s="86" customFormat="1" ht="10.199999999999999">
      <c r="B1550" s="87"/>
      <c r="C1550" s="87"/>
      <c r="D1550" s="89"/>
      <c r="R1550" s="89"/>
      <c r="S1550" s="89"/>
      <c r="T1550" s="89"/>
    </row>
    <row r="1551" spans="2:20" s="86" customFormat="1" ht="10.199999999999999">
      <c r="B1551" s="87"/>
      <c r="C1551" s="87"/>
      <c r="D1551" s="89"/>
      <c r="R1551" s="89"/>
      <c r="S1551" s="89"/>
      <c r="T1551" s="89"/>
    </row>
    <row r="1552" spans="2:20" s="86" customFormat="1" ht="10.199999999999999">
      <c r="B1552" s="87"/>
      <c r="C1552" s="87"/>
      <c r="D1552" s="89"/>
      <c r="R1552" s="89"/>
      <c r="S1552" s="89"/>
      <c r="T1552" s="89"/>
    </row>
    <row r="1553" spans="2:20" s="86" customFormat="1" ht="10.199999999999999">
      <c r="B1553" s="87"/>
      <c r="C1553" s="87"/>
      <c r="D1553" s="89"/>
      <c r="R1553" s="89"/>
      <c r="S1553" s="89"/>
      <c r="T1553" s="89"/>
    </row>
    <row r="1554" spans="2:20" s="86" customFormat="1" ht="10.199999999999999">
      <c r="B1554" s="87"/>
      <c r="C1554" s="87"/>
      <c r="D1554" s="89"/>
      <c r="R1554" s="89"/>
      <c r="S1554" s="89"/>
      <c r="T1554" s="89"/>
    </row>
    <row r="1555" spans="2:20" s="86" customFormat="1" ht="10.199999999999999">
      <c r="B1555" s="87"/>
      <c r="C1555" s="87"/>
      <c r="D1555" s="89"/>
      <c r="R1555" s="89"/>
      <c r="S1555" s="89"/>
      <c r="T1555" s="89"/>
    </row>
    <row r="1556" spans="2:20" s="86" customFormat="1" ht="10.199999999999999">
      <c r="B1556" s="87"/>
      <c r="C1556" s="87"/>
      <c r="D1556" s="89"/>
      <c r="R1556" s="89"/>
      <c r="S1556" s="89"/>
      <c r="T1556" s="89"/>
    </row>
    <row r="1557" spans="2:20" s="86" customFormat="1" ht="10.199999999999999">
      <c r="B1557" s="87"/>
      <c r="C1557" s="87"/>
      <c r="D1557" s="89"/>
      <c r="R1557" s="89"/>
      <c r="S1557" s="89"/>
      <c r="T1557" s="89"/>
    </row>
    <row r="1558" spans="2:20" s="86" customFormat="1" ht="10.199999999999999">
      <c r="B1558" s="87"/>
      <c r="C1558" s="87"/>
      <c r="D1558" s="89"/>
      <c r="R1558" s="89"/>
      <c r="S1558" s="89"/>
      <c r="T1558" s="89"/>
    </row>
    <row r="1559" spans="2:20" s="86" customFormat="1" ht="10.199999999999999">
      <c r="B1559" s="87"/>
      <c r="C1559" s="87"/>
      <c r="D1559" s="89"/>
      <c r="R1559" s="89"/>
      <c r="S1559" s="89"/>
      <c r="T1559" s="89"/>
    </row>
    <row r="1560" spans="2:20" s="86" customFormat="1" ht="10.199999999999999">
      <c r="B1560" s="87"/>
      <c r="C1560" s="87"/>
      <c r="D1560" s="89"/>
      <c r="R1560" s="89"/>
      <c r="S1560" s="89"/>
      <c r="T1560" s="89"/>
    </row>
    <row r="1561" spans="2:20" s="86" customFormat="1" ht="10.199999999999999">
      <c r="B1561" s="87"/>
      <c r="C1561" s="87"/>
      <c r="D1561" s="89"/>
      <c r="R1561" s="89"/>
      <c r="S1561" s="89"/>
      <c r="T1561" s="89"/>
    </row>
    <row r="1562" spans="2:20" s="86" customFormat="1" ht="10.199999999999999">
      <c r="B1562" s="87"/>
      <c r="C1562" s="87"/>
      <c r="D1562" s="89"/>
      <c r="R1562" s="89"/>
      <c r="S1562" s="89"/>
      <c r="T1562" s="89"/>
    </row>
    <row r="1563" spans="2:20" s="86" customFormat="1" ht="10.199999999999999">
      <c r="B1563" s="87"/>
      <c r="C1563" s="87"/>
      <c r="D1563" s="89"/>
      <c r="R1563" s="89"/>
      <c r="S1563" s="89"/>
      <c r="T1563" s="89"/>
    </row>
    <row r="1564" spans="2:20" s="86" customFormat="1" ht="10.199999999999999">
      <c r="B1564" s="87"/>
      <c r="C1564" s="87"/>
      <c r="D1564" s="89"/>
      <c r="R1564" s="89"/>
      <c r="S1564" s="89"/>
      <c r="T1564" s="89"/>
    </row>
    <row r="1565" spans="2:20" s="86" customFormat="1" ht="10.199999999999999">
      <c r="B1565" s="87"/>
      <c r="C1565" s="87"/>
      <c r="D1565" s="89"/>
      <c r="R1565" s="89"/>
      <c r="S1565" s="89"/>
      <c r="T1565" s="89"/>
    </row>
    <row r="1566" spans="2:20" s="86" customFormat="1" ht="10.199999999999999">
      <c r="B1566" s="87"/>
      <c r="C1566" s="87"/>
      <c r="D1566" s="89"/>
      <c r="R1566" s="89"/>
      <c r="S1566" s="89"/>
      <c r="T1566" s="89"/>
    </row>
    <row r="1567" spans="2:20" s="86" customFormat="1" ht="10.199999999999999">
      <c r="B1567" s="87"/>
      <c r="C1567" s="87"/>
      <c r="D1567" s="89"/>
      <c r="R1567" s="89"/>
      <c r="S1567" s="89"/>
      <c r="T1567" s="89"/>
    </row>
    <row r="1568" spans="2:20" s="86" customFormat="1" ht="10.199999999999999">
      <c r="B1568" s="87"/>
      <c r="C1568" s="87"/>
      <c r="D1568" s="89"/>
      <c r="R1568" s="89"/>
      <c r="S1568" s="89"/>
      <c r="T1568" s="89"/>
    </row>
    <row r="1569" spans="2:20" s="86" customFormat="1" ht="10.199999999999999">
      <c r="B1569" s="87"/>
      <c r="C1569" s="87"/>
      <c r="D1569" s="89"/>
      <c r="R1569" s="89"/>
      <c r="S1569" s="89"/>
      <c r="T1569" s="89"/>
    </row>
    <row r="1570" spans="2:20" s="86" customFormat="1" ht="10.199999999999999">
      <c r="B1570" s="87"/>
      <c r="C1570" s="87"/>
      <c r="D1570" s="89"/>
      <c r="R1570" s="89"/>
      <c r="S1570" s="89"/>
      <c r="T1570" s="89"/>
    </row>
    <row r="1571" spans="2:20" s="86" customFormat="1" ht="10.199999999999999">
      <c r="B1571" s="87"/>
      <c r="C1571" s="87"/>
      <c r="D1571" s="89"/>
      <c r="R1571" s="89"/>
      <c r="S1571" s="89"/>
      <c r="T1571" s="89"/>
    </row>
    <row r="1572" spans="2:20" s="86" customFormat="1" ht="10.199999999999999">
      <c r="B1572" s="87"/>
      <c r="C1572" s="87"/>
      <c r="D1572" s="89"/>
      <c r="R1572" s="89"/>
      <c r="S1572" s="89"/>
      <c r="T1572" s="89"/>
    </row>
    <row r="1573" spans="2:20" s="86" customFormat="1" ht="10.199999999999999">
      <c r="B1573" s="87"/>
      <c r="C1573" s="87"/>
      <c r="D1573" s="89"/>
      <c r="R1573" s="89"/>
      <c r="S1573" s="89"/>
      <c r="T1573" s="89"/>
    </row>
    <row r="1574" spans="2:20" s="86" customFormat="1" ht="10.199999999999999">
      <c r="B1574" s="87"/>
      <c r="C1574" s="87"/>
      <c r="D1574" s="89"/>
      <c r="R1574" s="89"/>
      <c r="S1574" s="89"/>
      <c r="T1574" s="89"/>
    </row>
    <row r="1575" spans="2:20" s="86" customFormat="1" ht="10.199999999999999">
      <c r="B1575" s="87"/>
      <c r="C1575" s="87"/>
      <c r="D1575" s="89"/>
      <c r="R1575" s="89"/>
      <c r="S1575" s="89"/>
      <c r="T1575" s="89"/>
    </row>
    <row r="1576" spans="2:20" s="86" customFormat="1" ht="10.199999999999999">
      <c r="B1576" s="87"/>
      <c r="C1576" s="87"/>
      <c r="D1576" s="89"/>
      <c r="R1576" s="89"/>
      <c r="S1576" s="89"/>
      <c r="T1576" s="89"/>
    </row>
    <row r="1577" spans="2:20" s="86" customFormat="1" ht="10.199999999999999">
      <c r="B1577" s="87"/>
      <c r="C1577" s="87"/>
      <c r="D1577" s="89"/>
      <c r="R1577" s="89"/>
      <c r="S1577" s="89"/>
      <c r="T1577" s="89"/>
    </row>
    <row r="1578" spans="2:20" s="86" customFormat="1" ht="10.199999999999999">
      <c r="B1578" s="87"/>
      <c r="C1578" s="87"/>
      <c r="D1578" s="89"/>
      <c r="R1578" s="89"/>
      <c r="S1578" s="89"/>
      <c r="T1578" s="89"/>
    </row>
    <row r="1579" spans="2:20" s="86" customFormat="1" ht="10.199999999999999">
      <c r="B1579" s="87"/>
      <c r="C1579" s="87"/>
      <c r="D1579" s="89"/>
      <c r="R1579" s="89"/>
      <c r="S1579" s="89"/>
      <c r="T1579" s="89"/>
    </row>
    <row r="1580" spans="2:20" s="86" customFormat="1" ht="10.199999999999999">
      <c r="B1580" s="87"/>
      <c r="C1580" s="87"/>
      <c r="D1580" s="89"/>
      <c r="R1580" s="89"/>
      <c r="S1580" s="89"/>
      <c r="T1580" s="89"/>
    </row>
    <row r="1581" spans="2:20" s="86" customFormat="1" ht="10.199999999999999">
      <c r="B1581" s="87"/>
      <c r="C1581" s="87"/>
      <c r="D1581" s="89"/>
      <c r="R1581" s="89"/>
      <c r="S1581" s="89"/>
      <c r="T1581" s="89"/>
    </row>
    <row r="1582" spans="2:20" s="86" customFormat="1" ht="10.199999999999999">
      <c r="B1582" s="87"/>
      <c r="C1582" s="87"/>
      <c r="D1582" s="89"/>
      <c r="R1582" s="89"/>
      <c r="S1582" s="89"/>
      <c r="T1582" s="89"/>
    </row>
    <row r="1583" spans="2:20" s="86" customFormat="1" ht="10.199999999999999">
      <c r="B1583" s="87"/>
      <c r="C1583" s="87"/>
      <c r="D1583" s="89"/>
      <c r="R1583" s="89"/>
      <c r="S1583" s="89"/>
      <c r="T1583" s="89"/>
    </row>
    <row r="1584" spans="2:20" s="86" customFormat="1" ht="10.199999999999999">
      <c r="B1584" s="87"/>
      <c r="C1584" s="87"/>
      <c r="D1584" s="89"/>
      <c r="R1584" s="89"/>
      <c r="S1584" s="89"/>
      <c r="T1584" s="89"/>
    </row>
    <row r="1585" spans="2:20" s="86" customFormat="1" ht="10.199999999999999">
      <c r="B1585" s="87"/>
      <c r="C1585" s="87"/>
      <c r="D1585" s="89"/>
      <c r="R1585" s="89"/>
      <c r="S1585" s="89"/>
      <c r="T1585" s="89"/>
    </row>
    <row r="1586" spans="2:20" s="86" customFormat="1" ht="10.199999999999999">
      <c r="B1586" s="87"/>
      <c r="C1586" s="87"/>
      <c r="D1586" s="89"/>
      <c r="R1586" s="89"/>
      <c r="S1586" s="89"/>
      <c r="T1586" s="89"/>
    </row>
    <row r="1587" spans="2:20" s="86" customFormat="1" ht="10.199999999999999">
      <c r="B1587" s="87"/>
      <c r="C1587" s="87"/>
      <c r="D1587" s="89"/>
      <c r="R1587" s="89"/>
      <c r="S1587" s="89"/>
      <c r="T1587" s="89"/>
    </row>
    <row r="1588" spans="2:20" s="86" customFormat="1" ht="10.199999999999999">
      <c r="B1588" s="87"/>
      <c r="C1588" s="87"/>
      <c r="D1588" s="89"/>
      <c r="R1588" s="89"/>
      <c r="S1588" s="89"/>
      <c r="T1588" s="89"/>
    </row>
    <row r="1589" spans="2:20" s="86" customFormat="1" ht="10.199999999999999">
      <c r="B1589" s="87"/>
      <c r="C1589" s="87"/>
      <c r="D1589" s="89"/>
      <c r="R1589" s="89"/>
      <c r="S1589" s="89"/>
      <c r="T1589" s="89"/>
    </row>
    <row r="1590" spans="2:20" s="86" customFormat="1" ht="10.199999999999999">
      <c r="B1590" s="87"/>
      <c r="C1590" s="87"/>
      <c r="D1590" s="89"/>
      <c r="R1590" s="89"/>
      <c r="S1590" s="89"/>
      <c r="T1590" s="89"/>
    </row>
    <row r="1591" spans="2:20" s="86" customFormat="1" ht="10.199999999999999">
      <c r="B1591" s="87"/>
      <c r="C1591" s="87"/>
      <c r="D1591" s="89"/>
      <c r="R1591" s="89"/>
      <c r="S1591" s="89"/>
      <c r="T1591" s="89"/>
    </row>
    <row r="1592" spans="2:20" s="86" customFormat="1" ht="10.199999999999999">
      <c r="B1592" s="87"/>
      <c r="C1592" s="87"/>
      <c r="D1592" s="89"/>
      <c r="R1592" s="89"/>
      <c r="S1592" s="89"/>
      <c r="T1592" s="89"/>
    </row>
    <row r="1593" spans="2:20" s="86" customFormat="1" ht="10.199999999999999">
      <c r="B1593" s="87"/>
      <c r="C1593" s="87"/>
      <c r="D1593" s="89"/>
      <c r="R1593" s="89"/>
      <c r="S1593" s="89"/>
      <c r="T1593" s="89"/>
    </row>
    <row r="1594" spans="2:20" s="86" customFormat="1" ht="10.199999999999999">
      <c r="B1594" s="87"/>
      <c r="C1594" s="87"/>
      <c r="D1594" s="89"/>
      <c r="R1594" s="89"/>
      <c r="S1594" s="89"/>
      <c r="T1594" s="89"/>
    </row>
    <row r="1595" spans="2:20" s="86" customFormat="1" ht="10.199999999999999">
      <c r="B1595" s="87"/>
      <c r="C1595" s="87"/>
      <c r="D1595" s="89"/>
      <c r="R1595" s="89"/>
      <c r="S1595" s="89"/>
      <c r="T1595" s="89"/>
    </row>
    <row r="1596" spans="2:20" s="86" customFormat="1" ht="10.199999999999999">
      <c r="B1596" s="87"/>
      <c r="C1596" s="87"/>
      <c r="D1596" s="89"/>
      <c r="R1596" s="89"/>
      <c r="S1596" s="89"/>
      <c r="T1596" s="89"/>
    </row>
    <row r="1597" spans="2:20" s="86" customFormat="1" ht="10.199999999999999">
      <c r="B1597" s="87"/>
      <c r="C1597" s="87"/>
      <c r="D1597" s="89"/>
      <c r="R1597" s="89"/>
      <c r="S1597" s="89"/>
      <c r="T1597" s="89"/>
    </row>
    <row r="1598" spans="2:20" s="86" customFormat="1" ht="10.199999999999999">
      <c r="B1598" s="87"/>
      <c r="C1598" s="87"/>
      <c r="D1598" s="89"/>
      <c r="R1598" s="89"/>
      <c r="S1598" s="89"/>
      <c r="T1598" s="89"/>
    </row>
    <row r="1599" spans="2:20" s="86" customFormat="1" ht="10.199999999999999">
      <c r="B1599" s="87"/>
      <c r="C1599" s="87"/>
      <c r="D1599" s="89"/>
      <c r="R1599" s="89"/>
      <c r="S1599" s="89"/>
      <c r="T1599" s="89"/>
    </row>
    <row r="1600" spans="2:20" s="86" customFormat="1" ht="10.199999999999999">
      <c r="B1600" s="87"/>
      <c r="C1600" s="87"/>
      <c r="D1600" s="89"/>
      <c r="R1600" s="89"/>
      <c r="S1600" s="89"/>
      <c r="T1600" s="89"/>
    </row>
    <row r="1601" spans="2:20" s="86" customFormat="1" ht="10.199999999999999">
      <c r="B1601" s="87"/>
      <c r="C1601" s="87"/>
      <c r="D1601" s="89"/>
      <c r="R1601" s="89"/>
      <c r="S1601" s="89"/>
      <c r="T1601" s="89"/>
    </row>
    <row r="1602" spans="2:20" s="86" customFormat="1" ht="10.199999999999999">
      <c r="B1602" s="87"/>
      <c r="C1602" s="87"/>
      <c r="D1602" s="89"/>
      <c r="R1602" s="89"/>
      <c r="S1602" s="89"/>
      <c r="T1602" s="89"/>
    </row>
    <row r="1603" spans="2:20" s="86" customFormat="1" ht="10.199999999999999">
      <c r="B1603" s="87"/>
      <c r="C1603" s="87"/>
      <c r="D1603" s="89"/>
      <c r="R1603" s="89"/>
      <c r="S1603" s="89"/>
      <c r="T1603" s="89"/>
    </row>
    <row r="1604" spans="2:20" s="86" customFormat="1" ht="10.199999999999999">
      <c r="B1604" s="87"/>
      <c r="C1604" s="87"/>
      <c r="D1604" s="89"/>
      <c r="R1604" s="89"/>
      <c r="S1604" s="89"/>
      <c r="T1604" s="89"/>
    </row>
    <row r="1605" spans="2:20" s="86" customFormat="1" ht="10.199999999999999">
      <c r="B1605" s="87"/>
      <c r="C1605" s="87"/>
      <c r="D1605" s="89"/>
      <c r="R1605" s="89"/>
      <c r="S1605" s="89"/>
      <c r="T1605" s="89"/>
    </row>
    <row r="1606" spans="2:20" s="86" customFormat="1" ht="10.199999999999999">
      <c r="B1606" s="87"/>
      <c r="C1606" s="87"/>
      <c r="D1606" s="89"/>
      <c r="R1606" s="89"/>
      <c r="S1606" s="89"/>
      <c r="T1606" s="89"/>
    </row>
    <row r="1607" spans="2:20" s="86" customFormat="1" ht="10.199999999999999">
      <c r="B1607" s="87"/>
      <c r="C1607" s="87"/>
      <c r="D1607" s="89"/>
      <c r="R1607" s="89"/>
      <c r="S1607" s="89"/>
      <c r="T1607" s="89"/>
    </row>
    <row r="1608" spans="2:20" s="86" customFormat="1" ht="10.199999999999999">
      <c r="B1608" s="87"/>
      <c r="C1608" s="87"/>
      <c r="D1608" s="89"/>
      <c r="R1608" s="89"/>
      <c r="S1608" s="89"/>
      <c r="T1608" s="89"/>
    </row>
    <row r="1609" spans="2:20" s="86" customFormat="1" ht="10.199999999999999">
      <c r="B1609" s="87"/>
      <c r="C1609" s="87"/>
      <c r="D1609" s="89"/>
      <c r="R1609" s="89"/>
      <c r="S1609" s="89"/>
      <c r="T1609" s="89"/>
    </row>
    <row r="1610" spans="2:20" s="86" customFormat="1" ht="10.199999999999999">
      <c r="B1610" s="87"/>
      <c r="C1610" s="87"/>
      <c r="D1610" s="89"/>
      <c r="R1610" s="89"/>
      <c r="S1610" s="89"/>
      <c r="T1610" s="89"/>
    </row>
    <row r="1611" spans="2:20" s="86" customFormat="1" ht="10.199999999999999">
      <c r="B1611" s="87"/>
      <c r="C1611" s="87"/>
      <c r="D1611" s="89"/>
      <c r="R1611" s="89"/>
      <c r="S1611" s="89"/>
      <c r="T1611" s="89"/>
    </row>
    <row r="1612" spans="2:20" s="86" customFormat="1" ht="10.199999999999999">
      <c r="B1612" s="87"/>
      <c r="C1612" s="87"/>
      <c r="D1612" s="89"/>
      <c r="R1612" s="89"/>
      <c r="S1612" s="89"/>
      <c r="T1612" s="89"/>
    </row>
    <row r="1613" spans="2:20" s="86" customFormat="1" ht="10.199999999999999">
      <c r="B1613" s="87"/>
      <c r="C1613" s="87"/>
      <c r="D1613" s="89"/>
      <c r="R1613" s="89"/>
      <c r="S1613" s="89"/>
      <c r="T1613" s="89"/>
    </row>
    <row r="1614" spans="2:20" s="86" customFormat="1" ht="10.199999999999999">
      <c r="B1614" s="87"/>
      <c r="C1614" s="87"/>
      <c r="D1614" s="89"/>
      <c r="R1614" s="89"/>
      <c r="S1614" s="89"/>
      <c r="T1614" s="89"/>
    </row>
    <row r="1615" spans="2:20" s="86" customFormat="1" ht="10.199999999999999">
      <c r="B1615" s="87"/>
      <c r="C1615" s="87"/>
      <c r="D1615" s="89"/>
      <c r="R1615" s="89"/>
      <c r="S1615" s="89"/>
      <c r="T1615" s="89"/>
    </row>
    <row r="1616" spans="2:20" s="86" customFormat="1" ht="10.199999999999999">
      <c r="B1616" s="87"/>
      <c r="C1616" s="87"/>
      <c r="D1616" s="89"/>
      <c r="R1616" s="89"/>
      <c r="S1616" s="89"/>
      <c r="T1616" s="89"/>
    </row>
    <row r="1617" spans="2:20" s="86" customFormat="1" ht="10.199999999999999">
      <c r="B1617" s="87"/>
      <c r="C1617" s="87"/>
      <c r="D1617" s="89"/>
      <c r="R1617" s="89"/>
      <c r="S1617" s="89"/>
      <c r="T1617" s="89"/>
    </row>
    <row r="1618" spans="2:20" s="86" customFormat="1" ht="10.199999999999999">
      <c r="B1618" s="87"/>
      <c r="C1618" s="87"/>
      <c r="D1618" s="89"/>
      <c r="R1618" s="89"/>
      <c r="S1618" s="89"/>
      <c r="T1618" s="89"/>
    </row>
    <row r="1619" spans="2:20" s="86" customFormat="1" ht="10.199999999999999">
      <c r="B1619" s="87"/>
      <c r="C1619" s="87"/>
      <c r="D1619" s="89"/>
      <c r="R1619" s="89"/>
      <c r="S1619" s="89"/>
      <c r="T1619" s="89"/>
    </row>
    <row r="1620" spans="2:20" s="86" customFormat="1" ht="10.199999999999999">
      <c r="B1620" s="87"/>
      <c r="C1620" s="87"/>
      <c r="D1620" s="89"/>
      <c r="R1620" s="89"/>
      <c r="S1620" s="89"/>
      <c r="T1620" s="89"/>
    </row>
    <row r="1621" spans="2:20" s="86" customFormat="1" ht="10.199999999999999">
      <c r="B1621" s="87"/>
      <c r="C1621" s="87"/>
      <c r="D1621" s="89"/>
      <c r="R1621" s="89"/>
      <c r="S1621" s="89"/>
      <c r="T1621" s="89"/>
    </row>
    <row r="1622" spans="2:20" s="86" customFormat="1" ht="10.199999999999999">
      <c r="B1622" s="87"/>
      <c r="C1622" s="87"/>
      <c r="D1622" s="89"/>
      <c r="R1622" s="89"/>
      <c r="S1622" s="89"/>
      <c r="T1622" s="89"/>
    </row>
    <row r="1623" spans="2:20" s="86" customFormat="1" ht="10.199999999999999">
      <c r="B1623" s="87"/>
      <c r="C1623" s="87"/>
      <c r="D1623" s="89"/>
      <c r="R1623" s="89"/>
      <c r="S1623" s="89"/>
      <c r="T1623" s="89"/>
    </row>
    <row r="1624" spans="2:20" s="86" customFormat="1" ht="10.199999999999999">
      <c r="B1624" s="87"/>
      <c r="C1624" s="87"/>
      <c r="D1624" s="89"/>
      <c r="R1624" s="89"/>
      <c r="S1624" s="89"/>
      <c r="T1624" s="89"/>
    </row>
    <row r="1625" spans="2:20" s="86" customFormat="1" ht="10.199999999999999">
      <c r="B1625" s="87"/>
      <c r="C1625" s="87"/>
      <c r="D1625" s="89"/>
      <c r="R1625" s="89"/>
      <c r="S1625" s="89"/>
      <c r="T1625" s="89"/>
    </row>
    <row r="1626" spans="2:20" s="86" customFormat="1" ht="10.199999999999999">
      <c r="B1626" s="87"/>
      <c r="C1626" s="87"/>
      <c r="D1626" s="89"/>
      <c r="R1626" s="89"/>
      <c r="S1626" s="89"/>
      <c r="T1626" s="89"/>
    </row>
    <row r="1627" spans="2:20" s="86" customFormat="1" ht="10.199999999999999">
      <c r="B1627" s="87"/>
      <c r="C1627" s="87"/>
      <c r="D1627" s="89"/>
      <c r="R1627" s="89"/>
      <c r="S1627" s="89"/>
      <c r="T1627" s="89"/>
    </row>
    <row r="1628" spans="2:20" s="86" customFormat="1" ht="10.199999999999999">
      <c r="B1628" s="87"/>
      <c r="C1628" s="87"/>
      <c r="D1628" s="89"/>
      <c r="R1628" s="89"/>
      <c r="S1628" s="89"/>
      <c r="T1628" s="89"/>
    </row>
    <row r="1629" spans="2:20" s="86" customFormat="1" ht="10.199999999999999">
      <c r="B1629" s="87"/>
      <c r="C1629" s="87"/>
      <c r="D1629" s="89"/>
      <c r="R1629" s="89"/>
      <c r="S1629" s="89"/>
      <c r="T1629" s="89"/>
    </row>
    <row r="1630" spans="2:20" s="86" customFormat="1" ht="10.199999999999999">
      <c r="B1630" s="87"/>
      <c r="C1630" s="87"/>
      <c r="D1630" s="89"/>
      <c r="R1630" s="89"/>
      <c r="S1630" s="89"/>
      <c r="T1630" s="89"/>
    </row>
    <row r="1631" spans="2:20" s="86" customFormat="1" ht="10.199999999999999">
      <c r="B1631" s="87"/>
      <c r="C1631" s="87"/>
      <c r="D1631" s="89"/>
      <c r="R1631" s="89"/>
      <c r="S1631" s="89"/>
      <c r="T1631" s="89"/>
    </row>
    <row r="1632" spans="2:20" s="86" customFormat="1" ht="10.199999999999999">
      <c r="B1632" s="87"/>
      <c r="C1632" s="87"/>
      <c r="D1632" s="89"/>
      <c r="R1632" s="89"/>
      <c r="S1632" s="89"/>
      <c r="T1632" s="89"/>
    </row>
    <row r="1633" spans="2:20" s="86" customFormat="1" ht="10.199999999999999">
      <c r="B1633" s="87"/>
      <c r="C1633" s="87"/>
      <c r="D1633" s="89"/>
      <c r="R1633" s="89"/>
      <c r="S1633" s="89"/>
      <c r="T1633" s="89"/>
    </row>
    <row r="1634" spans="2:20" s="86" customFormat="1" ht="10.199999999999999">
      <c r="B1634" s="87"/>
      <c r="C1634" s="87"/>
      <c r="D1634" s="89"/>
      <c r="R1634" s="89"/>
      <c r="S1634" s="89"/>
      <c r="T1634" s="89"/>
    </row>
    <row r="1635" spans="2:20" s="86" customFormat="1" ht="10.199999999999999">
      <c r="B1635" s="87"/>
      <c r="C1635" s="87"/>
      <c r="D1635" s="89"/>
      <c r="R1635" s="89"/>
      <c r="S1635" s="89"/>
      <c r="T1635" s="89"/>
    </row>
    <row r="1636" spans="2:20" s="86" customFormat="1" ht="10.199999999999999">
      <c r="B1636" s="87"/>
      <c r="C1636" s="87"/>
      <c r="D1636" s="89"/>
      <c r="R1636" s="89"/>
      <c r="S1636" s="89"/>
      <c r="T1636" s="89"/>
    </row>
    <row r="1637" spans="2:20" s="86" customFormat="1" ht="10.199999999999999">
      <c r="B1637" s="87"/>
      <c r="C1637" s="87"/>
      <c r="D1637" s="89"/>
      <c r="R1637" s="89"/>
      <c r="S1637" s="89"/>
      <c r="T1637" s="89"/>
    </row>
    <row r="1638" spans="2:20" s="86" customFormat="1" ht="10.199999999999999">
      <c r="B1638" s="87"/>
      <c r="C1638" s="87"/>
      <c r="D1638" s="89"/>
      <c r="R1638" s="89"/>
      <c r="S1638" s="89"/>
      <c r="T1638" s="89"/>
    </row>
    <row r="1639" spans="2:20" s="86" customFormat="1" ht="10.199999999999999">
      <c r="B1639" s="87"/>
      <c r="C1639" s="87"/>
      <c r="D1639" s="89"/>
      <c r="R1639" s="89"/>
      <c r="S1639" s="89"/>
      <c r="T1639" s="89"/>
    </row>
    <row r="1640" spans="2:20" s="86" customFormat="1" ht="10.199999999999999">
      <c r="B1640" s="87"/>
      <c r="C1640" s="87"/>
      <c r="D1640" s="89"/>
      <c r="R1640" s="89"/>
      <c r="S1640" s="89"/>
      <c r="T1640" s="89"/>
    </row>
    <row r="1641" spans="2:20" s="86" customFormat="1" ht="10.199999999999999">
      <c r="B1641" s="87"/>
      <c r="C1641" s="87"/>
      <c r="D1641" s="89"/>
      <c r="R1641" s="89"/>
      <c r="S1641" s="89"/>
      <c r="T1641" s="89"/>
    </row>
    <row r="1642" spans="2:20" s="86" customFormat="1" ht="10.199999999999999">
      <c r="B1642" s="87"/>
      <c r="C1642" s="87"/>
      <c r="D1642" s="89"/>
      <c r="R1642" s="89"/>
      <c r="S1642" s="89"/>
      <c r="T1642" s="89"/>
    </row>
    <row r="1643" spans="2:20" s="86" customFormat="1" ht="10.199999999999999">
      <c r="B1643" s="87"/>
      <c r="C1643" s="87"/>
      <c r="D1643" s="89"/>
      <c r="R1643" s="89"/>
      <c r="S1643" s="89"/>
      <c r="T1643" s="89"/>
    </row>
    <row r="1644" spans="2:20" s="86" customFormat="1" ht="10.199999999999999">
      <c r="B1644" s="87"/>
      <c r="C1644" s="87"/>
      <c r="D1644" s="89"/>
      <c r="R1644" s="89"/>
      <c r="S1644" s="89"/>
      <c r="T1644" s="89"/>
    </row>
    <row r="1645" spans="2:20" s="86" customFormat="1" ht="10.199999999999999">
      <c r="B1645" s="87"/>
      <c r="C1645" s="87"/>
      <c r="D1645" s="89"/>
      <c r="R1645" s="89"/>
      <c r="S1645" s="89"/>
      <c r="T1645" s="89"/>
    </row>
    <row r="1646" spans="2:20" s="86" customFormat="1" ht="10.199999999999999">
      <c r="B1646" s="87"/>
      <c r="C1646" s="87"/>
      <c r="D1646" s="89"/>
      <c r="R1646" s="89"/>
      <c r="S1646" s="89"/>
      <c r="T1646" s="89"/>
    </row>
    <row r="1647" spans="2:20" s="86" customFormat="1" ht="10.199999999999999">
      <c r="B1647" s="87"/>
      <c r="C1647" s="87"/>
      <c r="D1647" s="89"/>
      <c r="R1647" s="89"/>
      <c r="S1647" s="89"/>
      <c r="T1647" s="89"/>
    </row>
    <row r="1648" spans="2:20" s="86" customFormat="1" ht="10.199999999999999">
      <c r="B1648" s="87"/>
      <c r="C1648" s="87"/>
      <c r="D1648" s="89"/>
      <c r="R1648" s="89"/>
      <c r="S1648" s="89"/>
      <c r="T1648" s="89"/>
    </row>
    <row r="1649" spans="2:20" s="86" customFormat="1" ht="10.199999999999999">
      <c r="B1649" s="87"/>
      <c r="C1649" s="87"/>
      <c r="D1649" s="89"/>
      <c r="R1649" s="89"/>
      <c r="S1649" s="89"/>
      <c r="T1649" s="89"/>
    </row>
    <row r="1650" spans="2:20" s="86" customFormat="1" ht="10.199999999999999">
      <c r="B1650" s="87"/>
      <c r="C1650" s="87"/>
      <c r="D1650" s="89"/>
      <c r="R1650" s="89"/>
      <c r="S1650" s="89"/>
      <c r="T1650" s="89"/>
    </row>
    <row r="1651" spans="2:20" s="86" customFormat="1" ht="10.199999999999999">
      <c r="B1651" s="87"/>
      <c r="C1651" s="87"/>
      <c r="D1651" s="89"/>
      <c r="R1651" s="89"/>
      <c r="S1651" s="89"/>
      <c r="T1651" s="89"/>
    </row>
    <row r="1652" spans="2:20" s="86" customFormat="1" ht="10.199999999999999">
      <c r="B1652" s="87"/>
      <c r="C1652" s="87"/>
      <c r="D1652" s="89"/>
      <c r="R1652" s="89"/>
      <c r="S1652" s="89"/>
      <c r="T1652" s="89"/>
    </row>
    <row r="1653" spans="2:20" s="86" customFormat="1" ht="10.199999999999999">
      <c r="B1653" s="87"/>
      <c r="C1653" s="87"/>
      <c r="D1653" s="89"/>
      <c r="R1653" s="89"/>
      <c r="S1653" s="89"/>
      <c r="T1653" s="89"/>
    </row>
    <row r="1654" spans="2:20" s="86" customFormat="1" ht="10.199999999999999">
      <c r="B1654" s="87"/>
      <c r="C1654" s="87"/>
      <c r="D1654" s="89"/>
      <c r="R1654" s="89"/>
      <c r="S1654" s="89"/>
      <c r="T1654" s="89"/>
    </row>
    <row r="1655" spans="2:20" s="86" customFormat="1" ht="10.199999999999999">
      <c r="B1655" s="87"/>
      <c r="C1655" s="87"/>
      <c r="D1655" s="89"/>
      <c r="R1655" s="89"/>
      <c r="S1655" s="89"/>
      <c r="T1655" s="89"/>
    </row>
    <row r="1656" spans="2:20" s="86" customFormat="1" ht="10.199999999999999">
      <c r="B1656" s="87"/>
      <c r="C1656" s="87"/>
      <c r="D1656" s="89"/>
      <c r="R1656" s="89"/>
      <c r="S1656" s="89"/>
      <c r="T1656" s="89"/>
    </row>
    <row r="1657" spans="2:20" s="86" customFormat="1" ht="10.199999999999999">
      <c r="B1657" s="87"/>
      <c r="C1657" s="87"/>
      <c r="D1657" s="89"/>
      <c r="R1657" s="89"/>
      <c r="S1657" s="89"/>
      <c r="T1657" s="89"/>
    </row>
    <row r="1658" spans="2:20" s="86" customFormat="1" ht="10.199999999999999">
      <c r="B1658" s="87"/>
      <c r="C1658" s="87"/>
      <c r="D1658" s="89"/>
      <c r="R1658" s="89"/>
      <c r="S1658" s="89"/>
      <c r="T1658" s="89"/>
    </row>
    <row r="1659" spans="2:20" s="86" customFormat="1" ht="10.199999999999999">
      <c r="B1659" s="87"/>
      <c r="C1659" s="87"/>
      <c r="D1659" s="89"/>
      <c r="R1659" s="89"/>
      <c r="S1659" s="89"/>
      <c r="T1659" s="89"/>
    </row>
    <row r="1660" spans="2:20" s="86" customFormat="1" ht="10.199999999999999">
      <c r="B1660" s="87"/>
      <c r="C1660" s="87"/>
      <c r="D1660" s="89"/>
      <c r="R1660" s="89"/>
      <c r="S1660" s="89"/>
      <c r="T1660" s="89"/>
    </row>
    <row r="1661" spans="2:20" s="86" customFormat="1" ht="10.199999999999999">
      <c r="B1661" s="87"/>
      <c r="C1661" s="87"/>
      <c r="D1661" s="89"/>
      <c r="R1661" s="89"/>
      <c r="S1661" s="89"/>
      <c r="T1661" s="89"/>
    </row>
    <row r="1662" spans="2:20" s="86" customFormat="1" ht="10.199999999999999">
      <c r="B1662" s="87"/>
      <c r="C1662" s="87"/>
      <c r="D1662" s="89"/>
      <c r="R1662" s="89"/>
      <c r="S1662" s="89"/>
      <c r="T1662" s="89"/>
    </row>
    <row r="1663" spans="2:20" s="86" customFormat="1" ht="10.199999999999999">
      <c r="B1663" s="87"/>
      <c r="C1663" s="87"/>
      <c r="D1663" s="89"/>
      <c r="R1663" s="89"/>
      <c r="S1663" s="89"/>
      <c r="T1663" s="89"/>
    </row>
    <row r="1664" spans="2:20" s="86" customFormat="1" ht="10.199999999999999">
      <c r="B1664" s="87"/>
      <c r="C1664" s="87"/>
      <c r="D1664" s="89"/>
      <c r="R1664" s="89"/>
      <c r="S1664" s="89"/>
      <c r="T1664" s="89"/>
    </row>
    <row r="1665" spans="2:20" s="86" customFormat="1" ht="10.199999999999999">
      <c r="B1665" s="87"/>
      <c r="C1665" s="87"/>
      <c r="D1665" s="89"/>
      <c r="R1665" s="89"/>
      <c r="S1665" s="89"/>
      <c r="T1665" s="89"/>
    </row>
    <row r="1666" spans="2:20" s="86" customFormat="1" ht="10.199999999999999">
      <c r="B1666" s="87"/>
      <c r="C1666" s="87"/>
      <c r="D1666" s="89"/>
      <c r="R1666" s="89"/>
      <c r="S1666" s="89"/>
      <c r="T1666" s="89"/>
    </row>
    <row r="1667" spans="2:20" s="86" customFormat="1" ht="10.199999999999999">
      <c r="B1667" s="87"/>
      <c r="C1667" s="87"/>
      <c r="D1667" s="89"/>
      <c r="R1667" s="89"/>
      <c r="S1667" s="89"/>
      <c r="T1667" s="89"/>
    </row>
    <row r="1668" spans="2:20" s="86" customFormat="1" ht="10.199999999999999">
      <c r="B1668" s="87"/>
      <c r="C1668" s="87"/>
      <c r="D1668" s="89"/>
      <c r="R1668" s="89"/>
      <c r="S1668" s="89"/>
      <c r="T1668" s="89"/>
    </row>
    <row r="1669" spans="2:20" s="86" customFormat="1" ht="10.199999999999999">
      <c r="B1669" s="87"/>
      <c r="C1669" s="87"/>
      <c r="D1669" s="89"/>
      <c r="R1669" s="89"/>
      <c r="S1669" s="89"/>
      <c r="T1669" s="89"/>
    </row>
    <row r="1670" spans="2:20" s="86" customFormat="1" ht="10.199999999999999">
      <c r="B1670" s="87"/>
      <c r="C1670" s="87"/>
      <c r="D1670" s="89"/>
      <c r="R1670" s="89"/>
      <c r="S1670" s="89"/>
      <c r="T1670" s="89"/>
    </row>
    <row r="1671" spans="2:20" s="86" customFormat="1" ht="10.199999999999999">
      <c r="B1671" s="87"/>
      <c r="C1671" s="87"/>
      <c r="D1671" s="89"/>
      <c r="R1671" s="89"/>
      <c r="S1671" s="89"/>
      <c r="T1671" s="89"/>
    </row>
    <row r="1672" spans="2:20" s="86" customFormat="1" ht="10.199999999999999">
      <c r="B1672" s="87"/>
      <c r="C1672" s="87"/>
      <c r="D1672" s="89"/>
      <c r="R1672" s="89"/>
      <c r="S1672" s="89"/>
      <c r="T1672" s="89"/>
    </row>
    <row r="1673" spans="2:20" s="86" customFormat="1" ht="10.199999999999999">
      <c r="B1673" s="87"/>
      <c r="C1673" s="87"/>
      <c r="D1673" s="89"/>
      <c r="R1673" s="89"/>
      <c r="S1673" s="89"/>
      <c r="T1673" s="89"/>
    </row>
    <row r="1674" spans="2:20" s="86" customFormat="1" ht="10.199999999999999">
      <c r="B1674" s="87"/>
      <c r="C1674" s="87"/>
      <c r="D1674" s="89"/>
      <c r="R1674" s="89"/>
      <c r="S1674" s="89"/>
      <c r="T1674" s="89"/>
    </row>
    <row r="1675" spans="2:20" s="86" customFormat="1" ht="10.199999999999999">
      <c r="B1675" s="87"/>
      <c r="C1675" s="87"/>
      <c r="D1675" s="89"/>
      <c r="R1675" s="89"/>
      <c r="S1675" s="89"/>
      <c r="T1675" s="89"/>
    </row>
    <row r="1676" spans="2:20" s="86" customFormat="1" ht="10.199999999999999">
      <c r="B1676" s="87"/>
      <c r="C1676" s="87"/>
      <c r="D1676" s="89"/>
      <c r="R1676" s="89"/>
      <c r="S1676" s="89"/>
      <c r="T1676" s="89"/>
    </row>
    <row r="1677" spans="2:20" s="86" customFormat="1" ht="10.199999999999999">
      <c r="B1677" s="87"/>
      <c r="C1677" s="87"/>
      <c r="D1677" s="89"/>
      <c r="R1677" s="89"/>
      <c r="S1677" s="89"/>
      <c r="T1677" s="89"/>
    </row>
    <row r="1678" spans="2:20" s="86" customFormat="1" ht="10.199999999999999">
      <c r="B1678" s="87"/>
      <c r="C1678" s="87"/>
      <c r="D1678" s="89"/>
      <c r="R1678" s="89"/>
      <c r="S1678" s="89"/>
      <c r="T1678" s="89"/>
    </row>
    <row r="1679" spans="2:20" s="86" customFormat="1" ht="10.199999999999999">
      <c r="B1679" s="87"/>
      <c r="C1679" s="87"/>
      <c r="D1679" s="89"/>
      <c r="R1679" s="89"/>
      <c r="S1679" s="89"/>
      <c r="T1679" s="89"/>
    </row>
    <row r="1680" spans="2:20" s="86" customFormat="1" ht="10.199999999999999">
      <c r="B1680" s="87"/>
      <c r="C1680" s="87"/>
      <c r="D1680" s="89"/>
      <c r="R1680" s="89"/>
      <c r="S1680" s="89"/>
      <c r="T1680" s="89"/>
    </row>
    <row r="1681" spans="2:20" s="86" customFormat="1" ht="10.199999999999999">
      <c r="B1681" s="87"/>
      <c r="C1681" s="87"/>
      <c r="D1681" s="89"/>
      <c r="R1681" s="89"/>
      <c r="S1681" s="89"/>
      <c r="T1681" s="89"/>
    </row>
    <row r="1682" spans="2:20" s="86" customFormat="1" ht="10.199999999999999">
      <c r="B1682" s="87"/>
      <c r="C1682" s="87"/>
      <c r="D1682" s="89"/>
      <c r="R1682" s="89"/>
      <c r="S1682" s="89"/>
      <c r="T1682" s="89"/>
    </row>
    <row r="1683" spans="2:20" s="86" customFormat="1" ht="10.199999999999999">
      <c r="B1683" s="87"/>
      <c r="C1683" s="87"/>
      <c r="D1683" s="89"/>
      <c r="R1683" s="89"/>
      <c r="S1683" s="89"/>
      <c r="T1683" s="89"/>
    </row>
    <row r="1684" spans="2:20" s="86" customFormat="1" ht="10.199999999999999">
      <c r="B1684" s="87"/>
      <c r="C1684" s="87"/>
      <c r="D1684" s="89"/>
      <c r="R1684" s="89"/>
      <c r="S1684" s="89"/>
      <c r="T1684" s="89"/>
    </row>
    <row r="1685" spans="2:20" s="86" customFormat="1" ht="10.199999999999999">
      <c r="B1685" s="87"/>
      <c r="C1685" s="87"/>
      <c r="D1685" s="89"/>
      <c r="R1685" s="89"/>
      <c r="S1685" s="89"/>
      <c r="T1685" s="89"/>
    </row>
    <row r="1686" spans="2:20" s="86" customFormat="1" ht="10.199999999999999">
      <c r="B1686" s="87"/>
      <c r="C1686" s="87"/>
      <c r="D1686" s="89"/>
      <c r="R1686" s="89"/>
      <c r="S1686" s="89"/>
      <c r="T1686" s="89"/>
    </row>
    <row r="1687" spans="2:20" s="86" customFormat="1" ht="10.199999999999999">
      <c r="B1687" s="87"/>
      <c r="C1687" s="87"/>
      <c r="D1687" s="89"/>
      <c r="R1687" s="89"/>
      <c r="S1687" s="89"/>
      <c r="T1687" s="89"/>
    </row>
    <row r="1688" spans="2:20" s="86" customFormat="1" ht="10.199999999999999">
      <c r="B1688" s="87"/>
      <c r="C1688" s="87"/>
      <c r="D1688" s="89"/>
      <c r="R1688" s="89"/>
      <c r="S1688" s="89"/>
      <c r="T1688" s="89"/>
    </row>
    <row r="1689" spans="2:20" s="86" customFormat="1" ht="10.199999999999999">
      <c r="B1689" s="87"/>
      <c r="C1689" s="87"/>
      <c r="D1689" s="89"/>
      <c r="R1689" s="89"/>
      <c r="S1689" s="89"/>
      <c r="T1689" s="89"/>
    </row>
    <row r="1690" spans="2:20" s="86" customFormat="1" ht="10.199999999999999">
      <c r="B1690" s="87"/>
      <c r="C1690" s="87"/>
      <c r="D1690" s="89"/>
      <c r="R1690" s="89"/>
      <c r="S1690" s="89"/>
      <c r="T1690" s="89"/>
    </row>
    <row r="1691" spans="2:20" s="86" customFormat="1" ht="10.199999999999999">
      <c r="B1691" s="87"/>
      <c r="C1691" s="87"/>
      <c r="D1691" s="89"/>
      <c r="R1691" s="89"/>
      <c r="S1691" s="89"/>
      <c r="T1691" s="89"/>
    </row>
    <row r="1692" spans="2:20" s="86" customFormat="1" ht="10.199999999999999">
      <c r="B1692" s="87"/>
      <c r="C1692" s="87"/>
      <c r="D1692" s="89"/>
      <c r="R1692" s="89"/>
      <c r="S1692" s="89"/>
      <c r="T1692" s="89"/>
    </row>
    <row r="1693" spans="2:20" s="86" customFormat="1" ht="10.199999999999999">
      <c r="B1693" s="87"/>
      <c r="C1693" s="87"/>
      <c r="D1693" s="89"/>
      <c r="R1693" s="89"/>
      <c r="S1693" s="89"/>
      <c r="T1693" s="89"/>
    </row>
    <row r="1694" spans="2:20" s="86" customFormat="1" ht="10.199999999999999">
      <c r="B1694" s="87"/>
      <c r="C1694" s="87"/>
      <c r="D1694" s="89"/>
      <c r="R1694" s="89"/>
      <c r="S1694" s="89"/>
      <c r="T1694" s="89"/>
    </row>
    <row r="1695" spans="2:20" s="86" customFormat="1" ht="10.199999999999999">
      <c r="B1695" s="87"/>
      <c r="C1695" s="87"/>
      <c r="D1695" s="89"/>
      <c r="R1695" s="89"/>
      <c r="S1695" s="89"/>
      <c r="T1695" s="89"/>
    </row>
    <row r="1696" spans="2:20" s="86" customFormat="1" ht="10.199999999999999">
      <c r="B1696" s="87"/>
      <c r="C1696" s="87"/>
      <c r="D1696" s="89"/>
      <c r="R1696" s="89"/>
      <c r="S1696" s="89"/>
      <c r="T1696" s="89"/>
    </row>
    <row r="1697" spans="2:20" s="86" customFormat="1" ht="10.199999999999999">
      <c r="B1697" s="87"/>
      <c r="C1697" s="87"/>
      <c r="D1697" s="89"/>
      <c r="R1697" s="89"/>
      <c r="S1697" s="89"/>
      <c r="T1697" s="89"/>
    </row>
    <row r="1698" spans="2:20" s="86" customFormat="1" ht="10.199999999999999">
      <c r="B1698" s="87"/>
      <c r="C1698" s="87"/>
      <c r="D1698" s="89"/>
      <c r="R1698" s="89"/>
      <c r="S1698" s="89"/>
      <c r="T1698" s="89"/>
    </row>
    <row r="1699" spans="2:20" s="86" customFormat="1" ht="10.199999999999999">
      <c r="B1699" s="87"/>
      <c r="C1699" s="87"/>
      <c r="D1699" s="89"/>
      <c r="R1699" s="89"/>
      <c r="S1699" s="89"/>
      <c r="T1699" s="89"/>
    </row>
    <row r="1700" spans="2:20" s="86" customFormat="1" ht="10.199999999999999">
      <c r="B1700" s="87"/>
      <c r="C1700" s="87"/>
      <c r="D1700" s="89"/>
      <c r="R1700" s="89"/>
      <c r="S1700" s="89"/>
      <c r="T1700" s="89"/>
    </row>
    <row r="1701" spans="2:20" s="86" customFormat="1" ht="10.199999999999999">
      <c r="B1701" s="87"/>
      <c r="C1701" s="87"/>
      <c r="D1701" s="89"/>
      <c r="R1701" s="89"/>
      <c r="S1701" s="89"/>
      <c r="T1701" s="89"/>
    </row>
    <row r="1702" spans="2:20" s="86" customFormat="1" ht="10.199999999999999">
      <c r="B1702" s="87"/>
      <c r="C1702" s="87"/>
      <c r="D1702" s="89"/>
      <c r="R1702" s="89"/>
      <c r="S1702" s="89"/>
      <c r="T1702" s="89"/>
    </row>
    <row r="1703" spans="2:20" s="86" customFormat="1" ht="10.199999999999999">
      <c r="B1703" s="87"/>
      <c r="C1703" s="87"/>
      <c r="D1703" s="89"/>
      <c r="R1703" s="89"/>
      <c r="S1703" s="89"/>
      <c r="T1703" s="89"/>
    </row>
    <row r="1704" spans="2:20" s="86" customFormat="1" ht="10.199999999999999">
      <c r="B1704" s="87"/>
      <c r="C1704" s="87"/>
      <c r="D1704" s="89"/>
      <c r="R1704" s="89"/>
      <c r="S1704" s="89"/>
      <c r="T1704" s="89"/>
    </row>
    <row r="1705" spans="2:20" s="86" customFormat="1" ht="10.199999999999999">
      <c r="B1705" s="87"/>
      <c r="C1705" s="87"/>
      <c r="D1705" s="89"/>
      <c r="R1705" s="89"/>
      <c r="S1705" s="89"/>
      <c r="T1705" s="89"/>
    </row>
    <row r="1706" spans="2:20" s="86" customFormat="1" ht="10.199999999999999">
      <c r="B1706" s="87"/>
      <c r="C1706" s="87"/>
      <c r="D1706" s="89"/>
      <c r="R1706" s="89"/>
      <c r="S1706" s="89"/>
      <c r="T1706" s="89"/>
    </row>
    <row r="1707" spans="2:20" s="86" customFormat="1" ht="10.199999999999999">
      <c r="B1707" s="87"/>
      <c r="C1707" s="87"/>
      <c r="D1707" s="89"/>
      <c r="R1707" s="89"/>
      <c r="S1707" s="89"/>
      <c r="T1707" s="89"/>
    </row>
    <row r="1708" spans="2:20" s="86" customFormat="1" ht="10.199999999999999">
      <c r="B1708" s="87"/>
      <c r="C1708" s="87"/>
      <c r="D1708" s="89"/>
      <c r="R1708" s="89"/>
      <c r="S1708" s="89"/>
      <c r="T1708" s="89"/>
    </row>
    <row r="1709" spans="2:20" s="86" customFormat="1" ht="10.199999999999999">
      <c r="B1709" s="87"/>
      <c r="C1709" s="87"/>
      <c r="D1709" s="89"/>
      <c r="R1709" s="89"/>
      <c r="S1709" s="89"/>
      <c r="T1709" s="89"/>
    </row>
    <row r="1710" spans="2:20" s="86" customFormat="1" ht="10.199999999999999">
      <c r="B1710" s="87"/>
      <c r="C1710" s="87"/>
      <c r="D1710" s="89"/>
      <c r="R1710" s="89"/>
      <c r="S1710" s="89"/>
      <c r="T1710" s="89"/>
    </row>
    <row r="1711" spans="2:20" s="86" customFormat="1" ht="10.199999999999999">
      <c r="B1711" s="87"/>
      <c r="C1711" s="87"/>
      <c r="D1711" s="89"/>
      <c r="R1711" s="89"/>
      <c r="S1711" s="89"/>
      <c r="T1711" s="89"/>
    </row>
    <row r="1712" spans="2:20" s="86" customFormat="1" ht="10.199999999999999">
      <c r="B1712" s="87"/>
      <c r="C1712" s="87"/>
      <c r="D1712" s="89"/>
      <c r="R1712" s="89"/>
      <c r="S1712" s="89"/>
      <c r="T1712" s="89"/>
    </row>
    <row r="1713" spans="2:20" s="86" customFormat="1" ht="10.199999999999999">
      <c r="B1713" s="87"/>
      <c r="C1713" s="87"/>
      <c r="D1713" s="89"/>
      <c r="R1713" s="89"/>
      <c r="S1713" s="89"/>
      <c r="T1713" s="89"/>
    </row>
    <row r="1714" spans="2:20" s="86" customFormat="1" ht="10.199999999999999">
      <c r="B1714" s="87"/>
      <c r="C1714" s="87"/>
      <c r="D1714" s="89"/>
      <c r="R1714" s="89"/>
      <c r="S1714" s="89"/>
      <c r="T1714" s="89"/>
    </row>
    <row r="1715" spans="2:20" s="86" customFormat="1" ht="10.199999999999999">
      <c r="B1715" s="87"/>
      <c r="C1715" s="87"/>
      <c r="D1715" s="89"/>
      <c r="R1715" s="89"/>
      <c r="S1715" s="89"/>
      <c r="T1715" s="89"/>
    </row>
    <row r="1716" spans="2:20" s="86" customFormat="1" ht="10.199999999999999">
      <c r="B1716" s="87"/>
      <c r="C1716" s="87"/>
      <c r="D1716" s="89"/>
      <c r="R1716" s="89"/>
      <c r="S1716" s="89"/>
      <c r="T1716" s="89"/>
    </row>
    <row r="1717" spans="2:20" s="86" customFormat="1" ht="10.199999999999999">
      <c r="B1717" s="87"/>
      <c r="C1717" s="87"/>
      <c r="D1717" s="89"/>
      <c r="R1717" s="89"/>
      <c r="S1717" s="89"/>
      <c r="T1717" s="89"/>
    </row>
    <row r="1718" spans="2:20" s="86" customFormat="1" ht="10.199999999999999">
      <c r="B1718" s="87"/>
      <c r="C1718" s="87"/>
      <c r="D1718" s="89"/>
      <c r="R1718" s="89"/>
      <c r="S1718" s="89"/>
      <c r="T1718" s="89"/>
    </row>
    <row r="1719" spans="2:20" s="86" customFormat="1" ht="10.199999999999999">
      <c r="B1719" s="87"/>
      <c r="C1719" s="87"/>
      <c r="D1719" s="89"/>
      <c r="R1719" s="89"/>
      <c r="S1719" s="89"/>
      <c r="T1719" s="89"/>
    </row>
    <row r="1720" spans="2:20" s="86" customFormat="1" ht="10.199999999999999">
      <c r="B1720" s="87"/>
      <c r="C1720" s="87"/>
      <c r="D1720" s="89"/>
      <c r="R1720" s="89"/>
      <c r="S1720" s="89"/>
      <c r="T1720" s="89"/>
    </row>
    <row r="1721" spans="2:20" s="86" customFormat="1" ht="10.199999999999999">
      <c r="B1721" s="87"/>
      <c r="C1721" s="87"/>
      <c r="D1721" s="89"/>
      <c r="R1721" s="89"/>
      <c r="S1721" s="89"/>
      <c r="T1721" s="89"/>
    </row>
    <row r="1722" spans="2:20" s="86" customFormat="1" ht="10.199999999999999">
      <c r="B1722" s="87"/>
      <c r="C1722" s="87"/>
      <c r="D1722" s="89"/>
      <c r="R1722" s="89"/>
      <c r="S1722" s="89"/>
      <c r="T1722" s="89"/>
    </row>
    <row r="1723" spans="2:20" s="86" customFormat="1" ht="10.199999999999999">
      <c r="B1723" s="87"/>
      <c r="C1723" s="87"/>
      <c r="D1723" s="89"/>
      <c r="R1723" s="89"/>
      <c r="S1723" s="89"/>
      <c r="T1723" s="89"/>
    </row>
    <row r="1724" spans="2:20" s="86" customFormat="1" ht="10.199999999999999">
      <c r="B1724" s="87"/>
      <c r="C1724" s="87"/>
      <c r="D1724" s="89"/>
      <c r="R1724" s="89"/>
      <c r="S1724" s="89"/>
      <c r="T1724" s="89"/>
    </row>
    <row r="1725" spans="2:20" s="86" customFormat="1" ht="10.199999999999999">
      <c r="B1725" s="87"/>
      <c r="C1725" s="87"/>
      <c r="D1725" s="89"/>
      <c r="R1725" s="89"/>
      <c r="S1725" s="89"/>
      <c r="T1725" s="89"/>
    </row>
    <row r="1726" spans="2:20" s="86" customFormat="1" ht="10.199999999999999">
      <c r="B1726" s="87"/>
      <c r="C1726" s="87"/>
      <c r="D1726" s="89"/>
      <c r="R1726" s="89"/>
      <c r="S1726" s="89"/>
      <c r="T1726" s="89"/>
    </row>
    <row r="1727" spans="2:20" s="86" customFormat="1" ht="10.199999999999999">
      <c r="B1727" s="87"/>
      <c r="C1727" s="87"/>
      <c r="D1727" s="89"/>
      <c r="R1727" s="89"/>
      <c r="S1727" s="89"/>
      <c r="T1727" s="89"/>
    </row>
    <row r="1728" spans="2:20" s="86" customFormat="1" ht="10.199999999999999">
      <c r="B1728" s="87"/>
      <c r="C1728" s="87"/>
      <c r="D1728" s="89"/>
      <c r="R1728" s="89"/>
      <c r="S1728" s="89"/>
      <c r="T1728" s="89"/>
    </row>
    <row r="1729" spans="2:20" s="86" customFormat="1" ht="10.199999999999999">
      <c r="B1729" s="87"/>
      <c r="C1729" s="87"/>
      <c r="D1729" s="89"/>
      <c r="R1729" s="89"/>
      <c r="S1729" s="89"/>
      <c r="T1729" s="89"/>
    </row>
    <row r="1730" spans="2:20" s="86" customFormat="1" ht="10.199999999999999">
      <c r="B1730" s="87"/>
      <c r="C1730" s="87"/>
      <c r="D1730" s="89"/>
      <c r="R1730" s="89"/>
      <c r="S1730" s="89"/>
      <c r="T1730" s="89"/>
    </row>
    <row r="1731" spans="2:20" s="86" customFormat="1" ht="10.199999999999999">
      <c r="B1731" s="87"/>
      <c r="C1731" s="87"/>
      <c r="D1731" s="89"/>
      <c r="R1731" s="89"/>
      <c r="S1731" s="89"/>
      <c r="T1731" s="89"/>
    </row>
    <row r="1732" spans="2:20" s="86" customFormat="1" ht="10.199999999999999">
      <c r="B1732" s="87"/>
      <c r="C1732" s="87"/>
      <c r="D1732" s="89"/>
      <c r="R1732" s="89"/>
      <c r="S1732" s="89"/>
      <c r="T1732" s="89"/>
    </row>
    <row r="1733" spans="2:20" s="86" customFormat="1" ht="10.199999999999999">
      <c r="B1733" s="87"/>
      <c r="C1733" s="87"/>
      <c r="D1733" s="89"/>
      <c r="R1733" s="89"/>
      <c r="S1733" s="89"/>
      <c r="T1733" s="89"/>
    </row>
    <row r="1734" spans="2:20" s="86" customFormat="1" ht="10.199999999999999">
      <c r="B1734" s="87"/>
      <c r="C1734" s="87"/>
      <c r="D1734" s="89"/>
      <c r="R1734" s="89"/>
      <c r="S1734" s="89"/>
      <c r="T1734" s="89"/>
    </row>
    <row r="1735" spans="2:20" s="86" customFormat="1" ht="10.199999999999999">
      <c r="B1735" s="87"/>
      <c r="C1735" s="87"/>
      <c r="D1735" s="89"/>
      <c r="R1735" s="89"/>
      <c r="S1735" s="89"/>
      <c r="T1735" s="89"/>
    </row>
    <row r="1736" spans="2:20" s="86" customFormat="1" ht="10.199999999999999">
      <c r="B1736" s="87"/>
      <c r="C1736" s="87"/>
      <c r="D1736" s="89"/>
      <c r="R1736" s="89"/>
      <c r="S1736" s="89"/>
      <c r="T1736" s="89"/>
    </row>
    <row r="1737" spans="2:20" s="86" customFormat="1" ht="10.199999999999999">
      <c r="B1737" s="87"/>
      <c r="C1737" s="87"/>
      <c r="D1737" s="89"/>
      <c r="R1737" s="89"/>
      <c r="S1737" s="89"/>
      <c r="T1737" s="89"/>
    </row>
    <row r="1738" spans="2:20" s="86" customFormat="1" ht="10.199999999999999">
      <c r="B1738" s="87"/>
      <c r="C1738" s="87"/>
      <c r="D1738" s="89"/>
      <c r="R1738" s="89"/>
      <c r="S1738" s="89"/>
      <c r="T1738" s="89"/>
    </row>
    <row r="1739" spans="2:20" s="86" customFormat="1" ht="10.199999999999999">
      <c r="B1739" s="87"/>
      <c r="C1739" s="87"/>
      <c r="D1739" s="89"/>
      <c r="R1739" s="89"/>
      <c r="S1739" s="89"/>
      <c r="T1739" s="89"/>
    </row>
    <row r="1740" spans="2:20" s="86" customFormat="1" ht="10.199999999999999">
      <c r="B1740" s="87"/>
      <c r="C1740" s="87"/>
      <c r="D1740" s="89"/>
      <c r="R1740" s="89"/>
      <c r="S1740" s="89"/>
      <c r="T1740" s="89"/>
    </row>
    <row r="1741" spans="2:20" s="86" customFormat="1" ht="10.199999999999999">
      <c r="B1741" s="87"/>
      <c r="C1741" s="87"/>
      <c r="D1741" s="89"/>
      <c r="R1741" s="89"/>
      <c r="S1741" s="89"/>
      <c r="T1741" s="89"/>
    </row>
    <row r="1742" spans="2:20" s="86" customFormat="1" ht="10.199999999999999">
      <c r="B1742" s="87"/>
      <c r="C1742" s="87"/>
      <c r="D1742" s="89"/>
      <c r="R1742" s="89"/>
      <c r="S1742" s="89"/>
      <c r="T1742" s="89"/>
    </row>
    <row r="1743" spans="2:20" s="86" customFormat="1" ht="10.199999999999999">
      <c r="B1743" s="87"/>
      <c r="C1743" s="87"/>
      <c r="D1743" s="89"/>
      <c r="R1743" s="89"/>
      <c r="S1743" s="89"/>
      <c r="T1743" s="89"/>
    </row>
    <row r="1744" spans="2:20" s="86" customFormat="1" ht="10.199999999999999">
      <c r="B1744" s="87"/>
      <c r="C1744" s="87"/>
      <c r="D1744" s="89"/>
      <c r="R1744" s="89"/>
      <c r="S1744" s="89"/>
      <c r="T1744" s="89"/>
    </row>
    <row r="1745" spans="2:20" s="86" customFormat="1" ht="10.199999999999999">
      <c r="B1745" s="87"/>
      <c r="C1745" s="87"/>
      <c r="D1745" s="89"/>
      <c r="R1745" s="89"/>
      <c r="S1745" s="89"/>
      <c r="T1745" s="89"/>
    </row>
    <row r="1746" spans="2:20" s="86" customFormat="1" ht="10.199999999999999">
      <c r="B1746" s="87"/>
      <c r="C1746" s="87"/>
      <c r="D1746" s="89"/>
      <c r="R1746" s="89"/>
      <c r="S1746" s="89"/>
      <c r="T1746" s="89"/>
    </row>
    <row r="1747" spans="2:20" s="86" customFormat="1" ht="10.199999999999999">
      <c r="B1747" s="87"/>
      <c r="C1747" s="87"/>
      <c r="D1747" s="89"/>
      <c r="R1747" s="89"/>
      <c r="S1747" s="89"/>
      <c r="T1747" s="89"/>
    </row>
    <row r="1748" spans="2:20" s="86" customFormat="1" ht="10.199999999999999">
      <c r="B1748" s="87"/>
      <c r="C1748" s="87"/>
      <c r="D1748" s="89"/>
      <c r="R1748" s="89"/>
      <c r="S1748" s="89"/>
      <c r="T1748" s="89"/>
    </row>
    <row r="1749" spans="2:20" s="86" customFormat="1" ht="10.199999999999999">
      <c r="B1749" s="87"/>
      <c r="C1749" s="87"/>
      <c r="D1749" s="89"/>
      <c r="R1749" s="89"/>
      <c r="S1749" s="89"/>
      <c r="T1749" s="89"/>
    </row>
    <row r="1750" spans="2:20" s="86" customFormat="1" ht="10.199999999999999">
      <c r="B1750" s="87"/>
      <c r="C1750" s="87"/>
      <c r="D1750" s="89"/>
      <c r="R1750" s="89"/>
      <c r="S1750" s="89"/>
      <c r="T1750" s="89"/>
    </row>
    <row r="1751" spans="2:20" s="86" customFormat="1" ht="10.199999999999999">
      <c r="B1751" s="87"/>
      <c r="C1751" s="87"/>
      <c r="D1751" s="89"/>
      <c r="R1751" s="89"/>
      <c r="S1751" s="89"/>
      <c r="T1751" s="89"/>
    </row>
    <row r="1752" spans="2:20" s="86" customFormat="1" ht="10.199999999999999">
      <c r="B1752" s="87"/>
      <c r="C1752" s="87"/>
      <c r="D1752" s="89"/>
      <c r="R1752" s="89"/>
      <c r="S1752" s="89"/>
      <c r="T1752" s="89"/>
    </row>
    <row r="1753" spans="2:20" s="86" customFormat="1" ht="10.199999999999999">
      <c r="B1753" s="87"/>
      <c r="C1753" s="87"/>
      <c r="D1753" s="89"/>
      <c r="R1753" s="89"/>
      <c r="S1753" s="89"/>
      <c r="T1753" s="89"/>
    </row>
    <row r="1754" spans="2:20" s="86" customFormat="1" ht="10.199999999999999">
      <c r="B1754" s="87"/>
      <c r="C1754" s="87"/>
      <c r="D1754" s="89"/>
      <c r="R1754" s="89"/>
      <c r="S1754" s="89"/>
      <c r="T1754" s="89"/>
    </row>
    <row r="1755" spans="2:20" s="86" customFormat="1" ht="10.199999999999999">
      <c r="B1755" s="87"/>
      <c r="C1755" s="87"/>
      <c r="D1755" s="89"/>
      <c r="R1755" s="89"/>
      <c r="S1755" s="89"/>
      <c r="T1755" s="89"/>
    </row>
    <row r="1756" spans="2:20" s="86" customFormat="1" ht="10.199999999999999">
      <c r="B1756" s="87"/>
      <c r="C1756" s="87"/>
      <c r="D1756" s="89"/>
      <c r="R1756" s="89"/>
      <c r="S1756" s="89"/>
      <c r="T1756" s="89"/>
    </row>
    <row r="1757" spans="2:20" s="86" customFormat="1" ht="10.199999999999999">
      <c r="B1757" s="87"/>
      <c r="C1757" s="87"/>
      <c r="D1757" s="89"/>
      <c r="R1757" s="89"/>
      <c r="S1757" s="89"/>
      <c r="T1757" s="89"/>
    </row>
    <row r="1758" spans="2:20" s="86" customFormat="1" ht="10.199999999999999">
      <c r="B1758" s="87"/>
      <c r="C1758" s="87"/>
      <c r="D1758" s="89"/>
      <c r="R1758" s="89"/>
      <c r="S1758" s="89"/>
      <c r="T1758" s="89"/>
    </row>
    <row r="1759" spans="2:20" s="86" customFormat="1" ht="10.199999999999999">
      <c r="B1759" s="87"/>
      <c r="C1759" s="87"/>
      <c r="D1759" s="89"/>
      <c r="R1759" s="89"/>
      <c r="S1759" s="89"/>
      <c r="T1759" s="89"/>
    </row>
    <row r="1760" spans="2:20" s="86" customFormat="1" ht="10.199999999999999">
      <c r="B1760" s="87"/>
      <c r="C1760" s="87"/>
      <c r="D1760" s="89"/>
      <c r="R1760" s="89"/>
      <c r="S1760" s="89"/>
      <c r="T1760" s="89"/>
    </row>
    <row r="1761" spans="2:20" s="86" customFormat="1" ht="10.199999999999999">
      <c r="B1761" s="87"/>
      <c r="C1761" s="87"/>
      <c r="D1761" s="89"/>
      <c r="R1761" s="89"/>
      <c r="S1761" s="89"/>
      <c r="T1761" s="89"/>
    </row>
    <row r="1762" spans="2:20" s="86" customFormat="1" ht="10.199999999999999">
      <c r="B1762" s="87"/>
      <c r="C1762" s="87"/>
      <c r="D1762" s="89"/>
      <c r="R1762" s="89"/>
      <c r="S1762" s="89"/>
      <c r="T1762" s="89"/>
    </row>
    <row r="1763" spans="2:20" s="86" customFormat="1" ht="10.199999999999999">
      <c r="B1763" s="87"/>
      <c r="C1763" s="87"/>
      <c r="D1763" s="89"/>
      <c r="R1763" s="89"/>
      <c r="S1763" s="89"/>
      <c r="T1763" s="89"/>
    </row>
    <row r="1764" spans="2:20" s="86" customFormat="1" ht="10.199999999999999">
      <c r="B1764" s="87"/>
      <c r="C1764" s="87"/>
      <c r="D1764" s="89"/>
      <c r="R1764" s="89"/>
      <c r="S1764" s="89"/>
      <c r="T1764" s="89"/>
    </row>
    <row r="1765" spans="2:20" s="86" customFormat="1" ht="10.199999999999999">
      <c r="B1765" s="87"/>
      <c r="C1765" s="87"/>
      <c r="D1765" s="89"/>
      <c r="R1765" s="89"/>
      <c r="S1765" s="89"/>
      <c r="T1765" s="89"/>
    </row>
    <row r="1766" spans="2:20" s="86" customFormat="1" ht="10.199999999999999">
      <c r="B1766" s="87"/>
      <c r="C1766" s="87"/>
      <c r="D1766" s="89"/>
      <c r="R1766" s="89"/>
      <c r="S1766" s="89"/>
      <c r="T1766" s="89"/>
    </row>
    <row r="1767" spans="2:20" s="86" customFormat="1" ht="10.199999999999999">
      <c r="B1767" s="87"/>
      <c r="C1767" s="87"/>
      <c r="D1767" s="89"/>
      <c r="R1767" s="89"/>
      <c r="S1767" s="89"/>
      <c r="T1767" s="89"/>
    </row>
    <row r="1768" spans="2:20" s="86" customFormat="1" ht="10.199999999999999">
      <c r="B1768" s="87"/>
      <c r="C1768" s="87"/>
      <c r="D1768" s="89"/>
      <c r="R1768" s="89"/>
      <c r="S1768" s="89"/>
      <c r="T1768" s="89"/>
    </row>
    <row r="1769" spans="2:20" s="86" customFormat="1" ht="10.199999999999999">
      <c r="B1769" s="87"/>
      <c r="C1769" s="87"/>
      <c r="D1769" s="89"/>
      <c r="R1769" s="89"/>
      <c r="S1769" s="89"/>
      <c r="T1769" s="89"/>
    </row>
    <row r="1770" spans="2:20" s="86" customFormat="1" ht="10.199999999999999">
      <c r="B1770" s="87"/>
      <c r="C1770" s="87"/>
      <c r="D1770" s="89"/>
      <c r="R1770" s="89"/>
      <c r="S1770" s="89"/>
      <c r="T1770" s="89"/>
    </row>
    <row r="1771" spans="2:20" s="86" customFormat="1" ht="10.199999999999999">
      <c r="B1771" s="87"/>
      <c r="C1771" s="87"/>
      <c r="D1771" s="89"/>
      <c r="R1771" s="89"/>
      <c r="S1771" s="89"/>
      <c r="T1771" s="89"/>
    </row>
    <row r="1772" spans="2:20" s="86" customFormat="1" ht="10.199999999999999">
      <c r="B1772" s="87"/>
      <c r="C1772" s="87"/>
      <c r="D1772" s="89"/>
      <c r="R1772" s="89"/>
      <c r="S1772" s="89"/>
      <c r="T1772" s="89"/>
    </row>
    <row r="1773" spans="2:20" s="86" customFormat="1" ht="10.199999999999999">
      <c r="B1773" s="87"/>
      <c r="C1773" s="87"/>
      <c r="D1773" s="89"/>
      <c r="R1773" s="89"/>
      <c r="S1773" s="89"/>
      <c r="T1773" s="89"/>
    </row>
    <row r="1774" spans="2:20" s="86" customFormat="1" ht="10.199999999999999">
      <c r="B1774" s="87"/>
      <c r="C1774" s="87"/>
      <c r="D1774" s="89"/>
      <c r="R1774" s="89"/>
      <c r="S1774" s="89"/>
      <c r="T1774" s="89"/>
    </row>
    <row r="1775" spans="2:20" s="86" customFormat="1" ht="10.199999999999999">
      <c r="B1775" s="87"/>
      <c r="C1775" s="87"/>
      <c r="D1775" s="89"/>
      <c r="R1775" s="89"/>
      <c r="S1775" s="89"/>
      <c r="T1775" s="89"/>
    </row>
    <row r="1776" spans="2:20" s="86" customFormat="1" ht="10.199999999999999">
      <c r="B1776" s="87"/>
      <c r="C1776" s="87"/>
      <c r="D1776" s="89"/>
      <c r="R1776" s="89"/>
      <c r="S1776" s="89"/>
      <c r="T1776" s="89"/>
    </row>
    <row r="1777" spans="2:20" s="86" customFormat="1" ht="10.199999999999999">
      <c r="B1777" s="87"/>
      <c r="C1777" s="87"/>
      <c r="D1777" s="89"/>
      <c r="R1777" s="89"/>
      <c r="S1777" s="89"/>
      <c r="T1777" s="89"/>
    </row>
    <row r="1778" spans="2:20" s="86" customFormat="1" ht="10.199999999999999">
      <c r="B1778" s="87"/>
      <c r="C1778" s="87"/>
      <c r="D1778" s="89"/>
      <c r="R1778" s="89"/>
      <c r="S1778" s="89"/>
      <c r="T1778" s="89"/>
    </row>
    <row r="1779" spans="2:20" s="86" customFormat="1" ht="10.199999999999999">
      <c r="B1779" s="87"/>
      <c r="C1779" s="87"/>
      <c r="D1779" s="89"/>
      <c r="R1779" s="89"/>
      <c r="S1779" s="89"/>
      <c r="T1779" s="89"/>
    </row>
    <row r="1780" spans="2:20" s="86" customFormat="1" ht="10.199999999999999">
      <c r="B1780" s="87"/>
      <c r="C1780" s="87"/>
      <c r="D1780" s="89"/>
      <c r="R1780" s="89"/>
      <c r="S1780" s="89"/>
      <c r="T1780" s="89"/>
    </row>
    <row r="1781" spans="2:20" s="86" customFormat="1" ht="10.199999999999999">
      <c r="B1781" s="87"/>
      <c r="C1781" s="87"/>
      <c r="D1781" s="89"/>
      <c r="R1781" s="89"/>
      <c r="S1781" s="89"/>
      <c r="T1781" s="89"/>
    </row>
    <row r="1782" spans="2:20" s="86" customFormat="1" ht="10.199999999999999">
      <c r="B1782" s="87"/>
      <c r="C1782" s="87"/>
      <c r="D1782" s="89"/>
      <c r="R1782" s="89"/>
      <c r="S1782" s="89"/>
      <c r="T1782" s="89"/>
    </row>
    <row r="1783" spans="2:20" s="86" customFormat="1" ht="10.199999999999999">
      <c r="B1783" s="87"/>
      <c r="C1783" s="87"/>
      <c r="D1783" s="89"/>
      <c r="R1783" s="89"/>
      <c r="S1783" s="89"/>
      <c r="T1783" s="89"/>
    </row>
    <row r="1784" spans="2:20" s="86" customFormat="1" ht="10.199999999999999">
      <c r="B1784" s="87"/>
      <c r="C1784" s="87"/>
      <c r="D1784" s="89"/>
      <c r="R1784" s="89"/>
      <c r="S1784" s="89"/>
      <c r="T1784" s="89"/>
    </row>
    <row r="1785" spans="2:20" s="86" customFormat="1" ht="10.199999999999999">
      <c r="B1785" s="87"/>
      <c r="C1785" s="87"/>
      <c r="D1785" s="89"/>
      <c r="R1785" s="89"/>
      <c r="S1785" s="89"/>
      <c r="T1785" s="89"/>
    </row>
    <row r="1786" spans="2:20" s="86" customFormat="1" ht="10.199999999999999">
      <c r="B1786" s="87"/>
      <c r="C1786" s="87"/>
      <c r="D1786" s="89"/>
      <c r="R1786" s="89"/>
      <c r="S1786" s="89"/>
      <c r="T1786" s="89"/>
    </row>
    <row r="1787" spans="2:20" s="86" customFormat="1" ht="10.199999999999999">
      <c r="B1787" s="87"/>
      <c r="C1787" s="87"/>
      <c r="D1787" s="89"/>
      <c r="R1787" s="89"/>
      <c r="S1787" s="89"/>
      <c r="T1787" s="89"/>
    </row>
    <row r="1788" spans="2:20" s="86" customFormat="1" ht="10.199999999999999">
      <c r="B1788" s="87"/>
      <c r="C1788" s="87"/>
      <c r="D1788" s="89"/>
      <c r="R1788" s="89"/>
      <c r="S1788" s="89"/>
      <c r="T1788" s="89"/>
    </row>
    <row r="1789" spans="2:20" s="86" customFormat="1" ht="10.199999999999999">
      <c r="B1789" s="87"/>
      <c r="C1789" s="87"/>
      <c r="D1789" s="89"/>
      <c r="R1789" s="89"/>
      <c r="S1789" s="89"/>
      <c r="T1789" s="89"/>
    </row>
    <row r="1790" spans="2:20" s="86" customFormat="1" ht="10.199999999999999">
      <c r="B1790" s="87"/>
      <c r="C1790" s="87"/>
      <c r="D1790" s="89"/>
      <c r="R1790" s="89"/>
      <c r="S1790" s="89"/>
      <c r="T1790" s="89"/>
    </row>
    <row r="1791" spans="2:20" s="86" customFormat="1" ht="10.199999999999999">
      <c r="B1791" s="87"/>
      <c r="C1791" s="87"/>
      <c r="D1791" s="89"/>
      <c r="R1791" s="89"/>
      <c r="S1791" s="89"/>
      <c r="T1791" s="89"/>
    </row>
    <row r="1792" spans="2:20" s="86" customFormat="1" ht="10.199999999999999">
      <c r="B1792" s="87"/>
      <c r="C1792" s="87"/>
      <c r="D1792" s="89"/>
      <c r="R1792" s="89"/>
      <c r="S1792" s="89"/>
      <c r="T1792" s="89"/>
    </row>
    <row r="1793" spans="2:20" s="86" customFormat="1" ht="10.199999999999999">
      <c r="B1793" s="87"/>
      <c r="C1793" s="87"/>
      <c r="D1793" s="89"/>
      <c r="R1793" s="89"/>
      <c r="S1793" s="89"/>
      <c r="T1793" s="89"/>
    </row>
    <row r="1794" spans="2:20" s="86" customFormat="1" ht="10.199999999999999">
      <c r="B1794" s="87"/>
      <c r="C1794" s="87"/>
      <c r="D1794" s="89"/>
      <c r="R1794" s="89"/>
      <c r="S1794" s="89"/>
      <c r="T1794" s="89"/>
    </row>
    <row r="1795" spans="2:20" s="86" customFormat="1" ht="10.199999999999999">
      <c r="B1795" s="87"/>
      <c r="C1795" s="87"/>
      <c r="D1795" s="89"/>
      <c r="R1795" s="89"/>
      <c r="S1795" s="89"/>
      <c r="T1795" s="89"/>
    </row>
    <row r="1796" spans="2:20" s="86" customFormat="1" ht="10.199999999999999">
      <c r="B1796" s="87"/>
      <c r="C1796" s="87"/>
      <c r="D1796" s="89"/>
      <c r="R1796" s="89"/>
      <c r="S1796" s="89"/>
      <c r="T1796" s="89"/>
    </row>
    <row r="1797" spans="2:20" s="86" customFormat="1" ht="10.199999999999999">
      <c r="B1797" s="87"/>
      <c r="C1797" s="87"/>
      <c r="D1797" s="89"/>
      <c r="R1797" s="89"/>
      <c r="S1797" s="89"/>
      <c r="T1797" s="89"/>
    </row>
    <row r="1798" spans="2:20" s="86" customFormat="1" ht="10.199999999999999">
      <c r="B1798" s="87"/>
      <c r="C1798" s="87"/>
      <c r="D1798" s="89"/>
      <c r="R1798" s="89"/>
      <c r="S1798" s="89"/>
      <c r="T1798" s="89"/>
    </row>
    <row r="1799" spans="2:20" s="86" customFormat="1" ht="10.199999999999999">
      <c r="B1799" s="87"/>
      <c r="C1799" s="87"/>
      <c r="D1799" s="89"/>
      <c r="R1799" s="89"/>
      <c r="S1799" s="89"/>
      <c r="T1799" s="89"/>
    </row>
    <row r="1800" spans="2:20" s="86" customFormat="1" ht="10.199999999999999">
      <c r="B1800" s="87"/>
      <c r="C1800" s="87"/>
      <c r="D1800" s="89"/>
      <c r="R1800" s="89"/>
      <c r="S1800" s="89"/>
      <c r="T1800" s="89"/>
    </row>
    <row r="1801" spans="2:20" s="86" customFormat="1" ht="10.199999999999999">
      <c r="B1801" s="87"/>
      <c r="C1801" s="87"/>
      <c r="D1801" s="89"/>
      <c r="R1801" s="89"/>
      <c r="S1801" s="89"/>
      <c r="T1801" s="89"/>
    </row>
    <row r="1802" spans="2:20" s="86" customFormat="1" ht="10.199999999999999">
      <c r="B1802" s="87"/>
      <c r="C1802" s="87"/>
      <c r="D1802" s="89"/>
      <c r="R1802" s="89"/>
      <c r="S1802" s="89"/>
      <c r="T1802" s="89"/>
    </row>
    <row r="1803" spans="2:20" s="86" customFormat="1" ht="10.199999999999999">
      <c r="B1803" s="87"/>
      <c r="C1803" s="87"/>
      <c r="D1803" s="89"/>
      <c r="R1803" s="89"/>
      <c r="S1803" s="89"/>
      <c r="T1803" s="89"/>
    </row>
    <row r="1804" spans="2:20" s="86" customFormat="1" ht="10.199999999999999">
      <c r="B1804" s="87"/>
      <c r="C1804" s="87"/>
      <c r="D1804" s="89"/>
      <c r="R1804" s="89"/>
      <c r="S1804" s="89"/>
      <c r="T1804" s="89"/>
    </row>
    <row r="1805" spans="2:20" s="86" customFormat="1" ht="10.199999999999999">
      <c r="B1805" s="87"/>
      <c r="C1805" s="87"/>
      <c r="D1805" s="89"/>
      <c r="R1805" s="89"/>
      <c r="S1805" s="89"/>
      <c r="T1805" s="89"/>
    </row>
    <row r="1806" spans="2:20" s="86" customFormat="1" ht="10.199999999999999">
      <c r="B1806" s="87"/>
      <c r="C1806" s="87"/>
      <c r="D1806" s="89"/>
      <c r="R1806" s="89"/>
      <c r="S1806" s="89"/>
      <c r="T1806" s="89"/>
    </row>
    <row r="1807" spans="2:20" s="86" customFormat="1" ht="10.199999999999999">
      <c r="B1807" s="87"/>
      <c r="C1807" s="87"/>
      <c r="D1807" s="89"/>
      <c r="R1807" s="89"/>
      <c r="S1807" s="89"/>
      <c r="T1807" s="89"/>
    </row>
    <row r="1808" spans="2:20" s="86" customFormat="1" ht="10.199999999999999">
      <c r="B1808" s="87"/>
      <c r="C1808" s="87"/>
      <c r="D1808" s="89"/>
      <c r="R1808" s="89"/>
      <c r="S1808" s="89"/>
      <c r="T1808" s="89"/>
    </row>
    <row r="1809" spans="2:20" s="86" customFormat="1" ht="10.199999999999999">
      <c r="B1809" s="87"/>
      <c r="C1809" s="87"/>
      <c r="D1809" s="89"/>
      <c r="R1809" s="89"/>
      <c r="S1809" s="89"/>
      <c r="T1809" s="89"/>
    </row>
    <row r="1810" spans="2:20" s="86" customFormat="1" ht="10.199999999999999">
      <c r="B1810" s="87"/>
      <c r="C1810" s="87"/>
      <c r="D1810" s="89"/>
      <c r="R1810" s="89"/>
      <c r="S1810" s="89"/>
      <c r="T1810" s="89"/>
    </row>
    <row r="1811" spans="2:20" s="86" customFormat="1" ht="10.199999999999999">
      <c r="B1811" s="87"/>
      <c r="C1811" s="87"/>
      <c r="D1811" s="89"/>
      <c r="R1811" s="89"/>
      <c r="S1811" s="89"/>
      <c r="T1811" s="89"/>
    </row>
    <row r="1812" spans="2:20" s="86" customFormat="1" ht="10.199999999999999">
      <c r="B1812" s="87"/>
      <c r="C1812" s="87"/>
      <c r="D1812" s="89"/>
      <c r="R1812" s="89"/>
      <c r="S1812" s="89"/>
      <c r="T1812" s="89"/>
    </row>
    <row r="1813" spans="2:20" s="86" customFormat="1" ht="10.199999999999999">
      <c r="B1813" s="87"/>
      <c r="C1813" s="87"/>
      <c r="D1813" s="89"/>
      <c r="R1813" s="89"/>
      <c r="S1813" s="89"/>
      <c r="T1813" s="89"/>
    </row>
    <row r="1814" spans="2:20" s="86" customFormat="1" ht="10.199999999999999">
      <c r="B1814" s="87"/>
      <c r="C1814" s="87"/>
      <c r="D1814" s="89"/>
      <c r="R1814" s="89"/>
      <c r="S1814" s="89"/>
      <c r="T1814" s="89"/>
    </row>
    <row r="1815" spans="2:20" s="86" customFormat="1" ht="10.199999999999999">
      <c r="B1815" s="87"/>
      <c r="C1815" s="87"/>
      <c r="D1815" s="89"/>
      <c r="R1815" s="89"/>
      <c r="S1815" s="89"/>
      <c r="T1815" s="89"/>
    </row>
    <row r="1816" spans="2:20" s="86" customFormat="1" ht="10.199999999999999">
      <c r="B1816" s="87"/>
      <c r="C1816" s="87"/>
      <c r="D1816" s="89"/>
      <c r="R1816" s="89"/>
      <c r="S1816" s="89"/>
      <c r="T1816" s="89"/>
    </row>
    <row r="1817" spans="2:20" s="86" customFormat="1" ht="10.199999999999999">
      <c r="B1817" s="87"/>
      <c r="C1817" s="87"/>
      <c r="D1817" s="89"/>
      <c r="R1817" s="89"/>
      <c r="S1817" s="89"/>
      <c r="T1817" s="89"/>
    </row>
    <row r="1818" spans="2:20" s="86" customFormat="1" ht="10.199999999999999">
      <c r="B1818" s="87"/>
      <c r="C1818" s="87"/>
      <c r="D1818" s="89"/>
      <c r="R1818" s="89"/>
      <c r="S1818" s="89"/>
      <c r="T1818" s="89"/>
    </row>
    <row r="1819" spans="2:20" s="86" customFormat="1" ht="10.199999999999999">
      <c r="B1819" s="87"/>
      <c r="C1819" s="87"/>
      <c r="D1819" s="89"/>
      <c r="R1819" s="89"/>
      <c r="S1819" s="89"/>
      <c r="T1819" s="89"/>
    </row>
    <row r="1820" spans="2:20" s="86" customFormat="1" ht="10.199999999999999">
      <c r="B1820" s="87"/>
      <c r="C1820" s="87"/>
      <c r="D1820" s="89"/>
      <c r="R1820" s="89"/>
      <c r="S1820" s="89"/>
      <c r="T1820" s="89"/>
    </row>
    <row r="1821" spans="2:20" s="86" customFormat="1" ht="10.199999999999999">
      <c r="B1821" s="87"/>
      <c r="C1821" s="87"/>
      <c r="D1821" s="89"/>
      <c r="R1821" s="89"/>
      <c r="S1821" s="89"/>
      <c r="T1821" s="89"/>
    </row>
    <row r="1822" spans="2:20" s="86" customFormat="1" ht="10.199999999999999">
      <c r="B1822" s="87"/>
      <c r="C1822" s="87"/>
      <c r="D1822" s="89"/>
      <c r="R1822" s="89"/>
      <c r="S1822" s="89"/>
      <c r="T1822" s="89"/>
    </row>
    <row r="1823" spans="2:20" s="86" customFormat="1" ht="10.199999999999999">
      <c r="B1823" s="87"/>
      <c r="C1823" s="87"/>
      <c r="D1823" s="89"/>
      <c r="R1823" s="89"/>
      <c r="S1823" s="89"/>
      <c r="T1823" s="89"/>
    </row>
    <row r="1824" spans="2:20" s="86" customFormat="1" ht="10.199999999999999">
      <c r="B1824" s="87"/>
      <c r="C1824" s="87"/>
      <c r="D1824" s="89"/>
      <c r="R1824" s="89"/>
      <c r="S1824" s="89"/>
      <c r="T1824" s="89"/>
    </row>
    <row r="1825" spans="2:20" s="86" customFormat="1" ht="10.199999999999999">
      <c r="B1825" s="87"/>
      <c r="C1825" s="87"/>
      <c r="D1825" s="89"/>
      <c r="R1825" s="89"/>
      <c r="S1825" s="89"/>
      <c r="T1825" s="89"/>
    </row>
    <row r="1826" spans="2:20" s="86" customFormat="1" ht="10.199999999999999">
      <c r="B1826" s="87"/>
      <c r="C1826" s="87"/>
      <c r="D1826" s="89"/>
      <c r="R1826" s="89"/>
      <c r="S1826" s="89"/>
      <c r="T1826" s="89"/>
    </row>
    <row r="1827" spans="2:20" s="86" customFormat="1" ht="10.199999999999999">
      <c r="B1827" s="87"/>
      <c r="C1827" s="87"/>
      <c r="D1827" s="89"/>
      <c r="R1827" s="89"/>
      <c r="S1827" s="89"/>
      <c r="T1827" s="89"/>
    </row>
    <row r="1828" spans="2:20" s="86" customFormat="1" ht="10.199999999999999">
      <c r="B1828" s="87"/>
      <c r="C1828" s="87"/>
      <c r="D1828" s="89"/>
      <c r="R1828" s="89"/>
      <c r="S1828" s="89"/>
      <c r="T1828" s="89"/>
    </row>
    <row r="1829" spans="2:20" s="86" customFormat="1" ht="10.199999999999999">
      <c r="B1829" s="87"/>
      <c r="C1829" s="87"/>
      <c r="D1829" s="89"/>
      <c r="R1829" s="89"/>
      <c r="S1829" s="89"/>
      <c r="T1829" s="89"/>
    </row>
    <row r="1830" spans="2:20" s="86" customFormat="1" ht="10.199999999999999">
      <c r="B1830" s="87"/>
      <c r="C1830" s="87"/>
      <c r="D1830" s="89"/>
      <c r="R1830" s="89"/>
      <c r="S1830" s="89"/>
      <c r="T1830" s="89"/>
    </row>
    <row r="1831" spans="2:20" s="86" customFormat="1" ht="10.199999999999999">
      <c r="B1831" s="87"/>
      <c r="C1831" s="87"/>
      <c r="D1831" s="89"/>
      <c r="R1831" s="89"/>
      <c r="S1831" s="89"/>
      <c r="T1831" s="89"/>
    </row>
    <row r="1832" spans="2:20" s="86" customFormat="1" ht="10.199999999999999">
      <c r="B1832" s="87"/>
      <c r="C1832" s="87"/>
      <c r="D1832" s="89"/>
      <c r="R1832" s="89"/>
      <c r="S1832" s="89"/>
      <c r="T1832" s="89"/>
    </row>
    <row r="1833" spans="2:20" s="86" customFormat="1" ht="10.199999999999999">
      <c r="B1833" s="87"/>
      <c r="C1833" s="87"/>
      <c r="D1833" s="89"/>
      <c r="R1833" s="89"/>
      <c r="S1833" s="89"/>
      <c r="T1833" s="89"/>
    </row>
    <row r="1834" spans="2:20" s="86" customFormat="1" ht="10.199999999999999">
      <c r="B1834" s="87"/>
      <c r="C1834" s="87"/>
      <c r="D1834" s="89"/>
      <c r="R1834" s="89"/>
      <c r="S1834" s="89"/>
      <c r="T1834" s="89"/>
    </row>
    <row r="1835" spans="2:20" s="86" customFormat="1" ht="10.199999999999999">
      <c r="B1835" s="87"/>
      <c r="C1835" s="87"/>
      <c r="D1835" s="89"/>
      <c r="R1835" s="89"/>
      <c r="S1835" s="89"/>
      <c r="T1835" s="89"/>
    </row>
    <row r="1836" spans="2:20" s="86" customFormat="1" ht="10.199999999999999">
      <c r="B1836" s="87"/>
      <c r="C1836" s="87"/>
      <c r="D1836" s="89"/>
      <c r="R1836" s="89"/>
      <c r="S1836" s="89"/>
      <c r="T1836" s="89"/>
    </row>
    <row r="1837" spans="2:20" s="86" customFormat="1" ht="10.199999999999999">
      <c r="B1837" s="87"/>
      <c r="C1837" s="87"/>
      <c r="D1837" s="89"/>
      <c r="R1837" s="89"/>
      <c r="S1837" s="89"/>
      <c r="T1837" s="89"/>
    </row>
    <row r="1838" spans="2:20" s="86" customFormat="1" ht="10.199999999999999">
      <c r="B1838" s="87"/>
      <c r="C1838" s="87"/>
      <c r="D1838" s="89"/>
      <c r="R1838" s="89"/>
      <c r="S1838" s="89"/>
      <c r="T1838" s="89"/>
    </row>
    <row r="1839" spans="2:20" s="86" customFormat="1" ht="10.199999999999999">
      <c r="B1839" s="87"/>
      <c r="C1839" s="87"/>
      <c r="D1839" s="89"/>
      <c r="R1839" s="89"/>
      <c r="S1839" s="89"/>
      <c r="T1839" s="89"/>
    </row>
    <row r="1840" spans="2:20" s="86" customFormat="1" ht="10.199999999999999">
      <c r="B1840" s="87"/>
      <c r="C1840" s="87"/>
      <c r="D1840" s="89"/>
      <c r="R1840" s="89"/>
      <c r="S1840" s="89"/>
      <c r="T1840" s="89"/>
    </row>
    <row r="1841" spans="2:20" s="86" customFormat="1" ht="10.199999999999999">
      <c r="B1841" s="87"/>
      <c r="C1841" s="87"/>
      <c r="D1841" s="89"/>
      <c r="R1841" s="89"/>
      <c r="S1841" s="89"/>
      <c r="T1841" s="89"/>
    </row>
    <row r="1842" spans="2:20" s="86" customFormat="1" ht="10.199999999999999">
      <c r="B1842" s="87"/>
      <c r="C1842" s="87"/>
      <c r="D1842" s="89"/>
      <c r="R1842" s="89"/>
      <c r="S1842" s="89"/>
      <c r="T1842" s="89"/>
    </row>
    <row r="1843" spans="2:20" s="86" customFormat="1" ht="10.199999999999999">
      <c r="B1843" s="87"/>
      <c r="C1843" s="87"/>
      <c r="D1843" s="89"/>
      <c r="R1843" s="89"/>
      <c r="S1843" s="89"/>
      <c r="T1843" s="89"/>
    </row>
    <row r="1844" spans="2:20" s="86" customFormat="1" ht="10.199999999999999">
      <c r="B1844" s="87"/>
      <c r="C1844" s="87"/>
      <c r="D1844" s="89"/>
      <c r="R1844" s="89"/>
      <c r="S1844" s="89"/>
      <c r="T1844" s="89"/>
    </row>
    <row r="1845" spans="2:20" s="86" customFormat="1" ht="10.199999999999999">
      <c r="B1845" s="87"/>
      <c r="C1845" s="87"/>
      <c r="D1845" s="89"/>
      <c r="R1845" s="89"/>
      <c r="S1845" s="89"/>
      <c r="T1845" s="89"/>
    </row>
    <row r="1846" spans="2:20" s="86" customFormat="1" ht="10.199999999999999">
      <c r="B1846" s="87"/>
      <c r="C1846" s="87"/>
      <c r="D1846" s="89"/>
      <c r="R1846" s="89"/>
      <c r="S1846" s="89"/>
      <c r="T1846" s="89"/>
    </row>
    <row r="1847" spans="2:20" s="86" customFormat="1" ht="10.199999999999999">
      <c r="B1847" s="87"/>
      <c r="C1847" s="87"/>
      <c r="D1847" s="89"/>
      <c r="R1847" s="89"/>
      <c r="S1847" s="89"/>
      <c r="T1847" s="89"/>
    </row>
    <row r="1848" spans="2:20" s="86" customFormat="1" ht="10.199999999999999">
      <c r="B1848" s="87"/>
      <c r="C1848" s="87"/>
      <c r="D1848" s="89"/>
      <c r="R1848" s="89"/>
      <c r="S1848" s="89"/>
      <c r="T1848" s="89"/>
    </row>
    <row r="1849" spans="2:20" s="86" customFormat="1" ht="10.199999999999999">
      <c r="B1849" s="87"/>
      <c r="C1849" s="87"/>
      <c r="D1849" s="89"/>
      <c r="R1849" s="89"/>
      <c r="S1849" s="89"/>
      <c r="T1849" s="89"/>
    </row>
    <row r="1850" spans="2:20" s="86" customFormat="1" ht="10.199999999999999">
      <c r="B1850" s="87"/>
      <c r="C1850" s="87"/>
      <c r="D1850" s="89"/>
      <c r="R1850" s="89"/>
      <c r="S1850" s="89"/>
      <c r="T1850" s="89"/>
    </row>
    <row r="1851" spans="2:20" s="86" customFormat="1" ht="10.199999999999999">
      <c r="B1851" s="87"/>
      <c r="C1851" s="87"/>
      <c r="D1851" s="89"/>
      <c r="R1851" s="89"/>
      <c r="S1851" s="89"/>
      <c r="T1851" s="89"/>
    </row>
    <row r="1852" spans="2:20" s="86" customFormat="1" ht="10.199999999999999">
      <c r="B1852" s="87"/>
      <c r="C1852" s="87"/>
      <c r="D1852" s="89"/>
      <c r="R1852" s="89"/>
      <c r="S1852" s="89"/>
      <c r="T1852" s="89"/>
    </row>
    <row r="1853" spans="2:20" s="86" customFormat="1" ht="10.199999999999999">
      <c r="B1853" s="87"/>
      <c r="C1853" s="87"/>
      <c r="D1853" s="89"/>
      <c r="R1853" s="89"/>
      <c r="S1853" s="89"/>
      <c r="T1853" s="89"/>
    </row>
    <row r="1854" spans="2:20" s="86" customFormat="1" ht="10.199999999999999">
      <c r="B1854" s="87"/>
      <c r="C1854" s="87"/>
      <c r="D1854" s="89"/>
      <c r="R1854" s="89"/>
      <c r="S1854" s="89"/>
      <c r="T1854" s="89"/>
    </row>
    <row r="1855" spans="2:20" s="86" customFormat="1" ht="10.199999999999999">
      <c r="B1855" s="87"/>
      <c r="C1855" s="87"/>
      <c r="D1855" s="89"/>
      <c r="R1855" s="89"/>
      <c r="S1855" s="89"/>
      <c r="T1855" s="89"/>
    </row>
    <row r="1856" spans="2:20" s="86" customFormat="1" ht="10.199999999999999">
      <c r="B1856" s="87"/>
      <c r="C1856" s="87"/>
      <c r="D1856" s="89"/>
      <c r="R1856" s="89"/>
      <c r="S1856" s="89"/>
      <c r="T1856" s="89"/>
    </row>
    <row r="1857" spans="2:20" s="86" customFormat="1" ht="10.199999999999999">
      <c r="B1857" s="87"/>
      <c r="C1857" s="87"/>
      <c r="D1857" s="89"/>
      <c r="R1857" s="89"/>
      <c r="S1857" s="89"/>
      <c r="T1857" s="89"/>
    </row>
    <row r="1858" spans="2:20" s="86" customFormat="1" ht="10.199999999999999">
      <c r="B1858" s="87"/>
      <c r="C1858" s="87"/>
      <c r="D1858" s="89"/>
      <c r="R1858" s="89"/>
      <c r="S1858" s="89"/>
      <c r="T1858" s="89"/>
    </row>
    <row r="1859" spans="2:20" s="86" customFormat="1" ht="10.199999999999999">
      <c r="B1859" s="87"/>
      <c r="C1859" s="87"/>
      <c r="D1859" s="89"/>
      <c r="R1859" s="89"/>
      <c r="S1859" s="89"/>
      <c r="T1859" s="89"/>
    </row>
    <row r="1860" spans="2:20" s="86" customFormat="1" ht="10.199999999999999">
      <c r="B1860" s="87"/>
      <c r="C1860" s="87"/>
      <c r="D1860" s="89"/>
      <c r="R1860" s="89"/>
      <c r="S1860" s="89"/>
      <c r="T1860" s="89"/>
    </row>
    <row r="1861" spans="2:20" s="86" customFormat="1" ht="10.199999999999999">
      <c r="B1861" s="87"/>
      <c r="C1861" s="87"/>
      <c r="D1861" s="89"/>
      <c r="R1861" s="89"/>
      <c r="S1861" s="89"/>
      <c r="T1861" s="89"/>
    </row>
    <row r="1862" spans="2:20" s="86" customFormat="1" ht="10.199999999999999">
      <c r="B1862" s="87"/>
      <c r="C1862" s="87"/>
      <c r="D1862" s="89"/>
      <c r="R1862" s="89"/>
      <c r="S1862" s="89"/>
      <c r="T1862" s="89"/>
    </row>
    <row r="1863" spans="2:20" s="86" customFormat="1" ht="10.199999999999999">
      <c r="B1863" s="87"/>
      <c r="C1863" s="87"/>
      <c r="D1863" s="89"/>
      <c r="R1863" s="89"/>
      <c r="S1863" s="89"/>
      <c r="T1863" s="89"/>
    </row>
    <row r="1864" spans="2:20" s="86" customFormat="1" ht="10.199999999999999">
      <c r="B1864" s="87"/>
      <c r="C1864" s="87"/>
      <c r="D1864" s="89"/>
      <c r="R1864" s="89"/>
      <c r="S1864" s="89"/>
      <c r="T1864" s="89"/>
    </row>
    <row r="1865" spans="2:20" s="86" customFormat="1" ht="10.199999999999999">
      <c r="B1865" s="87"/>
      <c r="C1865" s="87"/>
      <c r="D1865" s="89"/>
      <c r="R1865" s="89"/>
      <c r="S1865" s="89"/>
      <c r="T1865" s="89"/>
    </row>
    <row r="1866" spans="2:20" s="86" customFormat="1" ht="10.199999999999999">
      <c r="B1866" s="87"/>
      <c r="C1866" s="87"/>
      <c r="D1866" s="89"/>
      <c r="R1866" s="89"/>
      <c r="S1866" s="89"/>
      <c r="T1866" s="89"/>
    </row>
    <row r="1867" spans="2:20" s="86" customFormat="1" ht="10.199999999999999">
      <c r="B1867" s="87"/>
      <c r="C1867" s="87"/>
      <c r="D1867" s="89"/>
      <c r="R1867" s="89"/>
      <c r="S1867" s="89"/>
      <c r="T1867" s="89"/>
    </row>
    <row r="1868" spans="2:20" s="86" customFormat="1" ht="10.199999999999999">
      <c r="B1868" s="87"/>
      <c r="C1868" s="87"/>
      <c r="D1868" s="89"/>
      <c r="R1868" s="89"/>
      <c r="S1868" s="89"/>
      <c r="T1868" s="89"/>
    </row>
    <row r="1869" spans="2:20" s="86" customFormat="1" ht="10.199999999999999">
      <c r="B1869" s="87"/>
      <c r="C1869" s="87"/>
      <c r="D1869" s="89"/>
      <c r="R1869" s="89"/>
      <c r="S1869" s="89"/>
      <c r="T1869" s="89"/>
    </row>
    <row r="1870" spans="2:20" s="86" customFormat="1" ht="10.199999999999999">
      <c r="B1870" s="87"/>
      <c r="C1870" s="87"/>
      <c r="D1870" s="89"/>
      <c r="R1870" s="89"/>
      <c r="S1870" s="89"/>
      <c r="T1870" s="89"/>
    </row>
    <row r="1871" spans="2:20" s="86" customFormat="1" ht="10.199999999999999">
      <c r="B1871" s="87"/>
      <c r="C1871" s="87"/>
      <c r="D1871" s="89"/>
      <c r="R1871" s="89"/>
      <c r="S1871" s="89"/>
      <c r="T1871" s="89"/>
    </row>
    <row r="1872" spans="2:20" s="86" customFormat="1" ht="10.199999999999999">
      <c r="B1872" s="87"/>
      <c r="C1872" s="87"/>
      <c r="D1872" s="89"/>
      <c r="R1872" s="89"/>
      <c r="S1872" s="89"/>
      <c r="T1872" s="89"/>
    </row>
    <row r="1873" spans="2:20" s="86" customFormat="1" ht="10.199999999999999">
      <c r="B1873" s="87"/>
      <c r="C1873" s="87"/>
      <c r="D1873" s="89"/>
      <c r="R1873" s="89"/>
      <c r="S1873" s="89"/>
      <c r="T1873" s="89"/>
    </row>
    <row r="1874" spans="2:20" s="86" customFormat="1" ht="10.199999999999999">
      <c r="B1874" s="87"/>
      <c r="C1874" s="87"/>
      <c r="D1874" s="89"/>
      <c r="R1874" s="89"/>
      <c r="S1874" s="89"/>
      <c r="T1874" s="89"/>
    </row>
    <row r="1875" spans="2:20" s="86" customFormat="1" ht="10.199999999999999">
      <c r="B1875" s="87"/>
      <c r="C1875" s="87"/>
      <c r="D1875" s="89"/>
      <c r="R1875" s="89"/>
      <c r="S1875" s="89"/>
      <c r="T1875" s="89"/>
    </row>
    <row r="1876" spans="2:20" s="86" customFormat="1" ht="10.199999999999999">
      <c r="B1876" s="87"/>
      <c r="C1876" s="87"/>
      <c r="D1876" s="89"/>
      <c r="R1876" s="89"/>
      <c r="S1876" s="89"/>
      <c r="T1876" s="89"/>
    </row>
    <row r="1877" spans="2:20" s="86" customFormat="1" ht="10.199999999999999">
      <c r="B1877" s="87"/>
      <c r="C1877" s="87"/>
      <c r="D1877" s="89"/>
      <c r="R1877" s="89"/>
      <c r="S1877" s="89"/>
      <c r="T1877" s="89"/>
    </row>
    <row r="1878" spans="2:20" s="86" customFormat="1" ht="10.199999999999999">
      <c r="B1878" s="87"/>
      <c r="C1878" s="87"/>
      <c r="D1878" s="89"/>
      <c r="R1878" s="89"/>
      <c r="S1878" s="89"/>
      <c r="T1878" s="89"/>
    </row>
    <row r="1879" spans="2:20" s="86" customFormat="1" ht="10.199999999999999">
      <c r="B1879" s="87"/>
      <c r="C1879" s="87"/>
      <c r="D1879" s="89"/>
      <c r="R1879" s="89"/>
      <c r="S1879" s="89"/>
      <c r="T1879" s="89"/>
    </row>
    <row r="1880" spans="2:20" s="86" customFormat="1" ht="10.199999999999999">
      <c r="B1880" s="87"/>
      <c r="C1880" s="87"/>
      <c r="D1880" s="89"/>
      <c r="R1880" s="89"/>
      <c r="S1880" s="89"/>
      <c r="T1880" s="89"/>
    </row>
    <row r="1881" spans="2:20" s="86" customFormat="1" ht="10.199999999999999">
      <c r="B1881" s="87"/>
      <c r="C1881" s="87"/>
      <c r="D1881" s="89"/>
      <c r="R1881" s="89"/>
      <c r="S1881" s="89"/>
      <c r="T1881" s="89"/>
    </row>
    <row r="1882" spans="2:20" s="86" customFormat="1" ht="10.199999999999999">
      <c r="B1882" s="87"/>
      <c r="C1882" s="87"/>
      <c r="D1882" s="89"/>
      <c r="R1882" s="89"/>
      <c r="S1882" s="89"/>
      <c r="T1882" s="89"/>
    </row>
    <row r="1883" spans="2:20" s="86" customFormat="1" ht="10.199999999999999">
      <c r="B1883" s="87"/>
      <c r="C1883" s="87"/>
      <c r="D1883" s="89"/>
      <c r="R1883" s="89"/>
      <c r="S1883" s="89"/>
      <c r="T1883" s="89"/>
    </row>
    <row r="1884" spans="2:20" s="86" customFormat="1" ht="10.199999999999999">
      <c r="B1884" s="87"/>
      <c r="C1884" s="87"/>
      <c r="D1884" s="89"/>
      <c r="R1884" s="89"/>
      <c r="S1884" s="89"/>
      <c r="T1884" s="89"/>
    </row>
    <row r="1885" spans="2:20" s="86" customFormat="1" ht="10.199999999999999">
      <c r="B1885" s="87"/>
      <c r="C1885" s="87"/>
      <c r="D1885" s="89"/>
      <c r="R1885" s="89"/>
      <c r="S1885" s="89"/>
      <c r="T1885" s="89"/>
    </row>
    <row r="1886" spans="2:20" s="86" customFormat="1" ht="10.199999999999999">
      <c r="B1886" s="87"/>
      <c r="C1886" s="87"/>
      <c r="D1886" s="89"/>
      <c r="R1886" s="89"/>
      <c r="S1886" s="89"/>
      <c r="T1886" s="89"/>
    </row>
    <row r="1887" spans="2:20" s="86" customFormat="1" ht="10.199999999999999">
      <c r="B1887" s="87"/>
      <c r="C1887" s="87"/>
      <c r="D1887" s="89"/>
      <c r="R1887" s="89"/>
      <c r="S1887" s="89"/>
      <c r="T1887" s="89"/>
    </row>
    <row r="1888" spans="2:20" s="86" customFormat="1" ht="10.199999999999999">
      <c r="B1888" s="87"/>
      <c r="C1888" s="87"/>
      <c r="D1888" s="89"/>
      <c r="R1888" s="89"/>
      <c r="S1888" s="89"/>
      <c r="T1888" s="89"/>
    </row>
    <row r="1889" spans="2:20" s="86" customFormat="1" ht="10.199999999999999">
      <c r="B1889" s="87"/>
      <c r="C1889" s="87"/>
      <c r="D1889" s="89"/>
      <c r="R1889" s="89"/>
      <c r="S1889" s="89"/>
      <c r="T1889" s="89"/>
    </row>
    <row r="1890" spans="2:20" s="86" customFormat="1" ht="10.199999999999999">
      <c r="B1890" s="87"/>
      <c r="C1890" s="87"/>
      <c r="D1890" s="89"/>
      <c r="R1890" s="89"/>
      <c r="S1890" s="89"/>
      <c r="T1890" s="89"/>
    </row>
    <row r="1891" spans="2:20" s="86" customFormat="1" ht="10.199999999999999">
      <c r="B1891" s="87"/>
      <c r="C1891" s="87"/>
      <c r="D1891" s="89"/>
      <c r="R1891" s="89"/>
      <c r="S1891" s="89"/>
      <c r="T1891" s="89"/>
    </row>
    <row r="1892" spans="2:20" s="86" customFormat="1" ht="10.199999999999999">
      <c r="B1892" s="87"/>
      <c r="C1892" s="87"/>
      <c r="D1892" s="89"/>
      <c r="R1892" s="89"/>
      <c r="S1892" s="89"/>
      <c r="T1892" s="89"/>
    </row>
    <row r="1893" spans="2:20" s="86" customFormat="1" ht="10.199999999999999">
      <c r="B1893" s="87"/>
      <c r="C1893" s="87"/>
      <c r="D1893" s="89"/>
      <c r="R1893" s="89"/>
      <c r="S1893" s="89"/>
      <c r="T1893" s="89"/>
    </row>
    <row r="1894" spans="2:20" s="86" customFormat="1" ht="10.199999999999999">
      <c r="B1894" s="87"/>
      <c r="C1894" s="87"/>
      <c r="D1894" s="89"/>
      <c r="R1894" s="89"/>
      <c r="S1894" s="89"/>
      <c r="T1894" s="89"/>
    </row>
    <row r="1895" spans="2:20" s="86" customFormat="1" ht="10.199999999999999">
      <c r="B1895" s="87"/>
      <c r="C1895" s="87"/>
      <c r="D1895" s="89"/>
      <c r="R1895" s="89"/>
      <c r="S1895" s="89"/>
      <c r="T1895" s="89"/>
    </row>
    <row r="1896" spans="2:20" s="86" customFormat="1" ht="10.199999999999999">
      <c r="B1896" s="87"/>
      <c r="C1896" s="87"/>
      <c r="D1896" s="89"/>
      <c r="R1896" s="89"/>
      <c r="S1896" s="89"/>
      <c r="T1896" s="89"/>
    </row>
    <row r="1897" spans="2:20" s="86" customFormat="1" ht="10.199999999999999">
      <c r="B1897" s="87"/>
      <c r="C1897" s="87"/>
      <c r="D1897" s="89"/>
      <c r="R1897" s="89"/>
      <c r="S1897" s="89"/>
      <c r="T1897" s="89"/>
    </row>
    <row r="1898" spans="2:20" s="86" customFormat="1" ht="10.199999999999999">
      <c r="B1898" s="87"/>
      <c r="C1898" s="87"/>
      <c r="D1898" s="89"/>
      <c r="R1898" s="89"/>
      <c r="S1898" s="89"/>
      <c r="T1898" s="89"/>
    </row>
    <row r="1899" spans="2:20" s="86" customFormat="1" ht="10.199999999999999">
      <c r="B1899" s="87"/>
      <c r="C1899" s="87"/>
      <c r="D1899" s="89"/>
      <c r="R1899" s="89"/>
      <c r="S1899" s="89"/>
      <c r="T1899" s="89"/>
    </row>
    <row r="1900" spans="2:20" s="86" customFormat="1" ht="10.199999999999999">
      <c r="B1900" s="87"/>
      <c r="C1900" s="87"/>
      <c r="D1900" s="89"/>
      <c r="R1900" s="89"/>
      <c r="S1900" s="89"/>
      <c r="T1900" s="89"/>
    </row>
    <row r="1901" spans="2:20" s="86" customFormat="1" ht="10.199999999999999">
      <c r="B1901" s="87"/>
      <c r="C1901" s="87"/>
      <c r="D1901" s="89"/>
      <c r="R1901" s="89"/>
      <c r="S1901" s="89"/>
      <c r="T1901" s="89"/>
    </row>
    <row r="1902" spans="2:20" s="86" customFormat="1" ht="10.199999999999999">
      <c r="B1902" s="87"/>
      <c r="C1902" s="87"/>
      <c r="D1902" s="89"/>
      <c r="R1902" s="89"/>
      <c r="S1902" s="89"/>
      <c r="T1902" s="89"/>
    </row>
    <row r="1903" spans="2:20" s="86" customFormat="1" ht="10.199999999999999">
      <c r="B1903" s="87"/>
      <c r="C1903" s="87"/>
      <c r="D1903" s="89"/>
      <c r="R1903" s="89"/>
      <c r="S1903" s="89"/>
      <c r="T1903" s="89"/>
    </row>
    <row r="1904" spans="2:20" s="86" customFormat="1" ht="10.199999999999999">
      <c r="B1904" s="87"/>
      <c r="C1904" s="87"/>
      <c r="D1904" s="89"/>
      <c r="R1904" s="89"/>
      <c r="S1904" s="89"/>
      <c r="T1904" s="89"/>
    </row>
    <row r="1905" spans="2:20" s="86" customFormat="1" ht="10.199999999999999">
      <c r="B1905" s="87"/>
      <c r="C1905" s="87"/>
      <c r="D1905" s="89"/>
      <c r="R1905" s="89"/>
      <c r="S1905" s="89"/>
      <c r="T1905" s="89"/>
    </row>
    <row r="1906" spans="2:20" s="86" customFormat="1" ht="10.199999999999999">
      <c r="B1906" s="87"/>
      <c r="C1906" s="87"/>
      <c r="D1906" s="89"/>
      <c r="R1906" s="89"/>
      <c r="S1906" s="89"/>
      <c r="T1906" s="89"/>
    </row>
    <row r="1907" spans="2:20" s="86" customFormat="1" ht="10.199999999999999">
      <c r="B1907" s="87"/>
      <c r="C1907" s="87"/>
      <c r="D1907" s="89"/>
      <c r="R1907" s="89"/>
      <c r="S1907" s="89"/>
      <c r="T1907" s="89"/>
    </row>
    <row r="1908" spans="2:20" s="86" customFormat="1" ht="10.199999999999999">
      <c r="B1908" s="87"/>
      <c r="C1908" s="87"/>
      <c r="D1908" s="89"/>
      <c r="R1908" s="89"/>
      <c r="S1908" s="89"/>
      <c r="T1908" s="89"/>
    </row>
    <row r="1909" spans="2:20" s="86" customFormat="1" ht="10.199999999999999">
      <c r="B1909" s="87"/>
      <c r="C1909" s="87"/>
      <c r="D1909" s="89"/>
      <c r="R1909" s="89"/>
      <c r="S1909" s="89"/>
      <c r="T1909" s="89"/>
    </row>
    <row r="1910" spans="2:20" s="86" customFormat="1" ht="10.199999999999999">
      <c r="B1910" s="87"/>
      <c r="C1910" s="87"/>
      <c r="D1910" s="89"/>
      <c r="R1910" s="89"/>
      <c r="S1910" s="89"/>
      <c r="T1910" s="89"/>
    </row>
    <row r="1911" spans="2:20" s="86" customFormat="1" ht="10.199999999999999">
      <c r="B1911" s="87"/>
      <c r="C1911" s="87"/>
      <c r="D1911" s="89"/>
      <c r="R1911" s="89"/>
      <c r="S1911" s="89"/>
      <c r="T1911" s="89"/>
    </row>
    <row r="1912" spans="2:20" s="86" customFormat="1" ht="10.199999999999999">
      <c r="B1912" s="87"/>
      <c r="C1912" s="87"/>
      <c r="D1912" s="89"/>
      <c r="R1912" s="89"/>
      <c r="S1912" s="89"/>
      <c r="T1912" s="89"/>
    </row>
    <row r="1913" spans="2:20" s="86" customFormat="1" ht="10.199999999999999">
      <c r="B1913" s="87"/>
      <c r="C1913" s="87"/>
      <c r="D1913" s="89"/>
      <c r="R1913" s="89"/>
      <c r="S1913" s="89"/>
      <c r="T1913" s="89"/>
    </row>
    <row r="1914" spans="2:20" s="86" customFormat="1" ht="10.199999999999999">
      <c r="B1914" s="87"/>
      <c r="C1914" s="87"/>
      <c r="D1914" s="89"/>
      <c r="R1914" s="89"/>
      <c r="S1914" s="89"/>
      <c r="T1914" s="89"/>
    </row>
    <row r="1915" spans="2:20" s="86" customFormat="1" ht="10.199999999999999">
      <c r="B1915" s="87"/>
      <c r="C1915" s="87"/>
      <c r="D1915" s="89"/>
      <c r="R1915" s="89"/>
      <c r="S1915" s="89"/>
      <c r="T1915" s="89"/>
    </row>
    <row r="1916" spans="2:20" s="86" customFormat="1" ht="10.199999999999999">
      <c r="B1916" s="87"/>
      <c r="C1916" s="87"/>
      <c r="D1916" s="89"/>
      <c r="R1916" s="89"/>
      <c r="S1916" s="89"/>
      <c r="T1916" s="89"/>
    </row>
    <row r="1917" spans="2:20" s="86" customFormat="1" ht="10.199999999999999">
      <c r="B1917" s="87"/>
      <c r="C1917" s="87"/>
      <c r="D1917" s="89"/>
      <c r="R1917" s="89"/>
      <c r="S1917" s="89"/>
      <c r="T1917" s="89"/>
    </row>
    <row r="1918" spans="2:20" s="86" customFormat="1" ht="10.199999999999999">
      <c r="B1918" s="87"/>
      <c r="C1918" s="87"/>
      <c r="D1918" s="89"/>
      <c r="R1918" s="89"/>
      <c r="S1918" s="89"/>
      <c r="T1918" s="89"/>
    </row>
    <row r="1919" spans="2:20" s="86" customFormat="1" ht="10.199999999999999">
      <c r="B1919" s="87"/>
      <c r="C1919" s="87"/>
      <c r="D1919" s="89"/>
      <c r="R1919" s="89"/>
      <c r="S1919" s="89"/>
      <c r="T1919" s="89"/>
    </row>
    <row r="1920" spans="2:20" s="86" customFormat="1" ht="10.199999999999999">
      <c r="B1920" s="87"/>
      <c r="C1920" s="87"/>
      <c r="D1920" s="89"/>
      <c r="R1920" s="89"/>
      <c r="S1920" s="89"/>
      <c r="T1920" s="89"/>
    </row>
    <row r="1921" spans="2:20" s="86" customFormat="1" ht="10.199999999999999">
      <c r="B1921" s="87"/>
      <c r="C1921" s="87"/>
      <c r="D1921" s="89"/>
      <c r="R1921" s="89"/>
      <c r="S1921" s="89"/>
      <c r="T1921" s="89"/>
    </row>
    <row r="1922" spans="2:20" s="86" customFormat="1" ht="10.199999999999999">
      <c r="B1922" s="87"/>
      <c r="C1922" s="87"/>
      <c r="D1922" s="89"/>
      <c r="R1922" s="89"/>
      <c r="S1922" s="89"/>
      <c r="T1922" s="89"/>
    </row>
    <row r="1923" spans="2:20" s="86" customFormat="1" ht="10.199999999999999">
      <c r="B1923" s="87"/>
      <c r="C1923" s="87"/>
      <c r="D1923" s="89"/>
      <c r="R1923" s="89"/>
      <c r="S1923" s="89"/>
      <c r="T1923" s="89"/>
    </row>
    <row r="1924" spans="2:20" s="86" customFormat="1" ht="10.199999999999999">
      <c r="B1924" s="87"/>
      <c r="C1924" s="87"/>
      <c r="D1924" s="89"/>
      <c r="R1924" s="89"/>
      <c r="S1924" s="89"/>
      <c r="T1924" s="89"/>
    </row>
    <row r="1925" spans="2:20" s="86" customFormat="1" ht="10.199999999999999">
      <c r="B1925" s="87"/>
      <c r="C1925" s="87"/>
      <c r="D1925" s="89"/>
      <c r="R1925" s="89"/>
      <c r="S1925" s="89"/>
      <c r="T1925" s="89"/>
    </row>
    <row r="1926" spans="2:20" s="86" customFormat="1" ht="10.199999999999999">
      <c r="B1926" s="87"/>
      <c r="C1926" s="87"/>
      <c r="D1926" s="89"/>
      <c r="R1926" s="89"/>
      <c r="S1926" s="89"/>
      <c r="T1926" s="89"/>
    </row>
    <row r="1927" spans="2:20" s="86" customFormat="1" ht="10.199999999999999">
      <c r="B1927" s="87"/>
      <c r="C1927" s="87"/>
      <c r="D1927" s="89"/>
      <c r="R1927" s="89"/>
      <c r="S1927" s="89"/>
      <c r="T1927" s="89"/>
    </row>
    <row r="1928" spans="2:20" s="86" customFormat="1" ht="10.199999999999999">
      <c r="B1928" s="87"/>
      <c r="C1928" s="87"/>
      <c r="D1928" s="89"/>
      <c r="R1928" s="89"/>
      <c r="S1928" s="89"/>
      <c r="T1928" s="89"/>
    </row>
    <row r="1929" spans="2:20" s="86" customFormat="1" ht="10.199999999999999">
      <c r="B1929" s="87"/>
      <c r="C1929" s="87"/>
      <c r="D1929" s="89"/>
      <c r="R1929" s="89"/>
      <c r="S1929" s="89"/>
      <c r="T1929" s="89"/>
    </row>
    <row r="1930" spans="2:20" s="86" customFormat="1" ht="10.199999999999999">
      <c r="B1930" s="87"/>
      <c r="C1930" s="87"/>
      <c r="D1930" s="89"/>
      <c r="R1930" s="89"/>
      <c r="S1930" s="89"/>
      <c r="T1930" s="89"/>
    </row>
    <row r="1931" spans="2:20" s="86" customFormat="1" ht="10.199999999999999">
      <c r="B1931" s="87"/>
      <c r="C1931" s="87"/>
      <c r="D1931" s="89"/>
      <c r="R1931" s="89"/>
      <c r="S1931" s="89"/>
      <c r="T1931" s="89"/>
    </row>
    <row r="1932" spans="2:20" s="86" customFormat="1" ht="10.199999999999999">
      <c r="B1932" s="87"/>
      <c r="C1932" s="87"/>
      <c r="D1932" s="89"/>
      <c r="R1932" s="89"/>
      <c r="S1932" s="89"/>
      <c r="T1932" s="89"/>
    </row>
    <row r="1933" spans="2:20" s="86" customFormat="1" ht="10.199999999999999">
      <c r="B1933" s="87"/>
      <c r="C1933" s="87"/>
      <c r="D1933" s="89"/>
      <c r="R1933" s="89"/>
      <c r="S1933" s="89"/>
      <c r="T1933" s="89"/>
    </row>
    <row r="1934" spans="2:20" s="86" customFormat="1" ht="10.199999999999999">
      <c r="B1934" s="87"/>
      <c r="C1934" s="87"/>
      <c r="D1934" s="89"/>
      <c r="R1934" s="89"/>
      <c r="S1934" s="89"/>
      <c r="T1934" s="89"/>
    </row>
    <row r="1935" spans="2:20" s="86" customFormat="1" ht="10.199999999999999">
      <c r="B1935" s="87"/>
      <c r="C1935" s="87"/>
      <c r="D1935" s="89"/>
      <c r="R1935" s="89"/>
      <c r="S1935" s="89"/>
      <c r="T1935" s="89"/>
    </row>
    <row r="1936" spans="2:20" s="86" customFormat="1" ht="10.199999999999999">
      <c r="B1936" s="87"/>
      <c r="C1936" s="87"/>
      <c r="D1936" s="89"/>
      <c r="R1936" s="89"/>
      <c r="S1936" s="89"/>
      <c r="T1936" s="89"/>
    </row>
    <row r="1937" spans="2:20" s="86" customFormat="1" ht="10.199999999999999">
      <c r="B1937" s="87"/>
      <c r="C1937" s="87"/>
      <c r="D1937" s="89"/>
      <c r="R1937" s="89"/>
      <c r="S1937" s="89"/>
      <c r="T1937" s="89"/>
    </row>
    <row r="1938" spans="2:20" s="86" customFormat="1" ht="10.199999999999999">
      <c r="B1938" s="87"/>
      <c r="C1938" s="87"/>
      <c r="D1938" s="89"/>
      <c r="R1938" s="89"/>
      <c r="S1938" s="89"/>
      <c r="T1938" s="89"/>
    </row>
    <row r="1939" spans="2:20" s="86" customFormat="1" ht="10.199999999999999">
      <c r="B1939" s="87"/>
      <c r="C1939" s="87"/>
      <c r="D1939" s="89"/>
      <c r="R1939" s="89"/>
      <c r="S1939" s="89"/>
      <c r="T1939" s="89"/>
    </row>
    <row r="1940" spans="2:20" s="86" customFormat="1" ht="10.199999999999999">
      <c r="B1940" s="87"/>
      <c r="C1940" s="87"/>
      <c r="D1940" s="89"/>
      <c r="R1940" s="89"/>
      <c r="S1940" s="89"/>
      <c r="T1940" s="89"/>
    </row>
    <row r="1941" spans="2:20" s="86" customFormat="1" ht="10.199999999999999">
      <c r="B1941" s="87"/>
      <c r="C1941" s="87"/>
      <c r="D1941" s="89"/>
      <c r="R1941" s="89"/>
      <c r="S1941" s="89"/>
      <c r="T1941" s="89"/>
    </row>
    <row r="1942" spans="2:20" s="86" customFormat="1" ht="10.199999999999999">
      <c r="B1942" s="87"/>
      <c r="C1942" s="87"/>
      <c r="D1942" s="89"/>
      <c r="R1942" s="89"/>
      <c r="S1942" s="89"/>
      <c r="T1942" s="89"/>
    </row>
    <row r="1943" spans="2:20" s="86" customFormat="1" ht="10.199999999999999">
      <c r="B1943" s="87"/>
      <c r="C1943" s="87"/>
      <c r="D1943" s="89"/>
      <c r="R1943" s="89"/>
      <c r="S1943" s="89"/>
      <c r="T1943" s="89"/>
    </row>
    <row r="1944" spans="2:20" s="86" customFormat="1" ht="10.199999999999999">
      <c r="B1944" s="87"/>
      <c r="C1944" s="87"/>
      <c r="D1944" s="89"/>
      <c r="R1944" s="89"/>
      <c r="S1944" s="89"/>
      <c r="T1944" s="89"/>
    </row>
    <row r="1945" spans="2:20" s="86" customFormat="1" ht="10.199999999999999">
      <c r="B1945" s="87"/>
      <c r="C1945" s="87"/>
      <c r="D1945" s="89"/>
      <c r="R1945" s="89"/>
      <c r="S1945" s="89"/>
      <c r="T1945" s="89"/>
    </row>
    <row r="1946" spans="2:20" s="86" customFormat="1" ht="10.199999999999999">
      <c r="B1946" s="87"/>
      <c r="C1946" s="87"/>
      <c r="D1946" s="89"/>
      <c r="R1946" s="89"/>
      <c r="S1946" s="89"/>
      <c r="T1946" s="89"/>
    </row>
    <row r="1947" spans="2:20" s="86" customFormat="1" ht="10.199999999999999">
      <c r="B1947" s="87"/>
      <c r="C1947" s="87"/>
      <c r="D1947" s="89"/>
      <c r="R1947" s="89"/>
      <c r="S1947" s="89"/>
      <c r="T1947" s="89"/>
    </row>
    <row r="1948" spans="2:20" s="86" customFormat="1" ht="10.199999999999999">
      <c r="B1948" s="87"/>
      <c r="C1948" s="87"/>
      <c r="D1948" s="89"/>
      <c r="R1948" s="89"/>
      <c r="S1948" s="89"/>
      <c r="T1948" s="89"/>
    </row>
    <row r="1949" spans="2:20" s="86" customFormat="1" ht="10.199999999999999">
      <c r="B1949" s="87"/>
      <c r="C1949" s="87"/>
      <c r="D1949" s="89"/>
      <c r="R1949" s="89"/>
      <c r="S1949" s="89"/>
      <c r="T1949" s="89"/>
    </row>
    <row r="1950" spans="2:20" s="86" customFormat="1" ht="10.199999999999999">
      <c r="B1950" s="87"/>
      <c r="C1950" s="87"/>
      <c r="D1950" s="89"/>
      <c r="R1950" s="89"/>
      <c r="S1950" s="89"/>
      <c r="T1950" s="89"/>
    </row>
    <row r="1951" spans="2:20" s="86" customFormat="1" ht="10.199999999999999">
      <c r="B1951" s="87"/>
      <c r="C1951" s="87"/>
      <c r="D1951" s="89"/>
      <c r="R1951" s="89"/>
      <c r="S1951" s="89"/>
      <c r="T1951" s="89"/>
    </row>
    <row r="1952" spans="2:20" s="86" customFormat="1" ht="10.199999999999999">
      <c r="B1952" s="87"/>
      <c r="C1952" s="87"/>
      <c r="D1952" s="89"/>
      <c r="R1952" s="89"/>
      <c r="S1952" s="89"/>
      <c r="T1952" s="89"/>
    </row>
    <row r="1953" spans="2:20" s="86" customFormat="1" ht="10.199999999999999">
      <c r="B1953" s="87"/>
      <c r="C1953" s="87"/>
      <c r="D1953" s="89"/>
      <c r="R1953" s="89"/>
      <c r="S1953" s="89"/>
      <c r="T1953" s="89"/>
    </row>
    <row r="1954" spans="2:20" s="86" customFormat="1" ht="10.199999999999999">
      <c r="B1954" s="87"/>
      <c r="C1954" s="87"/>
      <c r="D1954" s="89"/>
      <c r="R1954" s="89"/>
      <c r="S1954" s="89"/>
      <c r="T1954" s="89"/>
    </row>
    <row r="1955" spans="2:20" s="86" customFormat="1" ht="10.199999999999999">
      <c r="B1955" s="87"/>
      <c r="C1955" s="87"/>
      <c r="D1955" s="89"/>
      <c r="R1955" s="89"/>
      <c r="S1955" s="89"/>
      <c r="T1955" s="89"/>
    </row>
    <row r="1956" spans="2:20" s="86" customFormat="1" ht="10.199999999999999">
      <c r="B1956" s="87"/>
      <c r="C1956" s="87"/>
      <c r="D1956" s="89"/>
      <c r="R1956" s="89"/>
      <c r="S1956" s="89"/>
      <c r="T1956" s="89"/>
    </row>
    <row r="1957" spans="2:20" s="86" customFormat="1" ht="10.199999999999999">
      <c r="B1957" s="87"/>
      <c r="C1957" s="87"/>
      <c r="D1957" s="89"/>
      <c r="R1957" s="89"/>
      <c r="S1957" s="89"/>
      <c r="T1957" s="89"/>
    </row>
    <row r="1958" spans="2:20" s="86" customFormat="1" ht="10.199999999999999">
      <c r="B1958" s="87"/>
      <c r="C1958" s="87"/>
      <c r="D1958" s="89"/>
      <c r="R1958" s="89"/>
      <c r="S1958" s="89"/>
      <c r="T1958" s="89"/>
    </row>
    <row r="1959" spans="2:20" s="86" customFormat="1" ht="10.199999999999999">
      <c r="B1959" s="87"/>
      <c r="C1959" s="87"/>
      <c r="D1959" s="89"/>
      <c r="R1959" s="89"/>
      <c r="S1959" s="89"/>
      <c r="T1959" s="89"/>
    </row>
    <row r="1960" spans="2:20" s="86" customFormat="1" ht="10.199999999999999">
      <c r="B1960" s="87"/>
      <c r="C1960" s="87"/>
      <c r="D1960" s="89"/>
      <c r="R1960" s="89"/>
      <c r="S1960" s="89"/>
      <c r="T1960" s="89"/>
    </row>
    <row r="1961" spans="2:20" s="86" customFormat="1" ht="10.199999999999999">
      <c r="B1961" s="87"/>
      <c r="C1961" s="87"/>
      <c r="D1961" s="89"/>
      <c r="R1961" s="89"/>
      <c r="S1961" s="89"/>
      <c r="T1961" s="89"/>
    </row>
    <row r="1962" spans="2:20" s="86" customFormat="1" ht="10.199999999999999">
      <c r="B1962" s="87"/>
      <c r="C1962" s="87"/>
      <c r="D1962" s="89"/>
      <c r="R1962" s="89"/>
      <c r="S1962" s="89"/>
      <c r="T1962" s="89"/>
    </row>
    <row r="1963" spans="2:20" s="86" customFormat="1" ht="10.199999999999999">
      <c r="B1963" s="87"/>
      <c r="C1963" s="87"/>
      <c r="D1963" s="89"/>
      <c r="R1963" s="89"/>
      <c r="S1963" s="89"/>
      <c r="T1963" s="89"/>
    </row>
    <row r="1964" spans="2:20" s="86" customFormat="1" ht="10.199999999999999">
      <c r="B1964" s="87"/>
      <c r="C1964" s="87"/>
      <c r="D1964" s="89"/>
      <c r="R1964" s="89"/>
      <c r="S1964" s="89"/>
      <c r="T1964" s="89"/>
    </row>
    <row r="1965" spans="2:20" s="86" customFormat="1" ht="10.199999999999999">
      <c r="B1965" s="87"/>
      <c r="C1965" s="87"/>
      <c r="D1965" s="89"/>
      <c r="R1965" s="89"/>
      <c r="S1965" s="89"/>
      <c r="T1965" s="89"/>
    </row>
    <row r="1966" spans="2:20" s="86" customFormat="1" ht="10.199999999999999">
      <c r="B1966" s="87"/>
      <c r="C1966" s="87"/>
      <c r="D1966" s="89"/>
      <c r="R1966" s="89"/>
      <c r="S1966" s="89"/>
      <c r="T1966" s="89"/>
    </row>
    <row r="1967" spans="2:20" s="86" customFormat="1" ht="10.199999999999999">
      <c r="B1967" s="87"/>
      <c r="C1967" s="87"/>
      <c r="D1967" s="89"/>
      <c r="R1967" s="89"/>
      <c r="S1967" s="89"/>
      <c r="T1967" s="89"/>
    </row>
    <row r="1968" spans="2:20" s="86" customFormat="1" ht="10.199999999999999">
      <c r="B1968" s="87"/>
      <c r="C1968" s="87"/>
      <c r="D1968" s="89"/>
      <c r="R1968" s="89"/>
      <c r="S1968" s="89"/>
      <c r="T1968" s="89"/>
    </row>
    <row r="1969" spans="2:20" s="86" customFormat="1" ht="10.199999999999999">
      <c r="B1969" s="87"/>
      <c r="C1969" s="87"/>
      <c r="D1969" s="89"/>
      <c r="R1969" s="89"/>
      <c r="S1969" s="89"/>
      <c r="T1969" s="89"/>
    </row>
    <row r="1970" spans="2:20" s="86" customFormat="1" ht="10.199999999999999">
      <c r="B1970" s="87"/>
      <c r="C1970" s="87"/>
      <c r="D1970" s="89"/>
      <c r="R1970" s="89"/>
      <c r="S1970" s="89"/>
      <c r="T1970" s="89"/>
    </row>
    <row r="1971" spans="2:20" s="86" customFormat="1" ht="10.199999999999999">
      <c r="B1971" s="87"/>
      <c r="C1971" s="87"/>
      <c r="D1971" s="89"/>
      <c r="R1971" s="89"/>
      <c r="S1971" s="89"/>
      <c r="T1971" s="89"/>
    </row>
    <row r="1972" spans="2:20" s="86" customFormat="1" ht="10.199999999999999">
      <c r="B1972" s="87"/>
      <c r="C1972" s="87"/>
      <c r="D1972" s="89"/>
      <c r="R1972" s="89"/>
      <c r="S1972" s="89"/>
      <c r="T1972" s="89"/>
    </row>
    <row r="1973" spans="2:20" s="86" customFormat="1" ht="10.199999999999999">
      <c r="B1973" s="87"/>
      <c r="C1973" s="87"/>
      <c r="D1973" s="89"/>
      <c r="R1973" s="89"/>
      <c r="S1973" s="89"/>
      <c r="T1973" s="89"/>
    </row>
    <row r="1974" spans="2:20" s="86" customFormat="1" ht="10.199999999999999">
      <c r="B1974" s="87"/>
      <c r="C1974" s="87"/>
      <c r="D1974" s="89"/>
      <c r="R1974" s="89"/>
      <c r="S1974" s="89"/>
      <c r="T1974" s="89"/>
    </row>
    <row r="1975" spans="2:20" s="86" customFormat="1" ht="10.199999999999999">
      <c r="B1975" s="87"/>
      <c r="C1975" s="87"/>
      <c r="D1975" s="89"/>
      <c r="R1975" s="89"/>
      <c r="S1975" s="89"/>
      <c r="T1975" s="89"/>
    </row>
    <row r="1976" spans="2:20" s="86" customFormat="1" ht="10.199999999999999">
      <c r="B1976" s="87"/>
      <c r="C1976" s="87"/>
      <c r="D1976" s="89"/>
      <c r="R1976" s="89"/>
      <c r="S1976" s="89"/>
      <c r="T1976" s="89"/>
    </row>
    <row r="1977" spans="2:20" s="86" customFormat="1" ht="10.199999999999999">
      <c r="B1977" s="87"/>
      <c r="C1977" s="87"/>
      <c r="D1977" s="89"/>
      <c r="R1977" s="89"/>
      <c r="S1977" s="89"/>
      <c r="T1977" s="89"/>
    </row>
    <row r="1978" spans="2:20" s="86" customFormat="1" ht="10.199999999999999">
      <c r="B1978" s="87"/>
      <c r="C1978" s="87"/>
      <c r="D1978" s="89"/>
      <c r="R1978" s="89"/>
      <c r="S1978" s="89"/>
      <c r="T1978" s="89"/>
    </row>
    <row r="1979" spans="2:20" s="86" customFormat="1" ht="10.199999999999999">
      <c r="B1979" s="87"/>
      <c r="C1979" s="87"/>
      <c r="D1979" s="89"/>
      <c r="R1979" s="89"/>
      <c r="S1979" s="89"/>
      <c r="T1979" s="89"/>
    </row>
    <row r="1980" spans="2:20" s="86" customFormat="1" ht="10.199999999999999">
      <c r="B1980" s="87"/>
      <c r="C1980" s="87"/>
      <c r="D1980" s="89"/>
      <c r="R1980" s="89"/>
      <c r="S1980" s="89"/>
      <c r="T1980" s="89"/>
    </row>
    <row r="1981" spans="2:20" s="86" customFormat="1" ht="10.199999999999999">
      <c r="B1981" s="87"/>
      <c r="C1981" s="87"/>
      <c r="D1981" s="89"/>
      <c r="R1981" s="89"/>
      <c r="S1981" s="89"/>
      <c r="T1981" s="89"/>
    </row>
    <row r="1982" spans="2:20" s="86" customFormat="1" ht="10.199999999999999">
      <c r="B1982" s="87"/>
      <c r="C1982" s="87"/>
      <c r="D1982" s="89"/>
      <c r="R1982" s="89"/>
      <c r="S1982" s="89"/>
      <c r="T1982" s="89"/>
    </row>
    <row r="1983" spans="2:20" s="86" customFormat="1" ht="10.199999999999999">
      <c r="B1983" s="87"/>
      <c r="C1983" s="87"/>
      <c r="D1983" s="89"/>
      <c r="R1983" s="89"/>
      <c r="S1983" s="89"/>
      <c r="T1983" s="89"/>
    </row>
    <row r="1984" spans="2:20" s="86" customFormat="1" ht="10.199999999999999">
      <c r="B1984" s="87"/>
      <c r="C1984" s="87"/>
      <c r="D1984" s="89"/>
      <c r="R1984" s="89"/>
      <c r="S1984" s="89"/>
      <c r="T1984" s="89"/>
    </row>
    <row r="1985" spans="2:20" s="86" customFormat="1" ht="10.199999999999999">
      <c r="B1985" s="87"/>
      <c r="C1985" s="87"/>
      <c r="D1985" s="89"/>
      <c r="R1985" s="89"/>
      <c r="S1985" s="89"/>
      <c r="T1985" s="89"/>
    </row>
    <row r="1986" spans="2:20" s="86" customFormat="1" ht="10.199999999999999">
      <c r="B1986" s="87"/>
      <c r="C1986" s="87"/>
      <c r="D1986" s="89"/>
      <c r="R1986" s="89"/>
      <c r="S1986" s="89"/>
      <c r="T1986" s="89"/>
    </row>
    <row r="1987" spans="2:20" s="86" customFormat="1" ht="10.199999999999999">
      <c r="B1987" s="87"/>
      <c r="C1987" s="87"/>
      <c r="D1987" s="89"/>
      <c r="R1987" s="89"/>
      <c r="S1987" s="89"/>
      <c r="T1987" s="89"/>
    </row>
    <row r="1988" spans="2:20" s="86" customFormat="1" ht="10.199999999999999">
      <c r="B1988" s="87"/>
      <c r="C1988" s="87"/>
      <c r="D1988" s="89"/>
      <c r="R1988" s="89"/>
      <c r="S1988" s="89"/>
      <c r="T1988" s="89"/>
    </row>
    <row r="1989" spans="2:20" s="86" customFormat="1" ht="10.199999999999999">
      <c r="B1989" s="87"/>
      <c r="C1989" s="87"/>
      <c r="D1989" s="89"/>
      <c r="R1989" s="89"/>
      <c r="S1989" s="89"/>
      <c r="T1989" s="89"/>
    </row>
    <row r="1990" spans="2:20" s="86" customFormat="1" ht="10.199999999999999">
      <c r="B1990" s="87"/>
      <c r="C1990" s="87"/>
      <c r="D1990" s="89"/>
      <c r="R1990" s="89"/>
      <c r="S1990" s="89"/>
      <c r="T1990" s="89"/>
    </row>
    <row r="1991" spans="2:20" s="86" customFormat="1" ht="10.199999999999999">
      <c r="B1991" s="87"/>
      <c r="C1991" s="87"/>
      <c r="D1991" s="89"/>
      <c r="R1991" s="89"/>
      <c r="S1991" s="89"/>
      <c r="T1991" s="89"/>
    </row>
    <row r="1992" spans="2:20" s="86" customFormat="1" ht="10.199999999999999">
      <c r="B1992" s="87"/>
      <c r="C1992" s="87"/>
      <c r="D1992" s="89"/>
      <c r="R1992" s="89"/>
      <c r="S1992" s="89"/>
      <c r="T1992" s="89"/>
    </row>
    <row r="1993" spans="2:20" s="86" customFormat="1" ht="10.199999999999999">
      <c r="B1993" s="87"/>
      <c r="C1993" s="87"/>
      <c r="D1993" s="89"/>
      <c r="R1993" s="89"/>
      <c r="S1993" s="89"/>
      <c r="T1993" s="89"/>
    </row>
    <row r="1994" spans="2:20" s="86" customFormat="1" ht="10.199999999999999">
      <c r="B1994" s="87"/>
      <c r="C1994" s="87"/>
      <c r="D1994" s="89"/>
      <c r="R1994" s="89"/>
      <c r="S1994" s="89"/>
      <c r="T1994" s="89"/>
    </row>
    <row r="1995" spans="2:20" s="86" customFormat="1" ht="10.199999999999999">
      <c r="B1995" s="87"/>
      <c r="C1995" s="87"/>
      <c r="D1995" s="89"/>
      <c r="R1995" s="89"/>
      <c r="S1995" s="89"/>
      <c r="T1995" s="89"/>
    </row>
    <row r="1996" spans="2:20" s="86" customFormat="1" ht="10.199999999999999">
      <c r="B1996" s="87"/>
      <c r="C1996" s="87"/>
      <c r="D1996" s="89"/>
      <c r="R1996" s="89"/>
      <c r="S1996" s="89"/>
      <c r="T1996" s="89"/>
    </row>
    <row r="1997" spans="2:20" s="86" customFormat="1" ht="10.199999999999999">
      <c r="B1997" s="87"/>
      <c r="C1997" s="87"/>
      <c r="D1997" s="89"/>
      <c r="R1997" s="89"/>
      <c r="S1997" s="89"/>
      <c r="T1997" s="89"/>
    </row>
    <row r="1998" spans="2:20" s="86" customFormat="1" ht="10.199999999999999">
      <c r="B1998" s="87"/>
      <c r="C1998" s="87"/>
      <c r="D1998" s="89"/>
      <c r="R1998" s="89"/>
      <c r="S1998" s="89"/>
      <c r="T1998" s="89"/>
    </row>
    <row r="1999" spans="2:20" s="86" customFormat="1" ht="10.199999999999999">
      <c r="B1999" s="87"/>
      <c r="C1999" s="87"/>
      <c r="D1999" s="89"/>
      <c r="R1999" s="89"/>
      <c r="S1999" s="89"/>
      <c r="T1999" s="89"/>
    </row>
    <row r="2000" spans="2:20" s="86" customFormat="1" ht="10.199999999999999">
      <c r="B2000" s="87"/>
      <c r="C2000" s="87"/>
      <c r="D2000" s="89"/>
      <c r="R2000" s="89"/>
      <c r="S2000" s="89"/>
      <c r="T2000" s="89"/>
    </row>
    <row r="2001" spans="2:20" s="86" customFormat="1" ht="10.199999999999999">
      <c r="B2001" s="87"/>
      <c r="C2001" s="87"/>
      <c r="D2001" s="89"/>
      <c r="R2001" s="89"/>
      <c r="S2001" s="89"/>
      <c r="T2001" s="89"/>
    </row>
    <row r="2002" spans="2:20" s="86" customFormat="1" ht="10.199999999999999">
      <c r="B2002" s="87"/>
      <c r="C2002" s="87"/>
      <c r="D2002" s="89"/>
      <c r="R2002" s="89"/>
      <c r="S2002" s="89"/>
      <c r="T2002" s="89"/>
    </row>
    <row r="2003" spans="2:20" s="86" customFormat="1" ht="10.199999999999999">
      <c r="B2003" s="87"/>
      <c r="C2003" s="87"/>
      <c r="D2003" s="89"/>
      <c r="R2003" s="89"/>
      <c r="S2003" s="89"/>
      <c r="T2003" s="89"/>
    </row>
    <row r="2004" spans="2:20" s="86" customFormat="1" ht="10.199999999999999">
      <c r="B2004" s="87"/>
      <c r="C2004" s="87"/>
      <c r="D2004" s="89"/>
      <c r="R2004" s="89"/>
      <c r="S2004" s="89"/>
      <c r="T2004" s="89"/>
    </row>
    <row r="2005" spans="2:20" s="86" customFormat="1" ht="10.199999999999999">
      <c r="B2005" s="87"/>
      <c r="C2005" s="87"/>
      <c r="D2005" s="89"/>
      <c r="R2005" s="89"/>
      <c r="S2005" s="89"/>
      <c r="T2005" s="89"/>
    </row>
    <row r="2006" spans="2:20" s="86" customFormat="1" ht="10.199999999999999">
      <c r="B2006" s="87"/>
      <c r="C2006" s="87"/>
      <c r="D2006" s="89"/>
      <c r="R2006" s="89"/>
      <c r="S2006" s="89"/>
      <c r="T2006" s="89"/>
    </row>
    <row r="2007" spans="2:20" s="86" customFormat="1" ht="10.199999999999999">
      <c r="B2007" s="87"/>
      <c r="C2007" s="87"/>
      <c r="D2007" s="89"/>
      <c r="R2007" s="89"/>
      <c r="S2007" s="89"/>
      <c r="T2007" s="89"/>
    </row>
    <row r="2008" spans="2:20" s="86" customFormat="1" ht="10.199999999999999">
      <c r="B2008" s="87"/>
      <c r="C2008" s="87"/>
      <c r="D2008" s="89"/>
      <c r="R2008" s="89"/>
      <c r="S2008" s="89"/>
      <c r="T2008" s="89"/>
    </row>
    <row r="2009" spans="2:20" s="86" customFormat="1" ht="10.199999999999999">
      <c r="B2009" s="87"/>
      <c r="C2009" s="87"/>
      <c r="D2009" s="89"/>
      <c r="R2009" s="89"/>
      <c r="S2009" s="89"/>
      <c r="T2009" s="89"/>
    </row>
    <row r="2010" spans="2:20" s="86" customFormat="1" ht="10.199999999999999">
      <c r="B2010" s="87"/>
      <c r="C2010" s="87"/>
      <c r="D2010" s="89"/>
      <c r="R2010" s="89"/>
      <c r="S2010" s="89"/>
      <c r="T2010" s="89"/>
    </row>
    <row r="2011" spans="2:20" s="86" customFormat="1" ht="10.199999999999999">
      <c r="B2011" s="87"/>
      <c r="C2011" s="87"/>
      <c r="D2011" s="89"/>
      <c r="R2011" s="89"/>
      <c r="S2011" s="89"/>
      <c r="T2011" s="89"/>
    </row>
    <row r="2012" spans="2:20" s="86" customFormat="1" ht="10.199999999999999">
      <c r="B2012" s="87"/>
      <c r="C2012" s="87"/>
      <c r="D2012" s="89"/>
      <c r="R2012" s="89"/>
      <c r="S2012" s="89"/>
      <c r="T2012" s="89"/>
    </row>
    <row r="2013" spans="2:20" s="86" customFormat="1" ht="10.199999999999999">
      <c r="B2013" s="87"/>
      <c r="C2013" s="87"/>
      <c r="D2013" s="89"/>
      <c r="R2013" s="89"/>
      <c r="S2013" s="89"/>
      <c r="T2013" s="89"/>
    </row>
    <row r="2014" spans="2:20" s="86" customFormat="1" ht="10.199999999999999">
      <c r="B2014" s="87"/>
      <c r="C2014" s="87"/>
      <c r="D2014" s="89"/>
      <c r="R2014" s="89"/>
      <c r="S2014" s="89"/>
      <c r="T2014" s="89"/>
    </row>
    <row r="2015" spans="2:20" s="86" customFormat="1" ht="10.199999999999999">
      <c r="B2015" s="87"/>
      <c r="C2015" s="87"/>
      <c r="D2015" s="89"/>
      <c r="R2015" s="89"/>
      <c r="S2015" s="89"/>
      <c r="T2015" s="89"/>
    </row>
    <row r="2016" spans="2:20" s="86" customFormat="1" ht="10.199999999999999">
      <c r="B2016" s="87"/>
      <c r="C2016" s="87"/>
      <c r="D2016" s="89"/>
      <c r="R2016" s="89"/>
      <c r="S2016" s="89"/>
      <c r="T2016" s="89"/>
    </row>
    <row r="2017" spans="2:20" s="86" customFormat="1" ht="10.199999999999999">
      <c r="B2017" s="87"/>
      <c r="C2017" s="87"/>
      <c r="D2017" s="89"/>
      <c r="R2017" s="89"/>
      <c r="S2017" s="89"/>
      <c r="T2017" s="89"/>
    </row>
    <row r="2018" spans="2:20" s="86" customFormat="1" ht="10.199999999999999">
      <c r="B2018" s="87"/>
      <c r="C2018" s="87"/>
      <c r="D2018" s="89"/>
      <c r="R2018" s="89"/>
      <c r="S2018" s="89"/>
      <c r="T2018" s="89"/>
    </row>
    <row r="2019" spans="2:20" s="86" customFormat="1" ht="10.199999999999999">
      <c r="B2019" s="87"/>
      <c r="C2019" s="87"/>
      <c r="D2019" s="89"/>
      <c r="R2019" s="89"/>
      <c r="S2019" s="89"/>
      <c r="T2019" s="89"/>
    </row>
    <row r="2020" spans="2:20" s="86" customFormat="1" ht="10.199999999999999">
      <c r="B2020" s="87"/>
      <c r="C2020" s="87"/>
      <c r="D2020" s="89"/>
      <c r="R2020" s="89"/>
      <c r="S2020" s="89"/>
      <c r="T2020" s="89"/>
    </row>
    <row r="2021" spans="2:20" s="86" customFormat="1" ht="10.199999999999999">
      <c r="B2021" s="87"/>
      <c r="C2021" s="87"/>
      <c r="D2021" s="89"/>
      <c r="R2021" s="89"/>
      <c r="S2021" s="89"/>
      <c r="T2021" s="89"/>
    </row>
    <row r="2022" spans="2:20" s="86" customFormat="1" ht="10.199999999999999">
      <c r="B2022" s="87"/>
      <c r="C2022" s="87"/>
      <c r="D2022" s="89"/>
      <c r="R2022" s="89"/>
      <c r="S2022" s="89"/>
      <c r="T2022" s="89"/>
    </row>
    <row r="2023" spans="2:20" s="86" customFormat="1" ht="10.199999999999999">
      <c r="B2023" s="87"/>
      <c r="C2023" s="87"/>
      <c r="D2023" s="89"/>
      <c r="R2023" s="89"/>
      <c r="S2023" s="89"/>
      <c r="T2023" s="89"/>
    </row>
    <row r="2024" spans="2:20" s="86" customFormat="1" ht="10.199999999999999">
      <c r="B2024" s="87"/>
      <c r="C2024" s="87"/>
      <c r="D2024" s="89"/>
      <c r="R2024" s="89"/>
      <c r="S2024" s="89"/>
      <c r="T2024" s="89"/>
    </row>
    <row r="2025" spans="2:20" s="86" customFormat="1" ht="10.199999999999999">
      <c r="B2025" s="87"/>
      <c r="C2025" s="87"/>
      <c r="D2025" s="89"/>
      <c r="R2025" s="89"/>
      <c r="S2025" s="89"/>
      <c r="T2025" s="89"/>
    </row>
    <row r="2026" spans="2:20" s="86" customFormat="1" ht="10.199999999999999">
      <c r="B2026" s="87"/>
      <c r="C2026" s="87"/>
      <c r="D2026" s="89"/>
      <c r="R2026" s="89"/>
      <c r="S2026" s="89"/>
      <c r="T2026" s="89"/>
    </row>
    <row r="2027" spans="2:20" s="86" customFormat="1" ht="10.199999999999999">
      <c r="B2027" s="87"/>
      <c r="C2027" s="87"/>
      <c r="D2027" s="89"/>
      <c r="R2027" s="89"/>
      <c r="S2027" s="89"/>
      <c r="T2027" s="89"/>
    </row>
    <row r="2028" spans="2:20" s="86" customFormat="1" ht="10.199999999999999">
      <c r="B2028" s="87"/>
      <c r="C2028" s="87"/>
      <c r="D2028" s="89"/>
      <c r="R2028" s="89"/>
      <c r="S2028" s="89"/>
      <c r="T2028" s="89"/>
    </row>
    <row r="2029" spans="2:20" s="86" customFormat="1" ht="10.199999999999999">
      <c r="B2029" s="87"/>
      <c r="C2029" s="87"/>
      <c r="D2029" s="89"/>
      <c r="R2029" s="89"/>
      <c r="S2029" s="89"/>
      <c r="T2029" s="89"/>
    </row>
    <row r="2030" spans="2:20" s="86" customFormat="1" ht="10.199999999999999">
      <c r="B2030" s="87"/>
      <c r="C2030" s="87"/>
      <c r="D2030" s="89"/>
      <c r="R2030" s="89"/>
      <c r="S2030" s="89"/>
      <c r="T2030" s="89"/>
    </row>
    <row r="2031" spans="2:20" s="86" customFormat="1" ht="10.199999999999999">
      <c r="B2031" s="87"/>
      <c r="C2031" s="87"/>
      <c r="D2031" s="89"/>
      <c r="R2031" s="89"/>
      <c r="S2031" s="89"/>
      <c r="T2031" s="89"/>
    </row>
    <row r="2032" spans="2:20" s="86" customFormat="1" ht="10.199999999999999">
      <c r="B2032" s="87"/>
      <c r="C2032" s="87"/>
      <c r="D2032" s="89"/>
      <c r="R2032" s="89"/>
      <c r="S2032" s="89"/>
      <c r="T2032" s="89"/>
    </row>
    <row r="2033" spans="2:20" s="86" customFormat="1" ht="10.199999999999999">
      <c r="B2033" s="87"/>
      <c r="C2033" s="87"/>
      <c r="D2033" s="89"/>
      <c r="R2033" s="89"/>
      <c r="S2033" s="89"/>
      <c r="T2033" s="89"/>
    </row>
    <row r="2034" spans="2:20" s="86" customFormat="1" ht="10.199999999999999">
      <c r="B2034" s="87"/>
      <c r="C2034" s="87"/>
      <c r="D2034" s="89"/>
      <c r="R2034" s="89"/>
      <c r="S2034" s="89"/>
      <c r="T2034" s="89"/>
    </row>
    <row r="2035" spans="2:20" s="86" customFormat="1" ht="10.199999999999999">
      <c r="B2035" s="87"/>
      <c r="C2035" s="87"/>
      <c r="D2035" s="89"/>
      <c r="R2035" s="89"/>
      <c r="S2035" s="89"/>
      <c r="T2035" s="89"/>
    </row>
    <row r="2036" spans="2:20" s="86" customFormat="1" ht="10.199999999999999">
      <c r="B2036" s="87"/>
      <c r="C2036" s="87"/>
      <c r="D2036" s="89"/>
      <c r="R2036" s="89"/>
      <c r="S2036" s="89"/>
      <c r="T2036" s="89"/>
    </row>
    <row r="2037" spans="2:20" s="86" customFormat="1" ht="10.199999999999999">
      <c r="B2037" s="87"/>
      <c r="C2037" s="87"/>
      <c r="D2037" s="89"/>
      <c r="R2037" s="89"/>
      <c r="S2037" s="89"/>
      <c r="T2037" s="89"/>
    </row>
    <row r="2038" spans="2:20" s="86" customFormat="1" ht="10.199999999999999">
      <c r="B2038" s="87"/>
      <c r="C2038" s="87"/>
      <c r="D2038" s="89"/>
      <c r="R2038" s="89"/>
      <c r="S2038" s="89"/>
      <c r="T2038" s="89"/>
    </row>
    <row r="2039" spans="2:20" s="86" customFormat="1" ht="10.199999999999999">
      <c r="B2039" s="87"/>
      <c r="C2039" s="87"/>
      <c r="D2039" s="89"/>
      <c r="R2039" s="89"/>
      <c r="S2039" s="89"/>
      <c r="T2039" s="89"/>
    </row>
    <row r="2040" spans="2:20" s="86" customFormat="1" ht="10.199999999999999">
      <c r="B2040" s="87"/>
      <c r="C2040" s="87"/>
      <c r="D2040" s="89"/>
      <c r="R2040" s="89"/>
      <c r="S2040" s="89"/>
      <c r="T2040" s="89"/>
    </row>
    <row r="2041" spans="2:20" s="86" customFormat="1" ht="10.199999999999999">
      <c r="B2041" s="87"/>
      <c r="C2041" s="87"/>
      <c r="D2041" s="89"/>
      <c r="R2041" s="89"/>
      <c r="S2041" s="89"/>
      <c r="T2041" s="89"/>
    </row>
    <row r="2042" spans="2:20" s="86" customFormat="1" ht="10.199999999999999">
      <c r="B2042" s="87"/>
      <c r="C2042" s="87"/>
      <c r="D2042" s="89"/>
      <c r="R2042" s="89"/>
      <c r="S2042" s="89"/>
      <c r="T2042" s="89"/>
    </row>
    <row r="2043" spans="2:20" s="86" customFormat="1" ht="10.199999999999999">
      <c r="B2043" s="87"/>
      <c r="C2043" s="87"/>
      <c r="D2043" s="89"/>
      <c r="R2043" s="89"/>
      <c r="S2043" s="89"/>
      <c r="T2043" s="89"/>
    </row>
    <row r="2044" spans="2:20" s="86" customFormat="1" ht="10.199999999999999">
      <c r="B2044" s="87"/>
      <c r="C2044" s="87"/>
      <c r="D2044" s="89"/>
      <c r="R2044" s="89"/>
      <c r="S2044" s="89"/>
      <c r="T2044" s="89"/>
    </row>
    <row r="2045" spans="2:20" s="86" customFormat="1" ht="10.199999999999999">
      <c r="B2045" s="87"/>
      <c r="C2045" s="87"/>
      <c r="D2045" s="89"/>
      <c r="R2045" s="89"/>
      <c r="S2045" s="89"/>
      <c r="T2045" s="89"/>
    </row>
    <row r="2046" spans="2:20" s="86" customFormat="1" ht="10.199999999999999">
      <c r="B2046" s="87"/>
      <c r="C2046" s="87"/>
      <c r="D2046" s="89"/>
      <c r="R2046" s="89"/>
      <c r="S2046" s="89"/>
      <c r="T2046" s="89"/>
    </row>
    <row r="2047" spans="2:20" s="86" customFormat="1" ht="10.199999999999999">
      <c r="B2047" s="87"/>
      <c r="C2047" s="87"/>
      <c r="D2047" s="89"/>
      <c r="R2047" s="89"/>
      <c r="S2047" s="89"/>
      <c r="T2047" s="89"/>
    </row>
    <row r="2048" spans="2:20" s="86" customFormat="1" ht="10.199999999999999">
      <c r="B2048" s="87"/>
      <c r="C2048" s="87"/>
      <c r="D2048" s="89"/>
      <c r="R2048" s="89"/>
      <c r="S2048" s="89"/>
      <c r="T2048" s="89"/>
    </row>
    <row r="2049" spans="2:20" s="86" customFormat="1" ht="10.199999999999999">
      <c r="B2049" s="87"/>
      <c r="C2049" s="87"/>
      <c r="D2049" s="89"/>
      <c r="R2049" s="89"/>
      <c r="S2049" s="89"/>
      <c r="T2049" s="89"/>
    </row>
    <row r="2050" spans="2:20" s="86" customFormat="1" ht="10.199999999999999">
      <c r="B2050" s="87"/>
      <c r="C2050" s="87"/>
      <c r="D2050" s="89"/>
      <c r="R2050" s="89"/>
      <c r="S2050" s="89"/>
      <c r="T2050" s="89"/>
    </row>
    <row r="2051" spans="2:20" s="86" customFormat="1" ht="10.199999999999999">
      <c r="B2051" s="87"/>
      <c r="C2051" s="87"/>
      <c r="D2051" s="89"/>
      <c r="R2051" s="89"/>
      <c r="S2051" s="89"/>
      <c r="T2051" s="89"/>
    </row>
    <row r="2052" spans="2:20" s="86" customFormat="1" ht="10.199999999999999">
      <c r="B2052" s="87"/>
      <c r="C2052" s="87"/>
      <c r="D2052" s="89"/>
      <c r="R2052" s="89"/>
      <c r="S2052" s="89"/>
      <c r="T2052" s="89"/>
    </row>
    <row r="2053" spans="2:20" s="86" customFormat="1" ht="10.199999999999999">
      <c r="B2053" s="87"/>
      <c r="C2053" s="87"/>
      <c r="D2053" s="89"/>
      <c r="R2053" s="89"/>
      <c r="S2053" s="89"/>
      <c r="T2053" s="89"/>
    </row>
    <row r="2054" spans="2:20" s="86" customFormat="1" ht="10.199999999999999">
      <c r="B2054" s="87"/>
      <c r="C2054" s="87"/>
      <c r="D2054" s="89"/>
      <c r="R2054" s="89"/>
      <c r="S2054" s="89"/>
      <c r="T2054" s="89"/>
    </row>
    <row r="2055" spans="2:20" s="86" customFormat="1" ht="10.199999999999999">
      <c r="B2055" s="87"/>
      <c r="C2055" s="87"/>
      <c r="D2055" s="89"/>
      <c r="R2055" s="89"/>
      <c r="S2055" s="89"/>
      <c r="T2055" s="89"/>
    </row>
    <row r="2056" spans="2:20" s="86" customFormat="1" ht="10.199999999999999">
      <c r="B2056" s="87"/>
      <c r="C2056" s="87"/>
      <c r="D2056" s="89"/>
      <c r="R2056" s="89"/>
      <c r="S2056" s="89"/>
      <c r="T2056" s="89"/>
    </row>
    <row r="2057" spans="2:20" s="86" customFormat="1" ht="10.199999999999999">
      <c r="B2057" s="87"/>
      <c r="C2057" s="87"/>
      <c r="D2057" s="89"/>
      <c r="R2057" s="89"/>
      <c r="S2057" s="89"/>
      <c r="T2057" s="89"/>
    </row>
    <row r="2058" spans="2:20" s="86" customFormat="1" ht="10.199999999999999">
      <c r="B2058" s="87"/>
      <c r="C2058" s="87"/>
      <c r="D2058" s="89"/>
      <c r="R2058" s="89"/>
      <c r="S2058" s="89"/>
      <c r="T2058" s="89"/>
    </row>
    <row r="2059" spans="2:20" s="86" customFormat="1" ht="10.199999999999999">
      <c r="B2059" s="87"/>
      <c r="C2059" s="87"/>
      <c r="D2059" s="89"/>
      <c r="R2059" s="89"/>
      <c r="S2059" s="89"/>
      <c r="T2059" s="89"/>
    </row>
    <row r="2060" spans="2:20" s="86" customFormat="1" ht="10.199999999999999">
      <c r="B2060" s="87"/>
      <c r="C2060" s="87"/>
      <c r="D2060" s="89"/>
      <c r="R2060" s="89"/>
      <c r="S2060" s="89"/>
      <c r="T2060" s="89"/>
    </row>
    <row r="2061" spans="2:20" s="86" customFormat="1" ht="10.199999999999999">
      <c r="B2061" s="87"/>
      <c r="C2061" s="87"/>
      <c r="D2061" s="89"/>
      <c r="R2061" s="89"/>
      <c r="S2061" s="89"/>
      <c r="T2061" s="89"/>
    </row>
    <row r="2062" spans="2:20" s="86" customFormat="1" ht="10.199999999999999">
      <c r="B2062" s="87"/>
      <c r="C2062" s="87"/>
      <c r="D2062" s="89"/>
      <c r="R2062" s="89"/>
      <c r="S2062" s="89"/>
      <c r="T2062" s="89"/>
    </row>
    <row r="2063" spans="2:20" s="86" customFormat="1" ht="10.199999999999999">
      <c r="B2063" s="87"/>
      <c r="C2063" s="87"/>
      <c r="D2063" s="89"/>
      <c r="R2063" s="89"/>
      <c r="S2063" s="89"/>
      <c r="T2063" s="89"/>
    </row>
    <row r="2064" spans="2:20" s="86" customFormat="1" ht="10.199999999999999">
      <c r="B2064" s="87"/>
      <c r="C2064" s="87"/>
      <c r="D2064" s="89"/>
      <c r="R2064" s="89"/>
      <c r="S2064" s="89"/>
      <c r="T2064" s="89"/>
    </row>
    <row r="2065" spans="2:20" s="86" customFormat="1" ht="10.199999999999999">
      <c r="B2065" s="87"/>
      <c r="C2065" s="87"/>
      <c r="D2065" s="89"/>
      <c r="R2065" s="89"/>
      <c r="S2065" s="89"/>
      <c r="T2065" s="89"/>
    </row>
    <row r="2066" spans="2:20" s="86" customFormat="1" ht="10.199999999999999">
      <c r="B2066" s="87"/>
      <c r="C2066" s="87"/>
      <c r="D2066" s="89"/>
      <c r="R2066" s="89"/>
      <c r="S2066" s="89"/>
      <c r="T2066" s="89"/>
    </row>
    <row r="2067" spans="2:20" s="86" customFormat="1" ht="10.199999999999999">
      <c r="B2067" s="87"/>
      <c r="C2067" s="87"/>
      <c r="D2067" s="89"/>
      <c r="R2067" s="89"/>
      <c r="S2067" s="89"/>
      <c r="T2067" s="89"/>
    </row>
    <row r="2068" spans="2:20" s="86" customFormat="1" ht="10.199999999999999">
      <c r="B2068" s="87"/>
      <c r="C2068" s="87"/>
      <c r="D2068" s="89"/>
      <c r="R2068" s="89"/>
      <c r="S2068" s="89"/>
      <c r="T2068" s="89"/>
    </row>
    <row r="2069" spans="2:20" s="86" customFormat="1" ht="10.199999999999999">
      <c r="B2069" s="87"/>
      <c r="C2069" s="87"/>
      <c r="D2069" s="89"/>
      <c r="R2069" s="89"/>
      <c r="S2069" s="89"/>
      <c r="T2069" s="89"/>
    </row>
    <row r="2070" spans="2:20" s="86" customFormat="1" ht="10.199999999999999">
      <c r="B2070" s="87"/>
      <c r="C2070" s="87"/>
      <c r="D2070" s="89"/>
      <c r="R2070" s="89"/>
      <c r="S2070" s="89"/>
      <c r="T2070" s="89"/>
    </row>
    <row r="2071" spans="2:20" s="86" customFormat="1" ht="10.199999999999999">
      <c r="B2071" s="87"/>
      <c r="C2071" s="87"/>
      <c r="D2071" s="89"/>
      <c r="R2071" s="89"/>
      <c r="S2071" s="89"/>
      <c r="T2071" s="89"/>
    </row>
    <row r="2072" spans="2:20" s="86" customFormat="1" ht="10.199999999999999">
      <c r="B2072" s="87"/>
      <c r="C2072" s="87"/>
      <c r="D2072" s="89"/>
      <c r="R2072" s="89"/>
      <c r="S2072" s="89"/>
      <c r="T2072" s="89"/>
    </row>
    <row r="2073" spans="2:20" s="86" customFormat="1" ht="10.199999999999999">
      <c r="B2073" s="87"/>
      <c r="C2073" s="87"/>
      <c r="D2073" s="89"/>
      <c r="R2073" s="89"/>
      <c r="S2073" s="89"/>
      <c r="T2073" s="89"/>
    </row>
    <row r="2074" spans="2:20" s="86" customFormat="1" ht="10.199999999999999">
      <c r="B2074" s="87"/>
      <c r="C2074" s="87"/>
      <c r="D2074" s="89"/>
      <c r="R2074" s="89"/>
      <c r="S2074" s="89"/>
      <c r="T2074" s="89"/>
    </row>
    <row r="2075" spans="2:20" s="86" customFormat="1" ht="10.199999999999999">
      <c r="B2075" s="87"/>
      <c r="C2075" s="87"/>
      <c r="D2075" s="89"/>
      <c r="R2075" s="89"/>
      <c r="S2075" s="89"/>
      <c r="T2075" s="89"/>
    </row>
    <row r="2076" spans="2:20" s="86" customFormat="1" ht="10.199999999999999">
      <c r="B2076" s="87"/>
      <c r="C2076" s="87"/>
      <c r="D2076" s="89"/>
      <c r="R2076" s="89"/>
      <c r="S2076" s="89"/>
      <c r="T2076" s="89"/>
    </row>
    <row r="2077" spans="2:20" s="86" customFormat="1" ht="10.199999999999999">
      <c r="B2077" s="87"/>
      <c r="C2077" s="87"/>
      <c r="D2077" s="89"/>
      <c r="R2077" s="89"/>
      <c r="S2077" s="89"/>
      <c r="T2077" s="89"/>
    </row>
    <row r="2078" spans="2:20" s="86" customFormat="1" ht="10.199999999999999">
      <c r="B2078" s="87"/>
      <c r="C2078" s="87"/>
      <c r="D2078" s="89"/>
      <c r="R2078" s="89"/>
      <c r="S2078" s="89"/>
      <c r="T2078" s="89"/>
    </row>
    <row r="2079" spans="2:20" s="86" customFormat="1" ht="10.199999999999999">
      <c r="B2079" s="87"/>
      <c r="C2079" s="87"/>
      <c r="D2079" s="89"/>
      <c r="R2079" s="89"/>
      <c r="S2079" s="89"/>
      <c r="T2079" s="89"/>
    </row>
    <row r="2080" spans="2:20" s="86" customFormat="1" ht="10.199999999999999">
      <c r="B2080" s="87"/>
      <c r="C2080" s="87"/>
      <c r="D2080" s="89"/>
      <c r="R2080" s="89"/>
      <c r="S2080" s="89"/>
      <c r="T2080" s="89"/>
    </row>
    <row r="2081" spans="2:20" s="86" customFormat="1" ht="10.199999999999999">
      <c r="B2081" s="87"/>
      <c r="C2081" s="87"/>
      <c r="D2081" s="89"/>
      <c r="R2081" s="89"/>
      <c r="S2081" s="89"/>
      <c r="T2081" s="89"/>
    </row>
    <row r="2082" spans="2:20" s="86" customFormat="1" ht="10.199999999999999">
      <c r="B2082" s="87"/>
      <c r="C2082" s="87"/>
      <c r="D2082" s="89"/>
      <c r="R2082" s="89"/>
      <c r="S2082" s="89"/>
      <c r="T2082" s="89"/>
    </row>
    <row r="2083" spans="2:20" s="86" customFormat="1" ht="10.199999999999999">
      <c r="B2083" s="87"/>
      <c r="C2083" s="87"/>
      <c r="D2083" s="89"/>
      <c r="R2083" s="89"/>
      <c r="S2083" s="89"/>
      <c r="T2083" s="89"/>
    </row>
    <row r="2084" spans="2:20" s="86" customFormat="1" ht="10.199999999999999">
      <c r="B2084" s="87"/>
      <c r="C2084" s="87"/>
      <c r="D2084" s="89"/>
      <c r="R2084" s="89"/>
      <c r="S2084" s="89"/>
      <c r="T2084" s="89"/>
    </row>
    <row r="2085" spans="2:20" s="86" customFormat="1" ht="10.199999999999999">
      <c r="B2085" s="87"/>
      <c r="C2085" s="87"/>
      <c r="D2085" s="89"/>
      <c r="R2085" s="89"/>
      <c r="S2085" s="89"/>
      <c r="T2085" s="89"/>
    </row>
    <row r="2086" spans="2:20" s="86" customFormat="1" ht="10.199999999999999">
      <c r="B2086" s="87"/>
      <c r="C2086" s="87"/>
      <c r="D2086" s="89"/>
      <c r="R2086" s="89"/>
      <c r="S2086" s="89"/>
      <c r="T2086" s="89"/>
    </row>
    <row r="2087" spans="2:20" s="86" customFormat="1" ht="10.199999999999999">
      <c r="B2087" s="87"/>
      <c r="C2087" s="87"/>
      <c r="D2087" s="89"/>
      <c r="R2087" s="89"/>
      <c r="S2087" s="89"/>
      <c r="T2087" s="89"/>
    </row>
    <row r="2088" spans="2:20" s="86" customFormat="1" ht="10.199999999999999">
      <c r="B2088" s="87"/>
      <c r="C2088" s="87"/>
      <c r="D2088" s="89"/>
      <c r="R2088" s="89"/>
      <c r="S2088" s="89"/>
      <c r="T2088" s="89"/>
    </row>
    <row r="2089" spans="2:20" s="86" customFormat="1" ht="10.199999999999999">
      <c r="B2089" s="87"/>
      <c r="C2089" s="87"/>
      <c r="D2089" s="89"/>
      <c r="R2089" s="89"/>
      <c r="S2089" s="89"/>
      <c r="T2089" s="89"/>
    </row>
    <row r="2090" spans="2:20" s="86" customFormat="1" ht="10.199999999999999">
      <c r="B2090" s="87"/>
      <c r="C2090" s="87"/>
      <c r="D2090" s="89"/>
      <c r="R2090" s="89"/>
      <c r="S2090" s="89"/>
      <c r="T2090" s="89"/>
    </row>
    <row r="2091" spans="2:20" s="86" customFormat="1" ht="10.199999999999999">
      <c r="B2091" s="87"/>
      <c r="C2091" s="87"/>
      <c r="D2091" s="89"/>
      <c r="R2091" s="89"/>
      <c r="S2091" s="89"/>
      <c r="T2091" s="89"/>
    </row>
    <row r="2092" spans="2:20" s="86" customFormat="1" ht="10.199999999999999">
      <c r="B2092" s="87"/>
      <c r="C2092" s="87"/>
      <c r="D2092" s="89"/>
      <c r="R2092" s="89"/>
      <c r="S2092" s="89"/>
      <c r="T2092" s="89"/>
    </row>
    <row r="2093" spans="2:20" s="86" customFormat="1" ht="10.199999999999999">
      <c r="B2093" s="87"/>
      <c r="C2093" s="87"/>
      <c r="D2093" s="89"/>
      <c r="R2093" s="89"/>
      <c r="S2093" s="89"/>
      <c r="T2093" s="89"/>
    </row>
    <row r="2094" spans="2:20" s="86" customFormat="1" ht="10.199999999999999">
      <c r="B2094" s="87"/>
      <c r="C2094" s="87"/>
      <c r="D2094" s="89"/>
      <c r="R2094" s="89"/>
      <c r="S2094" s="89"/>
      <c r="T2094" s="89"/>
    </row>
    <row r="2095" spans="2:20" s="86" customFormat="1" ht="10.199999999999999">
      <c r="B2095" s="87"/>
      <c r="C2095" s="87"/>
      <c r="D2095" s="89"/>
      <c r="R2095" s="89"/>
      <c r="S2095" s="89"/>
      <c r="T2095" s="89"/>
    </row>
    <row r="2096" spans="2:20" s="86" customFormat="1" ht="10.199999999999999">
      <c r="B2096" s="87"/>
      <c r="C2096" s="87"/>
      <c r="D2096" s="89"/>
      <c r="R2096" s="89"/>
      <c r="S2096" s="89"/>
      <c r="T2096" s="89"/>
    </row>
    <row r="2097" spans="2:20" s="86" customFormat="1" ht="10.199999999999999">
      <c r="B2097" s="87"/>
      <c r="C2097" s="87"/>
      <c r="D2097" s="89"/>
      <c r="R2097" s="89"/>
      <c r="S2097" s="89"/>
      <c r="T2097" s="89"/>
    </row>
    <row r="2098" spans="2:20" s="86" customFormat="1" ht="10.199999999999999">
      <c r="B2098" s="87"/>
      <c r="C2098" s="87"/>
      <c r="D2098" s="89"/>
      <c r="R2098" s="89"/>
      <c r="S2098" s="89"/>
      <c r="T2098" s="89"/>
    </row>
    <row r="2099" spans="2:20" s="86" customFormat="1" ht="10.199999999999999">
      <c r="B2099" s="87"/>
      <c r="C2099" s="87"/>
      <c r="D2099" s="89"/>
      <c r="R2099" s="89"/>
      <c r="S2099" s="89"/>
      <c r="T2099" s="89"/>
    </row>
    <row r="2100" spans="2:20" s="86" customFormat="1" ht="10.199999999999999">
      <c r="B2100" s="87"/>
      <c r="C2100" s="87"/>
      <c r="D2100" s="89"/>
      <c r="R2100" s="89"/>
      <c r="S2100" s="89"/>
      <c r="T2100" s="89"/>
    </row>
    <row r="2101" spans="2:20" s="86" customFormat="1" ht="10.199999999999999">
      <c r="B2101" s="87"/>
      <c r="C2101" s="87"/>
      <c r="D2101" s="89"/>
      <c r="R2101" s="89"/>
      <c r="S2101" s="89"/>
      <c r="T2101" s="89"/>
    </row>
    <row r="2102" spans="2:20" s="86" customFormat="1" ht="10.199999999999999">
      <c r="B2102" s="87"/>
      <c r="C2102" s="87"/>
      <c r="D2102" s="89"/>
      <c r="R2102" s="89"/>
      <c r="S2102" s="89"/>
      <c r="T2102" s="89"/>
    </row>
    <row r="2103" spans="2:20" s="86" customFormat="1" ht="10.199999999999999">
      <c r="B2103" s="87"/>
      <c r="C2103" s="87"/>
      <c r="D2103" s="89"/>
      <c r="R2103" s="89"/>
      <c r="S2103" s="89"/>
      <c r="T2103" s="89"/>
    </row>
    <row r="2104" spans="2:20" s="86" customFormat="1" ht="10.199999999999999">
      <c r="B2104" s="87"/>
      <c r="C2104" s="87"/>
      <c r="D2104" s="89"/>
      <c r="R2104" s="89"/>
      <c r="S2104" s="89"/>
      <c r="T2104" s="89"/>
    </row>
    <row r="2105" spans="2:20" s="86" customFormat="1" ht="10.199999999999999">
      <c r="B2105" s="87"/>
      <c r="C2105" s="87"/>
      <c r="D2105" s="89"/>
      <c r="R2105" s="89"/>
      <c r="S2105" s="89"/>
      <c r="T2105" s="89"/>
    </row>
    <row r="2106" spans="2:20" s="86" customFormat="1" ht="10.199999999999999">
      <c r="B2106" s="87"/>
      <c r="C2106" s="87"/>
      <c r="D2106" s="89"/>
      <c r="R2106" s="89"/>
      <c r="S2106" s="89"/>
      <c r="T2106" s="89"/>
    </row>
    <row r="2107" spans="2:20" s="86" customFormat="1" ht="10.199999999999999">
      <c r="B2107" s="87"/>
      <c r="C2107" s="87"/>
      <c r="D2107" s="89"/>
      <c r="R2107" s="89"/>
      <c r="S2107" s="89"/>
      <c r="T2107" s="89"/>
    </row>
    <row r="2108" spans="2:20" s="86" customFormat="1" ht="10.199999999999999">
      <c r="B2108" s="87"/>
      <c r="C2108" s="87"/>
      <c r="D2108" s="89"/>
      <c r="R2108" s="89"/>
      <c r="S2108" s="89"/>
      <c r="T2108" s="89"/>
    </row>
    <row r="2109" spans="2:20" s="86" customFormat="1" ht="10.199999999999999">
      <c r="B2109" s="87"/>
      <c r="C2109" s="87"/>
      <c r="D2109" s="89"/>
      <c r="R2109" s="89"/>
      <c r="S2109" s="89"/>
      <c r="T2109" s="89"/>
    </row>
    <row r="2110" spans="2:20" s="86" customFormat="1" ht="10.199999999999999">
      <c r="B2110" s="87"/>
      <c r="C2110" s="87"/>
      <c r="D2110" s="89"/>
      <c r="R2110" s="89"/>
      <c r="S2110" s="89"/>
      <c r="T2110" s="89"/>
    </row>
    <row r="2111" spans="2:20" s="86" customFormat="1" ht="10.199999999999999">
      <c r="B2111" s="87"/>
      <c r="C2111" s="87"/>
      <c r="D2111" s="89"/>
      <c r="R2111" s="89"/>
      <c r="S2111" s="89"/>
      <c r="T2111" s="89"/>
    </row>
    <row r="2112" spans="2:20" s="86" customFormat="1" ht="10.199999999999999">
      <c r="B2112" s="87"/>
      <c r="C2112" s="87"/>
      <c r="D2112" s="89"/>
      <c r="R2112" s="89"/>
      <c r="S2112" s="89"/>
      <c r="T2112" s="89"/>
    </row>
    <row r="2113" spans="2:20" s="86" customFormat="1" ht="10.199999999999999">
      <c r="B2113" s="87"/>
      <c r="C2113" s="87"/>
      <c r="D2113" s="89"/>
      <c r="R2113" s="89"/>
      <c r="S2113" s="89"/>
      <c r="T2113" s="89"/>
    </row>
    <row r="2114" spans="2:20" s="86" customFormat="1" ht="10.199999999999999">
      <c r="B2114" s="87"/>
      <c r="C2114" s="87"/>
      <c r="D2114" s="89"/>
      <c r="R2114" s="89"/>
      <c r="S2114" s="89"/>
      <c r="T2114" s="89"/>
    </row>
    <row r="2115" spans="2:20" s="86" customFormat="1" ht="10.199999999999999">
      <c r="B2115" s="87"/>
      <c r="C2115" s="87"/>
      <c r="D2115" s="89"/>
      <c r="R2115" s="89"/>
      <c r="S2115" s="89"/>
      <c r="T2115" s="89"/>
    </row>
    <row r="2116" spans="2:20" s="86" customFormat="1" ht="10.199999999999999">
      <c r="B2116" s="87"/>
      <c r="C2116" s="87"/>
      <c r="D2116" s="89"/>
      <c r="R2116" s="89"/>
      <c r="S2116" s="89"/>
      <c r="T2116" s="89"/>
    </row>
    <row r="2117" spans="2:20" s="86" customFormat="1" ht="10.199999999999999">
      <c r="B2117" s="87"/>
      <c r="C2117" s="87"/>
      <c r="D2117" s="89"/>
      <c r="R2117" s="89"/>
      <c r="S2117" s="89"/>
      <c r="T2117" s="89"/>
    </row>
    <row r="2118" spans="2:20" s="86" customFormat="1" ht="10.199999999999999">
      <c r="B2118" s="87"/>
      <c r="C2118" s="87"/>
      <c r="D2118" s="89"/>
      <c r="R2118" s="89"/>
      <c r="S2118" s="89"/>
      <c r="T2118" s="89"/>
    </row>
    <row r="2119" spans="2:20" s="86" customFormat="1" ht="10.199999999999999">
      <c r="B2119" s="87"/>
      <c r="C2119" s="87"/>
      <c r="D2119" s="89"/>
      <c r="R2119" s="89"/>
      <c r="S2119" s="89"/>
      <c r="T2119" s="89"/>
    </row>
    <row r="2120" spans="2:20" s="86" customFormat="1" ht="10.199999999999999">
      <c r="B2120" s="87"/>
      <c r="C2120" s="87"/>
      <c r="D2120" s="89"/>
      <c r="R2120" s="89"/>
      <c r="S2120" s="89"/>
      <c r="T2120" s="89"/>
    </row>
    <row r="2121" spans="2:20" s="86" customFormat="1" ht="10.199999999999999">
      <c r="B2121" s="87"/>
      <c r="C2121" s="87"/>
      <c r="D2121" s="89"/>
      <c r="R2121" s="89"/>
      <c r="S2121" s="89"/>
      <c r="T2121" s="89"/>
    </row>
    <row r="2122" spans="2:20" s="86" customFormat="1" ht="10.199999999999999">
      <c r="B2122" s="87"/>
      <c r="C2122" s="87"/>
      <c r="D2122" s="89"/>
      <c r="R2122" s="89"/>
      <c r="S2122" s="89"/>
      <c r="T2122" s="89"/>
    </row>
    <row r="2123" spans="2:20" s="86" customFormat="1" ht="10.199999999999999">
      <c r="B2123" s="87"/>
      <c r="C2123" s="87"/>
      <c r="D2123" s="89"/>
      <c r="R2123" s="89"/>
      <c r="S2123" s="89"/>
      <c r="T2123" s="89"/>
    </row>
    <row r="2124" spans="2:20" s="86" customFormat="1" ht="10.199999999999999">
      <c r="B2124" s="87"/>
      <c r="C2124" s="87"/>
      <c r="D2124" s="89"/>
      <c r="R2124" s="89"/>
      <c r="S2124" s="89"/>
      <c r="T2124" s="89"/>
    </row>
    <row r="2125" spans="2:20" s="86" customFormat="1" ht="10.199999999999999">
      <c r="B2125" s="87"/>
      <c r="C2125" s="87"/>
      <c r="D2125" s="89"/>
      <c r="R2125" s="89"/>
      <c r="S2125" s="89"/>
      <c r="T2125" s="89"/>
    </row>
    <row r="2126" spans="2:20" s="86" customFormat="1" ht="10.199999999999999">
      <c r="B2126" s="87"/>
      <c r="C2126" s="87"/>
      <c r="D2126" s="89"/>
      <c r="R2126" s="89"/>
      <c r="S2126" s="89"/>
      <c r="T2126" s="89"/>
    </row>
    <row r="2127" spans="2:20" s="86" customFormat="1" ht="10.199999999999999">
      <c r="B2127" s="87"/>
      <c r="C2127" s="87"/>
      <c r="D2127" s="89"/>
      <c r="R2127" s="89"/>
      <c r="S2127" s="89"/>
      <c r="T2127" s="89"/>
    </row>
    <row r="2128" spans="2:20" s="86" customFormat="1" ht="10.199999999999999">
      <c r="B2128" s="87"/>
      <c r="C2128" s="87"/>
      <c r="D2128" s="89"/>
      <c r="R2128" s="89"/>
      <c r="S2128" s="89"/>
      <c r="T2128" s="89"/>
    </row>
    <row r="2129" spans="2:20" s="86" customFormat="1" ht="10.199999999999999">
      <c r="B2129" s="87"/>
      <c r="C2129" s="87"/>
      <c r="D2129" s="89"/>
      <c r="R2129" s="89"/>
      <c r="S2129" s="89"/>
      <c r="T2129" s="89"/>
    </row>
    <row r="2130" spans="2:20" s="86" customFormat="1" ht="10.199999999999999">
      <c r="B2130" s="87"/>
      <c r="C2130" s="87"/>
      <c r="D2130" s="89"/>
      <c r="R2130" s="89"/>
      <c r="S2130" s="89"/>
      <c r="T2130" s="89"/>
    </row>
    <row r="2131" spans="2:20" s="86" customFormat="1" ht="10.199999999999999">
      <c r="B2131" s="87"/>
      <c r="C2131" s="87"/>
      <c r="D2131" s="89"/>
      <c r="R2131" s="89"/>
      <c r="S2131" s="89"/>
      <c r="T2131" s="89"/>
    </row>
    <row r="2132" spans="2:20" s="86" customFormat="1" ht="10.199999999999999">
      <c r="B2132" s="87"/>
      <c r="C2132" s="87"/>
      <c r="D2132" s="89"/>
      <c r="R2132" s="89"/>
      <c r="S2132" s="89"/>
      <c r="T2132" s="89"/>
    </row>
    <row r="2133" spans="2:20" s="86" customFormat="1" ht="10.199999999999999">
      <c r="B2133" s="87"/>
      <c r="C2133" s="87"/>
      <c r="D2133" s="89"/>
      <c r="R2133" s="89"/>
      <c r="S2133" s="89"/>
      <c r="T2133" s="89"/>
    </row>
    <row r="2134" spans="2:20" s="86" customFormat="1" ht="10.199999999999999">
      <c r="B2134" s="87"/>
      <c r="C2134" s="87"/>
      <c r="D2134" s="89"/>
      <c r="R2134" s="89"/>
      <c r="S2134" s="89"/>
      <c r="T2134" s="89"/>
    </row>
    <row r="2135" spans="2:20" s="86" customFormat="1" ht="10.199999999999999">
      <c r="B2135" s="87"/>
      <c r="C2135" s="87"/>
      <c r="D2135" s="89"/>
      <c r="R2135" s="89"/>
      <c r="S2135" s="89"/>
      <c r="T2135" s="89"/>
    </row>
    <row r="2136" spans="2:20" s="86" customFormat="1" ht="10.199999999999999">
      <c r="B2136" s="87"/>
      <c r="C2136" s="87"/>
      <c r="D2136" s="89"/>
      <c r="R2136" s="89"/>
      <c r="S2136" s="89"/>
      <c r="T2136" s="89"/>
    </row>
    <row r="2137" spans="2:20" s="86" customFormat="1" ht="10.199999999999999">
      <c r="B2137" s="87"/>
      <c r="C2137" s="87"/>
      <c r="D2137" s="89"/>
      <c r="R2137" s="89"/>
      <c r="S2137" s="89"/>
      <c r="T2137" s="89"/>
    </row>
    <row r="2138" spans="2:20" s="86" customFormat="1" ht="10.199999999999999">
      <c r="B2138" s="87"/>
      <c r="C2138" s="87"/>
      <c r="D2138" s="89"/>
      <c r="R2138" s="89"/>
      <c r="S2138" s="89"/>
      <c r="T2138" s="89"/>
    </row>
    <row r="2139" spans="2:20" s="86" customFormat="1" ht="10.199999999999999">
      <c r="B2139" s="87"/>
      <c r="C2139" s="87"/>
      <c r="D2139" s="89"/>
      <c r="R2139" s="89"/>
      <c r="S2139" s="89"/>
      <c r="T2139" s="89"/>
    </row>
    <row r="2140" spans="2:20" s="86" customFormat="1" ht="10.199999999999999">
      <c r="B2140" s="87"/>
      <c r="C2140" s="87"/>
      <c r="D2140" s="89"/>
      <c r="R2140" s="89"/>
      <c r="S2140" s="89"/>
      <c r="T2140" s="89"/>
    </row>
    <row r="2141" spans="2:20" s="86" customFormat="1" ht="10.199999999999999">
      <c r="B2141" s="87"/>
      <c r="C2141" s="87"/>
      <c r="D2141" s="89"/>
      <c r="R2141" s="89"/>
      <c r="S2141" s="89"/>
      <c r="T2141" s="89"/>
    </row>
    <row r="2142" spans="2:20" s="86" customFormat="1" ht="10.199999999999999">
      <c r="B2142" s="87"/>
      <c r="C2142" s="87"/>
      <c r="D2142" s="89"/>
      <c r="R2142" s="89"/>
      <c r="S2142" s="89"/>
      <c r="T2142" s="89"/>
    </row>
    <row r="2143" spans="2:20" s="86" customFormat="1" ht="10.199999999999999">
      <c r="B2143" s="87"/>
      <c r="C2143" s="87"/>
      <c r="D2143" s="89"/>
      <c r="R2143" s="89"/>
      <c r="S2143" s="89"/>
      <c r="T2143" s="89"/>
    </row>
    <row r="2144" spans="2:20" s="86" customFormat="1" ht="10.199999999999999">
      <c r="B2144" s="87"/>
      <c r="C2144" s="87"/>
      <c r="D2144" s="89"/>
      <c r="R2144" s="89"/>
      <c r="S2144" s="89"/>
      <c r="T2144" s="89"/>
    </row>
    <row r="2145" spans="2:20" s="86" customFormat="1" ht="10.199999999999999">
      <c r="B2145" s="87"/>
      <c r="C2145" s="87"/>
      <c r="D2145" s="89"/>
      <c r="R2145" s="89"/>
      <c r="S2145" s="89"/>
      <c r="T2145" s="89"/>
    </row>
    <row r="2146" spans="2:20" s="86" customFormat="1" ht="10.199999999999999">
      <c r="B2146" s="87"/>
      <c r="C2146" s="87"/>
      <c r="D2146" s="89"/>
      <c r="R2146" s="89"/>
      <c r="S2146" s="89"/>
      <c r="T2146" s="89"/>
    </row>
    <row r="2147" spans="2:20" s="86" customFormat="1" ht="10.199999999999999">
      <c r="B2147" s="87"/>
      <c r="C2147" s="87"/>
      <c r="D2147" s="89"/>
      <c r="R2147" s="89"/>
      <c r="S2147" s="89"/>
      <c r="T2147" s="89"/>
    </row>
    <row r="2148" spans="2:20" s="86" customFormat="1" ht="10.199999999999999">
      <c r="B2148" s="87"/>
      <c r="C2148" s="87"/>
      <c r="D2148" s="89"/>
      <c r="R2148" s="89"/>
      <c r="S2148" s="89"/>
      <c r="T2148" s="89"/>
    </row>
    <row r="2149" spans="2:20" s="86" customFormat="1" ht="10.199999999999999">
      <c r="B2149" s="87"/>
      <c r="C2149" s="87"/>
      <c r="D2149" s="89"/>
      <c r="R2149" s="89"/>
      <c r="S2149" s="89"/>
      <c r="T2149" s="89"/>
    </row>
    <row r="2150" spans="2:20" s="86" customFormat="1" ht="10.199999999999999">
      <c r="B2150" s="87"/>
      <c r="C2150" s="87"/>
      <c r="D2150" s="89"/>
      <c r="R2150" s="89"/>
      <c r="S2150" s="89"/>
      <c r="T2150" s="89"/>
    </row>
    <row r="2151" spans="2:20" s="86" customFormat="1" ht="10.199999999999999">
      <c r="B2151" s="87"/>
      <c r="C2151" s="87"/>
      <c r="D2151" s="89"/>
      <c r="R2151" s="89"/>
      <c r="S2151" s="89"/>
      <c r="T2151" s="89"/>
    </row>
    <row r="2152" spans="2:20" s="86" customFormat="1" ht="10.199999999999999">
      <c r="B2152" s="87"/>
      <c r="C2152" s="87"/>
      <c r="D2152" s="89"/>
      <c r="R2152" s="89"/>
      <c r="S2152" s="89"/>
      <c r="T2152" s="89"/>
    </row>
    <row r="2153" spans="2:20" s="86" customFormat="1" ht="10.199999999999999">
      <c r="B2153" s="87"/>
      <c r="C2153" s="87"/>
      <c r="D2153" s="89"/>
      <c r="R2153" s="89"/>
      <c r="S2153" s="89"/>
      <c r="T2153" s="89"/>
    </row>
    <row r="2154" spans="2:20" s="86" customFormat="1" ht="10.199999999999999">
      <c r="B2154" s="87"/>
      <c r="C2154" s="87"/>
      <c r="D2154" s="89"/>
      <c r="R2154" s="89"/>
      <c r="S2154" s="89"/>
      <c r="T2154" s="89"/>
    </row>
    <row r="2155" spans="2:20" s="86" customFormat="1" ht="10.199999999999999">
      <c r="B2155" s="87"/>
      <c r="C2155" s="87"/>
      <c r="D2155" s="89"/>
      <c r="R2155" s="89"/>
      <c r="S2155" s="89"/>
      <c r="T2155" s="89"/>
    </row>
    <row r="2156" spans="2:20" s="86" customFormat="1" ht="10.199999999999999">
      <c r="B2156" s="87"/>
      <c r="C2156" s="87"/>
      <c r="D2156" s="89"/>
      <c r="R2156" s="89"/>
      <c r="S2156" s="89"/>
      <c r="T2156" s="89"/>
    </row>
    <row r="2157" spans="2:20" s="86" customFormat="1" ht="10.199999999999999">
      <c r="B2157" s="87"/>
      <c r="C2157" s="87"/>
      <c r="D2157" s="89"/>
      <c r="R2157" s="89"/>
      <c r="S2157" s="89"/>
      <c r="T2157" s="89"/>
    </row>
    <row r="2158" spans="2:20" s="86" customFormat="1" ht="10.199999999999999">
      <c r="B2158" s="87"/>
      <c r="C2158" s="87"/>
      <c r="D2158" s="89"/>
      <c r="R2158" s="89"/>
      <c r="S2158" s="89"/>
      <c r="T2158" s="89"/>
    </row>
    <row r="2159" spans="2:20" s="86" customFormat="1" ht="10.199999999999999">
      <c r="B2159" s="87"/>
      <c r="C2159" s="87"/>
      <c r="D2159" s="89"/>
      <c r="R2159" s="89"/>
      <c r="S2159" s="89"/>
      <c r="T2159" s="89"/>
    </row>
    <row r="2160" spans="2:20" s="86" customFormat="1" ht="10.199999999999999">
      <c r="B2160" s="87"/>
      <c r="C2160" s="87"/>
      <c r="D2160" s="89"/>
      <c r="R2160" s="89"/>
      <c r="S2160" s="89"/>
      <c r="T2160" s="89"/>
    </row>
    <row r="2161" spans="2:20" s="86" customFormat="1" ht="10.199999999999999">
      <c r="B2161" s="87"/>
      <c r="C2161" s="87"/>
      <c r="D2161" s="89"/>
      <c r="R2161" s="89"/>
      <c r="S2161" s="89"/>
      <c r="T2161" s="89"/>
    </row>
    <row r="2162" spans="2:20" s="86" customFormat="1" ht="10.199999999999999">
      <c r="B2162" s="87"/>
      <c r="C2162" s="87"/>
      <c r="D2162" s="89"/>
      <c r="R2162" s="89"/>
      <c r="S2162" s="89"/>
      <c r="T2162" s="89"/>
    </row>
    <row r="2163" spans="2:20" s="86" customFormat="1" ht="10.199999999999999">
      <c r="B2163" s="87"/>
      <c r="C2163" s="87"/>
      <c r="D2163" s="89"/>
      <c r="R2163" s="89"/>
      <c r="S2163" s="89"/>
      <c r="T2163" s="89"/>
    </row>
    <row r="2164" spans="2:20" s="86" customFormat="1" ht="10.199999999999999">
      <c r="B2164" s="87"/>
      <c r="C2164" s="87"/>
      <c r="D2164" s="89"/>
      <c r="R2164" s="89"/>
      <c r="S2164" s="89"/>
      <c r="T2164" s="89"/>
    </row>
    <row r="2165" spans="2:20" s="86" customFormat="1" ht="10.199999999999999">
      <c r="B2165" s="87"/>
      <c r="C2165" s="87"/>
      <c r="D2165" s="89"/>
      <c r="R2165" s="89"/>
      <c r="S2165" s="89"/>
      <c r="T2165" s="89"/>
    </row>
    <row r="2166" spans="2:20" s="86" customFormat="1" ht="10.199999999999999">
      <c r="B2166" s="87"/>
      <c r="C2166" s="87"/>
      <c r="D2166" s="89"/>
      <c r="R2166" s="89"/>
      <c r="S2166" s="89"/>
      <c r="T2166" s="89"/>
    </row>
    <row r="2167" spans="2:20" s="86" customFormat="1" ht="10.199999999999999">
      <c r="B2167" s="87"/>
      <c r="C2167" s="87"/>
      <c r="D2167" s="89"/>
      <c r="R2167" s="89"/>
      <c r="S2167" s="89"/>
      <c r="T2167" s="89"/>
    </row>
    <row r="2168" spans="2:20" s="86" customFormat="1" ht="10.199999999999999">
      <c r="B2168" s="87"/>
      <c r="C2168" s="87"/>
      <c r="D2168" s="89"/>
      <c r="R2168" s="89"/>
      <c r="S2168" s="89"/>
      <c r="T2168" s="89"/>
    </row>
    <row r="2169" spans="2:20" s="86" customFormat="1" ht="10.199999999999999">
      <c r="B2169" s="87"/>
      <c r="C2169" s="87"/>
      <c r="D2169" s="89"/>
      <c r="R2169" s="89"/>
      <c r="S2169" s="89"/>
      <c r="T2169" s="89"/>
    </row>
    <row r="2170" spans="2:20" s="86" customFormat="1" ht="10.199999999999999">
      <c r="B2170" s="87"/>
      <c r="C2170" s="87"/>
      <c r="D2170" s="89"/>
      <c r="R2170" s="89"/>
      <c r="S2170" s="89"/>
      <c r="T2170" s="89"/>
    </row>
    <row r="2171" spans="2:20" s="86" customFormat="1" ht="10.199999999999999">
      <c r="B2171" s="87"/>
      <c r="C2171" s="87"/>
      <c r="D2171" s="89"/>
      <c r="R2171" s="89"/>
      <c r="S2171" s="89"/>
      <c r="T2171" s="89"/>
    </row>
    <row r="2172" spans="2:20" s="86" customFormat="1" ht="10.199999999999999">
      <c r="B2172" s="87"/>
      <c r="C2172" s="87"/>
      <c r="D2172" s="89"/>
      <c r="R2172" s="89"/>
      <c r="S2172" s="89"/>
      <c r="T2172" s="89"/>
    </row>
    <row r="2173" spans="2:20" s="86" customFormat="1" ht="10.199999999999999">
      <c r="B2173" s="87"/>
      <c r="C2173" s="87"/>
      <c r="D2173" s="89"/>
      <c r="R2173" s="89"/>
      <c r="S2173" s="89"/>
      <c r="T2173" s="89"/>
    </row>
    <row r="2174" spans="2:20" s="86" customFormat="1" ht="10.199999999999999">
      <c r="B2174" s="87"/>
      <c r="C2174" s="87"/>
      <c r="D2174" s="89"/>
      <c r="R2174" s="89"/>
      <c r="S2174" s="89"/>
      <c r="T2174" s="89"/>
    </row>
    <row r="2175" spans="2:20" s="86" customFormat="1" ht="10.199999999999999">
      <c r="B2175" s="87"/>
      <c r="C2175" s="87"/>
      <c r="D2175" s="89"/>
      <c r="R2175" s="89"/>
      <c r="S2175" s="89"/>
      <c r="T2175" s="89"/>
    </row>
    <row r="2176" spans="2:20" s="86" customFormat="1" ht="10.199999999999999">
      <c r="B2176" s="87"/>
      <c r="C2176" s="87"/>
      <c r="D2176" s="89"/>
      <c r="R2176" s="89"/>
      <c r="S2176" s="89"/>
      <c r="T2176" s="89"/>
    </row>
    <row r="2177" spans="2:20" s="86" customFormat="1" ht="10.199999999999999">
      <c r="B2177" s="87"/>
      <c r="C2177" s="87"/>
      <c r="D2177" s="89"/>
      <c r="R2177" s="89"/>
      <c r="S2177" s="89"/>
      <c r="T2177" s="89"/>
    </row>
    <row r="2178" spans="2:20" s="86" customFormat="1" ht="10.199999999999999">
      <c r="B2178" s="87"/>
      <c r="C2178" s="87"/>
      <c r="D2178" s="89"/>
      <c r="R2178" s="89"/>
      <c r="S2178" s="89"/>
      <c r="T2178" s="89"/>
    </row>
    <row r="2179" spans="2:20" s="86" customFormat="1" ht="10.199999999999999">
      <c r="B2179" s="87"/>
      <c r="C2179" s="87"/>
      <c r="D2179" s="89"/>
      <c r="R2179" s="89"/>
      <c r="S2179" s="89"/>
      <c r="T2179" s="89"/>
    </row>
    <row r="2180" spans="2:20" s="86" customFormat="1" ht="10.199999999999999">
      <c r="B2180" s="87"/>
      <c r="C2180" s="87"/>
      <c r="D2180" s="89"/>
      <c r="R2180" s="89"/>
      <c r="S2180" s="89"/>
      <c r="T2180" s="89"/>
    </row>
    <row r="2181" spans="2:20" s="86" customFormat="1" ht="10.199999999999999">
      <c r="B2181" s="87"/>
      <c r="C2181" s="87"/>
      <c r="D2181" s="89"/>
      <c r="R2181" s="89"/>
      <c r="S2181" s="89"/>
      <c r="T2181" s="89"/>
    </row>
    <row r="2182" spans="2:20" s="86" customFormat="1" ht="10.199999999999999">
      <c r="B2182" s="87"/>
      <c r="C2182" s="87"/>
      <c r="D2182" s="89"/>
      <c r="R2182" s="89"/>
      <c r="S2182" s="89"/>
      <c r="T2182" s="89"/>
    </row>
    <row r="2183" spans="2:20" s="86" customFormat="1" ht="10.199999999999999">
      <c r="B2183" s="87"/>
      <c r="C2183" s="87"/>
      <c r="D2183" s="89"/>
      <c r="R2183" s="89"/>
      <c r="S2183" s="89"/>
      <c r="T2183" s="89"/>
    </row>
    <row r="2184" spans="2:20" s="86" customFormat="1" ht="10.199999999999999">
      <c r="B2184" s="87"/>
      <c r="C2184" s="87"/>
      <c r="D2184" s="89"/>
      <c r="R2184" s="89"/>
      <c r="S2184" s="89"/>
      <c r="T2184" s="89"/>
    </row>
    <row r="2185" spans="2:20" s="86" customFormat="1" ht="10.199999999999999">
      <c r="B2185" s="87"/>
      <c r="C2185" s="87"/>
      <c r="D2185" s="89"/>
      <c r="R2185" s="89"/>
      <c r="S2185" s="89"/>
      <c r="T2185" s="89"/>
    </row>
    <row r="2186" spans="2:20" s="86" customFormat="1" ht="10.199999999999999">
      <c r="B2186" s="87"/>
      <c r="C2186" s="87"/>
      <c r="D2186" s="89"/>
      <c r="R2186" s="89"/>
      <c r="S2186" s="89"/>
      <c r="T2186" s="89"/>
    </row>
    <row r="2187" spans="2:20" s="86" customFormat="1" ht="10.199999999999999">
      <c r="B2187" s="87"/>
      <c r="C2187" s="87"/>
      <c r="D2187" s="89"/>
      <c r="R2187" s="89"/>
      <c r="S2187" s="89"/>
      <c r="T2187" s="89"/>
    </row>
    <row r="2188" spans="2:20" s="86" customFormat="1" ht="10.199999999999999">
      <c r="B2188" s="87"/>
      <c r="C2188" s="87"/>
      <c r="D2188" s="89"/>
      <c r="R2188" s="89"/>
      <c r="S2188" s="89"/>
      <c r="T2188" s="89"/>
    </row>
    <row r="2189" spans="2:20" s="86" customFormat="1" ht="10.199999999999999">
      <c r="B2189" s="87"/>
      <c r="C2189" s="87"/>
      <c r="D2189" s="89"/>
      <c r="R2189" s="89"/>
      <c r="S2189" s="89"/>
      <c r="T2189" s="89"/>
    </row>
    <row r="2190" spans="2:20" s="86" customFormat="1" ht="10.199999999999999">
      <c r="B2190" s="87"/>
      <c r="C2190" s="87"/>
      <c r="D2190" s="89"/>
      <c r="R2190" s="89"/>
      <c r="S2190" s="89"/>
      <c r="T2190" s="89"/>
    </row>
    <row r="2191" spans="2:20" s="86" customFormat="1" ht="10.199999999999999">
      <c r="B2191" s="87"/>
      <c r="C2191" s="87"/>
      <c r="D2191" s="89"/>
      <c r="R2191" s="89"/>
      <c r="S2191" s="89"/>
      <c r="T2191" s="89"/>
    </row>
    <row r="2192" spans="2:20" s="86" customFormat="1" ht="10.199999999999999">
      <c r="B2192" s="87"/>
      <c r="C2192" s="87"/>
      <c r="D2192" s="89"/>
      <c r="R2192" s="89"/>
      <c r="S2192" s="89"/>
      <c r="T2192" s="89"/>
    </row>
    <row r="2193" spans="2:20" s="86" customFormat="1" ht="10.199999999999999">
      <c r="B2193" s="87"/>
      <c r="C2193" s="87"/>
      <c r="D2193" s="89"/>
      <c r="R2193" s="89"/>
      <c r="S2193" s="89"/>
      <c r="T2193" s="89"/>
    </row>
    <row r="2194" spans="2:20" s="86" customFormat="1" ht="10.199999999999999">
      <c r="B2194" s="87"/>
      <c r="C2194" s="87"/>
      <c r="D2194" s="89"/>
      <c r="R2194" s="89"/>
      <c r="S2194" s="89"/>
      <c r="T2194" s="89"/>
    </row>
    <row r="2195" spans="2:20" s="86" customFormat="1" ht="10.199999999999999">
      <c r="B2195" s="87"/>
      <c r="C2195" s="87"/>
      <c r="D2195" s="89"/>
      <c r="R2195" s="89"/>
      <c r="S2195" s="89"/>
      <c r="T2195" s="89"/>
    </row>
    <row r="2196" spans="2:20" s="86" customFormat="1" ht="10.199999999999999">
      <c r="B2196" s="87"/>
      <c r="C2196" s="87"/>
      <c r="D2196" s="89"/>
      <c r="R2196" s="89"/>
      <c r="S2196" s="89"/>
      <c r="T2196" s="89"/>
    </row>
    <row r="2197" spans="2:20" s="86" customFormat="1" ht="10.199999999999999">
      <c r="B2197" s="87"/>
      <c r="C2197" s="87"/>
      <c r="D2197" s="89"/>
      <c r="R2197" s="89"/>
      <c r="S2197" s="89"/>
      <c r="T2197" s="89"/>
    </row>
    <row r="2198" spans="2:20" s="86" customFormat="1" ht="10.199999999999999">
      <c r="B2198" s="87"/>
      <c r="C2198" s="87"/>
      <c r="D2198" s="89"/>
      <c r="R2198" s="89"/>
      <c r="S2198" s="89"/>
      <c r="T2198" s="89"/>
    </row>
    <row r="2199" spans="2:20" s="86" customFormat="1" ht="10.199999999999999">
      <c r="B2199" s="87"/>
      <c r="C2199" s="87"/>
      <c r="D2199" s="89"/>
      <c r="R2199" s="89"/>
      <c r="S2199" s="89"/>
      <c r="T2199" s="89"/>
    </row>
    <row r="2200" spans="2:20" s="86" customFormat="1" ht="10.199999999999999">
      <c r="B2200" s="87"/>
      <c r="C2200" s="87"/>
      <c r="D2200" s="89"/>
      <c r="R2200" s="89"/>
      <c r="S2200" s="89"/>
      <c r="T2200" s="89"/>
    </row>
    <row r="2201" spans="2:20" s="86" customFormat="1" ht="10.199999999999999">
      <c r="B2201" s="87"/>
      <c r="C2201" s="87"/>
      <c r="D2201" s="89"/>
      <c r="R2201" s="89"/>
      <c r="S2201" s="89"/>
      <c r="T2201" s="89"/>
    </row>
    <row r="2202" spans="2:20" s="86" customFormat="1" ht="10.199999999999999">
      <c r="B2202" s="87"/>
      <c r="C2202" s="87"/>
      <c r="D2202" s="89"/>
      <c r="R2202" s="89"/>
      <c r="S2202" s="89"/>
      <c r="T2202" s="89"/>
    </row>
    <row r="2203" spans="2:20" s="86" customFormat="1" ht="10.199999999999999">
      <c r="B2203" s="87"/>
      <c r="C2203" s="87"/>
      <c r="D2203" s="89"/>
      <c r="R2203" s="89"/>
      <c r="S2203" s="89"/>
      <c r="T2203" s="89"/>
    </row>
    <row r="2204" spans="2:20" s="86" customFormat="1" ht="10.199999999999999">
      <c r="B2204" s="87"/>
      <c r="C2204" s="87"/>
      <c r="D2204" s="89"/>
      <c r="R2204" s="89"/>
      <c r="S2204" s="89"/>
      <c r="T2204" s="89"/>
    </row>
    <row r="2205" spans="2:20" s="86" customFormat="1" ht="10.199999999999999">
      <c r="B2205" s="87"/>
      <c r="C2205" s="87"/>
      <c r="D2205" s="89"/>
      <c r="R2205" s="89"/>
      <c r="S2205" s="89"/>
      <c r="T2205" s="89"/>
    </row>
    <row r="2206" spans="2:20" s="86" customFormat="1" ht="10.199999999999999">
      <c r="B2206" s="87"/>
      <c r="C2206" s="87"/>
      <c r="D2206" s="89"/>
      <c r="R2206" s="89"/>
      <c r="S2206" s="89"/>
      <c r="T2206" s="89"/>
    </row>
    <row r="2207" spans="2:20" s="86" customFormat="1" ht="10.199999999999999">
      <c r="B2207" s="87"/>
      <c r="C2207" s="87"/>
      <c r="D2207" s="89"/>
      <c r="R2207" s="89"/>
      <c r="S2207" s="89"/>
      <c r="T2207" s="89"/>
    </row>
    <row r="2208" spans="2:20" s="86" customFormat="1" ht="10.199999999999999">
      <c r="B2208" s="87"/>
      <c r="C2208" s="87"/>
      <c r="D2208" s="89"/>
      <c r="R2208" s="89"/>
      <c r="S2208" s="89"/>
      <c r="T2208" s="89"/>
    </row>
    <row r="2209" spans="2:20" s="86" customFormat="1" ht="10.199999999999999">
      <c r="B2209" s="87"/>
      <c r="C2209" s="87"/>
      <c r="D2209" s="89"/>
      <c r="R2209" s="89"/>
      <c r="S2209" s="89"/>
      <c r="T2209" s="89"/>
    </row>
    <row r="2210" spans="2:20" s="86" customFormat="1" ht="10.199999999999999">
      <c r="B2210" s="87"/>
      <c r="C2210" s="87"/>
      <c r="D2210" s="89"/>
      <c r="R2210" s="89"/>
      <c r="S2210" s="89"/>
      <c r="T2210" s="89"/>
    </row>
    <row r="2211" spans="2:20" s="86" customFormat="1" ht="10.199999999999999">
      <c r="B2211" s="87"/>
      <c r="C2211" s="87"/>
      <c r="D2211" s="89"/>
      <c r="R2211" s="89"/>
      <c r="S2211" s="89"/>
      <c r="T2211" s="89"/>
    </row>
    <row r="2212" spans="2:20" s="86" customFormat="1" ht="10.199999999999999">
      <c r="B2212" s="87"/>
      <c r="C2212" s="87"/>
      <c r="D2212" s="89"/>
      <c r="R2212" s="89"/>
      <c r="S2212" s="89"/>
      <c r="T2212" s="89"/>
    </row>
    <row r="2213" spans="2:20" s="86" customFormat="1" ht="10.199999999999999">
      <c r="B2213" s="87"/>
      <c r="C2213" s="87"/>
      <c r="D2213" s="89"/>
      <c r="R2213" s="89"/>
      <c r="S2213" s="89"/>
      <c r="T2213" s="89"/>
    </row>
    <row r="2214" spans="2:20" s="86" customFormat="1" ht="10.199999999999999">
      <c r="B2214" s="87"/>
      <c r="C2214" s="87"/>
      <c r="D2214" s="89"/>
      <c r="R2214" s="89"/>
      <c r="S2214" s="89"/>
      <c r="T2214" s="89"/>
    </row>
    <row r="2215" spans="2:20" s="86" customFormat="1" ht="10.199999999999999">
      <c r="B2215" s="87"/>
      <c r="C2215" s="87"/>
      <c r="D2215" s="89"/>
      <c r="R2215" s="89"/>
      <c r="S2215" s="89"/>
      <c r="T2215" s="89"/>
    </row>
    <row r="2216" spans="2:20" s="86" customFormat="1" ht="10.199999999999999">
      <c r="B2216" s="87"/>
      <c r="C2216" s="87"/>
      <c r="D2216" s="89"/>
      <c r="R2216" s="89"/>
      <c r="S2216" s="89"/>
      <c r="T2216" s="89"/>
    </row>
    <row r="2217" spans="2:20" s="86" customFormat="1" ht="10.199999999999999">
      <c r="B2217" s="87"/>
      <c r="C2217" s="87"/>
      <c r="D2217" s="89"/>
      <c r="R2217" s="89"/>
      <c r="S2217" s="89"/>
      <c r="T2217" s="89"/>
    </row>
    <row r="2218" spans="2:20" s="86" customFormat="1" ht="10.199999999999999">
      <c r="B2218" s="87"/>
      <c r="C2218" s="87"/>
      <c r="D2218" s="89"/>
      <c r="R2218" s="89"/>
      <c r="S2218" s="89"/>
      <c r="T2218" s="89"/>
    </row>
    <row r="2219" spans="2:20" s="86" customFormat="1" ht="10.199999999999999">
      <c r="B2219" s="87"/>
      <c r="C2219" s="87"/>
      <c r="D2219" s="89"/>
      <c r="R2219" s="89"/>
      <c r="S2219" s="89"/>
      <c r="T2219" s="89"/>
    </row>
    <row r="2220" spans="2:20" s="86" customFormat="1" ht="10.199999999999999">
      <c r="B2220" s="87"/>
      <c r="C2220" s="87"/>
      <c r="D2220" s="89"/>
      <c r="R2220" s="89"/>
      <c r="S2220" s="89"/>
      <c r="T2220" s="89"/>
    </row>
    <row r="2221" spans="2:20" s="86" customFormat="1" ht="10.199999999999999">
      <c r="B2221" s="87"/>
      <c r="C2221" s="87"/>
      <c r="D2221" s="89"/>
      <c r="R2221" s="89"/>
      <c r="S2221" s="89"/>
      <c r="T2221" s="89"/>
    </row>
    <row r="2222" spans="2:20" s="86" customFormat="1" ht="10.199999999999999">
      <c r="B2222" s="87"/>
      <c r="C2222" s="87"/>
      <c r="D2222" s="89"/>
      <c r="R2222" s="89"/>
      <c r="S2222" s="89"/>
      <c r="T2222" s="89"/>
    </row>
    <row r="2223" spans="2:20" s="86" customFormat="1" ht="10.199999999999999">
      <c r="B2223" s="87"/>
      <c r="C2223" s="87"/>
      <c r="D2223" s="89"/>
      <c r="R2223" s="89"/>
      <c r="S2223" s="89"/>
      <c r="T2223" s="89"/>
    </row>
    <row r="2224" spans="2:20" s="86" customFormat="1" ht="10.199999999999999">
      <c r="B2224" s="87"/>
      <c r="C2224" s="87"/>
      <c r="D2224" s="89"/>
      <c r="R2224" s="89"/>
      <c r="S2224" s="89"/>
      <c r="T2224" s="89"/>
    </row>
    <row r="2225" spans="2:20" s="86" customFormat="1" ht="10.199999999999999">
      <c r="B2225" s="87"/>
      <c r="C2225" s="87"/>
      <c r="D2225" s="89"/>
      <c r="R2225" s="89"/>
      <c r="S2225" s="89"/>
      <c r="T2225" s="89"/>
    </row>
    <row r="2226" spans="2:20" s="86" customFormat="1" ht="10.199999999999999">
      <c r="B2226" s="87"/>
      <c r="C2226" s="87"/>
      <c r="D2226" s="89"/>
      <c r="R2226" s="89"/>
      <c r="S2226" s="89"/>
      <c r="T2226" s="89"/>
    </row>
    <row r="2227" spans="2:20" s="86" customFormat="1" ht="10.199999999999999">
      <c r="B2227" s="87"/>
      <c r="C2227" s="87"/>
      <c r="D2227" s="89"/>
      <c r="R2227" s="89"/>
      <c r="S2227" s="89"/>
      <c r="T2227" s="89"/>
    </row>
    <row r="2228" spans="2:20" s="86" customFormat="1" ht="10.199999999999999">
      <c r="B2228" s="87"/>
      <c r="C2228" s="87"/>
      <c r="D2228" s="89"/>
      <c r="R2228" s="89"/>
      <c r="S2228" s="89"/>
      <c r="T2228" s="89"/>
    </row>
    <row r="2229" spans="2:20" s="86" customFormat="1" ht="10.199999999999999">
      <c r="B2229" s="87"/>
      <c r="C2229" s="87"/>
      <c r="D2229" s="89"/>
      <c r="R2229" s="89"/>
      <c r="S2229" s="89"/>
      <c r="T2229" s="89"/>
    </row>
    <row r="2230" spans="2:20" s="86" customFormat="1" ht="10.199999999999999">
      <c r="B2230" s="87"/>
      <c r="C2230" s="87"/>
      <c r="D2230" s="89"/>
      <c r="R2230" s="89"/>
      <c r="S2230" s="89"/>
      <c r="T2230" s="89"/>
    </row>
    <row r="2231" spans="2:20" s="86" customFormat="1" ht="10.199999999999999">
      <c r="B2231" s="87"/>
      <c r="C2231" s="87"/>
      <c r="D2231" s="89"/>
      <c r="R2231" s="89"/>
      <c r="S2231" s="89"/>
      <c r="T2231" s="89"/>
    </row>
    <row r="2232" spans="2:20" s="86" customFormat="1" ht="10.199999999999999">
      <c r="B2232" s="87"/>
      <c r="C2232" s="87"/>
      <c r="D2232" s="89"/>
      <c r="R2232" s="89"/>
      <c r="S2232" s="89"/>
      <c r="T2232" s="89"/>
    </row>
    <row r="2233" spans="2:20" s="86" customFormat="1" ht="10.199999999999999">
      <c r="B2233" s="87"/>
      <c r="C2233" s="87"/>
      <c r="D2233" s="89"/>
      <c r="R2233" s="89"/>
      <c r="S2233" s="89"/>
      <c r="T2233" s="89"/>
    </row>
    <row r="2234" spans="2:20" s="86" customFormat="1" ht="10.199999999999999">
      <c r="B2234" s="87"/>
      <c r="C2234" s="87"/>
      <c r="D2234" s="89"/>
      <c r="R2234" s="89"/>
      <c r="S2234" s="89"/>
      <c r="T2234" s="89"/>
    </row>
    <row r="2235" spans="2:20" s="86" customFormat="1" ht="10.199999999999999">
      <c r="B2235" s="87"/>
      <c r="C2235" s="87"/>
      <c r="D2235" s="89"/>
      <c r="R2235" s="89"/>
      <c r="S2235" s="89"/>
      <c r="T2235" s="89"/>
    </row>
    <row r="2236" spans="2:20" s="86" customFormat="1" ht="10.199999999999999">
      <c r="B2236" s="87"/>
      <c r="C2236" s="87"/>
      <c r="D2236" s="89"/>
      <c r="R2236" s="89"/>
      <c r="S2236" s="89"/>
      <c r="T2236" s="89"/>
    </row>
    <row r="2237" spans="2:20" s="86" customFormat="1" ht="10.199999999999999">
      <c r="B2237" s="87"/>
      <c r="C2237" s="87"/>
      <c r="D2237" s="89"/>
      <c r="R2237" s="89"/>
      <c r="S2237" s="89"/>
      <c r="T2237" s="89"/>
    </row>
    <row r="2238" spans="2:20" s="86" customFormat="1" ht="10.199999999999999">
      <c r="B2238" s="87"/>
      <c r="C2238" s="87"/>
      <c r="D2238" s="89"/>
      <c r="R2238" s="89"/>
      <c r="S2238" s="89"/>
      <c r="T2238" s="89"/>
    </row>
    <row r="2239" spans="2:20" s="86" customFormat="1" ht="10.199999999999999">
      <c r="B2239" s="87"/>
      <c r="C2239" s="87"/>
      <c r="D2239" s="89"/>
      <c r="R2239" s="89"/>
      <c r="S2239" s="89"/>
      <c r="T2239" s="89"/>
    </row>
    <row r="2240" spans="2:20" s="86" customFormat="1" ht="10.199999999999999">
      <c r="B2240" s="87"/>
      <c r="C2240" s="87"/>
      <c r="D2240" s="89"/>
      <c r="R2240" s="89"/>
      <c r="S2240" s="89"/>
      <c r="T2240" s="89"/>
    </row>
    <row r="2241" spans="2:20" s="86" customFormat="1" ht="10.199999999999999">
      <c r="B2241" s="87"/>
      <c r="C2241" s="87"/>
      <c r="D2241" s="89"/>
      <c r="R2241" s="89"/>
      <c r="S2241" s="89"/>
      <c r="T2241" s="89"/>
    </row>
    <row r="2242" spans="2:20" s="86" customFormat="1" ht="10.199999999999999">
      <c r="B2242" s="87"/>
      <c r="C2242" s="87"/>
      <c r="D2242" s="89"/>
      <c r="R2242" s="89"/>
      <c r="S2242" s="89"/>
      <c r="T2242" s="89"/>
    </row>
    <row r="2243" spans="2:20" s="86" customFormat="1" ht="10.199999999999999">
      <c r="B2243" s="87"/>
      <c r="C2243" s="87"/>
      <c r="D2243" s="89"/>
      <c r="R2243" s="89"/>
      <c r="S2243" s="89"/>
      <c r="T2243" s="89"/>
    </row>
    <row r="2244" spans="2:20" s="86" customFormat="1" ht="10.199999999999999">
      <c r="B2244" s="87"/>
      <c r="C2244" s="87"/>
      <c r="D2244" s="89"/>
      <c r="R2244" s="89"/>
      <c r="S2244" s="89"/>
      <c r="T2244" s="89"/>
    </row>
    <row r="2245" spans="2:20" s="86" customFormat="1" ht="10.199999999999999">
      <c r="B2245" s="87"/>
      <c r="C2245" s="87"/>
      <c r="D2245" s="89"/>
      <c r="R2245" s="89"/>
      <c r="S2245" s="89"/>
      <c r="T2245" s="89"/>
    </row>
    <row r="2246" spans="2:20" s="86" customFormat="1" ht="10.199999999999999">
      <c r="B2246" s="87"/>
      <c r="C2246" s="87"/>
      <c r="D2246" s="89"/>
      <c r="R2246" s="89"/>
      <c r="S2246" s="89"/>
      <c r="T2246" s="89"/>
    </row>
    <row r="2247" spans="2:20" s="86" customFormat="1" ht="10.199999999999999">
      <c r="B2247" s="87"/>
      <c r="C2247" s="87"/>
      <c r="D2247" s="89"/>
      <c r="R2247" s="89"/>
      <c r="S2247" s="89"/>
      <c r="T2247" s="89"/>
    </row>
    <row r="2248" spans="2:20" s="86" customFormat="1" ht="10.199999999999999">
      <c r="B2248" s="87"/>
      <c r="C2248" s="87"/>
      <c r="D2248" s="89"/>
      <c r="R2248" s="89"/>
      <c r="S2248" s="89"/>
      <c r="T2248" s="89"/>
    </row>
    <row r="2249" spans="2:20" s="86" customFormat="1" ht="10.199999999999999">
      <c r="B2249" s="87"/>
      <c r="C2249" s="87"/>
      <c r="D2249" s="89"/>
      <c r="R2249" s="89"/>
      <c r="S2249" s="89"/>
      <c r="T2249" s="89"/>
    </row>
    <row r="2250" spans="2:20" s="86" customFormat="1" ht="10.199999999999999">
      <c r="B2250" s="87"/>
      <c r="C2250" s="87"/>
      <c r="D2250" s="89"/>
      <c r="R2250" s="89"/>
      <c r="S2250" s="89"/>
      <c r="T2250" s="89"/>
    </row>
    <row r="2251" spans="2:20" s="86" customFormat="1" ht="10.199999999999999">
      <c r="B2251" s="87"/>
      <c r="C2251" s="87"/>
      <c r="D2251" s="89"/>
      <c r="R2251" s="89"/>
      <c r="S2251" s="89"/>
      <c r="T2251" s="89"/>
    </row>
    <row r="2252" spans="2:20" s="86" customFormat="1" ht="10.199999999999999">
      <c r="B2252" s="87"/>
      <c r="C2252" s="87"/>
      <c r="D2252" s="89"/>
      <c r="R2252" s="89"/>
      <c r="S2252" s="89"/>
      <c r="T2252" s="89"/>
    </row>
    <row r="2253" spans="2:20" s="86" customFormat="1" ht="10.199999999999999">
      <c r="B2253" s="87"/>
      <c r="C2253" s="87"/>
      <c r="D2253" s="89"/>
      <c r="R2253" s="89"/>
      <c r="S2253" s="89"/>
      <c r="T2253" s="89"/>
    </row>
    <row r="2254" spans="2:20" s="86" customFormat="1" ht="10.199999999999999">
      <c r="B2254" s="87"/>
      <c r="C2254" s="87"/>
      <c r="D2254" s="89"/>
      <c r="R2254" s="89"/>
      <c r="S2254" s="89"/>
      <c r="T2254" s="89"/>
    </row>
    <row r="2255" spans="2:20" s="86" customFormat="1" ht="10.199999999999999">
      <c r="B2255" s="87"/>
      <c r="C2255" s="87"/>
      <c r="D2255" s="89"/>
      <c r="R2255" s="89"/>
      <c r="S2255" s="89"/>
      <c r="T2255" s="89"/>
    </row>
    <row r="2256" spans="2:20" s="86" customFormat="1" ht="10.199999999999999">
      <c r="B2256" s="87"/>
      <c r="C2256" s="87"/>
      <c r="D2256" s="89"/>
      <c r="R2256" s="89"/>
      <c r="S2256" s="89"/>
      <c r="T2256" s="89"/>
    </row>
    <row r="2257" spans="2:20" s="86" customFormat="1" ht="10.199999999999999">
      <c r="B2257" s="87"/>
      <c r="C2257" s="87"/>
      <c r="D2257" s="89"/>
      <c r="R2257" s="89"/>
      <c r="S2257" s="89"/>
      <c r="T2257" s="89"/>
    </row>
    <row r="2258" spans="2:20" s="86" customFormat="1" ht="10.199999999999999">
      <c r="B2258" s="87"/>
      <c r="C2258" s="87"/>
      <c r="D2258" s="89"/>
      <c r="R2258" s="89"/>
      <c r="S2258" s="89"/>
      <c r="T2258" s="89"/>
    </row>
    <row r="2259" spans="2:20" s="86" customFormat="1" ht="10.199999999999999">
      <c r="B2259" s="87"/>
      <c r="C2259" s="87"/>
      <c r="D2259" s="89"/>
      <c r="R2259" s="89"/>
      <c r="S2259" s="89"/>
      <c r="T2259" s="89"/>
    </row>
    <row r="2260" spans="2:20" s="86" customFormat="1" ht="10.199999999999999">
      <c r="B2260" s="87"/>
      <c r="C2260" s="87"/>
      <c r="D2260" s="89"/>
      <c r="R2260" s="89"/>
      <c r="S2260" s="89"/>
      <c r="T2260" s="89"/>
    </row>
    <row r="2261" spans="2:20" s="86" customFormat="1" ht="10.199999999999999">
      <c r="B2261" s="87"/>
      <c r="C2261" s="87"/>
      <c r="D2261" s="89"/>
      <c r="R2261" s="89"/>
      <c r="S2261" s="89"/>
      <c r="T2261" s="89"/>
    </row>
    <row r="2262" spans="2:20" s="86" customFormat="1" ht="10.199999999999999">
      <c r="B2262" s="87"/>
      <c r="C2262" s="87"/>
      <c r="D2262" s="89"/>
      <c r="R2262" s="89"/>
      <c r="S2262" s="89"/>
      <c r="T2262" s="89"/>
    </row>
    <row r="2263" spans="2:20" s="86" customFormat="1" ht="10.199999999999999">
      <c r="B2263" s="87"/>
      <c r="C2263" s="87"/>
      <c r="D2263" s="89"/>
      <c r="R2263" s="89"/>
      <c r="S2263" s="89"/>
      <c r="T2263" s="89"/>
    </row>
    <row r="2264" spans="2:20" s="86" customFormat="1" ht="10.199999999999999">
      <c r="B2264" s="87"/>
      <c r="C2264" s="87"/>
      <c r="D2264" s="89"/>
      <c r="R2264" s="89"/>
      <c r="S2264" s="89"/>
      <c r="T2264" s="89"/>
    </row>
    <row r="2265" spans="2:20" s="86" customFormat="1" ht="10.199999999999999">
      <c r="B2265" s="87"/>
      <c r="C2265" s="87"/>
      <c r="D2265" s="89"/>
      <c r="R2265" s="89"/>
      <c r="S2265" s="89"/>
      <c r="T2265" s="89"/>
    </row>
    <row r="2266" spans="2:20" s="86" customFormat="1" ht="10.199999999999999">
      <c r="B2266" s="87"/>
      <c r="C2266" s="87"/>
      <c r="D2266" s="89"/>
      <c r="R2266" s="89"/>
      <c r="S2266" s="89"/>
      <c r="T2266" s="89"/>
    </row>
    <row r="2267" spans="2:20" s="86" customFormat="1" ht="10.199999999999999">
      <c r="B2267" s="87"/>
      <c r="C2267" s="87"/>
      <c r="D2267" s="89"/>
      <c r="R2267" s="89"/>
      <c r="S2267" s="89"/>
      <c r="T2267" s="89"/>
    </row>
    <row r="2268" spans="2:20" s="86" customFormat="1" ht="10.199999999999999">
      <c r="B2268" s="87"/>
      <c r="C2268" s="87"/>
      <c r="D2268" s="89"/>
      <c r="R2268" s="89"/>
      <c r="S2268" s="89"/>
      <c r="T2268" s="89"/>
    </row>
    <row r="2269" spans="2:20" s="86" customFormat="1" ht="10.199999999999999">
      <c r="B2269" s="87"/>
      <c r="C2269" s="87"/>
      <c r="D2269" s="89"/>
      <c r="R2269" s="89"/>
      <c r="S2269" s="89"/>
      <c r="T2269" s="89"/>
    </row>
    <row r="2270" spans="2:20" s="86" customFormat="1" ht="10.199999999999999">
      <c r="B2270" s="87"/>
      <c r="C2270" s="87"/>
      <c r="D2270" s="89"/>
      <c r="R2270" s="89"/>
      <c r="S2270" s="89"/>
      <c r="T2270" s="89"/>
    </row>
    <row r="2271" spans="2:20" s="86" customFormat="1" ht="10.199999999999999">
      <c r="B2271" s="87"/>
      <c r="C2271" s="87"/>
      <c r="D2271" s="89"/>
      <c r="R2271" s="89"/>
      <c r="S2271" s="89"/>
      <c r="T2271" s="89"/>
    </row>
    <row r="2272" spans="2:20" s="86" customFormat="1" ht="10.199999999999999">
      <c r="B2272" s="87"/>
      <c r="C2272" s="87"/>
      <c r="D2272" s="89"/>
      <c r="R2272" s="89"/>
      <c r="S2272" s="89"/>
      <c r="T2272" s="89"/>
    </row>
    <row r="2273" spans="2:20" s="86" customFormat="1" ht="10.199999999999999">
      <c r="B2273" s="87"/>
      <c r="C2273" s="87"/>
      <c r="D2273" s="89"/>
      <c r="R2273" s="89"/>
      <c r="S2273" s="89"/>
      <c r="T2273" s="89"/>
    </row>
    <row r="2274" spans="2:20" s="86" customFormat="1" ht="10.199999999999999">
      <c r="B2274" s="87"/>
      <c r="C2274" s="87"/>
      <c r="D2274" s="89"/>
      <c r="R2274" s="89"/>
      <c r="S2274" s="89"/>
      <c r="T2274" s="89"/>
    </row>
    <row r="2275" spans="2:20" s="86" customFormat="1" ht="10.199999999999999">
      <c r="B2275" s="87"/>
      <c r="C2275" s="87"/>
      <c r="D2275" s="89"/>
      <c r="R2275" s="89"/>
      <c r="S2275" s="89"/>
      <c r="T2275" s="89"/>
    </row>
    <row r="2276" spans="2:20" s="86" customFormat="1" ht="10.199999999999999">
      <c r="B2276" s="87"/>
      <c r="C2276" s="87"/>
      <c r="D2276" s="89"/>
      <c r="R2276" s="89"/>
      <c r="S2276" s="89"/>
      <c r="T2276" s="89"/>
    </row>
    <row r="2277" spans="2:20" s="86" customFormat="1" ht="10.199999999999999">
      <c r="B2277" s="87"/>
      <c r="C2277" s="87"/>
      <c r="D2277" s="89"/>
      <c r="R2277" s="89"/>
      <c r="S2277" s="89"/>
      <c r="T2277" s="89"/>
    </row>
    <row r="2278" spans="2:20" s="86" customFormat="1" ht="10.199999999999999">
      <c r="B2278" s="87"/>
      <c r="C2278" s="87"/>
      <c r="D2278" s="89"/>
      <c r="R2278" s="89"/>
      <c r="S2278" s="89"/>
      <c r="T2278" s="89"/>
    </row>
    <row r="2279" spans="2:20" s="86" customFormat="1" ht="10.199999999999999">
      <c r="B2279" s="87"/>
      <c r="C2279" s="87"/>
      <c r="D2279" s="89"/>
      <c r="R2279" s="89"/>
      <c r="S2279" s="89"/>
      <c r="T2279" s="89"/>
    </row>
    <row r="2280" spans="2:20" s="86" customFormat="1" ht="10.199999999999999">
      <c r="B2280" s="87"/>
      <c r="C2280" s="87"/>
      <c r="D2280" s="89"/>
      <c r="R2280" s="89"/>
      <c r="S2280" s="89"/>
      <c r="T2280" s="89"/>
    </row>
    <row r="2281" spans="2:20" s="86" customFormat="1" ht="10.199999999999999">
      <c r="B2281" s="87"/>
      <c r="C2281" s="87"/>
      <c r="D2281" s="89"/>
      <c r="R2281" s="89"/>
      <c r="S2281" s="89"/>
      <c r="T2281" s="89"/>
    </row>
    <row r="2282" spans="2:20" s="86" customFormat="1" ht="10.199999999999999">
      <c r="B2282" s="87"/>
      <c r="C2282" s="87"/>
      <c r="D2282" s="89"/>
      <c r="R2282" s="89"/>
      <c r="S2282" s="89"/>
      <c r="T2282" s="89"/>
    </row>
    <row r="2283" spans="2:20" s="86" customFormat="1" ht="10.199999999999999">
      <c r="B2283" s="87"/>
      <c r="C2283" s="87"/>
      <c r="D2283" s="89"/>
      <c r="R2283" s="89"/>
      <c r="S2283" s="89"/>
      <c r="T2283" s="89"/>
    </row>
    <row r="2284" spans="2:20" s="86" customFormat="1" ht="10.199999999999999">
      <c r="B2284" s="87"/>
      <c r="C2284" s="87"/>
      <c r="D2284" s="89"/>
      <c r="R2284" s="89"/>
      <c r="S2284" s="89"/>
      <c r="T2284" s="89"/>
    </row>
    <row r="2285" spans="2:20" s="86" customFormat="1" ht="10.199999999999999">
      <c r="B2285" s="87"/>
      <c r="C2285" s="87"/>
      <c r="D2285" s="89"/>
      <c r="R2285" s="89"/>
      <c r="S2285" s="89"/>
      <c r="T2285" s="89"/>
    </row>
    <row r="2286" spans="2:20" s="86" customFormat="1" ht="10.199999999999999">
      <c r="B2286" s="87"/>
      <c r="C2286" s="87"/>
      <c r="D2286" s="89"/>
      <c r="R2286" s="89"/>
      <c r="S2286" s="89"/>
      <c r="T2286" s="89"/>
    </row>
    <row r="2287" spans="2:20" s="86" customFormat="1" ht="10.199999999999999">
      <c r="B2287" s="87"/>
      <c r="C2287" s="87"/>
      <c r="D2287" s="89"/>
      <c r="R2287" s="89"/>
      <c r="S2287" s="89"/>
      <c r="T2287" s="89"/>
    </row>
    <row r="2288" spans="2:20" s="86" customFormat="1" ht="10.199999999999999">
      <c r="B2288" s="87"/>
      <c r="C2288" s="87"/>
      <c r="D2288" s="89"/>
      <c r="R2288" s="89"/>
      <c r="S2288" s="89"/>
      <c r="T2288" s="89"/>
    </row>
    <row r="2289" spans="2:20" s="86" customFormat="1" ht="10.199999999999999">
      <c r="B2289" s="87"/>
      <c r="C2289" s="87"/>
      <c r="D2289" s="89"/>
      <c r="R2289" s="89"/>
      <c r="S2289" s="89"/>
      <c r="T2289" s="89"/>
    </row>
    <row r="2290" spans="2:20" s="86" customFormat="1" ht="10.199999999999999">
      <c r="B2290" s="87"/>
      <c r="C2290" s="87"/>
      <c r="D2290" s="89"/>
      <c r="R2290" s="89"/>
      <c r="S2290" s="89"/>
      <c r="T2290" s="89"/>
    </row>
    <row r="2291" spans="2:20" s="86" customFormat="1" ht="10.199999999999999">
      <c r="B2291" s="87"/>
      <c r="C2291" s="87"/>
      <c r="D2291" s="89"/>
      <c r="R2291" s="89"/>
      <c r="S2291" s="89"/>
      <c r="T2291" s="89"/>
    </row>
    <row r="2292" spans="2:20" s="86" customFormat="1" ht="10.199999999999999">
      <c r="B2292" s="87"/>
      <c r="C2292" s="87"/>
      <c r="D2292" s="89"/>
      <c r="R2292" s="89"/>
      <c r="S2292" s="89"/>
      <c r="T2292" s="89"/>
    </row>
    <row r="2293" spans="2:20" s="86" customFormat="1" ht="10.199999999999999">
      <c r="B2293" s="87"/>
      <c r="C2293" s="87"/>
      <c r="D2293" s="89"/>
      <c r="R2293" s="89"/>
      <c r="S2293" s="89"/>
      <c r="T2293" s="89"/>
    </row>
    <row r="2294" spans="2:20" s="86" customFormat="1" ht="10.199999999999999">
      <c r="B2294" s="87"/>
      <c r="C2294" s="87"/>
      <c r="D2294" s="89"/>
      <c r="R2294" s="89"/>
      <c r="S2294" s="89"/>
      <c r="T2294" s="89"/>
    </row>
    <row r="2295" spans="2:20" s="86" customFormat="1" ht="10.199999999999999">
      <c r="B2295" s="87"/>
      <c r="C2295" s="87"/>
      <c r="D2295" s="89"/>
      <c r="R2295" s="89"/>
      <c r="S2295" s="89"/>
      <c r="T2295" s="89"/>
    </row>
    <row r="2296" spans="2:20" s="86" customFormat="1" ht="10.199999999999999">
      <c r="B2296" s="87"/>
      <c r="C2296" s="87"/>
      <c r="D2296" s="89"/>
      <c r="R2296" s="89"/>
      <c r="S2296" s="89"/>
      <c r="T2296" s="89"/>
    </row>
    <row r="2297" spans="2:20" s="86" customFormat="1" ht="10.199999999999999">
      <c r="B2297" s="87"/>
      <c r="C2297" s="87"/>
      <c r="D2297" s="89"/>
      <c r="R2297" s="89"/>
      <c r="S2297" s="89"/>
      <c r="T2297" s="89"/>
    </row>
    <row r="2298" spans="2:20" s="86" customFormat="1" ht="10.199999999999999">
      <c r="B2298" s="87"/>
      <c r="C2298" s="87"/>
      <c r="D2298" s="89"/>
      <c r="R2298" s="89"/>
      <c r="S2298" s="89"/>
      <c r="T2298" s="89"/>
    </row>
    <row r="2299" spans="2:20" s="86" customFormat="1" ht="10.199999999999999">
      <c r="B2299" s="87"/>
      <c r="C2299" s="87"/>
      <c r="D2299" s="89"/>
      <c r="R2299" s="89"/>
      <c r="S2299" s="89"/>
      <c r="T2299" s="89"/>
    </row>
    <row r="2300" spans="2:20" s="86" customFormat="1" ht="10.199999999999999">
      <c r="B2300" s="87"/>
      <c r="C2300" s="87"/>
      <c r="D2300" s="89"/>
      <c r="R2300" s="89"/>
      <c r="S2300" s="89"/>
      <c r="T2300" s="89"/>
    </row>
    <row r="2301" spans="2:20" s="86" customFormat="1" ht="10.199999999999999">
      <c r="B2301" s="87"/>
      <c r="C2301" s="87"/>
      <c r="D2301" s="89"/>
      <c r="R2301" s="89"/>
      <c r="S2301" s="89"/>
      <c r="T2301" s="89"/>
    </row>
    <row r="2302" spans="2:20" s="86" customFormat="1" ht="10.199999999999999">
      <c r="B2302" s="87"/>
      <c r="C2302" s="87"/>
      <c r="D2302" s="89"/>
      <c r="R2302" s="89"/>
      <c r="S2302" s="89"/>
      <c r="T2302" s="89"/>
    </row>
    <row r="2303" spans="2:20" s="86" customFormat="1" ht="10.199999999999999">
      <c r="B2303" s="87"/>
      <c r="C2303" s="87"/>
      <c r="D2303" s="89"/>
      <c r="R2303" s="89"/>
      <c r="S2303" s="89"/>
      <c r="T2303" s="89"/>
    </row>
    <row r="2304" spans="2:20" s="86" customFormat="1" ht="10.199999999999999">
      <c r="B2304" s="87"/>
      <c r="C2304" s="87"/>
      <c r="D2304" s="89"/>
      <c r="R2304" s="89"/>
      <c r="S2304" s="89"/>
      <c r="T2304" s="89"/>
    </row>
    <row r="2305" spans="2:20" s="86" customFormat="1" ht="10.199999999999999">
      <c r="B2305" s="87"/>
      <c r="C2305" s="87"/>
      <c r="D2305" s="89"/>
      <c r="R2305" s="89"/>
      <c r="S2305" s="89"/>
      <c r="T2305" s="89"/>
    </row>
    <row r="2306" spans="2:20" s="86" customFormat="1" ht="10.199999999999999">
      <c r="B2306" s="87"/>
      <c r="C2306" s="87"/>
      <c r="D2306" s="89"/>
      <c r="R2306" s="89"/>
      <c r="S2306" s="89"/>
      <c r="T2306" s="89"/>
    </row>
    <row r="2307" spans="2:20" s="86" customFormat="1" ht="10.199999999999999">
      <c r="B2307" s="87"/>
      <c r="C2307" s="87"/>
      <c r="D2307" s="89"/>
      <c r="R2307" s="89"/>
      <c r="S2307" s="89"/>
      <c r="T2307" s="89"/>
    </row>
    <row r="2308" spans="2:20" s="86" customFormat="1" ht="10.199999999999999">
      <c r="B2308" s="87"/>
      <c r="C2308" s="87"/>
      <c r="D2308" s="89"/>
      <c r="R2308" s="89"/>
      <c r="S2308" s="89"/>
      <c r="T2308" s="89"/>
    </row>
    <row r="2309" spans="2:20" s="86" customFormat="1" ht="10.199999999999999">
      <c r="B2309" s="87"/>
      <c r="C2309" s="87"/>
      <c r="D2309" s="89"/>
      <c r="R2309" s="89"/>
      <c r="S2309" s="89"/>
      <c r="T2309" s="89"/>
    </row>
    <row r="2310" spans="2:20" s="86" customFormat="1" ht="10.199999999999999">
      <c r="B2310" s="87"/>
      <c r="C2310" s="87"/>
      <c r="D2310" s="89"/>
      <c r="R2310" s="89"/>
      <c r="S2310" s="89"/>
      <c r="T2310" s="89"/>
    </row>
    <row r="2311" spans="2:20" s="86" customFormat="1" ht="10.199999999999999">
      <c r="B2311" s="87"/>
      <c r="C2311" s="87"/>
      <c r="D2311" s="89"/>
      <c r="R2311" s="89"/>
      <c r="S2311" s="89"/>
      <c r="T2311" s="89"/>
    </row>
    <row r="2312" spans="2:20" s="86" customFormat="1" ht="10.199999999999999">
      <c r="B2312" s="87"/>
      <c r="C2312" s="87"/>
      <c r="D2312" s="89"/>
      <c r="R2312" s="89"/>
      <c r="S2312" s="89"/>
      <c r="T2312" s="89"/>
    </row>
    <row r="2313" spans="2:20" s="86" customFormat="1" ht="10.199999999999999">
      <c r="B2313" s="87"/>
      <c r="C2313" s="87"/>
      <c r="D2313" s="89"/>
      <c r="R2313" s="89"/>
      <c r="S2313" s="89"/>
      <c r="T2313" s="89"/>
    </row>
    <row r="2314" spans="2:20" s="86" customFormat="1" ht="10.199999999999999">
      <c r="B2314" s="87"/>
      <c r="C2314" s="87"/>
      <c r="D2314" s="89"/>
      <c r="R2314" s="89"/>
      <c r="S2314" s="89"/>
      <c r="T2314" s="89"/>
    </row>
    <row r="2315" spans="2:20" s="86" customFormat="1" ht="10.199999999999999">
      <c r="B2315" s="87"/>
      <c r="C2315" s="87"/>
      <c r="D2315" s="89"/>
      <c r="R2315" s="89"/>
      <c r="S2315" s="89"/>
      <c r="T2315" s="89"/>
    </row>
    <row r="2316" spans="2:20" s="86" customFormat="1" ht="10.199999999999999">
      <c r="B2316" s="87"/>
      <c r="C2316" s="87"/>
      <c r="D2316" s="89"/>
      <c r="R2316" s="89"/>
      <c r="S2316" s="89"/>
      <c r="T2316" s="89"/>
    </row>
    <row r="2317" spans="2:20" s="86" customFormat="1" ht="10.199999999999999">
      <c r="B2317" s="87"/>
      <c r="C2317" s="87"/>
      <c r="D2317" s="89"/>
      <c r="R2317" s="89"/>
      <c r="S2317" s="89"/>
      <c r="T2317" s="89"/>
    </row>
    <row r="2318" spans="2:20" s="86" customFormat="1" ht="10.199999999999999">
      <c r="B2318" s="87"/>
      <c r="C2318" s="87"/>
      <c r="D2318" s="89"/>
      <c r="R2318" s="89"/>
      <c r="S2318" s="89"/>
      <c r="T2318" s="89"/>
    </row>
    <row r="2319" spans="2:20" s="86" customFormat="1" ht="10.199999999999999">
      <c r="B2319" s="87"/>
      <c r="C2319" s="87"/>
      <c r="D2319" s="89"/>
      <c r="R2319" s="89"/>
      <c r="S2319" s="89"/>
      <c r="T2319" s="89"/>
    </row>
    <row r="2320" spans="2:20" s="86" customFormat="1" ht="10.199999999999999">
      <c r="B2320" s="87"/>
      <c r="C2320" s="87"/>
      <c r="D2320" s="89"/>
      <c r="R2320" s="89"/>
      <c r="S2320" s="89"/>
      <c r="T2320" s="89"/>
    </row>
    <row r="2321" spans="2:20" s="86" customFormat="1" ht="10.199999999999999">
      <c r="B2321" s="87"/>
      <c r="C2321" s="87"/>
      <c r="D2321" s="89"/>
      <c r="R2321" s="89"/>
      <c r="S2321" s="89"/>
      <c r="T2321" s="89"/>
    </row>
    <row r="2322" spans="2:20" s="86" customFormat="1" ht="10.199999999999999">
      <c r="B2322" s="87"/>
      <c r="C2322" s="87"/>
      <c r="D2322" s="89"/>
      <c r="R2322" s="89"/>
      <c r="S2322" s="89"/>
      <c r="T2322" s="89"/>
    </row>
    <row r="2323" spans="2:20" s="86" customFormat="1" ht="10.199999999999999">
      <c r="B2323" s="87"/>
      <c r="C2323" s="87"/>
      <c r="D2323" s="89"/>
      <c r="R2323" s="89"/>
      <c r="S2323" s="89"/>
      <c r="T2323" s="89"/>
    </row>
    <row r="2324" spans="2:20" s="86" customFormat="1" ht="10.199999999999999">
      <c r="B2324" s="87"/>
      <c r="C2324" s="87"/>
      <c r="D2324" s="89"/>
      <c r="R2324" s="89"/>
      <c r="S2324" s="89"/>
      <c r="T2324" s="89"/>
    </row>
    <row r="2325" spans="2:20" s="86" customFormat="1" ht="10.199999999999999">
      <c r="B2325" s="87"/>
      <c r="C2325" s="87"/>
      <c r="D2325" s="89"/>
      <c r="R2325" s="89"/>
      <c r="S2325" s="89"/>
      <c r="T2325" s="89"/>
    </row>
    <row r="2326" spans="2:20" s="86" customFormat="1" ht="10.199999999999999">
      <c r="B2326" s="87"/>
      <c r="C2326" s="87"/>
      <c r="D2326" s="89"/>
      <c r="R2326" s="89"/>
      <c r="S2326" s="89"/>
      <c r="T2326" s="89"/>
    </row>
    <row r="2327" spans="2:20" s="86" customFormat="1" ht="10.199999999999999">
      <c r="B2327" s="87"/>
      <c r="C2327" s="87"/>
      <c r="D2327" s="89"/>
      <c r="R2327" s="89"/>
      <c r="S2327" s="89"/>
      <c r="T2327" s="89"/>
    </row>
    <row r="2328" spans="2:20" s="86" customFormat="1" ht="10.199999999999999">
      <c r="B2328" s="87"/>
      <c r="C2328" s="87"/>
      <c r="D2328" s="89"/>
      <c r="R2328" s="89"/>
      <c r="S2328" s="89"/>
      <c r="T2328" s="89"/>
    </row>
    <row r="2329" spans="2:20" s="86" customFormat="1" ht="10.199999999999999">
      <c r="B2329" s="87"/>
      <c r="C2329" s="87"/>
      <c r="D2329" s="89"/>
      <c r="R2329" s="89"/>
      <c r="S2329" s="89"/>
      <c r="T2329" s="89"/>
    </row>
    <row r="2330" spans="2:20" s="86" customFormat="1" ht="10.199999999999999">
      <c r="B2330" s="87"/>
      <c r="C2330" s="87"/>
      <c r="D2330" s="89"/>
      <c r="R2330" s="89"/>
      <c r="S2330" s="89"/>
      <c r="T2330" s="89"/>
    </row>
    <row r="2331" spans="2:20" s="86" customFormat="1" ht="10.199999999999999">
      <c r="B2331" s="87"/>
      <c r="C2331" s="87"/>
      <c r="D2331" s="89"/>
      <c r="R2331" s="89"/>
      <c r="S2331" s="89"/>
      <c r="T2331" s="89"/>
    </row>
    <row r="2332" spans="2:20" s="86" customFormat="1" ht="10.199999999999999">
      <c r="B2332" s="87"/>
      <c r="C2332" s="87"/>
      <c r="D2332" s="89"/>
      <c r="R2332" s="89"/>
      <c r="S2332" s="89"/>
      <c r="T2332" s="89"/>
    </row>
    <row r="2333" spans="2:20" s="86" customFormat="1" ht="10.199999999999999">
      <c r="B2333" s="87"/>
      <c r="C2333" s="87"/>
      <c r="D2333" s="89"/>
      <c r="R2333" s="89"/>
      <c r="S2333" s="89"/>
      <c r="T2333" s="89"/>
    </row>
    <row r="2334" spans="2:20" s="86" customFormat="1" ht="10.199999999999999">
      <c r="B2334" s="87"/>
      <c r="C2334" s="87"/>
      <c r="D2334" s="89"/>
      <c r="R2334" s="89"/>
      <c r="S2334" s="89"/>
      <c r="T2334" s="89"/>
    </row>
    <row r="2335" spans="2:20" s="86" customFormat="1" ht="10.199999999999999">
      <c r="B2335" s="87"/>
      <c r="C2335" s="87"/>
      <c r="D2335" s="89"/>
      <c r="R2335" s="89"/>
      <c r="S2335" s="89"/>
      <c r="T2335" s="89"/>
    </row>
    <row r="2336" spans="2:20" s="86" customFormat="1" ht="10.199999999999999">
      <c r="B2336" s="87"/>
      <c r="C2336" s="87"/>
      <c r="D2336" s="89"/>
      <c r="R2336" s="89"/>
      <c r="S2336" s="89"/>
      <c r="T2336" s="89"/>
    </row>
    <row r="2337" spans="2:20" s="86" customFormat="1" ht="10.199999999999999">
      <c r="B2337" s="87"/>
      <c r="C2337" s="87"/>
      <c r="D2337" s="89"/>
      <c r="R2337" s="89"/>
      <c r="S2337" s="89"/>
      <c r="T2337" s="89"/>
    </row>
    <row r="2338" spans="2:20" s="86" customFormat="1" ht="10.199999999999999">
      <c r="B2338" s="87"/>
      <c r="C2338" s="87"/>
      <c r="D2338" s="89"/>
      <c r="R2338" s="89"/>
      <c r="S2338" s="89"/>
      <c r="T2338" s="89"/>
    </row>
    <row r="2339" spans="2:20" s="86" customFormat="1" ht="10.199999999999999">
      <c r="B2339" s="87"/>
      <c r="C2339" s="87"/>
      <c r="D2339" s="89"/>
      <c r="R2339" s="89"/>
      <c r="S2339" s="89"/>
      <c r="T2339" s="89"/>
    </row>
    <row r="2340" spans="2:20" s="86" customFormat="1" ht="10.199999999999999">
      <c r="B2340" s="87"/>
      <c r="C2340" s="87"/>
      <c r="D2340" s="89"/>
      <c r="R2340" s="89"/>
      <c r="S2340" s="89"/>
      <c r="T2340" s="89"/>
    </row>
    <row r="2341" spans="2:20" s="86" customFormat="1" ht="10.199999999999999">
      <c r="B2341" s="87"/>
      <c r="C2341" s="87"/>
      <c r="D2341" s="89"/>
      <c r="R2341" s="89"/>
      <c r="S2341" s="89"/>
      <c r="T2341" s="89"/>
    </row>
    <row r="2342" spans="2:20" s="86" customFormat="1" ht="10.199999999999999">
      <c r="B2342" s="87"/>
      <c r="C2342" s="87"/>
      <c r="D2342" s="89"/>
      <c r="R2342" s="89"/>
      <c r="S2342" s="89"/>
      <c r="T2342" s="89"/>
    </row>
    <row r="2343" spans="2:20" s="86" customFormat="1" ht="10.199999999999999">
      <c r="B2343" s="87"/>
      <c r="C2343" s="87"/>
      <c r="D2343" s="89"/>
      <c r="R2343" s="89"/>
      <c r="S2343" s="89"/>
      <c r="T2343" s="89"/>
    </row>
    <row r="2344" spans="2:20" s="86" customFormat="1" ht="10.199999999999999">
      <c r="B2344" s="87"/>
      <c r="C2344" s="87"/>
      <c r="D2344" s="89"/>
      <c r="R2344" s="89"/>
      <c r="S2344" s="89"/>
      <c r="T2344" s="89"/>
    </row>
    <row r="2345" spans="2:20" s="86" customFormat="1" ht="10.199999999999999">
      <c r="B2345" s="87"/>
      <c r="C2345" s="87"/>
      <c r="D2345" s="89"/>
      <c r="R2345" s="89"/>
      <c r="S2345" s="89"/>
      <c r="T2345" s="89"/>
    </row>
    <row r="2346" spans="2:20" s="86" customFormat="1" ht="10.199999999999999">
      <c r="B2346" s="87"/>
      <c r="C2346" s="87"/>
      <c r="D2346" s="89"/>
      <c r="R2346" s="89"/>
      <c r="S2346" s="89"/>
      <c r="T2346" s="89"/>
    </row>
    <row r="2347" spans="2:20" s="86" customFormat="1" ht="10.199999999999999">
      <c r="B2347" s="87"/>
      <c r="C2347" s="87"/>
      <c r="D2347" s="89"/>
      <c r="R2347" s="89"/>
      <c r="S2347" s="89"/>
      <c r="T2347" s="89"/>
    </row>
    <row r="2348" spans="2:20" s="86" customFormat="1" ht="10.199999999999999">
      <c r="B2348" s="87"/>
      <c r="C2348" s="87"/>
      <c r="D2348" s="89"/>
      <c r="R2348" s="89"/>
      <c r="S2348" s="89"/>
      <c r="T2348" s="89"/>
    </row>
    <row r="2349" spans="2:20" s="86" customFormat="1" ht="10.199999999999999">
      <c r="B2349" s="87"/>
      <c r="C2349" s="87"/>
      <c r="D2349" s="89"/>
      <c r="R2349" s="89"/>
      <c r="S2349" s="89"/>
      <c r="T2349" s="89"/>
    </row>
    <row r="2350" spans="2:20" s="86" customFormat="1" ht="10.199999999999999">
      <c r="B2350" s="87"/>
      <c r="C2350" s="87"/>
      <c r="D2350" s="89"/>
      <c r="R2350" s="89"/>
      <c r="S2350" s="89"/>
      <c r="T2350" s="89"/>
    </row>
    <row r="2351" spans="2:20" s="86" customFormat="1" ht="10.199999999999999">
      <c r="B2351" s="87"/>
      <c r="C2351" s="87"/>
      <c r="D2351" s="89"/>
      <c r="R2351" s="89"/>
      <c r="S2351" s="89"/>
      <c r="T2351" s="89"/>
    </row>
    <row r="2352" spans="2:20" s="86" customFormat="1" ht="10.199999999999999">
      <c r="B2352" s="87"/>
      <c r="C2352" s="87"/>
      <c r="D2352" s="89"/>
      <c r="R2352" s="89"/>
      <c r="S2352" s="89"/>
      <c r="T2352" s="89"/>
    </row>
    <row r="2353" spans="2:20" s="86" customFormat="1" ht="10.199999999999999">
      <c r="B2353" s="87"/>
      <c r="C2353" s="87"/>
      <c r="D2353" s="89"/>
      <c r="R2353" s="89"/>
      <c r="S2353" s="89"/>
      <c r="T2353" s="89"/>
    </row>
    <row r="2354" spans="2:20" s="86" customFormat="1" ht="10.199999999999999">
      <c r="B2354" s="87"/>
      <c r="C2354" s="87"/>
      <c r="D2354" s="89"/>
      <c r="R2354" s="89"/>
      <c r="S2354" s="89"/>
      <c r="T2354" s="89"/>
    </row>
    <row r="2355" spans="2:20" s="86" customFormat="1" ht="10.199999999999999">
      <c r="B2355" s="87"/>
      <c r="C2355" s="87"/>
      <c r="D2355" s="89"/>
      <c r="R2355" s="89"/>
      <c r="S2355" s="89"/>
      <c r="T2355" s="89"/>
    </row>
    <row r="2356" spans="2:20" s="86" customFormat="1" ht="10.199999999999999">
      <c r="B2356" s="87"/>
      <c r="C2356" s="87"/>
      <c r="D2356" s="89"/>
      <c r="R2356" s="89"/>
      <c r="S2356" s="89"/>
      <c r="T2356" s="89"/>
    </row>
    <row r="2357" spans="2:20" s="86" customFormat="1" ht="10.199999999999999">
      <c r="B2357" s="87"/>
      <c r="C2357" s="87"/>
      <c r="D2357" s="89"/>
      <c r="R2357" s="89"/>
      <c r="S2357" s="89"/>
      <c r="T2357" s="89"/>
    </row>
    <row r="2358" spans="2:20" s="86" customFormat="1" ht="10.199999999999999">
      <c r="B2358" s="87"/>
      <c r="C2358" s="87"/>
      <c r="D2358" s="89"/>
      <c r="R2358" s="89"/>
      <c r="S2358" s="89"/>
      <c r="T2358" s="89"/>
    </row>
    <row r="2359" spans="2:20" s="86" customFormat="1" ht="10.199999999999999">
      <c r="B2359" s="87"/>
      <c r="C2359" s="87"/>
      <c r="D2359" s="89"/>
      <c r="R2359" s="89"/>
      <c r="S2359" s="89"/>
      <c r="T2359" s="89"/>
    </row>
    <row r="2360" spans="2:20" s="86" customFormat="1" ht="10.199999999999999">
      <c r="B2360" s="87"/>
      <c r="C2360" s="87"/>
      <c r="D2360" s="89"/>
      <c r="R2360" s="89"/>
      <c r="S2360" s="89"/>
      <c r="T2360" s="89"/>
    </row>
    <row r="2361" spans="2:20" s="86" customFormat="1" ht="10.199999999999999">
      <c r="B2361" s="87"/>
      <c r="C2361" s="87"/>
      <c r="D2361" s="89"/>
      <c r="R2361" s="89"/>
      <c r="S2361" s="89"/>
      <c r="T2361" s="89"/>
    </row>
    <row r="2362" spans="2:20" s="86" customFormat="1" ht="10.199999999999999">
      <c r="B2362" s="87"/>
      <c r="C2362" s="87"/>
      <c r="D2362" s="89"/>
      <c r="R2362" s="89"/>
      <c r="S2362" s="89"/>
      <c r="T2362" s="89"/>
    </row>
    <row r="2363" spans="2:20" s="86" customFormat="1" ht="10.199999999999999">
      <c r="B2363" s="87"/>
      <c r="C2363" s="87"/>
      <c r="D2363" s="89"/>
      <c r="R2363" s="89"/>
      <c r="S2363" s="89"/>
      <c r="T2363" s="89"/>
    </row>
    <row r="2364" spans="2:20" s="86" customFormat="1" ht="10.199999999999999">
      <c r="B2364" s="87"/>
      <c r="C2364" s="87"/>
      <c r="D2364" s="89"/>
      <c r="R2364" s="89"/>
      <c r="S2364" s="89"/>
      <c r="T2364" s="89"/>
    </row>
    <row r="2365" spans="2:20" s="86" customFormat="1" ht="10.199999999999999">
      <c r="B2365" s="87"/>
      <c r="C2365" s="87"/>
      <c r="D2365" s="89"/>
      <c r="R2365" s="89"/>
      <c r="S2365" s="89"/>
      <c r="T2365" s="89"/>
    </row>
    <row r="2366" spans="2:20" s="86" customFormat="1" ht="10.199999999999999">
      <c r="B2366" s="87"/>
      <c r="C2366" s="87"/>
      <c r="D2366" s="89"/>
      <c r="R2366" s="89"/>
      <c r="S2366" s="89"/>
      <c r="T2366" s="89"/>
    </row>
    <row r="2367" spans="2:20" s="86" customFormat="1" ht="10.199999999999999">
      <c r="B2367" s="87"/>
      <c r="C2367" s="87"/>
      <c r="D2367" s="89"/>
      <c r="R2367" s="89"/>
      <c r="S2367" s="89"/>
      <c r="T2367" s="89"/>
    </row>
    <row r="2368" spans="2:20" s="86" customFormat="1" ht="10.199999999999999">
      <c r="B2368" s="87"/>
      <c r="C2368" s="87"/>
      <c r="D2368" s="89"/>
      <c r="R2368" s="89"/>
      <c r="S2368" s="89"/>
      <c r="T2368" s="89"/>
    </row>
    <row r="2369" spans="2:20" s="86" customFormat="1" ht="10.199999999999999">
      <c r="B2369" s="87"/>
      <c r="C2369" s="87"/>
      <c r="D2369" s="89"/>
      <c r="R2369" s="89"/>
      <c r="S2369" s="89"/>
      <c r="T2369" s="89"/>
    </row>
    <row r="2370" spans="2:20" s="86" customFormat="1" ht="10.199999999999999">
      <c r="B2370" s="87"/>
      <c r="C2370" s="87"/>
      <c r="D2370" s="89"/>
      <c r="R2370" s="89"/>
      <c r="S2370" s="89"/>
      <c r="T2370" s="89"/>
    </row>
    <row r="2371" spans="2:20" s="86" customFormat="1" ht="10.199999999999999">
      <c r="B2371" s="87"/>
      <c r="C2371" s="87"/>
      <c r="D2371" s="89"/>
      <c r="R2371" s="89"/>
      <c r="S2371" s="89"/>
      <c r="T2371" s="89"/>
    </row>
    <row r="2372" spans="2:20" s="86" customFormat="1" ht="10.199999999999999">
      <c r="B2372" s="87"/>
      <c r="C2372" s="87"/>
      <c r="D2372" s="89"/>
      <c r="R2372" s="89"/>
      <c r="S2372" s="89"/>
      <c r="T2372" s="89"/>
    </row>
    <row r="2373" spans="2:20" s="86" customFormat="1" ht="10.199999999999999">
      <c r="B2373" s="87"/>
      <c r="C2373" s="87"/>
      <c r="D2373" s="89"/>
      <c r="R2373" s="89"/>
      <c r="S2373" s="89"/>
      <c r="T2373" s="89"/>
    </row>
    <row r="2374" spans="2:20" s="86" customFormat="1" ht="10.199999999999999">
      <c r="B2374" s="87"/>
      <c r="C2374" s="87"/>
      <c r="D2374" s="89"/>
      <c r="R2374" s="89"/>
      <c r="S2374" s="89"/>
      <c r="T2374" s="89"/>
    </row>
    <row r="2375" spans="2:20" s="86" customFormat="1" ht="10.199999999999999">
      <c r="B2375" s="87"/>
      <c r="C2375" s="87"/>
      <c r="D2375" s="89"/>
      <c r="R2375" s="89"/>
      <c r="S2375" s="89"/>
      <c r="T2375" s="89"/>
    </row>
    <row r="2376" spans="2:20" s="86" customFormat="1" ht="10.199999999999999">
      <c r="B2376" s="87"/>
      <c r="C2376" s="87"/>
      <c r="D2376" s="89"/>
      <c r="R2376" s="89"/>
      <c r="S2376" s="89"/>
      <c r="T2376" s="89"/>
    </row>
    <row r="2377" spans="2:20" s="86" customFormat="1" ht="10.199999999999999">
      <c r="B2377" s="87"/>
      <c r="C2377" s="87"/>
      <c r="D2377" s="89"/>
      <c r="R2377" s="89"/>
      <c r="S2377" s="89"/>
      <c r="T2377" s="89"/>
    </row>
    <row r="2378" spans="2:20" s="86" customFormat="1" ht="10.199999999999999">
      <c r="B2378" s="87"/>
      <c r="C2378" s="87"/>
      <c r="D2378" s="89"/>
      <c r="R2378" s="89"/>
      <c r="S2378" s="89"/>
      <c r="T2378" s="89"/>
    </row>
    <row r="2379" spans="2:20" s="86" customFormat="1" ht="10.199999999999999">
      <c r="B2379" s="87"/>
      <c r="C2379" s="87"/>
      <c r="D2379" s="89"/>
      <c r="R2379" s="89"/>
      <c r="S2379" s="89"/>
      <c r="T2379" s="89"/>
    </row>
    <row r="2380" spans="2:20" s="86" customFormat="1" ht="10.199999999999999">
      <c r="B2380" s="87"/>
      <c r="C2380" s="87"/>
      <c r="D2380" s="89"/>
      <c r="R2380" s="89"/>
      <c r="S2380" s="89"/>
      <c r="T2380" s="89"/>
    </row>
    <row r="2381" spans="2:20" s="86" customFormat="1" ht="10.199999999999999">
      <c r="B2381" s="87"/>
      <c r="C2381" s="87"/>
      <c r="D2381" s="89"/>
      <c r="R2381" s="89"/>
      <c r="S2381" s="89"/>
      <c r="T2381" s="89"/>
    </row>
    <row r="2382" spans="2:20" s="86" customFormat="1" ht="10.199999999999999">
      <c r="B2382" s="87"/>
      <c r="C2382" s="87"/>
      <c r="D2382" s="89"/>
      <c r="R2382" s="89"/>
      <c r="S2382" s="89"/>
      <c r="T2382" s="89"/>
    </row>
    <row r="2383" spans="2:20" s="86" customFormat="1" ht="10.199999999999999">
      <c r="B2383" s="87"/>
      <c r="C2383" s="87"/>
      <c r="D2383" s="89"/>
      <c r="R2383" s="89"/>
      <c r="S2383" s="89"/>
      <c r="T2383" s="89"/>
    </row>
    <row r="2384" spans="2:20" s="86" customFormat="1" ht="10.199999999999999">
      <c r="B2384" s="87"/>
      <c r="C2384" s="87"/>
      <c r="D2384" s="89"/>
      <c r="R2384" s="89"/>
      <c r="S2384" s="89"/>
      <c r="T2384" s="89"/>
    </row>
    <row r="2385" spans="2:20" s="86" customFormat="1" ht="10.199999999999999">
      <c r="B2385" s="87"/>
      <c r="C2385" s="87"/>
      <c r="D2385" s="89"/>
      <c r="R2385" s="89"/>
      <c r="S2385" s="89"/>
      <c r="T2385" s="89"/>
    </row>
    <row r="2386" spans="2:20" s="86" customFormat="1" ht="10.199999999999999">
      <c r="B2386" s="87"/>
      <c r="C2386" s="87"/>
      <c r="D2386" s="89"/>
      <c r="R2386" s="89"/>
      <c r="S2386" s="89"/>
      <c r="T2386" s="89"/>
    </row>
    <row r="2387" spans="2:20" s="86" customFormat="1" ht="10.199999999999999">
      <c r="B2387" s="87"/>
      <c r="C2387" s="87"/>
      <c r="D2387" s="89"/>
      <c r="R2387" s="89"/>
      <c r="S2387" s="89"/>
      <c r="T2387" s="89"/>
    </row>
    <row r="2388" spans="2:20" s="86" customFormat="1" ht="10.199999999999999">
      <c r="B2388" s="87"/>
      <c r="C2388" s="87"/>
      <c r="D2388" s="89"/>
      <c r="R2388" s="89"/>
      <c r="S2388" s="89"/>
      <c r="T2388" s="89"/>
    </row>
    <row r="2389" spans="2:20" s="86" customFormat="1" ht="10.199999999999999">
      <c r="B2389" s="87"/>
      <c r="C2389" s="87"/>
      <c r="D2389" s="89"/>
      <c r="R2389" s="89"/>
      <c r="S2389" s="89"/>
      <c r="T2389" s="89"/>
    </row>
    <row r="2390" spans="2:20" s="86" customFormat="1" ht="10.199999999999999">
      <c r="B2390" s="87"/>
      <c r="C2390" s="87"/>
      <c r="D2390" s="89"/>
      <c r="R2390" s="89"/>
      <c r="S2390" s="89"/>
      <c r="T2390" s="89"/>
    </row>
    <row r="2391" spans="2:20" s="86" customFormat="1" ht="10.199999999999999">
      <c r="B2391" s="87"/>
      <c r="C2391" s="87"/>
      <c r="D2391" s="89"/>
      <c r="R2391" s="89"/>
      <c r="S2391" s="89"/>
      <c r="T2391" s="89"/>
    </row>
    <row r="2392" spans="2:20" s="86" customFormat="1" ht="10.199999999999999">
      <c r="B2392" s="87"/>
      <c r="C2392" s="87"/>
      <c r="D2392" s="89"/>
      <c r="R2392" s="89"/>
      <c r="S2392" s="89"/>
      <c r="T2392" s="89"/>
    </row>
    <row r="2393" spans="2:20" s="86" customFormat="1" ht="10.199999999999999">
      <c r="B2393" s="87"/>
      <c r="C2393" s="87"/>
      <c r="D2393" s="89"/>
      <c r="R2393" s="89"/>
      <c r="S2393" s="89"/>
      <c r="T2393" s="89"/>
    </row>
    <row r="2394" spans="2:20" s="86" customFormat="1" ht="10.199999999999999">
      <c r="B2394" s="87"/>
      <c r="C2394" s="87"/>
      <c r="D2394" s="89"/>
      <c r="R2394" s="89"/>
      <c r="S2394" s="89"/>
      <c r="T2394" s="89"/>
    </row>
    <row r="2395" spans="2:20" s="86" customFormat="1" ht="10.199999999999999">
      <c r="B2395" s="87"/>
      <c r="C2395" s="87"/>
      <c r="D2395" s="89"/>
      <c r="R2395" s="89"/>
      <c r="S2395" s="89"/>
      <c r="T2395" s="89"/>
    </row>
    <row r="2396" spans="2:20" s="86" customFormat="1" ht="10.199999999999999">
      <c r="B2396" s="87"/>
      <c r="C2396" s="87"/>
      <c r="D2396" s="89"/>
      <c r="R2396" s="89"/>
      <c r="S2396" s="89"/>
      <c r="T2396" s="89"/>
    </row>
    <row r="2397" spans="2:20" s="86" customFormat="1" ht="10.199999999999999">
      <c r="B2397" s="87"/>
      <c r="C2397" s="87"/>
      <c r="D2397" s="89"/>
      <c r="R2397" s="89"/>
      <c r="S2397" s="89"/>
      <c r="T2397" s="89"/>
    </row>
    <row r="2398" spans="2:20" s="86" customFormat="1" ht="10.199999999999999">
      <c r="B2398" s="87"/>
      <c r="C2398" s="87"/>
      <c r="D2398" s="89"/>
      <c r="R2398" s="89"/>
      <c r="S2398" s="89"/>
      <c r="T2398" s="89"/>
    </row>
    <row r="2399" spans="2:20" s="86" customFormat="1" ht="10.199999999999999">
      <c r="B2399" s="87"/>
      <c r="C2399" s="87"/>
      <c r="D2399" s="89"/>
      <c r="R2399" s="89"/>
      <c r="S2399" s="89"/>
      <c r="T2399" s="89"/>
    </row>
    <row r="2400" spans="2:20" s="86" customFormat="1" ht="10.199999999999999">
      <c r="B2400" s="87"/>
      <c r="C2400" s="87"/>
      <c r="D2400" s="89"/>
      <c r="R2400" s="89"/>
      <c r="S2400" s="89"/>
      <c r="T2400" s="89"/>
    </row>
    <row r="2401" spans="2:20" s="86" customFormat="1" ht="10.199999999999999">
      <c r="B2401" s="87"/>
      <c r="C2401" s="87"/>
      <c r="D2401" s="89"/>
      <c r="R2401" s="89"/>
      <c r="S2401" s="89"/>
      <c r="T2401" s="89"/>
    </row>
    <row r="2402" spans="2:20" s="86" customFormat="1" ht="10.199999999999999">
      <c r="B2402" s="87"/>
      <c r="C2402" s="87"/>
      <c r="D2402" s="89"/>
      <c r="R2402" s="89"/>
      <c r="S2402" s="89"/>
      <c r="T2402" s="89"/>
    </row>
    <row r="2403" spans="2:20" s="86" customFormat="1" ht="10.199999999999999">
      <c r="B2403" s="87"/>
      <c r="C2403" s="87"/>
      <c r="D2403" s="89"/>
      <c r="R2403" s="89"/>
      <c r="S2403" s="89"/>
      <c r="T2403" s="89"/>
    </row>
    <row r="2404" spans="2:20" s="86" customFormat="1" ht="10.199999999999999">
      <c r="B2404" s="87"/>
      <c r="C2404" s="87"/>
      <c r="D2404" s="89"/>
      <c r="R2404" s="89"/>
      <c r="S2404" s="89"/>
      <c r="T2404" s="89"/>
    </row>
    <row r="2405" spans="2:20" s="86" customFormat="1" ht="10.199999999999999">
      <c r="B2405" s="87"/>
      <c r="C2405" s="87"/>
      <c r="D2405" s="89"/>
      <c r="R2405" s="89"/>
      <c r="S2405" s="89"/>
      <c r="T2405" s="89"/>
    </row>
    <row r="2406" spans="2:20" s="86" customFormat="1" ht="10.199999999999999">
      <c r="B2406" s="87"/>
      <c r="C2406" s="87"/>
      <c r="D2406" s="89"/>
      <c r="R2406" s="89"/>
      <c r="S2406" s="89"/>
      <c r="T2406" s="89"/>
    </row>
    <row r="2407" spans="2:20" s="86" customFormat="1" ht="10.199999999999999">
      <c r="B2407" s="87"/>
      <c r="C2407" s="87"/>
      <c r="D2407" s="89"/>
      <c r="R2407" s="89"/>
      <c r="S2407" s="89"/>
      <c r="T2407" s="89"/>
    </row>
    <row r="2408" spans="2:20" s="86" customFormat="1" ht="10.199999999999999">
      <c r="B2408" s="87"/>
      <c r="C2408" s="87"/>
      <c r="D2408" s="89"/>
      <c r="R2408" s="89"/>
      <c r="S2408" s="89"/>
      <c r="T2408" s="89"/>
    </row>
    <row r="2409" spans="2:20" s="86" customFormat="1" ht="10.199999999999999">
      <c r="B2409" s="87"/>
      <c r="C2409" s="87"/>
      <c r="D2409" s="89"/>
      <c r="R2409" s="89"/>
      <c r="S2409" s="89"/>
      <c r="T2409" s="89"/>
    </row>
    <row r="2410" spans="2:20" s="86" customFormat="1" ht="10.199999999999999">
      <c r="B2410" s="87"/>
      <c r="C2410" s="87"/>
      <c r="D2410" s="89"/>
      <c r="R2410" s="89"/>
      <c r="S2410" s="89"/>
      <c r="T2410" s="89"/>
    </row>
    <row r="2411" spans="2:20" s="86" customFormat="1" ht="10.199999999999999">
      <c r="B2411" s="87"/>
      <c r="C2411" s="87"/>
      <c r="D2411" s="89"/>
      <c r="R2411" s="89"/>
      <c r="S2411" s="89"/>
      <c r="T2411" s="89"/>
    </row>
    <row r="2412" spans="2:20" s="86" customFormat="1" ht="10.199999999999999">
      <c r="B2412" s="87"/>
      <c r="C2412" s="87"/>
      <c r="D2412" s="89"/>
      <c r="R2412" s="89"/>
      <c r="S2412" s="89"/>
      <c r="T2412" s="89"/>
    </row>
    <row r="2413" spans="2:20" s="86" customFormat="1" ht="10.199999999999999">
      <c r="B2413" s="87"/>
      <c r="C2413" s="87"/>
      <c r="D2413" s="89"/>
      <c r="R2413" s="89"/>
      <c r="S2413" s="89"/>
      <c r="T2413" s="89"/>
    </row>
    <row r="2414" spans="2:20" s="86" customFormat="1" ht="10.199999999999999">
      <c r="B2414" s="87"/>
      <c r="C2414" s="87"/>
      <c r="D2414" s="89"/>
      <c r="R2414" s="89"/>
      <c r="S2414" s="89"/>
      <c r="T2414" s="89"/>
    </row>
    <row r="2415" spans="2:20" s="86" customFormat="1" ht="10.199999999999999">
      <c r="B2415" s="87"/>
      <c r="C2415" s="87"/>
      <c r="D2415" s="89"/>
      <c r="R2415" s="89"/>
      <c r="S2415" s="89"/>
      <c r="T2415" s="89"/>
    </row>
    <row r="2416" spans="2:20" s="86" customFormat="1" ht="10.199999999999999">
      <c r="B2416" s="87"/>
      <c r="C2416" s="87"/>
      <c r="D2416" s="89"/>
      <c r="R2416" s="89"/>
      <c r="S2416" s="89"/>
      <c r="T2416" s="89"/>
    </row>
    <row r="2417" spans="2:20" s="86" customFormat="1" ht="10.199999999999999">
      <c r="B2417" s="87"/>
      <c r="C2417" s="87"/>
      <c r="D2417" s="89"/>
      <c r="R2417" s="89"/>
      <c r="S2417" s="89"/>
      <c r="T2417" s="89"/>
    </row>
    <row r="2418" spans="2:20" s="86" customFormat="1" ht="10.199999999999999">
      <c r="B2418" s="87"/>
      <c r="C2418" s="87"/>
      <c r="D2418" s="89"/>
      <c r="R2418" s="89"/>
      <c r="S2418" s="89"/>
      <c r="T2418" s="89"/>
    </row>
    <row r="2419" spans="2:20" s="86" customFormat="1" ht="10.199999999999999">
      <c r="B2419" s="87"/>
      <c r="C2419" s="87"/>
      <c r="D2419" s="89"/>
      <c r="R2419" s="89"/>
      <c r="S2419" s="89"/>
      <c r="T2419" s="89"/>
    </row>
    <row r="2420" spans="2:20" s="86" customFormat="1" ht="10.199999999999999">
      <c r="B2420" s="87"/>
      <c r="C2420" s="87"/>
      <c r="D2420" s="89"/>
      <c r="R2420" s="89"/>
      <c r="S2420" s="89"/>
      <c r="T2420" s="89"/>
    </row>
    <row r="2421" spans="2:20" s="86" customFormat="1" ht="10.199999999999999">
      <c r="B2421" s="87"/>
      <c r="C2421" s="87"/>
      <c r="D2421" s="89"/>
      <c r="R2421" s="89"/>
      <c r="S2421" s="89"/>
      <c r="T2421" s="89"/>
    </row>
    <row r="2422" spans="2:20" s="86" customFormat="1" ht="10.199999999999999">
      <c r="B2422" s="87"/>
      <c r="C2422" s="87"/>
      <c r="D2422" s="89"/>
      <c r="R2422" s="89"/>
      <c r="S2422" s="89"/>
      <c r="T2422" s="89"/>
    </row>
    <row r="2423" spans="2:20" s="86" customFormat="1" ht="10.199999999999999">
      <c r="B2423" s="87"/>
      <c r="C2423" s="87"/>
      <c r="D2423" s="89"/>
      <c r="R2423" s="89"/>
      <c r="S2423" s="89"/>
      <c r="T2423" s="89"/>
    </row>
    <row r="2424" spans="2:20" s="86" customFormat="1" ht="10.199999999999999">
      <c r="B2424" s="87"/>
      <c r="C2424" s="87"/>
      <c r="D2424" s="89"/>
      <c r="R2424" s="89"/>
      <c r="S2424" s="89"/>
      <c r="T2424" s="89"/>
    </row>
    <row r="2425" spans="2:20" s="86" customFormat="1" ht="10.199999999999999">
      <c r="B2425" s="87"/>
      <c r="C2425" s="87"/>
      <c r="D2425" s="89"/>
      <c r="R2425" s="89"/>
      <c r="S2425" s="89"/>
      <c r="T2425" s="89"/>
    </row>
    <row r="2426" spans="2:20" s="86" customFormat="1" ht="10.199999999999999">
      <c r="B2426" s="87"/>
      <c r="C2426" s="87"/>
      <c r="D2426" s="89"/>
      <c r="R2426" s="89"/>
      <c r="S2426" s="89"/>
      <c r="T2426" s="89"/>
    </row>
    <row r="2427" spans="2:20" s="86" customFormat="1" ht="10.199999999999999">
      <c r="B2427" s="87"/>
      <c r="C2427" s="87"/>
      <c r="D2427" s="89"/>
      <c r="R2427" s="89"/>
      <c r="S2427" s="89"/>
      <c r="T2427" s="89"/>
    </row>
    <row r="2428" spans="2:20" s="86" customFormat="1" ht="10.199999999999999">
      <c r="B2428" s="87"/>
      <c r="C2428" s="87"/>
      <c r="D2428" s="89"/>
      <c r="R2428" s="89"/>
      <c r="S2428" s="89"/>
      <c r="T2428" s="89"/>
    </row>
    <row r="2429" spans="2:20" s="86" customFormat="1" ht="10.199999999999999">
      <c r="B2429" s="87"/>
      <c r="C2429" s="87"/>
      <c r="D2429" s="89"/>
      <c r="R2429" s="89"/>
      <c r="S2429" s="89"/>
      <c r="T2429" s="89"/>
    </row>
    <row r="2430" spans="2:20" s="86" customFormat="1" ht="10.199999999999999">
      <c r="B2430" s="87"/>
      <c r="C2430" s="87"/>
      <c r="D2430" s="89"/>
      <c r="R2430" s="89"/>
      <c r="S2430" s="89"/>
      <c r="T2430" s="89"/>
    </row>
    <row r="2431" spans="2:20" s="86" customFormat="1" ht="10.199999999999999">
      <c r="B2431" s="87"/>
      <c r="C2431" s="87"/>
      <c r="D2431" s="89"/>
      <c r="R2431" s="89"/>
      <c r="S2431" s="89"/>
      <c r="T2431" s="89"/>
    </row>
    <row r="2432" spans="2:20" s="86" customFormat="1" ht="10.199999999999999">
      <c r="B2432" s="87"/>
      <c r="C2432" s="87"/>
      <c r="D2432" s="89"/>
      <c r="R2432" s="89"/>
      <c r="S2432" s="89"/>
      <c r="T2432" s="89"/>
    </row>
    <row r="2433" spans="2:20" s="86" customFormat="1" ht="10.199999999999999">
      <c r="B2433" s="87"/>
      <c r="C2433" s="87"/>
      <c r="D2433" s="89"/>
      <c r="R2433" s="89"/>
      <c r="S2433" s="89"/>
      <c r="T2433" s="89"/>
    </row>
    <row r="2434" spans="2:20" s="86" customFormat="1" ht="10.199999999999999">
      <c r="B2434" s="87"/>
      <c r="C2434" s="87"/>
      <c r="D2434" s="89"/>
      <c r="R2434" s="89"/>
      <c r="S2434" s="89"/>
      <c r="T2434" s="89"/>
    </row>
    <row r="2435" spans="2:20" s="86" customFormat="1" ht="10.199999999999999">
      <c r="B2435" s="87"/>
      <c r="C2435" s="87"/>
      <c r="D2435" s="89"/>
      <c r="R2435" s="89"/>
      <c r="S2435" s="89"/>
      <c r="T2435" s="89"/>
    </row>
    <row r="2436" spans="2:20" s="86" customFormat="1" ht="10.199999999999999">
      <c r="B2436" s="87"/>
      <c r="C2436" s="87"/>
      <c r="D2436" s="89"/>
      <c r="R2436" s="89"/>
      <c r="S2436" s="89"/>
      <c r="T2436" s="89"/>
    </row>
    <row r="2437" spans="2:20" s="86" customFormat="1" ht="10.199999999999999">
      <c r="B2437" s="87"/>
      <c r="C2437" s="87"/>
      <c r="D2437" s="89"/>
      <c r="R2437" s="89"/>
      <c r="S2437" s="89"/>
      <c r="T2437" s="89"/>
    </row>
    <row r="2438" spans="2:20" s="86" customFormat="1" ht="10.199999999999999">
      <c r="B2438" s="87"/>
      <c r="C2438" s="87"/>
      <c r="D2438" s="89"/>
      <c r="R2438" s="89"/>
      <c r="S2438" s="89"/>
      <c r="T2438" s="89"/>
    </row>
    <row r="2439" spans="2:20" s="86" customFormat="1" ht="10.199999999999999">
      <c r="B2439" s="87"/>
      <c r="C2439" s="87"/>
      <c r="D2439" s="89"/>
      <c r="R2439" s="89"/>
      <c r="S2439" s="89"/>
      <c r="T2439" s="89"/>
    </row>
    <row r="2440" spans="2:20" s="86" customFormat="1" ht="10.199999999999999">
      <c r="B2440" s="87"/>
      <c r="C2440" s="87"/>
      <c r="D2440" s="89"/>
      <c r="R2440" s="89"/>
      <c r="S2440" s="89"/>
      <c r="T2440" s="89"/>
    </row>
    <row r="2441" spans="2:20" s="86" customFormat="1" ht="10.199999999999999">
      <c r="B2441" s="87"/>
      <c r="C2441" s="87"/>
      <c r="D2441" s="89"/>
      <c r="R2441" s="89"/>
      <c r="S2441" s="89"/>
      <c r="T2441" s="89"/>
    </row>
    <row r="2442" spans="2:20" s="86" customFormat="1" ht="10.199999999999999">
      <c r="B2442" s="87"/>
      <c r="C2442" s="87"/>
      <c r="D2442" s="89"/>
      <c r="R2442" s="89"/>
      <c r="S2442" s="89"/>
      <c r="T2442" s="89"/>
    </row>
    <row r="2443" spans="2:20" s="86" customFormat="1" ht="10.199999999999999">
      <c r="B2443" s="87"/>
      <c r="C2443" s="87"/>
      <c r="D2443" s="89"/>
      <c r="R2443" s="89"/>
      <c r="S2443" s="89"/>
      <c r="T2443" s="89"/>
    </row>
    <row r="2444" spans="2:20" s="86" customFormat="1" ht="10.199999999999999">
      <c r="B2444" s="87"/>
      <c r="C2444" s="87"/>
      <c r="D2444" s="89"/>
      <c r="R2444" s="89"/>
      <c r="S2444" s="89"/>
      <c r="T2444" s="89"/>
    </row>
    <row r="2445" spans="2:20" s="86" customFormat="1" ht="10.199999999999999">
      <c r="B2445" s="87"/>
      <c r="C2445" s="87"/>
      <c r="D2445" s="89"/>
      <c r="R2445" s="89"/>
      <c r="S2445" s="89"/>
      <c r="T2445" s="89"/>
    </row>
    <row r="2446" spans="2:20" s="86" customFormat="1" ht="10.199999999999999">
      <c r="B2446" s="87"/>
      <c r="C2446" s="87"/>
      <c r="D2446" s="89"/>
      <c r="R2446" s="89"/>
      <c r="S2446" s="89"/>
      <c r="T2446" s="89"/>
    </row>
    <row r="2447" spans="2:20" s="86" customFormat="1" ht="10.199999999999999">
      <c r="B2447" s="87"/>
      <c r="C2447" s="87"/>
      <c r="D2447" s="89"/>
      <c r="R2447" s="89"/>
      <c r="S2447" s="89"/>
      <c r="T2447" s="89"/>
    </row>
    <row r="2448" spans="2:20" s="86" customFormat="1" ht="10.199999999999999">
      <c r="B2448" s="87"/>
      <c r="C2448" s="87"/>
      <c r="D2448" s="89"/>
      <c r="R2448" s="89"/>
      <c r="S2448" s="89"/>
      <c r="T2448" s="89"/>
    </row>
    <row r="2449" spans="2:20" s="86" customFormat="1" ht="10.199999999999999">
      <c r="B2449" s="87"/>
      <c r="C2449" s="87"/>
      <c r="D2449" s="89"/>
      <c r="R2449" s="89"/>
      <c r="S2449" s="89"/>
      <c r="T2449" s="89"/>
    </row>
    <row r="2450" spans="2:20" s="86" customFormat="1" ht="10.199999999999999">
      <c r="B2450" s="87"/>
      <c r="C2450" s="87"/>
      <c r="D2450" s="89"/>
      <c r="R2450" s="89"/>
      <c r="S2450" s="89"/>
      <c r="T2450" s="89"/>
    </row>
    <row r="2451" spans="2:20" s="86" customFormat="1" ht="10.199999999999999">
      <c r="B2451" s="87"/>
      <c r="C2451" s="87"/>
      <c r="D2451" s="89"/>
      <c r="R2451" s="89"/>
      <c r="S2451" s="89"/>
      <c r="T2451" s="89"/>
    </row>
    <row r="2452" spans="2:20" s="86" customFormat="1" ht="10.199999999999999">
      <c r="B2452" s="87"/>
      <c r="C2452" s="87"/>
      <c r="D2452" s="89"/>
      <c r="R2452" s="89"/>
      <c r="S2452" s="89"/>
      <c r="T2452" s="89"/>
    </row>
    <row r="2453" spans="2:20" s="86" customFormat="1" ht="10.199999999999999">
      <c r="B2453" s="87"/>
      <c r="C2453" s="87"/>
      <c r="D2453" s="89"/>
      <c r="R2453" s="89"/>
      <c r="S2453" s="89"/>
      <c r="T2453" s="89"/>
    </row>
    <row r="2454" spans="2:20" s="86" customFormat="1" ht="10.199999999999999">
      <c r="B2454" s="87"/>
      <c r="C2454" s="87"/>
      <c r="D2454" s="89"/>
      <c r="R2454" s="89"/>
      <c r="S2454" s="89"/>
      <c r="T2454" s="89"/>
    </row>
    <row r="2455" spans="2:20" s="86" customFormat="1" ht="10.199999999999999">
      <c r="B2455" s="87"/>
      <c r="C2455" s="87"/>
      <c r="D2455" s="89"/>
      <c r="R2455" s="89"/>
      <c r="S2455" s="89"/>
      <c r="T2455" s="89"/>
    </row>
    <row r="2456" spans="2:20" s="86" customFormat="1" ht="10.199999999999999">
      <c r="B2456" s="87"/>
      <c r="C2456" s="87"/>
      <c r="D2456" s="89"/>
      <c r="R2456" s="89"/>
      <c r="S2456" s="89"/>
      <c r="T2456" s="89"/>
    </row>
    <row r="2457" spans="2:20" s="86" customFormat="1" ht="10.199999999999999">
      <c r="B2457" s="87"/>
      <c r="C2457" s="87"/>
      <c r="D2457" s="89"/>
      <c r="R2457" s="89"/>
      <c r="S2457" s="89"/>
      <c r="T2457" s="89"/>
    </row>
    <row r="2458" spans="2:20" s="86" customFormat="1" ht="10.199999999999999">
      <c r="B2458" s="87"/>
      <c r="C2458" s="87"/>
      <c r="D2458" s="89"/>
      <c r="R2458" s="89"/>
      <c r="S2458" s="89"/>
      <c r="T2458" s="89"/>
    </row>
    <row r="2459" spans="2:20" s="86" customFormat="1" ht="10.199999999999999">
      <c r="B2459" s="87"/>
      <c r="C2459" s="87"/>
      <c r="D2459" s="89"/>
      <c r="R2459" s="89"/>
      <c r="S2459" s="89"/>
      <c r="T2459" s="89"/>
    </row>
    <row r="2460" spans="2:20" s="86" customFormat="1" ht="10.199999999999999">
      <c r="B2460" s="87"/>
      <c r="C2460" s="87"/>
      <c r="D2460" s="89"/>
      <c r="R2460" s="89"/>
      <c r="S2460" s="89"/>
      <c r="T2460" s="89"/>
    </row>
    <row r="2461" spans="2:20" s="86" customFormat="1" ht="10.199999999999999">
      <c r="B2461" s="87"/>
      <c r="C2461" s="87"/>
      <c r="D2461" s="89"/>
      <c r="R2461" s="89"/>
      <c r="S2461" s="89"/>
      <c r="T2461" s="89"/>
    </row>
    <row r="2462" spans="2:20" s="86" customFormat="1" ht="10.199999999999999">
      <c r="B2462" s="87"/>
      <c r="C2462" s="87"/>
      <c r="D2462" s="89"/>
      <c r="R2462" s="89"/>
      <c r="S2462" s="89"/>
      <c r="T2462" s="89"/>
    </row>
    <row r="2463" spans="2:20" s="86" customFormat="1" ht="10.199999999999999">
      <c r="B2463" s="87"/>
      <c r="C2463" s="87"/>
      <c r="D2463" s="89"/>
      <c r="R2463" s="89"/>
      <c r="S2463" s="89"/>
      <c r="T2463" s="89"/>
    </row>
    <row r="2464" spans="2:20" s="86" customFormat="1" ht="10.199999999999999">
      <c r="B2464" s="87"/>
      <c r="C2464" s="87"/>
      <c r="D2464" s="89"/>
      <c r="R2464" s="89"/>
      <c r="S2464" s="89"/>
      <c r="T2464" s="89"/>
    </row>
    <row r="2465" spans="2:20" s="86" customFormat="1" ht="10.199999999999999">
      <c r="B2465" s="87"/>
      <c r="C2465" s="87"/>
      <c r="D2465" s="89"/>
      <c r="R2465" s="89"/>
      <c r="S2465" s="89"/>
      <c r="T2465" s="89"/>
    </row>
    <row r="2466" spans="2:20" s="86" customFormat="1" ht="10.199999999999999">
      <c r="B2466" s="87"/>
      <c r="C2466" s="87"/>
      <c r="D2466" s="89"/>
      <c r="R2466" s="89"/>
      <c r="S2466" s="89"/>
      <c r="T2466" s="89"/>
    </row>
    <row r="2467" spans="2:20" s="86" customFormat="1" ht="10.199999999999999">
      <c r="B2467" s="87"/>
      <c r="C2467" s="87"/>
      <c r="D2467" s="89"/>
      <c r="R2467" s="89"/>
      <c r="S2467" s="89"/>
      <c r="T2467" s="89"/>
    </row>
    <row r="2468" spans="2:20" s="86" customFormat="1" ht="10.199999999999999">
      <c r="B2468" s="87"/>
      <c r="C2468" s="87"/>
      <c r="D2468" s="89"/>
      <c r="R2468" s="89"/>
      <c r="S2468" s="89"/>
      <c r="T2468" s="89"/>
    </row>
    <row r="2469" spans="2:20" s="86" customFormat="1" ht="10.199999999999999">
      <c r="B2469" s="87"/>
      <c r="C2469" s="87"/>
      <c r="D2469" s="89"/>
      <c r="R2469" s="89"/>
      <c r="S2469" s="89"/>
      <c r="T2469" s="89"/>
    </row>
    <row r="2470" spans="2:20" s="86" customFormat="1" ht="10.199999999999999">
      <c r="B2470" s="87"/>
      <c r="C2470" s="87"/>
      <c r="D2470" s="89"/>
      <c r="R2470" s="89"/>
      <c r="S2470" s="89"/>
      <c r="T2470" s="89"/>
    </row>
    <row r="2471" spans="2:20" s="86" customFormat="1" ht="10.199999999999999">
      <c r="B2471" s="87"/>
      <c r="C2471" s="87"/>
      <c r="D2471" s="89"/>
      <c r="R2471" s="89"/>
      <c r="S2471" s="89"/>
      <c r="T2471" s="89"/>
    </row>
    <row r="2472" spans="2:20" s="86" customFormat="1" ht="10.199999999999999">
      <c r="B2472" s="87"/>
      <c r="C2472" s="87"/>
      <c r="D2472" s="89"/>
      <c r="R2472" s="89"/>
      <c r="S2472" s="89"/>
      <c r="T2472" s="89"/>
    </row>
    <row r="2473" spans="2:20" s="86" customFormat="1" ht="10.199999999999999">
      <c r="B2473" s="87"/>
      <c r="C2473" s="87"/>
      <c r="D2473" s="89"/>
      <c r="R2473" s="89"/>
      <c r="S2473" s="89"/>
      <c r="T2473" s="89"/>
    </row>
    <row r="2474" spans="2:20" s="86" customFormat="1" ht="10.199999999999999">
      <c r="B2474" s="87"/>
      <c r="C2474" s="87"/>
      <c r="D2474" s="89"/>
      <c r="R2474" s="89"/>
      <c r="S2474" s="89"/>
      <c r="T2474" s="89"/>
    </row>
    <row r="2475" spans="2:20" s="86" customFormat="1" ht="10.199999999999999">
      <c r="B2475" s="87"/>
      <c r="C2475" s="87"/>
      <c r="D2475" s="89"/>
      <c r="R2475" s="89"/>
      <c r="S2475" s="89"/>
      <c r="T2475" s="89"/>
    </row>
    <row r="2476" spans="2:20" s="86" customFormat="1" ht="10.199999999999999">
      <c r="B2476" s="87"/>
      <c r="C2476" s="87"/>
      <c r="D2476" s="89"/>
      <c r="R2476" s="89"/>
      <c r="S2476" s="89"/>
      <c r="T2476" s="89"/>
    </row>
    <row r="2477" spans="2:20" s="86" customFormat="1" ht="10.199999999999999">
      <c r="B2477" s="87"/>
      <c r="C2477" s="87"/>
      <c r="D2477" s="89"/>
      <c r="R2477" s="89"/>
      <c r="S2477" s="89"/>
      <c r="T2477" s="89"/>
    </row>
    <row r="2478" spans="2:20" s="86" customFormat="1" ht="10.199999999999999">
      <c r="B2478" s="87"/>
      <c r="C2478" s="87"/>
      <c r="D2478" s="89"/>
      <c r="R2478" s="89"/>
      <c r="S2478" s="89"/>
      <c r="T2478" s="89"/>
    </row>
    <row r="2479" spans="2:20" s="86" customFormat="1" ht="10.199999999999999">
      <c r="B2479" s="87"/>
      <c r="C2479" s="87"/>
      <c r="D2479" s="89"/>
      <c r="R2479" s="89"/>
      <c r="S2479" s="89"/>
      <c r="T2479" s="89"/>
    </row>
    <row r="2480" spans="2:20" s="86" customFormat="1" ht="10.199999999999999">
      <c r="B2480" s="87"/>
      <c r="C2480" s="87"/>
      <c r="D2480" s="89"/>
      <c r="R2480" s="89"/>
      <c r="S2480" s="89"/>
      <c r="T2480" s="89"/>
    </row>
    <row r="2481" spans="2:20" s="86" customFormat="1" ht="10.199999999999999">
      <c r="B2481" s="87"/>
      <c r="C2481" s="87"/>
      <c r="D2481" s="89"/>
      <c r="R2481" s="89"/>
      <c r="S2481" s="89"/>
      <c r="T2481" s="89"/>
    </row>
    <row r="2482" spans="2:20" s="86" customFormat="1" ht="10.199999999999999">
      <c r="B2482" s="87"/>
      <c r="C2482" s="87"/>
      <c r="D2482" s="89"/>
      <c r="R2482" s="89"/>
      <c r="S2482" s="89"/>
      <c r="T2482" s="89"/>
    </row>
    <row r="2483" spans="2:20" s="86" customFormat="1" ht="10.199999999999999">
      <c r="B2483" s="87"/>
      <c r="C2483" s="87"/>
      <c r="D2483" s="89"/>
      <c r="R2483" s="89"/>
      <c r="S2483" s="89"/>
      <c r="T2483" s="89"/>
    </row>
    <row r="2484" spans="2:20" s="86" customFormat="1" ht="10.199999999999999">
      <c r="B2484" s="87"/>
      <c r="C2484" s="87"/>
      <c r="D2484" s="89"/>
      <c r="R2484" s="89"/>
      <c r="S2484" s="89"/>
      <c r="T2484" s="89"/>
    </row>
    <row r="2485" spans="2:20" s="86" customFormat="1" ht="10.199999999999999">
      <c r="B2485" s="87"/>
      <c r="C2485" s="87"/>
      <c r="D2485" s="89"/>
      <c r="R2485" s="89"/>
      <c r="S2485" s="89"/>
      <c r="T2485" s="89"/>
    </row>
    <row r="2486" spans="2:20" s="86" customFormat="1" ht="10.199999999999999">
      <c r="B2486" s="87"/>
      <c r="C2486" s="87"/>
      <c r="D2486" s="89"/>
      <c r="R2486" s="89"/>
      <c r="S2486" s="89"/>
      <c r="T2486" s="89"/>
    </row>
    <row r="2487" spans="2:20" s="86" customFormat="1" ht="10.199999999999999">
      <c r="B2487" s="87"/>
      <c r="C2487" s="87"/>
      <c r="D2487" s="89"/>
      <c r="R2487" s="89"/>
      <c r="S2487" s="89"/>
      <c r="T2487" s="89"/>
    </row>
    <row r="2488" spans="2:20" s="86" customFormat="1" ht="10.199999999999999">
      <c r="B2488" s="87"/>
      <c r="C2488" s="87"/>
      <c r="D2488" s="89"/>
      <c r="R2488" s="89"/>
      <c r="S2488" s="89"/>
      <c r="T2488" s="89"/>
    </row>
    <row r="2489" spans="2:20" s="86" customFormat="1" ht="10.199999999999999">
      <c r="B2489" s="87"/>
      <c r="C2489" s="87"/>
      <c r="D2489" s="89"/>
      <c r="R2489" s="89"/>
      <c r="S2489" s="89"/>
      <c r="T2489" s="89"/>
    </row>
    <row r="2490" spans="2:20" s="86" customFormat="1" ht="10.199999999999999">
      <c r="B2490" s="87"/>
      <c r="C2490" s="87"/>
      <c r="D2490" s="89"/>
      <c r="R2490" s="89"/>
      <c r="S2490" s="89"/>
      <c r="T2490" s="89"/>
    </row>
    <row r="2491" spans="2:20" s="86" customFormat="1" ht="10.199999999999999">
      <c r="B2491" s="87"/>
      <c r="C2491" s="87"/>
      <c r="D2491" s="89"/>
      <c r="R2491" s="89"/>
      <c r="S2491" s="89"/>
      <c r="T2491" s="89"/>
    </row>
    <row r="2492" spans="2:20" s="86" customFormat="1" ht="10.199999999999999">
      <c r="B2492" s="87"/>
      <c r="C2492" s="87"/>
      <c r="D2492" s="89"/>
      <c r="R2492" s="89"/>
      <c r="S2492" s="89"/>
      <c r="T2492" s="89"/>
    </row>
    <row r="2493" spans="2:20" s="86" customFormat="1" ht="10.199999999999999">
      <c r="B2493" s="87"/>
      <c r="C2493" s="87"/>
      <c r="D2493" s="89"/>
      <c r="R2493" s="89"/>
      <c r="S2493" s="89"/>
      <c r="T2493" s="89"/>
    </row>
    <row r="2494" spans="2:20" s="86" customFormat="1" ht="10.199999999999999">
      <c r="B2494" s="87"/>
      <c r="C2494" s="87"/>
      <c r="D2494" s="89"/>
      <c r="R2494" s="89"/>
      <c r="S2494" s="89"/>
      <c r="T2494" s="89"/>
    </row>
    <row r="2495" spans="2:20" s="86" customFormat="1" ht="10.199999999999999">
      <c r="B2495" s="87"/>
      <c r="C2495" s="87"/>
      <c r="D2495" s="89"/>
      <c r="R2495" s="89"/>
      <c r="S2495" s="89"/>
      <c r="T2495" s="89"/>
    </row>
    <row r="2496" spans="2:20" s="86" customFormat="1" ht="10.199999999999999">
      <c r="B2496" s="87"/>
      <c r="C2496" s="87"/>
      <c r="D2496" s="89"/>
      <c r="R2496" s="89"/>
      <c r="S2496" s="89"/>
      <c r="T2496" s="89"/>
    </row>
    <row r="2497" spans="2:20" s="86" customFormat="1" ht="10.199999999999999">
      <c r="B2497" s="87"/>
      <c r="C2497" s="87"/>
      <c r="D2497" s="89"/>
      <c r="R2497" s="89"/>
      <c r="S2497" s="89"/>
      <c r="T2497" s="89"/>
    </row>
    <row r="2498" spans="2:20" s="86" customFormat="1" ht="10.199999999999999">
      <c r="B2498" s="87"/>
      <c r="C2498" s="87"/>
      <c r="D2498" s="89"/>
      <c r="R2498" s="89"/>
      <c r="S2498" s="89"/>
      <c r="T2498" s="89"/>
    </row>
    <row r="2499" spans="2:20" s="86" customFormat="1" ht="10.199999999999999">
      <c r="B2499" s="87"/>
      <c r="C2499" s="87"/>
      <c r="D2499" s="89"/>
      <c r="R2499" s="89"/>
      <c r="S2499" s="89"/>
      <c r="T2499" s="89"/>
    </row>
    <row r="2500" spans="2:20" s="86" customFormat="1" ht="10.199999999999999">
      <c r="B2500" s="87"/>
      <c r="C2500" s="87"/>
      <c r="D2500" s="89"/>
      <c r="R2500" s="89"/>
      <c r="S2500" s="89"/>
      <c r="T2500" s="89"/>
    </row>
    <row r="2501" spans="2:20" s="86" customFormat="1" ht="10.199999999999999">
      <c r="B2501" s="87"/>
      <c r="C2501" s="87"/>
      <c r="D2501" s="89"/>
      <c r="R2501" s="89"/>
      <c r="S2501" s="89"/>
      <c r="T2501" s="89"/>
    </row>
    <row r="2502" spans="2:20" s="86" customFormat="1" ht="10.199999999999999">
      <c r="B2502" s="87"/>
      <c r="C2502" s="87"/>
      <c r="D2502" s="89"/>
      <c r="R2502" s="89"/>
      <c r="S2502" s="89"/>
      <c r="T2502" s="89"/>
    </row>
    <row r="2503" spans="2:20" s="86" customFormat="1" ht="10.199999999999999">
      <c r="B2503" s="87"/>
      <c r="C2503" s="87"/>
      <c r="D2503" s="89"/>
      <c r="R2503" s="89"/>
      <c r="S2503" s="89"/>
      <c r="T2503" s="89"/>
    </row>
    <row r="2504" spans="2:20" s="86" customFormat="1" ht="10.199999999999999">
      <c r="B2504" s="87"/>
      <c r="C2504" s="87"/>
      <c r="D2504" s="89"/>
      <c r="R2504" s="89"/>
      <c r="S2504" s="89"/>
      <c r="T2504" s="89"/>
    </row>
    <row r="2505" spans="2:20" s="86" customFormat="1" ht="10.199999999999999">
      <c r="B2505" s="87"/>
      <c r="C2505" s="87"/>
      <c r="D2505" s="89"/>
      <c r="R2505" s="89"/>
      <c r="S2505" s="89"/>
      <c r="T2505" s="89"/>
    </row>
    <row r="2506" spans="2:20" s="86" customFormat="1" ht="10.199999999999999">
      <c r="B2506" s="87"/>
      <c r="C2506" s="87"/>
      <c r="D2506" s="89"/>
      <c r="R2506" s="89"/>
      <c r="S2506" s="89"/>
      <c r="T2506" s="89"/>
    </row>
    <row r="2507" spans="2:20" s="86" customFormat="1" ht="10.199999999999999">
      <c r="B2507" s="87"/>
      <c r="C2507" s="87"/>
      <c r="D2507" s="89"/>
      <c r="R2507" s="89"/>
      <c r="S2507" s="89"/>
      <c r="T2507" s="89"/>
    </row>
    <row r="2508" spans="2:20" s="86" customFormat="1" ht="10.199999999999999">
      <c r="B2508" s="87"/>
      <c r="C2508" s="87"/>
      <c r="D2508" s="89"/>
      <c r="R2508" s="89"/>
      <c r="S2508" s="89"/>
      <c r="T2508" s="89"/>
    </row>
    <row r="2509" spans="2:20" s="86" customFormat="1" ht="10.199999999999999">
      <c r="B2509" s="87"/>
      <c r="C2509" s="87"/>
      <c r="D2509" s="89"/>
      <c r="R2509" s="89"/>
      <c r="S2509" s="89"/>
      <c r="T2509" s="89"/>
    </row>
    <row r="2510" spans="2:20" s="86" customFormat="1" ht="10.199999999999999">
      <c r="B2510" s="87"/>
      <c r="C2510" s="87"/>
      <c r="D2510" s="89"/>
      <c r="R2510" s="89"/>
      <c r="S2510" s="89"/>
      <c r="T2510" s="89"/>
    </row>
    <row r="2511" spans="2:20" s="86" customFormat="1" ht="10.199999999999999">
      <c r="B2511" s="87"/>
      <c r="C2511" s="87"/>
      <c r="D2511" s="89"/>
      <c r="R2511" s="89"/>
      <c r="S2511" s="89"/>
      <c r="T2511" s="89"/>
    </row>
    <row r="2512" spans="2:20" s="86" customFormat="1" ht="10.199999999999999">
      <c r="B2512" s="87"/>
      <c r="C2512" s="87"/>
      <c r="D2512" s="89"/>
      <c r="R2512" s="89"/>
      <c r="S2512" s="89"/>
      <c r="T2512" s="89"/>
    </row>
    <row r="2513" spans="2:20" s="86" customFormat="1" ht="10.199999999999999">
      <c r="B2513" s="87"/>
      <c r="C2513" s="87"/>
      <c r="D2513" s="89"/>
      <c r="R2513" s="89"/>
      <c r="S2513" s="89"/>
      <c r="T2513" s="89"/>
    </row>
    <row r="2514" spans="2:20" s="86" customFormat="1" ht="10.199999999999999">
      <c r="B2514" s="87"/>
      <c r="C2514" s="87"/>
      <c r="D2514" s="89"/>
      <c r="R2514" s="89"/>
      <c r="S2514" s="89"/>
      <c r="T2514" s="89"/>
    </row>
    <row r="2515" spans="2:20" s="86" customFormat="1" ht="10.199999999999999">
      <c r="B2515" s="87"/>
      <c r="C2515" s="87"/>
      <c r="D2515" s="89"/>
      <c r="R2515" s="89"/>
      <c r="S2515" s="89"/>
      <c r="T2515" s="89"/>
    </row>
    <row r="2516" spans="2:20" s="86" customFormat="1" ht="10.199999999999999">
      <c r="B2516" s="87"/>
      <c r="C2516" s="87"/>
      <c r="D2516" s="89"/>
      <c r="R2516" s="89"/>
      <c r="S2516" s="89"/>
      <c r="T2516" s="89"/>
    </row>
    <row r="2517" spans="2:20" s="86" customFormat="1" ht="10.199999999999999">
      <c r="B2517" s="87"/>
      <c r="C2517" s="87"/>
      <c r="D2517" s="89"/>
      <c r="R2517" s="89"/>
      <c r="S2517" s="89"/>
      <c r="T2517" s="89"/>
    </row>
    <row r="2518" spans="2:20" s="86" customFormat="1" ht="10.199999999999999">
      <c r="B2518" s="87"/>
      <c r="C2518" s="87"/>
      <c r="D2518" s="89"/>
      <c r="R2518" s="89"/>
      <c r="S2518" s="89"/>
      <c r="T2518" s="89"/>
    </row>
    <row r="2519" spans="2:20" s="86" customFormat="1" ht="10.199999999999999">
      <c r="B2519" s="87"/>
      <c r="C2519" s="87"/>
      <c r="D2519" s="89"/>
      <c r="R2519" s="89"/>
      <c r="S2519" s="89"/>
      <c r="T2519" s="89"/>
    </row>
    <row r="2520" spans="2:20" s="86" customFormat="1" ht="10.199999999999999">
      <c r="B2520" s="87"/>
      <c r="C2520" s="87"/>
      <c r="D2520" s="89"/>
      <c r="R2520" s="89"/>
      <c r="S2520" s="89"/>
      <c r="T2520" s="89"/>
    </row>
    <row r="2521" spans="2:20" s="86" customFormat="1" ht="10.199999999999999">
      <c r="B2521" s="87"/>
      <c r="C2521" s="87"/>
      <c r="D2521" s="89"/>
      <c r="R2521" s="89"/>
      <c r="S2521" s="89"/>
      <c r="T2521" s="89"/>
    </row>
    <row r="2522" spans="2:20" s="86" customFormat="1" ht="10.199999999999999">
      <c r="B2522" s="87"/>
      <c r="C2522" s="87"/>
      <c r="D2522" s="89"/>
      <c r="R2522" s="89"/>
      <c r="S2522" s="89"/>
      <c r="T2522" s="89"/>
    </row>
    <row r="2523" spans="2:20" s="86" customFormat="1" ht="10.199999999999999">
      <c r="B2523" s="87"/>
      <c r="C2523" s="87"/>
      <c r="D2523" s="89"/>
      <c r="R2523" s="89"/>
      <c r="S2523" s="89"/>
      <c r="T2523" s="89"/>
    </row>
    <row r="2524" spans="2:20" s="86" customFormat="1" ht="10.199999999999999">
      <c r="B2524" s="87"/>
      <c r="C2524" s="87"/>
      <c r="D2524" s="89"/>
      <c r="R2524" s="89"/>
      <c r="S2524" s="89"/>
      <c r="T2524" s="89"/>
    </row>
    <row r="2525" spans="2:20" s="86" customFormat="1" ht="10.199999999999999">
      <c r="B2525" s="87"/>
      <c r="C2525" s="87"/>
      <c r="D2525" s="89"/>
      <c r="R2525" s="89"/>
      <c r="S2525" s="89"/>
      <c r="T2525" s="89"/>
    </row>
    <row r="2526" spans="2:20" s="86" customFormat="1" ht="10.199999999999999">
      <c r="B2526" s="87"/>
      <c r="C2526" s="87"/>
      <c r="D2526" s="89"/>
      <c r="R2526" s="89"/>
      <c r="S2526" s="89"/>
      <c r="T2526" s="89"/>
    </row>
    <row r="2527" spans="2:20" s="86" customFormat="1" ht="10.199999999999999">
      <c r="B2527" s="87"/>
      <c r="C2527" s="87"/>
      <c r="D2527" s="89"/>
      <c r="R2527" s="89"/>
      <c r="S2527" s="89"/>
      <c r="T2527" s="89"/>
    </row>
    <row r="2528" spans="2:20" s="86" customFormat="1" ht="10.199999999999999">
      <c r="B2528" s="87"/>
      <c r="C2528" s="87"/>
      <c r="D2528" s="89"/>
      <c r="R2528" s="89"/>
      <c r="S2528" s="89"/>
      <c r="T2528" s="89"/>
    </row>
    <row r="2529" spans="2:20" s="86" customFormat="1" ht="10.199999999999999">
      <c r="B2529" s="87"/>
      <c r="C2529" s="87"/>
      <c r="D2529" s="89"/>
      <c r="R2529" s="89"/>
      <c r="S2529" s="89"/>
      <c r="T2529" s="89"/>
    </row>
    <row r="2530" spans="2:20" s="86" customFormat="1" ht="10.199999999999999">
      <c r="B2530" s="87"/>
      <c r="C2530" s="87"/>
      <c r="D2530" s="89"/>
      <c r="R2530" s="89"/>
      <c r="S2530" s="89"/>
      <c r="T2530" s="89"/>
    </row>
    <row r="2531" spans="2:20" s="86" customFormat="1" ht="10.199999999999999">
      <c r="B2531" s="87"/>
      <c r="C2531" s="87"/>
      <c r="D2531" s="89"/>
      <c r="R2531" s="89"/>
      <c r="S2531" s="89"/>
      <c r="T2531" s="89"/>
    </row>
    <row r="2532" spans="2:20" s="86" customFormat="1" ht="10.199999999999999">
      <c r="B2532" s="87"/>
      <c r="C2532" s="87"/>
      <c r="D2532" s="89"/>
      <c r="R2532" s="89"/>
      <c r="S2532" s="89"/>
      <c r="T2532" s="89"/>
    </row>
    <row r="2533" spans="2:20" s="86" customFormat="1" ht="10.199999999999999">
      <c r="B2533" s="87"/>
      <c r="C2533" s="87"/>
      <c r="D2533" s="89"/>
      <c r="R2533" s="89"/>
      <c r="S2533" s="89"/>
      <c r="T2533" s="89"/>
    </row>
    <row r="2534" spans="2:20" s="86" customFormat="1" ht="10.199999999999999">
      <c r="B2534" s="87"/>
      <c r="C2534" s="87"/>
      <c r="D2534" s="89"/>
      <c r="R2534" s="89"/>
      <c r="S2534" s="89"/>
      <c r="T2534" s="89"/>
    </row>
    <row r="2535" spans="2:20" s="86" customFormat="1" ht="10.199999999999999">
      <c r="B2535" s="87"/>
      <c r="C2535" s="87"/>
      <c r="D2535" s="89"/>
      <c r="R2535" s="89"/>
      <c r="S2535" s="89"/>
      <c r="T2535" s="89"/>
    </row>
    <row r="2536" spans="2:20" s="86" customFormat="1" ht="10.199999999999999">
      <c r="B2536" s="87"/>
      <c r="C2536" s="87"/>
      <c r="D2536" s="89"/>
      <c r="R2536" s="89"/>
      <c r="S2536" s="89"/>
      <c r="T2536" s="89"/>
    </row>
    <row r="2537" spans="2:20" s="86" customFormat="1" ht="10.199999999999999">
      <c r="B2537" s="87"/>
      <c r="C2537" s="87"/>
      <c r="D2537" s="89"/>
      <c r="R2537" s="89"/>
      <c r="S2537" s="89"/>
      <c r="T2537" s="89"/>
    </row>
    <row r="2538" spans="2:20" s="86" customFormat="1" ht="10.199999999999999">
      <c r="B2538" s="87"/>
      <c r="C2538" s="87"/>
      <c r="D2538" s="89"/>
      <c r="R2538" s="89"/>
      <c r="S2538" s="89"/>
      <c r="T2538" s="89"/>
    </row>
    <row r="2539" spans="2:20" s="86" customFormat="1" ht="10.199999999999999">
      <c r="B2539" s="87"/>
      <c r="C2539" s="87"/>
      <c r="D2539" s="89"/>
      <c r="R2539" s="89"/>
      <c r="S2539" s="89"/>
      <c r="T2539" s="89"/>
    </row>
    <row r="2540" spans="2:20" s="86" customFormat="1" ht="10.199999999999999">
      <c r="B2540" s="87"/>
      <c r="C2540" s="87"/>
      <c r="D2540" s="89"/>
      <c r="R2540" s="89"/>
      <c r="S2540" s="89"/>
      <c r="T2540" s="89"/>
    </row>
    <row r="2541" spans="2:20" s="86" customFormat="1" ht="10.199999999999999">
      <c r="B2541" s="87"/>
      <c r="C2541" s="87"/>
      <c r="D2541" s="89"/>
      <c r="R2541" s="89"/>
      <c r="S2541" s="89"/>
      <c r="T2541" s="89"/>
    </row>
    <row r="2542" spans="2:20" s="86" customFormat="1" ht="10.199999999999999">
      <c r="B2542" s="87"/>
      <c r="C2542" s="87"/>
      <c r="D2542" s="89"/>
      <c r="R2542" s="89"/>
      <c r="S2542" s="89"/>
      <c r="T2542" s="89"/>
    </row>
    <row r="2543" spans="2:20" s="86" customFormat="1" ht="10.199999999999999">
      <c r="B2543" s="87"/>
      <c r="C2543" s="87"/>
      <c r="D2543" s="89"/>
      <c r="R2543" s="89"/>
      <c r="S2543" s="89"/>
      <c r="T2543" s="89"/>
    </row>
    <row r="2544" spans="2:20" s="86" customFormat="1" ht="10.199999999999999">
      <c r="B2544" s="87"/>
      <c r="C2544" s="87"/>
      <c r="D2544" s="89"/>
      <c r="R2544" s="89"/>
      <c r="S2544" s="89"/>
      <c r="T2544" s="89"/>
    </row>
    <row r="2545" spans="2:20" s="86" customFormat="1" ht="10.199999999999999">
      <c r="B2545" s="87"/>
      <c r="C2545" s="87"/>
      <c r="D2545" s="89"/>
      <c r="R2545" s="89"/>
      <c r="S2545" s="89"/>
      <c r="T2545" s="89"/>
    </row>
    <row r="2546" spans="2:20" s="86" customFormat="1" ht="10.199999999999999">
      <c r="B2546" s="87"/>
      <c r="C2546" s="87"/>
      <c r="D2546" s="89"/>
      <c r="R2546" s="89"/>
      <c r="S2546" s="89"/>
      <c r="T2546" s="89"/>
    </row>
    <row r="2547" spans="2:20" s="86" customFormat="1" ht="10.199999999999999">
      <c r="B2547" s="87"/>
      <c r="C2547" s="87"/>
      <c r="D2547" s="89"/>
      <c r="R2547" s="89"/>
      <c r="S2547" s="89"/>
      <c r="T2547" s="89"/>
    </row>
    <row r="2548" spans="2:20" s="86" customFormat="1" ht="10.199999999999999">
      <c r="B2548" s="87"/>
      <c r="C2548" s="87"/>
      <c r="D2548" s="89"/>
      <c r="R2548" s="89"/>
      <c r="S2548" s="89"/>
      <c r="T2548" s="89"/>
    </row>
    <row r="2549" spans="2:20" s="86" customFormat="1" ht="10.199999999999999">
      <c r="B2549" s="87"/>
      <c r="C2549" s="87"/>
      <c r="D2549" s="89"/>
      <c r="R2549" s="89"/>
      <c r="S2549" s="89"/>
      <c r="T2549" s="89"/>
    </row>
    <row r="2550" spans="2:20" s="86" customFormat="1" ht="10.199999999999999">
      <c r="B2550" s="87"/>
      <c r="C2550" s="87"/>
      <c r="D2550" s="89"/>
      <c r="R2550" s="89"/>
      <c r="S2550" s="89"/>
      <c r="T2550" s="89"/>
    </row>
    <row r="2551" spans="2:20" s="86" customFormat="1" ht="10.199999999999999">
      <c r="B2551" s="87"/>
      <c r="C2551" s="87"/>
      <c r="D2551" s="89"/>
      <c r="R2551" s="89"/>
      <c r="S2551" s="89"/>
      <c r="T2551" s="89"/>
    </row>
    <row r="2552" spans="2:20" s="86" customFormat="1" ht="10.199999999999999">
      <c r="B2552" s="87"/>
      <c r="C2552" s="87"/>
      <c r="D2552" s="89"/>
      <c r="R2552" s="89"/>
      <c r="S2552" s="89"/>
      <c r="T2552" s="89"/>
    </row>
    <row r="2553" spans="2:20" s="86" customFormat="1" ht="10.199999999999999">
      <c r="B2553" s="87"/>
      <c r="C2553" s="87"/>
      <c r="D2553" s="89"/>
      <c r="R2553" s="89"/>
      <c r="S2553" s="89"/>
      <c r="T2553" s="89"/>
    </row>
    <row r="2554" spans="2:20" s="86" customFormat="1" ht="10.199999999999999">
      <c r="B2554" s="87"/>
      <c r="C2554" s="87"/>
      <c r="D2554" s="89"/>
      <c r="R2554" s="89"/>
      <c r="S2554" s="89"/>
      <c r="T2554" s="89"/>
    </row>
    <row r="2555" spans="2:20" s="86" customFormat="1" ht="10.199999999999999">
      <c r="B2555" s="87"/>
      <c r="C2555" s="87"/>
      <c r="D2555" s="89"/>
      <c r="R2555" s="89"/>
      <c r="S2555" s="89"/>
      <c r="T2555" s="89"/>
    </row>
    <row r="2556" spans="2:20" s="86" customFormat="1" ht="10.199999999999999">
      <c r="B2556" s="87"/>
      <c r="C2556" s="87"/>
      <c r="D2556" s="89"/>
      <c r="R2556" s="89"/>
      <c r="S2556" s="89"/>
      <c r="T2556" s="89"/>
    </row>
    <row r="2557" spans="2:20" s="86" customFormat="1" ht="10.199999999999999">
      <c r="B2557" s="87"/>
      <c r="C2557" s="87"/>
      <c r="D2557" s="89"/>
      <c r="R2557" s="89"/>
      <c r="S2557" s="89"/>
      <c r="T2557" s="89"/>
    </row>
    <row r="2558" spans="2:20" s="86" customFormat="1" ht="10.199999999999999">
      <c r="B2558" s="87"/>
      <c r="C2558" s="87"/>
      <c r="D2558" s="89"/>
      <c r="R2558" s="89"/>
      <c r="S2558" s="89"/>
      <c r="T2558" s="89"/>
    </row>
    <row r="2559" spans="2:20" s="86" customFormat="1" ht="10.199999999999999">
      <c r="B2559" s="87"/>
      <c r="C2559" s="87"/>
      <c r="D2559" s="89"/>
      <c r="R2559" s="89"/>
      <c r="S2559" s="89"/>
      <c r="T2559" s="89"/>
    </row>
    <row r="2560" spans="2:20" s="86" customFormat="1" ht="10.199999999999999">
      <c r="B2560" s="87"/>
      <c r="C2560" s="87"/>
      <c r="D2560" s="89"/>
      <c r="R2560" s="89"/>
      <c r="S2560" s="89"/>
      <c r="T2560" s="89"/>
    </row>
    <row r="2561" spans="2:20" s="86" customFormat="1" ht="10.199999999999999">
      <c r="B2561" s="87"/>
      <c r="C2561" s="87"/>
      <c r="D2561" s="89"/>
      <c r="R2561" s="89"/>
      <c r="S2561" s="89"/>
      <c r="T2561" s="89"/>
    </row>
    <row r="2562" spans="2:20" s="86" customFormat="1" ht="10.199999999999999">
      <c r="B2562" s="87"/>
      <c r="C2562" s="87"/>
      <c r="D2562" s="89"/>
      <c r="R2562" s="89"/>
      <c r="S2562" s="89"/>
      <c r="T2562" s="89"/>
    </row>
    <row r="2563" spans="2:20" s="86" customFormat="1" ht="10.199999999999999">
      <c r="B2563" s="87"/>
      <c r="C2563" s="87"/>
      <c r="D2563" s="89"/>
      <c r="R2563" s="89"/>
      <c r="S2563" s="89"/>
      <c r="T2563" s="89"/>
    </row>
    <row r="2564" spans="2:20" s="86" customFormat="1" ht="10.199999999999999">
      <c r="B2564" s="87"/>
      <c r="C2564" s="87"/>
      <c r="D2564" s="89"/>
      <c r="R2564" s="89"/>
      <c r="S2564" s="89"/>
      <c r="T2564" s="89"/>
    </row>
    <row r="2565" spans="2:20" s="86" customFormat="1" ht="10.199999999999999">
      <c r="B2565" s="87"/>
      <c r="C2565" s="87"/>
      <c r="D2565" s="89"/>
      <c r="R2565" s="89"/>
      <c r="S2565" s="89"/>
      <c r="T2565" s="89"/>
    </row>
    <row r="2566" spans="2:20" s="86" customFormat="1" ht="10.199999999999999">
      <c r="B2566" s="87"/>
      <c r="C2566" s="87"/>
      <c r="D2566" s="89"/>
      <c r="R2566" s="89"/>
      <c r="S2566" s="89"/>
      <c r="T2566" s="89"/>
    </row>
    <row r="2567" spans="2:20" s="86" customFormat="1" ht="10.199999999999999">
      <c r="B2567" s="87"/>
      <c r="C2567" s="87"/>
      <c r="D2567" s="89"/>
      <c r="R2567" s="89"/>
      <c r="S2567" s="89"/>
      <c r="T2567" s="89"/>
    </row>
    <row r="2568" spans="2:20" s="86" customFormat="1" ht="10.199999999999999">
      <c r="B2568" s="87"/>
      <c r="C2568" s="87"/>
      <c r="D2568" s="89"/>
      <c r="R2568" s="89"/>
      <c r="S2568" s="89"/>
      <c r="T2568" s="89"/>
    </row>
    <row r="2569" spans="2:20" s="86" customFormat="1" ht="10.199999999999999">
      <c r="B2569" s="87"/>
      <c r="C2569" s="87"/>
      <c r="D2569" s="89"/>
      <c r="R2569" s="89"/>
      <c r="S2569" s="89"/>
      <c r="T2569" s="89"/>
    </row>
    <row r="2570" spans="2:20" s="86" customFormat="1" ht="10.199999999999999">
      <c r="B2570" s="87"/>
      <c r="C2570" s="87"/>
      <c r="D2570" s="89"/>
      <c r="R2570" s="89"/>
      <c r="S2570" s="89"/>
      <c r="T2570" s="89"/>
    </row>
    <row r="2571" spans="2:20" s="86" customFormat="1" ht="10.199999999999999">
      <c r="B2571" s="87"/>
      <c r="C2571" s="87"/>
      <c r="D2571" s="89"/>
      <c r="R2571" s="89"/>
      <c r="S2571" s="89"/>
      <c r="T2571" s="89"/>
    </row>
    <row r="2572" spans="2:20" s="86" customFormat="1" ht="10.199999999999999">
      <c r="B2572" s="87"/>
      <c r="C2572" s="87"/>
      <c r="D2572" s="89"/>
      <c r="R2572" s="89"/>
      <c r="S2572" s="89"/>
      <c r="T2572" s="89"/>
    </row>
    <row r="2573" spans="2:20" s="86" customFormat="1" ht="10.199999999999999">
      <c r="B2573" s="87"/>
      <c r="C2573" s="87"/>
      <c r="D2573" s="89"/>
      <c r="R2573" s="89"/>
      <c r="S2573" s="89"/>
      <c r="T2573" s="89"/>
    </row>
    <row r="2574" spans="2:20" s="86" customFormat="1" ht="10.199999999999999">
      <c r="B2574" s="87"/>
      <c r="C2574" s="87"/>
      <c r="D2574" s="89"/>
      <c r="R2574" s="89"/>
      <c r="S2574" s="89"/>
      <c r="T2574" s="89"/>
    </row>
    <row r="2575" spans="2:20" s="86" customFormat="1" ht="10.199999999999999">
      <c r="B2575" s="87"/>
      <c r="C2575" s="87"/>
      <c r="D2575" s="89"/>
      <c r="R2575" s="89"/>
      <c r="S2575" s="89"/>
      <c r="T2575" s="89"/>
    </row>
    <row r="2576" spans="2:20" s="86" customFormat="1" ht="10.199999999999999">
      <c r="B2576" s="87"/>
      <c r="C2576" s="87"/>
      <c r="D2576" s="89"/>
      <c r="R2576" s="89"/>
      <c r="S2576" s="89"/>
      <c r="T2576" s="89"/>
    </row>
    <row r="2577" spans="2:20" s="86" customFormat="1" ht="10.199999999999999">
      <c r="B2577" s="87"/>
      <c r="C2577" s="87"/>
      <c r="D2577" s="89"/>
      <c r="R2577" s="89"/>
      <c r="S2577" s="89"/>
      <c r="T2577" s="89"/>
    </row>
    <row r="2578" spans="2:20" s="86" customFormat="1" ht="10.199999999999999">
      <c r="B2578" s="87"/>
      <c r="C2578" s="87"/>
      <c r="D2578" s="89"/>
      <c r="R2578" s="89"/>
      <c r="S2578" s="89"/>
      <c r="T2578" s="89"/>
    </row>
    <row r="2579" spans="2:20" s="86" customFormat="1" ht="10.199999999999999">
      <c r="B2579" s="87"/>
      <c r="C2579" s="87"/>
      <c r="D2579" s="89"/>
      <c r="R2579" s="89"/>
      <c r="S2579" s="89"/>
      <c r="T2579" s="89"/>
    </row>
    <row r="2580" spans="2:20" s="86" customFormat="1" ht="10.199999999999999">
      <c r="B2580" s="87"/>
      <c r="C2580" s="87"/>
      <c r="D2580" s="89"/>
      <c r="R2580" s="89"/>
      <c r="S2580" s="89"/>
      <c r="T2580" s="89"/>
    </row>
    <row r="2581" spans="2:20" s="86" customFormat="1" ht="10.199999999999999">
      <c r="B2581" s="87"/>
      <c r="C2581" s="87"/>
      <c r="D2581" s="89"/>
      <c r="R2581" s="89"/>
      <c r="S2581" s="89"/>
      <c r="T2581" s="89"/>
    </row>
    <row r="2582" spans="2:20" s="86" customFormat="1" ht="10.199999999999999">
      <c r="B2582" s="87"/>
      <c r="C2582" s="87"/>
      <c r="D2582" s="89"/>
      <c r="R2582" s="89"/>
      <c r="S2582" s="89"/>
      <c r="T2582" s="89"/>
    </row>
    <row r="2583" spans="2:20" s="86" customFormat="1" ht="10.199999999999999">
      <c r="B2583" s="87"/>
      <c r="C2583" s="87"/>
      <c r="D2583" s="89"/>
      <c r="R2583" s="89"/>
      <c r="S2583" s="89"/>
      <c r="T2583" s="89"/>
    </row>
    <row r="2584" spans="2:20" s="86" customFormat="1" ht="10.199999999999999">
      <c r="B2584" s="87"/>
      <c r="C2584" s="87"/>
      <c r="D2584" s="89"/>
      <c r="R2584" s="89"/>
      <c r="S2584" s="89"/>
      <c r="T2584" s="89"/>
    </row>
    <row r="2585" spans="2:20" s="86" customFormat="1" ht="10.199999999999999">
      <c r="B2585" s="87"/>
      <c r="C2585" s="87"/>
      <c r="D2585" s="89"/>
      <c r="R2585" s="89"/>
      <c r="S2585" s="89"/>
      <c r="T2585" s="89"/>
    </row>
    <row r="2586" spans="2:20" s="86" customFormat="1" ht="10.199999999999999">
      <c r="B2586" s="87"/>
      <c r="C2586" s="87"/>
      <c r="D2586" s="89"/>
      <c r="R2586" s="89"/>
      <c r="S2586" s="89"/>
      <c r="T2586" s="89"/>
    </row>
    <row r="2587" spans="2:20" s="86" customFormat="1" ht="10.199999999999999">
      <c r="B2587" s="87"/>
      <c r="C2587" s="87"/>
      <c r="D2587" s="89"/>
      <c r="R2587" s="89"/>
      <c r="S2587" s="89"/>
      <c r="T2587" s="89"/>
    </row>
    <row r="2588" spans="2:20" s="86" customFormat="1" ht="10.199999999999999">
      <c r="B2588" s="87"/>
      <c r="C2588" s="87"/>
      <c r="D2588" s="89"/>
      <c r="R2588" s="89"/>
      <c r="S2588" s="89"/>
      <c r="T2588" s="89"/>
    </row>
    <row r="2589" spans="2:20" s="86" customFormat="1" ht="10.199999999999999">
      <c r="B2589" s="87"/>
      <c r="C2589" s="87"/>
      <c r="D2589" s="89"/>
      <c r="R2589" s="89"/>
      <c r="S2589" s="89"/>
      <c r="T2589" s="89"/>
    </row>
    <row r="2590" spans="2:20" s="86" customFormat="1" ht="10.199999999999999">
      <c r="B2590" s="87"/>
      <c r="C2590" s="87"/>
      <c r="D2590" s="89"/>
      <c r="R2590" s="89"/>
      <c r="S2590" s="89"/>
      <c r="T2590" s="89"/>
    </row>
    <row r="2591" spans="2:20" s="86" customFormat="1" ht="10.199999999999999">
      <c r="B2591" s="87"/>
      <c r="C2591" s="87"/>
      <c r="D2591" s="89"/>
      <c r="R2591" s="89"/>
      <c r="S2591" s="89"/>
      <c r="T2591" s="89"/>
    </row>
    <row r="2592" spans="2:20" s="86" customFormat="1" ht="10.199999999999999">
      <c r="B2592" s="87"/>
      <c r="C2592" s="87"/>
      <c r="D2592" s="89"/>
      <c r="R2592" s="89"/>
      <c r="S2592" s="89"/>
      <c r="T2592" s="89"/>
    </row>
    <row r="2593" spans="2:20" s="86" customFormat="1" ht="10.199999999999999">
      <c r="B2593" s="87"/>
      <c r="C2593" s="87"/>
      <c r="D2593" s="89"/>
      <c r="R2593" s="89"/>
      <c r="S2593" s="89"/>
      <c r="T2593" s="89"/>
    </row>
    <row r="2594" spans="2:20" s="86" customFormat="1" ht="10.199999999999999">
      <c r="B2594" s="87"/>
      <c r="C2594" s="87"/>
      <c r="D2594" s="89"/>
      <c r="R2594" s="89"/>
      <c r="S2594" s="89"/>
      <c r="T2594" s="89"/>
    </row>
    <row r="2595" spans="2:20" s="86" customFormat="1" ht="10.199999999999999">
      <c r="B2595" s="87"/>
      <c r="C2595" s="87"/>
      <c r="D2595" s="89"/>
      <c r="R2595" s="89"/>
      <c r="S2595" s="89"/>
      <c r="T2595" s="89"/>
    </row>
    <row r="2596" spans="2:20" s="86" customFormat="1" ht="10.199999999999999">
      <c r="B2596" s="87"/>
      <c r="C2596" s="87"/>
      <c r="D2596" s="89"/>
      <c r="R2596" s="89"/>
      <c r="S2596" s="89"/>
      <c r="T2596" s="89"/>
    </row>
    <row r="2597" spans="2:20" s="86" customFormat="1" ht="10.199999999999999">
      <c r="B2597" s="87"/>
      <c r="C2597" s="87"/>
      <c r="D2597" s="89"/>
      <c r="R2597" s="89"/>
      <c r="S2597" s="89"/>
      <c r="T2597" s="89"/>
    </row>
    <row r="2598" spans="2:20" s="86" customFormat="1" ht="10.199999999999999">
      <c r="B2598" s="87"/>
      <c r="C2598" s="87"/>
      <c r="D2598" s="89"/>
      <c r="R2598" s="89"/>
      <c r="S2598" s="89"/>
      <c r="T2598" s="89"/>
    </row>
    <row r="2599" spans="2:20" s="86" customFormat="1" ht="10.199999999999999">
      <c r="B2599" s="87"/>
      <c r="C2599" s="87"/>
      <c r="D2599" s="89"/>
      <c r="R2599" s="89"/>
      <c r="S2599" s="89"/>
      <c r="T2599" s="89"/>
    </row>
    <row r="2600" spans="2:20" s="86" customFormat="1" ht="10.199999999999999">
      <c r="B2600" s="87"/>
      <c r="C2600" s="87"/>
      <c r="D2600" s="89"/>
      <c r="R2600" s="89"/>
      <c r="S2600" s="89"/>
      <c r="T2600" s="89"/>
    </row>
    <row r="2601" spans="2:20" s="86" customFormat="1" ht="10.199999999999999">
      <c r="B2601" s="87"/>
      <c r="C2601" s="87"/>
      <c r="D2601" s="89"/>
      <c r="R2601" s="89"/>
      <c r="S2601" s="89"/>
      <c r="T2601" s="89"/>
    </row>
    <row r="2602" spans="2:20" s="86" customFormat="1" ht="10.199999999999999">
      <c r="B2602" s="87"/>
      <c r="C2602" s="87"/>
      <c r="D2602" s="89"/>
      <c r="R2602" s="89"/>
      <c r="S2602" s="89"/>
      <c r="T2602" s="89"/>
    </row>
    <row r="2603" spans="2:20" s="86" customFormat="1" ht="10.199999999999999">
      <c r="B2603" s="87"/>
      <c r="C2603" s="87"/>
      <c r="D2603" s="89"/>
      <c r="R2603" s="89"/>
      <c r="S2603" s="89"/>
      <c r="T2603" s="89"/>
    </row>
    <row r="2604" spans="2:20" s="86" customFormat="1" ht="10.199999999999999">
      <c r="B2604" s="87"/>
      <c r="C2604" s="87"/>
      <c r="D2604" s="89"/>
      <c r="R2604" s="89"/>
      <c r="S2604" s="89"/>
      <c r="T2604" s="89"/>
    </row>
    <row r="2605" spans="2:20" s="86" customFormat="1" ht="10.199999999999999">
      <c r="B2605" s="87"/>
      <c r="C2605" s="87"/>
      <c r="D2605" s="89"/>
      <c r="R2605" s="89"/>
      <c r="S2605" s="89"/>
      <c r="T2605" s="89"/>
    </row>
    <row r="2606" spans="2:20" s="86" customFormat="1" ht="10.199999999999999">
      <c r="B2606" s="87"/>
      <c r="C2606" s="87"/>
      <c r="D2606" s="89"/>
      <c r="R2606" s="89"/>
      <c r="S2606" s="89"/>
      <c r="T2606" s="89"/>
    </row>
    <row r="2607" spans="2:20" s="86" customFormat="1" ht="10.199999999999999">
      <c r="B2607" s="87"/>
      <c r="C2607" s="87"/>
      <c r="D2607" s="89"/>
      <c r="R2607" s="89"/>
      <c r="S2607" s="89"/>
      <c r="T2607" s="89"/>
    </row>
    <row r="2608" spans="2:20" s="86" customFormat="1" ht="10.199999999999999">
      <c r="B2608" s="87"/>
      <c r="C2608" s="87"/>
      <c r="D2608" s="89"/>
      <c r="R2608" s="89"/>
      <c r="S2608" s="89"/>
      <c r="T2608" s="89"/>
    </row>
    <row r="2609" spans="2:20" s="86" customFormat="1" ht="10.199999999999999">
      <c r="B2609" s="87"/>
      <c r="C2609" s="87"/>
      <c r="D2609" s="89"/>
      <c r="R2609" s="89"/>
      <c r="S2609" s="89"/>
      <c r="T2609" s="89"/>
    </row>
    <row r="2610" spans="2:20" s="86" customFormat="1" ht="10.199999999999999">
      <c r="B2610" s="87"/>
      <c r="C2610" s="87"/>
      <c r="D2610" s="89"/>
      <c r="R2610" s="89"/>
      <c r="S2610" s="89"/>
      <c r="T2610" s="89"/>
    </row>
    <row r="2611" spans="2:20" s="86" customFormat="1" ht="10.199999999999999">
      <c r="B2611" s="87"/>
      <c r="C2611" s="87"/>
      <c r="D2611" s="89"/>
      <c r="R2611" s="89"/>
      <c r="S2611" s="89"/>
      <c r="T2611" s="89"/>
    </row>
    <row r="2612" spans="2:20" s="86" customFormat="1" ht="10.199999999999999">
      <c r="B2612" s="87"/>
      <c r="C2612" s="87"/>
      <c r="D2612" s="89"/>
      <c r="R2612" s="89"/>
      <c r="S2612" s="89"/>
      <c r="T2612" s="89"/>
    </row>
    <row r="2613" spans="2:20" s="86" customFormat="1" ht="10.199999999999999">
      <c r="B2613" s="87"/>
      <c r="C2613" s="87"/>
      <c r="D2613" s="89"/>
      <c r="R2613" s="89"/>
      <c r="S2613" s="89"/>
      <c r="T2613" s="89"/>
    </row>
    <row r="2614" spans="2:20" s="86" customFormat="1" ht="10.199999999999999">
      <c r="B2614" s="87"/>
      <c r="C2614" s="87"/>
      <c r="D2614" s="89"/>
      <c r="R2614" s="89"/>
      <c r="S2614" s="89"/>
      <c r="T2614" s="89"/>
    </row>
    <row r="2615" spans="2:20" s="86" customFormat="1" ht="10.199999999999999">
      <c r="B2615" s="87"/>
      <c r="C2615" s="87"/>
      <c r="D2615" s="89"/>
      <c r="R2615" s="89"/>
      <c r="S2615" s="89"/>
      <c r="T2615" s="89"/>
    </row>
    <row r="2616" spans="2:20" s="86" customFormat="1" ht="10.199999999999999">
      <c r="B2616" s="87"/>
      <c r="C2616" s="87"/>
      <c r="D2616" s="89"/>
      <c r="R2616" s="89"/>
      <c r="S2616" s="89"/>
      <c r="T2616" s="89"/>
    </row>
    <row r="2617" spans="2:20" s="86" customFormat="1" ht="10.199999999999999">
      <c r="B2617" s="87"/>
      <c r="C2617" s="87"/>
      <c r="D2617" s="89"/>
      <c r="R2617" s="89"/>
      <c r="S2617" s="89"/>
      <c r="T2617" s="89"/>
    </row>
    <row r="2618" spans="2:20" s="86" customFormat="1" ht="10.199999999999999">
      <c r="B2618" s="87"/>
      <c r="C2618" s="87"/>
      <c r="D2618" s="89"/>
      <c r="R2618" s="89"/>
      <c r="S2618" s="89"/>
      <c r="T2618" s="89"/>
    </row>
    <row r="2619" spans="2:20" s="86" customFormat="1" ht="10.199999999999999">
      <c r="B2619" s="87"/>
      <c r="C2619" s="87"/>
      <c r="D2619" s="89"/>
      <c r="R2619" s="89"/>
      <c r="S2619" s="89"/>
      <c r="T2619" s="89"/>
    </row>
    <row r="2620" spans="2:20" s="86" customFormat="1" ht="10.199999999999999">
      <c r="B2620" s="87"/>
      <c r="C2620" s="87"/>
      <c r="D2620" s="89"/>
      <c r="R2620" s="89"/>
      <c r="S2620" s="89"/>
      <c r="T2620" s="89"/>
    </row>
    <row r="2621" spans="2:20" s="86" customFormat="1" ht="10.199999999999999">
      <c r="B2621" s="87"/>
      <c r="C2621" s="87"/>
      <c r="D2621" s="89"/>
      <c r="R2621" s="89"/>
      <c r="S2621" s="89"/>
      <c r="T2621" s="89"/>
    </row>
    <row r="2622" spans="2:20" s="86" customFormat="1" ht="10.199999999999999">
      <c r="B2622" s="87"/>
      <c r="C2622" s="87"/>
      <c r="D2622" s="89"/>
      <c r="R2622" s="89"/>
      <c r="S2622" s="89"/>
      <c r="T2622" s="89"/>
    </row>
    <row r="2623" spans="2:20" s="86" customFormat="1" ht="10.199999999999999">
      <c r="B2623" s="87"/>
      <c r="C2623" s="87"/>
      <c r="D2623" s="89"/>
      <c r="R2623" s="89"/>
      <c r="S2623" s="89"/>
      <c r="T2623" s="89"/>
    </row>
    <row r="2624" spans="2:20" s="86" customFormat="1" ht="10.199999999999999">
      <c r="B2624" s="87"/>
      <c r="C2624" s="87"/>
      <c r="D2624" s="89"/>
      <c r="R2624" s="89"/>
      <c r="S2624" s="89"/>
      <c r="T2624" s="89"/>
    </row>
    <row r="2625" spans="2:20" s="86" customFormat="1" ht="10.199999999999999">
      <c r="B2625" s="87"/>
      <c r="C2625" s="87"/>
      <c r="D2625" s="89"/>
      <c r="R2625" s="89"/>
      <c r="S2625" s="89"/>
      <c r="T2625" s="89"/>
    </row>
    <row r="2626" spans="2:20" s="86" customFormat="1" ht="10.199999999999999">
      <c r="B2626" s="87"/>
      <c r="C2626" s="87"/>
      <c r="D2626" s="89"/>
      <c r="R2626" s="89"/>
      <c r="S2626" s="89"/>
      <c r="T2626" s="89"/>
    </row>
    <row r="2627" spans="2:20" s="86" customFormat="1" ht="10.199999999999999">
      <c r="B2627" s="87"/>
      <c r="C2627" s="87"/>
      <c r="D2627" s="89"/>
      <c r="R2627" s="89"/>
      <c r="S2627" s="89"/>
      <c r="T2627" s="89"/>
    </row>
    <row r="2628" spans="2:20" s="86" customFormat="1" ht="10.199999999999999">
      <c r="B2628" s="87"/>
      <c r="C2628" s="87"/>
      <c r="D2628" s="89"/>
      <c r="R2628" s="89"/>
      <c r="S2628" s="89"/>
      <c r="T2628" s="89"/>
    </row>
    <row r="2629" spans="2:20" s="86" customFormat="1" ht="10.199999999999999">
      <c r="B2629" s="87"/>
      <c r="C2629" s="87"/>
      <c r="D2629" s="89"/>
      <c r="R2629" s="89"/>
      <c r="S2629" s="89"/>
      <c r="T2629" s="89"/>
    </row>
    <row r="2630" spans="2:20" s="86" customFormat="1" ht="10.199999999999999">
      <c r="B2630" s="87"/>
      <c r="C2630" s="87"/>
      <c r="D2630" s="89"/>
      <c r="R2630" s="89"/>
      <c r="S2630" s="89"/>
      <c r="T2630" s="89"/>
    </row>
    <row r="2631" spans="2:20" s="86" customFormat="1" ht="10.199999999999999">
      <c r="B2631" s="87"/>
      <c r="C2631" s="87"/>
      <c r="D2631" s="89"/>
      <c r="R2631" s="89"/>
      <c r="S2631" s="89"/>
      <c r="T2631" s="89"/>
    </row>
    <row r="2632" spans="2:20" s="86" customFormat="1" ht="10.199999999999999">
      <c r="B2632" s="87"/>
      <c r="C2632" s="87"/>
      <c r="D2632" s="89"/>
      <c r="R2632" s="89"/>
      <c r="S2632" s="89"/>
      <c r="T2632" s="89"/>
    </row>
    <row r="2633" spans="2:20" s="86" customFormat="1" ht="10.199999999999999">
      <c r="B2633" s="87"/>
      <c r="C2633" s="87"/>
      <c r="D2633" s="89"/>
      <c r="R2633" s="89"/>
      <c r="S2633" s="89"/>
      <c r="T2633" s="89"/>
    </row>
    <row r="2634" spans="2:20" s="86" customFormat="1" ht="10.199999999999999">
      <c r="B2634" s="87"/>
      <c r="C2634" s="87"/>
      <c r="D2634" s="89"/>
      <c r="R2634" s="89"/>
      <c r="S2634" s="89"/>
      <c r="T2634" s="89"/>
    </row>
    <row r="2635" spans="2:20" s="86" customFormat="1" ht="10.199999999999999">
      <c r="B2635" s="87"/>
      <c r="C2635" s="87"/>
      <c r="D2635" s="89"/>
      <c r="R2635" s="89"/>
      <c r="S2635" s="89"/>
      <c r="T2635" s="89"/>
    </row>
    <row r="2636" spans="2:20" s="86" customFormat="1" ht="10.199999999999999">
      <c r="B2636" s="87"/>
      <c r="C2636" s="87"/>
      <c r="D2636" s="89"/>
      <c r="R2636" s="89"/>
      <c r="S2636" s="89"/>
      <c r="T2636" s="89"/>
    </row>
    <row r="2637" spans="2:20" s="86" customFormat="1" ht="10.199999999999999">
      <c r="B2637" s="87"/>
      <c r="C2637" s="87"/>
      <c r="D2637" s="89"/>
      <c r="R2637" s="89"/>
      <c r="S2637" s="89"/>
      <c r="T2637" s="89"/>
    </row>
    <row r="2638" spans="2:20" s="86" customFormat="1" ht="10.199999999999999">
      <c r="B2638" s="87"/>
      <c r="C2638" s="87"/>
      <c r="D2638" s="89"/>
      <c r="R2638" s="89"/>
      <c r="S2638" s="89"/>
      <c r="T2638" s="89"/>
    </row>
    <row r="2639" spans="2:20" s="86" customFormat="1" ht="10.199999999999999">
      <c r="B2639" s="87"/>
      <c r="C2639" s="87"/>
      <c r="D2639" s="89"/>
      <c r="R2639" s="89"/>
      <c r="S2639" s="89"/>
      <c r="T2639" s="89"/>
    </row>
    <row r="2640" spans="2:20" s="86" customFormat="1" ht="10.199999999999999">
      <c r="B2640" s="87"/>
      <c r="C2640" s="87"/>
      <c r="D2640" s="89"/>
      <c r="R2640" s="89"/>
      <c r="S2640" s="89"/>
      <c r="T2640" s="89"/>
    </row>
    <row r="2641" spans="2:20" s="86" customFormat="1" ht="10.199999999999999">
      <c r="B2641" s="87"/>
      <c r="C2641" s="87"/>
      <c r="D2641" s="89"/>
      <c r="R2641" s="89"/>
      <c r="S2641" s="89"/>
      <c r="T2641" s="89"/>
    </row>
    <row r="2642" spans="2:20" s="86" customFormat="1" ht="10.199999999999999">
      <c r="B2642" s="87"/>
      <c r="C2642" s="87"/>
      <c r="D2642" s="89"/>
      <c r="R2642" s="89"/>
      <c r="S2642" s="89"/>
      <c r="T2642" s="89"/>
    </row>
    <row r="2643" spans="2:20" s="86" customFormat="1" ht="10.199999999999999">
      <c r="B2643" s="87"/>
      <c r="C2643" s="87"/>
      <c r="D2643" s="89"/>
      <c r="R2643" s="89"/>
      <c r="S2643" s="89"/>
      <c r="T2643" s="89"/>
    </row>
    <row r="2644" spans="2:20" s="86" customFormat="1" ht="10.199999999999999">
      <c r="B2644" s="87"/>
      <c r="C2644" s="87"/>
      <c r="D2644" s="89"/>
      <c r="R2644" s="89"/>
      <c r="S2644" s="89"/>
      <c r="T2644" s="89"/>
    </row>
    <row r="2645" spans="2:20" s="86" customFormat="1" ht="10.199999999999999">
      <c r="B2645" s="87"/>
      <c r="C2645" s="87"/>
      <c r="D2645" s="89"/>
      <c r="R2645" s="89"/>
      <c r="S2645" s="89"/>
      <c r="T2645" s="89"/>
    </row>
    <row r="2646" spans="2:20" s="86" customFormat="1" ht="10.199999999999999">
      <c r="B2646" s="87"/>
      <c r="C2646" s="87"/>
      <c r="D2646" s="89"/>
      <c r="R2646" s="89"/>
      <c r="S2646" s="89"/>
      <c r="T2646" s="89"/>
    </row>
    <row r="2647" spans="2:20" s="86" customFormat="1" ht="10.199999999999999">
      <c r="B2647" s="87"/>
      <c r="C2647" s="87"/>
      <c r="D2647" s="89"/>
      <c r="R2647" s="89"/>
      <c r="S2647" s="89"/>
      <c r="T2647" s="89"/>
    </row>
    <row r="2648" spans="2:20" s="86" customFormat="1" ht="10.199999999999999">
      <c r="B2648" s="87"/>
      <c r="C2648" s="87"/>
      <c r="D2648" s="89"/>
      <c r="R2648" s="89"/>
      <c r="S2648" s="89"/>
      <c r="T2648" s="89"/>
    </row>
    <row r="2649" spans="2:20" s="86" customFormat="1" ht="10.199999999999999">
      <c r="B2649" s="87"/>
      <c r="C2649" s="87"/>
      <c r="D2649" s="89"/>
      <c r="R2649" s="89"/>
      <c r="S2649" s="89"/>
      <c r="T2649" s="89"/>
    </row>
    <row r="2650" spans="2:20" s="86" customFormat="1" ht="10.199999999999999">
      <c r="B2650" s="87"/>
      <c r="C2650" s="87"/>
      <c r="D2650" s="89"/>
      <c r="R2650" s="89"/>
      <c r="S2650" s="89"/>
      <c r="T2650" s="89"/>
    </row>
    <row r="2651" spans="2:20" s="86" customFormat="1" ht="10.199999999999999">
      <c r="B2651" s="87"/>
      <c r="C2651" s="87"/>
      <c r="D2651" s="89"/>
      <c r="R2651" s="89"/>
      <c r="S2651" s="89"/>
      <c r="T2651" s="89"/>
    </row>
    <row r="2652" spans="2:20" s="86" customFormat="1" ht="10.199999999999999">
      <c r="B2652" s="87"/>
      <c r="C2652" s="87"/>
      <c r="D2652" s="89"/>
      <c r="R2652" s="89"/>
      <c r="S2652" s="89"/>
      <c r="T2652" s="89"/>
    </row>
    <row r="2653" spans="2:20" s="86" customFormat="1" ht="10.199999999999999">
      <c r="B2653" s="87"/>
      <c r="C2653" s="87"/>
      <c r="D2653" s="89"/>
      <c r="R2653" s="89"/>
      <c r="S2653" s="89"/>
      <c r="T2653" s="89"/>
    </row>
    <row r="2654" spans="2:20" s="86" customFormat="1" ht="10.199999999999999">
      <c r="B2654" s="87"/>
      <c r="C2654" s="87"/>
      <c r="D2654" s="89"/>
      <c r="R2654" s="89"/>
      <c r="S2654" s="89"/>
      <c r="T2654" s="89"/>
    </row>
    <row r="2655" spans="2:20" s="86" customFormat="1" ht="10.199999999999999">
      <c r="B2655" s="87"/>
      <c r="C2655" s="87"/>
      <c r="D2655" s="89"/>
      <c r="R2655" s="89"/>
      <c r="S2655" s="89"/>
      <c r="T2655" s="89"/>
    </row>
    <row r="2656" spans="2:20" s="86" customFormat="1" ht="10.199999999999999">
      <c r="B2656" s="87"/>
      <c r="C2656" s="87"/>
      <c r="D2656" s="89"/>
      <c r="R2656" s="89"/>
      <c r="S2656" s="89"/>
      <c r="T2656" s="89"/>
    </row>
    <row r="2657" spans="2:20" s="86" customFormat="1" ht="10.199999999999999">
      <c r="B2657" s="87"/>
      <c r="C2657" s="87"/>
      <c r="D2657" s="89"/>
      <c r="R2657" s="89"/>
      <c r="S2657" s="89"/>
      <c r="T2657" s="89"/>
    </row>
    <row r="2658" spans="2:20" s="86" customFormat="1" ht="10.199999999999999">
      <c r="B2658" s="87"/>
      <c r="C2658" s="87"/>
      <c r="D2658" s="89"/>
      <c r="R2658" s="89"/>
      <c r="S2658" s="89"/>
      <c r="T2658" s="89"/>
    </row>
    <row r="2659" spans="2:20" s="86" customFormat="1" ht="10.199999999999999">
      <c r="B2659" s="87"/>
      <c r="C2659" s="87"/>
      <c r="D2659" s="89"/>
      <c r="R2659" s="89"/>
      <c r="S2659" s="89"/>
      <c r="T2659" s="89"/>
    </row>
    <row r="2660" spans="2:20" s="86" customFormat="1" ht="10.199999999999999">
      <c r="B2660" s="87"/>
      <c r="C2660" s="87"/>
      <c r="D2660" s="89"/>
      <c r="R2660" s="89"/>
      <c r="S2660" s="89"/>
      <c r="T2660" s="89"/>
    </row>
    <row r="2661" spans="2:20" s="86" customFormat="1" ht="10.199999999999999">
      <c r="B2661" s="87"/>
      <c r="C2661" s="87"/>
      <c r="D2661" s="89"/>
      <c r="R2661" s="89"/>
      <c r="S2661" s="89"/>
      <c r="T2661" s="89"/>
    </row>
    <row r="2662" spans="2:20" s="86" customFormat="1" ht="10.199999999999999">
      <c r="B2662" s="87"/>
      <c r="C2662" s="87"/>
      <c r="D2662" s="89"/>
      <c r="R2662" s="89"/>
      <c r="S2662" s="89"/>
      <c r="T2662" s="89"/>
    </row>
    <row r="2663" spans="2:20" s="86" customFormat="1" ht="10.199999999999999">
      <c r="B2663" s="87"/>
      <c r="C2663" s="87"/>
      <c r="D2663" s="89"/>
      <c r="R2663" s="89"/>
      <c r="S2663" s="89"/>
      <c r="T2663" s="89"/>
    </row>
    <row r="2664" spans="2:20" s="86" customFormat="1" ht="10.199999999999999">
      <c r="B2664" s="87"/>
      <c r="C2664" s="87"/>
      <c r="D2664" s="89"/>
      <c r="R2664" s="89"/>
      <c r="S2664" s="89"/>
      <c r="T2664" s="89"/>
    </row>
    <row r="2665" spans="2:20" s="86" customFormat="1" ht="10.199999999999999">
      <c r="B2665" s="87"/>
      <c r="C2665" s="87"/>
      <c r="D2665" s="89"/>
      <c r="R2665" s="89"/>
      <c r="S2665" s="89"/>
      <c r="T2665" s="89"/>
    </row>
    <row r="2666" spans="2:20" s="86" customFormat="1" ht="10.199999999999999">
      <c r="B2666" s="87"/>
      <c r="C2666" s="87"/>
      <c r="D2666" s="89"/>
      <c r="R2666" s="89"/>
      <c r="S2666" s="89"/>
      <c r="T2666" s="89"/>
    </row>
    <row r="2667" spans="2:20" s="86" customFormat="1" ht="10.199999999999999">
      <c r="B2667" s="87"/>
      <c r="C2667" s="87"/>
      <c r="D2667" s="89"/>
      <c r="R2667" s="89"/>
      <c r="S2667" s="89"/>
      <c r="T2667" s="89"/>
    </row>
    <row r="2668" spans="2:20" s="86" customFormat="1" ht="10.199999999999999">
      <c r="B2668" s="87"/>
      <c r="C2668" s="87"/>
      <c r="D2668" s="89"/>
      <c r="R2668" s="89"/>
      <c r="S2668" s="89"/>
      <c r="T2668" s="89"/>
    </row>
    <row r="2669" spans="2:20" s="86" customFormat="1" ht="10.199999999999999">
      <c r="B2669" s="87"/>
      <c r="C2669" s="87"/>
      <c r="D2669" s="89"/>
      <c r="R2669" s="89"/>
      <c r="S2669" s="89"/>
      <c r="T2669" s="89"/>
    </row>
    <row r="2670" spans="2:20" s="86" customFormat="1" ht="10.199999999999999">
      <c r="B2670" s="87"/>
      <c r="C2670" s="87"/>
      <c r="D2670" s="89"/>
      <c r="R2670" s="89"/>
      <c r="S2670" s="89"/>
      <c r="T2670" s="89"/>
    </row>
    <row r="2671" spans="2:20" s="86" customFormat="1" ht="10.199999999999999">
      <c r="B2671" s="87"/>
      <c r="C2671" s="87"/>
      <c r="D2671" s="89"/>
      <c r="R2671" s="89"/>
      <c r="S2671" s="89"/>
      <c r="T2671" s="89"/>
    </row>
    <row r="2672" spans="2:20" s="86" customFormat="1" ht="10.199999999999999">
      <c r="B2672" s="87"/>
      <c r="C2672" s="87"/>
      <c r="D2672" s="89"/>
      <c r="R2672" s="89"/>
      <c r="S2672" s="89"/>
      <c r="T2672" s="89"/>
    </row>
    <row r="2673" spans="2:20" s="86" customFormat="1" ht="10.199999999999999">
      <c r="B2673" s="87"/>
      <c r="C2673" s="87"/>
      <c r="D2673" s="89"/>
      <c r="R2673" s="89"/>
      <c r="S2673" s="89"/>
      <c r="T2673" s="89"/>
    </row>
    <row r="2674" spans="2:20" s="86" customFormat="1" ht="10.199999999999999">
      <c r="B2674" s="87"/>
      <c r="C2674" s="87"/>
      <c r="D2674" s="89"/>
      <c r="R2674" s="89"/>
      <c r="S2674" s="89"/>
      <c r="T2674" s="89"/>
    </row>
    <row r="2675" spans="2:20" s="86" customFormat="1" ht="10.199999999999999">
      <c r="B2675" s="87"/>
      <c r="C2675" s="87"/>
      <c r="D2675" s="89"/>
      <c r="R2675" s="89"/>
      <c r="S2675" s="89"/>
      <c r="T2675" s="89"/>
    </row>
    <row r="2676" spans="2:20" s="86" customFormat="1" ht="10.199999999999999">
      <c r="B2676" s="87"/>
      <c r="C2676" s="87"/>
      <c r="D2676" s="89"/>
      <c r="R2676" s="89"/>
      <c r="S2676" s="89"/>
      <c r="T2676" s="89"/>
    </row>
    <row r="2677" spans="2:20" s="86" customFormat="1" ht="10.199999999999999">
      <c r="B2677" s="87"/>
      <c r="C2677" s="87"/>
      <c r="D2677" s="89"/>
      <c r="R2677" s="89"/>
      <c r="S2677" s="89"/>
      <c r="T2677" s="89"/>
    </row>
    <row r="2678" spans="2:20" s="86" customFormat="1" ht="10.199999999999999">
      <c r="B2678" s="87"/>
      <c r="C2678" s="87"/>
      <c r="D2678" s="89"/>
      <c r="R2678" s="89"/>
      <c r="S2678" s="89"/>
      <c r="T2678" s="89"/>
    </row>
    <row r="2679" spans="2:20" s="86" customFormat="1" ht="10.199999999999999">
      <c r="B2679" s="87"/>
      <c r="C2679" s="87"/>
      <c r="D2679" s="89"/>
      <c r="R2679" s="89"/>
      <c r="S2679" s="89"/>
      <c r="T2679" s="89"/>
    </row>
    <row r="2680" spans="2:20" s="86" customFormat="1" ht="10.199999999999999">
      <c r="B2680" s="87"/>
      <c r="C2680" s="87"/>
      <c r="D2680" s="89"/>
      <c r="R2680" s="89"/>
      <c r="S2680" s="89"/>
      <c r="T2680" s="89"/>
    </row>
    <row r="2681" spans="2:20" s="86" customFormat="1" ht="10.199999999999999">
      <c r="B2681" s="87"/>
      <c r="C2681" s="87"/>
      <c r="D2681" s="89"/>
      <c r="R2681" s="89"/>
      <c r="S2681" s="89"/>
      <c r="T2681" s="89"/>
    </row>
    <row r="2682" spans="2:20" s="86" customFormat="1" ht="10.199999999999999">
      <c r="B2682" s="87"/>
      <c r="C2682" s="87"/>
      <c r="D2682" s="89"/>
      <c r="R2682" s="89"/>
      <c r="S2682" s="89"/>
      <c r="T2682" s="89"/>
    </row>
    <row r="2683" spans="2:20" s="86" customFormat="1" ht="10.199999999999999">
      <c r="B2683" s="87"/>
      <c r="C2683" s="87"/>
      <c r="D2683" s="89"/>
      <c r="R2683" s="89"/>
      <c r="S2683" s="89"/>
      <c r="T2683" s="89"/>
    </row>
    <row r="2684" spans="2:20" s="86" customFormat="1" ht="10.199999999999999">
      <c r="B2684" s="87"/>
      <c r="C2684" s="87"/>
      <c r="D2684" s="89"/>
      <c r="R2684" s="89"/>
      <c r="S2684" s="89"/>
      <c r="T2684" s="89"/>
    </row>
    <row r="2685" spans="2:20" s="86" customFormat="1" ht="10.199999999999999">
      <c r="B2685" s="87"/>
      <c r="C2685" s="87"/>
      <c r="D2685" s="89"/>
      <c r="R2685" s="89"/>
      <c r="S2685" s="89"/>
      <c r="T2685" s="89"/>
    </row>
    <row r="2686" spans="2:20" s="86" customFormat="1" ht="10.199999999999999">
      <c r="B2686" s="87"/>
      <c r="C2686" s="87"/>
      <c r="D2686" s="89"/>
      <c r="R2686" s="89"/>
      <c r="S2686" s="89"/>
      <c r="T2686" s="89"/>
    </row>
    <row r="2687" spans="2:20" s="86" customFormat="1" ht="10.199999999999999">
      <c r="B2687" s="87"/>
      <c r="C2687" s="87"/>
      <c r="D2687" s="89"/>
      <c r="R2687" s="89"/>
      <c r="S2687" s="89"/>
      <c r="T2687" s="89"/>
    </row>
    <row r="2688" spans="2:20" s="86" customFormat="1" ht="10.199999999999999">
      <c r="B2688" s="87"/>
      <c r="C2688" s="87"/>
      <c r="D2688" s="89"/>
      <c r="R2688" s="89"/>
      <c r="S2688" s="89"/>
      <c r="T2688" s="89"/>
    </row>
    <row r="2689" spans="2:20" s="86" customFormat="1" ht="10.199999999999999">
      <c r="B2689" s="87"/>
      <c r="C2689" s="87"/>
      <c r="D2689" s="89"/>
      <c r="R2689" s="89"/>
      <c r="S2689" s="89"/>
      <c r="T2689" s="89"/>
    </row>
    <row r="2690" spans="2:20" s="86" customFormat="1" ht="10.199999999999999">
      <c r="B2690" s="87"/>
      <c r="C2690" s="87"/>
      <c r="D2690" s="89"/>
      <c r="R2690" s="89"/>
      <c r="S2690" s="89"/>
      <c r="T2690" s="89"/>
    </row>
    <row r="2691" spans="2:20" s="86" customFormat="1" ht="10.199999999999999">
      <c r="B2691" s="87"/>
      <c r="C2691" s="87"/>
      <c r="D2691" s="89"/>
      <c r="R2691" s="89"/>
      <c r="S2691" s="89"/>
      <c r="T2691" s="89"/>
    </row>
    <row r="2692" spans="2:20" s="86" customFormat="1" ht="10.199999999999999">
      <c r="B2692" s="87"/>
      <c r="C2692" s="87"/>
      <c r="D2692" s="89"/>
      <c r="R2692" s="89"/>
      <c r="S2692" s="89"/>
      <c r="T2692" s="89"/>
    </row>
    <row r="2693" spans="2:20" s="86" customFormat="1" ht="10.199999999999999">
      <c r="B2693" s="87"/>
      <c r="C2693" s="87"/>
      <c r="D2693" s="89"/>
      <c r="R2693" s="89"/>
      <c r="S2693" s="89"/>
      <c r="T2693" s="89"/>
    </row>
    <row r="2694" spans="2:20" s="86" customFormat="1" ht="10.199999999999999">
      <c r="B2694" s="87"/>
      <c r="C2694" s="87"/>
      <c r="D2694" s="89"/>
      <c r="R2694" s="89"/>
      <c r="S2694" s="89"/>
      <c r="T2694" s="89"/>
    </row>
    <row r="2695" spans="2:20" s="86" customFormat="1" ht="10.199999999999999">
      <c r="B2695" s="87"/>
      <c r="C2695" s="87"/>
      <c r="D2695" s="89"/>
      <c r="R2695" s="89"/>
      <c r="S2695" s="89"/>
      <c r="T2695" s="89"/>
    </row>
    <row r="2696" spans="2:20" s="86" customFormat="1" ht="10.199999999999999">
      <c r="B2696" s="87"/>
      <c r="C2696" s="87"/>
      <c r="D2696" s="89"/>
      <c r="R2696" s="89"/>
      <c r="S2696" s="89"/>
      <c r="T2696" s="89"/>
    </row>
    <row r="2697" spans="2:20" s="86" customFormat="1" ht="10.199999999999999">
      <c r="B2697" s="87"/>
      <c r="C2697" s="87"/>
      <c r="D2697" s="89"/>
      <c r="R2697" s="89"/>
      <c r="S2697" s="89"/>
      <c r="T2697" s="89"/>
    </row>
    <row r="2698" spans="2:20" s="86" customFormat="1" ht="10.199999999999999">
      <c r="B2698" s="87"/>
      <c r="C2698" s="87"/>
      <c r="D2698" s="89"/>
      <c r="R2698" s="89"/>
      <c r="S2698" s="89"/>
      <c r="T2698" s="89"/>
    </row>
    <row r="2699" spans="2:20" s="86" customFormat="1" ht="10.199999999999999">
      <c r="B2699" s="87"/>
      <c r="C2699" s="87"/>
      <c r="D2699" s="89"/>
      <c r="R2699" s="89"/>
      <c r="S2699" s="89"/>
      <c r="T2699" s="89"/>
    </row>
    <row r="2700" spans="2:20" s="86" customFormat="1" ht="10.199999999999999">
      <c r="B2700" s="87"/>
      <c r="C2700" s="87"/>
      <c r="D2700" s="89"/>
      <c r="R2700" s="89"/>
      <c r="S2700" s="89"/>
      <c r="T2700" s="89"/>
    </row>
    <row r="2701" spans="2:20" s="86" customFormat="1" ht="10.199999999999999">
      <c r="B2701" s="87"/>
      <c r="C2701" s="87"/>
      <c r="D2701" s="89"/>
      <c r="R2701" s="89"/>
      <c r="S2701" s="89"/>
      <c r="T2701" s="89"/>
    </row>
    <row r="2702" spans="2:20" s="86" customFormat="1" ht="10.199999999999999">
      <c r="B2702" s="87"/>
      <c r="C2702" s="87"/>
      <c r="D2702" s="89"/>
      <c r="R2702" s="89"/>
      <c r="S2702" s="89"/>
      <c r="T2702" s="89"/>
    </row>
    <row r="2703" spans="2:20" s="86" customFormat="1" ht="10.199999999999999">
      <c r="B2703" s="87"/>
      <c r="C2703" s="87"/>
      <c r="D2703" s="89"/>
      <c r="R2703" s="89"/>
      <c r="S2703" s="89"/>
      <c r="T2703" s="89"/>
    </row>
    <row r="2704" spans="2:20" s="86" customFormat="1" ht="10.199999999999999">
      <c r="B2704" s="87"/>
      <c r="C2704" s="87"/>
      <c r="D2704" s="89"/>
      <c r="R2704" s="89"/>
      <c r="S2704" s="89"/>
      <c r="T2704" s="89"/>
    </row>
    <row r="2705" spans="2:20" s="86" customFormat="1" ht="10.199999999999999">
      <c r="B2705" s="87"/>
      <c r="C2705" s="87"/>
      <c r="D2705" s="89"/>
      <c r="R2705" s="89"/>
      <c r="S2705" s="89"/>
      <c r="T2705" s="89"/>
    </row>
    <row r="2706" spans="2:20" s="86" customFormat="1" ht="10.199999999999999">
      <c r="B2706" s="87"/>
      <c r="C2706" s="87"/>
      <c r="D2706" s="89"/>
      <c r="R2706" s="89"/>
      <c r="S2706" s="89"/>
      <c r="T2706" s="89"/>
    </row>
    <row r="2707" spans="2:20" s="86" customFormat="1" ht="10.199999999999999">
      <c r="B2707" s="87"/>
      <c r="C2707" s="87"/>
      <c r="D2707" s="89"/>
      <c r="R2707" s="89"/>
      <c r="S2707" s="89"/>
      <c r="T2707" s="89"/>
    </row>
    <row r="2708" spans="2:20" s="86" customFormat="1" ht="10.199999999999999">
      <c r="B2708" s="87"/>
      <c r="C2708" s="87"/>
      <c r="D2708" s="89"/>
      <c r="R2708" s="89"/>
      <c r="S2708" s="89"/>
      <c r="T2708" s="89"/>
    </row>
    <row r="2709" spans="2:20" s="86" customFormat="1" ht="10.199999999999999">
      <c r="B2709" s="87"/>
      <c r="C2709" s="87"/>
      <c r="D2709" s="89"/>
      <c r="R2709" s="89"/>
      <c r="S2709" s="89"/>
      <c r="T2709" s="89"/>
    </row>
    <row r="2710" spans="2:20" s="86" customFormat="1" ht="10.199999999999999">
      <c r="B2710" s="87"/>
      <c r="C2710" s="87"/>
      <c r="D2710" s="89"/>
      <c r="R2710" s="89"/>
      <c r="S2710" s="89"/>
      <c r="T2710" s="89"/>
    </row>
    <row r="2711" spans="2:20" s="86" customFormat="1" ht="10.199999999999999">
      <c r="B2711" s="87"/>
      <c r="C2711" s="87"/>
      <c r="D2711" s="89"/>
      <c r="R2711" s="89"/>
      <c r="S2711" s="89"/>
      <c r="T2711" s="89"/>
    </row>
    <row r="2712" spans="2:20" s="86" customFormat="1" ht="10.199999999999999">
      <c r="B2712" s="87"/>
      <c r="C2712" s="87"/>
      <c r="D2712" s="89"/>
      <c r="R2712" s="89"/>
      <c r="S2712" s="89"/>
      <c r="T2712" s="89"/>
    </row>
    <row r="2713" spans="2:20" s="86" customFormat="1" ht="10.199999999999999">
      <c r="B2713" s="87"/>
      <c r="C2713" s="87"/>
      <c r="D2713" s="89"/>
      <c r="R2713" s="89"/>
      <c r="S2713" s="89"/>
      <c r="T2713" s="89"/>
    </row>
    <row r="2714" spans="2:20" s="86" customFormat="1" ht="10.199999999999999">
      <c r="B2714" s="87"/>
      <c r="C2714" s="87"/>
      <c r="D2714" s="89"/>
      <c r="R2714" s="89"/>
      <c r="S2714" s="89"/>
      <c r="T2714" s="89"/>
    </row>
    <row r="2715" spans="2:20" s="86" customFormat="1" ht="10.199999999999999">
      <c r="B2715" s="87"/>
      <c r="C2715" s="87"/>
      <c r="D2715" s="89"/>
      <c r="R2715" s="89"/>
      <c r="S2715" s="89"/>
      <c r="T2715" s="89"/>
    </row>
    <row r="2716" spans="2:20" s="86" customFormat="1" ht="10.199999999999999">
      <c r="B2716" s="87"/>
      <c r="C2716" s="87"/>
      <c r="D2716" s="89"/>
      <c r="R2716" s="89"/>
      <c r="S2716" s="89"/>
      <c r="T2716" s="89"/>
    </row>
    <row r="2717" spans="2:20" s="86" customFormat="1" ht="10.199999999999999">
      <c r="B2717" s="87"/>
      <c r="C2717" s="87"/>
      <c r="D2717" s="89"/>
      <c r="R2717" s="89"/>
      <c r="S2717" s="89"/>
      <c r="T2717" s="89"/>
    </row>
    <row r="2718" spans="2:20" s="86" customFormat="1" ht="10.199999999999999">
      <c r="B2718" s="87"/>
      <c r="C2718" s="87"/>
      <c r="D2718" s="89"/>
      <c r="R2718" s="89"/>
      <c r="S2718" s="89"/>
      <c r="T2718" s="89"/>
    </row>
    <row r="2719" spans="2:20" s="86" customFormat="1" ht="10.199999999999999">
      <c r="B2719" s="87"/>
      <c r="C2719" s="87"/>
      <c r="D2719" s="89"/>
      <c r="R2719" s="89"/>
      <c r="S2719" s="89"/>
      <c r="T2719" s="89"/>
    </row>
    <row r="2720" spans="2:20" s="86" customFormat="1" ht="10.199999999999999">
      <c r="B2720" s="87"/>
      <c r="C2720" s="87"/>
      <c r="D2720" s="89"/>
      <c r="R2720" s="89"/>
      <c r="S2720" s="89"/>
      <c r="T2720" s="89"/>
    </row>
    <row r="2721" spans="2:20" s="86" customFormat="1" ht="10.199999999999999">
      <c r="B2721" s="87"/>
      <c r="C2721" s="87"/>
      <c r="D2721" s="89"/>
      <c r="R2721" s="89"/>
      <c r="S2721" s="89"/>
      <c r="T2721" s="89"/>
    </row>
    <row r="2722" spans="2:20" s="86" customFormat="1" ht="10.199999999999999">
      <c r="B2722" s="87"/>
      <c r="C2722" s="87"/>
      <c r="D2722" s="89"/>
      <c r="R2722" s="89"/>
      <c r="S2722" s="89"/>
      <c r="T2722" s="89"/>
    </row>
    <row r="2723" spans="2:20" s="86" customFormat="1" ht="10.199999999999999">
      <c r="B2723" s="87"/>
      <c r="C2723" s="87"/>
      <c r="D2723" s="89"/>
      <c r="R2723" s="89"/>
      <c r="S2723" s="89"/>
      <c r="T2723" s="89"/>
    </row>
    <row r="2724" spans="2:20" s="86" customFormat="1" ht="10.199999999999999">
      <c r="B2724" s="87"/>
      <c r="C2724" s="87"/>
      <c r="D2724" s="89"/>
      <c r="R2724" s="89"/>
      <c r="S2724" s="89"/>
      <c r="T2724" s="89"/>
    </row>
    <row r="2725" spans="2:20" s="86" customFormat="1" ht="10.199999999999999">
      <c r="B2725" s="87"/>
      <c r="C2725" s="87"/>
      <c r="D2725" s="89"/>
      <c r="R2725" s="89"/>
      <c r="S2725" s="89"/>
      <c r="T2725" s="89"/>
    </row>
    <row r="2726" spans="2:20" s="86" customFormat="1" ht="10.199999999999999">
      <c r="B2726" s="87"/>
      <c r="C2726" s="87"/>
      <c r="D2726" s="89"/>
      <c r="R2726" s="89"/>
      <c r="S2726" s="89"/>
      <c r="T2726" s="89"/>
    </row>
    <row r="2727" spans="2:20" s="86" customFormat="1" ht="10.199999999999999">
      <c r="B2727" s="87"/>
      <c r="C2727" s="87"/>
      <c r="D2727" s="89"/>
      <c r="R2727" s="89"/>
      <c r="S2727" s="89"/>
      <c r="T2727" s="89"/>
    </row>
    <row r="2728" spans="2:20" s="86" customFormat="1" ht="10.199999999999999">
      <c r="B2728" s="87"/>
      <c r="C2728" s="87"/>
      <c r="D2728" s="89"/>
      <c r="R2728" s="89"/>
      <c r="S2728" s="89"/>
      <c r="T2728" s="89"/>
    </row>
    <row r="2729" spans="2:20" s="86" customFormat="1" ht="10.199999999999999">
      <c r="B2729" s="87"/>
      <c r="C2729" s="87"/>
      <c r="D2729" s="89"/>
      <c r="R2729" s="89"/>
      <c r="S2729" s="89"/>
      <c r="T2729" s="89"/>
    </row>
    <row r="2730" spans="2:20" s="86" customFormat="1" ht="10.199999999999999">
      <c r="B2730" s="87"/>
      <c r="C2730" s="87"/>
      <c r="D2730" s="89"/>
      <c r="R2730" s="89"/>
      <c r="S2730" s="89"/>
      <c r="T2730" s="89"/>
    </row>
    <row r="2731" spans="2:20" s="86" customFormat="1" ht="10.199999999999999">
      <c r="B2731" s="87"/>
      <c r="C2731" s="87"/>
      <c r="D2731" s="89"/>
      <c r="R2731" s="89"/>
      <c r="S2731" s="89"/>
      <c r="T2731" s="89"/>
    </row>
    <row r="2732" spans="2:20" s="86" customFormat="1" ht="10.199999999999999">
      <c r="B2732" s="87"/>
      <c r="C2732" s="87"/>
      <c r="D2732" s="89"/>
      <c r="R2732" s="89"/>
      <c r="S2732" s="89"/>
      <c r="T2732" s="89"/>
    </row>
    <row r="2733" spans="2:20" s="86" customFormat="1" ht="10.199999999999999">
      <c r="B2733" s="87"/>
      <c r="C2733" s="87"/>
      <c r="D2733" s="89"/>
      <c r="R2733" s="89"/>
      <c r="S2733" s="89"/>
      <c r="T2733" s="89"/>
    </row>
    <row r="2734" spans="2:20" s="86" customFormat="1" ht="10.199999999999999">
      <c r="B2734" s="87"/>
      <c r="C2734" s="87"/>
      <c r="D2734" s="89"/>
      <c r="R2734" s="89"/>
      <c r="S2734" s="89"/>
      <c r="T2734" s="89"/>
    </row>
    <row r="2735" spans="2:20" s="86" customFormat="1" ht="10.199999999999999">
      <c r="B2735" s="87"/>
      <c r="C2735" s="87"/>
      <c r="D2735" s="89"/>
      <c r="R2735" s="89"/>
      <c r="S2735" s="89"/>
      <c r="T2735" s="89"/>
    </row>
    <row r="2736" spans="2:20" s="86" customFormat="1" ht="10.199999999999999">
      <c r="B2736" s="87"/>
      <c r="C2736" s="87"/>
      <c r="D2736" s="89"/>
      <c r="R2736" s="89"/>
      <c r="S2736" s="89"/>
      <c r="T2736" s="89"/>
    </row>
    <row r="2737" spans="2:20" s="86" customFormat="1" ht="10.199999999999999">
      <c r="B2737" s="87"/>
      <c r="C2737" s="87"/>
      <c r="D2737" s="89"/>
      <c r="R2737" s="89"/>
      <c r="S2737" s="89"/>
      <c r="T2737" s="89"/>
    </row>
    <row r="2738" spans="2:20" s="86" customFormat="1" ht="10.199999999999999">
      <c r="B2738" s="87"/>
      <c r="C2738" s="87"/>
      <c r="D2738" s="89"/>
      <c r="R2738" s="89"/>
      <c r="S2738" s="89"/>
      <c r="T2738" s="89"/>
    </row>
    <row r="2739" spans="2:20" s="86" customFormat="1" ht="10.199999999999999">
      <c r="B2739" s="87"/>
      <c r="C2739" s="87"/>
      <c r="D2739" s="89"/>
      <c r="R2739" s="89"/>
      <c r="S2739" s="89"/>
      <c r="T2739" s="89"/>
    </row>
    <row r="2740" spans="2:20" s="86" customFormat="1" ht="10.199999999999999">
      <c r="B2740" s="87"/>
      <c r="C2740" s="87"/>
      <c r="D2740" s="89"/>
      <c r="R2740" s="89"/>
      <c r="S2740" s="89"/>
      <c r="T2740" s="89"/>
    </row>
    <row r="2741" spans="2:20" s="86" customFormat="1" ht="10.199999999999999">
      <c r="B2741" s="87"/>
      <c r="C2741" s="87"/>
      <c r="D2741" s="89"/>
      <c r="R2741" s="89"/>
      <c r="S2741" s="89"/>
      <c r="T2741" s="89"/>
    </row>
    <row r="2742" spans="2:20" s="86" customFormat="1" ht="10.199999999999999">
      <c r="B2742" s="87"/>
      <c r="C2742" s="87"/>
      <c r="D2742" s="89"/>
      <c r="R2742" s="89"/>
      <c r="S2742" s="89"/>
      <c r="T2742" s="89"/>
    </row>
    <row r="2743" spans="2:20" s="86" customFormat="1" ht="10.199999999999999">
      <c r="B2743" s="87"/>
      <c r="C2743" s="87"/>
      <c r="D2743" s="89"/>
      <c r="R2743" s="89"/>
      <c r="S2743" s="89"/>
      <c r="T2743" s="89"/>
    </row>
    <row r="2744" spans="2:20" s="86" customFormat="1" ht="10.199999999999999">
      <c r="B2744" s="87"/>
      <c r="C2744" s="87"/>
      <c r="D2744" s="89"/>
      <c r="R2744" s="89"/>
      <c r="S2744" s="89"/>
      <c r="T2744" s="89"/>
    </row>
    <row r="2745" spans="2:20" s="86" customFormat="1" ht="10.199999999999999">
      <c r="B2745" s="87"/>
      <c r="C2745" s="87"/>
      <c r="D2745" s="89"/>
      <c r="R2745" s="89"/>
      <c r="S2745" s="89"/>
      <c r="T2745" s="89"/>
    </row>
    <row r="2746" spans="2:20" s="86" customFormat="1" ht="10.199999999999999">
      <c r="B2746" s="87"/>
      <c r="C2746" s="87"/>
      <c r="D2746" s="89"/>
      <c r="R2746" s="89"/>
      <c r="S2746" s="89"/>
      <c r="T2746" s="89"/>
    </row>
    <row r="2747" spans="2:20" s="86" customFormat="1" ht="10.199999999999999">
      <c r="B2747" s="87"/>
      <c r="C2747" s="87"/>
      <c r="D2747" s="89"/>
      <c r="R2747" s="89"/>
      <c r="S2747" s="89"/>
      <c r="T2747" s="89"/>
    </row>
    <row r="2748" spans="2:20" s="86" customFormat="1" ht="10.199999999999999">
      <c r="B2748" s="87"/>
      <c r="C2748" s="87"/>
      <c r="D2748" s="89"/>
      <c r="R2748" s="89"/>
      <c r="S2748" s="89"/>
      <c r="T2748" s="89"/>
    </row>
    <row r="2749" spans="2:20" s="86" customFormat="1" ht="10.199999999999999">
      <c r="B2749" s="87"/>
      <c r="C2749" s="87"/>
      <c r="D2749" s="89"/>
      <c r="R2749" s="89"/>
      <c r="S2749" s="89"/>
      <c r="T2749" s="89"/>
    </row>
    <row r="2750" spans="2:20" s="86" customFormat="1" ht="10.199999999999999">
      <c r="B2750" s="87"/>
      <c r="C2750" s="87"/>
      <c r="D2750" s="89"/>
      <c r="R2750" s="89"/>
      <c r="S2750" s="89"/>
      <c r="T2750" s="89"/>
    </row>
    <row r="2751" spans="2:20" s="86" customFormat="1" ht="10.199999999999999">
      <c r="B2751" s="87"/>
      <c r="C2751" s="87"/>
      <c r="D2751" s="89"/>
      <c r="R2751" s="89"/>
      <c r="S2751" s="89"/>
      <c r="T2751" s="89"/>
    </row>
    <row r="2752" spans="2:20" s="86" customFormat="1" ht="10.199999999999999">
      <c r="B2752" s="87"/>
      <c r="C2752" s="87"/>
      <c r="D2752" s="89"/>
      <c r="R2752" s="89"/>
      <c r="S2752" s="89"/>
      <c r="T2752" s="89"/>
    </row>
    <row r="2753" spans="2:20" s="86" customFormat="1" ht="10.199999999999999">
      <c r="B2753" s="87"/>
      <c r="C2753" s="87"/>
      <c r="D2753" s="89"/>
      <c r="R2753" s="89"/>
      <c r="S2753" s="89"/>
      <c r="T2753" s="89"/>
    </row>
    <row r="2754" spans="2:20" s="86" customFormat="1" ht="10.199999999999999">
      <c r="B2754" s="87"/>
      <c r="C2754" s="87"/>
      <c r="D2754" s="89"/>
      <c r="R2754" s="89"/>
      <c r="S2754" s="89"/>
      <c r="T2754" s="89"/>
    </row>
    <row r="2755" spans="2:20" s="86" customFormat="1" ht="10.199999999999999">
      <c r="B2755" s="87"/>
      <c r="C2755" s="87"/>
      <c r="D2755" s="89"/>
      <c r="R2755" s="89"/>
      <c r="S2755" s="89"/>
      <c r="T2755" s="89"/>
    </row>
    <row r="2756" spans="2:20" s="86" customFormat="1" ht="10.199999999999999">
      <c r="B2756" s="87"/>
      <c r="C2756" s="87"/>
      <c r="D2756" s="89"/>
      <c r="R2756" s="89"/>
      <c r="S2756" s="89"/>
      <c r="T2756" s="89"/>
    </row>
    <row r="2757" spans="2:20" s="86" customFormat="1" ht="10.199999999999999">
      <c r="B2757" s="87"/>
      <c r="C2757" s="87"/>
      <c r="D2757" s="89"/>
      <c r="R2757" s="89"/>
      <c r="S2757" s="89"/>
      <c r="T2757" s="89"/>
    </row>
    <row r="2758" spans="2:20" s="86" customFormat="1" ht="10.199999999999999">
      <c r="B2758" s="87"/>
      <c r="C2758" s="87"/>
      <c r="D2758" s="89"/>
      <c r="R2758" s="89"/>
      <c r="S2758" s="89"/>
      <c r="T2758" s="89"/>
    </row>
    <row r="2759" spans="2:20" s="86" customFormat="1" ht="10.199999999999999">
      <c r="B2759" s="87"/>
      <c r="C2759" s="87"/>
      <c r="D2759" s="89"/>
      <c r="R2759" s="89"/>
      <c r="S2759" s="89"/>
      <c r="T2759" s="89"/>
    </row>
    <row r="2760" spans="2:20" s="86" customFormat="1" ht="10.199999999999999">
      <c r="B2760" s="87"/>
      <c r="C2760" s="87"/>
      <c r="D2760" s="89"/>
      <c r="R2760" s="89"/>
      <c r="S2760" s="89"/>
      <c r="T2760" s="89"/>
    </row>
    <row r="2761" spans="2:20" s="86" customFormat="1" ht="10.199999999999999">
      <c r="B2761" s="87"/>
      <c r="C2761" s="87"/>
      <c r="D2761" s="89"/>
      <c r="R2761" s="89"/>
      <c r="S2761" s="89"/>
      <c r="T2761" s="89"/>
    </row>
    <row r="2762" spans="2:20" s="86" customFormat="1" ht="10.199999999999999">
      <c r="B2762" s="87"/>
      <c r="C2762" s="87"/>
      <c r="D2762" s="89"/>
      <c r="R2762" s="89"/>
      <c r="S2762" s="89"/>
      <c r="T2762" s="89"/>
    </row>
    <row r="2763" spans="2:20" s="86" customFormat="1" ht="10.199999999999999">
      <c r="B2763" s="87"/>
      <c r="C2763" s="87"/>
      <c r="D2763" s="89"/>
      <c r="R2763" s="89"/>
      <c r="S2763" s="89"/>
      <c r="T2763" s="89"/>
    </row>
    <row r="2764" spans="2:20" s="86" customFormat="1" ht="10.199999999999999">
      <c r="B2764" s="87"/>
      <c r="C2764" s="87"/>
      <c r="D2764" s="89"/>
      <c r="R2764" s="89"/>
      <c r="S2764" s="89"/>
      <c r="T2764" s="89"/>
    </row>
    <row r="2765" spans="2:20" s="86" customFormat="1" ht="10.199999999999999">
      <c r="B2765" s="87"/>
      <c r="C2765" s="87"/>
      <c r="D2765" s="89"/>
      <c r="R2765" s="89"/>
      <c r="S2765" s="89"/>
      <c r="T2765" s="89"/>
    </row>
    <row r="2766" spans="2:20" s="86" customFormat="1" ht="10.199999999999999">
      <c r="B2766" s="87"/>
      <c r="C2766" s="87"/>
      <c r="D2766" s="89"/>
      <c r="R2766" s="89"/>
      <c r="S2766" s="89"/>
      <c r="T2766" s="89"/>
    </row>
    <row r="2767" spans="2:20" s="86" customFormat="1" ht="10.199999999999999">
      <c r="B2767" s="87"/>
      <c r="C2767" s="87"/>
      <c r="D2767" s="89"/>
      <c r="R2767" s="89"/>
      <c r="S2767" s="89"/>
      <c r="T2767" s="89"/>
    </row>
    <row r="2768" spans="2:20" s="86" customFormat="1" ht="10.199999999999999">
      <c r="B2768" s="87"/>
      <c r="C2768" s="87"/>
      <c r="D2768" s="89"/>
      <c r="R2768" s="89"/>
      <c r="S2768" s="89"/>
      <c r="T2768" s="89"/>
    </row>
    <row r="2769" spans="2:20" s="86" customFormat="1" ht="10.199999999999999">
      <c r="B2769" s="87"/>
      <c r="C2769" s="87"/>
      <c r="D2769" s="89"/>
      <c r="R2769" s="89"/>
      <c r="S2769" s="89"/>
      <c r="T2769" s="89"/>
    </row>
    <row r="2770" spans="2:20" s="86" customFormat="1" ht="10.199999999999999">
      <c r="B2770" s="87"/>
      <c r="C2770" s="87"/>
      <c r="D2770" s="89"/>
      <c r="R2770" s="89"/>
      <c r="S2770" s="89"/>
      <c r="T2770" s="89"/>
    </row>
    <row r="2771" spans="2:20" s="86" customFormat="1" ht="10.199999999999999">
      <c r="B2771" s="87"/>
      <c r="C2771" s="87"/>
      <c r="D2771" s="89"/>
      <c r="R2771" s="89"/>
      <c r="S2771" s="89"/>
      <c r="T2771" s="89"/>
    </row>
    <row r="2772" spans="2:20" s="86" customFormat="1" ht="10.199999999999999">
      <c r="B2772" s="87"/>
      <c r="C2772" s="87"/>
      <c r="D2772" s="89"/>
      <c r="R2772" s="89"/>
      <c r="S2772" s="89"/>
      <c r="T2772" s="89"/>
    </row>
    <row r="2773" spans="2:20" s="86" customFormat="1" ht="10.199999999999999">
      <c r="B2773" s="87"/>
      <c r="C2773" s="87"/>
      <c r="D2773" s="89"/>
      <c r="R2773" s="89"/>
      <c r="S2773" s="89"/>
      <c r="T2773" s="89"/>
    </row>
    <row r="2774" spans="2:20" s="86" customFormat="1" ht="10.199999999999999">
      <c r="B2774" s="87"/>
      <c r="C2774" s="87"/>
      <c r="D2774" s="89"/>
      <c r="R2774" s="89"/>
      <c r="S2774" s="89"/>
      <c r="T2774" s="89"/>
    </row>
    <row r="2775" spans="2:20" s="86" customFormat="1" ht="10.199999999999999">
      <c r="B2775" s="87"/>
      <c r="C2775" s="87"/>
      <c r="D2775" s="89"/>
      <c r="R2775" s="89"/>
      <c r="S2775" s="89"/>
      <c r="T2775" s="89"/>
    </row>
    <row r="2776" spans="2:20" s="86" customFormat="1" ht="10.199999999999999">
      <c r="B2776" s="87"/>
      <c r="C2776" s="87"/>
      <c r="D2776" s="89"/>
      <c r="R2776" s="89"/>
      <c r="S2776" s="89"/>
      <c r="T2776" s="89"/>
    </row>
    <row r="2777" spans="2:20" s="86" customFormat="1" ht="10.199999999999999">
      <c r="B2777" s="87"/>
      <c r="C2777" s="87"/>
      <c r="D2777" s="89"/>
      <c r="R2777" s="89"/>
      <c r="S2777" s="89"/>
      <c r="T2777" s="89"/>
    </row>
    <row r="2778" spans="2:20" s="86" customFormat="1" ht="10.199999999999999">
      <c r="B2778" s="87"/>
      <c r="C2778" s="87"/>
      <c r="D2778" s="89"/>
      <c r="R2778" s="89"/>
      <c r="S2778" s="89"/>
      <c r="T2778" s="89"/>
    </row>
    <row r="2779" spans="2:20" s="86" customFormat="1" ht="10.199999999999999">
      <c r="B2779" s="87"/>
      <c r="C2779" s="87"/>
      <c r="D2779" s="89"/>
      <c r="R2779" s="89"/>
      <c r="S2779" s="89"/>
      <c r="T2779" s="89"/>
    </row>
    <row r="2780" spans="2:20" s="86" customFormat="1" ht="10.199999999999999">
      <c r="B2780" s="87"/>
      <c r="C2780" s="87"/>
      <c r="D2780" s="89"/>
      <c r="R2780" s="89"/>
      <c r="S2780" s="89"/>
      <c r="T2780" s="89"/>
    </row>
    <row r="2781" spans="2:20" s="86" customFormat="1" ht="10.199999999999999">
      <c r="B2781" s="87"/>
      <c r="C2781" s="87"/>
      <c r="D2781" s="89"/>
      <c r="R2781" s="89"/>
      <c r="S2781" s="89"/>
      <c r="T2781" s="89"/>
    </row>
    <row r="2782" spans="2:20" s="86" customFormat="1" ht="10.199999999999999">
      <c r="B2782" s="87"/>
      <c r="C2782" s="87"/>
      <c r="D2782" s="89"/>
      <c r="R2782" s="89"/>
      <c r="S2782" s="89"/>
      <c r="T2782" s="89"/>
    </row>
    <row r="2783" spans="2:20" s="86" customFormat="1" ht="10.199999999999999">
      <c r="B2783" s="87"/>
      <c r="C2783" s="87"/>
      <c r="D2783" s="89"/>
      <c r="R2783" s="89"/>
      <c r="S2783" s="89"/>
      <c r="T2783" s="89"/>
    </row>
    <row r="2784" spans="2:20" s="86" customFormat="1" ht="10.199999999999999">
      <c r="B2784" s="87"/>
      <c r="C2784" s="87"/>
      <c r="D2784" s="89"/>
      <c r="R2784" s="89"/>
      <c r="S2784" s="89"/>
      <c r="T2784" s="89"/>
    </row>
    <row r="2785" spans="2:20" s="86" customFormat="1" ht="10.199999999999999">
      <c r="B2785" s="87"/>
      <c r="C2785" s="87"/>
      <c r="D2785" s="89"/>
      <c r="R2785" s="89"/>
      <c r="S2785" s="89"/>
      <c r="T2785" s="89"/>
    </row>
    <row r="2786" spans="2:20" s="86" customFormat="1" ht="10.199999999999999">
      <c r="B2786" s="87"/>
      <c r="C2786" s="87"/>
      <c r="D2786" s="89"/>
      <c r="R2786" s="89"/>
      <c r="S2786" s="89"/>
      <c r="T2786" s="89"/>
    </row>
    <row r="2787" spans="2:20" s="86" customFormat="1" ht="10.199999999999999">
      <c r="B2787" s="87"/>
      <c r="C2787" s="87"/>
      <c r="D2787" s="89"/>
      <c r="R2787" s="89"/>
      <c r="S2787" s="89"/>
      <c r="T2787" s="89"/>
    </row>
    <row r="2788" spans="2:20" s="86" customFormat="1" ht="10.199999999999999">
      <c r="B2788" s="87"/>
      <c r="C2788" s="87"/>
      <c r="D2788" s="89"/>
      <c r="R2788" s="89"/>
      <c r="S2788" s="89"/>
      <c r="T2788" s="89"/>
    </row>
    <row r="2789" spans="2:20" s="86" customFormat="1" ht="10.199999999999999">
      <c r="B2789" s="87"/>
      <c r="C2789" s="87"/>
      <c r="D2789" s="89"/>
      <c r="R2789" s="89"/>
      <c r="S2789" s="89"/>
      <c r="T2789" s="89"/>
    </row>
    <row r="2790" spans="2:20" s="86" customFormat="1" ht="10.199999999999999">
      <c r="B2790" s="87"/>
      <c r="C2790" s="87"/>
      <c r="D2790" s="89"/>
      <c r="R2790" s="89"/>
      <c r="S2790" s="89"/>
      <c r="T2790" s="89"/>
    </row>
    <row r="2791" spans="2:20" s="86" customFormat="1" ht="10.199999999999999">
      <c r="B2791" s="87"/>
      <c r="C2791" s="87"/>
      <c r="D2791" s="89"/>
      <c r="R2791" s="89"/>
      <c r="S2791" s="89"/>
      <c r="T2791" s="89"/>
    </row>
    <row r="2792" spans="2:20" s="86" customFormat="1" ht="10.199999999999999">
      <c r="B2792" s="87"/>
      <c r="C2792" s="87"/>
      <c r="D2792" s="89"/>
      <c r="R2792" s="89"/>
      <c r="S2792" s="89"/>
      <c r="T2792" s="89"/>
    </row>
    <row r="2793" spans="2:20" s="86" customFormat="1" ht="10.199999999999999">
      <c r="B2793" s="87"/>
      <c r="C2793" s="87"/>
      <c r="D2793" s="89"/>
      <c r="R2793" s="89"/>
      <c r="S2793" s="89"/>
      <c r="T2793" s="89"/>
    </row>
    <row r="2794" spans="2:20" s="86" customFormat="1" ht="10.199999999999999">
      <c r="B2794" s="87"/>
      <c r="C2794" s="87"/>
      <c r="D2794" s="89"/>
      <c r="R2794" s="89"/>
      <c r="S2794" s="89"/>
      <c r="T2794" s="89"/>
    </row>
    <row r="2795" spans="2:20" s="86" customFormat="1" ht="10.199999999999999">
      <c r="B2795" s="87"/>
      <c r="C2795" s="87"/>
      <c r="D2795" s="89"/>
      <c r="R2795" s="89"/>
      <c r="S2795" s="89"/>
      <c r="T2795" s="89"/>
    </row>
    <row r="2796" spans="2:20" s="86" customFormat="1" ht="10.199999999999999">
      <c r="B2796" s="87"/>
      <c r="C2796" s="87"/>
      <c r="D2796" s="89"/>
      <c r="R2796" s="89"/>
      <c r="S2796" s="89"/>
      <c r="T2796" s="89"/>
    </row>
    <row r="2797" spans="2:20" s="86" customFormat="1" ht="10.199999999999999">
      <c r="B2797" s="87"/>
      <c r="C2797" s="87"/>
      <c r="D2797" s="89"/>
      <c r="R2797" s="89"/>
      <c r="S2797" s="89"/>
      <c r="T2797" s="89"/>
    </row>
    <row r="2798" spans="2:20" s="86" customFormat="1" ht="10.199999999999999">
      <c r="B2798" s="87"/>
      <c r="C2798" s="87"/>
      <c r="D2798" s="89"/>
      <c r="R2798" s="89"/>
      <c r="S2798" s="89"/>
      <c r="T2798" s="89"/>
    </row>
    <row r="2799" spans="2:20" s="86" customFormat="1" ht="10.199999999999999">
      <c r="B2799" s="87"/>
      <c r="C2799" s="87"/>
      <c r="D2799" s="89"/>
      <c r="R2799" s="89"/>
      <c r="S2799" s="89"/>
      <c r="T2799" s="89"/>
    </row>
    <row r="2800" spans="2:20" s="86" customFormat="1" ht="10.199999999999999">
      <c r="B2800" s="87"/>
      <c r="C2800" s="87"/>
      <c r="D2800" s="89"/>
      <c r="R2800" s="89"/>
      <c r="S2800" s="89"/>
      <c r="T2800" s="89"/>
    </row>
    <row r="2801" spans="2:20" s="86" customFormat="1" ht="10.199999999999999">
      <c r="B2801" s="87"/>
      <c r="C2801" s="87"/>
      <c r="D2801" s="89"/>
      <c r="R2801" s="89"/>
      <c r="S2801" s="89"/>
      <c r="T2801" s="89"/>
    </row>
    <row r="2802" spans="2:20" s="86" customFormat="1" ht="10.199999999999999">
      <c r="B2802" s="87"/>
      <c r="C2802" s="87"/>
      <c r="D2802" s="89"/>
      <c r="R2802" s="89"/>
      <c r="S2802" s="89"/>
      <c r="T2802" s="89"/>
    </row>
    <row r="2803" spans="2:20" s="86" customFormat="1" ht="10.199999999999999">
      <c r="B2803" s="87"/>
      <c r="C2803" s="87"/>
      <c r="D2803" s="89"/>
      <c r="R2803" s="89"/>
      <c r="S2803" s="89"/>
      <c r="T2803" s="89"/>
    </row>
    <row r="2804" spans="2:20" s="86" customFormat="1" ht="10.199999999999999">
      <c r="B2804" s="87"/>
      <c r="C2804" s="87"/>
      <c r="D2804" s="89"/>
      <c r="R2804" s="89"/>
      <c r="S2804" s="89"/>
      <c r="T2804" s="89"/>
    </row>
    <row r="2805" spans="2:20" s="86" customFormat="1" ht="10.199999999999999">
      <c r="B2805" s="87"/>
      <c r="C2805" s="87"/>
      <c r="D2805" s="89"/>
      <c r="R2805" s="89"/>
      <c r="S2805" s="89"/>
      <c r="T2805" s="89"/>
    </row>
    <row r="2806" spans="2:20" s="86" customFormat="1" ht="10.199999999999999">
      <c r="B2806" s="87"/>
      <c r="C2806" s="87"/>
      <c r="D2806" s="89"/>
      <c r="R2806" s="89"/>
      <c r="S2806" s="89"/>
      <c r="T2806" s="89"/>
    </row>
    <row r="2807" spans="2:20" s="86" customFormat="1" ht="10.199999999999999">
      <c r="B2807" s="87"/>
      <c r="C2807" s="87"/>
      <c r="D2807" s="89"/>
      <c r="R2807" s="89"/>
      <c r="S2807" s="89"/>
      <c r="T2807" s="89"/>
    </row>
    <row r="2808" spans="2:20" s="86" customFormat="1" ht="10.199999999999999">
      <c r="B2808" s="87"/>
      <c r="C2808" s="87"/>
      <c r="D2808" s="89"/>
      <c r="R2808" s="89"/>
      <c r="S2808" s="89"/>
      <c r="T2808" s="89"/>
    </row>
    <row r="2809" spans="2:20" s="86" customFormat="1" ht="10.199999999999999">
      <c r="B2809" s="87"/>
      <c r="C2809" s="87"/>
      <c r="D2809" s="89"/>
      <c r="R2809" s="89"/>
      <c r="S2809" s="89"/>
      <c r="T2809" s="89"/>
    </row>
    <row r="2810" spans="2:20" s="86" customFormat="1" ht="10.199999999999999">
      <c r="B2810" s="87"/>
      <c r="C2810" s="87"/>
      <c r="D2810" s="89"/>
      <c r="R2810" s="89"/>
      <c r="S2810" s="89"/>
      <c r="T2810" s="89"/>
    </row>
    <row r="2811" spans="2:20" s="86" customFormat="1" ht="10.199999999999999">
      <c r="B2811" s="87"/>
      <c r="C2811" s="87"/>
      <c r="D2811" s="89"/>
      <c r="R2811" s="89"/>
      <c r="S2811" s="89"/>
      <c r="T2811" s="89"/>
    </row>
    <row r="2812" spans="2:20" s="86" customFormat="1" ht="10.199999999999999">
      <c r="B2812" s="87"/>
      <c r="C2812" s="87"/>
      <c r="D2812" s="89"/>
      <c r="R2812" s="89"/>
      <c r="S2812" s="89"/>
      <c r="T2812" s="89"/>
    </row>
    <row r="2813" spans="2:20" s="86" customFormat="1" ht="10.199999999999999">
      <c r="B2813" s="87"/>
      <c r="C2813" s="87"/>
      <c r="D2813" s="89"/>
      <c r="R2813" s="89"/>
      <c r="S2813" s="89"/>
      <c r="T2813" s="89"/>
    </row>
    <row r="2814" spans="2:20" s="86" customFormat="1" ht="10.199999999999999">
      <c r="B2814" s="87"/>
      <c r="C2814" s="87"/>
      <c r="D2814" s="89"/>
      <c r="R2814" s="89"/>
      <c r="S2814" s="89"/>
      <c r="T2814" s="89"/>
    </row>
    <row r="2815" spans="2:20" s="86" customFormat="1" ht="10.199999999999999">
      <c r="B2815" s="87"/>
      <c r="C2815" s="87"/>
      <c r="D2815" s="89"/>
      <c r="R2815" s="89"/>
      <c r="S2815" s="89"/>
      <c r="T2815" s="89"/>
    </row>
    <row r="2816" spans="2:20" s="86" customFormat="1" ht="10.199999999999999">
      <c r="B2816" s="87"/>
      <c r="C2816" s="87"/>
      <c r="D2816" s="89"/>
      <c r="R2816" s="89"/>
      <c r="S2816" s="89"/>
      <c r="T2816" s="89"/>
    </row>
    <row r="2817" spans="2:20" s="86" customFormat="1" ht="10.199999999999999">
      <c r="B2817" s="87"/>
      <c r="C2817" s="87"/>
      <c r="D2817" s="89"/>
      <c r="R2817" s="89"/>
      <c r="S2817" s="89"/>
      <c r="T2817" s="89"/>
    </row>
    <row r="2818" spans="2:20" s="86" customFormat="1" ht="10.199999999999999">
      <c r="B2818" s="87"/>
      <c r="C2818" s="87"/>
      <c r="D2818" s="89"/>
      <c r="R2818" s="89"/>
      <c r="S2818" s="89"/>
      <c r="T2818" s="89"/>
    </row>
    <row r="2819" spans="2:20" s="86" customFormat="1" ht="10.199999999999999">
      <c r="B2819" s="87"/>
      <c r="C2819" s="87"/>
      <c r="D2819" s="89"/>
      <c r="R2819" s="89"/>
      <c r="S2819" s="89"/>
      <c r="T2819" s="89"/>
    </row>
    <row r="2820" spans="2:20" s="86" customFormat="1" ht="10.199999999999999">
      <c r="B2820" s="87"/>
      <c r="C2820" s="87"/>
      <c r="D2820" s="89"/>
      <c r="R2820" s="89"/>
      <c r="S2820" s="89"/>
      <c r="T2820" s="89"/>
    </row>
    <row r="2821" spans="2:20" s="86" customFormat="1" ht="10.199999999999999">
      <c r="B2821" s="87"/>
      <c r="C2821" s="87"/>
      <c r="D2821" s="89"/>
      <c r="R2821" s="89"/>
      <c r="S2821" s="89"/>
      <c r="T2821" s="89"/>
    </row>
    <row r="2822" spans="2:20" s="86" customFormat="1" ht="10.199999999999999">
      <c r="B2822" s="87"/>
      <c r="C2822" s="87"/>
      <c r="D2822" s="89"/>
      <c r="R2822" s="89"/>
      <c r="S2822" s="89"/>
      <c r="T2822" s="89"/>
    </row>
    <row r="2823" spans="2:20" s="86" customFormat="1" ht="10.199999999999999">
      <c r="B2823" s="87"/>
      <c r="C2823" s="87"/>
      <c r="D2823" s="89"/>
      <c r="R2823" s="89"/>
      <c r="S2823" s="89"/>
      <c r="T2823" s="89"/>
    </row>
    <row r="2824" spans="2:20" s="86" customFormat="1" ht="10.199999999999999">
      <c r="B2824" s="87"/>
      <c r="C2824" s="87"/>
      <c r="D2824" s="89"/>
      <c r="R2824" s="89"/>
      <c r="S2824" s="89"/>
      <c r="T2824" s="89"/>
    </row>
    <row r="2825" spans="2:20" s="86" customFormat="1" ht="10.199999999999999">
      <c r="B2825" s="87"/>
      <c r="C2825" s="87"/>
      <c r="D2825" s="89"/>
      <c r="R2825" s="89"/>
      <c r="S2825" s="89"/>
      <c r="T2825" s="89"/>
    </row>
    <row r="2826" spans="2:20" s="86" customFormat="1" ht="10.199999999999999">
      <c r="B2826" s="87"/>
      <c r="C2826" s="87"/>
      <c r="D2826" s="89"/>
      <c r="R2826" s="89"/>
      <c r="S2826" s="89"/>
      <c r="T2826" s="89"/>
    </row>
    <row r="2827" spans="2:20" s="86" customFormat="1" ht="10.199999999999999">
      <c r="B2827" s="87"/>
      <c r="C2827" s="87"/>
      <c r="D2827" s="89"/>
      <c r="R2827" s="89"/>
      <c r="S2827" s="89"/>
      <c r="T2827" s="89"/>
    </row>
    <row r="2828" spans="2:20" s="86" customFormat="1" ht="10.199999999999999">
      <c r="B2828" s="87"/>
      <c r="C2828" s="87"/>
      <c r="D2828" s="89"/>
      <c r="R2828" s="89"/>
      <c r="S2828" s="89"/>
      <c r="T2828" s="89"/>
    </row>
    <row r="2829" spans="2:20" s="86" customFormat="1" ht="10.199999999999999">
      <c r="B2829" s="87"/>
      <c r="C2829" s="87"/>
      <c r="D2829" s="89"/>
      <c r="R2829" s="89"/>
      <c r="S2829" s="89"/>
      <c r="T2829" s="89"/>
    </row>
    <row r="2830" spans="2:20" s="86" customFormat="1" ht="10.199999999999999">
      <c r="B2830" s="87"/>
      <c r="C2830" s="87"/>
      <c r="D2830" s="89"/>
      <c r="R2830" s="89"/>
      <c r="S2830" s="89"/>
      <c r="T2830" s="89"/>
    </row>
    <row r="2831" spans="2:20" s="86" customFormat="1" ht="10.199999999999999">
      <c r="B2831" s="87"/>
      <c r="C2831" s="87"/>
      <c r="D2831" s="89"/>
      <c r="R2831" s="89"/>
      <c r="S2831" s="89"/>
      <c r="T2831" s="89"/>
    </row>
    <row r="2832" spans="2:20" s="86" customFormat="1" ht="10.199999999999999">
      <c r="B2832" s="87"/>
      <c r="C2832" s="87"/>
      <c r="D2832" s="89"/>
      <c r="R2832" s="89"/>
      <c r="S2832" s="89"/>
      <c r="T2832" s="89"/>
    </row>
    <row r="2833" spans="2:20" s="86" customFormat="1" ht="10.199999999999999">
      <c r="B2833" s="87"/>
      <c r="C2833" s="87"/>
      <c r="D2833" s="89"/>
      <c r="R2833" s="89"/>
      <c r="S2833" s="89"/>
      <c r="T2833" s="89"/>
    </row>
    <row r="2834" spans="2:20" s="86" customFormat="1" ht="10.199999999999999">
      <c r="B2834" s="87"/>
      <c r="C2834" s="87"/>
      <c r="D2834" s="89"/>
      <c r="R2834" s="89"/>
      <c r="S2834" s="89"/>
      <c r="T2834" s="89"/>
    </row>
    <row r="2835" spans="2:20" s="86" customFormat="1" ht="10.199999999999999">
      <c r="B2835" s="87"/>
      <c r="C2835" s="87"/>
      <c r="D2835" s="89"/>
      <c r="R2835" s="89"/>
      <c r="S2835" s="89"/>
      <c r="T2835" s="89"/>
    </row>
    <row r="2836" spans="2:20" s="86" customFormat="1" ht="10.199999999999999">
      <c r="B2836" s="87"/>
      <c r="C2836" s="87"/>
      <c r="D2836" s="89"/>
      <c r="R2836" s="89"/>
      <c r="S2836" s="89"/>
      <c r="T2836" s="89"/>
    </row>
    <row r="2837" spans="2:20" s="86" customFormat="1" ht="10.199999999999999">
      <c r="B2837" s="87"/>
      <c r="C2837" s="87"/>
      <c r="D2837" s="89"/>
      <c r="R2837" s="89"/>
      <c r="S2837" s="89"/>
      <c r="T2837" s="89"/>
    </row>
    <row r="2838" spans="2:20" s="86" customFormat="1" ht="10.199999999999999">
      <c r="B2838" s="87"/>
      <c r="C2838" s="87"/>
      <c r="D2838" s="89"/>
      <c r="R2838" s="89"/>
      <c r="S2838" s="89"/>
      <c r="T2838" s="89"/>
    </row>
    <row r="2839" spans="2:20" s="86" customFormat="1" ht="10.199999999999999">
      <c r="B2839" s="87"/>
      <c r="C2839" s="87"/>
      <c r="D2839" s="89"/>
      <c r="R2839" s="89"/>
      <c r="S2839" s="89"/>
      <c r="T2839" s="89"/>
    </row>
    <row r="2840" spans="2:20" s="86" customFormat="1" ht="10.199999999999999">
      <c r="B2840" s="87"/>
      <c r="C2840" s="87"/>
      <c r="D2840" s="89"/>
      <c r="R2840" s="89"/>
      <c r="S2840" s="89"/>
      <c r="T2840" s="89"/>
    </row>
    <row r="2841" spans="2:20" s="86" customFormat="1" ht="10.199999999999999">
      <c r="B2841" s="87"/>
      <c r="C2841" s="87"/>
      <c r="D2841" s="89"/>
      <c r="R2841" s="89"/>
      <c r="S2841" s="89"/>
      <c r="T2841" s="89"/>
    </row>
    <row r="2842" spans="2:20" s="86" customFormat="1" ht="10.199999999999999">
      <c r="B2842" s="87"/>
      <c r="C2842" s="87"/>
      <c r="D2842" s="89"/>
      <c r="R2842" s="89"/>
      <c r="S2842" s="89"/>
      <c r="T2842" s="89"/>
    </row>
    <row r="2843" spans="2:20" s="86" customFormat="1" ht="10.199999999999999">
      <c r="B2843" s="87"/>
      <c r="C2843" s="87"/>
      <c r="D2843" s="89"/>
      <c r="R2843" s="89"/>
      <c r="S2843" s="89"/>
      <c r="T2843" s="89"/>
    </row>
    <row r="2844" spans="2:20" s="86" customFormat="1" ht="10.199999999999999">
      <c r="B2844" s="87"/>
      <c r="C2844" s="87"/>
      <c r="D2844" s="89"/>
      <c r="R2844" s="89"/>
      <c r="S2844" s="89"/>
      <c r="T2844" s="89"/>
    </row>
    <row r="2845" spans="2:20" s="86" customFormat="1" ht="10.199999999999999">
      <c r="B2845" s="87"/>
      <c r="C2845" s="87"/>
      <c r="D2845" s="89"/>
      <c r="R2845" s="89"/>
      <c r="S2845" s="89"/>
      <c r="T2845" s="89"/>
    </row>
    <row r="2846" spans="2:20" s="86" customFormat="1" ht="10.199999999999999">
      <c r="B2846" s="87"/>
      <c r="C2846" s="87"/>
      <c r="D2846" s="89"/>
      <c r="R2846" s="89"/>
      <c r="S2846" s="89"/>
      <c r="T2846" s="89"/>
    </row>
    <row r="2847" spans="2:20" s="86" customFormat="1" ht="10.199999999999999">
      <c r="B2847" s="87"/>
      <c r="C2847" s="87"/>
      <c r="D2847" s="89"/>
      <c r="R2847" s="89"/>
      <c r="S2847" s="89"/>
      <c r="T2847" s="89"/>
    </row>
    <row r="2848" spans="2:20" s="86" customFormat="1" ht="10.199999999999999">
      <c r="B2848" s="87"/>
      <c r="C2848" s="87"/>
      <c r="D2848" s="89"/>
      <c r="R2848" s="89"/>
      <c r="S2848" s="89"/>
      <c r="T2848" s="89"/>
    </row>
    <row r="2849" spans="2:20" s="86" customFormat="1" ht="10.199999999999999">
      <c r="B2849" s="87"/>
      <c r="C2849" s="87"/>
      <c r="D2849" s="89"/>
      <c r="R2849" s="89"/>
      <c r="S2849" s="89"/>
      <c r="T2849" s="89"/>
    </row>
    <row r="2850" spans="2:20" s="86" customFormat="1" ht="10.199999999999999">
      <c r="B2850" s="87"/>
      <c r="C2850" s="87"/>
      <c r="D2850" s="89"/>
      <c r="R2850" s="89"/>
      <c r="S2850" s="89"/>
      <c r="T2850" s="89"/>
    </row>
    <row r="2851" spans="2:20" s="86" customFormat="1" ht="10.199999999999999">
      <c r="B2851" s="87"/>
      <c r="C2851" s="87"/>
      <c r="D2851" s="89"/>
      <c r="R2851" s="89"/>
      <c r="S2851" s="89"/>
      <c r="T2851" s="89"/>
    </row>
    <row r="2852" spans="2:20" s="86" customFormat="1" ht="10.199999999999999">
      <c r="B2852" s="87"/>
      <c r="C2852" s="87"/>
      <c r="D2852" s="89"/>
      <c r="R2852" s="89"/>
      <c r="S2852" s="89"/>
      <c r="T2852" s="89"/>
    </row>
    <row r="2853" spans="2:20" s="86" customFormat="1" ht="10.199999999999999">
      <c r="B2853" s="87"/>
      <c r="C2853" s="87"/>
      <c r="D2853" s="89"/>
      <c r="R2853" s="89"/>
      <c r="S2853" s="89"/>
      <c r="T2853" s="89"/>
    </row>
    <row r="2854" spans="2:20" s="86" customFormat="1" ht="10.199999999999999">
      <c r="B2854" s="87"/>
      <c r="C2854" s="87"/>
      <c r="D2854" s="89"/>
      <c r="R2854" s="89"/>
      <c r="S2854" s="89"/>
      <c r="T2854" s="89"/>
    </row>
    <row r="2855" spans="2:20" s="86" customFormat="1" ht="10.199999999999999">
      <c r="B2855" s="87"/>
      <c r="C2855" s="87"/>
      <c r="D2855" s="89"/>
      <c r="R2855" s="89"/>
      <c r="S2855" s="89"/>
      <c r="T2855" s="89"/>
    </row>
    <row r="2856" spans="2:20" s="86" customFormat="1" ht="10.199999999999999">
      <c r="B2856" s="87"/>
      <c r="C2856" s="87"/>
      <c r="D2856" s="89"/>
      <c r="R2856" s="89"/>
      <c r="S2856" s="89"/>
      <c r="T2856" s="89"/>
    </row>
    <row r="2857" spans="2:20" s="86" customFormat="1" ht="10.199999999999999">
      <c r="B2857" s="87"/>
      <c r="C2857" s="87"/>
      <c r="D2857" s="89"/>
      <c r="R2857" s="89"/>
      <c r="S2857" s="89"/>
      <c r="T2857" s="89"/>
    </row>
    <row r="2858" spans="2:20" s="86" customFormat="1" ht="10.199999999999999">
      <c r="B2858" s="87"/>
      <c r="C2858" s="87"/>
      <c r="D2858" s="89"/>
      <c r="R2858" s="89"/>
      <c r="S2858" s="89"/>
      <c r="T2858" s="89"/>
    </row>
    <row r="2859" spans="2:20" s="86" customFormat="1" ht="10.199999999999999">
      <c r="B2859" s="87"/>
      <c r="C2859" s="87"/>
      <c r="D2859" s="89"/>
      <c r="R2859" s="89"/>
      <c r="S2859" s="89"/>
      <c r="T2859" s="89"/>
    </row>
    <row r="2860" spans="2:20" s="86" customFormat="1" ht="10.199999999999999">
      <c r="B2860" s="87"/>
      <c r="C2860" s="87"/>
      <c r="D2860" s="89"/>
      <c r="R2860" s="89"/>
      <c r="S2860" s="89"/>
      <c r="T2860" s="89"/>
    </row>
    <row r="2861" spans="2:20" s="86" customFormat="1" ht="10.199999999999999">
      <c r="B2861" s="87"/>
      <c r="C2861" s="87"/>
      <c r="D2861" s="89"/>
      <c r="R2861" s="89"/>
      <c r="S2861" s="89"/>
      <c r="T2861" s="89"/>
    </row>
    <row r="2862" spans="2:20" s="86" customFormat="1" ht="10.199999999999999">
      <c r="B2862" s="87"/>
      <c r="C2862" s="87"/>
      <c r="D2862" s="89"/>
      <c r="R2862" s="89"/>
      <c r="S2862" s="89"/>
      <c r="T2862" s="89"/>
    </row>
    <row r="2863" spans="2:20" s="86" customFormat="1" ht="10.199999999999999">
      <c r="B2863" s="87"/>
      <c r="C2863" s="87"/>
      <c r="D2863" s="89"/>
      <c r="R2863" s="89"/>
      <c r="S2863" s="89"/>
      <c r="T2863" s="89"/>
    </row>
    <row r="2864" spans="2:20" s="86" customFormat="1" ht="10.199999999999999">
      <c r="B2864" s="87"/>
      <c r="C2864" s="87"/>
      <c r="D2864" s="89"/>
      <c r="R2864" s="89"/>
      <c r="S2864" s="89"/>
      <c r="T2864" s="89"/>
    </row>
    <row r="2865" spans="2:20" s="86" customFormat="1" ht="10.199999999999999">
      <c r="B2865" s="87"/>
      <c r="C2865" s="87"/>
      <c r="D2865" s="89"/>
      <c r="R2865" s="89"/>
      <c r="S2865" s="89"/>
      <c r="T2865" s="89"/>
    </row>
    <row r="2866" spans="2:20" s="86" customFormat="1" ht="10.199999999999999">
      <c r="B2866" s="87"/>
      <c r="C2866" s="87"/>
      <c r="D2866" s="89"/>
      <c r="R2866" s="89"/>
      <c r="S2866" s="89"/>
      <c r="T2866" s="89"/>
    </row>
    <row r="2867" spans="2:20" s="86" customFormat="1" ht="10.199999999999999">
      <c r="B2867" s="87"/>
      <c r="C2867" s="87"/>
      <c r="D2867" s="89"/>
      <c r="R2867" s="89"/>
      <c r="S2867" s="89"/>
      <c r="T2867" s="89"/>
    </row>
    <row r="2868" spans="2:20" s="86" customFormat="1" ht="10.199999999999999">
      <c r="B2868" s="87"/>
      <c r="C2868" s="87"/>
      <c r="D2868" s="89"/>
      <c r="R2868" s="89"/>
      <c r="S2868" s="89"/>
      <c r="T2868" s="89"/>
    </row>
    <row r="2869" spans="2:20" s="86" customFormat="1" ht="10.199999999999999">
      <c r="B2869" s="87"/>
      <c r="C2869" s="87"/>
      <c r="D2869" s="89"/>
      <c r="R2869" s="89"/>
      <c r="S2869" s="89"/>
      <c r="T2869" s="89"/>
    </row>
    <row r="2870" spans="2:20" s="86" customFormat="1" ht="10.199999999999999">
      <c r="B2870" s="87"/>
      <c r="C2870" s="87"/>
      <c r="D2870" s="89"/>
      <c r="R2870" s="89"/>
      <c r="S2870" s="89"/>
      <c r="T2870" s="89"/>
    </row>
    <row r="2871" spans="2:20" s="86" customFormat="1" ht="10.199999999999999">
      <c r="B2871" s="87"/>
      <c r="C2871" s="87"/>
      <c r="D2871" s="89"/>
      <c r="R2871" s="89"/>
      <c r="S2871" s="89"/>
      <c r="T2871" s="89"/>
    </row>
    <row r="2872" spans="2:20" s="86" customFormat="1" ht="10.199999999999999">
      <c r="B2872" s="87"/>
      <c r="C2872" s="87"/>
      <c r="D2872" s="89"/>
      <c r="R2872" s="89"/>
      <c r="S2872" s="89"/>
      <c r="T2872" s="89"/>
    </row>
    <row r="2873" spans="2:20" s="86" customFormat="1" ht="10.199999999999999">
      <c r="B2873" s="87"/>
      <c r="C2873" s="87"/>
      <c r="D2873" s="89"/>
      <c r="R2873" s="89"/>
      <c r="S2873" s="89"/>
      <c r="T2873" s="89"/>
    </row>
    <row r="2874" spans="2:20" s="86" customFormat="1" ht="10.199999999999999">
      <c r="B2874" s="87"/>
      <c r="C2874" s="87"/>
      <c r="D2874" s="89"/>
      <c r="R2874" s="89"/>
      <c r="S2874" s="89"/>
      <c r="T2874" s="89"/>
    </row>
    <row r="2875" spans="2:20" s="86" customFormat="1" ht="10.199999999999999">
      <c r="B2875" s="87"/>
      <c r="C2875" s="87"/>
      <c r="D2875" s="89"/>
      <c r="R2875" s="89"/>
      <c r="S2875" s="89"/>
      <c r="T2875" s="89"/>
    </row>
    <row r="2876" spans="2:20" s="86" customFormat="1" ht="10.199999999999999">
      <c r="B2876" s="87"/>
      <c r="C2876" s="87"/>
      <c r="D2876" s="89"/>
      <c r="R2876" s="89"/>
      <c r="S2876" s="89"/>
      <c r="T2876" s="89"/>
    </row>
    <row r="2877" spans="2:20" s="86" customFormat="1" ht="10.199999999999999">
      <c r="B2877" s="87"/>
      <c r="C2877" s="87"/>
      <c r="D2877" s="89"/>
      <c r="R2877" s="89"/>
      <c r="S2877" s="89"/>
      <c r="T2877" s="89"/>
    </row>
    <row r="2878" spans="2:20" s="86" customFormat="1" ht="10.199999999999999">
      <c r="B2878" s="87"/>
      <c r="C2878" s="87"/>
      <c r="D2878" s="89"/>
      <c r="R2878" s="89"/>
      <c r="S2878" s="89"/>
      <c r="T2878" s="89"/>
    </row>
    <row r="2879" spans="2:20" s="86" customFormat="1" ht="10.199999999999999">
      <c r="B2879" s="87"/>
      <c r="C2879" s="87"/>
      <c r="D2879" s="89"/>
      <c r="R2879" s="89"/>
      <c r="S2879" s="89"/>
      <c r="T2879" s="89"/>
    </row>
    <row r="2880" spans="2:20" s="86" customFormat="1" ht="10.199999999999999">
      <c r="B2880" s="87"/>
      <c r="C2880" s="87"/>
      <c r="D2880" s="89"/>
      <c r="R2880" s="89"/>
      <c r="S2880" s="89"/>
      <c r="T2880" s="89"/>
    </row>
    <row r="2881" spans="2:20" s="86" customFormat="1" ht="10.199999999999999">
      <c r="B2881" s="87"/>
      <c r="C2881" s="87"/>
      <c r="D2881" s="89"/>
      <c r="R2881" s="89"/>
      <c r="S2881" s="89"/>
      <c r="T2881" s="89"/>
    </row>
    <row r="2882" spans="2:20" s="86" customFormat="1" ht="10.199999999999999">
      <c r="B2882" s="87"/>
      <c r="C2882" s="87"/>
      <c r="D2882" s="89"/>
      <c r="R2882" s="89"/>
      <c r="S2882" s="89"/>
      <c r="T2882" s="89"/>
    </row>
    <row r="2883" spans="2:20" s="86" customFormat="1" ht="10.199999999999999">
      <c r="B2883" s="87"/>
      <c r="C2883" s="87"/>
      <c r="D2883" s="89"/>
      <c r="R2883" s="89"/>
      <c r="S2883" s="89"/>
      <c r="T2883" s="89"/>
    </row>
    <row r="2884" spans="2:20" s="86" customFormat="1" ht="10.199999999999999">
      <c r="B2884" s="87"/>
      <c r="C2884" s="87"/>
      <c r="D2884" s="89"/>
      <c r="R2884" s="89"/>
      <c r="S2884" s="89"/>
      <c r="T2884" s="89"/>
    </row>
    <row r="2885" spans="2:20" s="86" customFormat="1" ht="10.199999999999999">
      <c r="B2885" s="87"/>
      <c r="C2885" s="87"/>
      <c r="D2885" s="89"/>
      <c r="R2885" s="89"/>
      <c r="S2885" s="89"/>
      <c r="T2885" s="89"/>
    </row>
    <row r="2886" spans="2:20" s="86" customFormat="1" ht="10.199999999999999">
      <c r="B2886" s="87"/>
      <c r="C2886" s="87"/>
      <c r="D2886" s="89"/>
      <c r="R2886" s="89"/>
      <c r="S2886" s="89"/>
      <c r="T2886" s="89"/>
    </row>
    <row r="2887" spans="2:20" s="86" customFormat="1" ht="10.199999999999999">
      <c r="B2887" s="87"/>
      <c r="C2887" s="87"/>
      <c r="D2887" s="89"/>
      <c r="R2887" s="89"/>
      <c r="S2887" s="89"/>
      <c r="T2887" s="89"/>
    </row>
    <row r="2888" spans="2:20" s="86" customFormat="1" ht="10.199999999999999">
      <c r="B2888" s="87"/>
      <c r="C2888" s="87"/>
      <c r="D2888" s="89"/>
      <c r="R2888" s="89"/>
      <c r="S2888" s="89"/>
      <c r="T2888" s="89"/>
    </row>
    <row r="2889" spans="2:20" s="86" customFormat="1" ht="10.199999999999999">
      <c r="B2889" s="87"/>
      <c r="C2889" s="87"/>
      <c r="D2889" s="89"/>
      <c r="R2889" s="89"/>
      <c r="S2889" s="89"/>
      <c r="T2889" s="89"/>
    </row>
    <row r="2890" spans="2:20" s="86" customFormat="1" ht="10.199999999999999">
      <c r="B2890" s="87"/>
      <c r="C2890" s="87"/>
      <c r="D2890" s="89"/>
      <c r="R2890" s="89"/>
      <c r="S2890" s="89"/>
      <c r="T2890" s="89"/>
    </row>
    <row r="2891" spans="2:20" s="86" customFormat="1" ht="10.199999999999999">
      <c r="B2891" s="87"/>
      <c r="C2891" s="87"/>
      <c r="D2891" s="89"/>
      <c r="R2891" s="89"/>
      <c r="S2891" s="89"/>
      <c r="T2891" s="89"/>
    </row>
    <row r="2892" spans="2:20" s="86" customFormat="1" ht="10.199999999999999">
      <c r="B2892" s="87"/>
      <c r="C2892" s="87"/>
      <c r="D2892" s="89"/>
      <c r="R2892" s="89"/>
      <c r="S2892" s="89"/>
      <c r="T2892" s="89"/>
    </row>
    <row r="2893" spans="2:20" s="86" customFormat="1" ht="10.199999999999999">
      <c r="B2893" s="87"/>
      <c r="C2893" s="87"/>
      <c r="D2893" s="89"/>
      <c r="R2893" s="89"/>
      <c r="S2893" s="89"/>
      <c r="T2893" s="89"/>
    </row>
    <row r="2894" spans="2:20" s="86" customFormat="1" ht="10.199999999999999">
      <c r="B2894" s="87"/>
      <c r="C2894" s="87"/>
      <c r="D2894" s="89"/>
      <c r="R2894" s="89"/>
      <c r="S2894" s="89"/>
      <c r="T2894" s="89"/>
    </row>
    <row r="2895" spans="2:20" s="86" customFormat="1" ht="10.199999999999999">
      <c r="B2895" s="87"/>
      <c r="C2895" s="87"/>
      <c r="D2895" s="89"/>
      <c r="R2895" s="89"/>
      <c r="S2895" s="89"/>
      <c r="T2895" s="89"/>
    </row>
    <row r="2896" spans="2:20" s="86" customFormat="1" ht="10.199999999999999">
      <c r="B2896" s="87"/>
      <c r="C2896" s="87"/>
      <c r="D2896" s="89"/>
      <c r="R2896" s="89"/>
      <c r="S2896" s="89"/>
      <c r="T2896" s="89"/>
    </row>
    <row r="2897" spans="2:20" s="86" customFormat="1" ht="10.199999999999999">
      <c r="B2897" s="87"/>
      <c r="C2897" s="87"/>
      <c r="D2897" s="89"/>
      <c r="R2897" s="89"/>
      <c r="S2897" s="89"/>
      <c r="T2897" s="89"/>
    </row>
    <row r="2898" spans="2:20" s="86" customFormat="1" ht="10.199999999999999">
      <c r="B2898" s="87"/>
      <c r="C2898" s="87"/>
      <c r="D2898" s="89"/>
      <c r="R2898" s="89"/>
      <c r="S2898" s="89"/>
      <c r="T2898" s="89"/>
    </row>
    <row r="2899" spans="2:20" s="86" customFormat="1" ht="10.199999999999999">
      <c r="B2899" s="87"/>
      <c r="C2899" s="87"/>
      <c r="D2899" s="89"/>
      <c r="R2899" s="89"/>
      <c r="S2899" s="89"/>
      <c r="T2899" s="89"/>
    </row>
    <row r="2900" spans="2:20" s="86" customFormat="1" ht="10.199999999999999">
      <c r="B2900" s="87"/>
      <c r="C2900" s="87"/>
      <c r="D2900" s="89"/>
      <c r="R2900" s="89"/>
      <c r="S2900" s="89"/>
      <c r="T2900" s="89"/>
    </row>
    <row r="2901" spans="2:20" s="86" customFormat="1" ht="10.199999999999999">
      <c r="B2901" s="87"/>
      <c r="C2901" s="87"/>
      <c r="D2901" s="89"/>
      <c r="R2901" s="89"/>
      <c r="S2901" s="89"/>
      <c r="T2901" s="89"/>
    </row>
    <row r="2902" spans="2:20" s="86" customFormat="1" ht="10.199999999999999">
      <c r="B2902" s="87"/>
      <c r="C2902" s="87"/>
      <c r="D2902" s="89"/>
      <c r="R2902" s="89"/>
      <c r="S2902" s="89"/>
      <c r="T2902" s="89"/>
    </row>
    <row r="2903" spans="2:20" s="86" customFormat="1" ht="10.199999999999999">
      <c r="B2903" s="87"/>
      <c r="C2903" s="87"/>
      <c r="D2903" s="89"/>
      <c r="R2903" s="89"/>
      <c r="S2903" s="89"/>
      <c r="T2903" s="89"/>
    </row>
    <row r="2904" spans="2:20" s="86" customFormat="1" ht="10.199999999999999">
      <c r="B2904" s="87"/>
      <c r="C2904" s="87"/>
      <c r="D2904" s="89"/>
      <c r="R2904" s="89"/>
      <c r="S2904" s="89"/>
      <c r="T2904" s="89"/>
    </row>
    <row r="2905" spans="2:20" s="86" customFormat="1" ht="10.199999999999999">
      <c r="B2905" s="87"/>
      <c r="C2905" s="87"/>
      <c r="D2905" s="89"/>
      <c r="R2905" s="89"/>
      <c r="S2905" s="89"/>
      <c r="T2905" s="89"/>
    </row>
    <row r="2906" spans="2:20" s="86" customFormat="1" ht="10.199999999999999">
      <c r="B2906" s="87"/>
      <c r="C2906" s="87"/>
      <c r="D2906" s="89"/>
      <c r="R2906" s="89"/>
      <c r="S2906" s="89"/>
      <c r="T2906" s="89"/>
    </row>
    <row r="2907" spans="2:20" s="86" customFormat="1" ht="10.199999999999999">
      <c r="B2907" s="87"/>
      <c r="C2907" s="87"/>
      <c r="D2907" s="89"/>
      <c r="R2907" s="89"/>
      <c r="S2907" s="89"/>
      <c r="T2907" s="89"/>
    </row>
    <row r="2908" spans="2:20" s="86" customFormat="1" ht="10.199999999999999">
      <c r="B2908" s="87"/>
      <c r="C2908" s="87"/>
      <c r="D2908" s="89"/>
      <c r="R2908" s="89"/>
      <c r="S2908" s="89"/>
      <c r="T2908" s="89"/>
    </row>
    <row r="2909" spans="2:20" s="86" customFormat="1" ht="10.199999999999999">
      <c r="B2909" s="87"/>
      <c r="C2909" s="87"/>
      <c r="D2909" s="89"/>
      <c r="R2909" s="89"/>
      <c r="S2909" s="89"/>
      <c r="T2909" s="89"/>
    </row>
    <row r="2910" spans="2:20" s="86" customFormat="1" ht="10.199999999999999">
      <c r="B2910" s="87"/>
      <c r="C2910" s="87"/>
      <c r="D2910" s="89"/>
      <c r="R2910" s="89"/>
      <c r="S2910" s="89"/>
      <c r="T2910" s="89"/>
    </row>
    <row r="2911" spans="2:20" s="86" customFormat="1" ht="10.199999999999999">
      <c r="B2911" s="87"/>
      <c r="C2911" s="87"/>
      <c r="D2911" s="89"/>
      <c r="R2911" s="89"/>
      <c r="S2911" s="89"/>
      <c r="T2911" s="89"/>
    </row>
    <row r="2912" spans="2:20" s="86" customFormat="1" ht="10.199999999999999">
      <c r="B2912" s="87"/>
      <c r="C2912" s="87"/>
      <c r="D2912" s="89"/>
      <c r="R2912" s="89"/>
      <c r="S2912" s="89"/>
      <c r="T2912" s="89"/>
    </row>
    <row r="2913" spans="2:20" s="86" customFormat="1" ht="10.199999999999999">
      <c r="B2913" s="87"/>
      <c r="C2913" s="87"/>
      <c r="D2913" s="89"/>
      <c r="R2913" s="89"/>
      <c r="S2913" s="89"/>
      <c r="T2913" s="89"/>
    </row>
    <row r="2914" spans="2:20" s="86" customFormat="1" ht="10.199999999999999">
      <c r="B2914" s="87"/>
      <c r="C2914" s="87"/>
      <c r="D2914" s="89"/>
      <c r="R2914" s="89"/>
      <c r="S2914" s="89"/>
      <c r="T2914" s="89"/>
    </row>
    <row r="2915" spans="2:20" s="86" customFormat="1" ht="10.199999999999999">
      <c r="B2915" s="87"/>
      <c r="C2915" s="87"/>
      <c r="D2915" s="89"/>
      <c r="R2915" s="89"/>
      <c r="S2915" s="89"/>
      <c r="T2915" s="89"/>
    </row>
    <row r="2916" spans="2:20" s="86" customFormat="1" ht="10.199999999999999">
      <c r="B2916" s="87"/>
      <c r="C2916" s="87"/>
      <c r="D2916" s="89"/>
      <c r="R2916" s="89"/>
      <c r="S2916" s="89"/>
      <c r="T2916" s="89"/>
    </row>
    <row r="2917" spans="2:20" s="86" customFormat="1" ht="10.199999999999999">
      <c r="B2917" s="87"/>
      <c r="C2917" s="87"/>
      <c r="D2917" s="89"/>
      <c r="R2917" s="89"/>
      <c r="S2917" s="89"/>
      <c r="T2917" s="89"/>
    </row>
    <row r="2918" spans="2:20" s="86" customFormat="1" ht="10.199999999999999">
      <c r="B2918" s="87"/>
      <c r="C2918" s="87"/>
      <c r="D2918" s="89"/>
      <c r="R2918" s="89"/>
      <c r="S2918" s="89"/>
      <c r="T2918" s="89"/>
    </row>
    <row r="2919" spans="2:20" s="86" customFormat="1" ht="10.199999999999999">
      <c r="B2919" s="87"/>
      <c r="C2919" s="87"/>
      <c r="D2919" s="89"/>
      <c r="R2919" s="89"/>
      <c r="S2919" s="89"/>
      <c r="T2919" s="89"/>
    </row>
    <row r="2920" spans="2:20" s="86" customFormat="1" ht="10.199999999999999">
      <c r="B2920" s="87"/>
      <c r="C2920" s="87"/>
      <c r="D2920" s="89"/>
      <c r="R2920" s="89"/>
      <c r="S2920" s="89"/>
      <c r="T2920" s="89"/>
    </row>
    <row r="2921" spans="2:20" s="86" customFormat="1" ht="10.199999999999999">
      <c r="B2921" s="87"/>
      <c r="C2921" s="87"/>
      <c r="D2921" s="89"/>
      <c r="R2921" s="89"/>
      <c r="S2921" s="89"/>
      <c r="T2921" s="89"/>
    </row>
    <row r="2922" spans="2:20" s="86" customFormat="1" ht="10.199999999999999">
      <c r="B2922" s="87"/>
      <c r="C2922" s="87"/>
      <c r="D2922" s="89"/>
      <c r="R2922" s="89"/>
      <c r="S2922" s="89"/>
      <c r="T2922" s="89"/>
    </row>
    <row r="2923" spans="2:20" s="86" customFormat="1" ht="10.199999999999999">
      <c r="B2923" s="87"/>
      <c r="C2923" s="87"/>
      <c r="D2923" s="89"/>
      <c r="R2923" s="89"/>
      <c r="S2923" s="89"/>
      <c r="T2923" s="89"/>
    </row>
    <row r="2924" spans="2:20" s="86" customFormat="1" ht="10.199999999999999">
      <c r="B2924" s="87"/>
      <c r="C2924" s="87"/>
      <c r="D2924" s="89"/>
      <c r="R2924" s="89"/>
      <c r="S2924" s="89"/>
      <c r="T2924" s="89"/>
    </row>
    <row r="2925" spans="2:20" s="86" customFormat="1" ht="10.199999999999999">
      <c r="B2925" s="87"/>
      <c r="C2925" s="87"/>
      <c r="D2925" s="89"/>
      <c r="R2925" s="89"/>
      <c r="S2925" s="89"/>
      <c r="T2925" s="89"/>
    </row>
    <row r="2926" spans="2:20" s="86" customFormat="1" ht="10.199999999999999">
      <c r="B2926" s="87"/>
      <c r="C2926" s="87"/>
      <c r="D2926" s="89"/>
      <c r="R2926" s="89"/>
      <c r="S2926" s="89"/>
      <c r="T2926" s="89"/>
    </row>
    <row r="2927" spans="2:20" s="86" customFormat="1" ht="10.199999999999999">
      <c r="B2927" s="87"/>
      <c r="C2927" s="87"/>
      <c r="D2927" s="89"/>
      <c r="R2927" s="89"/>
      <c r="S2927" s="89"/>
      <c r="T2927" s="89"/>
    </row>
    <row r="2928" spans="2:20" s="86" customFormat="1" ht="10.199999999999999">
      <c r="B2928" s="87"/>
      <c r="C2928" s="87"/>
      <c r="D2928" s="89"/>
      <c r="R2928" s="89"/>
      <c r="S2928" s="89"/>
      <c r="T2928" s="89"/>
    </row>
    <row r="2929" spans="2:20" s="86" customFormat="1" ht="10.199999999999999">
      <c r="B2929" s="87"/>
      <c r="C2929" s="87"/>
      <c r="D2929" s="89"/>
      <c r="R2929" s="89"/>
      <c r="S2929" s="89"/>
      <c r="T2929" s="89"/>
    </row>
    <row r="2930" spans="2:20" s="86" customFormat="1" ht="10.199999999999999">
      <c r="B2930" s="87"/>
      <c r="C2930" s="87"/>
      <c r="D2930" s="89"/>
      <c r="R2930" s="89"/>
      <c r="S2930" s="89"/>
      <c r="T2930" s="89"/>
    </row>
    <row r="2931" spans="2:20" s="86" customFormat="1" ht="10.199999999999999">
      <c r="B2931" s="87"/>
      <c r="C2931" s="87"/>
      <c r="D2931" s="89"/>
      <c r="R2931" s="89"/>
      <c r="S2931" s="89"/>
      <c r="T2931" s="89"/>
    </row>
    <row r="2932" spans="2:20" s="86" customFormat="1" ht="10.199999999999999">
      <c r="B2932" s="87"/>
      <c r="C2932" s="87"/>
      <c r="D2932" s="89"/>
      <c r="R2932" s="89"/>
      <c r="S2932" s="89"/>
      <c r="T2932" s="89"/>
    </row>
    <row r="2933" spans="2:20" s="86" customFormat="1" ht="10.199999999999999">
      <c r="B2933" s="87"/>
      <c r="C2933" s="87"/>
      <c r="D2933" s="89"/>
      <c r="R2933" s="89"/>
      <c r="S2933" s="89"/>
      <c r="T2933" s="89"/>
    </row>
    <row r="2934" spans="2:20" s="86" customFormat="1" ht="10.199999999999999">
      <c r="B2934" s="87"/>
      <c r="C2934" s="87"/>
      <c r="D2934" s="89"/>
      <c r="R2934" s="89"/>
      <c r="S2934" s="89"/>
      <c r="T2934" s="89"/>
    </row>
    <row r="2935" spans="2:20" s="86" customFormat="1" ht="10.199999999999999">
      <c r="B2935" s="87"/>
      <c r="C2935" s="87"/>
      <c r="D2935" s="89"/>
      <c r="R2935" s="89"/>
      <c r="S2935" s="89"/>
      <c r="T2935" s="89"/>
    </row>
    <row r="2936" spans="2:20" s="86" customFormat="1" ht="10.199999999999999">
      <c r="B2936" s="87"/>
      <c r="C2936" s="87"/>
      <c r="D2936" s="89"/>
      <c r="R2936" s="89"/>
      <c r="S2936" s="89"/>
      <c r="T2936" s="89"/>
    </row>
    <row r="2937" spans="2:20" s="86" customFormat="1" ht="10.199999999999999">
      <c r="B2937" s="87"/>
      <c r="C2937" s="87"/>
      <c r="D2937" s="89"/>
      <c r="R2937" s="89"/>
      <c r="S2937" s="89"/>
      <c r="T2937" s="89"/>
    </row>
    <row r="2938" spans="2:20" s="86" customFormat="1" ht="10.199999999999999">
      <c r="B2938" s="87"/>
      <c r="C2938" s="87"/>
      <c r="D2938" s="89"/>
      <c r="R2938" s="89"/>
      <c r="S2938" s="89"/>
      <c r="T2938" s="89"/>
    </row>
    <row r="2939" spans="2:20" s="86" customFormat="1" ht="10.199999999999999">
      <c r="B2939" s="87"/>
      <c r="C2939" s="87"/>
      <c r="D2939" s="89"/>
      <c r="R2939" s="89"/>
      <c r="S2939" s="89"/>
      <c r="T2939" s="89"/>
    </row>
    <row r="2940" spans="2:20" s="86" customFormat="1" ht="10.199999999999999">
      <c r="B2940" s="87"/>
      <c r="C2940" s="87"/>
      <c r="D2940" s="89"/>
      <c r="R2940" s="89"/>
      <c r="S2940" s="89"/>
      <c r="T2940" s="89"/>
    </row>
    <row r="2941" spans="2:20" s="86" customFormat="1" ht="10.199999999999999">
      <c r="B2941" s="87"/>
      <c r="C2941" s="87"/>
      <c r="D2941" s="89"/>
      <c r="R2941" s="89"/>
      <c r="S2941" s="89"/>
      <c r="T2941" s="89"/>
    </row>
    <row r="2942" spans="2:20" s="86" customFormat="1" ht="10.199999999999999">
      <c r="B2942" s="87"/>
      <c r="C2942" s="87"/>
      <c r="D2942" s="89"/>
      <c r="R2942" s="89"/>
      <c r="S2942" s="89"/>
      <c r="T2942" s="89"/>
    </row>
    <row r="2943" spans="2:20" s="86" customFormat="1" ht="10.199999999999999">
      <c r="B2943" s="87"/>
      <c r="C2943" s="87"/>
      <c r="D2943" s="89"/>
      <c r="R2943" s="89"/>
      <c r="S2943" s="89"/>
      <c r="T2943" s="89"/>
    </row>
    <row r="2944" spans="2:20" s="86" customFormat="1" ht="10.199999999999999">
      <c r="B2944" s="87"/>
      <c r="C2944" s="87"/>
      <c r="D2944" s="89"/>
      <c r="R2944" s="89"/>
      <c r="S2944" s="89"/>
      <c r="T2944" s="89"/>
    </row>
    <row r="2945" spans="2:20" s="86" customFormat="1" ht="10.199999999999999">
      <c r="B2945" s="87"/>
      <c r="C2945" s="87"/>
      <c r="D2945" s="89"/>
      <c r="R2945" s="89"/>
      <c r="S2945" s="89"/>
      <c r="T2945" s="89"/>
    </row>
    <row r="2946" spans="2:20" s="86" customFormat="1" ht="10.199999999999999">
      <c r="B2946" s="87"/>
      <c r="C2946" s="87"/>
      <c r="D2946" s="89"/>
      <c r="R2946" s="89"/>
      <c r="S2946" s="89"/>
      <c r="T2946" s="89"/>
    </row>
    <row r="2947" spans="2:20" s="86" customFormat="1" ht="10.199999999999999">
      <c r="B2947" s="87"/>
      <c r="C2947" s="87"/>
      <c r="D2947" s="89"/>
      <c r="R2947" s="89"/>
      <c r="S2947" s="89"/>
      <c r="T2947" s="89"/>
    </row>
    <row r="2948" spans="2:20" s="86" customFormat="1" ht="10.199999999999999">
      <c r="B2948" s="87"/>
      <c r="C2948" s="87"/>
      <c r="D2948" s="89"/>
      <c r="R2948" s="89"/>
      <c r="S2948" s="89"/>
      <c r="T2948" s="89"/>
    </row>
    <row r="2949" spans="2:20" s="86" customFormat="1" ht="10.199999999999999">
      <c r="B2949" s="87"/>
      <c r="C2949" s="87"/>
      <c r="D2949" s="89"/>
      <c r="R2949" s="89"/>
      <c r="S2949" s="89"/>
      <c r="T2949" s="89"/>
    </row>
    <row r="2950" spans="2:20" s="86" customFormat="1" ht="10.199999999999999">
      <c r="B2950" s="87"/>
      <c r="C2950" s="87"/>
      <c r="D2950" s="89"/>
      <c r="R2950" s="89"/>
      <c r="S2950" s="89"/>
      <c r="T2950" s="89"/>
    </row>
    <row r="2951" spans="2:20" s="86" customFormat="1" ht="10.199999999999999">
      <c r="B2951" s="87"/>
      <c r="C2951" s="87"/>
      <c r="D2951" s="89"/>
      <c r="R2951" s="89"/>
      <c r="S2951" s="89"/>
      <c r="T2951" s="89"/>
    </row>
    <row r="2952" spans="2:20" s="86" customFormat="1" ht="10.199999999999999">
      <c r="B2952" s="87"/>
      <c r="C2952" s="87"/>
      <c r="D2952" s="89"/>
      <c r="R2952" s="89"/>
      <c r="S2952" s="89"/>
      <c r="T2952" s="89"/>
    </row>
    <row r="2953" spans="2:20" s="86" customFormat="1" ht="10.199999999999999">
      <c r="B2953" s="87"/>
      <c r="C2953" s="87"/>
      <c r="D2953" s="89"/>
      <c r="R2953" s="89"/>
      <c r="S2953" s="89"/>
      <c r="T2953" s="89"/>
    </row>
    <row r="2954" spans="2:20" s="86" customFormat="1" ht="10.199999999999999">
      <c r="B2954" s="87"/>
      <c r="C2954" s="87"/>
      <c r="D2954" s="89"/>
      <c r="R2954" s="89"/>
      <c r="S2954" s="89"/>
      <c r="T2954" s="89"/>
    </row>
    <row r="2955" spans="2:20" s="86" customFormat="1" ht="10.199999999999999">
      <c r="B2955" s="87"/>
      <c r="C2955" s="87"/>
      <c r="D2955" s="89"/>
      <c r="R2955" s="89"/>
      <c r="S2955" s="89"/>
      <c r="T2955" s="89"/>
    </row>
    <row r="2956" spans="2:20" s="86" customFormat="1" ht="10.199999999999999">
      <c r="B2956" s="87"/>
      <c r="C2956" s="87"/>
      <c r="D2956" s="89"/>
      <c r="R2956" s="89"/>
      <c r="S2956" s="89"/>
      <c r="T2956" s="89"/>
    </row>
    <row r="2957" spans="2:20" s="86" customFormat="1" ht="10.199999999999999">
      <c r="B2957" s="87"/>
      <c r="C2957" s="87"/>
      <c r="D2957" s="89"/>
      <c r="R2957" s="89"/>
      <c r="S2957" s="89"/>
      <c r="T2957" s="89"/>
    </row>
    <row r="2958" spans="2:20" s="86" customFormat="1" ht="10.199999999999999">
      <c r="B2958" s="87"/>
      <c r="C2958" s="87"/>
      <c r="D2958" s="89"/>
      <c r="R2958" s="89"/>
      <c r="S2958" s="89"/>
      <c r="T2958" s="89"/>
    </row>
    <row r="2959" spans="2:20" s="86" customFormat="1" ht="10.199999999999999">
      <c r="B2959" s="87"/>
      <c r="C2959" s="87"/>
      <c r="D2959" s="89"/>
      <c r="R2959" s="89"/>
      <c r="S2959" s="89"/>
      <c r="T2959" s="89"/>
    </row>
    <row r="2960" spans="2:20" s="86" customFormat="1" ht="10.199999999999999">
      <c r="B2960" s="87"/>
      <c r="C2960" s="87"/>
      <c r="D2960" s="89"/>
      <c r="R2960" s="89"/>
      <c r="S2960" s="89"/>
      <c r="T2960" s="89"/>
    </row>
    <row r="2961" spans="2:20" s="86" customFormat="1" ht="10.199999999999999">
      <c r="B2961" s="87"/>
      <c r="C2961" s="87"/>
      <c r="D2961" s="89"/>
      <c r="R2961" s="89"/>
      <c r="S2961" s="89"/>
      <c r="T2961" s="89"/>
    </row>
    <row r="2962" spans="2:20" s="86" customFormat="1" ht="10.199999999999999">
      <c r="B2962" s="87"/>
      <c r="C2962" s="87"/>
      <c r="D2962" s="89"/>
      <c r="R2962" s="89"/>
      <c r="S2962" s="89"/>
      <c r="T2962" s="89"/>
    </row>
    <row r="2963" spans="2:20" s="86" customFormat="1" ht="10.199999999999999">
      <c r="B2963" s="87"/>
      <c r="C2963" s="87"/>
      <c r="D2963" s="89"/>
      <c r="R2963" s="89"/>
      <c r="S2963" s="89"/>
      <c r="T2963" s="89"/>
    </row>
    <row r="2964" spans="2:20" s="86" customFormat="1" ht="10.199999999999999">
      <c r="B2964" s="87"/>
      <c r="C2964" s="87"/>
      <c r="D2964" s="89"/>
      <c r="R2964" s="89"/>
      <c r="S2964" s="89"/>
      <c r="T2964" s="89"/>
    </row>
    <row r="2965" spans="2:20" s="86" customFormat="1" ht="10.199999999999999">
      <c r="B2965" s="87"/>
      <c r="C2965" s="87"/>
      <c r="D2965" s="89"/>
      <c r="R2965" s="89"/>
      <c r="S2965" s="89"/>
      <c r="T2965" s="89"/>
    </row>
    <row r="2966" spans="2:20" s="86" customFormat="1" ht="10.199999999999999">
      <c r="B2966" s="87"/>
      <c r="C2966" s="87"/>
      <c r="D2966" s="89"/>
      <c r="R2966" s="89"/>
      <c r="S2966" s="89"/>
      <c r="T2966" s="89"/>
    </row>
    <row r="2967" spans="2:20" s="86" customFormat="1" ht="10.199999999999999">
      <c r="B2967" s="87"/>
      <c r="C2967" s="87"/>
      <c r="D2967" s="89"/>
      <c r="R2967" s="89"/>
      <c r="S2967" s="89"/>
      <c r="T2967" s="89"/>
    </row>
    <row r="2968" spans="2:20" s="86" customFormat="1" ht="10.199999999999999">
      <c r="B2968" s="87"/>
      <c r="C2968" s="87"/>
      <c r="D2968" s="89"/>
      <c r="R2968" s="89"/>
      <c r="S2968" s="89"/>
      <c r="T2968" s="89"/>
    </row>
    <row r="2969" spans="2:20" s="86" customFormat="1" ht="10.199999999999999">
      <c r="B2969" s="87"/>
      <c r="C2969" s="87"/>
      <c r="D2969" s="89"/>
      <c r="R2969" s="89"/>
      <c r="S2969" s="89"/>
      <c r="T2969" s="89"/>
    </row>
    <row r="2970" spans="2:20" s="86" customFormat="1" ht="10.199999999999999">
      <c r="B2970" s="87"/>
      <c r="C2970" s="87"/>
      <c r="D2970" s="89"/>
      <c r="R2970" s="89"/>
      <c r="S2970" s="89"/>
      <c r="T2970" s="89"/>
    </row>
    <row r="2971" spans="2:20" s="86" customFormat="1" ht="10.199999999999999">
      <c r="B2971" s="87"/>
      <c r="C2971" s="87"/>
      <c r="D2971" s="89"/>
      <c r="R2971" s="89"/>
      <c r="S2971" s="89"/>
      <c r="T2971" s="89"/>
    </row>
    <row r="2972" spans="2:20" s="86" customFormat="1" ht="10.199999999999999">
      <c r="B2972" s="87"/>
      <c r="C2972" s="87"/>
      <c r="D2972" s="89"/>
      <c r="R2972" s="89"/>
      <c r="S2972" s="89"/>
      <c r="T2972" s="89"/>
    </row>
    <row r="2973" spans="2:20" s="86" customFormat="1" ht="10.199999999999999">
      <c r="B2973" s="87"/>
      <c r="C2973" s="87"/>
      <c r="D2973" s="89"/>
      <c r="R2973" s="89"/>
      <c r="S2973" s="89"/>
      <c r="T2973" s="89"/>
    </row>
    <row r="2974" spans="2:20" s="86" customFormat="1" ht="10.199999999999999">
      <c r="B2974" s="87"/>
      <c r="C2974" s="87"/>
      <c r="D2974" s="89"/>
      <c r="R2974" s="89"/>
      <c r="S2974" s="89"/>
      <c r="T2974" s="89"/>
    </row>
    <row r="2975" spans="2:20" s="86" customFormat="1" ht="10.199999999999999">
      <c r="B2975" s="87"/>
      <c r="C2975" s="87"/>
      <c r="D2975" s="89"/>
      <c r="R2975" s="89"/>
      <c r="S2975" s="89"/>
      <c r="T2975" s="89"/>
    </row>
    <row r="2976" spans="2:20" s="86" customFormat="1" ht="10.199999999999999">
      <c r="B2976" s="87"/>
      <c r="C2976" s="87"/>
      <c r="D2976" s="89"/>
      <c r="R2976" s="89"/>
      <c r="S2976" s="89"/>
      <c r="T2976" s="89"/>
    </row>
    <row r="2977" spans="2:20" s="86" customFormat="1" ht="10.199999999999999">
      <c r="B2977" s="87"/>
      <c r="C2977" s="87"/>
      <c r="D2977" s="89"/>
      <c r="R2977" s="89"/>
      <c r="S2977" s="89"/>
      <c r="T2977" s="89"/>
    </row>
    <row r="2978" spans="2:20" s="86" customFormat="1" ht="10.199999999999999">
      <c r="B2978" s="87"/>
      <c r="C2978" s="87"/>
      <c r="D2978" s="89"/>
      <c r="R2978" s="89"/>
      <c r="S2978" s="89"/>
      <c r="T2978" s="89"/>
    </row>
    <row r="2979" spans="2:20" s="86" customFormat="1" ht="10.199999999999999">
      <c r="B2979" s="87"/>
      <c r="C2979" s="87"/>
      <c r="D2979" s="89"/>
      <c r="R2979" s="89"/>
      <c r="S2979" s="89"/>
      <c r="T2979" s="89"/>
    </row>
    <row r="2980" spans="2:20" s="86" customFormat="1" ht="10.199999999999999">
      <c r="B2980" s="87"/>
      <c r="C2980" s="87"/>
      <c r="D2980" s="89"/>
      <c r="R2980" s="89"/>
      <c r="S2980" s="89"/>
      <c r="T2980" s="89"/>
    </row>
    <row r="2981" spans="2:20" s="86" customFormat="1" ht="10.199999999999999">
      <c r="B2981" s="87"/>
      <c r="C2981" s="87"/>
      <c r="D2981" s="89"/>
      <c r="R2981" s="89"/>
      <c r="S2981" s="89"/>
      <c r="T2981" s="89"/>
    </row>
    <row r="2982" spans="2:20" s="86" customFormat="1" ht="10.199999999999999">
      <c r="B2982" s="87"/>
      <c r="C2982" s="87"/>
      <c r="D2982" s="89"/>
      <c r="R2982" s="89"/>
      <c r="S2982" s="89"/>
      <c r="T2982" s="89"/>
    </row>
    <row r="2983" spans="2:20" s="86" customFormat="1" ht="10.199999999999999">
      <c r="B2983" s="87"/>
      <c r="C2983" s="87"/>
      <c r="D2983" s="89"/>
      <c r="R2983" s="89"/>
      <c r="S2983" s="89"/>
      <c r="T2983" s="89"/>
    </row>
    <row r="2984" spans="2:20" s="86" customFormat="1" ht="10.199999999999999">
      <c r="B2984" s="87"/>
      <c r="C2984" s="87"/>
      <c r="D2984" s="89"/>
      <c r="R2984" s="89"/>
      <c r="S2984" s="89"/>
      <c r="T2984" s="89"/>
    </row>
    <row r="2985" spans="2:20" s="86" customFormat="1" ht="10.199999999999999">
      <c r="B2985" s="87"/>
      <c r="C2985" s="87"/>
      <c r="D2985" s="89"/>
      <c r="R2985" s="89"/>
      <c r="S2985" s="89"/>
      <c r="T2985" s="89"/>
    </row>
    <row r="2986" spans="2:20" s="86" customFormat="1" ht="10.199999999999999">
      <c r="B2986" s="87"/>
      <c r="C2986" s="87"/>
      <c r="D2986" s="89"/>
      <c r="R2986" s="89"/>
      <c r="S2986" s="89"/>
      <c r="T2986" s="89"/>
    </row>
    <row r="2987" spans="2:20" s="86" customFormat="1" ht="10.199999999999999">
      <c r="B2987" s="87"/>
      <c r="C2987" s="87"/>
      <c r="D2987" s="89"/>
      <c r="R2987" s="89"/>
      <c r="S2987" s="89"/>
      <c r="T2987" s="89"/>
    </row>
    <row r="2988" spans="2:20" s="86" customFormat="1" ht="10.199999999999999">
      <c r="B2988" s="87"/>
      <c r="C2988" s="87"/>
      <c r="D2988" s="89"/>
      <c r="R2988" s="89"/>
      <c r="S2988" s="89"/>
      <c r="T2988" s="89"/>
    </row>
    <row r="2989" spans="2:20" s="86" customFormat="1" ht="10.199999999999999">
      <c r="B2989" s="87"/>
      <c r="C2989" s="87"/>
      <c r="D2989" s="89"/>
      <c r="R2989" s="89"/>
      <c r="S2989" s="89"/>
      <c r="T2989" s="89"/>
    </row>
    <row r="2990" spans="2:20" s="86" customFormat="1" ht="10.199999999999999">
      <c r="B2990" s="87"/>
      <c r="C2990" s="87"/>
      <c r="D2990" s="89"/>
      <c r="R2990" s="89"/>
      <c r="S2990" s="89"/>
      <c r="T2990" s="89"/>
    </row>
    <row r="2991" spans="2:20" s="86" customFormat="1" ht="10.199999999999999">
      <c r="B2991" s="87"/>
      <c r="C2991" s="87"/>
      <c r="D2991" s="89"/>
      <c r="R2991" s="89"/>
      <c r="S2991" s="89"/>
      <c r="T2991" s="89"/>
    </row>
    <row r="2992" spans="2:20" s="86" customFormat="1" ht="10.199999999999999">
      <c r="B2992" s="87"/>
      <c r="C2992" s="87"/>
      <c r="D2992" s="89"/>
      <c r="R2992" s="89"/>
      <c r="S2992" s="89"/>
      <c r="T2992" s="89"/>
    </row>
    <row r="2993" spans="2:20" s="86" customFormat="1" ht="10.199999999999999">
      <c r="B2993" s="87"/>
      <c r="C2993" s="87"/>
      <c r="D2993" s="89"/>
      <c r="R2993" s="89"/>
      <c r="S2993" s="89"/>
      <c r="T2993" s="89"/>
    </row>
    <row r="2994" spans="2:20" s="86" customFormat="1" ht="10.199999999999999">
      <c r="B2994" s="87"/>
      <c r="C2994" s="87"/>
      <c r="D2994" s="89"/>
      <c r="R2994" s="89"/>
      <c r="S2994" s="89"/>
      <c r="T2994" s="89"/>
    </row>
    <row r="2995" spans="2:20" s="86" customFormat="1" ht="10.199999999999999">
      <c r="B2995" s="87"/>
      <c r="C2995" s="87"/>
      <c r="D2995" s="89"/>
      <c r="R2995" s="89"/>
      <c r="S2995" s="89"/>
      <c r="T2995" s="89"/>
    </row>
    <row r="2996" spans="2:20" s="86" customFormat="1" ht="10.199999999999999">
      <c r="B2996" s="87"/>
      <c r="C2996" s="87"/>
      <c r="D2996" s="89"/>
      <c r="R2996" s="89"/>
      <c r="S2996" s="89"/>
      <c r="T2996" s="89"/>
    </row>
    <row r="2997" spans="2:20" s="86" customFormat="1" ht="10.199999999999999">
      <c r="B2997" s="87"/>
      <c r="C2997" s="87"/>
      <c r="D2997" s="89"/>
      <c r="R2997" s="89"/>
      <c r="S2997" s="89"/>
      <c r="T2997" s="89"/>
    </row>
    <row r="2998" spans="2:20" s="86" customFormat="1" ht="10.199999999999999">
      <c r="B2998" s="87"/>
      <c r="C2998" s="87"/>
      <c r="D2998" s="89"/>
      <c r="R2998" s="89"/>
      <c r="S2998" s="89"/>
      <c r="T2998" s="89"/>
    </row>
    <row r="2999" spans="2:20" s="86" customFormat="1" ht="10.199999999999999">
      <c r="B2999" s="87"/>
      <c r="C2999" s="87"/>
      <c r="D2999" s="89"/>
      <c r="R2999" s="89"/>
      <c r="S2999" s="89"/>
      <c r="T2999" s="89"/>
    </row>
    <row r="3000" spans="2:20" s="86" customFormat="1" ht="10.199999999999999">
      <c r="B3000" s="87"/>
      <c r="C3000" s="87"/>
      <c r="D3000" s="89"/>
      <c r="R3000" s="89"/>
      <c r="S3000" s="89"/>
      <c r="T3000" s="89"/>
    </row>
    <row r="3001" spans="2:20" s="86" customFormat="1" ht="10.199999999999999">
      <c r="B3001" s="87"/>
      <c r="C3001" s="87"/>
      <c r="D3001" s="89"/>
      <c r="R3001" s="89"/>
      <c r="S3001" s="89"/>
      <c r="T3001" s="89"/>
    </row>
    <row r="3002" spans="2:20" s="86" customFormat="1" ht="10.199999999999999">
      <c r="B3002" s="87"/>
      <c r="C3002" s="87"/>
      <c r="D3002" s="89"/>
      <c r="R3002" s="89"/>
      <c r="S3002" s="89"/>
      <c r="T3002" s="89"/>
    </row>
    <row r="3003" spans="2:20" s="86" customFormat="1" ht="10.199999999999999">
      <c r="B3003" s="87"/>
      <c r="C3003" s="87"/>
      <c r="D3003" s="89"/>
      <c r="R3003" s="89"/>
      <c r="S3003" s="89"/>
      <c r="T3003" s="89"/>
    </row>
    <row r="3004" spans="2:20" s="86" customFormat="1" ht="10.199999999999999">
      <c r="B3004" s="87"/>
      <c r="C3004" s="87"/>
      <c r="D3004" s="89"/>
      <c r="R3004" s="89"/>
      <c r="S3004" s="89"/>
      <c r="T3004" s="89"/>
    </row>
    <row r="3005" spans="2:20" s="86" customFormat="1" ht="10.199999999999999">
      <c r="B3005" s="87"/>
      <c r="C3005" s="87"/>
      <c r="D3005" s="89"/>
      <c r="R3005" s="89"/>
      <c r="S3005" s="89"/>
      <c r="T3005" s="89"/>
    </row>
    <row r="3006" spans="2:20" s="86" customFormat="1" ht="10.199999999999999">
      <c r="B3006" s="87"/>
      <c r="C3006" s="87"/>
      <c r="D3006" s="89"/>
      <c r="R3006" s="89"/>
      <c r="S3006" s="89"/>
      <c r="T3006" s="89"/>
    </row>
    <row r="3007" spans="2:20" s="86" customFormat="1" ht="10.199999999999999">
      <c r="B3007" s="87"/>
      <c r="C3007" s="87"/>
      <c r="D3007" s="89"/>
      <c r="R3007" s="89"/>
      <c r="S3007" s="89"/>
      <c r="T3007" s="89"/>
    </row>
    <row r="3008" spans="2:20" s="86" customFormat="1" ht="10.199999999999999">
      <c r="B3008" s="87"/>
      <c r="C3008" s="87"/>
      <c r="D3008" s="89"/>
      <c r="R3008" s="89"/>
      <c r="S3008" s="89"/>
      <c r="T3008" s="89"/>
    </row>
    <row r="3009" spans="2:20" s="86" customFormat="1" ht="10.199999999999999">
      <c r="B3009" s="87"/>
      <c r="C3009" s="87"/>
      <c r="D3009" s="89"/>
      <c r="R3009" s="89"/>
      <c r="S3009" s="89"/>
      <c r="T3009" s="89"/>
    </row>
    <row r="3010" spans="2:20" s="86" customFormat="1" ht="10.199999999999999">
      <c r="B3010" s="87"/>
      <c r="C3010" s="87"/>
      <c r="D3010" s="89"/>
      <c r="R3010" s="89"/>
      <c r="S3010" s="89"/>
      <c r="T3010" s="89"/>
    </row>
    <row r="3011" spans="2:20" s="86" customFormat="1" ht="10.199999999999999">
      <c r="B3011" s="87"/>
      <c r="C3011" s="87"/>
      <c r="D3011" s="89"/>
      <c r="R3011" s="89"/>
      <c r="S3011" s="89"/>
      <c r="T3011" s="89"/>
    </row>
    <row r="3012" spans="2:20" s="86" customFormat="1" ht="10.199999999999999">
      <c r="B3012" s="87"/>
      <c r="C3012" s="87"/>
      <c r="D3012" s="89"/>
      <c r="R3012" s="89"/>
      <c r="S3012" s="89"/>
      <c r="T3012" s="89"/>
    </row>
    <row r="3013" spans="2:20" s="86" customFormat="1" ht="10.199999999999999">
      <c r="B3013" s="87"/>
      <c r="C3013" s="87"/>
      <c r="D3013" s="89"/>
      <c r="R3013" s="89"/>
      <c r="S3013" s="89"/>
      <c r="T3013" s="89"/>
    </row>
    <row r="3014" spans="2:20" s="86" customFormat="1" ht="10.199999999999999">
      <c r="B3014" s="87"/>
      <c r="C3014" s="87"/>
      <c r="D3014" s="89"/>
      <c r="R3014" s="89"/>
      <c r="S3014" s="89"/>
      <c r="T3014" s="89"/>
    </row>
    <row r="3015" spans="2:20" s="86" customFormat="1" ht="10.199999999999999">
      <c r="B3015" s="87"/>
      <c r="C3015" s="87"/>
      <c r="D3015" s="89"/>
      <c r="R3015" s="89"/>
      <c r="S3015" s="89"/>
      <c r="T3015" s="89"/>
    </row>
    <row r="3016" spans="2:20" s="86" customFormat="1" ht="10.199999999999999">
      <c r="B3016" s="87"/>
      <c r="C3016" s="87"/>
      <c r="D3016" s="89"/>
      <c r="R3016" s="89"/>
      <c r="S3016" s="89"/>
      <c r="T3016" s="89"/>
    </row>
    <row r="3017" spans="2:20" s="86" customFormat="1" ht="10.199999999999999">
      <c r="B3017" s="87"/>
      <c r="C3017" s="87"/>
      <c r="D3017" s="89"/>
      <c r="R3017" s="89"/>
      <c r="S3017" s="89"/>
      <c r="T3017" s="89"/>
    </row>
    <row r="3018" spans="2:20" s="86" customFormat="1" ht="10.199999999999999">
      <c r="B3018" s="87"/>
      <c r="C3018" s="87"/>
      <c r="D3018" s="89"/>
      <c r="R3018" s="89"/>
      <c r="S3018" s="89"/>
      <c r="T3018" s="89"/>
    </row>
    <row r="3019" spans="2:20" s="86" customFormat="1" ht="10.199999999999999">
      <c r="B3019" s="87"/>
      <c r="C3019" s="87"/>
      <c r="D3019" s="89"/>
      <c r="R3019" s="89"/>
      <c r="S3019" s="89"/>
      <c r="T3019" s="89"/>
    </row>
    <row r="3020" spans="2:20" s="86" customFormat="1" ht="10.199999999999999">
      <c r="B3020" s="87"/>
      <c r="C3020" s="87"/>
      <c r="D3020" s="89"/>
      <c r="R3020" s="89"/>
      <c r="S3020" s="89"/>
      <c r="T3020" s="89"/>
    </row>
    <row r="3021" spans="2:20" s="86" customFormat="1" ht="10.199999999999999">
      <c r="B3021" s="87"/>
      <c r="C3021" s="87"/>
      <c r="D3021" s="89"/>
      <c r="R3021" s="89"/>
      <c r="S3021" s="89"/>
      <c r="T3021" s="89"/>
    </row>
    <row r="3022" spans="2:20" s="86" customFormat="1" ht="10.199999999999999">
      <c r="B3022" s="87"/>
      <c r="C3022" s="87"/>
      <c r="D3022" s="89"/>
      <c r="R3022" s="89"/>
      <c r="S3022" s="89"/>
      <c r="T3022" s="89"/>
    </row>
    <row r="3023" spans="2:20" s="86" customFormat="1" ht="10.199999999999999">
      <c r="B3023" s="87"/>
      <c r="C3023" s="87"/>
      <c r="D3023" s="89"/>
      <c r="R3023" s="89"/>
      <c r="S3023" s="89"/>
      <c r="T3023" s="89"/>
    </row>
    <row r="3024" spans="2:20" s="86" customFormat="1" ht="10.199999999999999">
      <c r="B3024" s="87"/>
      <c r="C3024" s="87"/>
      <c r="D3024" s="89"/>
      <c r="R3024" s="89"/>
      <c r="S3024" s="89"/>
      <c r="T3024" s="89"/>
    </row>
    <row r="3025" spans="2:20" s="86" customFormat="1" ht="10.199999999999999">
      <c r="B3025" s="87"/>
      <c r="C3025" s="87"/>
      <c r="D3025" s="89"/>
      <c r="R3025" s="89"/>
      <c r="S3025" s="89"/>
      <c r="T3025" s="89"/>
    </row>
    <row r="3026" spans="2:20" s="86" customFormat="1" ht="10.199999999999999">
      <c r="B3026" s="87"/>
      <c r="C3026" s="87"/>
      <c r="D3026" s="89"/>
      <c r="R3026" s="89"/>
      <c r="S3026" s="89"/>
      <c r="T3026" s="89"/>
    </row>
    <row r="3027" spans="2:20" s="86" customFormat="1" ht="10.199999999999999">
      <c r="B3027" s="87"/>
      <c r="C3027" s="87"/>
      <c r="D3027" s="89"/>
      <c r="R3027" s="89"/>
      <c r="S3027" s="89"/>
      <c r="T3027" s="89"/>
    </row>
    <row r="3028" spans="2:20" s="86" customFormat="1" ht="10.199999999999999">
      <c r="B3028" s="87"/>
      <c r="C3028" s="87"/>
      <c r="D3028" s="89"/>
      <c r="R3028" s="89"/>
      <c r="S3028" s="89"/>
      <c r="T3028" s="89"/>
    </row>
    <row r="3029" spans="2:20" s="86" customFormat="1" ht="10.199999999999999">
      <c r="B3029" s="87"/>
      <c r="C3029" s="87"/>
      <c r="D3029" s="89"/>
      <c r="R3029" s="89"/>
      <c r="S3029" s="89"/>
      <c r="T3029" s="89"/>
    </row>
    <row r="3030" spans="2:20" s="86" customFormat="1" ht="10.199999999999999">
      <c r="B3030" s="87"/>
      <c r="C3030" s="87"/>
      <c r="D3030" s="89"/>
      <c r="R3030" s="89"/>
      <c r="S3030" s="89"/>
      <c r="T3030" s="89"/>
    </row>
    <row r="3031" spans="2:20" s="86" customFormat="1" ht="10.199999999999999">
      <c r="B3031" s="87"/>
      <c r="C3031" s="87"/>
      <c r="D3031" s="89"/>
      <c r="R3031" s="89"/>
      <c r="S3031" s="89"/>
      <c r="T3031" s="89"/>
    </row>
    <row r="3032" spans="2:20" s="86" customFormat="1" ht="10.199999999999999">
      <c r="B3032" s="87"/>
      <c r="C3032" s="87"/>
      <c r="D3032" s="89"/>
      <c r="R3032" s="89"/>
      <c r="S3032" s="89"/>
      <c r="T3032" s="89"/>
    </row>
    <row r="3033" spans="2:20" s="86" customFormat="1" ht="10.199999999999999">
      <c r="B3033" s="87"/>
      <c r="C3033" s="87"/>
      <c r="D3033" s="89"/>
      <c r="R3033" s="89"/>
      <c r="S3033" s="89"/>
      <c r="T3033" s="89"/>
    </row>
    <row r="3034" spans="2:20" s="86" customFormat="1" ht="10.199999999999999">
      <c r="B3034" s="87"/>
      <c r="C3034" s="87"/>
      <c r="D3034" s="89"/>
      <c r="R3034" s="89"/>
      <c r="S3034" s="89"/>
      <c r="T3034" s="89"/>
    </row>
    <row r="3035" spans="2:20" s="86" customFormat="1" ht="10.199999999999999">
      <c r="B3035" s="87"/>
      <c r="C3035" s="87"/>
      <c r="D3035" s="89"/>
      <c r="R3035" s="89"/>
      <c r="S3035" s="89"/>
      <c r="T3035" s="89"/>
    </row>
    <row r="3036" spans="2:20" s="86" customFormat="1" ht="10.199999999999999">
      <c r="B3036" s="87"/>
      <c r="C3036" s="87"/>
      <c r="D3036" s="89"/>
      <c r="R3036" s="89"/>
      <c r="S3036" s="89"/>
      <c r="T3036" s="89"/>
    </row>
    <row r="3037" spans="2:20" s="86" customFormat="1" ht="10.199999999999999">
      <c r="B3037" s="87"/>
      <c r="C3037" s="87"/>
      <c r="D3037" s="89"/>
      <c r="R3037" s="89"/>
      <c r="S3037" s="89"/>
      <c r="T3037" s="89"/>
    </row>
    <row r="3038" spans="2:20" s="86" customFormat="1" ht="10.199999999999999">
      <c r="B3038" s="87"/>
      <c r="C3038" s="87"/>
      <c r="D3038" s="89"/>
      <c r="R3038" s="89"/>
      <c r="S3038" s="89"/>
      <c r="T3038" s="89"/>
    </row>
    <row r="3039" spans="2:20" s="86" customFormat="1" ht="10.199999999999999">
      <c r="B3039" s="87"/>
      <c r="C3039" s="87"/>
      <c r="D3039" s="89"/>
      <c r="R3039" s="89"/>
      <c r="S3039" s="89"/>
      <c r="T3039" s="89"/>
    </row>
    <row r="3040" spans="2:20" s="86" customFormat="1" ht="10.199999999999999">
      <c r="B3040" s="87"/>
      <c r="C3040" s="87"/>
      <c r="D3040" s="89"/>
      <c r="R3040" s="89"/>
      <c r="S3040" s="89"/>
      <c r="T3040" s="89"/>
    </row>
    <row r="3041" spans="2:20" s="86" customFormat="1" ht="10.199999999999999">
      <c r="B3041" s="87"/>
      <c r="C3041" s="87"/>
      <c r="D3041" s="89"/>
      <c r="R3041" s="89"/>
      <c r="S3041" s="89"/>
      <c r="T3041" s="89"/>
    </row>
    <row r="3042" spans="2:20" s="86" customFormat="1" ht="10.199999999999999">
      <c r="B3042" s="87"/>
      <c r="C3042" s="87"/>
      <c r="D3042" s="89"/>
      <c r="R3042" s="89"/>
      <c r="S3042" s="89"/>
      <c r="T3042" s="89"/>
    </row>
    <row r="3043" spans="2:20" s="86" customFormat="1" ht="10.199999999999999">
      <c r="B3043" s="87"/>
      <c r="C3043" s="87"/>
      <c r="D3043" s="89"/>
      <c r="R3043" s="89"/>
      <c r="S3043" s="89"/>
      <c r="T3043" s="89"/>
    </row>
    <row r="3044" spans="2:20" s="86" customFormat="1" ht="10.199999999999999">
      <c r="B3044" s="87"/>
      <c r="C3044" s="87"/>
      <c r="D3044" s="89"/>
      <c r="R3044" s="89"/>
      <c r="S3044" s="89"/>
      <c r="T3044" s="89"/>
    </row>
    <row r="3045" spans="2:20" s="86" customFormat="1" ht="10.199999999999999">
      <c r="B3045" s="87"/>
      <c r="C3045" s="87"/>
      <c r="D3045" s="89"/>
      <c r="R3045" s="89"/>
      <c r="S3045" s="89"/>
      <c r="T3045" s="89"/>
    </row>
    <row r="3046" spans="2:20" s="86" customFormat="1" ht="10.199999999999999">
      <c r="B3046" s="87"/>
      <c r="C3046" s="87"/>
      <c r="D3046" s="89"/>
      <c r="R3046" s="89"/>
      <c r="S3046" s="89"/>
      <c r="T3046" s="89"/>
    </row>
    <row r="3047" spans="2:20" s="86" customFormat="1" ht="10.199999999999999">
      <c r="B3047" s="87"/>
      <c r="C3047" s="87"/>
      <c r="D3047" s="89"/>
      <c r="R3047" s="89"/>
      <c r="S3047" s="89"/>
      <c r="T3047" s="89"/>
    </row>
    <row r="3048" spans="2:20" s="86" customFormat="1" ht="10.199999999999999">
      <c r="B3048" s="87"/>
      <c r="C3048" s="87"/>
      <c r="D3048" s="89"/>
      <c r="R3048" s="89"/>
      <c r="S3048" s="89"/>
      <c r="T3048" s="89"/>
    </row>
    <row r="3049" spans="2:20" s="86" customFormat="1" ht="10.199999999999999">
      <c r="B3049" s="87"/>
      <c r="C3049" s="87"/>
      <c r="D3049" s="89"/>
      <c r="R3049" s="89"/>
      <c r="S3049" s="89"/>
      <c r="T3049" s="89"/>
    </row>
    <row r="3050" spans="2:20" s="86" customFormat="1" ht="10.199999999999999">
      <c r="B3050" s="87"/>
      <c r="C3050" s="87"/>
      <c r="D3050" s="89"/>
      <c r="R3050" s="89"/>
      <c r="S3050" s="89"/>
      <c r="T3050" s="89"/>
    </row>
    <row r="3051" spans="2:20" s="86" customFormat="1" ht="10.199999999999999">
      <c r="B3051" s="87"/>
      <c r="C3051" s="87"/>
      <c r="D3051" s="89"/>
      <c r="R3051" s="89"/>
      <c r="S3051" s="89"/>
      <c r="T3051" s="89"/>
    </row>
    <row r="3052" spans="2:20" s="86" customFormat="1" ht="10.199999999999999">
      <c r="B3052" s="87"/>
      <c r="C3052" s="87"/>
      <c r="D3052" s="89"/>
      <c r="R3052" s="89"/>
      <c r="S3052" s="89"/>
      <c r="T3052" s="89"/>
    </row>
    <row r="3053" spans="2:20" s="86" customFormat="1" ht="10.199999999999999">
      <c r="B3053" s="87"/>
      <c r="C3053" s="87"/>
      <c r="D3053" s="89"/>
      <c r="R3053" s="89"/>
      <c r="S3053" s="89"/>
      <c r="T3053" s="89"/>
    </row>
    <row r="3054" spans="2:20" s="86" customFormat="1" ht="10.199999999999999">
      <c r="B3054" s="87"/>
      <c r="C3054" s="87"/>
      <c r="D3054" s="89"/>
      <c r="R3054" s="89"/>
      <c r="S3054" s="89"/>
      <c r="T3054" s="89"/>
    </row>
    <row r="3055" spans="2:20" s="86" customFormat="1" ht="10.199999999999999">
      <c r="B3055" s="87"/>
      <c r="C3055" s="87"/>
      <c r="D3055" s="89"/>
      <c r="R3055" s="89"/>
      <c r="S3055" s="89"/>
      <c r="T3055" s="89"/>
    </row>
    <row r="3056" spans="2:20" s="86" customFormat="1" ht="10.199999999999999">
      <c r="B3056" s="87"/>
      <c r="C3056" s="87"/>
      <c r="D3056" s="89"/>
      <c r="R3056" s="89"/>
      <c r="S3056" s="89"/>
      <c r="T3056" s="89"/>
    </row>
    <row r="3057" spans="2:20" s="86" customFormat="1" ht="10.199999999999999">
      <c r="B3057" s="87"/>
      <c r="C3057" s="87"/>
      <c r="D3057" s="89"/>
      <c r="R3057" s="89"/>
      <c r="S3057" s="89"/>
      <c r="T3057" s="89"/>
    </row>
    <row r="3058" spans="2:20" s="86" customFormat="1" ht="10.199999999999999">
      <c r="B3058" s="87"/>
      <c r="C3058" s="87"/>
      <c r="D3058" s="89"/>
      <c r="R3058" s="89"/>
      <c r="S3058" s="89"/>
      <c r="T3058" s="89"/>
    </row>
    <row r="3059" spans="2:20" s="86" customFormat="1" ht="10.199999999999999">
      <c r="B3059" s="87"/>
      <c r="C3059" s="87"/>
      <c r="D3059" s="89"/>
      <c r="R3059" s="89"/>
      <c r="S3059" s="89"/>
      <c r="T3059" s="89"/>
    </row>
    <row r="3060" spans="2:20" s="86" customFormat="1" ht="10.199999999999999">
      <c r="B3060" s="87"/>
      <c r="C3060" s="87"/>
      <c r="D3060" s="89"/>
      <c r="R3060" s="89"/>
      <c r="S3060" s="89"/>
      <c r="T3060" s="89"/>
    </row>
    <row r="3061" spans="2:20" s="86" customFormat="1" ht="10.199999999999999">
      <c r="B3061" s="87"/>
      <c r="C3061" s="87"/>
      <c r="D3061" s="89"/>
      <c r="R3061" s="89"/>
      <c r="S3061" s="89"/>
      <c r="T3061" s="89"/>
    </row>
    <row r="3062" spans="2:20" s="86" customFormat="1" ht="10.199999999999999">
      <c r="B3062" s="87"/>
      <c r="C3062" s="87"/>
      <c r="D3062" s="89"/>
      <c r="R3062" s="89"/>
      <c r="S3062" s="89"/>
      <c r="T3062" s="89"/>
    </row>
    <row r="3063" spans="2:20" s="86" customFormat="1" ht="10.199999999999999">
      <c r="B3063" s="87"/>
      <c r="C3063" s="87"/>
      <c r="D3063" s="89"/>
      <c r="R3063" s="89"/>
      <c r="S3063" s="89"/>
      <c r="T3063" s="89"/>
    </row>
    <row r="3064" spans="2:20" s="86" customFormat="1" ht="10.199999999999999">
      <c r="B3064" s="87"/>
      <c r="C3064" s="87"/>
      <c r="D3064" s="89"/>
      <c r="R3064" s="89"/>
      <c r="S3064" s="89"/>
      <c r="T3064" s="89"/>
    </row>
    <row r="3065" spans="2:20" s="86" customFormat="1" ht="10.199999999999999">
      <c r="B3065" s="87"/>
      <c r="C3065" s="87"/>
      <c r="D3065" s="89"/>
      <c r="R3065" s="89"/>
      <c r="S3065" s="89"/>
      <c r="T3065" s="89"/>
    </row>
    <row r="3066" spans="2:20" s="86" customFormat="1" ht="10.199999999999999">
      <c r="B3066" s="87"/>
      <c r="C3066" s="87"/>
      <c r="D3066" s="89"/>
      <c r="R3066" s="89"/>
      <c r="S3066" s="89"/>
      <c r="T3066" s="89"/>
    </row>
    <row r="3067" spans="2:20" s="86" customFormat="1" ht="10.199999999999999">
      <c r="B3067" s="87"/>
      <c r="C3067" s="87"/>
      <c r="D3067" s="89"/>
      <c r="R3067" s="89"/>
      <c r="S3067" s="89"/>
      <c r="T3067" s="89"/>
    </row>
    <row r="3068" spans="2:20" s="86" customFormat="1" ht="10.199999999999999">
      <c r="B3068" s="87"/>
      <c r="C3068" s="87"/>
      <c r="D3068" s="89"/>
      <c r="R3068" s="89"/>
      <c r="S3068" s="89"/>
      <c r="T3068" s="89"/>
    </row>
    <row r="3069" spans="2:20" s="86" customFormat="1" ht="10.199999999999999">
      <c r="B3069" s="87"/>
      <c r="C3069" s="87"/>
      <c r="D3069" s="89"/>
      <c r="R3069" s="89"/>
      <c r="S3069" s="89"/>
      <c r="T3069" s="89"/>
    </row>
    <row r="3070" spans="2:20" s="86" customFormat="1" ht="10.199999999999999">
      <c r="B3070" s="87"/>
      <c r="C3070" s="87"/>
      <c r="D3070" s="89"/>
      <c r="R3070" s="89"/>
      <c r="S3070" s="89"/>
      <c r="T3070" s="89"/>
    </row>
    <row r="3071" spans="2:20" s="86" customFormat="1" ht="10.199999999999999">
      <c r="B3071" s="87"/>
      <c r="C3071" s="87"/>
      <c r="D3071" s="89"/>
      <c r="R3071" s="89"/>
      <c r="S3071" s="89"/>
      <c r="T3071" s="89"/>
    </row>
    <row r="3072" spans="2:20" s="86" customFormat="1" ht="10.199999999999999">
      <c r="B3072" s="87"/>
      <c r="C3072" s="87"/>
      <c r="D3072" s="89"/>
      <c r="R3072" s="89"/>
      <c r="S3072" s="89"/>
      <c r="T3072" s="89"/>
    </row>
    <row r="3073" spans="2:20" s="86" customFormat="1" ht="10.199999999999999">
      <c r="B3073" s="87"/>
      <c r="C3073" s="87"/>
      <c r="D3073" s="89"/>
      <c r="R3073" s="89"/>
      <c r="S3073" s="89"/>
      <c r="T3073" s="89"/>
    </row>
    <row r="3074" spans="2:20" s="86" customFormat="1" ht="10.199999999999999">
      <c r="B3074" s="87"/>
      <c r="C3074" s="87"/>
      <c r="D3074" s="89"/>
      <c r="R3074" s="89"/>
      <c r="S3074" s="89"/>
      <c r="T3074" s="89"/>
    </row>
    <row r="3075" spans="2:20" s="86" customFormat="1" ht="10.199999999999999">
      <c r="B3075" s="87"/>
      <c r="C3075" s="87"/>
      <c r="D3075" s="89"/>
      <c r="R3075" s="89"/>
      <c r="S3075" s="89"/>
      <c r="T3075" s="89"/>
    </row>
    <row r="3076" spans="2:20" s="86" customFormat="1" ht="10.199999999999999">
      <c r="B3076" s="87"/>
      <c r="C3076" s="87"/>
      <c r="D3076" s="89"/>
      <c r="R3076" s="89"/>
      <c r="S3076" s="89"/>
      <c r="T3076" s="89"/>
    </row>
    <row r="3077" spans="2:20" s="86" customFormat="1" ht="10.199999999999999">
      <c r="B3077" s="87"/>
      <c r="C3077" s="87"/>
      <c r="D3077" s="89"/>
      <c r="R3077" s="89"/>
      <c r="S3077" s="89"/>
      <c r="T3077" s="89"/>
    </row>
    <row r="3078" spans="2:20" s="86" customFormat="1" ht="10.199999999999999">
      <c r="B3078" s="87"/>
      <c r="C3078" s="87"/>
      <c r="D3078" s="89"/>
      <c r="R3078" s="89"/>
      <c r="S3078" s="89"/>
      <c r="T3078" s="89"/>
    </row>
    <row r="3079" spans="2:20" s="86" customFormat="1" ht="10.199999999999999">
      <c r="B3079" s="87"/>
      <c r="C3079" s="87"/>
      <c r="D3079" s="89"/>
      <c r="R3079" s="89"/>
      <c r="S3079" s="89"/>
      <c r="T3079" s="89"/>
    </row>
    <row r="3080" spans="2:20" s="86" customFormat="1" ht="10.199999999999999">
      <c r="B3080" s="87"/>
      <c r="C3080" s="87"/>
      <c r="D3080" s="89"/>
      <c r="R3080" s="89"/>
      <c r="S3080" s="89"/>
      <c r="T3080" s="89"/>
    </row>
    <row r="3081" spans="2:20" s="86" customFormat="1" ht="10.199999999999999">
      <c r="B3081" s="87"/>
      <c r="C3081" s="87"/>
      <c r="D3081" s="89"/>
      <c r="R3081" s="89"/>
      <c r="S3081" s="89"/>
      <c r="T3081" s="89"/>
    </row>
    <row r="3082" spans="2:20" s="86" customFormat="1" ht="10.199999999999999">
      <c r="B3082" s="87"/>
      <c r="C3082" s="87"/>
      <c r="D3082" s="89"/>
      <c r="R3082" s="89"/>
      <c r="S3082" s="89"/>
      <c r="T3082" s="89"/>
    </row>
    <row r="3083" spans="2:20" s="86" customFormat="1" ht="10.199999999999999">
      <c r="B3083" s="87"/>
      <c r="C3083" s="87"/>
      <c r="D3083" s="89"/>
      <c r="R3083" s="89"/>
      <c r="S3083" s="89"/>
      <c r="T3083" s="89"/>
    </row>
    <row r="3084" spans="2:20" s="86" customFormat="1" ht="10.199999999999999">
      <c r="B3084" s="87"/>
      <c r="C3084" s="87"/>
      <c r="D3084" s="89"/>
      <c r="R3084" s="89"/>
      <c r="S3084" s="89"/>
      <c r="T3084" s="89"/>
    </row>
    <row r="3085" spans="2:20" s="86" customFormat="1" ht="10.199999999999999">
      <c r="B3085" s="87"/>
      <c r="C3085" s="87"/>
      <c r="D3085" s="89"/>
      <c r="R3085" s="89"/>
      <c r="S3085" s="89"/>
      <c r="T3085" s="89"/>
    </row>
    <row r="3086" spans="2:20" s="86" customFormat="1" ht="10.199999999999999">
      <c r="B3086" s="87"/>
      <c r="C3086" s="87"/>
      <c r="D3086" s="89"/>
      <c r="R3086" s="89"/>
      <c r="S3086" s="89"/>
      <c r="T3086" s="89"/>
    </row>
    <row r="3087" spans="2:20" s="86" customFormat="1" ht="10.199999999999999">
      <c r="B3087" s="87"/>
      <c r="C3087" s="87"/>
      <c r="D3087" s="89"/>
      <c r="R3087" s="89"/>
      <c r="S3087" s="89"/>
      <c r="T3087" s="89"/>
    </row>
    <row r="3088" spans="2:20" s="86" customFormat="1" ht="10.199999999999999">
      <c r="B3088" s="87"/>
      <c r="C3088" s="87"/>
      <c r="D3088" s="89"/>
      <c r="R3088" s="89"/>
      <c r="S3088" s="89"/>
      <c r="T3088" s="89"/>
    </row>
    <row r="3089" spans="2:20" s="86" customFormat="1" ht="10.199999999999999">
      <c r="B3089" s="87"/>
      <c r="C3089" s="87"/>
      <c r="D3089" s="89"/>
      <c r="R3089" s="89"/>
      <c r="S3089" s="89"/>
      <c r="T3089" s="89"/>
    </row>
    <row r="3090" spans="2:20" s="86" customFormat="1" ht="10.199999999999999">
      <c r="B3090" s="87"/>
      <c r="C3090" s="87"/>
      <c r="D3090" s="89"/>
      <c r="R3090" s="89"/>
      <c r="S3090" s="89"/>
      <c r="T3090" s="89"/>
    </row>
    <row r="3091" spans="2:20" s="86" customFormat="1" ht="10.199999999999999">
      <c r="B3091" s="87"/>
      <c r="C3091" s="87"/>
      <c r="D3091" s="89"/>
      <c r="R3091" s="89"/>
      <c r="S3091" s="89"/>
      <c r="T3091" s="89"/>
    </row>
    <row r="3092" spans="2:20" s="86" customFormat="1" ht="10.199999999999999">
      <c r="B3092" s="87"/>
      <c r="C3092" s="87"/>
      <c r="D3092" s="89"/>
      <c r="R3092" s="89"/>
      <c r="S3092" s="89"/>
      <c r="T3092" s="89"/>
    </row>
    <row r="3093" spans="2:20" s="86" customFormat="1" ht="10.199999999999999">
      <c r="B3093" s="87"/>
      <c r="C3093" s="87"/>
      <c r="D3093" s="89"/>
      <c r="R3093" s="89"/>
      <c r="S3093" s="89"/>
      <c r="T3093" s="89"/>
    </row>
    <row r="3094" spans="2:20" s="86" customFormat="1" ht="10.199999999999999">
      <c r="B3094" s="87"/>
      <c r="C3094" s="87"/>
      <c r="D3094" s="89"/>
      <c r="R3094" s="89"/>
      <c r="S3094" s="89"/>
      <c r="T3094" s="89"/>
    </row>
    <row r="3095" spans="2:20" s="86" customFormat="1" ht="10.199999999999999">
      <c r="B3095" s="87"/>
      <c r="C3095" s="87"/>
      <c r="D3095" s="89"/>
      <c r="R3095" s="89"/>
      <c r="S3095" s="89"/>
      <c r="T3095" s="89"/>
    </row>
    <row r="3096" spans="2:20" s="86" customFormat="1" ht="10.199999999999999">
      <c r="B3096" s="87"/>
      <c r="C3096" s="87"/>
      <c r="D3096" s="89"/>
      <c r="R3096" s="89"/>
      <c r="S3096" s="89"/>
      <c r="T3096" s="89"/>
    </row>
    <row r="3097" spans="2:20" s="86" customFormat="1" ht="10.199999999999999">
      <c r="B3097" s="87"/>
      <c r="C3097" s="87"/>
      <c r="D3097" s="89"/>
      <c r="R3097" s="89"/>
      <c r="S3097" s="89"/>
      <c r="T3097" s="89"/>
    </row>
    <row r="3098" spans="2:20" s="86" customFormat="1" ht="10.199999999999999">
      <c r="B3098" s="87"/>
      <c r="C3098" s="87"/>
      <c r="D3098" s="89"/>
      <c r="R3098" s="89"/>
      <c r="S3098" s="89"/>
      <c r="T3098" s="89"/>
    </row>
    <row r="3099" spans="2:20" s="86" customFormat="1" ht="10.199999999999999">
      <c r="B3099" s="87"/>
      <c r="C3099" s="87"/>
      <c r="D3099" s="89"/>
      <c r="R3099" s="89"/>
      <c r="S3099" s="89"/>
      <c r="T3099" s="89"/>
    </row>
    <row r="3100" spans="2:20" s="86" customFormat="1" ht="10.199999999999999">
      <c r="B3100" s="87"/>
      <c r="C3100" s="87"/>
      <c r="D3100" s="89"/>
      <c r="R3100" s="89"/>
      <c r="S3100" s="89"/>
      <c r="T3100" s="89"/>
    </row>
    <row r="3101" spans="2:20" s="86" customFormat="1" ht="10.199999999999999">
      <c r="B3101" s="87"/>
      <c r="C3101" s="87"/>
      <c r="D3101" s="89"/>
      <c r="R3101" s="89"/>
      <c r="S3101" s="89"/>
      <c r="T3101" s="89"/>
    </row>
    <row r="3102" spans="2:20" s="86" customFormat="1" ht="10.199999999999999">
      <c r="B3102" s="87"/>
      <c r="C3102" s="87"/>
      <c r="D3102" s="89"/>
      <c r="R3102" s="89"/>
      <c r="S3102" s="89"/>
      <c r="T3102" s="89"/>
    </row>
    <row r="3103" spans="2:20" s="86" customFormat="1" ht="10.199999999999999">
      <c r="B3103" s="87"/>
      <c r="C3103" s="87"/>
      <c r="D3103" s="89"/>
      <c r="R3103" s="89"/>
      <c r="S3103" s="89"/>
      <c r="T3103" s="89"/>
    </row>
    <row r="3104" spans="2:20" s="86" customFormat="1" ht="10.199999999999999">
      <c r="B3104" s="87"/>
      <c r="C3104" s="87"/>
      <c r="D3104" s="89"/>
      <c r="R3104" s="89"/>
      <c r="S3104" s="89"/>
      <c r="T3104" s="89"/>
    </row>
    <row r="3105" spans="2:20" s="86" customFormat="1" ht="10.199999999999999">
      <c r="B3105" s="87"/>
      <c r="C3105" s="87"/>
      <c r="D3105" s="89"/>
      <c r="R3105" s="89"/>
      <c r="S3105" s="89"/>
      <c r="T3105" s="89"/>
    </row>
    <row r="3106" spans="2:20" s="86" customFormat="1" ht="10.199999999999999">
      <c r="B3106" s="87"/>
      <c r="C3106" s="87"/>
      <c r="D3106" s="89"/>
      <c r="R3106" s="89"/>
      <c r="S3106" s="89"/>
      <c r="T3106" s="89"/>
    </row>
    <row r="3107" spans="2:20" s="86" customFormat="1" ht="10.199999999999999">
      <c r="B3107" s="87"/>
      <c r="C3107" s="87"/>
      <c r="D3107" s="89"/>
      <c r="R3107" s="89"/>
      <c r="S3107" s="89"/>
      <c r="T3107" s="89"/>
    </row>
    <row r="3108" spans="2:20" s="86" customFormat="1" ht="10.199999999999999">
      <c r="B3108" s="87"/>
      <c r="C3108" s="87"/>
      <c r="D3108" s="89"/>
      <c r="R3108" s="89"/>
      <c r="S3108" s="89"/>
      <c r="T3108" s="89"/>
    </row>
    <row r="3109" spans="2:20" s="86" customFormat="1" ht="10.199999999999999">
      <c r="B3109" s="87"/>
      <c r="C3109" s="87"/>
      <c r="D3109" s="89"/>
      <c r="R3109" s="89"/>
      <c r="S3109" s="89"/>
      <c r="T3109" s="89"/>
    </row>
    <row r="3110" spans="2:20" s="86" customFormat="1" ht="10.199999999999999">
      <c r="B3110" s="87"/>
      <c r="C3110" s="87"/>
      <c r="D3110" s="89"/>
      <c r="R3110" s="89"/>
      <c r="S3110" s="89"/>
      <c r="T3110" s="89"/>
    </row>
    <row r="3111" spans="2:20" s="86" customFormat="1" ht="10.199999999999999">
      <c r="B3111" s="87"/>
      <c r="C3111" s="87"/>
      <c r="D3111" s="89"/>
      <c r="R3111" s="89"/>
      <c r="S3111" s="89"/>
      <c r="T3111" s="89"/>
    </row>
    <row r="3112" spans="2:20" s="86" customFormat="1" ht="10.199999999999999">
      <c r="B3112" s="87"/>
      <c r="C3112" s="87"/>
      <c r="D3112" s="89"/>
      <c r="R3112" s="89"/>
      <c r="S3112" s="89"/>
      <c r="T3112" s="89"/>
    </row>
    <row r="3113" spans="2:20" s="86" customFormat="1" ht="10.199999999999999">
      <c r="B3113" s="87"/>
      <c r="C3113" s="87"/>
      <c r="D3113" s="89"/>
      <c r="R3113" s="89"/>
      <c r="S3113" s="89"/>
      <c r="T3113" s="89"/>
    </row>
    <row r="3114" spans="2:20" s="86" customFormat="1" ht="10.199999999999999">
      <c r="B3114" s="87"/>
      <c r="C3114" s="87"/>
      <c r="D3114" s="89"/>
      <c r="R3114" s="89"/>
      <c r="S3114" s="89"/>
      <c r="T3114" s="89"/>
    </row>
    <row r="3115" spans="2:20" s="86" customFormat="1" ht="10.199999999999999">
      <c r="B3115" s="87"/>
      <c r="C3115" s="87"/>
      <c r="D3115" s="89"/>
      <c r="R3115" s="89"/>
      <c r="S3115" s="89"/>
      <c r="T3115" s="89"/>
    </row>
    <row r="3116" spans="2:20" s="86" customFormat="1" ht="10.199999999999999">
      <c r="B3116" s="87"/>
      <c r="C3116" s="87"/>
      <c r="D3116" s="89"/>
      <c r="R3116" s="89"/>
      <c r="S3116" s="89"/>
      <c r="T3116" s="89"/>
    </row>
    <row r="3117" spans="2:20" s="86" customFormat="1" ht="10.199999999999999">
      <c r="B3117" s="87"/>
      <c r="C3117" s="87"/>
      <c r="D3117" s="89"/>
      <c r="R3117" s="89"/>
      <c r="S3117" s="89"/>
      <c r="T3117" s="89"/>
    </row>
    <row r="3118" spans="2:20" s="86" customFormat="1" ht="10.199999999999999">
      <c r="B3118" s="87"/>
      <c r="C3118" s="87"/>
      <c r="D3118" s="89"/>
      <c r="R3118" s="89"/>
      <c r="S3118" s="89"/>
      <c r="T3118" s="89"/>
    </row>
    <row r="3119" spans="2:20" s="86" customFormat="1" ht="10.199999999999999">
      <c r="B3119" s="87"/>
      <c r="C3119" s="87"/>
      <c r="D3119" s="89"/>
      <c r="R3119" s="89"/>
      <c r="S3119" s="89"/>
      <c r="T3119" s="89"/>
    </row>
    <row r="3120" spans="2:20" s="86" customFormat="1" ht="10.199999999999999">
      <c r="B3120" s="87"/>
      <c r="C3120" s="87"/>
      <c r="D3120" s="89"/>
      <c r="R3120" s="89"/>
      <c r="S3120" s="89"/>
      <c r="T3120" s="89"/>
    </row>
    <row r="3121" spans="2:20" s="86" customFormat="1" ht="10.199999999999999">
      <c r="B3121" s="87"/>
      <c r="C3121" s="87"/>
      <c r="D3121" s="89"/>
      <c r="R3121" s="89"/>
      <c r="S3121" s="89"/>
      <c r="T3121" s="89"/>
    </row>
    <row r="3122" spans="2:20" s="86" customFormat="1" ht="10.199999999999999">
      <c r="B3122" s="87"/>
      <c r="C3122" s="87"/>
      <c r="D3122" s="89"/>
      <c r="R3122" s="89"/>
      <c r="S3122" s="89"/>
      <c r="T3122" s="89"/>
    </row>
    <row r="3123" spans="2:20" s="86" customFormat="1" ht="10.199999999999999">
      <c r="B3123" s="87"/>
      <c r="C3123" s="87"/>
      <c r="D3123" s="89"/>
      <c r="R3123" s="89"/>
      <c r="S3123" s="89"/>
      <c r="T3123" s="89"/>
    </row>
    <row r="3124" spans="2:20" s="86" customFormat="1" ht="10.199999999999999">
      <c r="B3124" s="87"/>
      <c r="C3124" s="87"/>
      <c r="D3124" s="89"/>
      <c r="R3124" s="89"/>
      <c r="S3124" s="89"/>
      <c r="T3124" s="89"/>
    </row>
    <row r="3125" spans="2:20" s="86" customFormat="1" ht="10.199999999999999">
      <c r="B3125" s="87"/>
      <c r="C3125" s="87"/>
      <c r="D3125" s="89"/>
      <c r="R3125" s="89"/>
      <c r="S3125" s="89"/>
      <c r="T3125" s="89"/>
    </row>
    <row r="3126" spans="2:20" s="86" customFormat="1" ht="10.199999999999999">
      <c r="B3126" s="87"/>
      <c r="C3126" s="87"/>
      <c r="D3126" s="89"/>
      <c r="R3126" s="89"/>
      <c r="S3126" s="89"/>
      <c r="T3126" s="89"/>
    </row>
    <row r="3127" spans="2:20" s="86" customFormat="1" ht="10.199999999999999">
      <c r="B3127" s="87"/>
      <c r="C3127" s="87"/>
      <c r="D3127" s="89"/>
      <c r="R3127" s="89"/>
      <c r="S3127" s="89"/>
      <c r="T3127" s="89"/>
    </row>
    <row r="3128" spans="2:20" s="86" customFormat="1" ht="10.199999999999999">
      <c r="B3128" s="87"/>
      <c r="C3128" s="87"/>
      <c r="D3128" s="89"/>
      <c r="R3128" s="89"/>
      <c r="S3128" s="89"/>
      <c r="T3128" s="89"/>
    </row>
    <row r="3129" spans="2:20" s="86" customFormat="1" ht="10.199999999999999">
      <c r="B3129" s="87"/>
      <c r="C3129" s="87"/>
      <c r="D3129" s="89"/>
      <c r="R3129" s="89"/>
      <c r="S3129" s="89"/>
      <c r="T3129" s="89"/>
    </row>
    <row r="3130" spans="2:20" s="86" customFormat="1" ht="10.199999999999999">
      <c r="B3130" s="87"/>
      <c r="C3130" s="87"/>
      <c r="D3130" s="89"/>
      <c r="R3130" s="89"/>
      <c r="S3130" s="89"/>
      <c r="T3130" s="89"/>
    </row>
    <row r="3131" spans="2:20" s="86" customFormat="1" ht="10.199999999999999">
      <c r="B3131" s="87"/>
      <c r="C3131" s="87"/>
      <c r="D3131" s="89"/>
      <c r="R3131" s="89"/>
      <c r="S3131" s="89"/>
      <c r="T3131" s="89"/>
    </row>
    <row r="3132" spans="2:20" s="86" customFormat="1" ht="10.199999999999999">
      <c r="B3132" s="87"/>
      <c r="C3132" s="87"/>
      <c r="D3132" s="89"/>
      <c r="R3132" s="89"/>
      <c r="S3132" s="89"/>
      <c r="T3132" s="89"/>
    </row>
    <row r="3133" spans="2:20" s="86" customFormat="1" ht="10.199999999999999">
      <c r="B3133" s="87"/>
      <c r="C3133" s="87"/>
      <c r="D3133" s="89"/>
      <c r="R3133" s="89"/>
      <c r="S3133" s="89"/>
      <c r="T3133" s="89"/>
    </row>
    <row r="3134" spans="2:20" s="86" customFormat="1" ht="10.199999999999999">
      <c r="B3134" s="87"/>
      <c r="C3134" s="87"/>
      <c r="D3134" s="89"/>
      <c r="R3134" s="89"/>
      <c r="S3134" s="89"/>
      <c r="T3134" s="89"/>
    </row>
    <row r="3135" spans="2:20" s="86" customFormat="1" ht="10.199999999999999">
      <c r="B3135" s="87"/>
      <c r="C3135" s="87"/>
      <c r="D3135" s="89"/>
      <c r="R3135" s="89"/>
      <c r="S3135" s="89"/>
      <c r="T3135" s="89"/>
    </row>
    <row r="3136" spans="2:20" s="86" customFormat="1" ht="10.199999999999999">
      <c r="B3136" s="87"/>
      <c r="C3136" s="87"/>
      <c r="D3136" s="89"/>
      <c r="R3136" s="89"/>
      <c r="S3136" s="89"/>
      <c r="T3136" s="89"/>
    </row>
    <row r="3137" spans="2:20" s="86" customFormat="1" ht="10.199999999999999">
      <c r="B3137" s="87"/>
      <c r="C3137" s="87"/>
      <c r="D3137" s="89"/>
      <c r="R3137" s="89"/>
      <c r="S3137" s="89"/>
      <c r="T3137" s="89"/>
    </row>
    <row r="3138" spans="2:20" s="86" customFormat="1" ht="10.199999999999999">
      <c r="B3138" s="87"/>
      <c r="C3138" s="87"/>
      <c r="D3138" s="89"/>
      <c r="R3138" s="89"/>
      <c r="S3138" s="89"/>
      <c r="T3138" s="89"/>
    </row>
    <row r="3139" spans="2:20" s="86" customFormat="1" ht="10.199999999999999">
      <c r="B3139" s="87"/>
      <c r="C3139" s="87"/>
      <c r="D3139" s="89"/>
      <c r="R3139" s="89"/>
      <c r="S3139" s="89"/>
      <c r="T3139" s="89"/>
    </row>
    <row r="3140" spans="2:20" s="86" customFormat="1" ht="10.199999999999999">
      <c r="B3140" s="87"/>
      <c r="C3140" s="87"/>
      <c r="D3140" s="89"/>
      <c r="R3140" s="89"/>
      <c r="S3140" s="89"/>
      <c r="T3140" s="89"/>
    </row>
    <row r="3141" spans="2:20" s="86" customFormat="1" ht="10.199999999999999">
      <c r="B3141" s="87"/>
      <c r="C3141" s="87"/>
      <c r="D3141" s="89"/>
      <c r="R3141" s="89"/>
      <c r="S3141" s="89"/>
      <c r="T3141" s="89"/>
    </row>
    <row r="3142" spans="2:20" s="86" customFormat="1" ht="10.199999999999999">
      <c r="B3142" s="87"/>
      <c r="C3142" s="87"/>
      <c r="D3142" s="89"/>
      <c r="R3142" s="89"/>
      <c r="S3142" s="89"/>
      <c r="T3142" s="89"/>
    </row>
    <row r="3143" spans="2:20" s="86" customFormat="1" ht="10.199999999999999">
      <c r="B3143" s="87"/>
      <c r="C3143" s="87"/>
      <c r="D3143" s="89"/>
      <c r="R3143" s="89"/>
      <c r="S3143" s="89"/>
      <c r="T3143" s="89"/>
    </row>
    <row r="3144" spans="2:20" s="86" customFormat="1" ht="10.199999999999999">
      <c r="B3144" s="87"/>
      <c r="C3144" s="87"/>
      <c r="D3144" s="89"/>
      <c r="R3144" s="89"/>
      <c r="S3144" s="89"/>
      <c r="T3144" s="89"/>
    </row>
    <row r="3145" spans="2:20" s="86" customFormat="1" ht="10.199999999999999">
      <c r="B3145" s="87"/>
      <c r="C3145" s="87"/>
      <c r="D3145" s="89"/>
      <c r="R3145" s="89"/>
      <c r="S3145" s="89"/>
      <c r="T3145" s="89"/>
    </row>
    <row r="3146" spans="2:20" s="86" customFormat="1" ht="10.199999999999999">
      <c r="B3146" s="87"/>
      <c r="C3146" s="87"/>
      <c r="D3146" s="89"/>
      <c r="R3146" s="89"/>
      <c r="S3146" s="89"/>
      <c r="T3146" s="89"/>
    </row>
    <row r="3147" spans="2:20" s="86" customFormat="1" ht="10.199999999999999">
      <c r="B3147" s="87"/>
      <c r="C3147" s="87"/>
      <c r="D3147" s="89"/>
      <c r="R3147" s="89"/>
      <c r="S3147" s="89"/>
      <c r="T3147" s="89"/>
    </row>
    <row r="3148" spans="2:20" s="86" customFormat="1" ht="10.199999999999999">
      <c r="B3148" s="87"/>
      <c r="C3148" s="87"/>
      <c r="D3148" s="89"/>
      <c r="R3148" s="89"/>
      <c r="S3148" s="89"/>
      <c r="T3148" s="89"/>
    </row>
    <row r="3149" spans="2:20" s="86" customFormat="1" ht="10.199999999999999">
      <c r="B3149" s="87"/>
      <c r="C3149" s="87"/>
      <c r="D3149" s="89"/>
      <c r="R3149" s="89"/>
      <c r="S3149" s="89"/>
      <c r="T3149" s="89"/>
    </row>
    <row r="3150" spans="2:20" s="86" customFormat="1" ht="10.199999999999999">
      <c r="B3150" s="87"/>
      <c r="C3150" s="87"/>
      <c r="D3150" s="89"/>
      <c r="R3150" s="89"/>
      <c r="S3150" s="89"/>
      <c r="T3150" s="89"/>
    </row>
    <row r="3151" spans="2:20" s="86" customFormat="1" ht="10.199999999999999">
      <c r="B3151" s="87"/>
      <c r="C3151" s="87"/>
      <c r="D3151" s="89"/>
      <c r="R3151" s="89"/>
      <c r="S3151" s="89"/>
      <c r="T3151" s="89"/>
    </row>
    <row r="3152" spans="2:20" s="86" customFormat="1" ht="10.199999999999999">
      <c r="B3152" s="87"/>
      <c r="C3152" s="87"/>
      <c r="D3152" s="89"/>
      <c r="R3152" s="89"/>
      <c r="S3152" s="89"/>
      <c r="T3152" s="89"/>
    </row>
    <row r="3153" spans="2:20" s="86" customFormat="1" ht="10.199999999999999">
      <c r="B3153" s="87"/>
      <c r="C3153" s="87"/>
      <c r="D3153" s="89"/>
      <c r="R3153" s="89"/>
      <c r="S3153" s="89"/>
      <c r="T3153" s="89"/>
    </row>
    <row r="3154" spans="2:20" s="86" customFormat="1" ht="10.199999999999999">
      <c r="B3154" s="87"/>
      <c r="C3154" s="87"/>
      <c r="D3154" s="89"/>
      <c r="R3154" s="89"/>
      <c r="S3154" s="89"/>
      <c r="T3154" s="89"/>
    </row>
    <row r="3155" spans="2:20" s="86" customFormat="1" ht="10.199999999999999">
      <c r="B3155" s="87"/>
      <c r="C3155" s="87"/>
      <c r="D3155" s="89"/>
      <c r="R3155" s="89"/>
      <c r="S3155" s="89"/>
      <c r="T3155" s="89"/>
    </row>
    <row r="3156" spans="2:20" s="86" customFormat="1" ht="10.199999999999999">
      <c r="B3156" s="87"/>
      <c r="C3156" s="87"/>
      <c r="D3156" s="89"/>
      <c r="R3156" s="89"/>
      <c r="S3156" s="89"/>
      <c r="T3156" s="89"/>
    </row>
    <row r="3157" spans="2:20" s="86" customFormat="1" ht="10.199999999999999">
      <c r="B3157" s="87"/>
      <c r="C3157" s="87"/>
      <c r="D3157" s="89"/>
      <c r="R3157" s="89"/>
      <c r="S3157" s="89"/>
      <c r="T3157" s="89"/>
    </row>
    <row r="3158" spans="2:20" s="86" customFormat="1" ht="10.199999999999999">
      <c r="B3158" s="87"/>
      <c r="C3158" s="87"/>
      <c r="D3158" s="89"/>
      <c r="R3158" s="89"/>
      <c r="S3158" s="89"/>
      <c r="T3158" s="89"/>
    </row>
    <row r="3159" spans="2:20" s="86" customFormat="1" ht="10.199999999999999">
      <c r="B3159" s="87"/>
      <c r="C3159" s="87"/>
      <c r="D3159" s="89"/>
      <c r="R3159" s="89"/>
      <c r="S3159" s="89"/>
      <c r="T3159" s="89"/>
    </row>
    <row r="3160" spans="2:20" s="86" customFormat="1" ht="10.199999999999999">
      <c r="B3160" s="87"/>
      <c r="C3160" s="87"/>
      <c r="D3160" s="89"/>
      <c r="R3160" s="89"/>
      <c r="S3160" s="89"/>
      <c r="T3160" s="89"/>
    </row>
    <row r="3161" spans="2:20" s="86" customFormat="1" ht="10.199999999999999">
      <c r="B3161" s="87"/>
      <c r="C3161" s="87"/>
      <c r="D3161" s="89"/>
      <c r="R3161" s="89"/>
      <c r="S3161" s="89"/>
      <c r="T3161" s="89"/>
    </row>
    <row r="3162" spans="2:20" s="86" customFormat="1" ht="10.199999999999999">
      <c r="B3162" s="87"/>
      <c r="C3162" s="87"/>
      <c r="D3162" s="89"/>
      <c r="R3162" s="89"/>
      <c r="S3162" s="89"/>
      <c r="T3162" s="89"/>
    </row>
    <row r="3163" spans="2:20" s="86" customFormat="1" ht="10.199999999999999">
      <c r="B3163" s="87"/>
      <c r="C3163" s="87"/>
      <c r="D3163" s="89"/>
      <c r="R3163" s="89"/>
      <c r="S3163" s="89"/>
      <c r="T3163" s="89"/>
    </row>
    <row r="3164" spans="2:20" s="86" customFormat="1" ht="10.199999999999999">
      <c r="B3164" s="87"/>
      <c r="C3164" s="87"/>
      <c r="D3164" s="89"/>
      <c r="R3164" s="89"/>
      <c r="S3164" s="89"/>
      <c r="T3164" s="89"/>
    </row>
    <row r="3165" spans="2:20" s="86" customFormat="1" ht="10.199999999999999">
      <c r="B3165" s="87"/>
      <c r="C3165" s="87"/>
      <c r="D3165" s="89"/>
      <c r="R3165" s="89"/>
      <c r="S3165" s="89"/>
      <c r="T3165" s="89"/>
    </row>
    <row r="3166" spans="2:20" s="86" customFormat="1" ht="10.199999999999999">
      <c r="B3166" s="87"/>
      <c r="C3166" s="87"/>
      <c r="D3166" s="89"/>
      <c r="R3166" s="89"/>
      <c r="S3166" s="89"/>
      <c r="T3166" s="89"/>
    </row>
    <row r="3167" spans="2:20" s="86" customFormat="1" ht="10.199999999999999">
      <c r="B3167" s="87"/>
      <c r="C3167" s="87"/>
      <c r="D3167" s="89"/>
      <c r="R3167" s="89"/>
      <c r="S3167" s="89"/>
      <c r="T3167" s="89"/>
    </row>
    <row r="3168" spans="2:20" s="86" customFormat="1" ht="10.199999999999999">
      <c r="B3168" s="87"/>
      <c r="C3168" s="87"/>
      <c r="D3168" s="89"/>
      <c r="R3168" s="89"/>
      <c r="S3168" s="89"/>
      <c r="T3168" s="89"/>
    </row>
    <row r="3169" spans="2:20" s="86" customFormat="1" ht="10.199999999999999">
      <c r="B3169" s="87"/>
      <c r="C3169" s="87"/>
      <c r="D3169" s="89"/>
      <c r="R3169" s="89"/>
      <c r="S3169" s="89"/>
      <c r="T3169" s="89"/>
    </row>
    <row r="3170" spans="2:20" s="86" customFormat="1" ht="10.199999999999999">
      <c r="B3170" s="87"/>
      <c r="C3170" s="87"/>
      <c r="D3170" s="89"/>
      <c r="R3170" s="89"/>
      <c r="S3170" s="89"/>
      <c r="T3170" s="89"/>
    </row>
    <row r="3171" spans="2:20" s="86" customFormat="1" ht="10.199999999999999">
      <c r="B3171" s="87"/>
      <c r="C3171" s="87"/>
      <c r="D3171" s="89"/>
      <c r="R3171" s="89"/>
      <c r="S3171" s="89"/>
      <c r="T3171" s="89"/>
    </row>
    <row r="3172" spans="2:20" s="86" customFormat="1" ht="10.199999999999999">
      <c r="B3172" s="87"/>
      <c r="C3172" s="87"/>
      <c r="D3172" s="89"/>
      <c r="R3172" s="89"/>
      <c r="S3172" s="89"/>
      <c r="T3172" s="89"/>
    </row>
    <row r="3173" spans="2:20" s="86" customFormat="1" ht="10.199999999999999">
      <c r="B3173" s="87"/>
      <c r="C3173" s="87"/>
      <c r="D3173" s="89"/>
      <c r="R3173" s="89"/>
      <c r="S3173" s="89"/>
      <c r="T3173" s="89"/>
    </row>
    <row r="3174" spans="2:20" s="86" customFormat="1" ht="10.199999999999999">
      <c r="B3174" s="87"/>
      <c r="C3174" s="87"/>
      <c r="D3174" s="89"/>
      <c r="R3174" s="89"/>
      <c r="S3174" s="89"/>
      <c r="T3174" s="89"/>
    </row>
    <row r="3175" spans="2:20" s="86" customFormat="1" ht="10.199999999999999">
      <c r="B3175" s="87"/>
      <c r="C3175" s="87"/>
      <c r="D3175" s="89"/>
      <c r="R3175" s="89"/>
      <c r="S3175" s="89"/>
      <c r="T3175" s="89"/>
    </row>
    <row r="3176" spans="2:20" s="86" customFormat="1" ht="10.199999999999999">
      <c r="B3176" s="87"/>
      <c r="C3176" s="87"/>
      <c r="D3176" s="89"/>
      <c r="R3176" s="89"/>
      <c r="S3176" s="89"/>
      <c r="T3176" s="89"/>
    </row>
    <row r="3177" spans="2:20" s="86" customFormat="1" ht="10.199999999999999">
      <c r="B3177" s="87"/>
      <c r="C3177" s="87"/>
      <c r="D3177" s="89"/>
      <c r="R3177" s="89"/>
      <c r="S3177" s="89"/>
      <c r="T3177" s="89"/>
    </row>
    <row r="3178" spans="2:20" s="86" customFormat="1" ht="10.199999999999999">
      <c r="B3178" s="87"/>
      <c r="C3178" s="87"/>
      <c r="D3178" s="89"/>
      <c r="R3178" s="89"/>
      <c r="S3178" s="89"/>
      <c r="T3178" s="89"/>
    </row>
    <row r="3179" spans="2:20" s="86" customFormat="1" ht="10.199999999999999">
      <c r="B3179" s="87"/>
      <c r="C3179" s="87"/>
      <c r="D3179" s="89"/>
      <c r="R3179" s="89"/>
      <c r="S3179" s="89"/>
      <c r="T3179" s="89"/>
    </row>
    <row r="3180" spans="2:20" s="86" customFormat="1" ht="10.199999999999999">
      <c r="B3180" s="87"/>
      <c r="C3180" s="87"/>
      <c r="D3180" s="89"/>
      <c r="R3180" s="89"/>
      <c r="S3180" s="89"/>
      <c r="T3180" s="89"/>
    </row>
    <row r="3181" spans="2:20" s="86" customFormat="1" ht="10.199999999999999">
      <c r="B3181" s="87"/>
      <c r="C3181" s="87"/>
      <c r="D3181" s="89"/>
      <c r="R3181" s="89"/>
      <c r="S3181" s="89"/>
      <c r="T3181" s="89"/>
    </row>
    <row r="3182" spans="2:20" s="86" customFormat="1" ht="10.199999999999999">
      <c r="B3182" s="87"/>
      <c r="C3182" s="87"/>
      <c r="D3182" s="89"/>
      <c r="R3182" s="89"/>
      <c r="S3182" s="89"/>
      <c r="T3182" s="89"/>
    </row>
    <row r="3183" spans="2:20" s="86" customFormat="1" ht="10.199999999999999">
      <c r="B3183" s="87"/>
      <c r="C3183" s="87"/>
      <c r="D3183" s="89"/>
      <c r="R3183" s="89"/>
      <c r="S3183" s="89"/>
      <c r="T3183" s="89"/>
    </row>
    <row r="3184" spans="2:20" s="86" customFormat="1" ht="10.199999999999999">
      <c r="B3184" s="87"/>
      <c r="C3184" s="87"/>
      <c r="D3184" s="89"/>
      <c r="R3184" s="89"/>
      <c r="S3184" s="89"/>
      <c r="T3184" s="89"/>
    </row>
    <row r="3185" spans="2:20" s="86" customFormat="1" ht="10.199999999999999">
      <c r="B3185" s="87"/>
      <c r="C3185" s="87"/>
      <c r="D3185" s="89"/>
      <c r="R3185" s="89"/>
      <c r="S3185" s="89"/>
      <c r="T3185" s="89"/>
    </row>
    <row r="3186" spans="2:20" s="86" customFormat="1" ht="10.199999999999999">
      <c r="B3186" s="87"/>
      <c r="C3186" s="87"/>
      <c r="D3186" s="89"/>
      <c r="R3186" s="89"/>
      <c r="S3186" s="89"/>
      <c r="T3186" s="89"/>
    </row>
    <row r="3187" spans="2:20" s="86" customFormat="1" ht="10.199999999999999">
      <c r="B3187" s="87"/>
      <c r="C3187" s="87"/>
      <c r="D3187" s="89"/>
      <c r="R3187" s="89"/>
      <c r="S3187" s="89"/>
      <c r="T3187" s="89"/>
    </row>
    <row r="3188" spans="2:20" s="86" customFormat="1" ht="10.199999999999999">
      <c r="B3188" s="87"/>
      <c r="C3188" s="87"/>
      <c r="D3188" s="89"/>
      <c r="R3188" s="89"/>
      <c r="S3188" s="89"/>
      <c r="T3188" s="89"/>
    </row>
    <row r="3189" spans="2:20" s="86" customFormat="1" ht="10.199999999999999">
      <c r="B3189" s="87"/>
      <c r="C3189" s="87"/>
      <c r="D3189" s="89"/>
      <c r="R3189" s="89"/>
      <c r="S3189" s="89"/>
      <c r="T3189" s="89"/>
    </row>
    <row r="3190" spans="2:20" s="86" customFormat="1" ht="10.199999999999999">
      <c r="B3190" s="87"/>
      <c r="C3190" s="87"/>
      <c r="D3190" s="89"/>
      <c r="R3190" s="89"/>
      <c r="S3190" s="89"/>
      <c r="T3190" s="89"/>
    </row>
    <row r="3191" spans="2:20" s="86" customFormat="1" ht="10.199999999999999">
      <c r="B3191" s="87"/>
      <c r="C3191" s="87"/>
      <c r="D3191" s="89"/>
      <c r="R3191" s="89"/>
      <c r="S3191" s="89"/>
      <c r="T3191" s="89"/>
    </row>
    <row r="3192" spans="2:20" s="86" customFormat="1" ht="10.199999999999999">
      <c r="B3192" s="87"/>
      <c r="C3192" s="87"/>
      <c r="D3192" s="89"/>
      <c r="R3192" s="89"/>
      <c r="S3192" s="89"/>
      <c r="T3192" s="89"/>
    </row>
    <row r="3193" spans="2:20" s="86" customFormat="1" ht="10.199999999999999">
      <c r="B3193" s="87"/>
      <c r="C3193" s="87"/>
      <c r="D3193" s="89"/>
      <c r="R3193" s="89"/>
      <c r="S3193" s="89"/>
      <c r="T3193" s="89"/>
    </row>
    <row r="3194" spans="2:20" s="86" customFormat="1" ht="10.199999999999999">
      <c r="B3194" s="87"/>
      <c r="C3194" s="87"/>
      <c r="D3194" s="89"/>
      <c r="R3194" s="89"/>
      <c r="S3194" s="89"/>
      <c r="T3194" s="89"/>
    </row>
    <row r="3195" spans="2:20" s="86" customFormat="1" ht="10.199999999999999">
      <c r="B3195" s="87"/>
      <c r="C3195" s="87"/>
      <c r="D3195" s="89"/>
      <c r="R3195" s="89"/>
      <c r="S3195" s="89"/>
      <c r="T3195" s="89"/>
    </row>
    <row r="3196" spans="2:20" s="86" customFormat="1" ht="10.199999999999999">
      <c r="B3196" s="87"/>
      <c r="C3196" s="87"/>
      <c r="D3196" s="89"/>
      <c r="R3196" s="89"/>
      <c r="S3196" s="89"/>
      <c r="T3196" s="89"/>
    </row>
    <row r="3197" spans="2:20" s="86" customFormat="1" ht="10.199999999999999">
      <c r="B3197" s="87"/>
      <c r="C3197" s="87"/>
      <c r="D3197" s="89"/>
      <c r="R3197" s="89"/>
      <c r="S3197" s="89"/>
      <c r="T3197" s="89"/>
    </row>
    <row r="3198" spans="2:20" s="86" customFormat="1" ht="10.199999999999999">
      <c r="B3198" s="87"/>
      <c r="C3198" s="87"/>
      <c r="D3198" s="89"/>
      <c r="R3198" s="89"/>
      <c r="S3198" s="89"/>
      <c r="T3198" s="89"/>
    </row>
    <row r="3199" spans="2:20" s="86" customFormat="1" ht="10.199999999999999">
      <c r="B3199" s="87"/>
      <c r="C3199" s="87"/>
      <c r="D3199" s="89"/>
      <c r="R3199" s="89"/>
      <c r="S3199" s="89"/>
      <c r="T3199" s="89"/>
    </row>
    <row r="3200" spans="2:20" s="86" customFormat="1" ht="10.199999999999999">
      <c r="B3200" s="87"/>
      <c r="C3200" s="87"/>
      <c r="D3200" s="89"/>
      <c r="R3200" s="89"/>
      <c r="S3200" s="89"/>
      <c r="T3200" s="89"/>
    </row>
    <row r="3201" spans="2:20" s="86" customFormat="1" ht="10.199999999999999">
      <c r="B3201" s="87"/>
      <c r="C3201" s="87"/>
      <c r="D3201" s="89"/>
      <c r="R3201" s="89"/>
      <c r="S3201" s="89"/>
      <c r="T3201" s="89"/>
    </row>
    <row r="3202" spans="2:20" s="86" customFormat="1" ht="10.199999999999999">
      <c r="B3202" s="87"/>
      <c r="C3202" s="87"/>
      <c r="D3202" s="89"/>
      <c r="R3202" s="89"/>
      <c r="S3202" s="89"/>
      <c r="T3202" s="89"/>
    </row>
    <row r="3203" spans="2:20" s="86" customFormat="1" ht="10.199999999999999">
      <c r="B3203" s="87"/>
      <c r="C3203" s="87"/>
      <c r="D3203" s="89"/>
      <c r="R3203" s="89"/>
      <c r="S3203" s="89"/>
      <c r="T3203" s="89"/>
    </row>
    <row r="3204" spans="2:20" s="86" customFormat="1" ht="10.199999999999999">
      <c r="B3204" s="87"/>
      <c r="C3204" s="87"/>
      <c r="D3204" s="89"/>
      <c r="R3204" s="89"/>
      <c r="S3204" s="89"/>
      <c r="T3204" s="89"/>
    </row>
    <row r="3205" spans="2:20" s="86" customFormat="1" ht="10.199999999999999">
      <c r="B3205" s="87"/>
      <c r="C3205" s="87"/>
      <c r="D3205" s="89"/>
      <c r="R3205" s="89"/>
      <c r="S3205" s="89"/>
      <c r="T3205" s="89"/>
    </row>
    <row r="3206" spans="2:20" s="86" customFormat="1" ht="10.199999999999999">
      <c r="B3206" s="87"/>
      <c r="C3206" s="87"/>
      <c r="D3206" s="89"/>
      <c r="R3206" s="89"/>
      <c r="S3206" s="89"/>
      <c r="T3206" s="89"/>
    </row>
    <row r="3207" spans="2:20" s="86" customFormat="1" ht="10.199999999999999">
      <c r="B3207" s="87"/>
      <c r="C3207" s="87"/>
      <c r="D3207" s="89"/>
      <c r="R3207" s="89"/>
      <c r="S3207" s="89"/>
      <c r="T3207" s="89"/>
    </row>
    <row r="3208" spans="2:20" s="86" customFormat="1" ht="10.199999999999999">
      <c r="B3208" s="87"/>
      <c r="C3208" s="87"/>
      <c r="D3208" s="89"/>
      <c r="R3208" s="89"/>
      <c r="S3208" s="89"/>
      <c r="T3208" s="89"/>
    </row>
    <row r="3209" spans="2:20" s="86" customFormat="1" ht="10.199999999999999">
      <c r="B3209" s="87"/>
      <c r="C3209" s="87"/>
      <c r="D3209" s="89"/>
      <c r="R3209" s="89"/>
      <c r="S3209" s="89"/>
      <c r="T3209" s="89"/>
    </row>
    <row r="3210" spans="2:20" s="86" customFormat="1" ht="10.199999999999999">
      <c r="B3210" s="87"/>
      <c r="C3210" s="87"/>
      <c r="D3210" s="89"/>
      <c r="R3210" s="89"/>
      <c r="S3210" s="89"/>
      <c r="T3210" s="89"/>
    </row>
    <row r="3211" spans="2:20" s="86" customFormat="1" ht="10.199999999999999">
      <c r="B3211" s="87"/>
      <c r="C3211" s="87"/>
      <c r="D3211" s="89"/>
      <c r="R3211" s="89"/>
      <c r="S3211" s="89"/>
      <c r="T3211" s="89"/>
    </row>
    <row r="3212" spans="2:20" s="86" customFormat="1" ht="10.199999999999999">
      <c r="B3212" s="87"/>
      <c r="C3212" s="87"/>
      <c r="D3212" s="89"/>
      <c r="R3212" s="89"/>
      <c r="S3212" s="89"/>
      <c r="T3212" s="89"/>
    </row>
    <row r="3213" spans="2:20" s="86" customFormat="1" ht="10.199999999999999">
      <c r="B3213" s="87"/>
      <c r="C3213" s="87"/>
      <c r="D3213" s="89"/>
      <c r="R3213" s="89"/>
      <c r="S3213" s="89"/>
      <c r="T3213" s="89"/>
    </row>
    <row r="3214" spans="2:20" s="86" customFormat="1" ht="10.199999999999999">
      <c r="B3214" s="87"/>
      <c r="C3214" s="87"/>
      <c r="D3214" s="89"/>
      <c r="R3214" s="89"/>
      <c r="S3214" s="89"/>
      <c r="T3214" s="89"/>
    </row>
    <row r="3215" spans="2:20" s="86" customFormat="1" ht="10.199999999999999">
      <c r="B3215" s="87"/>
      <c r="C3215" s="87"/>
      <c r="D3215" s="89"/>
      <c r="R3215" s="89"/>
      <c r="S3215" s="89"/>
      <c r="T3215" s="89"/>
    </row>
    <row r="3216" spans="2:20" s="86" customFormat="1" ht="10.199999999999999">
      <c r="B3216" s="87"/>
      <c r="C3216" s="87"/>
      <c r="D3216" s="89"/>
      <c r="R3216" s="89"/>
      <c r="S3216" s="89"/>
      <c r="T3216" s="89"/>
    </row>
    <row r="3217" spans="2:20" s="86" customFormat="1" ht="10.199999999999999">
      <c r="B3217" s="87"/>
      <c r="C3217" s="87"/>
      <c r="D3217" s="89"/>
      <c r="R3217" s="89"/>
      <c r="S3217" s="89"/>
      <c r="T3217" s="89"/>
    </row>
    <row r="3218" spans="2:20" s="86" customFormat="1" ht="10.199999999999999">
      <c r="B3218" s="87"/>
      <c r="C3218" s="87"/>
      <c r="D3218" s="89"/>
      <c r="R3218" s="89"/>
      <c r="S3218" s="89"/>
      <c r="T3218" s="89"/>
    </row>
    <row r="3219" spans="2:20" s="86" customFormat="1" ht="10.199999999999999">
      <c r="B3219" s="87"/>
      <c r="C3219" s="87"/>
      <c r="D3219" s="89"/>
      <c r="R3219" s="89"/>
      <c r="S3219" s="89"/>
      <c r="T3219" s="89"/>
    </row>
    <row r="3220" spans="2:20" s="86" customFormat="1" ht="10.199999999999999">
      <c r="B3220" s="87"/>
      <c r="C3220" s="87"/>
      <c r="D3220" s="89"/>
      <c r="R3220" s="89"/>
      <c r="S3220" s="89"/>
      <c r="T3220" s="89"/>
    </row>
    <row r="3221" spans="2:20" s="86" customFormat="1" ht="10.199999999999999">
      <c r="B3221" s="87"/>
      <c r="C3221" s="87"/>
      <c r="D3221" s="89"/>
      <c r="R3221" s="89"/>
      <c r="S3221" s="89"/>
      <c r="T3221" s="89"/>
    </row>
    <row r="3222" spans="2:20" s="86" customFormat="1" ht="10.199999999999999">
      <c r="B3222" s="87"/>
      <c r="C3222" s="87"/>
      <c r="D3222" s="89"/>
      <c r="R3222" s="89"/>
      <c r="S3222" s="89"/>
      <c r="T3222" s="89"/>
    </row>
    <row r="3223" spans="2:20" s="86" customFormat="1" ht="10.199999999999999">
      <c r="B3223" s="87"/>
      <c r="C3223" s="87"/>
      <c r="D3223" s="89"/>
      <c r="R3223" s="89"/>
      <c r="S3223" s="89"/>
      <c r="T3223" s="89"/>
    </row>
    <row r="3224" spans="2:20" s="86" customFormat="1" ht="10.199999999999999">
      <c r="B3224" s="87"/>
      <c r="C3224" s="87"/>
      <c r="D3224" s="89"/>
      <c r="R3224" s="89"/>
      <c r="S3224" s="89"/>
      <c r="T3224" s="89"/>
    </row>
    <row r="3225" spans="2:20" s="86" customFormat="1" ht="10.199999999999999">
      <c r="B3225" s="87"/>
      <c r="C3225" s="87"/>
      <c r="D3225" s="89"/>
      <c r="R3225" s="89"/>
      <c r="S3225" s="89"/>
      <c r="T3225" s="89"/>
    </row>
    <row r="3226" spans="2:20" s="86" customFormat="1" ht="10.199999999999999">
      <c r="B3226" s="87"/>
      <c r="C3226" s="87"/>
      <c r="D3226" s="89"/>
      <c r="R3226" s="89"/>
      <c r="S3226" s="89"/>
      <c r="T3226" s="89"/>
    </row>
    <row r="3227" spans="2:20" s="86" customFormat="1" ht="10.199999999999999">
      <c r="B3227" s="87"/>
      <c r="C3227" s="87"/>
      <c r="D3227" s="89"/>
      <c r="R3227" s="89"/>
      <c r="S3227" s="89"/>
      <c r="T3227" s="89"/>
    </row>
    <row r="3228" spans="2:20" s="86" customFormat="1" ht="10.199999999999999">
      <c r="B3228" s="87"/>
      <c r="C3228" s="87"/>
      <c r="D3228" s="89"/>
      <c r="R3228" s="89"/>
      <c r="S3228" s="89"/>
      <c r="T3228" s="89"/>
    </row>
    <row r="3229" spans="2:20" s="86" customFormat="1" ht="10.199999999999999">
      <c r="B3229" s="87"/>
      <c r="C3229" s="87"/>
      <c r="D3229" s="89"/>
      <c r="R3229" s="89"/>
      <c r="S3229" s="89"/>
      <c r="T3229" s="89"/>
    </row>
    <row r="3230" spans="2:20" s="86" customFormat="1" ht="10.199999999999999">
      <c r="B3230" s="87"/>
      <c r="C3230" s="87"/>
      <c r="D3230" s="89"/>
      <c r="R3230" s="89"/>
      <c r="S3230" s="89"/>
      <c r="T3230" s="89"/>
    </row>
    <row r="3231" spans="2:20" s="86" customFormat="1" ht="10.199999999999999">
      <c r="B3231" s="87"/>
      <c r="C3231" s="87"/>
      <c r="D3231" s="89"/>
      <c r="R3231" s="89"/>
      <c r="S3231" s="89"/>
      <c r="T3231" s="89"/>
    </row>
    <row r="3232" spans="2:20" s="86" customFormat="1" ht="10.199999999999999">
      <c r="B3232" s="87"/>
      <c r="C3232" s="87"/>
      <c r="D3232" s="89"/>
      <c r="R3232" s="89"/>
      <c r="S3232" s="89"/>
      <c r="T3232" s="89"/>
    </row>
    <row r="3233" spans="2:20" s="86" customFormat="1" ht="10.199999999999999">
      <c r="B3233" s="87"/>
      <c r="C3233" s="87"/>
      <c r="D3233" s="89"/>
      <c r="R3233" s="89"/>
      <c r="S3233" s="89"/>
      <c r="T3233" s="89"/>
    </row>
    <row r="3234" spans="2:20" s="86" customFormat="1" ht="10.199999999999999">
      <c r="B3234" s="87"/>
      <c r="C3234" s="87"/>
      <c r="D3234" s="89"/>
      <c r="R3234" s="89"/>
      <c r="S3234" s="89"/>
      <c r="T3234" s="89"/>
    </row>
    <row r="3235" spans="2:20" s="86" customFormat="1" ht="10.199999999999999">
      <c r="B3235" s="87"/>
      <c r="C3235" s="87"/>
      <c r="D3235" s="89"/>
      <c r="R3235" s="89"/>
      <c r="S3235" s="89"/>
      <c r="T3235" s="89"/>
    </row>
    <row r="3236" spans="2:20" s="86" customFormat="1" ht="10.199999999999999">
      <c r="B3236" s="87"/>
      <c r="C3236" s="87"/>
      <c r="D3236" s="89"/>
      <c r="R3236" s="89"/>
      <c r="S3236" s="89"/>
      <c r="T3236" s="89"/>
    </row>
    <row r="3237" spans="2:20" s="86" customFormat="1" ht="10.199999999999999">
      <c r="B3237" s="87"/>
      <c r="C3237" s="87"/>
      <c r="D3237" s="89"/>
      <c r="R3237" s="89"/>
      <c r="S3237" s="89"/>
      <c r="T3237" s="89"/>
    </row>
    <row r="3238" spans="2:20" s="86" customFormat="1" ht="10.199999999999999">
      <c r="B3238" s="87"/>
      <c r="C3238" s="87"/>
      <c r="D3238" s="89"/>
      <c r="R3238" s="89"/>
      <c r="S3238" s="89"/>
      <c r="T3238" s="89"/>
    </row>
    <row r="3239" spans="2:20" s="86" customFormat="1" ht="10.199999999999999">
      <c r="B3239" s="87"/>
      <c r="C3239" s="87"/>
      <c r="D3239" s="89"/>
      <c r="R3239" s="89"/>
      <c r="S3239" s="89"/>
      <c r="T3239" s="89"/>
    </row>
    <row r="3240" spans="2:20" s="86" customFormat="1" ht="10.199999999999999">
      <c r="B3240" s="87"/>
      <c r="C3240" s="87"/>
      <c r="D3240" s="89"/>
      <c r="R3240" s="89"/>
      <c r="S3240" s="89"/>
      <c r="T3240" s="89"/>
    </row>
    <row r="3241" spans="2:20" s="86" customFormat="1" ht="10.199999999999999">
      <c r="B3241" s="87"/>
      <c r="C3241" s="87"/>
      <c r="D3241" s="89"/>
      <c r="R3241" s="89"/>
      <c r="S3241" s="89"/>
      <c r="T3241" s="89"/>
    </row>
    <row r="3242" spans="2:20" s="86" customFormat="1" ht="10.199999999999999">
      <c r="B3242" s="87"/>
      <c r="C3242" s="87"/>
      <c r="D3242" s="89"/>
      <c r="R3242" s="89"/>
      <c r="S3242" s="89"/>
      <c r="T3242" s="89"/>
    </row>
    <row r="3243" spans="2:20" s="86" customFormat="1" ht="10.199999999999999">
      <c r="B3243" s="87"/>
      <c r="C3243" s="87"/>
      <c r="D3243" s="89"/>
      <c r="R3243" s="89"/>
      <c r="S3243" s="89"/>
      <c r="T3243" s="89"/>
    </row>
    <row r="3244" spans="2:20" s="86" customFormat="1" ht="10.199999999999999">
      <c r="B3244" s="87"/>
      <c r="C3244" s="87"/>
      <c r="D3244" s="89"/>
      <c r="R3244" s="89"/>
      <c r="S3244" s="89"/>
      <c r="T3244" s="89"/>
    </row>
    <row r="3245" spans="2:20" s="86" customFormat="1" ht="10.199999999999999">
      <c r="B3245" s="87"/>
      <c r="C3245" s="87"/>
      <c r="D3245" s="89"/>
      <c r="R3245" s="89"/>
      <c r="S3245" s="89"/>
      <c r="T3245" s="89"/>
    </row>
    <row r="3246" spans="2:20" s="86" customFormat="1" ht="10.199999999999999">
      <c r="B3246" s="87"/>
      <c r="C3246" s="87"/>
      <c r="D3246" s="89"/>
      <c r="R3246" s="89"/>
      <c r="S3246" s="89"/>
      <c r="T3246" s="89"/>
    </row>
    <row r="3247" spans="2:20" s="86" customFormat="1" ht="10.199999999999999">
      <c r="B3247" s="87"/>
      <c r="C3247" s="87"/>
      <c r="D3247" s="89"/>
      <c r="R3247" s="89"/>
      <c r="S3247" s="89"/>
      <c r="T3247" s="89"/>
    </row>
    <row r="3248" spans="2:20" s="86" customFormat="1" ht="10.199999999999999">
      <c r="B3248" s="87"/>
      <c r="C3248" s="87"/>
      <c r="D3248" s="89"/>
      <c r="R3248" s="89"/>
      <c r="S3248" s="89"/>
      <c r="T3248" s="89"/>
    </row>
    <row r="3249" spans="2:20" s="86" customFormat="1" ht="10.199999999999999">
      <c r="B3249" s="87"/>
      <c r="C3249" s="87"/>
      <c r="D3249" s="89"/>
      <c r="R3249" s="89"/>
      <c r="S3249" s="89"/>
      <c r="T3249" s="89"/>
    </row>
    <row r="3250" spans="2:20" s="86" customFormat="1" ht="10.199999999999999">
      <c r="B3250" s="87"/>
      <c r="C3250" s="87"/>
      <c r="D3250" s="89"/>
      <c r="R3250" s="89"/>
      <c r="S3250" s="89"/>
      <c r="T3250" s="89"/>
    </row>
    <row r="3251" spans="2:20" s="86" customFormat="1" ht="10.199999999999999">
      <c r="B3251" s="87"/>
      <c r="C3251" s="87"/>
      <c r="D3251" s="89"/>
      <c r="R3251" s="89"/>
      <c r="S3251" s="89"/>
      <c r="T3251" s="89"/>
    </row>
    <row r="3252" spans="2:20" s="86" customFormat="1" ht="10.199999999999999">
      <c r="B3252" s="87"/>
      <c r="C3252" s="87"/>
      <c r="D3252" s="89"/>
      <c r="R3252" s="89"/>
      <c r="S3252" s="89"/>
      <c r="T3252" s="89"/>
    </row>
    <row r="3253" spans="2:20" s="86" customFormat="1" ht="10.199999999999999">
      <c r="B3253" s="87"/>
      <c r="C3253" s="87"/>
      <c r="D3253" s="89"/>
      <c r="R3253" s="89"/>
      <c r="S3253" s="89"/>
      <c r="T3253" s="89"/>
    </row>
    <row r="3254" spans="2:20" s="86" customFormat="1" ht="10.199999999999999">
      <c r="B3254" s="87"/>
      <c r="C3254" s="87"/>
      <c r="D3254" s="89"/>
      <c r="R3254" s="89"/>
      <c r="S3254" s="89"/>
      <c r="T3254" s="89"/>
    </row>
    <row r="3255" spans="2:20" s="86" customFormat="1" ht="10.199999999999999">
      <c r="B3255" s="87"/>
      <c r="C3255" s="87"/>
      <c r="D3255" s="89"/>
      <c r="R3255" s="89"/>
      <c r="S3255" s="89"/>
      <c r="T3255" s="89"/>
    </row>
    <row r="3256" spans="2:20" s="86" customFormat="1" ht="10.199999999999999">
      <c r="B3256" s="87"/>
      <c r="C3256" s="87"/>
      <c r="D3256" s="89"/>
      <c r="R3256" s="89"/>
      <c r="S3256" s="89"/>
      <c r="T3256" s="89"/>
    </row>
    <row r="3257" spans="2:20" s="86" customFormat="1" ht="10.199999999999999">
      <c r="B3257" s="87"/>
      <c r="C3257" s="87"/>
      <c r="D3257" s="89"/>
      <c r="R3257" s="89"/>
      <c r="S3257" s="89"/>
      <c r="T3257" s="89"/>
    </row>
    <row r="3258" spans="2:20" s="86" customFormat="1" ht="10.199999999999999">
      <c r="B3258" s="87"/>
      <c r="C3258" s="87"/>
      <c r="D3258" s="89"/>
      <c r="R3258" s="89"/>
      <c r="S3258" s="89"/>
      <c r="T3258" s="89"/>
    </row>
    <row r="3259" spans="2:20" s="86" customFormat="1" ht="10.199999999999999">
      <c r="B3259" s="87"/>
      <c r="C3259" s="87"/>
      <c r="D3259" s="89"/>
      <c r="R3259" s="89"/>
      <c r="S3259" s="89"/>
      <c r="T3259" s="89"/>
    </row>
    <row r="3260" spans="2:20" s="86" customFormat="1" ht="10.199999999999999">
      <c r="B3260" s="87"/>
      <c r="C3260" s="87"/>
      <c r="D3260" s="89"/>
      <c r="R3260" s="89"/>
      <c r="S3260" s="89"/>
      <c r="T3260" s="89"/>
    </row>
    <row r="3261" spans="2:20" s="86" customFormat="1" ht="10.199999999999999">
      <c r="B3261" s="87"/>
      <c r="C3261" s="87"/>
      <c r="D3261" s="89"/>
      <c r="R3261" s="89"/>
      <c r="S3261" s="89"/>
      <c r="T3261" s="89"/>
    </row>
    <row r="3262" spans="2:20" s="86" customFormat="1" ht="10.199999999999999">
      <c r="B3262" s="87"/>
      <c r="C3262" s="87"/>
      <c r="D3262" s="89"/>
      <c r="R3262" s="89"/>
      <c r="S3262" s="89"/>
      <c r="T3262" s="89"/>
    </row>
    <row r="3263" spans="2:20" s="86" customFormat="1" ht="10.199999999999999">
      <c r="B3263" s="87"/>
      <c r="C3263" s="87"/>
      <c r="D3263" s="89"/>
      <c r="R3263" s="89"/>
      <c r="S3263" s="89"/>
      <c r="T3263" s="89"/>
    </row>
    <row r="3264" spans="2:20" s="86" customFormat="1" ht="10.199999999999999">
      <c r="B3264" s="87"/>
      <c r="C3264" s="87"/>
      <c r="D3264" s="89"/>
      <c r="R3264" s="89"/>
      <c r="S3264" s="89"/>
      <c r="T3264" s="89"/>
    </row>
    <row r="3265" spans="2:20" s="86" customFormat="1" ht="10.199999999999999">
      <c r="B3265" s="87"/>
      <c r="C3265" s="87"/>
      <c r="D3265" s="89"/>
      <c r="R3265" s="89"/>
      <c r="S3265" s="89"/>
      <c r="T3265" s="89"/>
    </row>
    <row r="3266" spans="2:20" s="86" customFormat="1" ht="10.199999999999999">
      <c r="B3266" s="87"/>
      <c r="C3266" s="87"/>
      <c r="D3266" s="89"/>
      <c r="R3266" s="89"/>
      <c r="S3266" s="89"/>
      <c r="T3266" s="89"/>
    </row>
    <row r="3267" spans="2:20" s="86" customFormat="1" ht="10.199999999999999">
      <c r="B3267" s="87"/>
      <c r="C3267" s="87"/>
      <c r="D3267" s="89"/>
      <c r="R3267" s="89"/>
      <c r="S3267" s="89"/>
      <c r="T3267" s="89"/>
    </row>
    <row r="3268" spans="2:20" s="86" customFormat="1" ht="10.199999999999999">
      <c r="B3268" s="87"/>
      <c r="C3268" s="87"/>
      <c r="D3268" s="89"/>
      <c r="R3268" s="89"/>
      <c r="S3268" s="89"/>
      <c r="T3268" s="89"/>
    </row>
    <row r="3269" spans="2:20" s="86" customFormat="1" ht="10.199999999999999">
      <c r="B3269" s="87"/>
      <c r="C3269" s="87"/>
      <c r="D3269" s="89"/>
      <c r="R3269" s="89"/>
      <c r="S3269" s="89"/>
      <c r="T3269" s="89"/>
    </row>
    <row r="3270" spans="2:20" s="86" customFormat="1" ht="10.199999999999999">
      <c r="B3270" s="87"/>
      <c r="C3270" s="87"/>
      <c r="D3270" s="89"/>
      <c r="R3270" s="89"/>
      <c r="S3270" s="89"/>
      <c r="T3270" s="89"/>
    </row>
    <row r="3271" spans="2:20" s="86" customFormat="1" ht="10.199999999999999">
      <c r="B3271" s="87"/>
      <c r="C3271" s="87"/>
      <c r="D3271" s="89"/>
      <c r="R3271" s="89"/>
      <c r="S3271" s="89"/>
      <c r="T3271" s="89"/>
    </row>
    <row r="3272" spans="2:20" s="86" customFormat="1" ht="10.199999999999999">
      <c r="B3272" s="87"/>
      <c r="C3272" s="87"/>
      <c r="D3272" s="89"/>
      <c r="R3272" s="89"/>
      <c r="S3272" s="89"/>
      <c r="T3272" s="89"/>
    </row>
    <row r="3273" spans="2:20" s="86" customFormat="1" ht="10.199999999999999">
      <c r="B3273" s="87"/>
      <c r="C3273" s="87"/>
      <c r="D3273" s="89"/>
      <c r="R3273" s="89"/>
      <c r="S3273" s="89"/>
      <c r="T3273" s="89"/>
    </row>
    <row r="3274" spans="2:20" s="86" customFormat="1" ht="10.199999999999999">
      <c r="B3274" s="87"/>
      <c r="C3274" s="87"/>
      <c r="D3274" s="89"/>
      <c r="R3274" s="89"/>
      <c r="S3274" s="89"/>
      <c r="T3274" s="89"/>
    </row>
    <row r="3275" spans="2:20" s="86" customFormat="1" ht="10.199999999999999">
      <c r="B3275" s="87"/>
      <c r="C3275" s="87"/>
      <c r="D3275" s="89"/>
      <c r="R3275" s="89"/>
      <c r="S3275" s="89"/>
      <c r="T3275" s="89"/>
    </row>
    <row r="3276" spans="2:20" s="86" customFormat="1" ht="10.199999999999999">
      <c r="B3276" s="87"/>
      <c r="C3276" s="87"/>
      <c r="D3276" s="89"/>
      <c r="R3276" s="89"/>
      <c r="S3276" s="89"/>
      <c r="T3276" s="89"/>
    </row>
    <row r="3277" spans="2:20" s="86" customFormat="1" ht="10.199999999999999">
      <c r="B3277" s="87"/>
      <c r="C3277" s="87"/>
      <c r="D3277" s="89"/>
      <c r="R3277" s="89"/>
      <c r="S3277" s="89"/>
      <c r="T3277" s="89"/>
    </row>
    <row r="3278" spans="2:20" s="86" customFormat="1" ht="10.199999999999999">
      <c r="B3278" s="87"/>
      <c r="C3278" s="87"/>
      <c r="D3278" s="89"/>
      <c r="R3278" s="89"/>
      <c r="S3278" s="89"/>
      <c r="T3278" s="89"/>
    </row>
    <row r="3279" spans="2:20" s="86" customFormat="1" ht="10.199999999999999">
      <c r="B3279" s="87"/>
      <c r="C3279" s="87"/>
      <c r="D3279" s="89"/>
      <c r="R3279" s="89"/>
      <c r="S3279" s="89"/>
      <c r="T3279" s="89"/>
    </row>
    <row r="3280" spans="2:20" s="86" customFormat="1" ht="10.199999999999999">
      <c r="B3280" s="87"/>
      <c r="C3280" s="87"/>
      <c r="D3280" s="89"/>
      <c r="R3280" s="89"/>
      <c r="S3280" s="89"/>
      <c r="T3280" s="89"/>
    </row>
    <row r="3281" spans="2:20" s="86" customFormat="1" ht="10.199999999999999">
      <c r="B3281" s="87"/>
      <c r="C3281" s="87"/>
      <c r="D3281" s="89"/>
      <c r="R3281" s="89"/>
      <c r="S3281" s="89"/>
      <c r="T3281" s="89"/>
    </row>
    <row r="3282" spans="2:20" s="86" customFormat="1" ht="10.199999999999999">
      <c r="B3282" s="87"/>
      <c r="C3282" s="87"/>
      <c r="D3282" s="89"/>
      <c r="R3282" s="89"/>
      <c r="S3282" s="89"/>
      <c r="T3282" s="89"/>
    </row>
    <row r="3283" spans="2:20" s="86" customFormat="1" ht="10.199999999999999">
      <c r="B3283" s="87"/>
      <c r="C3283" s="87"/>
      <c r="D3283" s="89"/>
      <c r="R3283" s="89"/>
      <c r="S3283" s="89"/>
      <c r="T3283" s="89"/>
    </row>
    <row r="3284" spans="2:20" s="86" customFormat="1" ht="10.199999999999999">
      <c r="B3284" s="87"/>
      <c r="C3284" s="87"/>
      <c r="D3284" s="89"/>
      <c r="R3284" s="89"/>
      <c r="S3284" s="89"/>
      <c r="T3284" s="89"/>
    </row>
    <row r="3285" spans="2:20" s="86" customFormat="1" ht="10.199999999999999">
      <c r="B3285" s="87"/>
      <c r="C3285" s="87"/>
      <c r="D3285" s="89"/>
      <c r="R3285" s="89"/>
      <c r="S3285" s="89"/>
      <c r="T3285" s="89"/>
    </row>
    <row r="3286" spans="2:20" s="86" customFormat="1" ht="10.199999999999999">
      <c r="B3286" s="87"/>
      <c r="C3286" s="87"/>
      <c r="D3286" s="89"/>
      <c r="R3286" s="89"/>
      <c r="S3286" s="89"/>
      <c r="T3286" s="89"/>
    </row>
    <row r="3287" spans="2:20" s="86" customFormat="1" ht="10.199999999999999">
      <c r="B3287" s="87"/>
      <c r="C3287" s="87"/>
      <c r="D3287" s="89"/>
      <c r="R3287" s="89"/>
      <c r="S3287" s="89"/>
      <c r="T3287" s="89"/>
    </row>
    <row r="3288" spans="2:20" s="86" customFormat="1" ht="10.199999999999999">
      <c r="B3288" s="87"/>
      <c r="C3288" s="87"/>
      <c r="D3288" s="89"/>
      <c r="R3288" s="89"/>
      <c r="S3288" s="89"/>
      <c r="T3288" s="89"/>
    </row>
    <row r="3289" spans="2:20" s="86" customFormat="1" ht="10.199999999999999">
      <c r="B3289" s="87"/>
      <c r="C3289" s="87"/>
      <c r="D3289" s="89"/>
      <c r="R3289" s="89"/>
      <c r="S3289" s="89"/>
      <c r="T3289" s="89"/>
    </row>
    <row r="3290" spans="2:20" s="86" customFormat="1" ht="10.199999999999999">
      <c r="B3290" s="87"/>
      <c r="C3290" s="87"/>
      <c r="D3290" s="89"/>
      <c r="R3290" s="89"/>
      <c r="S3290" s="89"/>
      <c r="T3290" s="89"/>
    </row>
    <row r="3291" spans="2:20" s="86" customFormat="1" ht="10.199999999999999">
      <c r="B3291" s="87"/>
      <c r="C3291" s="87"/>
      <c r="D3291" s="89"/>
      <c r="R3291" s="89"/>
      <c r="S3291" s="89"/>
      <c r="T3291" s="89"/>
    </row>
    <row r="3292" spans="2:20" s="86" customFormat="1" ht="10.199999999999999">
      <c r="B3292" s="87"/>
      <c r="C3292" s="87"/>
      <c r="D3292" s="89"/>
      <c r="R3292" s="89"/>
      <c r="S3292" s="89"/>
      <c r="T3292" s="89"/>
    </row>
    <row r="3293" spans="2:20" s="86" customFormat="1" ht="10.199999999999999">
      <c r="B3293" s="87"/>
      <c r="C3293" s="87"/>
      <c r="D3293" s="89"/>
      <c r="R3293" s="89"/>
      <c r="S3293" s="89"/>
      <c r="T3293" s="89"/>
    </row>
    <row r="3294" spans="2:20" s="86" customFormat="1" ht="10.199999999999999">
      <c r="B3294" s="87"/>
      <c r="C3294" s="87"/>
      <c r="D3294" s="89"/>
      <c r="R3294" s="89"/>
      <c r="S3294" s="89"/>
      <c r="T3294" s="89"/>
    </row>
    <row r="3295" spans="2:20" s="86" customFormat="1" ht="10.199999999999999">
      <c r="B3295" s="87"/>
      <c r="C3295" s="87"/>
      <c r="D3295" s="89"/>
      <c r="R3295" s="89"/>
      <c r="S3295" s="89"/>
      <c r="T3295" s="89"/>
    </row>
    <row r="3296" spans="2:20" s="86" customFormat="1" ht="10.199999999999999">
      <c r="B3296" s="87"/>
      <c r="C3296" s="87"/>
      <c r="D3296" s="89"/>
      <c r="R3296" s="89"/>
      <c r="S3296" s="89"/>
      <c r="T3296" s="89"/>
    </row>
    <row r="3297" spans="2:20" s="86" customFormat="1" ht="10.199999999999999">
      <c r="B3297" s="87"/>
      <c r="C3297" s="87"/>
      <c r="D3297" s="89"/>
      <c r="R3297" s="89"/>
      <c r="S3297" s="89"/>
      <c r="T3297" s="89"/>
    </row>
    <row r="3298" spans="2:20" s="86" customFormat="1" ht="10.199999999999999">
      <c r="B3298" s="87"/>
      <c r="C3298" s="87"/>
      <c r="D3298" s="89"/>
      <c r="R3298" s="89"/>
      <c r="S3298" s="89"/>
      <c r="T3298" s="89"/>
    </row>
    <row r="3299" spans="2:20" s="86" customFormat="1" ht="10.199999999999999">
      <c r="B3299" s="87"/>
      <c r="C3299" s="87"/>
      <c r="D3299" s="89"/>
      <c r="R3299" s="89"/>
      <c r="S3299" s="89"/>
      <c r="T3299" s="89"/>
    </row>
    <row r="3300" spans="2:20" s="86" customFormat="1" ht="10.199999999999999">
      <c r="B3300" s="87"/>
      <c r="C3300" s="87"/>
      <c r="D3300" s="89"/>
      <c r="R3300" s="89"/>
      <c r="S3300" s="89"/>
      <c r="T3300" s="89"/>
    </row>
    <row r="3301" spans="2:20" s="86" customFormat="1" ht="10.199999999999999">
      <c r="B3301" s="87"/>
      <c r="C3301" s="87"/>
      <c r="D3301" s="89"/>
      <c r="R3301" s="89"/>
      <c r="S3301" s="89"/>
      <c r="T3301" s="89"/>
    </row>
    <row r="3302" spans="2:20" s="86" customFormat="1" ht="10.199999999999999">
      <c r="B3302" s="87"/>
      <c r="C3302" s="87"/>
      <c r="D3302" s="89"/>
      <c r="R3302" s="89"/>
      <c r="S3302" s="89"/>
      <c r="T3302" s="89"/>
    </row>
    <row r="3303" spans="2:20" s="86" customFormat="1" ht="10.199999999999999">
      <c r="B3303" s="87"/>
      <c r="C3303" s="87"/>
      <c r="D3303" s="89"/>
      <c r="R3303" s="89"/>
      <c r="S3303" s="89"/>
      <c r="T3303" s="89"/>
    </row>
    <row r="3304" spans="2:20" s="86" customFormat="1" ht="10.199999999999999">
      <c r="B3304" s="87"/>
      <c r="C3304" s="87"/>
      <c r="D3304" s="89"/>
      <c r="R3304" s="89"/>
      <c r="S3304" s="89"/>
      <c r="T3304" s="89"/>
    </row>
    <row r="3305" spans="2:20" s="86" customFormat="1" ht="10.199999999999999">
      <c r="B3305" s="87"/>
      <c r="C3305" s="87"/>
      <c r="D3305" s="89"/>
      <c r="R3305" s="89"/>
      <c r="S3305" s="89"/>
      <c r="T3305" s="89"/>
    </row>
    <row r="3306" spans="2:20" s="86" customFormat="1" ht="10.199999999999999">
      <c r="B3306" s="87"/>
      <c r="C3306" s="87"/>
      <c r="D3306" s="89"/>
      <c r="R3306" s="89"/>
      <c r="S3306" s="89"/>
      <c r="T3306" s="89"/>
    </row>
    <row r="3307" spans="2:20" s="86" customFormat="1" ht="10.199999999999999">
      <c r="B3307" s="87"/>
      <c r="C3307" s="87"/>
      <c r="D3307" s="89"/>
      <c r="R3307" s="89"/>
      <c r="S3307" s="89"/>
      <c r="T3307" s="89"/>
    </row>
    <row r="3308" spans="2:20" s="86" customFormat="1" ht="10.199999999999999">
      <c r="B3308" s="87"/>
      <c r="C3308" s="87"/>
      <c r="D3308" s="89"/>
      <c r="R3308" s="89"/>
      <c r="S3308" s="89"/>
      <c r="T3308" s="89"/>
    </row>
    <row r="3309" spans="2:20" s="86" customFormat="1" ht="10.199999999999999">
      <c r="B3309" s="87"/>
      <c r="C3309" s="87"/>
      <c r="D3309" s="89"/>
      <c r="R3309" s="89"/>
      <c r="S3309" s="89"/>
      <c r="T3309" s="89"/>
    </row>
    <row r="3310" spans="2:20" s="86" customFormat="1" ht="10.199999999999999">
      <c r="B3310" s="87"/>
      <c r="C3310" s="87"/>
      <c r="D3310" s="89"/>
      <c r="R3310" s="89"/>
      <c r="S3310" s="89"/>
      <c r="T3310" s="89"/>
    </row>
    <row r="3311" spans="2:20" s="86" customFormat="1" ht="10.199999999999999">
      <c r="B3311" s="87"/>
      <c r="C3311" s="87"/>
      <c r="D3311" s="89"/>
      <c r="R3311" s="89"/>
      <c r="S3311" s="89"/>
      <c r="T3311" s="89"/>
    </row>
    <row r="3312" spans="2:20" s="86" customFormat="1" ht="10.199999999999999">
      <c r="B3312" s="87"/>
      <c r="C3312" s="87"/>
      <c r="D3312" s="89"/>
      <c r="R3312" s="89"/>
      <c r="S3312" s="89"/>
      <c r="T3312" s="89"/>
    </row>
    <row r="3313" spans="2:20" s="86" customFormat="1" ht="10.199999999999999">
      <c r="B3313" s="87"/>
      <c r="C3313" s="87"/>
      <c r="D3313" s="89"/>
      <c r="R3313" s="89"/>
      <c r="S3313" s="89"/>
      <c r="T3313" s="89"/>
    </row>
    <row r="3314" spans="2:20" s="86" customFormat="1" ht="10.199999999999999">
      <c r="B3314" s="87"/>
      <c r="C3314" s="87"/>
      <c r="D3314" s="89"/>
      <c r="R3314" s="89"/>
      <c r="S3314" s="89"/>
      <c r="T3314" s="89"/>
    </row>
    <row r="3315" spans="2:20" s="86" customFormat="1" ht="10.199999999999999">
      <c r="B3315" s="87"/>
      <c r="C3315" s="87"/>
      <c r="D3315" s="89"/>
      <c r="R3315" s="89"/>
      <c r="S3315" s="89"/>
      <c r="T3315" s="89"/>
    </row>
    <row r="3316" spans="2:20" s="86" customFormat="1" ht="10.199999999999999">
      <c r="B3316" s="87"/>
      <c r="C3316" s="87"/>
      <c r="D3316" s="89"/>
      <c r="R3316" s="89"/>
      <c r="S3316" s="89"/>
      <c r="T3316" s="89"/>
    </row>
    <row r="3317" spans="2:20" s="86" customFormat="1" ht="10.199999999999999">
      <c r="B3317" s="87"/>
      <c r="C3317" s="87"/>
      <c r="D3317" s="89"/>
      <c r="R3317" s="89"/>
      <c r="S3317" s="89"/>
      <c r="T3317" s="89"/>
    </row>
    <row r="3318" spans="2:20" s="86" customFormat="1" ht="10.199999999999999">
      <c r="B3318" s="87"/>
      <c r="C3318" s="87"/>
      <c r="D3318" s="89"/>
      <c r="R3318" s="89"/>
      <c r="S3318" s="89"/>
      <c r="T3318" s="89"/>
    </row>
    <row r="3319" spans="2:20" s="86" customFormat="1" ht="10.199999999999999">
      <c r="B3319" s="87"/>
      <c r="C3319" s="87"/>
      <c r="D3319" s="89"/>
      <c r="R3319" s="89"/>
      <c r="S3319" s="89"/>
      <c r="T3319" s="89"/>
    </row>
    <row r="3320" spans="2:20" s="86" customFormat="1" ht="10.199999999999999">
      <c r="B3320" s="87"/>
      <c r="C3320" s="87"/>
      <c r="D3320" s="89"/>
      <c r="R3320" s="89"/>
      <c r="S3320" s="89"/>
      <c r="T3320" s="89"/>
    </row>
    <row r="3321" spans="2:20" s="86" customFormat="1" ht="10.199999999999999">
      <c r="B3321" s="87"/>
      <c r="C3321" s="87"/>
      <c r="D3321" s="89"/>
      <c r="R3321" s="89"/>
      <c r="S3321" s="89"/>
      <c r="T3321" s="89"/>
    </row>
    <row r="3322" spans="2:20" s="86" customFormat="1" ht="10.199999999999999">
      <c r="B3322" s="87"/>
      <c r="C3322" s="87"/>
      <c r="D3322" s="89"/>
      <c r="R3322" s="89"/>
      <c r="S3322" s="89"/>
      <c r="T3322" s="89"/>
    </row>
    <row r="3323" spans="2:20" s="86" customFormat="1" ht="10.199999999999999">
      <c r="B3323" s="87"/>
      <c r="C3323" s="87"/>
      <c r="D3323" s="89"/>
      <c r="R3323" s="89"/>
      <c r="S3323" s="89"/>
      <c r="T3323" s="89"/>
    </row>
    <row r="3324" spans="2:20" s="86" customFormat="1" ht="10.199999999999999">
      <c r="B3324" s="87"/>
      <c r="C3324" s="87"/>
      <c r="D3324" s="89"/>
      <c r="R3324" s="89"/>
      <c r="S3324" s="89"/>
      <c r="T3324" s="89"/>
    </row>
    <row r="3325" spans="2:20" s="86" customFormat="1" ht="10.199999999999999">
      <c r="B3325" s="87"/>
      <c r="C3325" s="87"/>
      <c r="D3325" s="89"/>
      <c r="R3325" s="89"/>
      <c r="S3325" s="89"/>
      <c r="T3325" s="89"/>
    </row>
    <row r="3326" spans="2:20" s="86" customFormat="1" ht="10.199999999999999">
      <c r="B3326" s="87"/>
      <c r="C3326" s="87"/>
      <c r="D3326" s="89"/>
      <c r="R3326" s="89"/>
      <c r="S3326" s="89"/>
      <c r="T3326" s="89"/>
    </row>
    <row r="3327" spans="2:20" s="86" customFormat="1" ht="10.199999999999999">
      <c r="B3327" s="87"/>
      <c r="C3327" s="87"/>
      <c r="D3327" s="89"/>
      <c r="R3327" s="89"/>
      <c r="S3327" s="89"/>
      <c r="T3327" s="89"/>
    </row>
    <row r="3328" spans="2:20" s="86" customFormat="1" ht="10.199999999999999">
      <c r="B3328" s="87"/>
      <c r="C3328" s="87"/>
      <c r="D3328" s="89"/>
      <c r="R3328" s="89"/>
      <c r="S3328" s="89"/>
      <c r="T3328" s="89"/>
    </row>
    <row r="3329" spans="2:20" s="86" customFormat="1" ht="10.199999999999999">
      <c r="B3329" s="87"/>
      <c r="C3329" s="87"/>
      <c r="D3329" s="89"/>
      <c r="R3329" s="89"/>
      <c r="S3329" s="89"/>
      <c r="T3329" s="89"/>
    </row>
    <row r="3330" spans="2:20" s="86" customFormat="1" ht="10.199999999999999">
      <c r="B3330" s="87"/>
      <c r="C3330" s="87"/>
      <c r="D3330" s="89"/>
      <c r="R3330" s="89"/>
      <c r="S3330" s="89"/>
      <c r="T3330" s="89"/>
    </row>
    <row r="3331" spans="2:20" s="86" customFormat="1" ht="10.199999999999999">
      <c r="B3331" s="87"/>
      <c r="C3331" s="87"/>
      <c r="D3331" s="89"/>
      <c r="R3331" s="89"/>
      <c r="S3331" s="89"/>
      <c r="T3331" s="89"/>
    </row>
    <row r="3332" spans="2:20" s="86" customFormat="1" ht="10.199999999999999">
      <c r="B3332" s="87"/>
      <c r="C3332" s="87"/>
      <c r="D3332" s="89"/>
      <c r="R3332" s="89"/>
      <c r="S3332" s="89"/>
      <c r="T3332" s="89"/>
    </row>
    <row r="3333" spans="2:20" s="86" customFormat="1" ht="10.199999999999999">
      <c r="B3333" s="87"/>
      <c r="C3333" s="87"/>
      <c r="D3333" s="89"/>
      <c r="R3333" s="89"/>
      <c r="S3333" s="89"/>
      <c r="T3333" s="89"/>
    </row>
    <row r="3334" spans="2:20" s="86" customFormat="1" ht="10.199999999999999">
      <c r="B3334" s="87"/>
      <c r="C3334" s="87"/>
      <c r="D3334" s="89"/>
      <c r="R3334" s="89"/>
      <c r="S3334" s="89"/>
      <c r="T3334" s="89"/>
    </row>
    <row r="3335" spans="2:20" s="86" customFormat="1" ht="10.199999999999999">
      <c r="B3335" s="87"/>
      <c r="C3335" s="87"/>
      <c r="D3335" s="89"/>
      <c r="R3335" s="89"/>
      <c r="S3335" s="89"/>
      <c r="T3335" s="89"/>
    </row>
    <row r="3336" spans="2:20" s="86" customFormat="1" ht="10.199999999999999">
      <c r="B3336" s="87"/>
      <c r="C3336" s="87"/>
      <c r="D3336" s="89"/>
      <c r="R3336" s="89"/>
      <c r="S3336" s="89"/>
      <c r="T3336" s="89"/>
    </row>
    <row r="3337" spans="2:20" s="86" customFormat="1" ht="10.199999999999999">
      <c r="B3337" s="87"/>
      <c r="C3337" s="87"/>
      <c r="D3337" s="89"/>
      <c r="R3337" s="89"/>
      <c r="S3337" s="89"/>
      <c r="T3337" s="89"/>
    </row>
    <row r="3338" spans="2:20" s="86" customFormat="1" ht="10.199999999999999">
      <c r="B3338" s="87"/>
      <c r="C3338" s="87"/>
      <c r="D3338" s="89"/>
      <c r="R3338" s="89"/>
      <c r="S3338" s="89"/>
      <c r="T3338" s="89"/>
    </row>
    <row r="3339" spans="2:20" s="86" customFormat="1" ht="10.199999999999999">
      <c r="B3339" s="87"/>
      <c r="C3339" s="87"/>
      <c r="D3339" s="89"/>
      <c r="R3339" s="89"/>
      <c r="S3339" s="89"/>
      <c r="T3339" s="89"/>
    </row>
    <row r="3340" spans="2:20" s="86" customFormat="1" ht="10.199999999999999">
      <c r="B3340" s="87"/>
      <c r="C3340" s="87"/>
      <c r="D3340" s="89"/>
      <c r="R3340" s="89"/>
      <c r="S3340" s="89"/>
      <c r="T3340" s="89"/>
    </row>
    <row r="3341" spans="2:20" s="86" customFormat="1" ht="10.199999999999999">
      <c r="B3341" s="87"/>
      <c r="C3341" s="87"/>
      <c r="D3341" s="89"/>
      <c r="R3341" s="89"/>
      <c r="S3341" s="89"/>
      <c r="T3341" s="89"/>
    </row>
    <row r="3342" spans="2:20" s="86" customFormat="1" ht="10.199999999999999">
      <c r="B3342" s="87"/>
      <c r="C3342" s="87"/>
      <c r="D3342" s="89"/>
      <c r="R3342" s="89"/>
      <c r="S3342" s="89"/>
      <c r="T3342" s="89"/>
    </row>
    <row r="3343" spans="2:20" s="86" customFormat="1" ht="10.199999999999999">
      <c r="B3343" s="87"/>
      <c r="C3343" s="87"/>
      <c r="D3343" s="89"/>
      <c r="R3343" s="89"/>
      <c r="S3343" s="89"/>
      <c r="T3343" s="89"/>
    </row>
    <row r="3344" spans="2:20" s="86" customFormat="1" ht="10.199999999999999">
      <c r="B3344" s="87"/>
      <c r="C3344" s="87"/>
      <c r="D3344" s="89"/>
      <c r="R3344" s="89"/>
      <c r="S3344" s="89"/>
      <c r="T3344" s="89"/>
    </row>
    <row r="3345" spans="2:20" s="86" customFormat="1" ht="10.199999999999999">
      <c r="B3345" s="87"/>
      <c r="C3345" s="87"/>
      <c r="D3345" s="89"/>
      <c r="R3345" s="89"/>
      <c r="S3345" s="89"/>
      <c r="T3345" s="89"/>
    </row>
    <row r="3346" spans="2:20" s="86" customFormat="1" ht="10.199999999999999">
      <c r="B3346" s="87"/>
      <c r="C3346" s="87"/>
      <c r="D3346" s="89"/>
      <c r="R3346" s="89"/>
      <c r="S3346" s="89"/>
      <c r="T3346" s="89"/>
    </row>
    <row r="3347" spans="2:20" s="86" customFormat="1" ht="10.199999999999999">
      <c r="B3347" s="87"/>
      <c r="C3347" s="87"/>
      <c r="D3347" s="89"/>
      <c r="R3347" s="89"/>
      <c r="S3347" s="89"/>
      <c r="T3347" s="89"/>
    </row>
    <row r="3348" spans="2:20" s="86" customFormat="1" ht="10.199999999999999">
      <c r="B3348" s="87"/>
      <c r="C3348" s="87"/>
      <c r="D3348" s="89"/>
      <c r="R3348" s="89"/>
      <c r="S3348" s="89"/>
      <c r="T3348" s="89"/>
    </row>
    <row r="3349" spans="2:20" s="86" customFormat="1" ht="10.199999999999999">
      <c r="B3349" s="87"/>
      <c r="C3349" s="87"/>
      <c r="D3349" s="89"/>
      <c r="R3349" s="89"/>
      <c r="S3349" s="89"/>
      <c r="T3349" s="89"/>
    </row>
    <row r="3350" spans="2:20" s="86" customFormat="1" ht="10.199999999999999">
      <c r="B3350" s="87"/>
      <c r="C3350" s="87"/>
      <c r="D3350" s="89"/>
      <c r="R3350" s="89"/>
      <c r="S3350" s="89"/>
      <c r="T3350" s="89"/>
    </row>
    <row r="3351" spans="2:20" s="86" customFormat="1" ht="10.199999999999999">
      <c r="B3351" s="87"/>
      <c r="C3351" s="87"/>
      <c r="D3351" s="89"/>
      <c r="R3351" s="89"/>
      <c r="S3351" s="89"/>
      <c r="T3351" s="89"/>
    </row>
    <row r="3352" spans="2:20" s="86" customFormat="1" ht="10.199999999999999">
      <c r="B3352" s="87"/>
      <c r="C3352" s="87"/>
      <c r="D3352" s="89"/>
      <c r="R3352" s="89"/>
      <c r="S3352" s="89"/>
      <c r="T3352" s="89"/>
    </row>
    <row r="3353" spans="2:20" s="86" customFormat="1" ht="10.199999999999999">
      <c r="B3353" s="87"/>
      <c r="C3353" s="87"/>
      <c r="D3353" s="89"/>
      <c r="R3353" s="89"/>
      <c r="S3353" s="89"/>
      <c r="T3353" s="89"/>
    </row>
    <row r="3354" spans="2:20" s="86" customFormat="1" ht="10.199999999999999">
      <c r="B3354" s="87"/>
      <c r="C3354" s="87"/>
      <c r="D3354" s="89"/>
      <c r="R3354" s="89"/>
      <c r="S3354" s="89"/>
      <c r="T3354" s="89"/>
    </row>
    <row r="3355" spans="2:20" s="86" customFormat="1" ht="10.199999999999999">
      <c r="B3355" s="87"/>
      <c r="C3355" s="87"/>
      <c r="D3355" s="89"/>
      <c r="R3355" s="89"/>
      <c r="S3355" s="89"/>
      <c r="T3355" s="89"/>
    </row>
    <row r="3356" spans="2:20" s="86" customFormat="1" ht="10.199999999999999">
      <c r="B3356" s="87"/>
      <c r="C3356" s="87"/>
      <c r="D3356" s="89"/>
      <c r="R3356" s="89"/>
      <c r="S3356" s="89"/>
      <c r="T3356" s="89"/>
    </row>
    <row r="3357" spans="2:20" s="86" customFormat="1" ht="10.199999999999999">
      <c r="B3357" s="87"/>
      <c r="C3357" s="87"/>
      <c r="D3357" s="89"/>
      <c r="R3357" s="89"/>
      <c r="S3357" s="89"/>
      <c r="T3357" s="89"/>
    </row>
    <row r="3358" spans="2:20" s="86" customFormat="1" ht="10.199999999999999">
      <c r="B3358" s="87"/>
      <c r="C3358" s="87"/>
      <c r="D3358" s="89"/>
      <c r="R3358" s="89"/>
      <c r="S3358" s="89"/>
      <c r="T3358" s="89"/>
    </row>
    <row r="3359" spans="2:20" s="86" customFormat="1" ht="10.199999999999999">
      <c r="B3359" s="87"/>
      <c r="C3359" s="87"/>
      <c r="D3359" s="89"/>
      <c r="R3359" s="89"/>
      <c r="S3359" s="89"/>
      <c r="T3359" s="89"/>
    </row>
    <row r="3360" spans="2:20" s="86" customFormat="1" ht="10.199999999999999">
      <c r="B3360" s="87"/>
      <c r="C3360" s="87"/>
      <c r="D3360" s="89"/>
      <c r="R3360" s="89"/>
      <c r="S3360" s="89"/>
      <c r="T3360" s="89"/>
    </row>
    <row r="3361" spans="2:20" s="86" customFormat="1" ht="10.199999999999999">
      <c r="B3361" s="87"/>
      <c r="C3361" s="87"/>
      <c r="D3361" s="89"/>
      <c r="R3361" s="89"/>
      <c r="S3361" s="89"/>
      <c r="T3361" s="89"/>
    </row>
    <row r="3362" spans="2:20" s="86" customFormat="1" ht="10.199999999999999">
      <c r="B3362" s="87"/>
      <c r="C3362" s="87"/>
      <c r="D3362" s="89"/>
      <c r="R3362" s="89"/>
      <c r="S3362" s="89"/>
      <c r="T3362" s="89"/>
    </row>
    <row r="3363" spans="2:20" s="86" customFormat="1" ht="10.199999999999999">
      <c r="B3363" s="87"/>
      <c r="C3363" s="87"/>
      <c r="D3363" s="89"/>
      <c r="R3363" s="89"/>
      <c r="S3363" s="89"/>
      <c r="T3363" s="89"/>
    </row>
    <row r="3364" spans="2:20" s="86" customFormat="1" ht="10.199999999999999">
      <c r="B3364" s="87"/>
      <c r="C3364" s="87"/>
      <c r="D3364" s="89"/>
      <c r="R3364" s="89"/>
      <c r="S3364" s="89"/>
      <c r="T3364" s="89"/>
    </row>
    <row r="3365" spans="2:20" s="86" customFormat="1" ht="10.199999999999999">
      <c r="B3365" s="87"/>
      <c r="C3365" s="87"/>
      <c r="D3365" s="89"/>
      <c r="R3365" s="89"/>
      <c r="S3365" s="89"/>
      <c r="T3365" s="89"/>
    </row>
    <row r="3366" spans="2:20" s="86" customFormat="1" ht="10.199999999999999">
      <c r="B3366" s="87"/>
      <c r="C3366" s="87"/>
      <c r="D3366" s="89"/>
      <c r="R3366" s="89"/>
      <c r="S3366" s="89"/>
      <c r="T3366" s="89"/>
    </row>
    <row r="3367" spans="2:20" s="86" customFormat="1" ht="10.199999999999999">
      <c r="B3367" s="87"/>
      <c r="C3367" s="87"/>
      <c r="D3367" s="89"/>
      <c r="R3367" s="89"/>
      <c r="S3367" s="89"/>
      <c r="T3367" s="89"/>
    </row>
    <row r="3368" spans="2:20" s="86" customFormat="1" ht="10.199999999999999">
      <c r="B3368" s="87"/>
      <c r="C3368" s="87"/>
      <c r="D3368" s="89"/>
      <c r="R3368" s="89"/>
      <c r="S3368" s="89"/>
      <c r="T3368" s="89"/>
    </row>
    <row r="3369" spans="2:20" s="86" customFormat="1" ht="10.199999999999999">
      <c r="B3369" s="87"/>
      <c r="C3369" s="87"/>
      <c r="D3369" s="89"/>
      <c r="R3369" s="89"/>
      <c r="S3369" s="89"/>
      <c r="T3369" s="89"/>
    </row>
    <row r="3370" spans="2:20" s="86" customFormat="1" ht="10.199999999999999">
      <c r="B3370" s="87"/>
      <c r="C3370" s="87"/>
      <c r="D3370" s="89"/>
      <c r="R3370" s="89"/>
      <c r="S3370" s="89"/>
      <c r="T3370" s="89"/>
    </row>
    <row r="3371" spans="2:20" s="86" customFormat="1" ht="10.199999999999999">
      <c r="B3371" s="87"/>
      <c r="C3371" s="87"/>
      <c r="D3371" s="89"/>
      <c r="R3371" s="89"/>
      <c r="S3371" s="89"/>
      <c r="T3371" s="89"/>
    </row>
    <row r="3372" spans="2:20" s="86" customFormat="1" ht="10.199999999999999">
      <c r="B3372" s="87"/>
      <c r="C3372" s="87"/>
      <c r="D3372" s="89"/>
      <c r="R3372" s="89"/>
      <c r="S3372" s="89"/>
      <c r="T3372" s="89"/>
    </row>
    <row r="3373" spans="2:20" s="86" customFormat="1" ht="10.199999999999999">
      <c r="B3373" s="87"/>
      <c r="C3373" s="87"/>
      <c r="D3373" s="89"/>
      <c r="R3373" s="89"/>
      <c r="S3373" s="89"/>
      <c r="T3373" s="89"/>
    </row>
    <row r="3374" spans="2:20" s="86" customFormat="1" ht="10.199999999999999">
      <c r="B3374" s="87"/>
      <c r="C3374" s="87"/>
      <c r="D3374" s="89"/>
      <c r="R3374" s="89"/>
      <c r="S3374" s="89"/>
      <c r="T3374" s="89"/>
    </row>
    <row r="3375" spans="2:20" s="86" customFormat="1" ht="10.199999999999999">
      <c r="B3375" s="87"/>
      <c r="C3375" s="87"/>
      <c r="D3375" s="89"/>
      <c r="R3375" s="89"/>
      <c r="S3375" s="89"/>
      <c r="T3375" s="89"/>
    </row>
    <row r="3376" spans="2:20" s="86" customFormat="1" ht="10.199999999999999">
      <c r="B3376" s="87"/>
      <c r="C3376" s="87"/>
      <c r="D3376" s="89"/>
      <c r="R3376" s="89"/>
      <c r="S3376" s="89"/>
      <c r="T3376" s="89"/>
    </row>
    <row r="3377" spans="2:20" s="86" customFormat="1" ht="10.199999999999999">
      <c r="B3377" s="87"/>
      <c r="C3377" s="87"/>
      <c r="D3377" s="89"/>
      <c r="R3377" s="89"/>
      <c r="S3377" s="89"/>
      <c r="T3377" s="89"/>
    </row>
    <row r="3378" spans="2:20" s="86" customFormat="1" ht="10.199999999999999">
      <c r="B3378" s="87"/>
      <c r="C3378" s="87"/>
      <c r="D3378" s="89"/>
      <c r="R3378" s="89"/>
      <c r="S3378" s="89"/>
      <c r="T3378" s="89"/>
    </row>
    <row r="3379" spans="2:20" s="86" customFormat="1" ht="10.199999999999999">
      <c r="B3379" s="87"/>
      <c r="C3379" s="87"/>
      <c r="D3379" s="89"/>
      <c r="R3379" s="89"/>
      <c r="S3379" s="89"/>
      <c r="T3379" s="89"/>
    </row>
    <row r="3380" spans="2:20" s="86" customFormat="1" ht="10.199999999999999">
      <c r="B3380" s="87"/>
      <c r="C3380" s="87"/>
      <c r="D3380" s="89"/>
      <c r="R3380" s="89"/>
      <c r="S3380" s="89"/>
      <c r="T3380" s="89"/>
    </row>
    <row r="3381" spans="2:20" s="86" customFormat="1" ht="10.199999999999999">
      <c r="B3381" s="87"/>
      <c r="C3381" s="87"/>
      <c r="D3381" s="89"/>
      <c r="R3381" s="89"/>
      <c r="S3381" s="89"/>
      <c r="T3381" s="89"/>
    </row>
    <row r="3382" spans="2:20" s="86" customFormat="1" ht="10.199999999999999">
      <c r="B3382" s="87"/>
      <c r="C3382" s="87"/>
      <c r="D3382" s="89"/>
      <c r="R3382" s="89"/>
      <c r="S3382" s="89"/>
      <c r="T3382" s="89"/>
    </row>
    <row r="3383" spans="2:20" s="86" customFormat="1" ht="10.199999999999999">
      <c r="B3383" s="87"/>
      <c r="C3383" s="87"/>
      <c r="D3383" s="89"/>
      <c r="R3383" s="89"/>
      <c r="S3383" s="89"/>
      <c r="T3383" s="89"/>
    </row>
    <row r="3384" spans="2:20" s="86" customFormat="1" ht="10.199999999999999">
      <c r="B3384" s="87"/>
      <c r="C3384" s="87"/>
      <c r="D3384" s="89"/>
      <c r="R3384" s="89"/>
      <c r="S3384" s="89"/>
      <c r="T3384" s="89"/>
    </row>
    <row r="3385" spans="2:20" s="86" customFormat="1" ht="10.199999999999999">
      <c r="B3385" s="87"/>
      <c r="C3385" s="87"/>
      <c r="D3385" s="89"/>
      <c r="R3385" s="89"/>
      <c r="S3385" s="89"/>
      <c r="T3385" s="89"/>
    </row>
    <row r="3386" spans="2:20" s="86" customFormat="1" ht="10.199999999999999">
      <c r="B3386" s="87"/>
      <c r="C3386" s="87"/>
      <c r="D3386" s="89"/>
      <c r="R3386" s="89"/>
      <c r="S3386" s="89"/>
      <c r="T3386" s="89"/>
    </row>
    <row r="3387" spans="2:20" s="86" customFormat="1" ht="10.199999999999999">
      <c r="B3387" s="87"/>
      <c r="C3387" s="87"/>
      <c r="D3387" s="89"/>
      <c r="R3387" s="89"/>
      <c r="S3387" s="89"/>
      <c r="T3387" s="89"/>
    </row>
    <row r="3388" spans="2:20" s="86" customFormat="1" ht="10.199999999999999">
      <c r="B3388" s="87"/>
      <c r="C3388" s="87"/>
      <c r="D3388" s="89"/>
      <c r="R3388" s="89"/>
      <c r="S3388" s="89"/>
      <c r="T3388" s="89"/>
    </row>
    <row r="3389" spans="2:20" s="86" customFormat="1" ht="10.199999999999999">
      <c r="B3389" s="87"/>
      <c r="C3389" s="87"/>
      <c r="D3389" s="89"/>
      <c r="R3389" s="89"/>
      <c r="S3389" s="89"/>
      <c r="T3389" s="89"/>
    </row>
    <row r="3390" spans="2:20" s="86" customFormat="1" ht="10.199999999999999">
      <c r="B3390" s="87"/>
      <c r="C3390" s="87"/>
      <c r="D3390" s="89"/>
      <c r="R3390" s="89"/>
      <c r="S3390" s="89"/>
      <c r="T3390" s="89"/>
    </row>
    <row r="3391" spans="2:20" s="86" customFormat="1" ht="10.199999999999999">
      <c r="B3391" s="87"/>
      <c r="C3391" s="87"/>
      <c r="D3391" s="89"/>
      <c r="R3391" s="89"/>
      <c r="S3391" s="89"/>
      <c r="T3391" s="89"/>
    </row>
    <row r="3392" spans="2:20" s="86" customFormat="1" ht="10.199999999999999">
      <c r="B3392" s="87"/>
      <c r="C3392" s="87"/>
      <c r="D3392" s="89"/>
      <c r="R3392" s="89"/>
      <c r="S3392" s="89"/>
      <c r="T3392" s="89"/>
    </row>
    <row r="3393" spans="2:20" s="86" customFormat="1" ht="10.199999999999999">
      <c r="B3393" s="87"/>
      <c r="C3393" s="87"/>
      <c r="D3393" s="89"/>
      <c r="R3393" s="89"/>
      <c r="S3393" s="89"/>
      <c r="T3393" s="89"/>
    </row>
    <row r="3394" spans="2:20" s="86" customFormat="1" ht="10.199999999999999">
      <c r="B3394" s="87"/>
      <c r="C3394" s="87"/>
      <c r="D3394" s="89"/>
      <c r="R3394" s="89"/>
      <c r="S3394" s="89"/>
      <c r="T3394" s="89"/>
    </row>
    <row r="3395" spans="2:20" s="86" customFormat="1" ht="10.199999999999999">
      <c r="B3395" s="87"/>
      <c r="C3395" s="87"/>
      <c r="D3395" s="89"/>
      <c r="R3395" s="89"/>
      <c r="S3395" s="89"/>
      <c r="T3395" s="89"/>
    </row>
    <row r="3396" spans="2:20" s="86" customFormat="1" ht="10.199999999999999">
      <c r="B3396" s="87"/>
      <c r="C3396" s="87"/>
      <c r="D3396" s="89"/>
      <c r="R3396" s="89"/>
      <c r="S3396" s="89"/>
      <c r="T3396" s="89"/>
    </row>
    <row r="3397" spans="2:20" s="86" customFormat="1" ht="10.199999999999999">
      <c r="B3397" s="87"/>
      <c r="C3397" s="87"/>
      <c r="D3397" s="89"/>
      <c r="R3397" s="89"/>
      <c r="S3397" s="89"/>
      <c r="T3397" s="89"/>
    </row>
    <row r="3398" spans="2:20" s="86" customFormat="1" ht="10.199999999999999">
      <c r="B3398" s="87"/>
      <c r="C3398" s="87"/>
      <c r="D3398" s="89"/>
      <c r="R3398" s="89"/>
      <c r="S3398" s="89"/>
      <c r="T3398" s="89"/>
    </row>
    <row r="3399" spans="2:20" s="86" customFormat="1" ht="10.199999999999999">
      <c r="B3399" s="87"/>
      <c r="C3399" s="87"/>
      <c r="D3399" s="89"/>
      <c r="R3399" s="89"/>
      <c r="S3399" s="89"/>
      <c r="T3399" s="89"/>
    </row>
    <row r="3400" spans="2:20" s="86" customFormat="1" ht="10.199999999999999">
      <c r="B3400" s="87"/>
      <c r="C3400" s="87"/>
      <c r="D3400" s="89"/>
      <c r="R3400" s="89"/>
      <c r="S3400" s="89"/>
      <c r="T3400" s="89"/>
    </row>
    <row r="3401" spans="2:20" s="86" customFormat="1" ht="10.199999999999999">
      <c r="B3401" s="87"/>
      <c r="C3401" s="87"/>
      <c r="D3401" s="89"/>
      <c r="R3401" s="89"/>
      <c r="S3401" s="89"/>
      <c r="T3401" s="89"/>
    </row>
    <row r="3402" spans="2:20" s="86" customFormat="1" ht="10.199999999999999">
      <c r="B3402" s="87"/>
      <c r="C3402" s="87"/>
      <c r="D3402" s="89"/>
      <c r="R3402" s="89"/>
      <c r="S3402" s="89"/>
      <c r="T3402" s="89"/>
    </row>
    <row r="3403" spans="2:20" s="86" customFormat="1" ht="10.199999999999999">
      <c r="B3403" s="87"/>
      <c r="C3403" s="87"/>
      <c r="D3403" s="89"/>
      <c r="R3403" s="89"/>
      <c r="S3403" s="89"/>
      <c r="T3403" s="89"/>
    </row>
    <row r="3404" spans="2:20" s="86" customFormat="1" ht="10.199999999999999">
      <c r="B3404" s="87"/>
      <c r="C3404" s="87"/>
      <c r="D3404" s="89"/>
      <c r="R3404" s="89"/>
      <c r="S3404" s="89"/>
      <c r="T3404" s="89"/>
    </row>
    <row r="3405" spans="2:20" s="86" customFormat="1" ht="10.199999999999999">
      <c r="B3405" s="87"/>
      <c r="C3405" s="87"/>
      <c r="D3405" s="89"/>
      <c r="R3405" s="89"/>
      <c r="S3405" s="89"/>
      <c r="T3405" s="89"/>
    </row>
    <row r="3406" spans="2:20" s="86" customFormat="1" ht="10.199999999999999">
      <c r="B3406" s="87"/>
      <c r="C3406" s="87"/>
      <c r="D3406" s="89"/>
      <c r="R3406" s="89"/>
      <c r="S3406" s="89"/>
      <c r="T3406" s="89"/>
    </row>
    <row r="3407" spans="2:20" s="86" customFormat="1" ht="10.199999999999999">
      <c r="B3407" s="87"/>
      <c r="C3407" s="87"/>
      <c r="D3407" s="89"/>
      <c r="R3407" s="89"/>
      <c r="S3407" s="89"/>
      <c r="T3407" s="89"/>
    </row>
    <row r="3408" spans="2:20" s="86" customFormat="1" ht="10.199999999999999">
      <c r="B3408" s="87"/>
      <c r="C3408" s="87"/>
      <c r="D3408" s="89"/>
      <c r="R3408" s="89"/>
      <c r="S3408" s="89"/>
      <c r="T3408" s="89"/>
    </row>
    <row r="3409" spans="2:20" s="86" customFormat="1" ht="10.199999999999999">
      <c r="B3409" s="87"/>
      <c r="C3409" s="87"/>
      <c r="D3409" s="89"/>
      <c r="R3409" s="89"/>
      <c r="S3409" s="89"/>
      <c r="T3409" s="89"/>
    </row>
    <row r="3410" spans="2:20" s="86" customFormat="1" ht="10.199999999999999">
      <c r="B3410" s="87"/>
      <c r="C3410" s="87"/>
      <c r="D3410" s="89"/>
      <c r="R3410" s="89"/>
      <c r="S3410" s="89"/>
      <c r="T3410" s="89"/>
    </row>
    <row r="3411" spans="2:20" s="86" customFormat="1" ht="10.199999999999999">
      <c r="B3411" s="87"/>
      <c r="C3411" s="87"/>
      <c r="D3411" s="89"/>
      <c r="R3411" s="89"/>
      <c r="S3411" s="89"/>
      <c r="T3411" s="89"/>
    </row>
    <row r="3412" spans="2:20" s="86" customFormat="1" ht="10.199999999999999">
      <c r="B3412" s="87"/>
      <c r="C3412" s="87"/>
      <c r="D3412" s="89"/>
      <c r="R3412" s="89"/>
      <c r="S3412" s="89"/>
      <c r="T3412" s="89"/>
    </row>
    <row r="3413" spans="2:20" s="86" customFormat="1" ht="10.199999999999999">
      <c r="B3413" s="87"/>
      <c r="C3413" s="87"/>
      <c r="D3413" s="89"/>
      <c r="R3413" s="89"/>
      <c r="S3413" s="89"/>
      <c r="T3413" s="89"/>
    </row>
    <row r="3414" spans="2:20" s="86" customFormat="1" ht="10.199999999999999">
      <c r="B3414" s="87"/>
      <c r="C3414" s="87"/>
      <c r="D3414" s="89"/>
      <c r="R3414" s="89"/>
      <c r="S3414" s="89"/>
      <c r="T3414" s="89"/>
    </row>
    <row r="3415" spans="2:20" s="86" customFormat="1" ht="10.199999999999999">
      <c r="B3415" s="87"/>
      <c r="C3415" s="87"/>
      <c r="D3415" s="89"/>
      <c r="R3415" s="89"/>
      <c r="S3415" s="89"/>
      <c r="T3415" s="89"/>
    </row>
    <row r="3416" spans="2:20" s="86" customFormat="1" ht="10.199999999999999">
      <c r="B3416" s="87"/>
      <c r="C3416" s="87"/>
      <c r="D3416" s="89"/>
      <c r="R3416" s="89"/>
      <c r="S3416" s="89"/>
      <c r="T3416" s="89"/>
    </row>
    <row r="3417" spans="2:20" s="86" customFormat="1" ht="10.199999999999999">
      <c r="B3417" s="87"/>
      <c r="C3417" s="87"/>
      <c r="D3417" s="89"/>
      <c r="R3417" s="89"/>
      <c r="S3417" s="89"/>
      <c r="T3417" s="89"/>
    </row>
    <row r="3418" spans="2:20" s="86" customFormat="1" ht="10.199999999999999">
      <c r="B3418" s="87"/>
      <c r="C3418" s="87"/>
      <c r="D3418" s="89"/>
      <c r="R3418" s="89"/>
      <c r="S3418" s="89"/>
      <c r="T3418" s="89"/>
    </row>
    <row r="3419" spans="2:20" s="86" customFormat="1" ht="10.199999999999999">
      <c r="B3419" s="87"/>
      <c r="C3419" s="87"/>
      <c r="D3419" s="89"/>
      <c r="R3419" s="89"/>
      <c r="S3419" s="89"/>
      <c r="T3419" s="89"/>
    </row>
    <row r="3420" spans="2:20" s="86" customFormat="1" ht="10.199999999999999">
      <c r="B3420" s="87"/>
      <c r="C3420" s="87"/>
      <c r="D3420" s="89"/>
      <c r="R3420" s="89"/>
      <c r="S3420" s="89"/>
      <c r="T3420" s="89"/>
    </row>
    <row r="3421" spans="2:20" s="86" customFormat="1" ht="10.199999999999999">
      <c r="B3421" s="87"/>
      <c r="C3421" s="87"/>
      <c r="D3421" s="89"/>
      <c r="R3421" s="89"/>
      <c r="S3421" s="89"/>
      <c r="T3421" s="89"/>
    </row>
    <row r="3422" spans="2:20" s="86" customFormat="1" ht="10.199999999999999">
      <c r="B3422" s="87"/>
      <c r="C3422" s="87"/>
      <c r="D3422" s="89"/>
      <c r="R3422" s="89"/>
      <c r="S3422" s="89"/>
      <c r="T3422" s="89"/>
    </row>
    <row r="3423" spans="2:20" s="86" customFormat="1" ht="10.199999999999999">
      <c r="B3423" s="87"/>
      <c r="C3423" s="87"/>
      <c r="D3423" s="89"/>
      <c r="R3423" s="89"/>
      <c r="S3423" s="89"/>
      <c r="T3423" s="89"/>
    </row>
    <row r="3424" spans="2:20" s="86" customFormat="1" ht="10.199999999999999">
      <c r="B3424" s="87"/>
      <c r="C3424" s="87"/>
      <c r="D3424" s="89"/>
      <c r="R3424" s="89"/>
      <c r="S3424" s="89"/>
      <c r="T3424" s="89"/>
    </row>
    <row r="3425" spans="2:20" s="86" customFormat="1" ht="10.199999999999999">
      <c r="B3425" s="87"/>
      <c r="C3425" s="87"/>
      <c r="D3425" s="89"/>
      <c r="R3425" s="89"/>
      <c r="S3425" s="89"/>
      <c r="T3425" s="89"/>
    </row>
    <row r="3426" spans="2:20" s="86" customFormat="1" ht="10.199999999999999">
      <c r="B3426" s="87"/>
      <c r="C3426" s="87"/>
      <c r="D3426" s="89"/>
      <c r="R3426" s="89"/>
      <c r="S3426" s="89"/>
      <c r="T3426" s="89"/>
    </row>
    <row r="3427" spans="2:20" s="86" customFormat="1" ht="10.199999999999999">
      <c r="B3427" s="87"/>
      <c r="C3427" s="87"/>
      <c r="D3427" s="89"/>
      <c r="R3427" s="89"/>
      <c r="S3427" s="89"/>
      <c r="T3427" s="89"/>
    </row>
    <row r="3428" spans="2:20" s="86" customFormat="1" ht="10.199999999999999">
      <c r="B3428" s="87"/>
      <c r="C3428" s="87"/>
      <c r="D3428" s="89"/>
      <c r="R3428" s="89"/>
      <c r="S3428" s="89"/>
      <c r="T3428" s="89"/>
    </row>
    <row r="3429" spans="2:20" s="86" customFormat="1" ht="10.199999999999999">
      <c r="B3429" s="87"/>
      <c r="C3429" s="87"/>
      <c r="D3429" s="89"/>
      <c r="R3429" s="89"/>
      <c r="S3429" s="89"/>
      <c r="T3429" s="89"/>
    </row>
    <row r="3430" spans="2:20" s="86" customFormat="1" ht="10.199999999999999">
      <c r="B3430" s="87"/>
      <c r="C3430" s="87"/>
      <c r="D3430" s="89"/>
      <c r="R3430" s="89"/>
      <c r="S3430" s="89"/>
      <c r="T3430" s="89"/>
    </row>
    <row r="3431" spans="2:20" s="86" customFormat="1" ht="10.199999999999999">
      <c r="B3431" s="87"/>
      <c r="C3431" s="87"/>
      <c r="D3431" s="89"/>
      <c r="R3431" s="89"/>
      <c r="S3431" s="89"/>
      <c r="T3431" s="89"/>
    </row>
    <row r="3432" spans="2:20" s="86" customFormat="1" ht="10.199999999999999">
      <c r="B3432" s="87"/>
      <c r="C3432" s="87"/>
      <c r="D3432" s="89"/>
      <c r="R3432" s="89"/>
      <c r="S3432" s="89"/>
      <c r="T3432" s="89"/>
    </row>
    <row r="3433" spans="2:20" s="86" customFormat="1" ht="10.199999999999999">
      <c r="B3433" s="87"/>
      <c r="C3433" s="87"/>
      <c r="D3433" s="89"/>
      <c r="R3433" s="89"/>
      <c r="S3433" s="89"/>
      <c r="T3433" s="89"/>
    </row>
    <row r="3434" spans="2:20" s="86" customFormat="1" ht="10.199999999999999">
      <c r="B3434" s="87"/>
      <c r="C3434" s="87"/>
      <c r="D3434" s="89"/>
      <c r="R3434" s="89"/>
      <c r="S3434" s="89"/>
      <c r="T3434" s="89"/>
    </row>
    <row r="3435" spans="2:20" s="86" customFormat="1" ht="10.199999999999999">
      <c r="B3435" s="87"/>
      <c r="C3435" s="87"/>
      <c r="D3435" s="89"/>
      <c r="R3435" s="89"/>
      <c r="S3435" s="89"/>
      <c r="T3435" s="89"/>
    </row>
    <row r="3436" spans="2:20" s="86" customFormat="1" ht="10.199999999999999">
      <c r="B3436" s="87"/>
      <c r="C3436" s="87"/>
      <c r="D3436" s="89"/>
      <c r="R3436" s="89"/>
      <c r="S3436" s="89"/>
      <c r="T3436" s="89"/>
    </row>
    <row r="3437" spans="2:20" s="86" customFormat="1" ht="10.199999999999999">
      <c r="B3437" s="87"/>
      <c r="C3437" s="87"/>
      <c r="D3437" s="89"/>
      <c r="R3437" s="89"/>
      <c r="S3437" s="89"/>
      <c r="T3437" s="89"/>
    </row>
    <row r="3438" spans="2:20" s="86" customFormat="1" ht="10.199999999999999">
      <c r="B3438" s="87"/>
      <c r="C3438" s="87"/>
      <c r="D3438" s="89"/>
      <c r="R3438" s="89"/>
      <c r="S3438" s="89"/>
      <c r="T3438" s="89"/>
    </row>
    <row r="3439" spans="2:20" s="86" customFormat="1" ht="10.199999999999999">
      <c r="B3439" s="87"/>
      <c r="C3439" s="87"/>
      <c r="D3439" s="89"/>
      <c r="R3439" s="89"/>
      <c r="S3439" s="89"/>
      <c r="T3439" s="89"/>
    </row>
    <row r="3440" spans="2:20" s="86" customFormat="1" ht="10.199999999999999">
      <c r="B3440" s="87"/>
      <c r="C3440" s="87"/>
      <c r="D3440" s="89"/>
      <c r="R3440" s="89"/>
      <c r="S3440" s="89"/>
      <c r="T3440" s="89"/>
    </row>
    <row r="3441" spans="2:20" s="86" customFormat="1" ht="10.199999999999999">
      <c r="B3441" s="87"/>
      <c r="C3441" s="87"/>
      <c r="D3441" s="89"/>
      <c r="R3441" s="89"/>
      <c r="S3441" s="89"/>
      <c r="T3441" s="89"/>
    </row>
    <row r="3442" spans="2:20" s="86" customFormat="1" ht="10.199999999999999">
      <c r="B3442" s="87"/>
      <c r="C3442" s="87"/>
      <c r="D3442" s="89"/>
      <c r="R3442" s="89"/>
      <c r="S3442" s="89"/>
      <c r="T3442" s="89"/>
    </row>
    <row r="3443" spans="2:20" s="86" customFormat="1" ht="10.199999999999999">
      <c r="B3443" s="87"/>
      <c r="C3443" s="87"/>
      <c r="D3443" s="89"/>
      <c r="R3443" s="89"/>
      <c r="S3443" s="89"/>
      <c r="T3443" s="89"/>
    </row>
    <row r="3444" spans="2:20" s="86" customFormat="1" ht="10.199999999999999">
      <c r="B3444" s="87"/>
      <c r="C3444" s="87"/>
      <c r="D3444" s="89"/>
      <c r="R3444" s="89"/>
      <c r="S3444" s="89"/>
      <c r="T3444" s="89"/>
    </row>
    <row r="3445" spans="2:20" s="86" customFormat="1" ht="10.199999999999999">
      <c r="B3445" s="87"/>
      <c r="C3445" s="87"/>
      <c r="D3445" s="89"/>
      <c r="R3445" s="89"/>
      <c r="S3445" s="89"/>
      <c r="T3445" s="89"/>
    </row>
    <row r="3446" spans="2:20" s="86" customFormat="1" ht="10.199999999999999">
      <c r="B3446" s="87"/>
      <c r="C3446" s="87"/>
      <c r="D3446" s="89"/>
      <c r="R3446" s="89"/>
      <c r="S3446" s="89"/>
      <c r="T3446" s="89"/>
    </row>
    <row r="3447" spans="2:20" s="86" customFormat="1" ht="10.199999999999999">
      <c r="B3447" s="87"/>
      <c r="C3447" s="87"/>
      <c r="D3447" s="89"/>
      <c r="R3447" s="89"/>
      <c r="S3447" s="89"/>
      <c r="T3447" s="89"/>
    </row>
    <row r="3448" spans="2:20" s="86" customFormat="1" ht="10.199999999999999">
      <c r="B3448" s="87"/>
      <c r="C3448" s="87"/>
      <c r="D3448" s="89"/>
      <c r="R3448" s="89"/>
      <c r="S3448" s="89"/>
      <c r="T3448" s="89"/>
    </row>
    <row r="3449" spans="2:20" s="86" customFormat="1" ht="10.199999999999999">
      <c r="B3449" s="87"/>
      <c r="C3449" s="87"/>
      <c r="D3449" s="89"/>
      <c r="R3449" s="89"/>
      <c r="S3449" s="89"/>
      <c r="T3449" s="89"/>
    </row>
    <row r="3450" spans="2:20" s="86" customFormat="1" ht="10.199999999999999">
      <c r="B3450" s="87"/>
      <c r="C3450" s="87"/>
      <c r="D3450" s="89"/>
      <c r="R3450" s="89"/>
      <c r="S3450" s="89"/>
      <c r="T3450" s="89"/>
    </row>
    <row r="3451" spans="2:20" s="86" customFormat="1" ht="10.199999999999999">
      <c r="B3451" s="87"/>
      <c r="C3451" s="87"/>
      <c r="D3451" s="89"/>
      <c r="R3451" s="89"/>
      <c r="S3451" s="89"/>
      <c r="T3451" s="89"/>
    </row>
    <row r="3452" spans="2:20" s="86" customFormat="1" ht="10.199999999999999">
      <c r="B3452" s="87"/>
      <c r="C3452" s="87"/>
      <c r="D3452" s="89"/>
      <c r="R3452" s="89"/>
      <c r="S3452" s="89"/>
      <c r="T3452" s="89"/>
    </row>
    <row r="3453" spans="2:20" s="86" customFormat="1" ht="10.199999999999999">
      <c r="B3453" s="87"/>
      <c r="C3453" s="87"/>
      <c r="D3453" s="89"/>
      <c r="R3453" s="89"/>
      <c r="S3453" s="89"/>
      <c r="T3453" s="89"/>
    </row>
    <row r="3454" spans="2:20" s="86" customFormat="1" ht="10.199999999999999">
      <c r="B3454" s="87"/>
      <c r="C3454" s="87"/>
      <c r="D3454" s="89"/>
      <c r="R3454" s="89"/>
      <c r="S3454" s="89"/>
      <c r="T3454" s="89"/>
    </row>
    <row r="3455" spans="2:20" s="86" customFormat="1" ht="10.199999999999999">
      <c r="B3455" s="87"/>
      <c r="C3455" s="87"/>
      <c r="D3455" s="89"/>
      <c r="R3455" s="89"/>
      <c r="S3455" s="89"/>
      <c r="T3455" s="89"/>
    </row>
    <row r="3456" spans="2:20" s="86" customFormat="1" ht="10.199999999999999">
      <c r="B3456" s="87"/>
      <c r="C3456" s="87"/>
      <c r="D3456" s="89"/>
      <c r="R3456" s="89"/>
      <c r="S3456" s="89"/>
      <c r="T3456" s="89"/>
    </row>
    <row r="3457" spans="2:20" s="86" customFormat="1" ht="10.199999999999999">
      <c r="B3457" s="87"/>
      <c r="C3457" s="87"/>
      <c r="D3457" s="89"/>
      <c r="R3457" s="89"/>
      <c r="S3457" s="89"/>
      <c r="T3457" s="89"/>
    </row>
    <row r="3458" spans="2:20" s="86" customFormat="1" ht="10.199999999999999">
      <c r="B3458" s="87"/>
      <c r="C3458" s="87"/>
      <c r="D3458" s="89"/>
      <c r="R3458" s="89"/>
      <c r="S3458" s="89"/>
      <c r="T3458" s="89"/>
    </row>
    <row r="3459" spans="2:20" s="86" customFormat="1" ht="10.199999999999999">
      <c r="B3459" s="87"/>
      <c r="C3459" s="87"/>
      <c r="D3459" s="89"/>
      <c r="R3459" s="89"/>
      <c r="S3459" s="89"/>
      <c r="T3459" s="89"/>
    </row>
    <row r="3460" spans="2:20" s="86" customFormat="1" ht="10.199999999999999">
      <c r="B3460" s="87"/>
      <c r="C3460" s="87"/>
      <c r="D3460" s="89"/>
      <c r="R3460" s="89"/>
      <c r="S3460" s="89"/>
      <c r="T3460" s="89"/>
    </row>
    <row r="3461" spans="2:20" s="86" customFormat="1" ht="10.199999999999999">
      <c r="B3461" s="87"/>
      <c r="C3461" s="87"/>
      <c r="D3461" s="89"/>
      <c r="R3461" s="89"/>
      <c r="S3461" s="89"/>
      <c r="T3461" s="89"/>
    </row>
    <row r="3462" spans="2:20" s="86" customFormat="1" ht="10.199999999999999">
      <c r="B3462" s="87"/>
      <c r="C3462" s="87"/>
      <c r="D3462" s="89"/>
      <c r="R3462" s="89"/>
      <c r="S3462" s="89"/>
      <c r="T3462" s="89"/>
    </row>
    <row r="3463" spans="2:20" s="86" customFormat="1" ht="10.199999999999999">
      <c r="B3463" s="87"/>
      <c r="C3463" s="87"/>
      <c r="D3463" s="89"/>
      <c r="R3463" s="89"/>
      <c r="S3463" s="89"/>
      <c r="T3463" s="89"/>
    </row>
    <row r="3464" spans="2:20" s="86" customFormat="1" ht="10.199999999999999">
      <c r="B3464" s="87"/>
      <c r="C3464" s="87"/>
      <c r="D3464" s="89"/>
      <c r="R3464" s="89"/>
      <c r="S3464" s="89"/>
      <c r="T3464" s="89"/>
    </row>
    <row r="3465" spans="2:20" s="86" customFormat="1" ht="10.199999999999999">
      <c r="B3465" s="87"/>
      <c r="C3465" s="87"/>
      <c r="D3465" s="89"/>
      <c r="R3465" s="89"/>
      <c r="S3465" s="89"/>
      <c r="T3465" s="89"/>
    </row>
    <row r="3466" spans="2:20" s="86" customFormat="1" ht="10.199999999999999">
      <c r="B3466" s="87"/>
      <c r="C3466" s="87"/>
      <c r="D3466" s="89"/>
      <c r="R3466" s="89"/>
      <c r="S3466" s="89"/>
      <c r="T3466" s="89"/>
    </row>
    <row r="3467" spans="2:20" s="86" customFormat="1" ht="10.199999999999999">
      <c r="B3467" s="87"/>
      <c r="C3467" s="87"/>
      <c r="D3467" s="89"/>
      <c r="R3467" s="89"/>
      <c r="S3467" s="89"/>
      <c r="T3467" s="89"/>
    </row>
    <row r="3468" spans="2:20" s="86" customFormat="1" ht="10.199999999999999">
      <c r="B3468" s="87"/>
      <c r="C3468" s="87"/>
      <c r="D3468" s="89"/>
      <c r="R3468" s="89"/>
      <c r="S3468" s="89"/>
      <c r="T3468" s="89"/>
    </row>
    <row r="3469" spans="2:20" s="86" customFormat="1" ht="10.199999999999999">
      <c r="B3469" s="87"/>
      <c r="C3469" s="87"/>
      <c r="D3469" s="89"/>
      <c r="R3469" s="89"/>
      <c r="S3469" s="89"/>
      <c r="T3469" s="89"/>
    </row>
    <row r="3470" spans="2:20" s="86" customFormat="1" ht="10.199999999999999">
      <c r="B3470" s="87"/>
      <c r="C3470" s="87"/>
      <c r="D3470" s="89"/>
      <c r="R3470" s="89"/>
      <c r="S3470" s="89"/>
      <c r="T3470" s="89"/>
    </row>
    <row r="3471" spans="2:20" s="86" customFormat="1" ht="10.199999999999999">
      <c r="B3471" s="87"/>
      <c r="C3471" s="87"/>
      <c r="D3471" s="89"/>
      <c r="R3471" s="89"/>
      <c r="S3471" s="89"/>
      <c r="T3471" s="89"/>
    </row>
    <row r="3472" spans="2:20" s="86" customFormat="1" ht="10.199999999999999">
      <c r="B3472" s="87"/>
      <c r="C3472" s="87"/>
      <c r="D3472" s="89"/>
      <c r="R3472" s="89"/>
      <c r="S3472" s="89"/>
      <c r="T3472" s="89"/>
    </row>
    <row r="3473" spans="2:20" s="86" customFormat="1" ht="10.199999999999999">
      <c r="B3473" s="87"/>
      <c r="C3473" s="87"/>
      <c r="D3473" s="89"/>
      <c r="R3473" s="89"/>
      <c r="S3473" s="89"/>
      <c r="T3473" s="89"/>
    </row>
    <row r="3474" spans="2:20" s="86" customFormat="1" ht="10.199999999999999">
      <c r="B3474" s="87"/>
      <c r="C3474" s="87"/>
      <c r="D3474" s="89"/>
      <c r="R3474" s="89"/>
      <c r="S3474" s="89"/>
      <c r="T3474" s="89"/>
    </row>
    <row r="3475" spans="2:20" s="86" customFormat="1" ht="10.199999999999999">
      <c r="B3475" s="87"/>
      <c r="C3475" s="87"/>
      <c r="D3475" s="89"/>
      <c r="R3475" s="89"/>
      <c r="S3475" s="89"/>
      <c r="T3475" s="89"/>
    </row>
    <row r="3476" spans="2:20" s="86" customFormat="1" ht="10.199999999999999">
      <c r="B3476" s="87"/>
      <c r="C3476" s="87"/>
      <c r="D3476" s="89"/>
      <c r="R3476" s="89"/>
      <c r="S3476" s="89"/>
      <c r="T3476" s="89"/>
    </row>
    <row r="3477" spans="2:20" s="86" customFormat="1" ht="10.199999999999999">
      <c r="B3477" s="87"/>
      <c r="C3477" s="87"/>
      <c r="D3477" s="89"/>
      <c r="R3477" s="89"/>
      <c r="S3477" s="89"/>
      <c r="T3477" s="89"/>
    </row>
    <row r="3478" spans="2:20" s="86" customFormat="1" ht="10.199999999999999">
      <c r="B3478" s="87"/>
      <c r="C3478" s="87"/>
      <c r="D3478" s="89"/>
      <c r="R3478" s="89"/>
      <c r="S3478" s="89"/>
      <c r="T3478" s="89"/>
    </row>
    <row r="3479" spans="2:20" s="86" customFormat="1" ht="10.199999999999999">
      <c r="B3479" s="87"/>
      <c r="C3479" s="87"/>
      <c r="D3479" s="89"/>
      <c r="R3479" s="89"/>
      <c r="S3479" s="89"/>
      <c r="T3479" s="89"/>
    </row>
    <row r="3480" spans="2:20" s="86" customFormat="1" ht="10.199999999999999">
      <c r="B3480" s="87"/>
      <c r="C3480" s="87"/>
      <c r="D3480" s="89"/>
      <c r="R3480" s="89"/>
      <c r="S3480" s="89"/>
      <c r="T3480" s="89"/>
    </row>
    <row r="3481" spans="2:20" s="86" customFormat="1" ht="10.199999999999999">
      <c r="B3481" s="87"/>
      <c r="C3481" s="87"/>
      <c r="D3481" s="89"/>
      <c r="R3481" s="89"/>
      <c r="S3481" s="89"/>
      <c r="T3481" s="89"/>
    </row>
    <row r="3482" spans="2:20" s="86" customFormat="1" ht="10.199999999999999">
      <c r="B3482" s="87"/>
      <c r="C3482" s="87"/>
      <c r="D3482" s="89"/>
      <c r="R3482" s="89"/>
      <c r="S3482" s="89"/>
      <c r="T3482" s="89"/>
    </row>
    <row r="3483" spans="2:20" s="86" customFormat="1" ht="10.199999999999999">
      <c r="B3483" s="87"/>
      <c r="C3483" s="87"/>
      <c r="D3483" s="89"/>
      <c r="R3483" s="89"/>
      <c r="S3483" s="89"/>
      <c r="T3483" s="89"/>
    </row>
    <row r="3484" spans="2:20" s="86" customFormat="1" ht="10.199999999999999">
      <c r="B3484" s="87"/>
      <c r="C3484" s="87"/>
      <c r="D3484" s="89"/>
      <c r="R3484" s="89"/>
      <c r="S3484" s="89"/>
      <c r="T3484" s="89"/>
    </row>
    <row r="3485" spans="2:20" s="86" customFormat="1" ht="10.199999999999999">
      <c r="B3485" s="87"/>
      <c r="C3485" s="87"/>
      <c r="D3485" s="89"/>
      <c r="R3485" s="89"/>
      <c r="S3485" s="89"/>
      <c r="T3485" s="89"/>
    </row>
    <row r="3486" spans="2:20" s="86" customFormat="1" ht="10.199999999999999">
      <c r="B3486" s="87"/>
      <c r="C3486" s="87"/>
      <c r="D3486" s="89"/>
      <c r="R3486" s="89"/>
      <c r="S3486" s="89"/>
      <c r="T3486" s="89"/>
    </row>
    <row r="3487" spans="2:20" s="86" customFormat="1" ht="10.199999999999999">
      <c r="B3487" s="87"/>
      <c r="C3487" s="87"/>
      <c r="D3487" s="89"/>
      <c r="R3487" s="89"/>
      <c r="S3487" s="89"/>
      <c r="T3487" s="89"/>
    </row>
    <row r="3488" spans="2:20" s="86" customFormat="1" ht="10.199999999999999">
      <c r="B3488" s="87"/>
      <c r="C3488" s="87"/>
      <c r="D3488" s="89"/>
      <c r="R3488" s="89"/>
      <c r="S3488" s="89"/>
      <c r="T3488" s="89"/>
    </row>
    <row r="3489" spans="2:20" s="86" customFormat="1" ht="10.199999999999999">
      <c r="B3489" s="87"/>
      <c r="C3489" s="87"/>
      <c r="D3489" s="89"/>
      <c r="R3489" s="89"/>
      <c r="S3489" s="89"/>
      <c r="T3489" s="89"/>
    </row>
    <row r="3490" spans="2:20" s="86" customFormat="1" ht="10.199999999999999">
      <c r="B3490" s="87"/>
      <c r="C3490" s="87"/>
      <c r="D3490" s="89"/>
      <c r="R3490" s="89"/>
      <c r="S3490" s="89"/>
      <c r="T3490" s="89"/>
    </row>
    <row r="3491" spans="2:20" s="86" customFormat="1" ht="10.199999999999999">
      <c r="B3491" s="87"/>
      <c r="C3491" s="87"/>
      <c r="D3491" s="89"/>
      <c r="R3491" s="89"/>
      <c r="S3491" s="89"/>
      <c r="T3491" s="89"/>
    </row>
    <row r="3492" spans="2:20" s="86" customFormat="1" ht="10.199999999999999">
      <c r="B3492" s="87"/>
      <c r="C3492" s="87"/>
      <c r="D3492" s="89"/>
      <c r="R3492" s="89"/>
      <c r="S3492" s="89"/>
      <c r="T3492" s="89"/>
    </row>
    <row r="3493" spans="2:20" s="86" customFormat="1" ht="10.199999999999999">
      <c r="B3493" s="87"/>
      <c r="C3493" s="87"/>
      <c r="D3493" s="89"/>
      <c r="R3493" s="89"/>
      <c r="S3493" s="89"/>
      <c r="T3493" s="89"/>
    </row>
    <row r="3494" spans="2:20" s="86" customFormat="1" ht="10.199999999999999">
      <c r="B3494" s="87"/>
      <c r="C3494" s="87"/>
      <c r="D3494" s="89"/>
      <c r="R3494" s="89"/>
      <c r="S3494" s="89"/>
      <c r="T3494" s="89"/>
    </row>
    <row r="3495" spans="2:20" s="86" customFormat="1" ht="10.199999999999999">
      <c r="B3495" s="87"/>
      <c r="C3495" s="87"/>
      <c r="D3495" s="89"/>
      <c r="R3495" s="89"/>
      <c r="S3495" s="89"/>
      <c r="T3495" s="89"/>
    </row>
    <row r="3496" spans="2:20" s="86" customFormat="1" ht="10.199999999999999">
      <c r="B3496" s="87"/>
      <c r="C3496" s="87"/>
      <c r="D3496" s="89"/>
      <c r="R3496" s="89"/>
      <c r="S3496" s="89"/>
      <c r="T3496" s="89"/>
    </row>
    <row r="3497" spans="2:20" s="86" customFormat="1" ht="10.199999999999999">
      <c r="B3497" s="87"/>
      <c r="C3497" s="87"/>
      <c r="D3497" s="89"/>
      <c r="R3497" s="89"/>
      <c r="S3497" s="89"/>
      <c r="T3497" s="89"/>
    </row>
    <row r="3498" spans="2:20" s="86" customFormat="1" ht="10.199999999999999">
      <c r="B3498" s="87"/>
      <c r="C3498" s="87"/>
      <c r="D3498" s="89"/>
      <c r="R3498" s="89"/>
      <c r="S3498" s="89"/>
      <c r="T3498" s="89"/>
    </row>
    <row r="3499" spans="2:20" s="86" customFormat="1" ht="10.199999999999999">
      <c r="B3499" s="87"/>
      <c r="C3499" s="87"/>
      <c r="D3499" s="89"/>
      <c r="R3499" s="89"/>
      <c r="S3499" s="89"/>
      <c r="T3499" s="89"/>
    </row>
    <row r="3500" spans="2:20" s="86" customFormat="1" ht="10.199999999999999">
      <c r="B3500" s="87"/>
      <c r="C3500" s="87"/>
      <c r="D3500" s="89"/>
      <c r="R3500" s="89"/>
      <c r="S3500" s="89"/>
      <c r="T3500" s="89"/>
    </row>
    <row r="3501" spans="2:20" s="86" customFormat="1" ht="10.199999999999999">
      <c r="B3501" s="87"/>
      <c r="C3501" s="87"/>
      <c r="D3501" s="89"/>
      <c r="R3501" s="89"/>
      <c r="S3501" s="89"/>
      <c r="T3501" s="89"/>
    </row>
    <row r="3502" spans="2:20" s="86" customFormat="1" ht="10.199999999999999">
      <c r="B3502" s="87"/>
      <c r="C3502" s="87"/>
      <c r="D3502" s="89"/>
      <c r="R3502" s="89"/>
      <c r="S3502" s="89"/>
      <c r="T3502" s="89"/>
    </row>
    <row r="3503" spans="2:20" s="86" customFormat="1" ht="10.199999999999999">
      <c r="B3503" s="87"/>
      <c r="C3503" s="87"/>
      <c r="D3503" s="89"/>
      <c r="R3503" s="89"/>
      <c r="S3503" s="89"/>
      <c r="T3503" s="89"/>
    </row>
    <row r="3504" spans="2:20" s="86" customFormat="1" ht="10.199999999999999">
      <c r="B3504" s="87"/>
      <c r="C3504" s="87"/>
      <c r="D3504" s="89"/>
      <c r="R3504" s="89"/>
      <c r="S3504" s="89"/>
      <c r="T3504" s="89"/>
    </row>
    <row r="3505" spans="2:20" s="86" customFormat="1" ht="10.199999999999999">
      <c r="B3505" s="87"/>
      <c r="C3505" s="87"/>
      <c r="D3505" s="89"/>
      <c r="R3505" s="89"/>
      <c r="S3505" s="89"/>
      <c r="T3505" s="89"/>
    </row>
    <row r="3506" spans="2:20" s="86" customFormat="1" ht="10.199999999999999">
      <c r="B3506" s="87"/>
      <c r="C3506" s="87"/>
      <c r="D3506" s="89"/>
      <c r="R3506" s="89"/>
      <c r="S3506" s="89"/>
      <c r="T3506" s="89"/>
    </row>
    <row r="3507" spans="2:20" s="86" customFormat="1" ht="10.199999999999999">
      <c r="B3507" s="87"/>
      <c r="C3507" s="87"/>
      <c r="D3507" s="89"/>
      <c r="R3507" s="89"/>
      <c r="S3507" s="89"/>
      <c r="T3507" s="89"/>
    </row>
    <row r="3508" spans="2:20" s="86" customFormat="1" ht="10.199999999999999">
      <c r="B3508" s="87"/>
      <c r="C3508" s="87"/>
      <c r="D3508" s="89"/>
      <c r="R3508" s="89"/>
      <c r="S3508" s="89"/>
      <c r="T3508" s="89"/>
    </row>
    <row r="3509" spans="2:20" s="86" customFormat="1" ht="10.199999999999999">
      <c r="B3509" s="87"/>
      <c r="C3509" s="87"/>
      <c r="D3509" s="89"/>
      <c r="R3509" s="89"/>
      <c r="S3509" s="89"/>
      <c r="T3509" s="89"/>
    </row>
    <row r="3510" spans="2:20" s="86" customFormat="1" ht="10.199999999999999">
      <c r="B3510" s="87"/>
      <c r="C3510" s="87"/>
      <c r="D3510" s="89"/>
      <c r="R3510" s="89"/>
      <c r="S3510" s="89"/>
      <c r="T3510" s="89"/>
    </row>
    <row r="3511" spans="2:20" s="86" customFormat="1" ht="10.199999999999999">
      <c r="B3511" s="87"/>
      <c r="C3511" s="87"/>
      <c r="D3511" s="89"/>
      <c r="R3511" s="89"/>
      <c r="S3511" s="89"/>
      <c r="T3511" s="89"/>
    </row>
    <row r="3512" spans="2:20" s="86" customFormat="1" ht="10.199999999999999">
      <c r="B3512" s="87"/>
      <c r="C3512" s="87"/>
      <c r="D3512" s="89"/>
      <c r="R3512" s="89"/>
      <c r="S3512" s="89"/>
      <c r="T3512" s="89"/>
    </row>
    <row r="3513" spans="2:20" s="86" customFormat="1" ht="10.199999999999999">
      <c r="B3513" s="87"/>
      <c r="C3513" s="87"/>
      <c r="D3513" s="89"/>
      <c r="R3513" s="89"/>
      <c r="S3513" s="89"/>
      <c r="T3513" s="89"/>
    </row>
    <row r="3514" spans="2:20" s="86" customFormat="1" ht="10.199999999999999">
      <c r="B3514" s="87"/>
      <c r="C3514" s="87"/>
      <c r="D3514" s="89"/>
      <c r="R3514" s="89"/>
      <c r="S3514" s="89"/>
      <c r="T3514" s="89"/>
    </row>
    <row r="3515" spans="2:20" s="86" customFormat="1" ht="10.199999999999999">
      <c r="B3515" s="87"/>
      <c r="C3515" s="87"/>
      <c r="D3515" s="89"/>
      <c r="R3515" s="89"/>
      <c r="S3515" s="89"/>
      <c r="T3515" s="89"/>
    </row>
    <row r="3516" spans="2:20" s="86" customFormat="1" ht="10.199999999999999">
      <c r="B3516" s="87"/>
      <c r="C3516" s="87"/>
      <c r="D3516" s="89"/>
      <c r="R3516" s="89"/>
      <c r="S3516" s="89"/>
      <c r="T3516" s="89"/>
    </row>
    <row r="3517" spans="2:20" s="86" customFormat="1" ht="10.199999999999999">
      <c r="B3517" s="87"/>
      <c r="C3517" s="87"/>
      <c r="D3517" s="89"/>
      <c r="R3517" s="89"/>
      <c r="S3517" s="89"/>
      <c r="T3517" s="89"/>
    </row>
    <row r="3518" spans="2:20" s="86" customFormat="1" ht="10.199999999999999">
      <c r="B3518" s="87"/>
      <c r="C3518" s="87"/>
      <c r="D3518" s="89"/>
      <c r="R3518" s="89"/>
      <c r="S3518" s="89"/>
      <c r="T3518" s="89"/>
    </row>
    <row r="3519" spans="2:20" s="86" customFormat="1" ht="10.199999999999999">
      <c r="B3519" s="87"/>
      <c r="C3519" s="87"/>
      <c r="D3519" s="89"/>
      <c r="R3519" s="89"/>
      <c r="S3519" s="89"/>
      <c r="T3519" s="89"/>
    </row>
    <row r="3520" spans="2:20" s="86" customFormat="1" ht="10.199999999999999">
      <c r="B3520" s="87"/>
      <c r="C3520" s="87"/>
      <c r="D3520" s="89"/>
      <c r="R3520" s="89"/>
      <c r="S3520" s="89"/>
      <c r="T3520" s="89"/>
    </row>
    <row r="3521" spans="2:20" s="86" customFormat="1" ht="10.199999999999999">
      <c r="B3521" s="87"/>
      <c r="C3521" s="87"/>
      <c r="D3521" s="89"/>
      <c r="R3521" s="89"/>
      <c r="S3521" s="89"/>
      <c r="T3521" s="89"/>
    </row>
    <row r="3522" spans="2:20" s="86" customFormat="1" ht="10.199999999999999">
      <c r="B3522" s="87"/>
      <c r="C3522" s="87"/>
      <c r="D3522" s="89"/>
      <c r="R3522" s="89"/>
      <c r="S3522" s="89"/>
      <c r="T3522" s="89"/>
    </row>
    <row r="3523" spans="2:20" s="86" customFormat="1" ht="10.199999999999999">
      <c r="B3523" s="87"/>
      <c r="C3523" s="87"/>
      <c r="D3523" s="89"/>
      <c r="R3523" s="89"/>
      <c r="S3523" s="89"/>
      <c r="T3523" s="89"/>
    </row>
    <row r="3524" spans="2:20" s="86" customFormat="1" ht="10.199999999999999">
      <c r="B3524" s="87"/>
      <c r="C3524" s="87"/>
      <c r="D3524" s="89"/>
      <c r="R3524" s="89"/>
      <c r="S3524" s="89"/>
      <c r="T3524" s="89"/>
    </row>
    <row r="3525" spans="2:20" s="86" customFormat="1" ht="10.199999999999999">
      <c r="B3525" s="87"/>
      <c r="C3525" s="87"/>
      <c r="D3525" s="89"/>
      <c r="R3525" s="89"/>
      <c r="S3525" s="89"/>
      <c r="T3525" s="89"/>
    </row>
    <row r="3526" spans="2:20" s="86" customFormat="1" ht="10.199999999999999">
      <c r="B3526" s="87"/>
      <c r="C3526" s="87"/>
      <c r="D3526" s="89"/>
      <c r="R3526" s="89"/>
      <c r="S3526" s="89"/>
      <c r="T3526" s="89"/>
    </row>
    <row r="3527" spans="2:20" s="86" customFormat="1" ht="10.199999999999999">
      <c r="B3527" s="87"/>
      <c r="C3527" s="87"/>
      <c r="D3527" s="89"/>
      <c r="R3527" s="89"/>
      <c r="S3527" s="89"/>
      <c r="T3527" s="89"/>
    </row>
    <row r="3528" spans="2:20" s="86" customFormat="1" ht="10.199999999999999">
      <c r="B3528" s="87"/>
      <c r="C3528" s="87"/>
      <c r="D3528" s="89"/>
      <c r="R3528" s="89"/>
      <c r="S3528" s="89"/>
      <c r="T3528" s="89"/>
    </row>
    <row r="3529" spans="2:20" s="86" customFormat="1" ht="10.199999999999999">
      <c r="B3529" s="87"/>
      <c r="C3529" s="87"/>
      <c r="D3529" s="89"/>
      <c r="R3529" s="89"/>
      <c r="S3529" s="89"/>
      <c r="T3529" s="89"/>
    </row>
    <row r="3530" spans="2:20" s="86" customFormat="1" ht="10.199999999999999">
      <c r="B3530" s="87"/>
      <c r="C3530" s="87"/>
      <c r="D3530" s="89"/>
      <c r="R3530" s="89"/>
      <c r="S3530" s="89"/>
      <c r="T3530" s="89"/>
    </row>
    <row r="3531" spans="2:20" s="86" customFormat="1" ht="10.199999999999999">
      <c r="B3531" s="87"/>
      <c r="C3531" s="87"/>
      <c r="D3531" s="89"/>
      <c r="R3531" s="89"/>
      <c r="S3531" s="89"/>
      <c r="T3531" s="89"/>
    </row>
    <row r="3532" spans="2:20" s="86" customFormat="1" ht="10.199999999999999">
      <c r="B3532" s="87"/>
      <c r="C3532" s="87"/>
      <c r="D3532" s="89"/>
      <c r="R3532" s="89"/>
      <c r="S3532" s="89"/>
      <c r="T3532" s="89"/>
    </row>
    <row r="3533" spans="2:20" s="86" customFormat="1" ht="10.199999999999999">
      <c r="B3533" s="87"/>
      <c r="C3533" s="87"/>
      <c r="D3533" s="89"/>
      <c r="R3533" s="89"/>
      <c r="S3533" s="89"/>
      <c r="T3533" s="89"/>
    </row>
    <row r="3534" spans="2:20" s="86" customFormat="1" ht="10.199999999999999">
      <c r="B3534" s="87"/>
      <c r="C3534" s="87"/>
      <c r="D3534" s="89"/>
      <c r="R3534" s="89"/>
      <c r="S3534" s="89"/>
      <c r="T3534" s="89"/>
    </row>
    <row r="3535" spans="2:20" s="86" customFormat="1" ht="10.199999999999999">
      <c r="B3535" s="87"/>
      <c r="C3535" s="87"/>
      <c r="D3535" s="89"/>
      <c r="R3535" s="89"/>
      <c r="S3535" s="89"/>
      <c r="T3535" s="89"/>
    </row>
    <row r="3536" spans="2:20" s="86" customFormat="1" ht="10.199999999999999">
      <c r="B3536" s="87"/>
      <c r="C3536" s="87"/>
      <c r="D3536" s="89"/>
      <c r="R3536" s="89"/>
      <c r="S3536" s="89"/>
      <c r="T3536" s="89"/>
    </row>
    <row r="3537" spans="2:20" s="86" customFormat="1" ht="10.199999999999999">
      <c r="B3537" s="87"/>
      <c r="C3537" s="87"/>
      <c r="D3537" s="89"/>
      <c r="R3537" s="89"/>
      <c r="S3537" s="89"/>
      <c r="T3537" s="89"/>
    </row>
    <row r="3538" spans="2:20" s="86" customFormat="1" ht="10.199999999999999">
      <c r="B3538" s="87"/>
      <c r="C3538" s="87"/>
      <c r="D3538" s="89"/>
      <c r="R3538" s="89"/>
      <c r="S3538" s="89"/>
      <c r="T3538" s="89"/>
    </row>
    <row r="3539" spans="2:20" s="86" customFormat="1" ht="10.199999999999999">
      <c r="B3539" s="87"/>
      <c r="C3539" s="87"/>
      <c r="D3539" s="89"/>
      <c r="R3539" s="89"/>
      <c r="S3539" s="89"/>
      <c r="T3539" s="89"/>
    </row>
    <row r="3540" spans="2:20" s="86" customFormat="1" ht="10.199999999999999">
      <c r="B3540" s="87"/>
      <c r="C3540" s="87"/>
      <c r="D3540" s="89"/>
      <c r="R3540" s="89"/>
      <c r="S3540" s="89"/>
      <c r="T3540" s="89"/>
    </row>
    <row r="3541" spans="2:20" s="86" customFormat="1" ht="10.199999999999999">
      <c r="B3541" s="87"/>
      <c r="C3541" s="87"/>
      <c r="D3541" s="89"/>
      <c r="R3541" s="89"/>
      <c r="S3541" s="89"/>
      <c r="T3541" s="89"/>
    </row>
    <row r="3542" spans="2:20" s="86" customFormat="1" ht="10.199999999999999">
      <c r="B3542" s="87"/>
      <c r="C3542" s="87"/>
      <c r="D3542" s="89"/>
      <c r="R3542" s="89"/>
      <c r="S3542" s="89"/>
      <c r="T3542" s="89"/>
    </row>
    <row r="3543" spans="2:20" s="86" customFormat="1" ht="10.199999999999999">
      <c r="B3543" s="87"/>
      <c r="C3543" s="87"/>
      <c r="D3543" s="89"/>
      <c r="R3543" s="89"/>
      <c r="S3543" s="89"/>
      <c r="T3543" s="89"/>
    </row>
    <row r="3544" spans="2:20" s="86" customFormat="1" ht="10.199999999999999">
      <c r="B3544" s="87"/>
      <c r="C3544" s="87"/>
      <c r="D3544" s="89"/>
      <c r="R3544" s="89"/>
      <c r="S3544" s="89"/>
      <c r="T3544" s="89"/>
    </row>
    <row r="3545" spans="2:20" s="86" customFormat="1" ht="10.199999999999999">
      <c r="B3545" s="87"/>
      <c r="C3545" s="87"/>
      <c r="D3545" s="89"/>
      <c r="R3545" s="89"/>
      <c r="S3545" s="89"/>
      <c r="T3545" s="89"/>
    </row>
    <row r="3546" spans="2:20" s="86" customFormat="1" ht="10.199999999999999">
      <c r="B3546" s="87"/>
      <c r="C3546" s="87"/>
      <c r="D3546" s="89"/>
      <c r="R3546" s="89"/>
      <c r="S3546" s="89"/>
      <c r="T3546" s="89"/>
    </row>
    <row r="3547" spans="2:20" s="86" customFormat="1" ht="10.199999999999999">
      <c r="B3547" s="87"/>
      <c r="C3547" s="87"/>
      <c r="D3547" s="89"/>
      <c r="R3547" s="89"/>
      <c r="S3547" s="89"/>
      <c r="T3547" s="89"/>
    </row>
    <row r="3548" spans="2:20" s="86" customFormat="1" ht="10.199999999999999">
      <c r="B3548" s="87"/>
      <c r="C3548" s="87"/>
      <c r="D3548" s="89"/>
      <c r="R3548" s="89"/>
      <c r="S3548" s="89"/>
      <c r="T3548" s="89"/>
    </row>
    <row r="3549" spans="2:20" s="86" customFormat="1" ht="10.199999999999999">
      <c r="B3549" s="87"/>
      <c r="C3549" s="87"/>
      <c r="D3549" s="89"/>
      <c r="R3549" s="89"/>
      <c r="S3549" s="89"/>
      <c r="T3549" s="89"/>
    </row>
    <row r="3550" spans="2:20" s="86" customFormat="1" ht="10.199999999999999">
      <c r="B3550" s="87"/>
      <c r="C3550" s="87"/>
      <c r="D3550" s="89"/>
      <c r="R3550" s="89"/>
      <c r="S3550" s="89"/>
      <c r="T3550" s="89"/>
    </row>
    <row r="3551" spans="2:20" s="86" customFormat="1" ht="10.199999999999999">
      <c r="B3551" s="87"/>
      <c r="C3551" s="87"/>
      <c r="D3551" s="89"/>
      <c r="R3551" s="89"/>
      <c r="S3551" s="89"/>
      <c r="T3551" s="89"/>
    </row>
    <row r="3552" spans="2:20" s="86" customFormat="1" ht="10.199999999999999">
      <c r="B3552" s="87"/>
      <c r="C3552" s="87"/>
      <c r="D3552" s="89"/>
      <c r="R3552" s="89"/>
      <c r="S3552" s="89"/>
      <c r="T3552" s="89"/>
    </row>
    <row r="3553" spans="2:20" s="86" customFormat="1" ht="10.199999999999999">
      <c r="B3553" s="87"/>
      <c r="C3553" s="87"/>
      <c r="D3553" s="89"/>
      <c r="R3553" s="89"/>
      <c r="S3553" s="89"/>
      <c r="T3553" s="89"/>
    </row>
    <row r="3554" spans="2:20" s="86" customFormat="1" ht="10.199999999999999">
      <c r="B3554" s="87"/>
      <c r="C3554" s="87"/>
      <c r="D3554" s="89"/>
      <c r="R3554" s="89"/>
      <c r="S3554" s="89"/>
      <c r="T3554" s="89"/>
    </row>
    <row r="3555" spans="2:20" s="86" customFormat="1" ht="10.199999999999999">
      <c r="B3555" s="87"/>
      <c r="C3555" s="87"/>
      <c r="D3555" s="89"/>
      <c r="R3555" s="89"/>
      <c r="S3555" s="89"/>
      <c r="T3555" s="89"/>
    </row>
    <row r="3556" spans="2:20" s="86" customFormat="1" ht="10.199999999999999">
      <c r="B3556" s="87"/>
      <c r="C3556" s="87"/>
      <c r="D3556" s="89"/>
      <c r="R3556" s="89"/>
      <c r="S3556" s="89"/>
      <c r="T3556" s="89"/>
    </row>
    <row r="3557" spans="2:20" s="86" customFormat="1" ht="10.199999999999999">
      <c r="B3557" s="87"/>
      <c r="C3557" s="87"/>
      <c r="D3557" s="89"/>
      <c r="R3557" s="89"/>
      <c r="S3557" s="89"/>
      <c r="T3557" s="89"/>
    </row>
    <row r="3558" spans="2:20" s="86" customFormat="1" ht="10.199999999999999">
      <c r="B3558" s="87"/>
      <c r="C3558" s="87"/>
      <c r="D3558" s="89"/>
      <c r="R3558" s="89"/>
      <c r="S3558" s="89"/>
      <c r="T3558" s="89"/>
    </row>
    <row r="3559" spans="2:20" s="86" customFormat="1" ht="10.199999999999999">
      <c r="B3559" s="87"/>
      <c r="C3559" s="87"/>
      <c r="D3559" s="89"/>
      <c r="R3559" s="89"/>
      <c r="S3559" s="89"/>
      <c r="T3559" s="89"/>
    </row>
    <row r="3560" spans="2:20" s="86" customFormat="1" ht="10.199999999999999">
      <c r="B3560" s="87"/>
      <c r="C3560" s="87"/>
      <c r="D3560" s="89"/>
      <c r="R3560" s="89"/>
      <c r="S3560" s="89"/>
      <c r="T3560" s="89"/>
    </row>
    <row r="3561" spans="2:20" s="86" customFormat="1" ht="10.199999999999999">
      <c r="B3561" s="87"/>
      <c r="C3561" s="87"/>
      <c r="D3561" s="89"/>
      <c r="R3561" s="89"/>
      <c r="S3561" s="89"/>
      <c r="T3561" s="89"/>
    </row>
    <row r="3562" spans="2:20" s="86" customFormat="1" ht="10.199999999999999">
      <c r="B3562" s="87"/>
      <c r="C3562" s="87"/>
      <c r="D3562" s="89"/>
      <c r="R3562" s="89"/>
      <c r="S3562" s="89"/>
      <c r="T3562" s="89"/>
    </row>
    <row r="3563" spans="2:20" s="86" customFormat="1" ht="10.199999999999999">
      <c r="B3563" s="87"/>
      <c r="C3563" s="87"/>
      <c r="D3563" s="89"/>
      <c r="R3563" s="89"/>
      <c r="S3563" s="89"/>
      <c r="T3563" s="89"/>
    </row>
    <row r="3564" spans="2:20" s="86" customFormat="1" ht="10.199999999999999">
      <c r="B3564" s="87"/>
      <c r="C3564" s="87"/>
      <c r="D3564" s="89"/>
      <c r="R3564" s="89"/>
      <c r="S3564" s="89"/>
      <c r="T3564" s="89"/>
    </row>
    <row r="3565" spans="2:20" s="86" customFormat="1" ht="10.199999999999999">
      <c r="B3565" s="87"/>
      <c r="C3565" s="87"/>
      <c r="D3565" s="89"/>
      <c r="R3565" s="89"/>
      <c r="S3565" s="89"/>
      <c r="T3565" s="89"/>
    </row>
    <row r="3566" spans="2:20" s="86" customFormat="1" ht="10.199999999999999">
      <c r="B3566" s="87"/>
      <c r="C3566" s="87"/>
      <c r="D3566" s="89"/>
      <c r="R3566" s="89"/>
      <c r="S3566" s="89"/>
      <c r="T3566" s="89"/>
    </row>
    <row r="3567" spans="2:20" s="86" customFormat="1" ht="10.199999999999999">
      <c r="B3567" s="87"/>
      <c r="C3567" s="87"/>
      <c r="D3567" s="89"/>
      <c r="R3567" s="89"/>
      <c r="S3567" s="89"/>
      <c r="T3567" s="89"/>
    </row>
    <row r="3568" spans="2:20" s="86" customFormat="1" ht="10.199999999999999">
      <c r="B3568" s="87"/>
      <c r="C3568" s="87"/>
      <c r="D3568" s="89"/>
      <c r="R3568" s="89"/>
      <c r="S3568" s="89"/>
      <c r="T3568" s="89"/>
    </row>
    <row r="3569" spans="2:20" s="86" customFormat="1" ht="10.199999999999999">
      <c r="B3569" s="87"/>
      <c r="C3569" s="87"/>
      <c r="D3569" s="89"/>
      <c r="R3569" s="89"/>
      <c r="S3569" s="89"/>
      <c r="T3569" s="89"/>
    </row>
    <row r="3570" spans="2:20" s="86" customFormat="1" ht="10.199999999999999">
      <c r="B3570" s="87"/>
      <c r="C3570" s="87"/>
      <c r="D3570" s="89"/>
      <c r="R3570" s="89"/>
      <c r="S3570" s="89"/>
      <c r="T3570" s="89"/>
    </row>
    <row r="3571" spans="2:20" s="86" customFormat="1" ht="10.199999999999999">
      <c r="B3571" s="87"/>
      <c r="C3571" s="87"/>
      <c r="D3571" s="89"/>
      <c r="R3571" s="89"/>
      <c r="S3571" s="89"/>
      <c r="T3571" s="89"/>
    </row>
    <row r="3572" spans="2:20" s="86" customFormat="1" ht="10.199999999999999">
      <c r="B3572" s="87"/>
      <c r="C3572" s="87"/>
      <c r="D3572" s="89"/>
      <c r="R3572" s="89"/>
      <c r="S3572" s="89"/>
      <c r="T3572" s="89"/>
    </row>
    <row r="3573" spans="2:20" s="86" customFormat="1" ht="10.199999999999999">
      <c r="B3573" s="87"/>
      <c r="C3573" s="87"/>
      <c r="D3573" s="89"/>
      <c r="R3573" s="89"/>
      <c r="S3573" s="89"/>
      <c r="T3573" s="89"/>
    </row>
    <row r="3574" spans="2:20" s="86" customFormat="1" ht="10.199999999999999">
      <c r="B3574" s="87"/>
      <c r="C3574" s="87"/>
      <c r="D3574" s="89"/>
      <c r="R3574" s="89"/>
      <c r="S3574" s="89"/>
      <c r="T3574" s="89"/>
    </row>
    <row r="3575" spans="2:20" s="86" customFormat="1" ht="10.199999999999999">
      <c r="B3575" s="87"/>
      <c r="C3575" s="87"/>
      <c r="D3575" s="89"/>
      <c r="R3575" s="89"/>
      <c r="S3575" s="89"/>
      <c r="T3575" s="89"/>
    </row>
    <row r="3576" spans="2:20" s="86" customFormat="1" ht="10.199999999999999">
      <c r="B3576" s="87"/>
      <c r="C3576" s="87"/>
      <c r="D3576" s="89"/>
      <c r="R3576" s="89"/>
      <c r="S3576" s="89"/>
      <c r="T3576" s="89"/>
    </row>
    <row r="3577" spans="2:20" s="86" customFormat="1" ht="10.199999999999999">
      <c r="B3577" s="87"/>
      <c r="C3577" s="87"/>
      <c r="D3577" s="89"/>
      <c r="R3577" s="89"/>
      <c r="S3577" s="89"/>
      <c r="T3577" s="89"/>
    </row>
    <row r="3578" spans="2:20" s="86" customFormat="1" ht="10.199999999999999">
      <c r="B3578" s="87"/>
      <c r="C3578" s="87"/>
      <c r="D3578" s="89"/>
      <c r="R3578" s="89"/>
      <c r="S3578" s="89"/>
      <c r="T3578" s="89"/>
    </row>
    <row r="3579" spans="2:20" s="86" customFormat="1" ht="10.199999999999999">
      <c r="B3579" s="87"/>
      <c r="C3579" s="87"/>
      <c r="D3579" s="89"/>
      <c r="R3579" s="89"/>
      <c r="S3579" s="89"/>
      <c r="T3579" s="89"/>
    </row>
    <row r="3580" spans="2:20" s="86" customFormat="1" ht="10.199999999999999">
      <c r="B3580" s="87"/>
      <c r="C3580" s="87"/>
      <c r="D3580" s="89"/>
      <c r="R3580" s="89"/>
      <c r="S3580" s="89"/>
      <c r="T3580" s="89"/>
    </row>
    <row r="3581" spans="2:20" s="86" customFormat="1" ht="10.199999999999999">
      <c r="B3581" s="87"/>
      <c r="C3581" s="87"/>
      <c r="D3581" s="89"/>
      <c r="R3581" s="89"/>
      <c r="S3581" s="89"/>
      <c r="T3581" s="89"/>
    </row>
    <row r="3582" spans="2:20" s="86" customFormat="1" ht="10.199999999999999">
      <c r="B3582" s="87"/>
      <c r="C3582" s="87"/>
      <c r="D3582" s="89"/>
      <c r="R3582" s="89"/>
      <c r="S3582" s="89"/>
      <c r="T3582" s="89"/>
    </row>
    <row r="3583" spans="2:20" s="86" customFormat="1" ht="10.199999999999999">
      <c r="B3583" s="87"/>
      <c r="C3583" s="87"/>
      <c r="D3583" s="89"/>
      <c r="R3583" s="89"/>
      <c r="S3583" s="89"/>
      <c r="T3583" s="89"/>
    </row>
    <row r="3584" spans="2:20" s="86" customFormat="1" ht="10.199999999999999">
      <c r="B3584" s="87"/>
      <c r="C3584" s="87"/>
      <c r="D3584" s="89"/>
      <c r="R3584" s="89"/>
      <c r="S3584" s="89"/>
      <c r="T3584" s="89"/>
    </row>
    <row r="3585" spans="2:20" s="86" customFormat="1" ht="10.199999999999999">
      <c r="B3585" s="87"/>
      <c r="C3585" s="87"/>
      <c r="D3585" s="89"/>
      <c r="R3585" s="89"/>
      <c r="S3585" s="89"/>
      <c r="T3585" s="89"/>
    </row>
    <row r="3586" spans="2:20" s="86" customFormat="1" ht="10.199999999999999">
      <c r="B3586" s="87"/>
      <c r="C3586" s="87"/>
      <c r="D3586" s="89"/>
      <c r="R3586" s="89"/>
      <c r="S3586" s="89"/>
      <c r="T3586" s="89"/>
    </row>
    <row r="3587" spans="2:20" s="86" customFormat="1" ht="10.199999999999999">
      <c r="B3587" s="87"/>
      <c r="C3587" s="87"/>
      <c r="D3587" s="89"/>
      <c r="R3587" s="89"/>
      <c r="S3587" s="89"/>
      <c r="T3587" s="89"/>
    </row>
    <row r="3588" spans="2:20" s="86" customFormat="1" ht="10.199999999999999">
      <c r="B3588" s="87"/>
      <c r="C3588" s="87"/>
      <c r="D3588" s="89"/>
      <c r="R3588" s="89"/>
      <c r="S3588" s="89"/>
      <c r="T3588" s="89"/>
    </row>
    <row r="3589" spans="2:20" s="86" customFormat="1" ht="10.199999999999999">
      <c r="B3589" s="87"/>
      <c r="C3589" s="87"/>
      <c r="D3589" s="89"/>
      <c r="R3589" s="89"/>
      <c r="S3589" s="89"/>
      <c r="T3589" s="89"/>
    </row>
    <row r="3590" spans="2:20" s="86" customFormat="1" ht="10.199999999999999">
      <c r="B3590" s="87"/>
      <c r="C3590" s="87"/>
      <c r="D3590" s="89"/>
      <c r="R3590" s="89"/>
      <c r="S3590" s="89"/>
      <c r="T3590" s="89"/>
    </row>
    <row r="3591" spans="2:20" s="86" customFormat="1" ht="10.199999999999999">
      <c r="B3591" s="87"/>
      <c r="C3591" s="87"/>
      <c r="D3591" s="89"/>
      <c r="R3591" s="89"/>
      <c r="S3591" s="89"/>
      <c r="T3591" s="89"/>
    </row>
    <row r="3592" spans="2:20" s="86" customFormat="1" ht="10.199999999999999">
      <c r="B3592" s="87"/>
      <c r="C3592" s="87"/>
      <c r="D3592" s="89"/>
      <c r="R3592" s="89"/>
      <c r="S3592" s="89"/>
      <c r="T3592" s="89"/>
    </row>
    <row r="3593" spans="2:20" s="86" customFormat="1" ht="10.199999999999999">
      <c r="B3593" s="87"/>
      <c r="C3593" s="87"/>
      <c r="D3593" s="89"/>
      <c r="R3593" s="89"/>
      <c r="S3593" s="89"/>
      <c r="T3593" s="89"/>
    </row>
    <row r="3594" spans="2:20" s="86" customFormat="1" ht="10.199999999999999">
      <c r="B3594" s="87"/>
      <c r="C3594" s="87"/>
      <c r="D3594" s="89"/>
      <c r="R3594" s="89"/>
      <c r="S3594" s="89"/>
      <c r="T3594" s="89"/>
    </row>
    <row r="3595" spans="2:20" s="86" customFormat="1" ht="10.199999999999999">
      <c r="B3595" s="87"/>
      <c r="C3595" s="87"/>
      <c r="D3595" s="89"/>
      <c r="R3595" s="89"/>
      <c r="S3595" s="89"/>
      <c r="T3595" s="89"/>
    </row>
    <row r="3596" spans="2:20" s="86" customFormat="1" ht="10.199999999999999">
      <c r="B3596" s="87"/>
      <c r="C3596" s="87"/>
      <c r="D3596" s="89"/>
      <c r="R3596" s="89"/>
      <c r="S3596" s="89"/>
      <c r="T3596" s="89"/>
    </row>
    <row r="3597" spans="2:20" s="86" customFormat="1" ht="10.199999999999999">
      <c r="B3597" s="87"/>
      <c r="C3597" s="87"/>
      <c r="D3597" s="89"/>
      <c r="R3597" s="89"/>
      <c r="S3597" s="89"/>
      <c r="T3597" s="89"/>
    </row>
    <row r="3598" spans="2:20" s="86" customFormat="1" ht="10.199999999999999">
      <c r="B3598" s="87"/>
      <c r="C3598" s="87"/>
      <c r="D3598" s="89"/>
      <c r="R3598" s="89"/>
      <c r="S3598" s="89"/>
      <c r="T3598" s="89"/>
    </row>
    <row r="3599" spans="2:20" s="86" customFormat="1" ht="10.199999999999999">
      <c r="B3599" s="87"/>
      <c r="C3599" s="87"/>
      <c r="D3599" s="89"/>
      <c r="R3599" s="89"/>
      <c r="S3599" s="89"/>
      <c r="T3599" s="89"/>
    </row>
    <row r="3600" spans="2:20" s="86" customFormat="1" ht="10.199999999999999">
      <c r="B3600" s="87"/>
      <c r="C3600" s="87"/>
      <c r="D3600" s="89"/>
      <c r="R3600" s="89"/>
      <c r="S3600" s="89"/>
      <c r="T3600" s="89"/>
    </row>
    <row r="3601" spans="2:20" s="86" customFormat="1" ht="10.199999999999999">
      <c r="B3601" s="87"/>
      <c r="C3601" s="87"/>
      <c r="D3601" s="89"/>
      <c r="R3601" s="89"/>
      <c r="S3601" s="89"/>
      <c r="T3601" s="89"/>
    </row>
    <row r="3602" spans="2:20" s="86" customFormat="1" ht="10.199999999999999">
      <c r="B3602" s="87"/>
      <c r="C3602" s="87"/>
      <c r="D3602" s="89"/>
      <c r="R3602" s="89"/>
      <c r="S3602" s="89"/>
      <c r="T3602" s="89"/>
    </row>
    <row r="3603" spans="2:20" s="86" customFormat="1" ht="10.199999999999999">
      <c r="B3603" s="87"/>
      <c r="C3603" s="87"/>
      <c r="D3603" s="89"/>
      <c r="R3603" s="89"/>
      <c r="S3603" s="89"/>
      <c r="T3603" s="89"/>
    </row>
    <row r="3604" spans="2:20" s="86" customFormat="1" ht="10.199999999999999">
      <c r="B3604" s="87"/>
      <c r="C3604" s="87"/>
      <c r="D3604" s="89"/>
      <c r="R3604" s="89"/>
      <c r="S3604" s="89"/>
      <c r="T3604" s="89"/>
    </row>
    <row r="3605" spans="2:20" s="86" customFormat="1" ht="10.199999999999999">
      <c r="B3605" s="87"/>
      <c r="C3605" s="87"/>
      <c r="D3605" s="89"/>
      <c r="R3605" s="89"/>
      <c r="S3605" s="89"/>
      <c r="T3605" s="89"/>
    </row>
    <row r="3606" spans="2:20" s="86" customFormat="1" ht="10.199999999999999">
      <c r="B3606" s="87"/>
      <c r="C3606" s="87"/>
      <c r="D3606" s="89"/>
      <c r="R3606" s="89"/>
      <c r="S3606" s="89"/>
      <c r="T3606" s="89"/>
    </row>
    <row r="3607" spans="2:20" s="86" customFormat="1" ht="10.199999999999999">
      <c r="B3607" s="87"/>
      <c r="C3607" s="87"/>
      <c r="D3607" s="89"/>
      <c r="R3607" s="89"/>
      <c r="S3607" s="89"/>
      <c r="T3607" s="89"/>
    </row>
    <row r="3608" spans="2:20" s="86" customFormat="1" ht="10.199999999999999">
      <c r="B3608" s="87"/>
      <c r="C3608" s="87"/>
      <c r="D3608" s="89"/>
      <c r="R3608" s="89"/>
      <c r="S3608" s="89"/>
      <c r="T3608" s="89"/>
    </row>
    <row r="3609" spans="2:20" s="86" customFormat="1" ht="10.199999999999999">
      <c r="B3609" s="87"/>
      <c r="C3609" s="87"/>
      <c r="D3609" s="89"/>
      <c r="R3609" s="89"/>
      <c r="S3609" s="89"/>
      <c r="T3609" s="89"/>
    </row>
    <row r="3610" spans="2:20" s="86" customFormat="1" ht="10.199999999999999">
      <c r="B3610" s="87"/>
      <c r="C3610" s="87"/>
      <c r="D3610" s="89"/>
      <c r="R3610" s="89"/>
      <c r="S3610" s="89"/>
      <c r="T3610" s="89"/>
    </row>
    <row r="3611" spans="2:20" s="86" customFormat="1" ht="10.199999999999999">
      <c r="B3611" s="87"/>
      <c r="C3611" s="87"/>
      <c r="D3611" s="89"/>
      <c r="R3611" s="89"/>
      <c r="S3611" s="89"/>
      <c r="T3611" s="89"/>
    </row>
    <row r="3612" spans="2:20" s="86" customFormat="1" ht="10.199999999999999">
      <c r="B3612" s="87"/>
      <c r="C3612" s="87"/>
      <c r="D3612" s="89"/>
      <c r="R3612" s="89"/>
      <c r="S3612" s="89"/>
      <c r="T3612" s="89"/>
    </row>
    <row r="3613" spans="2:20" s="86" customFormat="1" ht="10.199999999999999">
      <c r="B3613" s="87"/>
      <c r="C3613" s="87"/>
      <c r="D3613" s="89"/>
      <c r="R3613" s="89"/>
      <c r="S3613" s="89"/>
      <c r="T3613" s="89"/>
    </row>
    <row r="3614" spans="2:20" s="86" customFormat="1" ht="10.199999999999999">
      <c r="B3614" s="87"/>
      <c r="C3614" s="87"/>
      <c r="D3614" s="89"/>
      <c r="R3614" s="89"/>
      <c r="S3614" s="89"/>
      <c r="T3614" s="89"/>
    </row>
    <row r="3615" spans="2:20" s="86" customFormat="1" ht="10.199999999999999">
      <c r="B3615" s="87"/>
      <c r="C3615" s="87"/>
      <c r="D3615" s="89"/>
      <c r="R3615" s="89"/>
      <c r="S3615" s="89"/>
      <c r="T3615" s="89"/>
    </row>
    <row r="3616" spans="2:20" s="86" customFormat="1" ht="10.199999999999999">
      <c r="B3616" s="87"/>
      <c r="C3616" s="87"/>
      <c r="D3616" s="89"/>
      <c r="R3616" s="89"/>
      <c r="S3616" s="89"/>
      <c r="T3616" s="89"/>
    </row>
    <row r="3617" spans="2:20" s="86" customFormat="1" ht="10.199999999999999">
      <c r="B3617" s="87"/>
      <c r="C3617" s="87"/>
      <c r="D3617" s="89"/>
      <c r="R3617" s="89"/>
      <c r="S3617" s="89"/>
      <c r="T3617" s="89"/>
    </row>
    <row r="3618" spans="2:20" s="86" customFormat="1" ht="10.199999999999999">
      <c r="B3618" s="87"/>
      <c r="C3618" s="87"/>
      <c r="D3618" s="89"/>
      <c r="R3618" s="89"/>
      <c r="S3618" s="89"/>
      <c r="T3618" s="89"/>
    </row>
    <row r="3619" spans="2:20" s="86" customFormat="1" ht="10.199999999999999">
      <c r="B3619" s="87"/>
      <c r="C3619" s="87"/>
      <c r="D3619" s="89"/>
      <c r="R3619" s="89"/>
      <c r="S3619" s="89"/>
      <c r="T3619" s="89"/>
    </row>
    <row r="3620" spans="2:20" s="86" customFormat="1" ht="10.199999999999999">
      <c r="B3620" s="87"/>
      <c r="C3620" s="87"/>
      <c r="D3620" s="89"/>
      <c r="R3620" s="89"/>
      <c r="S3620" s="89"/>
      <c r="T3620" s="89"/>
    </row>
    <row r="3621" spans="2:20" s="86" customFormat="1" ht="10.199999999999999">
      <c r="B3621" s="87"/>
      <c r="C3621" s="87"/>
      <c r="D3621" s="89"/>
      <c r="R3621" s="89"/>
      <c r="S3621" s="89"/>
      <c r="T3621" s="89"/>
    </row>
    <row r="3622" spans="2:20" s="86" customFormat="1" ht="10.199999999999999">
      <c r="B3622" s="87"/>
      <c r="C3622" s="87"/>
      <c r="D3622" s="89"/>
      <c r="R3622" s="89"/>
      <c r="S3622" s="89"/>
      <c r="T3622" s="89"/>
    </row>
    <row r="3623" spans="2:20" s="86" customFormat="1" ht="10.199999999999999">
      <c r="B3623" s="87"/>
      <c r="C3623" s="87"/>
      <c r="D3623" s="89"/>
      <c r="R3623" s="89"/>
      <c r="S3623" s="89"/>
      <c r="T3623" s="89"/>
    </row>
    <row r="3624" spans="2:20" s="86" customFormat="1" ht="10.199999999999999">
      <c r="B3624" s="87"/>
      <c r="C3624" s="87"/>
      <c r="D3624" s="89"/>
      <c r="R3624" s="89"/>
      <c r="S3624" s="89"/>
      <c r="T3624" s="89"/>
    </row>
    <row r="3625" spans="2:20" s="86" customFormat="1" ht="10.199999999999999">
      <c r="B3625" s="87"/>
      <c r="C3625" s="87"/>
      <c r="D3625" s="89"/>
      <c r="R3625" s="89"/>
      <c r="S3625" s="89"/>
      <c r="T3625" s="89"/>
    </row>
    <row r="3626" spans="2:20" s="86" customFormat="1" ht="10.199999999999999">
      <c r="B3626" s="87"/>
      <c r="C3626" s="87"/>
      <c r="D3626" s="89"/>
      <c r="R3626" s="89"/>
      <c r="S3626" s="89"/>
      <c r="T3626" s="89"/>
    </row>
    <row r="3627" spans="2:20" s="86" customFormat="1" ht="10.199999999999999">
      <c r="B3627" s="87"/>
      <c r="C3627" s="87"/>
      <c r="D3627" s="89"/>
      <c r="R3627" s="89"/>
      <c r="S3627" s="89"/>
      <c r="T3627" s="89"/>
    </row>
    <row r="3628" spans="2:20" s="86" customFormat="1" ht="10.199999999999999">
      <c r="B3628" s="87"/>
      <c r="C3628" s="87"/>
      <c r="D3628" s="89"/>
      <c r="R3628" s="89"/>
      <c r="S3628" s="89"/>
      <c r="T3628" s="89"/>
    </row>
    <row r="3629" spans="2:20" s="86" customFormat="1" ht="10.199999999999999">
      <c r="B3629" s="87"/>
      <c r="C3629" s="87"/>
      <c r="D3629" s="89"/>
      <c r="R3629" s="89"/>
      <c r="S3629" s="89"/>
      <c r="T3629" s="89"/>
    </row>
    <row r="3630" spans="2:20" s="86" customFormat="1" ht="10.199999999999999">
      <c r="B3630" s="87"/>
      <c r="C3630" s="87"/>
      <c r="D3630" s="89"/>
      <c r="R3630" s="89"/>
      <c r="S3630" s="89"/>
      <c r="T3630" s="89"/>
    </row>
    <row r="3631" spans="2:20" s="86" customFormat="1" ht="10.199999999999999">
      <c r="B3631" s="87"/>
      <c r="C3631" s="87"/>
      <c r="D3631" s="89"/>
      <c r="R3631" s="89"/>
      <c r="S3631" s="89"/>
      <c r="T3631" s="89"/>
    </row>
    <row r="3632" spans="2:20" s="86" customFormat="1" ht="10.199999999999999">
      <c r="B3632" s="87"/>
      <c r="C3632" s="87"/>
      <c r="D3632" s="89"/>
      <c r="R3632" s="89"/>
      <c r="S3632" s="89"/>
      <c r="T3632" s="89"/>
    </row>
    <row r="3633" spans="2:20" s="86" customFormat="1" ht="10.199999999999999">
      <c r="B3633" s="87"/>
      <c r="C3633" s="87"/>
      <c r="D3633" s="89"/>
      <c r="R3633" s="89"/>
      <c r="S3633" s="89"/>
      <c r="T3633" s="89"/>
    </row>
    <row r="3634" spans="2:20" s="86" customFormat="1" ht="10.199999999999999">
      <c r="B3634" s="87"/>
      <c r="C3634" s="87"/>
      <c r="D3634" s="89"/>
      <c r="R3634" s="89"/>
      <c r="S3634" s="89"/>
      <c r="T3634" s="89"/>
    </row>
    <row r="3635" spans="2:20" s="86" customFormat="1" ht="10.199999999999999">
      <c r="B3635" s="87"/>
      <c r="C3635" s="87"/>
      <c r="D3635" s="89"/>
      <c r="R3635" s="89"/>
      <c r="S3635" s="89"/>
      <c r="T3635" s="89"/>
    </row>
    <row r="3636" spans="2:20" s="86" customFormat="1" ht="10.199999999999999">
      <c r="B3636" s="87"/>
      <c r="C3636" s="87"/>
      <c r="D3636" s="89"/>
      <c r="R3636" s="89"/>
      <c r="S3636" s="89"/>
      <c r="T3636" s="89"/>
    </row>
    <row r="3637" spans="2:20" s="86" customFormat="1" ht="10.199999999999999">
      <c r="B3637" s="87"/>
      <c r="C3637" s="87"/>
      <c r="D3637" s="89"/>
      <c r="R3637" s="89"/>
      <c r="S3637" s="89"/>
      <c r="T3637" s="89"/>
    </row>
    <row r="3638" spans="2:20" s="86" customFormat="1" ht="10.199999999999999">
      <c r="B3638" s="87"/>
      <c r="C3638" s="87"/>
      <c r="D3638" s="89"/>
      <c r="R3638" s="89"/>
      <c r="S3638" s="89"/>
      <c r="T3638" s="89"/>
    </row>
    <row r="3639" spans="2:20" s="86" customFormat="1" ht="10.199999999999999">
      <c r="B3639" s="87"/>
      <c r="C3639" s="87"/>
      <c r="D3639" s="89"/>
      <c r="R3639" s="89"/>
      <c r="S3639" s="89"/>
      <c r="T3639" s="89"/>
    </row>
    <row r="3640" spans="2:20" s="86" customFormat="1" ht="10.199999999999999">
      <c r="B3640" s="87"/>
      <c r="C3640" s="87"/>
      <c r="D3640" s="89"/>
      <c r="R3640" s="89"/>
      <c r="S3640" s="89"/>
      <c r="T3640" s="89"/>
    </row>
    <row r="3641" spans="2:20" s="86" customFormat="1" ht="10.199999999999999">
      <c r="B3641" s="87"/>
      <c r="C3641" s="87"/>
      <c r="D3641" s="89"/>
      <c r="R3641" s="89"/>
      <c r="S3641" s="89"/>
      <c r="T3641" s="89"/>
    </row>
    <row r="3642" spans="2:20" s="86" customFormat="1" ht="10.199999999999999">
      <c r="B3642" s="87"/>
      <c r="C3642" s="87"/>
      <c r="D3642" s="89"/>
      <c r="R3642" s="89"/>
      <c r="S3642" s="89"/>
      <c r="T3642" s="89"/>
    </row>
    <row r="3643" spans="2:20" s="86" customFormat="1" ht="10.199999999999999">
      <c r="B3643" s="87"/>
      <c r="C3643" s="87"/>
      <c r="D3643" s="89"/>
      <c r="R3643" s="89"/>
      <c r="S3643" s="89"/>
      <c r="T3643" s="89"/>
    </row>
    <row r="3644" spans="2:20" s="86" customFormat="1" ht="10.199999999999999">
      <c r="B3644" s="87"/>
      <c r="C3644" s="87"/>
      <c r="D3644" s="89"/>
      <c r="R3644" s="89"/>
      <c r="S3644" s="89"/>
      <c r="T3644" s="89"/>
    </row>
    <row r="3645" spans="2:20" s="86" customFormat="1" ht="10.199999999999999">
      <c r="B3645" s="87"/>
      <c r="C3645" s="87"/>
      <c r="D3645" s="89"/>
      <c r="R3645" s="89"/>
      <c r="S3645" s="89"/>
      <c r="T3645" s="89"/>
    </row>
    <row r="3646" spans="2:20" s="86" customFormat="1" ht="10.199999999999999">
      <c r="B3646" s="87"/>
      <c r="C3646" s="87"/>
      <c r="D3646" s="89"/>
      <c r="R3646" s="89"/>
      <c r="S3646" s="89"/>
      <c r="T3646" s="89"/>
    </row>
    <row r="3647" spans="2:20" s="86" customFormat="1" ht="10.199999999999999">
      <c r="B3647" s="87"/>
      <c r="C3647" s="87"/>
      <c r="D3647" s="89"/>
      <c r="R3647" s="89"/>
      <c r="S3647" s="89"/>
      <c r="T3647" s="89"/>
    </row>
    <row r="3648" spans="2:20" s="86" customFormat="1" ht="10.199999999999999">
      <c r="B3648" s="87"/>
      <c r="C3648" s="87"/>
      <c r="D3648" s="89"/>
      <c r="R3648" s="89"/>
      <c r="S3648" s="89"/>
      <c r="T3648" s="89"/>
    </row>
    <row r="3649" spans="2:20" s="86" customFormat="1" ht="10.199999999999999">
      <c r="B3649" s="87"/>
      <c r="C3649" s="87"/>
      <c r="D3649" s="89"/>
      <c r="R3649" s="89"/>
      <c r="S3649" s="89"/>
      <c r="T3649" s="89"/>
    </row>
    <row r="3650" spans="2:20" s="86" customFormat="1" ht="10.199999999999999">
      <c r="B3650" s="87"/>
      <c r="C3650" s="87"/>
      <c r="D3650" s="89"/>
      <c r="R3650" s="89"/>
      <c r="S3650" s="89"/>
      <c r="T3650" s="89"/>
    </row>
    <row r="3651" spans="2:20" s="86" customFormat="1" ht="10.199999999999999">
      <c r="B3651" s="87"/>
      <c r="C3651" s="87"/>
      <c r="D3651" s="89"/>
      <c r="R3651" s="89"/>
      <c r="S3651" s="89"/>
      <c r="T3651" s="89"/>
    </row>
    <row r="3652" spans="2:20" s="86" customFormat="1" ht="10.199999999999999">
      <c r="B3652" s="87"/>
      <c r="C3652" s="87"/>
      <c r="D3652" s="89"/>
      <c r="R3652" s="89"/>
      <c r="S3652" s="89"/>
      <c r="T3652" s="89"/>
    </row>
    <row r="3653" spans="2:20" s="86" customFormat="1" ht="10.199999999999999">
      <c r="B3653" s="87"/>
      <c r="C3653" s="87"/>
      <c r="D3653" s="89"/>
      <c r="R3653" s="89"/>
      <c r="S3653" s="89"/>
      <c r="T3653" s="89"/>
    </row>
    <row r="3654" spans="2:20" s="86" customFormat="1" ht="10.199999999999999">
      <c r="B3654" s="87"/>
      <c r="C3654" s="87"/>
      <c r="D3654" s="89"/>
      <c r="R3654" s="89"/>
      <c r="S3654" s="89"/>
      <c r="T3654" s="89"/>
    </row>
    <row r="3655" spans="2:20" s="86" customFormat="1" ht="10.199999999999999">
      <c r="B3655" s="87"/>
      <c r="C3655" s="87"/>
      <c r="D3655" s="89"/>
      <c r="R3655" s="89"/>
      <c r="S3655" s="89"/>
      <c r="T3655" s="89"/>
    </row>
    <row r="3656" spans="2:20" s="86" customFormat="1" ht="10.199999999999999">
      <c r="B3656" s="87"/>
      <c r="C3656" s="87"/>
      <c r="D3656" s="89"/>
      <c r="R3656" s="89"/>
      <c r="S3656" s="89"/>
      <c r="T3656" s="89"/>
    </row>
    <row r="3657" spans="2:20" s="86" customFormat="1" ht="10.199999999999999">
      <c r="B3657" s="87"/>
      <c r="C3657" s="87"/>
      <c r="D3657" s="89"/>
      <c r="R3657" s="89"/>
      <c r="S3657" s="89"/>
      <c r="T3657" s="89"/>
    </row>
    <row r="3658" spans="2:20" s="86" customFormat="1" ht="10.199999999999999">
      <c r="B3658" s="87"/>
      <c r="C3658" s="87"/>
      <c r="D3658" s="89"/>
      <c r="R3658" s="89"/>
      <c r="S3658" s="89"/>
      <c r="T3658" s="89"/>
    </row>
    <row r="3659" spans="2:20" s="86" customFormat="1" ht="10.199999999999999">
      <c r="B3659" s="87"/>
      <c r="C3659" s="87"/>
      <c r="D3659" s="89"/>
      <c r="R3659" s="89"/>
      <c r="S3659" s="89"/>
      <c r="T3659" s="89"/>
    </row>
    <row r="3660" spans="2:20" s="86" customFormat="1" ht="10.199999999999999">
      <c r="B3660" s="87"/>
      <c r="C3660" s="87"/>
      <c r="D3660" s="89"/>
      <c r="R3660" s="89"/>
      <c r="S3660" s="89"/>
      <c r="T3660" s="89"/>
    </row>
    <row r="3661" spans="2:20" s="86" customFormat="1" ht="10.199999999999999">
      <c r="B3661" s="87"/>
      <c r="C3661" s="87"/>
      <c r="D3661" s="89"/>
      <c r="R3661" s="89"/>
      <c r="S3661" s="89"/>
      <c r="T3661" s="89"/>
    </row>
    <row r="3662" spans="2:20" s="86" customFormat="1" ht="10.199999999999999">
      <c r="B3662" s="87"/>
      <c r="C3662" s="87"/>
      <c r="D3662" s="89"/>
      <c r="R3662" s="89"/>
      <c r="S3662" s="89"/>
      <c r="T3662" s="89"/>
    </row>
    <row r="3663" spans="2:20" s="86" customFormat="1" ht="10.199999999999999">
      <c r="B3663" s="87"/>
      <c r="C3663" s="87"/>
      <c r="D3663" s="89"/>
      <c r="R3663" s="89"/>
      <c r="S3663" s="89"/>
      <c r="T3663" s="89"/>
    </row>
    <row r="3664" spans="2:20" s="86" customFormat="1" ht="10.199999999999999">
      <c r="B3664" s="87"/>
      <c r="C3664" s="87"/>
      <c r="D3664" s="89"/>
      <c r="R3664" s="89"/>
      <c r="S3664" s="89"/>
      <c r="T3664" s="89"/>
    </row>
    <row r="3665" spans="2:20" s="86" customFormat="1" ht="10.199999999999999">
      <c r="B3665" s="87"/>
      <c r="C3665" s="87"/>
      <c r="D3665" s="89"/>
      <c r="R3665" s="89"/>
      <c r="S3665" s="89"/>
      <c r="T3665" s="89"/>
    </row>
    <row r="3666" spans="2:20" s="86" customFormat="1" ht="10.199999999999999">
      <c r="B3666" s="87"/>
      <c r="C3666" s="87"/>
      <c r="D3666" s="89"/>
      <c r="R3666" s="89"/>
      <c r="S3666" s="89"/>
      <c r="T3666" s="89"/>
    </row>
    <row r="3667" spans="2:20" s="86" customFormat="1" ht="10.199999999999999">
      <c r="B3667" s="87"/>
      <c r="C3667" s="87"/>
      <c r="D3667" s="89"/>
      <c r="R3667" s="89"/>
      <c r="S3667" s="89"/>
      <c r="T3667" s="89"/>
    </row>
    <row r="3668" spans="2:20" s="86" customFormat="1" ht="10.199999999999999">
      <c r="B3668" s="87"/>
      <c r="C3668" s="87"/>
      <c r="D3668" s="89"/>
      <c r="R3668" s="89"/>
      <c r="S3668" s="89"/>
      <c r="T3668" s="89"/>
    </row>
    <row r="3669" spans="2:20" s="86" customFormat="1" ht="10.199999999999999">
      <c r="B3669" s="87"/>
      <c r="C3669" s="87"/>
      <c r="D3669" s="89"/>
      <c r="R3669" s="89"/>
      <c r="S3669" s="89"/>
      <c r="T3669" s="89"/>
    </row>
    <row r="3670" spans="2:20" s="86" customFormat="1" ht="10.199999999999999">
      <c r="B3670" s="87"/>
      <c r="C3670" s="87"/>
      <c r="D3670" s="89"/>
      <c r="R3670" s="89"/>
      <c r="S3670" s="89"/>
      <c r="T3670" s="89"/>
    </row>
    <row r="3671" spans="2:20" s="86" customFormat="1" ht="10.199999999999999">
      <c r="B3671" s="87"/>
      <c r="C3671" s="87"/>
      <c r="D3671" s="89"/>
      <c r="R3671" s="89"/>
      <c r="S3671" s="89"/>
      <c r="T3671" s="89"/>
    </row>
    <row r="3672" spans="2:20" s="86" customFormat="1" ht="10.199999999999999">
      <c r="B3672" s="87"/>
      <c r="C3672" s="87"/>
      <c r="D3672" s="89"/>
      <c r="R3672" s="89"/>
      <c r="S3672" s="89"/>
      <c r="T3672" s="89"/>
    </row>
    <row r="3673" spans="2:20" s="86" customFormat="1" ht="10.199999999999999">
      <c r="B3673" s="87"/>
      <c r="C3673" s="87"/>
      <c r="D3673" s="89"/>
      <c r="R3673" s="89"/>
      <c r="S3673" s="89"/>
      <c r="T3673" s="89"/>
    </row>
    <row r="3674" spans="2:20" s="86" customFormat="1" ht="10.199999999999999">
      <c r="B3674" s="87"/>
      <c r="C3674" s="87"/>
      <c r="D3674" s="89"/>
      <c r="R3674" s="89"/>
      <c r="S3674" s="89"/>
      <c r="T3674" s="89"/>
    </row>
    <row r="3675" spans="2:20" s="86" customFormat="1" ht="10.199999999999999">
      <c r="B3675" s="87"/>
      <c r="C3675" s="87"/>
      <c r="D3675" s="89"/>
      <c r="R3675" s="89"/>
      <c r="S3675" s="89"/>
      <c r="T3675" s="89"/>
    </row>
    <row r="3676" spans="2:20" s="86" customFormat="1" ht="10.199999999999999">
      <c r="B3676" s="87"/>
      <c r="C3676" s="87"/>
      <c r="D3676" s="89"/>
      <c r="R3676" s="89"/>
      <c r="S3676" s="89"/>
      <c r="T3676" s="89"/>
    </row>
    <row r="3677" spans="2:20" s="86" customFormat="1" ht="10.199999999999999">
      <c r="B3677" s="87"/>
      <c r="C3677" s="87"/>
      <c r="D3677" s="89"/>
      <c r="R3677" s="89"/>
      <c r="S3677" s="89"/>
      <c r="T3677" s="89"/>
    </row>
    <row r="3678" spans="2:20" s="86" customFormat="1" ht="10.199999999999999">
      <c r="B3678" s="87"/>
      <c r="C3678" s="87"/>
      <c r="D3678" s="89"/>
      <c r="R3678" s="89"/>
      <c r="S3678" s="89"/>
      <c r="T3678" s="89"/>
    </row>
    <row r="3679" spans="2:20" s="86" customFormat="1" ht="10.199999999999999">
      <c r="B3679" s="87"/>
      <c r="C3679" s="87"/>
      <c r="D3679" s="89"/>
      <c r="R3679" s="89"/>
      <c r="S3679" s="89"/>
      <c r="T3679" s="89"/>
    </row>
    <row r="3680" spans="2:20" s="86" customFormat="1" ht="10.199999999999999">
      <c r="B3680" s="87"/>
      <c r="C3680" s="87"/>
      <c r="D3680" s="89"/>
      <c r="R3680" s="89"/>
      <c r="S3680" s="89"/>
      <c r="T3680" s="89"/>
    </row>
    <row r="3681" spans="2:20" s="86" customFormat="1" ht="10.199999999999999">
      <c r="B3681" s="87"/>
      <c r="C3681" s="87"/>
      <c r="D3681" s="89"/>
      <c r="R3681" s="89"/>
      <c r="S3681" s="89"/>
      <c r="T3681" s="89"/>
    </row>
    <row r="3682" spans="2:20" s="86" customFormat="1" ht="10.199999999999999">
      <c r="B3682" s="87"/>
      <c r="C3682" s="87"/>
      <c r="D3682" s="89"/>
      <c r="R3682" s="89"/>
      <c r="S3682" s="89"/>
      <c r="T3682" s="89"/>
    </row>
    <row r="3683" spans="2:20" s="86" customFormat="1" ht="10.199999999999999">
      <c r="B3683" s="87"/>
      <c r="C3683" s="87"/>
      <c r="D3683" s="89"/>
      <c r="R3683" s="89"/>
      <c r="S3683" s="89"/>
      <c r="T3683" s="89"/>
    </row>
    <row r="3684" spans="2:20" s="86" customFormat="1" ht="10.199999999999999">
      <c r="B3684" s="87"/>
      <c r="C3684" s="87"/>
      <c r="D3684" s="89"/>
      <c r="R3684" s="89"/>
      <c r="S3684" s="89"/>
      <c r="T3684" s="89"/>
    </row>
    <row r="3685" spans="2:20" s="86" customFormat="1" ht="10.199999999999999">
      <c r="B3685" s="87"/>
      <c r="C3685" s="87"/>
      <c r="D3685" s="89"/>
      <c r="R3685" s="89"/>
      <c r="S3685" s="89"/>
      <c r="T3685" s="89"/>
    </row>
    <row r="3686" spans="2:20" s="86" customFormat="1" ht="10.199999999999999">
      <c r="B3686" s="87"/>
      <c r="C3686" s="87"/>
      <c r="D3686" s="89"/>
      <c r="R3686" s="89"/>
      <c r="S3686" s="89"/>
      <c r="T3686" s="89"/>
    </row>
    <row r="3687" spans="2:20" s="86" customFormat="1" ht="10.199999999999999">
      <c r="B3687" s="87"/>
      <c r="C3687" s="87"/>
      <c r="D3687" s="89"/>
      <c r="R3687" s="89"/>
      <c r="S3687" s="89"/>
      <c r="T3687" s="89"/>
    </row>
    <row r="3688" spans="2:20" s="86" customFormat="1" ht="10.199999999999999">
      <c r="B3688" s="87"/>
      <c r="C3688" s="87"/>
      <c r="D3688" s="89"/>
      <c r="R3688" s="89"/>
      <c r="S3688" s="89"/>
      <c r="T3688" s="89"/>
    </row>
    <row r="3689" spans="2:20" s="86" customFormat="1" ht="10.199999999999999">
      <c r="B3689" s="87"/>
      <c r="C3689" s="87"/>
      <c r="D3689" s="89"/>
      <c r="R3689" s="89"/>
      <c r="S3689" s="89"/>
      <c r="T3689" s="89"/>
    </row>
    <row r="3690" spans="2:20" s="86" customFormat="1" ht="10.199999999999999">
      <c r="B3690" s="87"/>
      <c r="C3690" s="87"/>
      <c r="D3690" s="89"/>
      <c r="R3690" s="89"/>
      <c r="S3690" s="89"/>
      <c r="T3690" s="89"/>
    </row>
    <row r="3691" spans="2:20" s="86" customFormat="1" ht="10.199999999999999">
      <c r="B3691" s="87"/>
      <c r="C3691" s="87"/>
      <c r="D3691" s="89"/>
      <c r="R3691" s="89"/>
      <c r="S3691" s="89"/>
      <c r="T3691" s="89"/>
    </row>
    <row r="3692" spans="2:20" s="86" customFormat="1" ht="10.199999999999999">
      <c r="B3692" s="87"/>
      <c r="C3692" s="87"/>
      <c r="D3692" s="89"/>
      <c r="R3692" s="89"/>
      <c r="S3692" s="89"/>
      <c r="T3692" s="89"/>
    </row>
    <row r="3693" spans="2:20" s="86" customFormat="1" ht="10.199999999999999">
      <c r="B3693" s="87"/>
      <c r="C3693" s="87"/>
      <c r="D3693" s="89"/>
      <c r="R3693" s="89"/>
      <c r="S3693" s="89"/>
      <c r="T3693" s="89"/>
    </row>
    <row r="3694" spans="2:20" s="86" customFormat="1" ht="10.199999999999999">
      <c r="B3694" s="87"/>
      <c r="C3694" s="87"/>
      <c r="D3694" s="89"/>
      <c r="R3694" s="89"/>
      <c r="S3694" s="89"/>
      <c r="T3694" s="89"/>
    </row>
    <row r="3695" spans="2:20" s="86" customFormat="1" ht="10.199999999999999">
      <c r="B3695" s="87"/>
      <c r="C3695" s="87"/>
      <c r="D3695" s="89"/>
      <c r="R3695" s="89"/>
      <c r="S3695" s="89"/>
      <c r="T3695" s="89"/>
    </row>
    <row r="3696" spans="2:20" s="86" customFormat="1" ht="10.199999999999999">
      <c r="B3696" s="87"/>
      <c r="C3696" s="87"/>
      <c r="D3696" s="89"/>
      <c r="R3696" s="89"/>
      <c r="S3696" s="89"/>
      <c r="T3696" s="89"/>
    </row>
    <row r="3697" spans="2:20" s="86" customFormat="1" ht="10.199999999999999">
      <c r="B3697" s="87"/>
      <c r="C3697" s="87"/>
      <c r="D3697" s="89"/>
      <c r="R3697" s="89"/>
      <c r="S3697" s="89"/>
      <c r="T3697" s="89"/>
    </row>
    <row r="3698" spans="2:20" s="86" customFormat="1" ht="10.199999999999999">
      <c r="B3698" s="87"/>
      <c r="C3698" s="87"/>
      <c r="D3698" s="89"/>
      <c r="R3698" s="89"/>
      <c r="S3698" s="89"/>
      <c r="T3698" s="89"/>
    </row>
    <row r="3699" spans="2:20" s="86" customFormat="1" ht="10.199999999999999">
      <c r="B3699" s="87"/>
      <c r="C3699" s="87"/>
      <c r="D3699" s="89"/>
      <c r="R3699" s="89"/>
      <c r="S3699" s="89"/>
      <c r="T3699" s="89"/>
    </row>
    <row r="3700" spans="2:20" s="86" customFormat="1" ht="10.199999999999999">
      <c r="B3700" s="87"/>
      <c r="C3700" s="87"/>
      <c r="D3700" s="89"/>
      <c r="R3700" s="89"/>
      <c r="S3700" s="89"/>
      <c r="T3700" s="89"/>
    </row>
    <row r="3701" spans="2:20" s="86" customFormat="1" ht="10.199999999999999">
      <c r="B3701" s="87"/>
      <c r="C3701" s="87"/>
      <c r="D3701" s="89"/>
      <c r="R3701" s="89"/>
      <c r="S3701" s="89"/>
      <c r="T3701" s="89"/>
    </row>
    <row r="3702" spans="2:20" s="86" customFormat="1" ht="10.199999999999999">
      <c r="B3702" s="87"/>
      <c r="C3702" s="87"/>
      <c r="D3702" s="89"/>
      <c r="R3702" s="89"/>
      <c r="S3702" s="89"/>
      <c r="T3702" s="89"/>
    </row>
    <row r="3703" spans="2:20" s="86" customFormat="1" ht="10.199999999999999">
      <c r="B3703" s="87"/>
      <c r="C3703" s="87"/>
      <c r="D3703" s="89"/>
      <c r="R3703" s="89"/>
      <c r="S3703" s="89"/>
      <c r="T3703" s="89"/>
    </row>
    <row r="3704" spans="2:20" s="86" customFormat="1" ht="10.199999999999999">
      <c r="B3704" s="87"/>
      <c r="C3704" s="87"/>
      <c r="D3704" s="89"/>
      <c r="R3704" s="89"/>
      <c r="S3704" s="89"/>
      <c r="T3704" s="89"/>
    </row>
    <row r="3705" spans="2:20" s="86" customFormat="1" ht="10.199999999999999">
      <c r="B3705" s="87"/>
      <c r="C3705" s="87"/>
      <c r="D3705" s="89"/>
      <c r="R3705" s="89"/>
      <c r="S3705" s="89"/>
      <c r="T3705" s="89"/>
    </row>
    <row r="3706" spans="2:20" s="86" customFormat="1" ht="10.199999999999999">
      <c r="B3706" s="87"/>
      <c r="C3706" s="87"/>
      <c r="D3706" s="89"/>
      <c r="R3706" s="89"/>
      <c r="S3706" s="89"/>
      <c r="T3706" s="89"/>
    </row>
    <row r="3707" spans="2:20" s="86" customFormat="1" ht="10.199999999999999">
      <c r="B3707" s="87"/>
      <c r="C3707" s="87"/>
      <c r="D3707" s="89"/>
      <c r="R3707" s="89"/>
      <c r="S3707" s="89"/>
      <c r="T3707" s="89"/>
    </row>
    <row r="3708" spans="2:20" s="86" customFormat="1" ht="10.199999999999999">
      <c r="B3708" s="87"/>
      <c r="C3708" s="87"/>
      <c r="D3708" s="89"/>
      <c r="R3708" s="89"/>
      <c r="S3708" s="89"/>
      <c r="T3708" s="89"/>
    </row>
    <row r="3709" spans="2:20" s="86" customFormat="1" ht="10.199999999999999">
      <c r="B3709" s="87"/>
      <c r="C3709" s="87"/>
      <c r="D3709" s="89"/>
      <c r="R3709" s="89"/>
      <c r="S3709" s="89"/>
      <c r="T3709" s="89"/>
    </row>
    <row r="3710" spans="2:20" s="86" customFormat="1" ht="10.199999999999999">
      <c r="B3710" s="87"/>
      <c r="C3710" s="87"/>
      <c r="D3710" s="89"/>
      <c r="R3710" s="89"/>
      <c r="S3710" s="89"/>
      <c r="T3710" s="89"/>
    </row>
    <row r="3711" spans="2:20" s="86" customFormat="1" ht="10.199999999999999">
      <c r="B3711" s="87"/>
      <c r="C3711" s="87"/>
      <c r="D3711" s="89"/>
      <c r="R3711" s="89"/>
      <c r="S3711" s="89"/>
      <c r="T3711" s="89"/>
    </row>
    <row r="3712" spans="2:20" s="86" customFormat="1" ht="10.199999999999999">
      <c r="B3712" s="87"/>
      <c r="C3712" s="87"/>
      <c r="D3712" s="89"/>
      <c r="R3712" s="89"/>
      <c r="S3712" s="89"/>
      <c r="T3712" s="89"/>
    </row>
    <row r="3713" spans="2:20" s="86" customFormat="1" ht="10.199999999999999">
      <c r="B3713" s="87"/>
      <c r="C3713" s="87"/>
      <c r="D3713" s="89"/>
      <c r="R3713" s="89"/>
      <c r="S3713" s="89"/>
      <c r="T3713" s="89"/>
    </row>
    <row r="3714" spans="2:20" s="86" customFormat="1" ht="10.199999999999999">
      <c r="B3714" s="87"/>
      <c r="C3714" s="87"/>
      <c r="D3714" s="89"/>
      <c r="R3714" s="89"/>
      <c r="S3714" s="89"/>
      <c r="T3714" s="89"/>
    </row>
    <row r="3715" spans="2:20" s="86" customFormat="1" ht="10.199999999999999">
      <c r="B3715" s="87"/>
      <c r="C3715" s="87"/>
      <c r="D3715" s="89"/>
      <c r="R3715" s="89"/>
      <c r="S3715" s="89"/>
      <c r="T3715" s="89"/>
    </row>
    <row r="3716" spans="2:20" s="86" customFormat="1" ht="10.199999999999999">
      <c r="B3716" s="87"/>
      <c r="C3716" s="87"/>
      <c r="D3716" s="89"/>
      <c r="R3716" s="89"/>
      <c r="S3716" s="89"/>
      <c r="T3716" s="89"/>
    </row>
    <row r="3717" spans="2:20" s="86" customFormat="1" ht="10.199999999999999">
      <c r="B3717" s="87"/>
      <c r="C3717" s="87"/>
      <c r="D3717" s="89"/>
      <c r="R3717" s="89"/>
      <c r="S3717" s="89"/>
      <c r="T3717" s="89"/>
    </row>
    <row r="3718" spans="2:20" s="86" customFormat="1" ht="10.199999999999999">
      <c r="B3718" s="87"/>
      <c r="C3718" s="87"/>
      <c r="D3718" s="89"/>
      <c r="R3718" s="89"/>
      <c r="S3718" s="89"/>
      <c r="T3718" s="89"/>
    </row>
    <row r="3719" spans="2:20" s="86" customFormat="1" ht="10.199999999999999">
      <c r="B3719" s="87"/>
      <c r="C3719" s="87"/>
      <c r="D3719" s="89"/>
      <c r="R3719" s="89"/>
      <c r="S3719" s="89"/>
      <c r="T3719" s="89"/>
    </row>
    <row r="3720" spans="2:20" s="86" customFormat="1" ht="10.199999999999999">
      <c r="B3720" s="87"/>
      <c r="C3720" s="87"/>
      <c r="D3720" s="89"/>
      <c r="R3720" s="89"/>
      <c r="S3720" s="89"/>
      <c r="T3720" s="89"/>
    </row>
    <row r="3721" spans="2:20" s="86" customFormat="1" ht="10.199999999999999">
      <c r="B3721" s="87"/>
      <c r="C3721" s="87"/>
      <c r="D3721" s="89"/>
      <c r="R3721" s="89"/>
      <c r="S3721" s="89"/>
      <c r="T3721" s="89"/>
    </row>
    <row r="3722" spans="2:20" s="86" customFormat="1" ht="10.199999999999999">
      <c r="B3722" s="87"/>
      <c r="C3722" s="87"/>
      <c r="D3722" s="89"/>
      <c r="R3722" s="89"/>
      <c r="S3722" s="89"/>
      <c r="T3722" s="89"/>
    </row>
    <row r="3723" spans="2:20" s="86" customFormat="1" ht="10.199999999999999">
      <c r="B3723" s="87"/>
      <c r="C3723" s="87"/>
      <c r="D3723" s="89"/>
      <c r="R3723" s="89"/>
      <c r="S3723" s="89"/>
      <c r="T3723" s="89"/>
    </row>
    <row r="3724" spans="2:20" s="86" customFormat="1" ht="10.199999999999999">
      <c r="B3724" s="87"/>
      <c r="C3724" s="87"/>
      <c r="D3724" s="89"/>
      <c r="R3724" s="89"/>
      <c r="S3724" s="89"/>
      <c r="T3724" s="89"/>
    </row>
    <row r="3725" spans="2:20" s="86" customFormat="1" ht="10.199999999999999">
      <c r="B3725" s="87"/>
      <c r="C3725" s="87"/>
      <c r="D3725" s="89"/>
      <c r="R3725" s="89"/>
      <c r="S3725" s="89"/>
      <c r="T3725" s="89"/>
    </row>
    <row r="3726" spans="2:20" s="86" customFormat="1" ht="10.199999999999999">
      <c r="B3726" s="87"/>
      <c r="C3726" s="87"/>
      <c r="D3726" s="89"/>
      <c r="R3726" s="89"/>
      <c r="S3726" s="89"/>
      <c r="T3726" s="89"/>
    </row>
    <row r="3727" spans="2:20" s="86" customFormat="1" ht="10.199999999999999">
      <c r="B3727" s="87"/>
      <c r="C3727" s="87"/>
      <c r="D3727" s="89"/>
      <c r="R3727" s="89"/>
      <c r="S3727" s="89"/>
      <c r="T3727" s="89"/>
    </row>
    <row r="3728" spans="2:20" s="86" customFormat="1" ht="10.199999999999999">
      <c r="B3728" s="87"/>
      <c r="C3728" s="87"/>
      <c r="D3728" s="89"/>
      <c r="R3728" s="89"/>
      <c r="S3728" s="89"/>
      <c r="T3728" s="89"/>
    </row>
    <row r="3729" spans="2:20" s="86" customFormat="1" ht="10.199999999999999">
      <c r="B3729" s="87"/>
      <c r="C3729" s="87"/>
      <c r="D3729" s="89"/>
      <c r="R3729" s="89"/>
      <c r="S3729" s="89"/>
      <c r="T3729" s="89"/>
    </row>
    <row r="3730" spans="2:20" s="86" customFormat="1" ht="10.199999999999999">
      <c r="B3730" s="87"/>
      <c r="C3730" s="87"/>
      <c r="D3730" s="89"/>
      <c r="R3730" s="89"/>
      <c r="S3730" s="89"/>
      <c r="T3730" s="89"/>
    </row>
    <row r="3731" spans="2:20" s="86" customFormat="1" ht="10.199999999999999">
      <c r="B3731" s="87"/>
      <c r="C3731" s="87"/>
      <c r="D3731" s="89"/>
      <c r="R3731" s="89"/>
      <c r="S3731" s="89"/>
      <c r="T3731" s="89"/>
    </row>
    <row r="3732" spans="2:20" s="86" customFormat="1" ht="10.199999999999999">
      <c r="B3732" s="87"/>
      <c r="C3732" s="87"/>
      <c r="D3732" s="89"/>
      <c r="R3732" s="89"/>
      <c r="S3732" s="89"/>
      <c r="T3732" s="89"/>
    </row>
    <row r="3733" spans="2:20" s="86" customFormat="1" ht="10.199999999999999">
      <c r="B3733" s="87"/>
      <c r="C3733" s="87"/>
      <c r="D3733" s="89"/>
      <c r="R3733" s="89"/>
      <c r="S3733" s="89"/>
      <c r="T3733" s="89"/>
    </row>
    <row r="3734" spans="2:20" s="86" customFormat="1" ht="10.199999999999999">
      <c r="B3734" s="87"/>
      <c r="C3734" s="87"/>
      <c r="D3734" s="89"/>
      <c r="R3734" s="89"/>
      <c r="S3734" s="89"/>
      <c r="T3734" s="89"/>
    </row>
    <row r="3735" spans="2:20" s="86" customFormat="1" ht="10.199999999999999">
      <c r="B3735" s="87"/>
      <c r="C3735" s="87"/>
      <c r="D3735" s="89"/>
      <c r="R3735" s="89"/>
      <c r="S3735" s="89"/>
      <c r="T3735" s="89"/>
    </row>
    <row r="3736" spans="2:20" s="86" customFormat="1" ht="10.199999999999999">
      <c r="B3736" s="87"/>
      <c r="C3736" s="87"/>
      <c r="D3736" s="89"/>
      <c r="R3736" s="89"/>
      <c r="S3736" s="89"/>
      <c r="T3736" s="89"/>
    </row>
    <row r="3737" spans="2:20" s="86" customFormat="1" ht="10.199999999999999">
      <c r="B3737" s="87"/>
      <c r="C3737" s="87"/>
      <c r="D3737" s="89"/>
      <c r="R3737" s="89"/>
      <c r="S3737" s="89"/>
      <c r="T3737" s="89"/>
    </row>
    <row r="3738" spans="2:20" s="86" customFormat="1" ht="10.199999999999999">
      <c r="B3738" s="87"/>
      <c r="C3738" s="87"/>
      <c r="D3738" s="89"/>
      <c r="R3738" s="89"/>
      <c r="S3738" s="89"/>
      <c r="T3738" s="89"/>
    </row>
    <row r="3739" spans="2:20" s="86" customFormat="1" ht="10.199999999999999">
      <c r="B3739" s="87"/>
      <c r="C3739" s="87"/>
      <c r="D3739" s="89"/>
      <c r="R3739" s="89"/>
      <c r="S3739" s="89"/>
      <c r="T3739" s="89"/>
    </row>
    <row r="3740" spans="2:20" s="86" customFormat="1" ht="10.199999999999999">
      <c r="B3740" s="87"/>
      <c r="C3740" s="87"/>
      <c r="D3740" s="89"/>
      <c r="R3740" s="89"/>
      <c r="S3740" s="89"/>
      <c r="T3740" s="89"/>
    </row>
    <row r="3741" spans="2:20" s="86" customFormat="1" ht="10.199999999999999">
      <c r="B3741" s="87"/>
      <c r="C3741" s="87"/>
      <c r="D3741" s="89"/>
      <c r="R3741" s="89"/>
      <c r="S3741" s="89"/>
      <c r="T3741" s="89"/>
    </row>
    <row r="3742" spans="2:20" s="86" customFormat="1" ht="10.199999999999999">
      <c r="B3742" s="87"/>
      <c r="C3742" s="87"/>
      <c r="D3742" s="89"/>
      <c r="R3742" s="89"/>
      <c r="S3742" s="89"/>
      <c r="T3742" s="89"/>
    </row>
    <row r="3743" spans="2:20" s="86" customFormat="1" ht="10.199999999999999">
      <c r="B3743" s="87"/>
      <c r="C3743" s="87"/>
      <c r="D3743" s="89"/>
      <c r="R3743" s="89"/>
      <c r="S3743" s="89"/>
      <c r="T3743" s="89"/>
    </row>
    <row r="3744" spans="2:20" s="86" customFormat="1" ht="10.199999999999999">
      <c r="B3744" s="87"/>
      <c r="C3744" s="87"/>
      <c r="D3744" s="89"/>
      <c r="R3744" s="89"/>
      <c r="S3744" s="89"/>
      <c r="T3744" s="89"/>
    </row>
    <row r="3745" spans="2:20" s="86" customFormat="1" ht="10.199999999999999">
      <c r="B3745" s="87"/>
      <c r="C3745" s="87"/>
      <c r="D3745" s="89"/>
      <c r="R3745" s="89"/>
      <c r="S3745" s="89"/>
      <c r="T3745" s="89"/>
    </row>
    <row r="3746" spans="2:20" s="86" customFormat="1" ht="10.199999999999999">
      <c r="B3746" s="87"/>
      <c r="C3746" s="87"/>
      <c r="D3746" s="89"/>
      <c r="R3746" s="89"/>
      <c r="S3746" s="89"/>
      <c r="T3746" s="89"/>
    </row>
    <row r="3747" spans="2:20" s="86" customFormat="1" ht="10.199999999999999">
      <c r="B3747" s="87"/>
      <c r="C3747" s="87"/>
      <c r="D3747" s="89"/>
      <c r="R3747" s="89"/>
      <c r="S3747" s="89"/>
      <c r="T3747" s="89"/>
    </row>
    <row r="3748" spans="2:20" s="86" customFormat="1" ht="10.199999999999999">
      <c r="B3748" s="87"/>
      <c r="C3748" s="87"/>
      <c r="D3748" s="89"/>
      <c r="R3748" s="89"/>
      <c r="S3748" s="89"/>
      <c r="T3748" s="89"/>
    </row>
    <row r="3749" spans="2:20" s="86" customFormat="1" ht="10.199999999999999">
      <c r="B3749" s="87"/>
      <c r="C3749" s="87"/>
      <c r="D3749" s="89"/>
      <c r="R3749" s="89"/>
      <c r="S3749" s="89"/>
      <c r="T3749" s="89"/>
    </row>
    <row r="3750" spans="2:20" s="86" customFormat="1" ht="10.199999999999999">
      <c r="B3750" s="87"/>
      <c r="C3750" s="87"/>
      <c r="D3750" s="89"/>
      <c r="R3750" s="89"/>
      <c r="S3750" s="89"/>
      <c r="T3750" s="89"/>
    </row>
    <row r="3751" spans="2:20" s="86" customFormat="1" ht="10.199999999999999">
      <c r="B3751" s="87"/>
      <c r="C3751" s="87"/>
      <c r="D3751" s="89"/>
      <c r="R3751" s="89"/>
      <c r="S3751" s="89"/>
      <c r="T3751" s="89"/>
    </row>
    <row r="3752" spans="2:20" s="86" customFormat="1" ht="10.199999999999999">
      <c r="B3752" s="87"/>
      <c r="C3752" s="87"/>
      <c r="D3752" s="89"/>
      <c r="R3752" s="89"/>
      <c r="S3752" s="89"/>
      <c r="T3752" s="89"/>
    </row>
    <row r="3753" spans="2:20" s="86" customFormat="1" ht="10.199999999999999">
      <c r="B3753" s="87"/>
      <c r="C3753" s="87"/>
      <c r="D3753" s="89"/>
      <c r="R3753" s="89"/>
      <c r="S3753" s="89"/>
      <c r="T3753" s="89"/>
    </row>
    <row r="3754" spans="2:20" s="86" customFormat="1" ht="10.199999999999999">
      <c r="B3754" s="87"/>
      <c r="C3754" s="87"/>
      <c r="D3754" s="89"/>
      <c r="R3754" s="89"/>
      <c r="S3754" s="89"/>
      <c r="T3754" s="89"/>
    </row>
    <row r="3755" spans="2:20" s="86" customFormat="1" ht="10.199999999999999">
      <c r="B3755" s="87"/>
      <c r="C3755" s="87"/>
      <c r="D3755" s="89"/>
      <c r="R3755" s="89"/>
      <c r="S3755" s="89"/>
      <c r="T3755" s="89"/>
    </row>
    <row r="3756" spans="2:20" s="86" customFormat="1" ht="10.199999999999999">
      <c r="B3756" s="87"/>
      <c r="C3756" s="87"/>
      <c r="D3756" s="89"/>
      <c r="R3756" s="89"/>
      <c r="S3756" s="89"/>
      <c r="T3756" s="89"/>
    </row>
    <row r="3757" spans="2:20" s="86" customFormat="1" ht="10.199999999999999">
      <c r="B3757" s="87"/>
      <c r="C3757" s="87"/>
      <c r="D3757" s="89"/>
      <c r="R3757" s="89"/>
      <c r="S3757" s="89"/>
      <c r="T3757" s="89"/>
    </row>
    <row r="3758" spans="2:20" s="86" customFormat="1" ht="10.199999999999999">
      <c r="B3758" s="87"/>
      <c r="C3758" s="87"/>
      <c r="D3758" s="89"/>
      <c r="R3758" s="89"/>
      <c r="S3758" s="89"/>
      <c r="T3758" s="89"/>
    </row>
    <row r="3759" spans="2:20" s="86" customFormat="1" ht="10.199999999999999">
      <c r="B3759" s="87"/>
      <c r="C3759" s="87"/>
      <c r="D3759" s="89"/>
      <c r="R3759" s="89"/>
      <c r="S3759" s="89"/>
      <c r="T3759" s="89"/>
    </row>
    <row r="3760" spans="2:20" s="86" customFormat="1" ht="10.199999999999999">
      <c r="B3760" s="87"/>
      <c r="C3760" s="87"/>
      <c r="D3760" s="89"/>
      <c r="R3760" s="89"/>
      <c r="S3760" s="89"/>
      <c r="T3760" s="89"/>
    </row>
    <row r="3761" spans="2:20" s="86" customFormat="1" ht="10.199999999999999">
      <c r="B3761" s="87"/>
      <c r="C3761" s="87"/>
      <c r="D3761" s="89"/>
      <c r="R3761" s="89"/>
      <c r="S3761" s="89"/>
      <c r="T3761" s="89"/>
    </row>
    <row r="3762" spans="2:20" s="86" customFormat="1" ht="10.199999999999999">
      <c r="B3762" s="87"/>
      <c r="C3762" s="87"/>
      <c r="D3762" s="89"/>
      <c r="R3762" s="89"/>
      <c r="S3762" s="89"/>
      <c r="T3762" s="89"/>
    </row>
    <row r="3763" spans="2:20" s="86" customFormat="1" ht="10.199999999999999">
      <c r="B3763" s="87"/>
      <c r="C3763" s="87"/>
      <c r="D3763" s="89"/>
      <c r="R3763" s="89"/>
      <c r="S3763" s="89"/>
      <c r="T3763" s="89"/>
    </row>
    <row r="3764" spans="2:20" s="86" customFormat="1" ht="10.199999999999999">
      <c r="B3764" s="87"/>
      <c r="C3764" s="87"/>
      <c r="D3764" s="89"/>
      <c r="R3764" s="89"/>
      <c r="S3764" s="89"/>
      <c r="T3764" s="89"/>
    </row>
    <row r="3765" spans="2:20" s="86" customFormat="1" ht="10.199999999999999">
      <c r="B3765" s="87"/>
      <c r="C3765" s="87"/>
      <c r="D3765" s="89"/>
      <c r="R3765" s="89"/>
      <c r="S3765" s="89"/>
      <c r="T3765" s="89"/>
    </row>
    <row r="3766" spans="2:20" s="86" customFormat="1" ht="10.199999999999999">
      <c r="B3766" s="87"/>
      <c r="C3766" s="87"/>
      <c r="D3766" s="89"/>
      <c r="R3766" s="89"/>
      <c r="S3766" s="89"/>
      <c r="T3766" s="89"/>
    </row>
    <row r="3767" spans="2:20" s="86" customFormat="1" ht="10.199999999999999">
      <c r="B3767" s="87"/>
      <c r="C3767" s="87"/>
      <c r="D3767" s="89"/>
      <c r="R3767" s="89"/>
      <c r="S3767" s="89"/>
      <c r="T3767" s="89"/>
    </row>
    <row r="3768" spans="2:20" s="86" customFormat="1" ht="10.199999999999999">
      <c r="B3768" s="87"/>
      <c r="C3768" s="87"/>
      <c r="D3768" s="89"/>
      <c r="R3768" s="89"/>
      <c r="S3768" s="89"/>
      <c r="T3768" s="89"/>
    </row>
    <row r="3769" spans="2:20" s="86" customFormat="1" ht="10.199999999999999">
      <c r="B3769" s="87"/>
      <c r="C3769" s="87"/>
      <c r="D3769" s="89"/>
      <c r="R3769" s="89"/>
      <c r="S3769" s="89"/>
      <c r="T3769" s="89"/>
    </row>
    <row r="3770" spans="2:20" s="86" customFormat="1" ht="10.199999999999999">
      <c r="B3770" s="87"/>
      <c r="C3770" s="87"/>
      <c r="D3770" s="89"/>
      <c r="R3770" s="89"/>
      <c r="S3770" s="89"/>
      <c r="T3770" s="89"/>
    </row>
    <row r="3771" spans="2:20" s="86" customFormat="1" ht="10.199999999999999">
      <c r="B3771" s="87"/>
      <c r="C3771" s="87"/>
      <c r="D3771" s="89"/>
      <c r="R3771" s="89"/>
      <c r="S3771" s="89"/>
      <c r="T3771" s="89"/>
    </row>
    <row r="3772" spans="2:20" s="86" customFormat="1" ht="10.199999999999999">
      <c r="B3772" s="87"/>
      <c r="C3772" s="87"/>
      <c r="D3772" s="89"/>
      <c r="R3772" s="89"/>
      <c r="S3772" s="89"/>
      <c r="T3772" s="89"/>
    </row>
    <row r="3773" spans="2:20" s="86" customFormat="1" ht="10.199999999999999">
      <c r="B3773" s="87"/>
      <c r="C3773" s="87"/>
      <c r="D3773" s="89"/>
      <c r="R3773" s="89"/>
      <c r="S3773" s="89"/>
      <c r="T3773" s="89"/>
    </row>
    <row r="3774" spans="2:20" s="86" customFormat="1" ht="10.199999999999999">
      <c r="B3774" s="87"/>
      <c r="C3774" s="87"/>
      <c r="D3774" s="89"/>
      <c r="R3774" s="89"/>
      <c r="S3774" s="89"/>
      <c r="T3774" s="89"/>
    </row>
    <row r="3775" spans="2:20" s="86" customFormat="1" ht="10.199999999999999">
      <c r="B3775" s="87"/>
      <c r="C3775" s="87"/>
      <c r="D3775" s="89"/>
      <c r="R3775" s="89"/>
      <c r="S3775" s="89"/>
      <c r="T3775" s="89"/>
    </row>
    <row r="3776" spans="2:20" s="86" customFormat="1" ht="10.199999999999999">
      <c r="B3776" s="87"/>
      <c r="C3776" s="87"/>
      <c r="D3776" s="89"/>
      <c r="R3776" s="89"/>
      <c r="S3776" s="89"/>
      <c r="T3776" s="89"/>
    </row>
    <row r="3777" spans="2:20" s="86" customFormat="1" ht="10.199999999999999">
      <c r="B3777" s="87"/>
      <c r="C3777" s="87"/>
      <c r="D3777" s="89"/>
      <c r="R3777" s="89"/>
      <c r="S3777" s="89"/>
      <c r="T3777" s="89"/>
    </row>
    <row r="3778" spans="2:20" s="86" customFormat="1" ht="10.199999999999999">
      <c r="B3778" s="87"/>
      <c r="C3778" s="87"/>
      <c r="D3778" s="89"/>
      <c r="R3778" s="89"/>
      <c r="S3778" s="89"/>
      <c r="T3778" s="89"/>
    </row>
    <row r="3779" spans="2:20" s="86" customFormat="1" ht="10.199999999999999">
      <c r="B3779" s="87"/>
      <c r="C3779" s="87"/>
      <c r="D3779" s="89"/>
      <c r="R3779" s="89"/>
      <c r="S3779" s="89"/>
      <c r="T3779" s="89"/>
    </row>
    <row r="3780" spans="2:20" s="86" customFormat="1" ht="10.199999999999999">
      <c r="B3780" s="87"/>
      <c r="C3780" s="87"/>
      <c r="D3780" s="89"/>
      <c r="R3780" s="89"/>
      <c r="S3780" s="89"/>
      <c r="T3780" s="89"/>
    </row>
    <row r="3781" spans="2:20" s="86" customFormat="1" ht="10.199999999999999">
      <c r="B3781" s="87"/>
      <c r="C3781" s="87"/>
      <c r="D3781" s="89"/>
      <c r="R3781" s="89"/>
      <c r="S3781" s="89"/>
      <c r="T3781" s="89"/>
    </row>
    <row r="3782" spans="2:20" s="86" customFormat="1" ht="10.199999999999999">
      <c r="B3782" s="87"/>
      <c r="C3782" s="87"/>
      <c r="D3782" s="89"/>
      <c r="R3782" s="89"/>
      <c r="S3782" s="89"/>
      <c r="T3782" s="89"/>
    </row>
    <row r="3783" spans="2:20" s="86" customFormat="1" ht="10.199999999999999">
      <c r="B3783" s="87"/>
      <c r="C3783" s="87"/>
      <c r="D3783" s="89"/>
      <c r="R3783" s="89"/>
      <c r="S3783" s="89"/>
      <c r="T3783" s="89"/>
    </row>
    <row r="3784" spans="2:20" s="86" customFormat="1" ht="10.199999999999999">
      <c r="B3784" s="87"/>
      <c r="C3784" s="87"/>
      <c r="D3784" s="89"/>
      <c r="R3784" s="89"/>
      <c r="S3784" s="89"/>
      <c r="T3784" s="89"/>
    </row>
    <row r="3785" spans="2:20" s="86" customFormat="1" ht="10.199999999999999">
      <c r="B3785" s="87"/>
      <c r="C3785" s="87"/>
      <c r="D3785" s="89"/>
      <c r="R3785" s="89"/>
      <c r="S3785" s="89"/>
      <c r="T3785" s="89"/>
    </row>
    <row r="3786" spans="2:20" s="86" customFormat="1" ht="10.199999999999999">
      <c r="B3786" s="87"/>
      <c r="C3786" s="87"/>
      <c r="D3786" s="89"/>
      <c r="R3786" s="89"/>
      <c r="S3786" s="89"/>
      <c r="T3786" s="89"/>
    </row>
    <row r="3787" spans="2:20" s="86" customFormat="1" ht="10.199999999999999">
      <c r="B3787" s="87"/>
      <c r="C3787" s="87"/>
      <c r="D3787" s="89"/>
      <c r="R3787" s="89"/>
      <c r="S3787" s="89"/>
      <c r="T3787" s="89"/>
    </row>
    <row r="3788" spans="2:20" s="86" customFormat="1" ht="10.199999999999999">
      <c r="B3788" s="87"/>
      <c r="C3788" s="87"/>
      <c r="D3788" s="89"/>
      <c r="R3788" s="89"/>
      <c r="S3788" s="89"/>
      <c r="T3788" s="89"/>
    </row>
    <row r="3789" spans="2:20" s="86" customFormat="1" ht="10.199999999999999">
      <c r="B3789" s="87"/>
      <c r="C3789" s="87"/>
      <c r="D3789" s="89"/>
      <c r="R3789" s="89"/>
      <c r="S3789" s="89"/>
      <c r="T3789" s="89"/>
    </row>
    <row r="3790" spans="2:20" s="86" customFormat="1" ht="10.199999999999999">
      <c r="B3790" s="87"/>
      <c r="C3790" s="87"/>
      <c r="D3790" s="89"/>
      <c r="R3790" s="89"/>
      <c r="S3790" s="89"/>
      <c r="T3790" s="89"/>
    </row>
    <row r="3791" spans="2:20" s="86" customFormat="1" ht="10.199999999999999">
      <c r="B3791" s="87"/>
      <c r="C3791" s="87"/>
      <c r="D3791" s="89"/>
      <c r="R3791" s="89"/>
      <c r="S3791" s="89"/>
      <c r="T3791" s="89"/>
    </row>
    <row r="3792" spans="2:20" s="86" customFormat="1" ht="10.199999999999999">
      <c r="B3792" s="87"/>
      <c r="C3792" s="87"/>
      <c r="D3792" s="89"/>
      <c r="R3792" s="89"/>
      <c r="S3792" s="89"/>
      <c r="T3792" s="89"/>
    </row>
    <row r="3793" spans="2:20" s="86" customFormat="1" ht="10.199999999999999">
      <c r="B3793" s="87"/>
      <c r="C3793" s="87"/>
      <c r="D3793" s="89"/>
      <c r="R3793" s="89"/>
      <c r="S3793" s="89"/>
      <c r="T3793" s="89"/>
    </row>
    <row r="3794" spans="2:20" s="86" customFormat="1" ht="10.199999999999999">
      <c r="B3794" s="87"/>
      <c r="C3794" s="87"/>
      <c r="D3794" s="89"/>
      <c r="R3794" s="89"/>
      <c r="S3794" s="89"/>
      <c r="T3794" s="89"/>
    </row>
    <row r="3795" spans="2:20" s="86" customFormat="1" ht="10.199999999999999">
      <c r="B3795" s="87"/>
      <c r="C3795" s="87"/>
      <c r="D3795" s="89"/>
      <c r="R3795" s="89"/>
      <c r="S3795" s="89"/>
      <c r="T3795" s="89"/>
    </row>
    <row r="3796" spans="2:20" s="86" customFormat="1" ht="10.199999999999999">
      <c r="B3796" s="87"/>
      <c r="C3796" s="87"/>
      <c r="D3796" s="89"/>
      <c r="R3796" s="89"/>
      <c r="S3796" s="89"/>
      <c r="T3796" s="89"/>
    </row>
    <row r="3797" spans="2:20" s="86" customFormat="1" ht="10.199999999999999">
      <c r="B3797" s="87"/>
      <c r="C3797" s="87"/>
      <c r="D3797" s="89"/>
      <c r="R3797" s="89"/>
      <c r="S3797" s="89"/>
      <c r="T3797" s="89"/>
    </row>
    <row r="3798" spans="2:20" s="86" customFormat="1" ht="10.199999999999999">
      <c r="B3798" s="87"/>
      <c r="C3798" s="87"/>
      <c r="D3798" s="89"/>
      <c r="R3798" s="89"/>
      <c r="S3798" s="89"/>
      <c r="T3798" s="89"/>
    </row>
    <row r="3799" spans="2:20" s="86" customFormat="1" ht="10.199999999999999">
      <c r="B3799" s="87"/>
      <c r="C3799" s="87"/>
      <c r="D3799" s="89"/>
      <c r="R3799" s="89"/>
      <c r="S3799" s="89"/>
      <c r="T3799" s="89"/>
    </row>
    <row r="3800" spans="2:20" s="86" customFormat="1" ht="10.199999999999999">
      <c r="B3800" s="87"/>
      <c r="C3800" s="87"/>
      <c r="D3800" s="89"/>
      <c r="R3800" s="89"/>
      <c r="S3800" s="89"/>
      <c r="T3800" s="89"/>
    </row>
    <row r="3801" spans="2:20" s="86" customFormat="1" ht="10.199999999999999">
      <c r="B3801" s="87"/>
      <c r="C3801" s="87"/>
      <c r="D3801" s="89"/>
      <c r="R3801" s="89"/>
      <c r="S3801" s="89"/>
      <c r="T3801" s="89"/>
    </row>
    <row r="3802" spans="2:20" s="86" customFormat="1" ht="10.199999999999999">
      <c r="B3802" s="87"/>
      <c r="C3802" s="87"/>
      <c r="D3802" s="89"/>
      <c r="R3802" s="89"/>
      <c r="S3802" s="89"/>
      <c r="T3802" s="89"/>
    </row>
    <row r="3803" spans="2:20" s="86" customFormat="1" ht="10.199999999999999">
      <c r="B3803" s="87"/>
      <c r="C3803" s="87"/>
      <c r="D3803" s="89"/>
      <c r="R3803" s="89"/>
      <c r="S3803" s="89"/>
      <c r="T3803" s="89"/>
    </row>
    <row r="3804" spans="2:20" s="86" customFormat="1" ht="10.199999999999999">
      <c r="B3804" s="87"/>
      <c r="C3804" s="87"/>
      <c r="D3804" s="89"/>
      <c r="R3804" s="89"/>
      <c r="S3804" s="89"/>
      <c r="T3804" s="89"/>
    </row>
    <row r="3805" spans="2:20" s="86" customFormat="1" ht="10.199999999999999">
      <c r="B3805" s="87"/>
      <c r="C3805" s="87"/>
      <c r="D3805" s="89"/>
      <c r="R3805" s="89"/>
      <c r="S3805" s="89"/>
      <c r="T3805" s="89"/>
    </row>
    <row r="3806" spans="2:20" s="86" customFormat="1" ht="10.199999999999999">
      <c r="B3806" s="87"/>
      <c r="C3806" s="87"/>
      <c r="D3806" s="89"/>
      <c r="R3806" s="89"/>
      <c r="S3806" s="89"/>
      <c r="T3806" s="89"/>
    </row>
    <row r="3807" spans="2:20" s="86" customFormat="1" ht="10.199999999999999">
      <c r="B3807" s="87"/>
      <c r="C3807" s="87"/>
      <c r="D3807" s="89"/>
      <c r="R3807" s="89"/>
      <c r="S3807" s="89"/>
      <c r="T3807" s="89"/>
    </row>
    <row r="3808" spans="2:20" s="86" customFormat="1" ht="10.199999999999999">
      <c r="B3808" s="87"/>
      <c r="C3808" s="87"/>
      <c r="D3808" s="89"/>
      <c r="R3808" s="89"/>
      <c r="S3808" s="89"/>
      <c r="T3808" s="89"/>
    </row>
    <row r="3809" spans="2:20" s="86" customFormat="1" ht="10.199999999999999">
      <c r="B3809" s="87"/>
      <c r="C3809" s="87"/>
      <c r="D3809" s="89"/>
      <c r="R3809" s="89"/>
      <c r="S3809" s="89"/>
      <c r="T3809" s="89"/>
    </row>
    <row r="3810" spans="2:20" s="86" customFormat="1" ht="10.199999999999999">
      <c r="B3810" s="87"/>
      <c r="C3810" s="87"/>
      <c r="D3810" s="89"/>
      <c r="R3810" s="89"/>
      <c r="S3810" s="89"/>
      <c r="T3810" s="89"/>
    </row>
    <row r="3811" spans="2:20" s="86" customFormat="1" ht="10.199999999999999">
      <c r="B3811" s="87"/>
      <c r="C3811" s="87"/>
      <c r="D3811" s="89"/>
      <c r="R3811" s="89"/>
      <c r="S3811" s="89"/>
      <c r="T3811" s="89"/>
    </row>
    <row r="3812" spans="2:20" s="86" customFormat="1" ht="10.199999999999999">
      <c r="B3812" s="87"/>
      <c r="C3812" s="87"/>
      <c r="D3812" s="89"/>
      <c r="R3812" s="89"/>
      <c r="S3812" s="89"/>
      <c r="T3812" s="89"/>
    </row>
    <row r="3813" spans="2:20" s="86" customFormat="1" ht="10.199999999999999">
      <c r="B3813" s="87"/>
      <c r="C3813" s="87"/>
      <c r="D3813" s="89"/>
      <c r="R3813" s="89"/>
      <c r="S3813" s="89"/>
      <c r="T3813" s="89"/>
    </row>
    <row r="3814" spans="2:20" s="86" customFormat="1" ht="10.199999999999999">
      <c r="B3814" s="87"/>
      <c r="C3814" s="87"/>
      <c r="D3814" s="89"/>
      <c r="R3814" s="89"/>
      <c r="S3814" s="89"/>
      <c r="T3814" s="89"/>
    </row>
    <row r="3815" spans="2:20" s="86" customFormat="1" ht="10.199999999999999">
      <c r="B3815" s="87"/>
      <c r="C3815" s="87"/>
      <c r="D3815" s="89"/>
      <c r="R3815" s="89"/>
      <c r="S3815" s="89"/>
      <c r="T3815" s="89"/>
    </row>
    <row r="3816" spans="2:20" s="86" customFormat="1" ht="10.199999999999999">
      <c r="B3816" s="87"/>
      <c r="C3816" s="87"/>
      <c r="D3816" s="89"/>
      <c r="R3816" s="89"/>
      <c r="S3816" s="89"/>
      <c r="T3816" s="89"/>
    </row>
    <row r="3817" spans="2:20" s="86" customFormat="1" ht="10.199999999999999">
      <c r="B3817" s="87"/>
      <c r="C3817" s="87"/>
      <c r="D3817" s="89"/>
      <c r="R3817" s="89"/>
      <c r="S3817" s="89"/>
      <c r="T3817" s="89"/>
    </row>
    <row r="3818" spans="2:20" s="86" customFormat="1" ht="10.199999999999999">
      <c r="B3818" s="87"/>
      <c r="C3818" s="87"/>
      <c r="D3818" s="89"/>
      <c r="R3818" s="89"/>
      <c r="S3818" s="89"/>
      <c r="T3818" s="89"/>
    </row>
    <row r="3819" spans="2:20" s="86" customFormat="1" ht="10.199999999999999">
      <c r="B3819" s="87"/>
      <c r="C3819" s="87"/>
      <c r="D3819" s="89"/>
      <c r="R3819" s="89"/>
      <c r="S3819" s="89"/>
      <c r="T3819" s="89"/>
    </row>
    <row r="3820" spans="2:20" s="86" customFormat="1" ht="10.199999999999999">
      <c r="B3820" s="87"/>
      <c r="C3820" s="87"/>
      <c r="D3820" s="89"/>
      <c r="R3820" s="89"/>
      <c r="S3820" s="89"/>
      <c r="T3820" s="89"/>
    </row>
    <row r="3821" spans="2:20" s="86" customFormat="1" ht="10.199999999999999">
      <c r="B3821" s="87"/>
      <c r="C3821" s="87"/>
      <c r="D3821" s="89"/>
      <c r="R3821" s="89"/>
      <c r="S3821" s="89"/>
      <c r="T3821" s="89"/>
    </row>
    <row r="3822" spans="2:20" s="86" customFormat="1" ht="10.199999999999999">
      <c r="B3822" s="87"/>
      <c r="C3822" s="87"/>
      <c r="D3822" s="89"/>
      <c r="R3822" s="89"/>
      <c r="S3822" s="89"/>
      <c r="T3822" s="89"/>
    </row>
    <row r="3823" spans="2:20" s="86" customFormat="1" ht="10.199999999999999">
      <c r="B3823" s="87"/>
      <c r="C3823" s="87"/>
      <c r="D3823" s="89"/>
      <c r="R3823" s="89"/>
      <c r="S3823" s="89"/>
      <c r="T3823" s="89"/>
    </row>
    <row r="3824" spans="2:20" s="86" customFormat="1" ht="10.199999999999999">
      <c r="B3824" s="87"/>
      <c r="C3824" s="87"/>
      <c r="D3824" s="89"/>
      <c r="R3824" s="89"/>
      <c r="S3824" s="89"/>
      <c r="T3824" s="89"/>
    </row>
    <row r="3825" spans="2:20" s="86" customFormat="1" ht="10.199999999999999">
      <c r="B3825" s="87"/>
      <c r="C3825" s="87"/>
      <c r="D3825" s="89"/>
      <c r="R3825" s="89"/>
      <c r="S3825" s="89"/>
      <c r="T3825" s="89"/>
    </row>
    <row r="3826" spans="2:20" s="86" customFormat="1" ht="10.199999999999999">
      <c r="B3826" s="87"/>
      <c r="C3826" s="87"/>
      <c r="D3826" s="89"/>
      <c r="R3826" s="89"/>
      <c r="S3826" s="89"/>
      <c r="T3826" s="89"/>
    </row>
    <row r="3827" spans="2:20" s="86" customFormat="1" ht="10.199999999999999">
      <c r="B3827" s="87"/>
      <c r="C3827" s="87"/>
      <c r="D3827" s="89"/>
      <c r="R3827" s="89"/>
      <c r="S3827" s="89"/>
      <c r="T3827" s="89"/>
    </row>
    <row r="3828" spans="2:20" s="86" customFormat="1" ht="10.199999999999999">
      <c r="B3828" s="87"/>
      <c r="C3828" s="87"/>
      <c r="D3828" s="89"/>
      <c r="R3828" s="89"/>
      <c r="S3828" s="89"/>
      <c r="T3828" s="89"/>
    </row>
    <row r="3829" spans="2:20" s="86" customFormat="1" ht="10.199999999999999">
      <c r="B3829" s="87"/>
      <c r="C3829" s="87"/>
      <c r="D3829" s="89"/>
      <c r="R3829" s="89"/>
      <c r="S3829" s="89"/>
      <c r="T3829" s="89"/>
    </row>
    <row r="3830" spans="2:20" s="86" customFormat="1" ht="10.199999999999999">
      <c r="B3830" s="87"/>
      <c r="C3830" s="87"/>
      <c r="D3830" s="89"/>
      <c r="R3830" s="89"/>
      <c r="S3830" s="89"/>
      <c r="T3830" s="89"/>
    </row>
    <row r="3831" spans="2:20" s="86" customFormat="1" ht="10.199999999999999">
      <c r="B3831" s="87"/>
      <c r="C3831" s="87"/>
      <c r="D3831" s="89"/>
      <c r="R3831" s="89"/>
      <c r="S3831" s="89"/>
      <c r="T3831" s="89"/>
    </row>
    <row r="3832" spans="2:20" s="86" customFormat="1" ht="10.199999999999999">
      <c r="B3832" s="87"/>
      <c r="C3832" s="87"/>
      <c r="D3832" s="89"/>
      <c r="R3832" s="89"/>
      <c r="S3832" s="89"/>
      <c r="T3832" s="89"/>
    </row>
    <row r="3833" spans="2:20" s="86" customFormat="1" ht="10.199999999999999">
      <c r="B3833" s="87"/>
      <c r="C3833" s="87"/>
      <c r="D3833" s="89"/>
      <c r="R3833" s="89"/>
      <c r="S3833" s="89"/>
      <c r="T3833" s="89"/>
    </row>
    <row r="3834" spans="2:20" s="86" customFormat="1" ht="10.199999999999999">
      <c r="B3834" s="87"/>
      <c r="C3834" s="87"/>
      <c r="D3834" s="89"/>
      <c r="R3834" s="89"/>
      <c r="S3834" s="89"/>
      <c r="T3834" s="89"/>
    </row>
    <row r="3835" spans="2:20" s="86" customFormat="1" ht="10.199999999999999">
      <c r="B3835" s="87"/>
      <c r="C3835" s="87"/>
      <c r="D3835" s="89"/>
      <c r="R3835" s="89"/>
      <c r="S3835" s="89"/>
      <c r="T3835" s="89"/>
    </row>
    <row r="3836" spans="2:20" s="86" customFormat="1" ht="10.199999999999999">
      <c r="B3836" s="87"/>
      <c r="C3836" s="87"/>
      <c r="D3836" s="89"/>
      <c r="R3836" s="89"/>
      <c r="S3836" s="89"/>
      <c r="T3836" s="89"/>
    </row>
    <row r="3837" spans="2:20" s="86" customFormat="1" ht="10.199999999999999">
      <c r="B3837" s="87"/>
      <c r="C3837" s="87"/>
      <c r="D3837" s="89"/>
      <c r="R3837" s="89"/>
      <c r="S3837" s="89"/>
      <c r="T3837" s="89"/>
    </row>
    <row r="3838" spans="2:20" s="86" customFormat="1" ht="10.199999999999999">
      <c r="B3838" s="87"/>
      <c r="C3838" s="87"/>
      <c r="D3838" s="89"/>
      <c r="R3838" s="89"/>
      <c r="S3838" s="89"/>
      <c r="T3838" s="89"/>
    </row>
    <row r="3839" spans="2:20" s="86" customFormat="1" ht="10.199999999999999">
      <c r="B3839" s="87"/>
      <c r="C3839" s="87"/>
      <c r="D3839" s="89"/>
      <c r="R3839" s="89"/>
      <c r="S3839" s="89"/>
      <c r="T3839" s="89"/>
    </row>
    <row r="3840" spans="2:20" s="86" customFormat="1" ht="10.199999999999999">
      <c r="B3840" s="87"/>
      <c r="C3840" s="87"/>
      <c r="D3840" s="89"/>
      <c r="R3840" s="89"/>
      <c r="S3840" s="89"/>
      <c r="T3840" s="89"/>
    </row>
    <row r="3841" spans="2:20" s="86" customFormat="1" ht="10.199999999999999">
      <c r="B3841" s="87"/>
      <c r="C3841" s="87"/>
      <c r="D3841" s="89"/>
      <c r="R3841" s="89"/>
      <c r="S3841" s="89"/>
      <c r="T3841" s="89"/>
    </row>
    <row r="3842" spans="2:20" s="86" customFormat="1" ht="10.199999999999999">
      <c r="B3842" s="87"/>
      <c r="C3842" s="87"/>
      <c r="D3842" s="89"/>
      <c r="R3842" s="89"/>
      <c r="S3842" s="89"/>
      <c r="T3842" s="89"/>
    </row>
    <row r="3843" spans="2:20" s="86" customFormat="1" ht="10.199999999999999">
      <c r="B3843" s="87"/>
      <c r="C3843" s="87"/>
      <c r="D3843" s="89"/>
      <c r="R3843" s="89"/>
      <c r="S3843" s="89"/>
      <c r="T3843" s="89"/>
    </row>
    <row r="3844" spans="2:20" s="86" customFormat="1" ht="10.199999999999999">
      <c r="B3844" s="87"/>
      <c r="C3844" s="87"/>
      <c r="D3844" s="89"/>
      <c r="R3844" s="89"/>
      <c r="S3844" s="89"/>
      <c r="T3844" s="89"/>
    </row>
    <row r="3845" spans="2:20" s="86" customFormat="1" ht="10.199999999999999">
      <c r="B3845" s="87"/>
      <c r="C3845" s="87"/>
      <c r="D3845" s="89"/>
      <c r="R3845" s="89"/>
      <c r="S3845" s="89"/>
      <c r="T3845" s="89"/>
    </row>
    <row r="3846" spans="2:20" s="86" customFormat="1" ht="10.199999999999999">
      <c r="B3846" s="87"/>
      <c r="C3846" s="87"/>
      <c r="D3846" s="89"/>
      <c r="R3846" s="89"/>
      <c r="S3846" s="89"/>
      <c r="T3846" s="89"/>
    </row>
    <row r="3847" spans="2:20" s="86" customFormat="1" ht="10.199999999999999">
      <c r="B3847" s="87"/>
      <c r="C3847" s="87"/>
      <c r="D3847" s="89"/>
      <c r="R3847" s="89"/>
      <c r="S3847" s="89"/>
      <c r="T3847" s="89"/>
    </row>
    <row r="3848" spans="2:20" s="86" customFormat="1" ht="10.199999999999999">
      <c r="B3848" s="87"/>
      <c r="C3848" s="87"/>
      <c r="D3848" s="89"/>
      <c r="R3848" s="89"/>
      <c r="S3848" s="89"/>
      <c r="T3848" s="89"/>
    </row>
    <row r="3849" spans="2:20" s="86" customFormat="1" ht="10.199999999999999">
      <c r="B3849" s="87"/>
      <c r="C3849" s="87"/>
      <c r="D3849" s="89"/>
      <c r="R3849" s="89"/>
      <c r="S3849" s="89"/>
      <c r="T3849" s="89"/>
    </row>
    <row r="3850" spans="2:20" s="86" customFormat="1" ht="10.199999999999999">
      <c r="B3850" s="87"/>
      <c r="C3850" s="87"/>
      <c r="D3850" s="89"/>
      <c r="R3850" s="89"/>
      <c r="S3850" s="89"/>
      <c r="T3850" s="89"/>
    </row>
    <row r="3851" spans="2:20" s="86" customFormat="1" ht="10.199999999999999">
      <c r="B3851" s="87"/>
      <c r="C3851" s="87"/>
      <c r="D3851" s="89"/>
      <c r="R3851" s="89"/>
      <c r="S3851" s="89"/>
      <c r="T3851" s="89"/>
    </row>
    <row r="3852" spans="2:20" s="86" customFormat="1" ht="10.199999999999999">
      <c r="B3852" s="87"/>
      <c r="C3852" s="87"/>
      <c r="D3852" s="89"/>
      <c r="R3852" s="89"/>
      <c r="S3852" s="89"/>
      <c r="T3852" s="89"/>
    </row>
    <row r="3853" spans="2:20" s="86" customFormat="1" ht="10.199999999999999">
      <c r="B3853" s="87"/>
      <c r="C3853" s="87"/>
      <c r="D3853" s="89"/>
      <c r="R3853" s="89"/>
      <c r="S3853" s="89"/>
      <c r="T3853" s="89"/>
    </row>
    <row r="3854" spans="2:20" s="86" customFormat="1" ht="10.199999999999999">
      <c r="B3854" s="87"/>
      <c r="C3854" s="87"/>
      <c r="D3854" s="89"/>
      <c r="R3854" s="89"/>
      <c r="S3854" s="89"/>
      <c r="T3854" s="89"/>
    </row>
    <row r="3855" spans="2:20" s="86" customFormat="1" ht="10.199999999999999">
      <c r="B3855" s="87"/>
      <c r="C3855" s="87"/>
      <c r="D3855" s="89"/>
      <c r="R3855" s="89"/>
      <c r="S3855" s="89"/>
      <c r="T3855" s="89"/>
    </row>
    <row r="3856" spans="2:20" s="86" customFormat="1" ht="10.199999999999999">
      <c r="B3856" s="87"/>
      <c r="C3856" s="87"/>
      <c r="D3856" s="89"/>
      <c r="R3856" s="89"/>
      <c r="S3856" s="89"/>
      <c r="T3856" s="89"/>
    </row>
    <row r="3857" spans="2:20" s="86" customFormat="1" ht="10.199999999999999">
      <c r="B3857" s="87"/>
      <c r="C3857" s="87"/>
      <c r="D3857" s="89"/>
      <c r="R3857" s="89"/>
      <c r="S3857" s="89"/>
      <c r="T3857" s="89"/>
    </row>
    <row r="3858" spans="2:20" s="86" customFormat="1" ht="10.199999999999999">
      <c r="B3858" s="87"/>
      <c r="C3858" s="87"/>
      <c r="D3858" s="89"/>
      <c r="R3858" s="89"/>
      <c r="S3858" s="89"/>
      <c r="T3858" s="89"/>
    </row>
    <row r="3859" spans="2:20" s="86" customFormat="1" ht="10.199999999999999">
      <c r="B3859" s="87"/>
      <c r="C3859" s="87"/>
      <c r="D3859" s="89"/>
      <c r="R3859" s="89"/>
      <c r="S3859" s="89"/>
      <c r="T3859" s="89"/>
    </row>
    <row r="3860" spans="2:20" s="86" customFormat="1" ht="10.199999999999999">
      <c r="B3860" s="87"/>
      <c r="C3860" s="87"/>
      <c r="D3860" s="89"/>
      <c r="R3860" s="89"/>
      <c r="S3860" s="89"/>
      <c r="T3860" s="89"/>
    </row>
    <row r="3861" spans="2:20" s="86" customFormat="1" ht="10.199999999999999">
      <c r="B3861" s="87"/>
      <c r="C3861" s="87"/>
      <c r="D3861" s="89"/>
      <c r="R3861" s="89"/>
      <c r="S3861" s="89"/>
      <c r="T3861" s="89"/>
    </row>
    <row r="3862" spans="2:20" s="86" customFormat="1" ht="10.199999999999999">
      <c r="B3862" s="87"/>
      <c r="C3862" s="87"/>
      <c r="D3862" s="89"/>
      <c r="R3862" s="89"/>
      <c r="S3862" s="89"/>
      <c r="T3862" s="89"/>
    </row>
    <row r="3863" spans="2:20" s="86" customFormat="1" ht="10.199999999999999">
      <c r="B3863" s="87"/>
      <c r="C3863" s="87"/>
      <c r="D3863" s="89"/>
      <c r="R3863" s="89"/>
      <c r="S3863" s="89"/>
      <c r="T3863" s="89"/>
    </row>
    <row r="3864" spans="2:20" s="86" customFormat="1" ht="10.199999999999999">
      <c r="B3864" s="87"/>
      <c r="C3864" s="87"/>
      <c r="D3864" s="89"/>
      <c r="R3864" s="89"/>
      <c r="S3864" s="89"/>
      <c r="T3864" s="89"/>
    </row>
    <row r="3865" spans="2:20" s="86" customFormat="1" ht="10.199999999999999">
      <c r="B3865" s="87"/>
      <c r="C3865" s="87"/>
      <c r="D3865" s="89"/>
      <c r="R3865" s="89"/>
      <c r="S3865" s="89"/>
      <c r="T3865" s="89"/>
    </row>
    <row r="3866" spans="2:20" s="86" customFormat="1" ht="10.199999999999999">
      <c r="B3866" s="87"/>
      <c r="C3866" s="87"/>
      <c r="D3866" s="89"/>
      <c r="R3866" s="89"/>
      <c r="S3866" s="89"/>
      <c r="T3866" s="89"/>
    </row>
    <row r="3867" spans="2:20" s="86" customFormat="1" ht="10.199999999999999">
      <c r="B3867" s="87"/>
      <c r="C3867" s="87"/>
      <c r="D3867" s="89"/>
      <c r="R3867" s="89"/>
      <c r="S3867" s="89"/>
      <c r="T3867" s="89"/>
    </row>
    <row r="3868" spans="2:20" s="86" customFormat="1" ht="10.199999999999999">
      <c r="B3868" s="87"/>
      <c r="C3868" s="87"/>
      <c r="D3868" s="89"/>
      <c r="R3868" s="89"/>
      <c r="S3868" s="89"/>
      <c r="T3868" s="89"/>
    </row>
    <row r="3869" spans="2:20" s="86" customFormat="1" ht="10.199999999999999">
      <c r="B3869" s="87"/>
      <c r="C3869" s="87"/>
      <c r="D3869" s="89"/>
      <c r="R3869" s="89"/>
      <c r="S3869" s="89"/>
      <c r="T3869" s="89"/>
    </row>
    <row r="3870" spans="2:20" s="86" customFormat="1" ht="10.199999999999999">
      <c r="B3870" s="87"/>
      <c r="C3870" s="87"/>
      <c r="D3870" s="89"/>
      <c r="R3870" s="89"/>
      <c r="S3870" s="89"/>
      <c r="T3870" s="89"/>
    </row>
    <row r="3871" spans="2:20" s="86" customFormat="1" ht="10.199999999999999">
      <c r="B3871" s="87"/>
      <c r="C3871" s="87"/>
      <c r="D3871" s="89"/>
      <c r="R3871" s="89"/>
      <c r="S3871" s="89"/>
      <c r="T3871" s="89"/>
    </row>
    <row r="3872" spans="2:20" s="86" customFormat="1" ht="10.199999999999999">
      <c r="B3872" s="87"/>
      <c r="C3872" s="87"/>
      <c r="D3872" s="89"/>
      <c r="R3872" s="89"/>
      <c r="S3872" s="89"/>
      <c r="T3872" s="89"/>
    </row>
    <row r="3873" spans="2:20" s="86" customFormat="1" ht="10.199999999999999">
      <c r="B3873" s="87"/>
      <c r="C3873" s="87"/>
      <c r="D3873" s="89"/>
      <c r="R3873" s="89"/>
      <c r="S3873" s="89"/>
      <c r="T3873" s="89"/>
    </row>
    <row r="3874" spans="2:20" s="86" customFormat="1" ht="10.199999999999999">
      <c r="B3874" s="87"/>
      <c r="C3874" s="87"/>
      <c r="D3874" s="89"/>
      <c r="R3874" s="89"/>
      <c r="S3874" s="89"/>
      <c r="T3874" s="89"/>
    </row>
    <row r="3875" spans="2:20" s="86" customFormat="1" ht="10.199999999999999">
      <c r="B3875" s="87"/>
      <c r="C3875" s="87"/>
      <c r="D3875" s="89"/>
      <c r="R3875" s="89"/>
      <c r="S3875" s="89"/>
      <c r="T3875" s="89"/>
    </row>
    <row r="3876" spans="2:20" s="86" customFormat="1" ht="10.199999999999999">
      <c r="B3876" s="87"/>
      <c r="C3876" s="87"/>
      <c r="D3876" s="89"/>
      <c r="R3876" s="89"/>
      <c r="S3876" s="89"/>
      <c r="T3876" s="89"/>
    </row>
    <row r="3877" spans="2:20" s="86" customFormat="1" ht="10.199999999999999">
      <c r="B3877" s="87"/>
      <c r="C3877" s="87"/>
      <c r="D3877" s="89"/>
      <c r="R3877" s="89"/>
      <c r="S3877" s="89"/>
      <c r="T3877" s="89"/>
    </row>
    <row r="3878" spans="2:20" s="86" customFormat="1" ht="10.199999999999999">
      <c r="B3878" s="87"/>
      <c r="C3878" s="87"/>
      <c r="D3878" s="89"/>
      <c r="R3878" s="89"/>
      <c r="S3878" s="89"/>
      <c r="T3878" s="89"/>
    </row>
    <row r="3879" spans="2:20" s="86" customFormat="1" ht="10.199999999999999">
      <c r="B3879" s="87"/>
      <c r="C3879" s="87"/>
      <c r="D3879" s="89"/>
      <c r="R3879" s="89"/>
      <c r="S3879" s="89"/>
      <c r="T3879" s="89"/>
    </row>
    <row r="3880" spans="2:20" s="86" customFormat="1" ht="10.199999999999999">
      <c r="B3880" s="87"/>
      <c r="C3880" s="87"/>
      <c r="D3880" s="89"/>
      <c r="R3880" s="89"/>
      <c r="S3880" s="89"/>
      <c r="T3880" s="89"/>
    </row>
    <row r="3881" spans="2:20" s="86" customFormat="1" ht="10.199999999999999">
      <c r="B3881" s="87"/>
      <c r="C3881" s="87"/>
      <c r="D3881" s="89"/>
      <c r="R3881" s="89"/>
      <c r="S3881" s="89"/>
      <c r="T3881" s="89"/>
    </row>
    <row r="3882" spans="2:20" s="86" customFormat="1" ht="10.199999999999999">
      <c r="B3882" s="87"/>
      <c r="C3882" s="87"/>
      <c r="D3882" s="89"/>
      <c r="R3882" s="89"/>
      <c r="S3882" s="89"/>
      <c r="T3882" s="89"/>
    </row>
    <row r="3883" spans="2:20" s="86" customFormat="1" ht="10.199999999999999">
      <c r="B3883" s="87"/>
      <c r="C3883" s="87"/>
      <c r="D3883" s="89"/>
      <c r="R3883" s="89"/>
      <c r="S3883" s="89"/>
      <c r="T3883" s="89"/>
    </row>
    <row r="3884" spans="2:20" s="86" customFormat="1" ht="10.199999999999999">
      <c r="B3884" s="87"/>
      <c r="C3884" s="87"/>
      <c r="D3884" s="89"/>
      <c r="R3884" s="89"/>
      <c r="S3884" s="89"/>
      <c r="T3884" s="89"/>
    </row>
    <row r="3885" spans="2:20" s="86" customFormat="1" ht="10.199999999999999">
      <c r="B3885" s="87"/>
      <c r="C3885" s="87"/>
      <c r="D3885" s="89"/>
      <c r="R3885" s="89"/>
      <c r="S3885" s="89"/>
      <c r="T3885" s="89"/>
    </row>
    <row r="3886" spans="2:20" s="86" customFormat="1" ht="10.199999999999999">
      <c r="B3886" s="87"/>
      <c r="C3886" s="87"/>
      <c r="D3886" s="89"/>
      <c r="R3886" s="89"/>
      <c r="S3886" s="89"/>
      <c r="T3886" s="89"/>
    </row>
    <row r="3887" spans="2:20" s="86" customFormat="1" ht="10.199999999999999">
      <c r="B3887" s="87"/>
      <c r="C3887" s="87"/>
      <c r="D3887" s="89"/>
      <c r="R3887" s="89"/>
      <c r="S3887" s="89"/>
      <c r="T3887" s="89"/>
    </row>
    <row r="3888" spans="2:20" s="86" customFormat="1" ht="10.199999999999999">
      <c r="B3888" s="87"/>
      <c r="C3888" s="87"/>
      <c r="D3888" s="89"/>
      <c r="R3888" s="89"/>
      <c r="S3888" s="89"/>
      <c r="T3888" s="89"/>
    </row>
    <row r="3889" spans="2:20" s="86" customFormat="1" ht="10.199999999999999">
      <c r="B3889" s="87"/>
      <c r="C3889" s="87"/>
      <c r="D3889" s="89"/>
      <c r="R3889" s="89"/>
      <c r="S3889" s="89"/>
      <c r="T3889" s="89"/>
    </row>
    <row r="3890" spans="2:20" s="86" customFormat="1" ht="10.199999999999999">
      <c r="B3890" s="87"/>
      <c r="C3890" s="87"/>
      <c r="D3890" s="89"/>
      <c r="R3890" s="89"/>
      <c r="S3890" s="89"/>
      <c r="T3890" s="89"/>
    </row>
    <row r="3891" spans="2:20" s="86" customFormat="1" ht="10.199999999999999">
      <c r="B3891" s="87"/>
      <c r="C3891" s="87"/>
      <c r="D3891" s="89"/>
      <c r="R3891" s="89"/>
      <c r="S3891" s="89"/>
      <c r="T3891" s="89"/>
    </row>
    <row r="3892" spans="2:20" s="86" customFormat="1" ht="10.199999999999999">
      <c r="B3892" s="87"/>
      <c r="C3892" s="87"/>
      <c r="D3892" s="89"/>
      <c r="R3892" s="89"/>
      <c r="S3892" s="89"/>
      <c r="T3892" s="89"/>
    </row>
    <row r="3893" spans="2:20" s="86" customFormat="1" ht="10.199999999999999">
      <c r="B3893" s="87"/>
      <c r="C3893" s="87"/>
      <c r="D3893" s="89"/>
      <c r="R3893" s="89"/>
      <c r="S3893" s="89"/>
      <c r="T3893" s="89"/>
    </row>
    <row r="3894" spans="2:20" s="86" customFormat="1" ht="10.199999999999999">
      <c r="B3894" s="87"/>
      <c r="C3894" s="87"/>
      <c r="D3894" s="89"/>
      <c r="R3894" s="89"/>
      <c r="S3894" s="89"/>
      <c r="T3894" s="89"/>
    </row>
    <row r="3895" spans="2:20" s="86" customFormat="1" ht="10.199999999999999">
      <c r="B3895" s="87"/>
      <c r="C3895" s="87"/>
      <c r="D3895" s="89"/>
      <c r="R3895" s="89"/>
      <c r="S3895" s="89"/>
      <c r="T3895" s="89"/>
    </row>
    <row r="3896" spans="2:20" s="86" customFormat="1" ht="10.199999999999999">
      <c r="B3896" s="87"/>
      <c r="C3896" s="87"/>
      <c r="D3896" s="89"/>
      <c r="R3896" s="89"/>
      <c r="S3896" s="89"/>
      <c r="T3896" s="89"/>
    </row>
    <row r="3897" spans="2:20" s="86" customFormat="1" ht="10.199999999999999">
      <c r="B3897" s="87"/>
      <c r="C3897" s="87"/>
      <c r="D3897" s="89"/>
      <c r="R3897" s="89"/>
      <c r="S3897" s="89"/>
      <c r="T3897" s="89"/>
    </row>
    <row r="3898" spans="2:20" s="86" customFormat="1" ht="10.199999999999999">
      <c r="B3898" s="87"/>
      <c r="C3898" s="87"/>
      <c r="D3898" s="89"/>
      <c r="R3898" s="89"/>
      <c r="S3898" s="89"/>
      <c r="T3898" s="89"/>
    </row>
    <row r="3899" spans="2:20" s="86" customFormat="1" ht="10.199999999999999">
      <c r="B3899" s="87"/>
      <c r="C3899" s="87"/>
      <c r="D3899" s="89"/>
      <c r="R3899" s="89"/>
      <c r="S3899" s="89"/>
      <c r="T3899" s="89"/>
    </row>
    <row r="3900" spans="2:20" s="86" customFormat="1" ht="10.199999999999999">
      <c r="B3900" s="87"/>
      <c r="C3900" s="87"/>
      <c r="D3900" s="89"/>
      <c r="R3900" s="89"/>
      <c r="S3900" s="89"/>
      <c r="T3900" s="89"/>
    </row>
    <row r="3901" spans="2:20" s="86" customFormat="1" ht="10.199999999999999">
      <c r="B3901" s="87"/>
      <c r="C3901" s="87"/>
      <c r="D3901" s="89"/>
      <c r="R3901" s="89"/>
      <c r="S3901" s="89"/>
      <c r="T3901" s="89"/>
    </row>
    <row r="3902" spans="2:20" s="86" customFormat="1" ht="10.199999999999999">
      <c r="B3902" s="87"/>
      <c r="C3902" s="87"/>
      <c r="D3902" s="89"/>
      <c r="R3902" s="89"/>
      <c r="S3902" s="89"/>
      <c r="T3902" s="89"/>
    </row>
    <row r="3903" spans="2:20" s="86" customFormat="1" ht="10.199999999999999">
      <c r="B3903" s="87"/>
      <c r="C3903" s="87"/>
      <c r="D3903" s="89"/>
      <c r="R3903" s="89"/>
      <c r="S3903" s="89"/>
      <c r="T3903" s="89"/>
    </row>
    <row r="3904" spans="2:20" s="86" customFormat="1" ht="10.199999999999999">
      <c r="B3904" s="87"/>
      <c r="C3904" s="87"/>
      <c r="D3904" s="89"/>
      <c r="R3904" s="89"/>
      <c r="S3904" s="89"/>
      <c r="T3904" s="89"/>
    </row>
    <row r="3905" spans="2:20" s="86" customFormat="1" ht="10.199999999999999">
      <c r="B3905" s="87"/>
      <c r="C3905" s="87"/>
      <c r="D3905" s="89"/>
      <c r="R3905" s="89"/>
      <c r="S3905" s="89"/>
      <c r="T3905" s="89"/>
    </row>
    <row r="3906" spans="2:20" s="86" customFormat="1" ht="10.199999999999999">
      <c r="B3906" s="87"/>
      <c r="C3906" s="87"/>
      <c r="D3906" s="89"/>
      <c r="R3906" s="89"/>
      <c r="S3906" s="89"/>
      <c r="T3906" s="89"/>
    </row>
    <row r="3907" spans="2:20" s="86" customFormat="1" ht="10.199999999999999">
      <c r="B3907" s="87"/>
      <c r="C3907" s="87"/>
      <c r="D3907" s="89"/>
      <c r="R3907" s="89"/>
      <c r="S3907" s="89"/>
      <c r="T3907" s="89"/>
    </row>
    <row r="3908" spans="2:20" s="86" customFormat="1" ht="10.199999999999999">
      <c r="B3908" s="87"/>
      <c r="C3908" s="87"/>
      <c r="D3908" s="89"/>
      <c r="R3908" s="89"/>
      <c r="S3908" s="89"/>
      <c r="T3908" s="89"/>
    </row>
    <row r="3909" spans="2:20" s="86" customFormat="1" ht="10.199999999999999">
      <c r="B3909" s="87"/>
      <c r="C3909" s="87"/>
      <c r="D3909" s="89"/>
      <c r="R3909" s="89"/>
      <c r="S3909" s="89"/>
      <c r="T3909" s="89"/>
    </row>
    <row r="3910" spans="2:20" s="86" customFormat="1" ht="10.199999999999999">
      <c r="B3910" s="87"/>
      <c r="C3910" s="87"/>
      <c r="D3910" s="89"/>
      <c r="R3910" s="89"/>
      <c r="S3910" s="89"/>
      <c r="T3910" s="89"/>
    </row>
    <row r="3911" spans="2:20" s="86" customFormat="1" ht="10.199999999999999">
      <c r="B3911" s="87"/>
      <c r="C3911" s="87"/>
      <c r="D3911" s="89"/>
      <c r="R3911" s="89"/>
      <c r="S3911" s="89"/>
      <c r="T3911" s="89"/>
    </row>
    <row r="3912" spans="2:20" s="86" customFormat="1" ht="10.199999999999999">
      <c r="B3912" s="87"/>
      <c r="C3912" s="87"/>
      <c r="D3912" s="89"/>
      <c r="R3912" s="89"/>
      <c r="S3912" s="89"/>
      <c r="T3912" s="89"/>
    </row>
    <row r="3913" spans="2:20" s="86" customFormat="1" ht="10.199999999999999">
      <c r="B3913" s="87"/>
      <c r="C3913" s="87"/>
      <c r="D3913" s="89"/>
      <c r="R3913" s="89"/>
      <c r="S3913" s="89"/>
      <c r="T3913" s="89"/>
    </row>
    <row r="3914" spans="2:20" s="86" customFormat="1" ht="10.199999999999999">
      <c r="B3914" s="87"/>
      <c r="C3914" s="87"/>
      <c r="D3914" s="89"/>
      <c r="R3914" s="89"/>
      <c r="S3914" s="89"/>
      <c r="T3914" s="89"/>
    </row>
    <row r="3915" spans="2:20" s="86" customFormat="1" ht="10.199999999999999">
      <c r="B3915" s="87"/>
      <c r="C3915" s="87"/>
      <c r="D3915" s="89"/>
      <c r="R3915" s="89"/>
      <c r="S3915" s="89"/>
      <c r="T3915" s="89"/>
    </row>
    <row r="3916" spans="2:20" s="86" customFormat="1" ht="10.199999999999999">
      <c r="B3916" s="87"/>
      <c r="C3916" s="87"/>
      <c r="D3916" s="89"/>
      <c r="R3916" s="89"/>
      <c r="S3916" s="89"/>
      <c r="T3916" s="89"/>
    </row>
    <row r="3917" spans="2:20" s="86" customFormat="1" ht="10.199999999999999">
      <c r="B3917" s="87"/>
      <c r="C3917" s="87"/>
      <c r="D3917" s="89"/>
      <c r="R3917" s="89"/>
      <c r="S3917" s="89"/>
      <c r="T3917" s="89"/>
    </row>
    <row r="3918" spans="2:20" s="86" customFormat="1" ht="10.199999999999999">
      <c r="B3918" s="87"/>
      <c r="C3918" s="87"/>
      <c r="D3918" s="89"/>
      <c r="R3918" s="89"/>
      <c r="S3918" s="89"/>
      <c r="T3918" s="89"/>
    </row>
    <row r="3919" spans="2:20" s="86" customFormat="1" ht="10.199999999999999">
      <c r="B3919" s="87"/>
      <c r="C3919" s="87"/>
      <c r="D3919" s="89"/>
      <c r="R3919" s="89"/>
      <c r="S3919" s="89"/>
      <c r="T3919" s="89"/>
    </row>
    <row r="3920" spans="2:20" s="86" customFormat="1" ht="10.199999999999999">
      <c r="B3920" s="87"/>
      <c r="C3920" s="87"/>
      <c r="D3920" s="89"/>
      <c r="R3920" s="89"/>
      <c r="S3920" s="89"/>
      <c r="T3920" s="89"/>
    </row>
    <row r="3921" spans="2:20" s="86" customFormat="1" ht="10.199999999999999">
      <c r="B3921" s="87"/>
      <c r="C3921" s="87"/>
      <c r="D3921" s="89"/>
      <c r="R3921" s="89"/>
      <c r="S3921" s="89"/>
      <c r="T3921" s="89"/>
    </row>
    <row r="3922" spans="2:20" s="86" customFormat="1" ht="10.199999999999999">
      <c r="B3922" s="87"/>
      <c r="C3922" s="87"/>
      <c r="D3922" s="89"/>
      <c r="R3922" s="89"/>
      <c r="S3922" s="89"/>
      <c r="T3922" s="89"/>
    </row>
    <row r="3923" spans="2:20" s="86" customFormat="1" ht="10.199999999999999">
      <c r="B3923" s="87"/>
      <c r="C3923" s="87"/>
      <c r="D3923" s="89"/>
      <c r="R3923" s="89"/>
      <c r="S3923" s="89"/>
      <c r="T3923" s="89"/>
    </row>
    <row r="3924" spans="2:20" s="86" customFormat="1" ht="10.199999999999999">
      <c r="B3924" s="87"/>
      <c r="C3924" s="87"/>
      <c r="D3924" s="89"/>
      <c r="R3924" s="89"/>
      <c r="S3924" s="89"/>
      <c r="T3924" s="89"/>
    </row>
    <row r="3925" spans="2:20" s="86" customFormat="1" ht="10.199999999999999">
      <c r="B3925" s="87"/>
      <c r="C3925" s="87"/>
      <c r="D3925" s="89"/>
      <c r="R3925" s="89"/>
      <c r="S3925" s="89"/>
      <c r="T3925" s="89"/>
    </row>
    <row r="3926" spans="2:20" s="86" customFormat="1" ht="10.199999999999999">
      <c r="B3926" s="87"/>
      <c r="C3926" s="87"/>
      <c r="D3926" s="89"/>
      <c r="R3926" s="89"/>
      <c r="S3926" s="89"/>
      <c r="T3926" s="89"/>
    </row>
    <row r="3927" spans="2:20" s="86" customFormat="1" ht="10.199999999999999">
      <c r="B3927" s="87"/>
      <c r="C3927" s="87"/>
      <c r="D3927" s="89"/>
      <c r="R3927" s="89"/>
      <c r="S3927" s="89"/>
      <c r="T3927" s="89"/>
    </row>
    <row r="3928" spans="2:20" s="86" customFormat="1" ht="10.199999999999999">
      <c r="B3928" s="87"/>
      <c r="C3928" s="87"/>
      <c r="D3928" s="89"/>
      <c r="R3928" s="89"/>
      <c r="S3928" s="89"/>
      <c r="T3928" s="89"/>
    </row>
    <row r="3929" spans="2:20" s="86" customFormat="1" ht="10.199999999999999">
      <c r="B3929" s="87"/>
      <c r="C3929" s="87"/>
      <c r="D3929" s="89"/>
      <c r="R3929" s="89"/>
      <c r="S3929" s="89"/>
      <c r="T3929" s="89"/>
    </row>
    <row r="3930" spans="2:20" s="86" customFormat="1" ht="10.199999999999999">
      <c r="B3930" s="87"/>
      <c r="C3930" s="87"/>
      <c r="D3930" s="89"/>
      <c r="R3930" s="89"/>
      <c r="S3930" s="89"/>
      <c r="T3930" s="89"/>
    </row>
    <row r="3931" spans="2:20" s="86" customFormat="1" ht="10.199999999999999">
      <c r="B3931" s="87"/>
      <c r="C3931" s="87"/>
      <c r="D3931" s="89"/>
      <c r="R3931" s="89"/>
      <c r="S3931" s="89"/>
      <c r="T3931" s="89"/>
    </row>
    <row r="3932" spans="2:20" s="86" customFormat="1" ht="10.199999999999999">
      <c r="B3932" s="87"/>
      <c r="C3932" s="87"/>
      <c r="D3932" s="89"/>
      <c r="R3932" s="89"/>
      <c r="S3932" s="89"/>
      <c r="T3932" s="89"/>
    </row>
    <row r="3933" spans="2:20" s="86" customFormat="1" ht="10.199999999999999">
      <c r="B3933" s="87"/>
      <c r="C3933" s="87"/>
      <c r="D3933" s="89"/>
      <c r="R3933" s="89"/>
      <c r="S3933" s="89"/>
      <c r="T3933" s="89"/>
    </row>
    <row r="3934" spans="2:20" s="86" customFormat="1" ht="10.199999999999999">
      <c r="B3934" s="87"/>
      <c r="C3934" s="87"/>
      <c r="D3934" s="89"/>
      <c r="R3934" s="89"/>
      <c r="S3934" s="89"/>
      <c r="T3934" s="89"/>
    </row>
    <row r="3935" spans="2:20" s="86" customFormat="1" ht="10.199999999999999">
      <c r="B3935" s="87"/>
      <c r="C3935" s="87"/>
      <c r="D3935" s="89"/>
      <c r="R3935" s="89"/>
      <c r="S3935" s="89"/>
      <c r="T3935" s="89"/>
    </row>
    <row r="3936" spans="2:20" s="86" customFormat="1" ht="10.199999999999999">
      <c r="B3936" s="87"/>
      <c r="C3936" s="87"/>
      <c r="D3936" s="89"/>
      <c r="R3936" s="89"/>
      <c r="S3936" s="89"/>
      <c r="T3936" s="89"/>
    </row>
    <row r="3937" spans="2:20" s="86" customFormat="1" ht="10.199999999999999">
      <c r="B3937" s="87"/>
      <c r="C3937" s="87"/>
      <c r="D3937" s="89"/>
      <c r="R3937" s="89"/>
      <c r="S3937" s="89"/>
      <c r="T3937" s="89"/>
    </row>
    <row r="3938" spans="2:20" s="86" customFormat="1" ht="10.199999999999999">
      <c r="B3938" s="87"/>
      <c r="C3938" s="87"/>
      <c r="D3938" s="89"/>
      <c r="R3938" s="89"/>
      <c r="S3938" s="89"/>
      <c r="T3938" s="89"/>
    </row>
    <row r="3939" spans="2:20" s="86" customFormat="1" ht="10.199999999999999">
      <c r="B3939" s="87"/>
      <c r="C3939" s="87"/>
      <c r="D3939" s="89"/>
      <c r="R3939" s="89"/>
      <c r="S3939" s="89"/>
      <c r="T3939" s="89"/>
    </row>
    <row r="3940" spans="2:20" s="86" customFormat="1" ht="10.199999999999999">
      <c r="B3940" s="87"/>
      <c r="C3940" s="87"/>
      <c r="D3940" s="89"/>
      <c r="R3940" s="89"/>
      <c r="S3940" s="89"/>
      <c r="T3940" s="89"/>
    </row>
    <row r="3941" spans="2:20" s="86" customFormat="1" ht="10.199999999999999">
      <c r="B3941" s="87"/>
      <c r="C3941" s="87"/>
      <c r="D3941" s="89"/>
      <c r="R3941" s="89"/>
      <c r="S3941" s="89"/>
      <c r="T3941" s="89"/>
    </row>
    <row r="3942" spans="2:20" s="86" customFormat="1" ht="10.199999999999999">
      <c r="B3942" s="87"/>
      <c r="C3942" s="87"/>
      <c r="D3942" s="89"/>
      <c r="R3942" s="89"/>
      <c r="S3942" s="89"/>
      <c r="T3942" s="89"/>
    </row>
    <row r="3943" spans="2:20" s="86" customFormat="1" ht="10.199999999999999">
      <c r="B3943" s="87"/>
      <c r="C3943" s="87"/>
      <c r="D3943" s="89"/>
      <c r="R3943" s="89"/>
      <c r="S3943" s="89"/>
      <c r="T3943" s="89"/>
    </row>
    <row r="3944" spans="2:20" s="86" customFormat="1" ht="10.199999999999999">
      <c r="B3944" s="87"/>
      <c r="C3944" s="87"/>
      <c r="D3944" s="89"/>
      <c r="R3944" s="89"/>
      <c r="S3944" s="89"/>
      <c r="T3944" s="89"/>
    </row>
    <row r="3945" spans="2:20" s="86" customFormat="1" ht="10.199999999999999">
      <c r="B3945" s="87"/>
      <c r="C3945" s="87"/>
      <c r="D3945" s="89"/>
      <c r="R3945" s="89"/>
      <c r="S3945" s="89"/>
      <c r="T3945" s="89"/>
    </row>
    <row r="3946" spans="2:20" s="86" customFormat="1" ht="10.199999999999999">
      <c r="B3946" s="87"/>
      <c r="C3946" s="87"/>
      <c r="D3946" s="89"/>
      <c r="R3946" s="89"/>
      <c r="S3946" s="89"/>
      <c r="T3946" s="89"/>
    </row>
    <row r="3947" spans="2:20" s="86" customFormat="1" ht="10.199999999999999">
      <c r="B3947" s="87"/>
      <c r="C3947" s="87"/>
      <c r="D3947" s="89"/>
      <c r="R3947" s="89"/>
      <c r="S3947" s="89"/>
      <c r="T3947" s="89"/>
    </row>
    <row r="3948" spans="2:20" s="86" customFormat="1" ht="10.199999999999999">
      <c r="B3948" s="87"/>
      <c r="C3948" s="87"/>
      <c r="D3948" s="89"/>
      <c r="R3948" s="89"/>
      <c r="S3948" s="89"/>
      <c r="T3948" s="89"/>
    </row>
    <row r="3949" spans="2:20" s="86" customFormat="1" ht="10.199999999999999">
      <c r="B3949" s="87"/>
      <c r="C3949" s="87"/>
      <c r="D3949" s="89"/>
      <c r="R3949" s="89"/>
      <c r="S3949" s="89"/>
      <c r="T3949" s="89"/>
    </row>
    <row r="3950" spans="2:20" s="86" customFormat="1" ht="10.199999999999999">
      <c r="B3950" s="87"/>
      <c r="C3950" s="87"/>
      <c r="D3950" s="89"/>
      <c r="R3950" s="89"/>
      <c r="S3950" s="89"/>
      <c r="T3950" s="89"/>
    </row>
    <row r="3951" spans="2:20" s="86" customFormat="1" ht="10.199999999999999">
      <c r="B3951" s="87"/>
      <c r="C3951" s="87"/>
      <c r="D3951" s="89"/>
      <c r="R3951" s="89"/>
      <c r="S3951" s="89"/>
      <c r="T3951" s="89"/>
    </row>
    <row r="3952" spans="2:20" s="86" customFormat="1" ht="10.199999999999999">
      <c r="B3952" s="87"/>
      <c r="C3952" s="87"/>
      <c r="D3952" s="89"/>
      <c r="R3952" s="89"/>
      <c r="S3952" s="89"/>
      <c r="T3952" s="89"/>
    </row>
    <row r="3953" spans="2:20" s="86" customFormat="1" ht="10.199999999999999">
      <c r="B3953" s="87"/>
      <c r="C3953" s="87"/>
      <c r="D3953" s="89"/>
      <c r="R3953" s="89"/>
      <c r="S3953" s="89"/>
      <c r="T3953" s="89"/>
    </row>
    <row r="3954" spans="2:20" s="86" customFormat="1" ht="10.199999999999999">
      <c r="B3954" s="87"/>
      <c r="C3954" s="87"/>
      <c r="D3954" s="89"/>
      <c r="R3954" s="89"/>
      <c r="S3954" s="89"/>
      <c r="T3954" s="89"/>
    </row>
    <row r="3955" spans="2:20" s="86" customFormat="1" ht="10.199999999999999">
      <c r="B3955" s="87"/>
      <c r="C3955" s="87"/>
      <c r="D3955" s="89"/>
      <c r="R3955" s="89"/>
      <c r="S3955" s="89"/>
      <c r="T3955" s="89"/>
    </row>
    <row r="3956" spans="2:20" s="86" customFormat="1" ht="10.199999999999999">
      <c r="B3956" s="87"/>
      <c r="C3956" s="87"/>
      <c r="D3956" s="89"/>
      <c r="R3956" s="89"/>
      <c r="S3956" s="89"/>
      <c r="T3956" s="89"/>
    </row>
    <row r="3957" spans="2:20" s="86" customFormat="1" ht="10.199999999999999">
      <c r="B3957" s="87"/>
      <c r="C3957" s="87"/>
      <c r="D3957" s="89"/>
      <c r="R3957" s="89"/>
      <c r="S3957" s="89"/>
      <c r="T3957" s="89"/>
    </row>
    <row r="3958" spans="2:20" s="86" customFormat="1" ht="10.199999999999999">
      <c r="B3958" s="87"/>
      <c r="C3958" s="87"/>
      <c r="D3958" s="89"/>
      <c r="R3958" s="89"/>
      <c r="S3958" s="89"/>
      <c r="T3958" s="89"/>
    </row>
    <row r="3959" spans="2:20" s="86" customFormat="1" ht="10.199999999999999">
      <c r="B3959" s="87"/>
      <c r="C3959" s="87"/>
      <c r="D3959" s="89"/>
      <c r="R3959" s="89"/>
      <c r="S3959" s="89"/>
      <c r="T3959" s="89"/>
    </row>
    <row r="3960" spans="2:20" s="86" customFormat="1" ht="10.199999999999999">
      <c r="B3960" s="87"/>
      <c r="C3960" s="87"/>
      <c r="D3960" s="89"/>
      <c r="R3960" s="89"/>
      <c r="S3960" s="89"/>
      <c r="T3960" s="89"/>
    </row>
    <row r="3961" spans="2:20" s="86" customFormat="1" ht="10.199999999999999">
      <c r="B3961" s="87"/>
      <c r="C3961" s="87"/>
      <c r="D3961" s="89"/>
      <c r="R3961" s="89"/>
      <c r="S3961" s="89"/>
      <c r="T3961" s="89"/>
    </row>
    <row r="3962" spans="2:20" s="86" customFormat="1" ht="10.199999999999999">
      <c r="B3962" s="87"/>
      <c r="C3962" s="87"/>
      <c r="D3962" s="89"/>
      <c r="R3962" s="89"/>
      <c r="S3962" s="89"/>
      <c r="T3962" s="89"/>
    </row>
    <row r="3963" spans="2:20" s="86" customFormat="1" ht="10.199999999999999">
      <c r="B3963" s="87"/>
      <c r="C3963" s="87"/>
      <c r="D3963" s="89"/>
      <c r="R3963" s="89"/>
      <c r="S3963" s="89"/>
      <c r="T3963" s="89"/>
    </row>
    <row r="3964" spans="2:20" s="86" customFormat="1" ht="10.199999999999999">
      <c r="B3964" s="87"/>
      <c r="C3964" s="87"/>
      <c r="D3964" s="89"/>
      <c r="R3964" s="89"/>
      <c r="S3964" s="89"/>
      <c r="T3964" s="89"/>
    </row>
    <row r="3965" spans="2:20" s="86" customFormat="1" ht="10.199999999999999">
      <c r="B3965" s="87"/>
      <c r="C3965" s="87"/>
      <c r="D3965" s="89"/>
      <c r="R3965" s="89"/>
      <c r="S3965" s="89"/>
      <c r="T3965" s="89"/>
    </row>
    <row r="3966" spans="2:20" s="86" customFormat="1" ht="10.199999999999999">
      <c r="B3966" s="87"/>
      <c r="C3966" s="87"/>
      <c r="D3966" s="89"/>
      <c r="R3966" s="89"/>
      <c r="S3966" s="89"/>
      <c r="T3966" s="89"/>
    </row>
    <row r="3967" spans="2:20" s="86" customFormat="1" ht="10.199999999999999">
      <c r="B3967" s="87"/>
      <c r="C3967" s="87"/>
      <c r="D3967" s="89"/>
      <c r="R3967" s="89"/>
      <c r="S3967" s="89"/>
      <c r="T3967" s="89"/>
    </row>
    <row r="3968" spans="2:20" s="86" customFormat="1" ht="10.199999999999999">
      <c r="B3968" s="87"/>
      <c r="C3968" s="87"/>
      <c r="D3968" s="89"/>
      <c r="R3968" s="89"/>
      <c r="S3968" s="89"/>
      <c r="T3968" s="89"/>
    </row>
    <row r="3969" spans="2:20" s="86" customFormat="1" ht="10.199999999999999">
      <c r="B3969" s="87"/>
      <c r="C3969" s="87"/>
      <c r="D3969" s="89"/>
      <c r="R3969" s="89"/>
      <c r="S3969" s="89"/>
      <c r="T3969" s="89"/>
    </row>
    <row r="3970" spans="2:20" s="86" customFormat="1" ht="10.199999999999999">
      <c r="B3970" s="87"/>
      <c r="C3970" s="87"/>
      <c r="D3970" s="89"/>
      <c r="R3970" s="89"/>
      <c r="S3970" s="89"/>
      <c r="T3970" s="89"/>
    </row>
    <row r="3971" spans="2:20" s="86" customFormat="1" ht="10.199999999999999">
      <c r="B3971" s="87"/>
      <c r="C3971" s="87"/>
      <c r="D3971" s="89"/>
      <c r="R3971" s="89"/>
      <c r="S3971" s="89"/>
      <c r="T3971" s="89"/>
    </row>
    <row r="3972" spans="2:20" s="86" customFormat="1" ht="10.199999999999999">
      <c r="B3972" s="87"/>
      <c r="C3972" s="87"/>
      <c r="D3972" s="89"/>
      <c r="R3972" s="89"/>
      <c r="S3972" s="89"/>
      <c r="T3972" s="89"/>
    </row>
    <row r="3973" spans="2:20" s="86" customFormat="1" ht="10.199999999999999">
      <c r="B3973" s="87"/>
      <c r="C3973" s="87"/>
      <c r="D3973" s="89"/>
      <c r="R3973" s="89"/>
      <c r="S3973" s="89"/>
      <c r="T3973" s="89"/>
    </row>
    <row r="3974" spans="2:20" s="86" customFormat="1" ht="10.199999999999999">
      <c r="B3974" s="87"/>
      <c r="C3974" s="87"/>
      <c r="D3974" s="89"/>
      <c r="R3974" s="89"/>
      <c r="S3974" s="89"/>
      <c r="T3974" s="89"/>
    </row>
    <row r="3975" spans="2:20" s="86" customFormat="1" ht="10.199999999999999">
      <c r="B3975" s="87"/>
      <c r="C3975" s="87"/>
      <c r="D3975" s="89"/>
      <c r="R3975" s="89"/>
      <c r="S3975" s="89"/>
      <c r="T3975" s="89"/>
    </row>
    <row r="3976" spans="2:20" s="86" customFormat="1" ht="10.199999999999999">
      <c r="B3976" s="87"/>
      <c r="C3976" s="87"/>
      <c r="D3976" s="89"/>
      <c r="R3976" s="89"/>
      <c r="S3976" s="89"/>
      <c r="T3976" s="89"/>
    </row>
    <row r="3977" spans="2:20" s="86" customFormat="1" ht="10.199999999999999">
      <c r="B3977" s="87"/>
      <c r="C3977" s="87"/>
      <c r="D3977" s="89"/>
      <c r="R3977" s="89"/>
      <c r="S3977" s="89"/>
      <c r="T3977" s="89"/>
    </row>
    <row r="3978" spans="2:20" s="86" customFormat="1" ht="10.199999999999999">
      <c r="B3978" s="87"/>
      <c r="C3978" s="87"/>
      <c r="D3978" s="89"/>
      <c r="R3978" s="89"/>
      <c r="S3978" s="89"/>
      <c r="T3978" s="89"/>
    </row>
    <row r="3979" spans="2:20" s="86" customFormat="1" ht="10.199999999999999">
      <c r="B3979" s="87"/>
      <c r="C3979" s="87"/>
      <c r="D3979" s="89"/>
      <c r="R3979" s="89"/>
      <c r="S3979" s="89"/>
      <c r="T3979" s="89"/>
    </row>
    <row r="3980" spans="2:20" s="86" customFormat="1" ht="10.199999999999999">
      <c r="B3980" s="87"/>
      <c r="C3980" s="87"/>
      <c r="D3980" s="89"/>
      <c r="R3980" s="89"/>
      <c r="S3980" s="89"/>
      <c r="T3980" s="89"/>
    </row>
    <row r="3981" spans="2:20" s="86" customFormat="1" ht="10.199999999999999">
      <c r="B3981" s="87"/>
      <c r="C3981" s="87"/>
      <c r="D3981" s="89"/>
      <c r="R3981" s="89"/>
      <c r="S3981" s="89"/>
      <c r="T3981" s="89"/>
    </row>
    <row r="3982" spans="2:20" s="86" customFormat="1" ht="10.199999999999999">
      <c r="B3982" s="87"/>
      <c r="C3982" s="87"/>
      <c r="D3982" s="89"/>
      <c r="R3982" s="89"/>
      <c r="S3982" s="89"/>
      <c r="T3982" s="89"/>
    </row>
    <row r="3983" spans="2:20" s="86" customFormat="1" ht="10.199999999999999">
      <c r="B3983" s="87"/>
      <c r="C3983" s="87"/>
      <c r="D3983" s="89"/>
      <c r="R3983" s="89"/>
      <c r="S3983" s="89"/>
      <c r="T3983" s="89"/>
    </row>
    <row r="3984" spans="2:20" s="86" customFormat="1" ht="10.199999999999999">
      <c r="B3984" s="87"/>
      <c r="C3984" s="87"/>
      <c r="D3984" s="89"/>
      <c r="R3984" s="89"/>
      <c r="S3984" s="89"/>
      <c r="T3984" s="89"/>
    </row>
    <row r="3985" spans="2:20" s="86" customFormat="1" ht="10.199999999999999">
      <c r="B3985" s="87"/>
      <c r="C3985" s="87"/>
      <c r="D3985" s="89"/>
      <c r="R3985" s="89"/>
      <c r="S3985" s="89"/>
      <c r="T3985" s="89"/>
    </row>
    <row r="3986" spans="2:20" s="86" customFormat="1" ht="10.199999999999999">
      <c r="B3986" s="87"/>
      <c r="C3986" s="87"/>
      <c r="D3986" s="89"/>
      <c r="R3986" s="89"/>
      <c r="S3986" s="89"/>
      <c r="T3986" s="89"/>
    </row>
    <row r="3987" spans="2:20" s="86" customFormat="1" ht="10.199999999999999">
      <c r="B3987" s="87"/>
      <c r="C3987" s="87"/>
      <c r="D3987" s="89"/>
      <c r="R3987" s="89"/>
      <c r="S3987" s="89"/>
      <c r="T3987" s="89"/>
    </row>
    <row r="3988" spans="2:20" s="86" customFormat="1" ht="10.199999999999999">
      <c r="B3988" s="87"/>
      <c r="C3988" s="87"/>
      <c r="D3988" s="89"/>
      <c r="R3988" s="89"/>
      <c r="S3988" s="89"/>
      <c r="T3988" s="89"/>
    </row>
    <row r="3989" spans="2:20" s="86" customFormat="1" ht="10.199999999999999">
      <c r="B3989" s="87"/>
      <c r="C3989" s="87"/>
      <c r="D3989" s="89"/>
      <c r="R3989" s="89"/>
      <c r="S3989" s="89"/>
      <c r="T3989" s="89"/>
    </row>
    <row r="3990" spans="2:20" s="86" customFormat="1" ht="10.199999999999999">
      <c r="B3990" s="87"/>
      <c r="C3990" s="87"/>
      <c r="D3990" s="89"/>
      <c r="R3990" s="89"/>
      <c r="S3990" s="89"/>
      <c r="T3990" s="89"/>
    </row>
    <row r="3991" spans="2:20" s="86" customFormat="1" ht="10.199999999999999">
      <c r="B3991" s="87"/>
      <c r="C3991" s="87"/>
      <c r="D3991" s="89"/>
      <c r="R3991" s="89"/>
      <c r="S3991" s="89"/>
      <c r="T3991" s="89"/>
    </row>
    <row r="3992" spans="2:20" s="86" customFormat="1" ht="10.199999999999999">
      <c r="B3992" s="87"/>
      <c r="C3992" s="87"/>
      <c r="D3992" s="89"/>
      <c r="R3992" s="89"/>
      <c r="S3992" s="89"/>
      <c r="T3992" s="89"/>
    </row>
    <row r="3993" spans="2:20" s="86" customFormat="1" ht="10.199999999999999">
      <c r="B3993" s="87"/>
      <c r="C3993" s="87"/>
      <c r="D3993" s="89"/>
      <c r="R3993" s="89"/>
      <c r="S3993" s="89"/>
      <c r="T3993" s="89"/>
    </row>
    <row r="3994" spans="2:20" s="86" customFormat="1" ht="10.199999999999999">
      <c r="B3994" s="87"/>
      <c r="C3994" s="87"/>
      <c r="D3994" s="89"/>
      <c r="R3994" s="89"/>
      <c r="S3994" s="89"/>
      <c r="T3994" s="89"/>
    </row>
    <row r="3995" spans="2:20" s="86" customFormat="1" ht="10.199999999999999">
      <c r="B3995" s="87"/>
      <c r="C3995" s="87"/>
      <c r="D3995" s="89"/>
      <c r="R3995" s="89"/>
      <c r="S3995" s="89"/>
      <c r="T3995" s="89"/>
    </row>
    <row r="3996" spans="2:20" s="86" customFormat="1" ht="10.199999999999999">
      <c r="B3996" s="87"/>
      <c r="C3996" s="87"/>
      <c r="D3996" s="89"/>
      <c r="R3996" s="89"/>
      <c r="S3996" s="89"/>
      <c r="T3996" s="89"/>
    </row>
    <row r="3997" spans="2:20" s="86" customFormat="1" ht="10.199999999999999">
      <c r="B3997" s="87"/>
      <c r="C3997" s="87"/>
      <c r="D3997" s="89"/>
      <c r="R3997" s="89"/>
      <c r="S3997" s="89"/>
      <c r="T3997" s="89"/>
    </row>
    <row r="3998" spans="2:20" s="86" customFormat="1" ht="10.199999999999999">
      <c r="B3998" s="87"/>
      <c r="C3998" s="87"/>
      <c r="D3998" s="89"/>
      <c r="R3998" s="89"/>
      <c r="S3998" s="89"/>
      <c r="T3998" s="89"/>
    </row>
    <row r="3999" spans="2:20" s="86" customFormat="1" ht="10.199999999999999">
      <c r="B3999" s="87"/>
      <c r="C3999" s="87"/>
      <c r="D3999" s="89"/>
      <c r="R3999" s="89"/>
      <c r="S3999" s="89"/>
      <c r="T3999" s="89"/>
    </row>
    <row r="4000" spans="2:20" s="86" customFormat="1" ht="10.199999999999999">
      <c r="B4000" s="87"/>
      <c r="C4000" s="87"/>
      <c r="D4000" s="89"/>
      <c r="R4000" s="89"/>
      <c r="S4000" s="89"/>
      <c r="T4000" s="89"/>
    </row>
    <row r="4001" spans="2:20" s="86" customFormat="1" ht="10.199999999999999">
      <c r="B4001" s="87"/>
      <c r="C4001" s="87"/>
      <c r="D4001" s="89"/>
      <c r="R4001" s="89"/>
      <c r="S4001" s="89"/>
      <c r="T4001" s="89"/>
    </row>
    <row r="4002" spans="2:20" s="86" customFormat="1" ht="10.199999999999999">
      <c r="B4002" s="87"/>
      <c r="C4002" s="87"/>
      <c r="D4002" s="89"/>
      <c r="R4002" s="89"/>
      <c r="S4002" s="89"/>
      <c r="T4002" s="89"/>
    </row>
    <row r="4003" spans="2:20" s="86" customFormat="1" ht="10.199999999999999">
      <c r="B4003" s="87"/>
      <c r="C4003" s="87"/>
      <c r="D4003" s="89"/>
      <c r="R4003" s="89"/>
      <c r="S4003" s="89"/>
      <c r="T4003" s="89"/>
    </row>
    <row r="4004" spans="2:20" s="86" customFormat="1" ht="10.199999999999999">
      <c r="B4004" s="87"/>
      <c r="C4004" s="87"/>
      <c r="D4004" s="89"/>
      <c r="R4004" s="89"/>
      <c r="S4004" s="89"/>
      <c r="T4004" s="89"/>
    </row>
    <row r="4005" spans="2:20" s="86" customFormat="1" ht="10.199999999999999">
      <c r="B4005" s="87"/>
      <c r="C4005" s="87"/>
      <c r="D4005" s="89"/>
      <c r="R4005" s="89"/>
      <c r="S4005" s="89"/>
      <c r="T4005" s="89"/>
    </row>
    <row r="4006" spans="2:20" s="86" customFormat="1" ht="10.199999999999999">
      <c r="B4006" s="87"/>
      <c r="C4006" s="87"/>
      <c r="D4006" s="89"/>
      <c r="R4006" s="89"/>
      <c r="S4006" s="89"/>
      <c r="T4006" s="89"/>
    </row>
    <row r="4007" spans="2:20" s="86" customFormat="1" ht="10.199999999999999">
      <c r="B4007" s="87"/>
      <c r="C4007" s="87"/>
      <c r="D4007" s="89"/>
      <c r="R4007" s="89"/>
      <c r="S4007" s="89"/>
      <c r="T4007" s="89"/>
    </row>
    <row r="4008" spans="2:20" s="86" customFormat="1" ht="10.199999999999999">
      <c r="B4008" s="87"/>
      <c r="C4008" s="87"/>
      <c r="D4008" s="89"/>
      <c r="R4008" s="89"/>
      <c r="S4008" s="89"/>
      <c r="T4008" s="89"/>
    </row>
    <row r="4009" spans="2:20" s="86" customFormat="1" ht="10.199999999999999">
      <c r="B4009" s="87"/>
      <c r="C4009" s="87"/>
      <c r="D4009" s="89"/>
      <c r="R4009" s="89"/>
      <c r="S4009" s="89"/>
      <c r="T4009" s="89"/>
    </row>
    <row r="4010" spans="2:20" s="86" customFormat="1" ht="10.199999999999999">
      <c r="B4010" s="87"/>
      <c r="C4010" s="87"/>
      <c r="D4010" s="89"/>
      <c r="R4010" s="89"/>
      <c r="S4010" s="89"/>
      <c r="T4010" s="89"/>
    </row>
    <row r="4011" spans="2:20" s="86" customFormat="1" ht="10.199999999999999">
      <c r="B4011" s="87"/>
      <c r="C4011" s="87"/>
      <c r="D4011" s="89"/>
      <c r="R4011" s="89"/>
      <c r="S4011" s="89"/>
      <c r="T4011" s="89"/>
    </row>
    <row r="4012" spans="2:20" s="86" customFormat="1" ht="10.199999999999999">
      <c r="B4012" s="87"/>
      <c r="C4012" s="87"/>
      <c r="D4012" s="89"/>
      <c r="R4012" s="89"/>
      <c r="S4012" s="89"/>
      <c r="T4012" s="89"/>
    </row>
    <row r="4013" spans="2:20" s="86" customFormat="1" ht="10.199999999999999">
      <c r="B4013" s="87"/>
      <c r="C4013" s="87"/>
      <c r="D4013" s="89"/>
      <c r="R4013" s="89"/>
      <c r="S4013" s="89"/>
      <c r="T4013" s="89"/>
    </row>
    <row r="4014" spans="2:20" s="86" customFormat="1" ht="10.199999999999999">
      <c r="B4014" s="87"/>
      <c r="C4014" s="87"/>
      <c r="D4014" s="89"/>
      <c r="R4014" s="89"/>
      <c r="S4014" s="89"/>
      <c r="T4014" s="89"/>
    </row>
    <row r="4015" spans="2:20" s="86" customFormat="1" ht="10.199999999999999">
      <c r="B4015" s="87"/>
      <c r="C4015" s="87"/>
      <c r="D4015" s="89"/>
      <c r="R4015" s="89"/>
      <c r="S4015" s="89"/>
      <c r="T4015" s="89"/>
    </row>
    <row r="4016" spans="2:20" s="86" customFormat="1" ht="10.199999999999999">
      <c r="B4016" s="87"/>
      <c r="C4016" s="87"/>
      <c r="D4016" s="89"/>
      <c r="R4016" s="89"/>
      <c r="S4016" s="89"/>
      <c r="T4016" s="89"/>
    </row>
    <row r="4017" spans="2:20" s="86" customFormat="1" ht="10.199999999999999">
      <c r="B4017" s="87"/>
      <c r="C4017" s="87"/>
      <c r="D4017" s="89"/>
      <c r="R4017" s="89"/>
      <c r="S4017" s="89"/>
      <c r="T4017" s="89"/>
    </row>
    <row r="4018" spans="2:20" s="86" customFormat="1" ht="10.199999999999999">
      <c r="B4018" s="87"/>
      <c r="C4018" s="87"/>
      <c r="D4018" s="89"/>
      <c r="R4018" s="89"/>
      <c r="S4018" s="89"/>
      <c r="T4018" s="89"/>
    </row>
    <row r="4019" spans="2:20" s="86" customFormat="1" ht="10.199999999999999">
      <c r="B4019" s="87"/>
      <c r="C4019" s="87"/>
      <c r="D4019" s="89"/>
      <c r="R4019" s="89"/>
      <c r="S4019" s="89"/>
      <c r="T4019" s="89"/>
    </row>
    <row r="4020" spans="2:20" s="86" customFormat="1" ht="10.199999999999999">
      <c r="B4020" s="87"/>
      <c r="C4020" s="87"/>
      <c r="D4020" s="89"/>
      <c r="R4020" s="89"/>
      <c r="S4020" s="89"/>
      <c r="T4020" s="89"/>
    </row>
    <row r="4021" spans="2:20" s="86" customFormat="1" ht="10.199999999999999">
      <c r="B4021" s="87"/>
      <c r="C4021" s="87"/>
      <c r="D4021" s="89"/>
      <c r="R4021" s="89"/>
      <c r="S4021" s="89"/>
      <c r="T4021" s="89"/>
    </row>
    <row r="4022" spans="2:20" s="86" customFormat="1" ht="10.199999999999999">
      <c r="B4022" s="87"/>
      <c r="C4022" s="87"/>
      <c r="D4022" s="89"/>
      <c r="R4022" s="89"/>
      <c r="S4022" s="89"/>
      <c r="T4022" s="89"/>
    </row>
    <row r="4023" spans="2:20" s="86" customFormat="1" ht="10.199999999999999">
      <c r="B4023" s="87"/>
      <c r="C4023" s="87"/>
      <c r="D4023" s="89"/>
      <c r="R4023" s="89"/>
      <c r="S4023" s="89"/>
      <c r="T4023" s="89"/>
    </row>
    <row r="4024" spans="2:20" s="86" customFormat="1" ht="10.199999999999999">
      <c r="B4024" s="87"/>
      <c r="C4024" s="87"/>
      <c r="D4024" s="89"/>
      <c r="R4024" s="89"/>
      <c r="S4024" s="89"/>
      <c r="T4024" s="89"/>
    </row>
    <row r="4025" spans="2:20" s="86" customFormat="1" ht="10.199999999999999">
      <c r="B4025" s="87"/>
      <c r="C4025" s="87"/>
      <c r="D4025" s="89"/>
      <c r="R4025" s="89"/>
      <c r="S4025" s="89"/>
      <c r="T4025" s="89"/>
    </row>
    <row r="4026" spans="2:20" s="86" customFormat="1" ht="10.199999999999999">
      <c r="B4026" s="87"/>
      <c r="C4026" s="87"/>
      <c r="D4026" s="89"/>
      <c r="R4026" s="89"/>
      <c r="S4026" s="89"/>
      <c r="T4026" s="89"/>
    </row>
    <row r="4027" spans="2:20" s="86" customFormat="1" ht="10.199999999999999">
      <c r="B4027" s="87"/>
      <c r="C4027" s="87"/>
      <c r="D4027" s="89"/>
      <c r="R4027" s="89"/>
      <c r="S4027" s="89"/>
      <c r="T4027" s="89"/>
    </row>
    <row r="4028" spans="2:20" s="86" customFormat="1" ht="10.199999999999999">
      <c r="B4028" s="87"/>
      <c r="C4028" s="87"/>
      <c r="D4028" s="89"/>
      <c r="R4028" s="89"/>
      <c r="S4028" s="89"/>
      <c r="T4028" s="89"/>
    </row>
    <row r="4029" spans="2:20" s="86" customFormat="1" ht="10.199999999999999">
      <c r="B4029" s="87"/>
      <c r="C4029" s="87"/>
      <c r="D4029" s="89"/>
      <c r="R4029" s="89"/>
      <c r="S4029" s="89"/>
      <c r="T4029" s="89"/>
    </row>
    <row r="4030" spans="2:20" s="86" customFormat="1" ht="10.199999999999999">
      <c r="B4030" s="87"/>
      <c r="C4030" s="87"/>
      <c r="D4030" s="89"/>
      <c r="R4030" s="89"/>
      <c r="S4030" s="89"/>
      <c r="T4030" s="89"/>
    </row>
    <row r="4031" spans="2:20" s="86" customFormat="1" ht="10.199999999999999">
      <c r="B4031" s="87"/>
      <c r="C4031" s="87"/>
      <c r="D4031" s="89"/>
      <c r="R4031" s="89"/>
      <c r="S4031" s="89"/>
      <c r="T4031" s="89"/>
    </row>
    <row r="4032" spans="2:20" s="86" customFormat="1" ht="10.199999999999999">
      <c r="B4032" s="87"/>
      <c r="C4032" s="87"/>
      <c r="D4032" s="89"/>
      <c r="R4032" s="89"/>
      <c r="S4032" s="89"/>
      <c r="T4032" s="89"/>
    </row>
    <row r="4033" spans="2:20" s="86" customFormat="1" ht="10.199999999999999">
      <c r="B4033" s="87"/>
      <c r="C4033" s="87"/>
      <c r="D4033" s="89"/>
      <c r="R4033" s="89"/>
      <c r="S4033" s="89"/>
      <c r="T4033" s="89"/>
    </row>
    <row r="4034" spans="2:20" s="86" customFormat="1" ht="10.199999999999999">
      <c r="B4034" s="87"/>
      <c r="C4034" s="87"/>
      <c r="D4034" s="89"/>
      <c r="R4034" s="89"/>
      <c r="S4034" s="89"/>
      <c r="T4034" s="89"/>
    </row>
    <row r="4035" spans="2:20" s="86" customFormat="1" ht="10.199999999999999">
      <c r="B4035" s="87"/>
      <c r="C4035" s="87"/>
      <c r="D4035" s="89"/>
      <c r="R4035" s="89"/>
      <c r="S4035" s="89"/>
      <c r="T4035" s="89"/>
    </row>
    <row r="4036" spans="2:20" s="86" customFormat="1" ht="10.199999999999999">
      <c r="B4036" s="87"/>
      <c r="C4036" s="87"/>
      <c r="D4036" s="89"/>
      <c r="R4036" s="89"/>
      <c r="S4036" s="89"/>
      <c r="T4036" s="89"/>
    </row>
    <row r="4037" spans="2:20" s="86" customFormat="1" ht="10.199999999999999">
      <c r="B4037" s="87"/>
      <c r="C4037" s="87"/>
      <c r="D4037" s="89"/>
      <c r="R4037" s="89"/>
      <c r="S4037" s="89"/>
      <c r="T4037" s="89"/>
    </row>
    <row r="4038" spans="2:20" s="86" customFormat="1" ht="10.199999999999999">
      <c r="B4038" s="87"/>
      <c r="C4038" s="87"/>
      <c r="D4038" s="89"/>
      <c r="R4038" s="89"/>
      <c r="S4038" s="89"/>
      <c r="T4038" s="89"/>
    </row>
    <row r="4039" spans="2:20" s="86" customFormat="1" ht="10.199999999999999">
      <c r="B4039" s="87"/>
      <c r="C4039" s="87"/>
      <c r="D4039" s="89"/>
      <c r="R4039" s="89"/>
      <c r="S4039" s="89"/>
      <c r="T4039" s="89"/>
    </row>
    <row r="4040" spans="2:20" s="86" customFormat="1" ht="10.199999999999999">
      <c r="B4040" s="87"/>
      <c r="C4040" s="87"/>
      <c r="D4040" s="89"/>
      <c r="R4040" s="89"/>
      <c r="S4040" s="89"/>
      <c r="T4040" s="89"/>
    </row>
    <row r="4041" spans="2:20" s="86" customFormat="1" ht="10.199999999999999">
      <c r="B4041" s="87"/>
      <c r="C4041" s="87"/>
      <c r="D4041" s="89"/>
      <c r="R4041" s="89"/>
      <c r="S4041" s="89"/>
      <c r="T4041" s="89"/>
    </row>
    <row r="4042" spans="2:20" s="86" customFormat="1" ht="10.199999999999999">
      <c r="B4042" s="87"/>
      <c r="C4042" s="87"/>
      <c r="D4042" s="89"/>
      <c r="R4042" s="89"/>
      <c r="S4042" s="89"/>
      <c r="T4042" s="89"/>
    </row>
    <row r="4043" spans="2:20" s="86" customFormat="1" ht="10.199999999999999">
      <c r="B4043" s="87"/>
      <c r="C4043" s="87"/>
      <c r="D4043" s="89"/>
      <c r="R4043" s="89"/>
      <c r="S4043" s="89"/>
      <c r="T4043" s="89"/>
    </row>
    <row r="4044" spans="2:20" s="86" customFormat="1" ht="10.199999999999999">
      <c r="B4044" s="87"/>
      <c r="C4044" s="87"/>
      <c r="D4044" s="89"/>
      <c r="R4044" s="89"/>
      <c r="S4044" s="89"/>
      <c r="T4044" s="89"/>
    </row>
    <row r="4045" spans="2:20" s="86" customFormat="1" ht="10.199999999999999">
      <c r="B4045" s="87"/>
      <c r="C4045" s="87"/>
      <c r="D4045" s="89"/>
      <c r="R4045" s="89"/>
      <c r="S4045" s="89"/>
      <c r="T4045" s="89"/>
    </row>
    <row r="4046" spans="2:20" s="86" customFormat="1" ht="10.199999999999999">
      <c r="B4046" s="87"/>
      <c r="C4046" s="87"/>
      <c r="D4046" s="89"/>
      <c r="R4046" s="89"/>
      <c r="S4046" s="89"/>
      <c r="T4046" s="89"/>
    </row>
    <row r="4047" spans="2:20" s="86" customFormat="1" ht="10.199999999999999">
      <c r="B4047" s="87"/>
      <c r="C4047" s="87"/>
      <c r="D4047" s="89"/>
      <c r="R4047" s="89"/>
      <c r="S4047" s="89"/>
      <c r="T4047" s="89"/>
    </row>
    <row r="4048" spans="2:20" s="86" customFormat="1" ht="10.199999999999999">
      <c r="B4048" s="87"/>
      <c r="C4048" s="87"/>
      <c r="D4048" s="89"/>
      <c r="R4048" s="89"/>
      <c r="S4048" s="89"/>
      <c r="T4048" s="89"/>
    </row>
    <row r="4049" spans="2:20" s="86" customFormat="1" ht="10.199999999999999">
      <c r="B4049" s="87"/>
      <c r="C4049" s="87"/>
      <c r="D4049" s="89"/>
      <c r="R4049" s="89"/>
      <c r="S4049" s="89"/>
      <c r="T4049" s="89"/>
    </row>
    <row r="4050" spans="2:20" s="86" customFormat="1" ht="10.199999999999999">
      <c r="B4050" s="87"/>
      <c r="C4050" s="87"/>
      <c r="D4050" s="89"/>
      <c r="R4050" s="89"/>
      <c r="S4050" s="89"/>
      <c r="T4050" s="89"/>
    </row>
    <row r="4051" spans="2:20" s="86" customFormat="1" ht="10.199999999999999">
      <c r="B4051" s="87"/>
      <c r="C4051" s="87"/>
      <c r="D4051" s="89"/>
      <c r="R4051" s="89"/>
      <c r="S4051" s="89"/>
      <c r="T4051" s="89"/>
    </row>
    <row r="4052" spans="2:20" s="86" customFormat="1" ht="10.199999999999999">
      <c r="B4052" s="87"/>
      <c r="C4052" s="87"/>
      <c r="D4052" s="89"/>
      <c r="R4052" s="89"/>
      <c r="S4052" s="89"/>
      <c r="T4052" s="89"/>
    </row>
    <row r="4053" spans="2:20" s="86" customFormat="1" ht="10.199999999999999">
      <c r="B4053" s="87"/>
      <c r="C4053" s="87"/>
      <c r="D4053" s="89"/>
      <c r="R4053" s="89"/>
      <c r="S4053" s="89"/>
      <c r="T4053" s="89"/>
    </row>
    <row r="4054" spans="2:20" s="86" customFormat="1" ht="10.199999999999999">
      <c r="B4054" s="87"/>
      <c r="C4054" s="87"/>
      <c r="D4054" s="89"/>
      <c r="R4054" s="89"/>
      <c r="S4054" s="89"/>
      <c r="T4054" s="89"/>
    </row>
    <row r="4055" spans="2:20" s="86" customFormat="1" ht="10.199999999999999">
      <c r="B4055" s="87"/>
      <c r="C4055" s="87"/>
      <c r="D4055" s="89"/>
      <c r="R4055" s="89"/>
      <c r="S4055" s="89"/>
      <c r="T4055" s="89"/>
    </row>
    <row r="4056" spans="2:20" s="86" customFormat="1" ht="10.199999999999999">
      <c r="B4056" s="87"/>
      <c r="C4056" s="87"/>
      <c r="D4056" s="89"/>
      <c r="R4056" s="89"/>
      <c r="S4056" s="89"/>
      <c r="T4056" s="89"/>
    </row>
    <row r="4057" spans="2:20" s="86" customFormat="1" ht="10.199999999999999">
      <c r="B4057" s="87"/>
      <c r="C4057" s="87"/>
      <c r="D4057" s="89"/>
      <c r="R4057" s="89"/>
      <c r="S4057" s="89"/>
      <c r="T4057" s="89"/>
    </row>
    <row r="4058" spans="2:20" s="86" customFormat="1" ht="10.199999999999999">
      <c r="B4058" s="87"/>
      <c r="C4058" s="87"/>
      <c r="D4058" s="89"/>
      <c r="R4058" s="89"/>
      <c r="S4058" s="89"/>
      <c r="T4058" s="89"/>
    </row>
    <row r="4059" spans="2:20" s="86" customFormat="1" ht="10.199999999999999">
      <c r="B4059" s="87"/>
      <c r="C4059" s="87"/>
      <c r="D4059" s="89"/>
      <c r="R4059" s="89"/>
      <c r="S4059" s="89"/>
      <c r="T4059" s="89"/>
    </row>
    <row r="4060" spans="2:20" s="86" customFormat="1" ht="10.199999999999999">
      <c r="B4060" s="87"/>
      <c r="C4060" s="87"/>
      <c r="D4060" s="89"/>
      <c r="R4060" s="89"/>
      <c r="S4060" s="89"/>
      <c r="T4060" s="89"/>
    </row>
    <row r="4061" spans="2:20" s="86" customFormat="1" ht="10.199999999999999">
      <c r="B4061" s="87"/>
      <c r="C4061" s="87"/>
      <c r="D4061" s="89"/>
      <c r="R4061" s="89"/>
      <c r="S4061" s="89"/>
      <c r="T4061" s="89"/>
    </row>
    <row r="4062" spans="2:20" s="86" customFormat="1" ht="10.199999999999999">
      <c r="B4062" s="87"/>
      <c r="C4062" s="87"/>
      <c r="D4062" s="89"/>
      <c r="R4062" s="89"/>
      <c r="S4062" s="89"/>
      <c r="T4062" s="89"/>
    </row>
    <row r="4063" spans="2:20" s="86" customFormat="1" ht="10.199999999999999">
      <c r="B4063" s="87"/>
      <c r="C4063" s="87"/>
      <c r="D4063" s="89"/>
      <c r="R4063" s="89"/>
      <c r="S4063" s="89"/>
      <c r="T4063" s="89"/>
    </row>
    <row r="4064" spans="2:20" s="86" customFormat="1" ht="10.199999999999999">
      <c r="B4064" s="87"/>
      <c r="C4064" s="87"/>
      <c r="D4064" s="89"/>
      <c r="R4064" s="89"/>
      <c r="S4064" s="89"/>
      <c r="T4064" s="89"/>
    </row>
    <row r="4065" spans="2:20" s="86" customFormat="1" ht="10.199999999999999">
      <c r="B4065" s="87"/>
      <c r="C4065" s="87"/>
      <c r="D4065" s="89"/>
      <c r="R4065" s="89"/>
      <c r="S4065" s="89"/>
      <c r="T4065" s="89"/>
    </row>
    <row r="4066" spans="2:20" s="86" customFormat="1" ht="10.199999999999999">
      <c r="B4066" s="87"/>
      <c r="C4066" s="87"/>
      <c r="D4066" s="89"/>
      <c r="R4066" s="89"/>
      <c r="S4066" s="89"/>
      <c r="T4066" s="89"/>
    </row>
    <row r="4067" spans="2:20" s="86" customFormat="1" ht="10.199999999999999">
      <c r="B4067" s="87"/>
      <c r="C4067" s="87"/>
      <c r="D4067" s="89"/>
      <c r="R4067" s="89"/>
      <c r="S4067" s="89"/>
      <c r="T4067" s="89"/>
    </row>
    <row r="4068" spans="2:20" s="86" customFormat="1" ht="10.199999999999999">
      <c r="B4068" s="87"/>
      <c r="C4068" s="87"/>
      <c r="D4068" s="89"/>
      <c r="R4068" s="89"/>
      <c r="S4068" s="89"/>
      <c r="T4068" s="89"/>
    </row>
    <row r="4069" spans="2:20" s="86" customFormat="1" ht="10.199999999999999">
      <c r="B4069" s="87"/>
      <c r="C4069" s="87"/>
      <c r="D4069" s="89"/>
      <c r="R4069" s="89"/>
      <c r="S4069" s="89"/>
      <c r="T4069" s="89"/>
    </row>
    <row r="4070" spans="2:20" s="86" customFormat="1" ht="10.199999999999999">
      <c r="B4070" s="87"/>
      <c r="C4070" s="87"/>
      <c r="D4070" s="89"/>
      <c r="R4070" s="89"/>
      <c r="S4070" s="89"/>
      <c r="T4070" s="89"/>
    </row>
    <row r="4071" spans="2:20" s="86" customFormat="1" ht="10.199999999999999">
      <c r="B4071" s="87"/>
      <c r="C4071" s="87"/>
      <c r="D4071" s="89"/>
      <c r="R4071" s="89"/>
      <c r="S4071" s="89"/>
      <c r="T4071" s="89"/>
    </row>
    <row r="4072" spans="2:20" s="86" customFormat="1" ht="10.199999999999999">
      <c r="B4072" s="87"/>
      <c r="C4072" s="87"/>
      <c r="D4072" s="89"/>
      <c r="R4072" s="89"/>
      <c r="S4072" s="89"/>
      <c r="T4072" s="89"/>
    </row>
    <row r="4073" spans="2:20" s="86" customFormat="1" ht="10.199999999999999">
      <c r="B4073" s="87"/>
      <c r="C4073" s="87"/>
      <c r="D4073" s="89"/>
      <c r="R4073" s="89"/>
      <c r="S4073" s="89"/>
      <c r="T4073" s="89"/>
    </row>
    <row r="4074" spans="2:20" s="86" customFormat="1" ht="10.199999999999999">
      <c r="B4074" s="87"/>
      <c r="C4074" s="87"/>
      <c r="D4074" s="89"/>
      <c r="R4074" s="89"/>
      <c r="S4074" s="89"/>
      <c r="T4074" s="89"/>
    </row>
    <row r="4075" spans="2:20" s="86" customFormat="1" ht="10.199999999999999">
      <c r="B4075" s="87"/>
      <c r="C4075" s="87"/>
      <c r="D4075" s="89"/>
      <c r="R4075" s="89"/>
      <c r="S4075" s="89"/>
      <c r="T4075" s="89"/>
    </row>
    <row r="4076" spans="2:20" s="86" customFormat="1" ht="10.199999999999999">
      <c r="B4076" s="87"/>
      <c r="C4076" s="87"/>
      <c r="D4076" s="89"/>
      <c r="R4076" s="89"/>
      <c r="S4076" s="89"/>
      <c r="T4076" s="89"/>
    </row>
    <row r="4077" spans="2:20" s="86" customFormat="1" ht="10.199999999999999">
      <c r="B4077" s="87"/>
      <c r="C4077" s="87"/>
      <c r="D4077" s="89"/>
      <c r="R4077" s="89"/>
      <c r="S4077" s="89"/>
      <c r="T4077" s="89"/>
    </row>
    <row r="4078" spans="2:20" s="86" customFormat="1" ht="10.199999999999999">
      <c r="B4078" s="87"/>
      <c r="C4078" s="87"/>
      <c r="D4078" s="89"/>
      <c r="R4078" s="89"/>
      <c r="S4078" s="89"/>
      <c r="T4078" s="89"/>
    </row>
    <row r="4079" spans="2:20" s="86" customFormat="1" ht="10.199999999999999">
      <c r="B4079" s="87"/>
      <c r="C4079" s="87"/>
      <c r="D4079" s="89"/>
      <c r="R4079" s="89"/>
      <c r="S4079" s="89"/>
      <c r="T4079" s="89"/>
    </row>
    <row r="4080" spans="2:20" s="86" customFormat="1" ht="10.199999999999999">
      <c r="B4080" s="87"/>
      <c r="C4080" s="87"/>
      <c r="D4080" s="89"/>
      <c r="R4080" s="89"/>
      <c r="S4080" s="89"/>
      <c r="T4080" s="89"/>
    </row>
    <row r="4081" spans="2:20" s="86" customFormat="1" ht="10.199999999999999">
      <c r="B4081" s="87"/>
      <c r="C4081" s="87"/>
      <c r="D4081" s="89"/>
      <c r="R4081" s="89"/>
      <c r="S4081" s="89"/>
      <c r="T4081" s="89"/>
    </row>
    <row r="4082" spans="2:20" s="86" customFormat="1" ht="10.199999999999999">
      <c r="B4082" s="87"/>
      <c r="C4082" s="87"/>
      <c r="D4082" s="89"/>
      <c r="R4082" s="89"/>
      <c r="S4082" s="89"/>
      <c r="T4082" s="89"/>
    </row>
    <row r="4083" spans="2:20" s="86" customFormat="1" ht="10.199999999999999">
      <c r="B4083" s="87"/>
      <c r="C4083" s="87"/>
      <c r="D4083" s="89"/>
      <c r="R4083" s="89"/>
      <c r="S4083" s="89"/>
      <c r="T4083" s="89"/>
    </row>
    <row r="4084" spans="2:20" s="86" customFormat="1" ht="10.199999999999999">
      <c r="B4084" s="87"/>
      <c r="C4084" s="87"/>
      <c r="D4084" s="89"/>
      <c r="R4084" s="89"/>
      <c r="S4084" s="89"/>
      <c r="T4084" s="89"/>
    </row>
    <row r="4085" spans="2:20" s="86" customFormat="1" ht="10.199999999999999">
      <c r="B4085" s="87"/>
      <c r="C4085" s="87"/>
      <c r="D4085" s="89"/>
      <c r="R4085" s="89"/>
      <c r="S4085" s="89"/>
      <c r="T4085" s="89"/>
    </row>
    <row r="4086" spans="2:20" s="86" customFormat="1" ht="10.199999999999999">
      <c r="B4086" s="87"/>
      <c r="C4086" s="87"/>
      <c r="D4086" s="89"/>
      <c r="R4086" s="89"/>
      <c r="S4086" s="89"/>
      <c r="T4086" s="89"/>
    </row>
    <row r="4087" spans="2:20" s="86" customFormat="1" ht="10.199999999999999">
      <c r="B4087" s="87"/>
      <c r="C4087" s="87"/>
      <c r="D4087" s="89"/>
      <c r="R4087" s="89"/>
      <c r="S4087" s="89"/>
      <c r="T4087" s="89"/>
    </row>
    <row r="4088" spans="2:20" s="86" customFormat="1" ht="10.199999999999999">
      <c r="B4088" s="87"/>
      <c r="C4088" s="87"/>
      <c r="D4088" s="89"/>
      <c r="R4088" s="89"/>
      <c r="S4088" s="89"/>
      <c r="T4088" s="89"/>
    </row>
    <row r="4089" spans="2:20" s="86" customFormat="1" ht="10.199999999999999">
      <c r="B4089" s="87"/>
      <c r="C4089" s="87"/>
      <c r="D4089" s="89"/>
      <c r="R4089" s="89"/>
      <c r="S4089" s="89"/>
      <c r="T4089" s="89"/>
    </row>
    <row r="4090" spans="2:20" s="86" customFormat="1" ht="10.199999999999999">
      <c r="B4090" s="87"/>
      <c r="C4090" s="87"/>
      <c r="D4090" s="89"/>
      <c r="R4090" s="89"/>
      <c r="S4090" s="89"/>
      <c r="T4090" s="89"/>
    </row>
    <row r="4091" spans="2:20" s="86" customFormat="1" ht="10.199999999999999">
      <c r="B4091" s="87"/>
      <c r="C4091" s="87"/>
      <c r="D4091" s="89"/>
      <c r="R4091" s="89"/>
      <c r="S4091" s="89"/>
      <c r="T4091" s="89"/>
    </row>
    <row r="4092" spans="2:20" s="86" customFormat="1" ht="10.199999999999999">
      <c r="B4092" s="87"/>
      <c r="C4092" s="87"/>
      <c r="D4092" s="89"/>
      <c r="R4092" s="89"/>
      <c r="S4092" s="89"/>
      <c r="T4092" s="89"/>
    </row>
    <row r="4093" spans="2:20" s="86" customFormat="1" ht="10.199999999999999">
      <c r="B4093" s="87"/>
      <c r="C4093" s="87"/>
      <c r="D4093" s="89"/>
      <c r="R4093" s="89"/>
      <c r="S4093" s="89"/>
      <c r="T4093" s="89"/>
    </row>
    <row r="4094" spans="2:20" s="86" customFormat="1" ht="10.199999999999999">
      <c r="B4094" s="87"/>
      <c r="C4094" s="87"/>
      <c r="D4094" s="89"/>
      <c r="R4094" s="89"/>
      <c r="S4094" s="89"/>
      <c r="T4094" s="89"/>
    </row>
    <row r="4095" spans="2:20" s="86" customFormat="1" ht="10.199999999999999">
      <c r="B4095" s="87"/>
      <c r="C4095" s="87"/>
      <c r="D4095" s="89"/>
      <c r="R4095" s="89"/>
      <c r="S4095" s="89"/>
      <c r="T4095" s="89"/>
    </row>
    <row r="4096" spans="2:20" s="86" customFormat="1" ht="10.199999999999999">
      <c r="B4096" s="87"/>
      <c r="C4096" s="87"/>
      <c r="D4096" s="89"/>
      <c r="R4096" s="89"/>
      <c r="S4096" s="89"/>
      <c r="T4096" s="89"/>
    </row>
    <row r="4097" spans="2:20" s="86" customFormat="1" ht="10.199999999999999">
      <c r="B4097" s="87"/>
      <c r="C4097" s="87"/>
      <c r="D4097" s="89"/>
      <c r="R4097" s="89"/>
      <c r="S4097" s="89"/>
      <c r="T4097" s="89"/>
    </row>
    <row r="4098" spans="2:20" s="86" customFormat="1" ht="10.199999999999999">
      <c r="B4098" s="87"/>
      <c r="C4098" s="87"/>
      <c r="D4098" s="89"/>
      <c r="R4098" s="89"/>
      <c r="S4098" s="89"/>
      <c r="T4098" s="89"/>
    </row>
    <row r="4099" spans="2:20" s="86" customFormat="1" ht="10.199999999999999">
      <c r="B4099" s="87"/>
      <c r="C4099" s="87"/>
      <c r="D4099" s="89"/>
      <c r="R4099" s="89"/>
      <c r="S4099" s="89"/>
      <c r="T4099" s="89"/>
    </row>
    <row r="4100" spans="2:20" s="86" customFormat="1" ht="10.199999999999999">
      <c r="B4100" s="87"/>
      <c r="C4100" s="87"/>
      <c r="D4100" s="89"/>
      <c r="R4100" s="89"/>
      <c r="S4100" s="89"/>
      <c r="T4100" s="89"/>
    </row>
    <row r="4101" spans="2:20" s="86" customFormat="1" ht="10.199999999999999">
      <c r="B4101" s="87"/>
      <c r="C4101" s="87"/>
      <c r="D4101" s="89"/>
      <c r="R4101" s="89"/>
      <c r="S4101" s="89"/>
      <c r="T4101" s="89"/>
    </row>
    <row r="4102" spans="2:20" s="86" customFormat="1" ht="10.199999999999999">
      <c r="B4102" s="87"/>
      <c r="C4102" s="87"/>
      <c r="D4102" s="89"/>
      <c r="R4102" s="89"/>
      <c r="S4102" s="89"/>
      <c r="T4102" s="89"/>
    </row>
    <row r="4103" spans="2:20" s="86" customFormat="1" ht="10.199999999999999">
      <c r="B4103" s="87"/>
      <c r="C4103" s="87"/>
      <c r="D4103" s="89"/>
      <c r="R4103" s="89"/>
      <c r="S4103" s="89"/>
      <c r="T4103" s="89"/>
    </row>
    <row r="4104" spans="2:20" s="86" customFormat="1" ht="10.199999999999999">
      <c r="B4104" s="87"/>
      <c r="C4104" s="87"/>
      <c r="D4104" s="89"/>
      <c r="R4104" s="89"/>
      <c r="S4104" s="89"/>
      <c r="T4104" s="89"/>
    </row>
    <row r="4105" spans="2:20" s="86" customFormat="1" ht="10.199999999999999">
      <c r="B4105" s="87"/>
      <c r="C4105" s="87"/>
      <c r="D4105" s="89"/>
      <c r="R4105" s="89"/>
      <c r="S4105" s="89"/>
      <c r="T4105" s="89"/>
    </row>
    <row r="4106" spans="2:20" s="86" customFormat="1" ht="10.199999999999999">
      <c r="B4106" s="87"/>
      <c r="C4106" s="87"/>
      <c r="D4106" s="89"/>
      <c r="R4106" s="89"/>
      <c r="S4106" s="89"/>
      <c r="T4106" s="89"/>
    </row>
    <row r="4107" spans="2:20" s="86" customFormat="1" ht="10.199999999999999">
      <c r="B4107" s="87"/>
      <c r="C4107" s="87"/>
      <c r="D4107" s="89"/>
      <c r="R4107" s="89"/>
      <c r="S4107" s="89"/>
      <c r="T4107" s="89"/>
    </row>
    <row r="4108" spans="2:20" s="86" customFormat="1" ht="10.199999999999999">
      <c r="B4108" s="87"/>
      <c r="C4108" s="87"/>
      <c r="D4108" s="89"/>
      <c r="R4108" s="89"/>
      <c r="S4108" s="89"/>
      <c r="T4108" s="89"/>
    </row>
    <row r="4109" spans="2:20" s="86" customFormat="1" ht="10.199999999999999">
      <c r="B4109" s="87"/>
      <c r="C4109" s="87"/>
      <c r="D4109" s="89"/>
      <c r="R4109" s="89"/>
      <c r="S4109" s="89"/>
      <c r="T4109" s="89"/>
    </row>
    <row r="4110" spans="2:20" s="86" customFormat="1" ht="10.199999999999999">
      <c r="B4110" s="87"/>
      <c r="C4110" s="87"/>
      <c r="D4110" s="89"/>
      <c r="R4110" s="89"/>
      <c r="S4110" s="89"/>
      <c r="T4110" s="89"/>
    </row>
    <row r="4111" spans="2:20" s="86" customFormat="1" ht="10.199999999999999">
      <c r="B4111" s="87"/>
      <c r="C4111" s="87"/>
      <c r="D4111" s="89"/>
      <c r="R4111" s="89"/>
      <c r="S4111" s="89"/>
      <c r="T4111" s="89"/>
    </row>
    <row r="4112" spans="2:20" s="86" customFormat="1" ht="10.199999999999999">
      <c r="B4112" s="87"/>
      <c r="C4112" s="87"/>
      <c r="D4112" s="89"/>
      <c r="R4112" s="89"/>
      <c r="S4112" s="89"/>
      <c r="T4112" s="89"/>
    </row>
    <row r="4113" spans="2:20" s="86" customFormat="1" ht="10.199999999999999">
      <c r="B4113" s="87"/>
      <c r="C4113" s="87"/>
      <c r="D4113" s="89"/>
      <c r="R4113" s="89"/>
      <c r="S4113" s="89"/>
      <c r="T4113" s="89"/>
    </row>
    <row r="4114" spans="2:20" s="86" customFormat="1" ht="10.199999999999999">
      <c r="B4114" s="87"/>
      <c r="C4114" s="87"/>
      <c r="D4114" s="89"/>
      <c r="R4114" s="89"/>
      <c r="S4114" s="89"/>
      <c r="T4114" s="89"/>
    </row>
    <row r="4115" spans="2:20" s="86" customFormat="1" ht="10.199999999999999">
      <c r="B4115" s="87"/>
      <c r="C4115" s="87"/>
      <c r="D4115" s="89"/>
      <c r="R4115" s="89"/>
      <c r="S4115" s="89"/>
      <c r="T4115" s="89"/>
    </row>
    <row r="4116" spans="2:20" s="86" customFormat="1" ht="10.199999999999999">
      <c r="B4116" s="87"/>
      <c r="C4116" s="87"/>
      <c r="D4116" s="89"/>
      <c r="R4116" s="89"/>
      <c r="S4116" s="89"/>
      <c r="T4116" s="89"/>
    </row>
    <row r="4117" spans="2:20" s="86" customFormat="1" ht="10.199999999999999">
      <c r="B4117" s="87"/>
      <c r="C4117" s="87"/>
      <c r="D4117" s="89"/>
      <c r="R4117" s="89"/>
      <c r="S4117" s="89"/>
      <c r="T4117" s="89"/>
    </row>
    <row r="4118" spans="2:20" s="86" customFormat="1" ht="10.199999999999999">
      <c r="B4118" s="87"/>
      <c r="C4118" s="87"/>
      <c r="D4118" s="89"/>
      <c r="R4118" s="89"/>
      <c r="S4118" s="89"/>
      <c r="T4118" s="89"/>
    </row>
    <row r="4119" spans="2:20" s="86" customFormat="1" ht="10.199999999999999">
      <c r="B4119" s="87"/>
      <c r="C4119" s="87"/>
      <c r="D4119" s="89"/>
      <c r="R4119" s="89"/>
      <c r="S4119" s="89"/>
      <c r="T4119" s="89"/>
    </row>
    <row r="4120" spans="2:20" s="86" customFormat="1" ht="10.199999999999999">
      <c r="B4120" s="87"/>
      <c r="C4120" s="87"/>
      <c r="D4120" s="89"/>
      <c r="R4120" s="89"/>
      <c r="S4120" s="89"/>
      <c r="T4120" s="89"/>
    </row>
    <row r="4121" spans="2:20" s="86" customFormat="1" ht="10.199999999999999">
      <c r="B4121" s="87"/>
      <c r="C4121" s="87"/>
      <c r="D4121" s="89"/>
      <c r="R4121" s="89"/>
      <c r="S4121" s="89"/>
      <c r="T4121" s="89"/>
    </row>
    <row r="4122" spans="2:20" s="86" customFormat="1" ht="10.199999999999999">
      <c r="B4122" s="87"/>
      <c r="C4122" s="87"/>
      <c r="D4122" s="89"/>
      <c r="R4122" s="89"/>
      <c r="S4122" s="89"/>
      <c r="T4122" s="89"/>
    </row>
    <row r="4123" spans="2:20" s="86" customFormat="1" ht="10.199999999999999">
      <c r="B4123" s="87"/>
      <c r="C4123" s="87"/>
      <c r="D4123" s="89"/>
      <c r="R4123" s="89"/>
      <c r="S4123" s="89"/>
      <c r="T4123" s="89"/>
    </row>
    <row r="4124" spans="2:20" s="86" customFormat="1" ht="10.199999999999999">
      <c r="B4124" s="87"/>
      <c r="C4124" s="87"/>
      <c r="D4124" s="89"/>
      <c r="R4124" s="89"/>
      <c r="S4124" s="89"/>
      <c r="T4124" s="89"/>
    </row>
    <row r="4125" spans="2:20" s="86" customFormat="1" ht="10.199999999999999">
      <c r="B4125" s="87"/>
      <c r="C4125" s="87"/>
      <c r="D4125" s="89"/>
      <c r="R4125" s="89"/>
      <c r="S4125" s="89"/>
      <c r="T4125" s="89"/>
    </row>
    <row r="4126" spans="2:20" s="86" customFormat="1" ht="10.199999999999999">
      <c r="B4126" s="87"/>
      <c r="C4126" s="87"/>
      <c r="D4126" s="89"/>
      <c r="R4126" s="89"/>
      <c r="S4126" s="89"/>
      <c r="T4126" s="89"/>
    </row>
    <row r="4127" spans="2:20" s="86" customFormat="1" ht="10.199999999999999">
      <c r="B4127" s="87"/>
      <c r="C4127" s="87"/>
      <c r="D4127" s="89"/>
      <c r="R4127" s="89"/>
      <c r="S4127" s="89"/>
      <c r="T4127" s="89"/>
    </row>
    <row r="4128" spans="2:20" s="86" customFormat="1" ht="10.199999999999999">
      <c r="B4128" s="87"/>
      <c r="C4128" s="87"/>
      <c r="D4128" s="89"/>
      <c r="R4128" s="89"/>
      <c r="S4128" s="89"/>
      <c r="T4128" s="89"/>
    </row>
    <row r="4129" spans="2:20" s="86" customFormat="1" ht="10.199999999999999">
      <c r="B4129" s="87"/>
      <c r="C4129" s="87"/>
      <c r="D4129" s="89"/>
      <c r="R4129" s="89"/>
      <c r="S4129" s="89"/>
      <c r="T4129" s="89"/>
    </row>
    <row r="4130" spans="2:20" s="86" customFormat="1" ht="10.199999999999999">
      <c r="B4130" s="87"/>
      <c r="C4130" s="87"/>
      <c r="D4130" s="89"/>
      <c r="R4130" s="89"/>
      <c r="S4130" s="89"/>
      <c r="T4130" s="89"/>
    </row>
    <row r="4131" spans="2:20" s="86" customFormat="1" ht="10.199999999999999">
      <c r="B4131" s="87"/>
      <c r="C4131" s="87"/>
      <c r="D4131" s="89"/>
      <c r="R4131" s="89"/>
      <c r="S4131" s="89"/>
      <c r="T4131" s="89"/>
    </row>
    <row r="4132" spans="2:20" s="86" customFormat="1" ht="10.199999999999999">
      <c r="B4132" s="87"/>
      <c r="C4132" s="87"/>
      <c r="D4132" s="89"/>
      <c r="R4132" s="89"/>
      <c r="S4132" s="89"/>
      <c r="T4132" s="89"/>
    </row>
    <row r="4133" spans="2:20" s="86" customFormat="1" ht="10.199999999999999">
      <c r="B4133" s="87"/>
      <c r="C4133" s="87"/>
      <c r="D4133" s="89"/>
      <c r="R4133" s="89"/>
      <c r="S4133" s="89"/>
      <c r="T4133" s="89"/>
    </row>
    <row r="4134" spans="2:20" s="86" customFormat="1" ht="10.199999999999999">
      <c r="B4134" s="87"/>
      <c r="C4134" s="87"/>
      <c r="D4134" s="89"/>
      <c r="R4134" s="89"/>
      <c r="S4134" s="89"/>
      <c r="T4134" s="89"/>
    </row>
    <row r="4135" spans="2:20" s="86" customFormat="1" ht="10.199999999999999">
      <c r="B4135" s="87"/>
      <c r="C4135" s="87"/>
      <c r="D4135" s="89"/>
      <c r="R4135" s="89"/>
      <c r="S4135" s="89"/>
      <c r="T4135" s="89"/>
    </row>
    <row r="4136" spans="2:20" s="86" customFormat="1" ht="10.199999999999999">
      <c r="B4136" s="87"/>
      <c r="C4136" s="87"/>
      <c r="D4136" s="89"/>
      <c r="R4136" s="89"/>
      <c r="S4136" s="89"/>
      <c r="T4136" s="89"/>
    </row>
    <row r="4137" spans="2:20" s="86" customFormat="1" ht="10.199999999999999">
      <c r="B4137" s="87"/>
      <c r="C4137" s="87"/>
      <c r="D4137" s="89"/>
      <c r="R4137" s="89"/>
      <c r="S4137" s="89"/>
      <c r="T4137" s="89"/>
    </row>
    <row r="4138" spans="2:20" s="86" customFormat="1" ht="10.199999999999999">
      <c r="B4138" s="87"/>
      <c r="C4138" s="87"/>
      <c r="D4138" s="89"/>
      <c r="R4138" s="89"/>
      <c r="S4138" s="89"/>
      <c r="T4138" s="89"/>
    </row>
    <row r="4139" spans="2:20" s="86" customFormat="1" ht="10.199999999999999">
      <c r="B4139" s="87"/>
      <c r="C4139" s="87"/>
      <c r="D4139" s="89"/>
      <c r="R4139" s="89"/>
      <c r="S4139" s="89"/>
      <c r="T4139" s="89"/>
    </row>
    <row r="4140" spans="2:20" s="86" customFormat="1" ht="10.199999999999999">
      <c r="B4140" s="87"/>
      <c r="C4140" s="87"/>
      <c r="D4140" s="89"/>
      <c r="R4140" s="89"/>
      <c r="S4140" s="89"/>
      <c r="T4140" s="89"/>
    </row>
    <row r="4141" spans="2:20" s="86" customFormat="1" ht="10.199999999999999">
      <c r="B4141" s="87"/>
      <c r="C4141" s="87"/>
      <c r="D4141" s="89"/>
      <c r="R4141" s="89"/>
      <c r="S4141" s="89"/>
      <c r="T4141" s="89"/>
    </row>
    <row r="4142" spans="2:20" s="86" customFormat="1" ht="10.199999999999999">
      <c r="B4142" s="87"/>
      <c r="C4142" s="87"/>
      <c r="D4142" s="89"/>
      <c r="R4142" s="89"/>
      <c r="S4142" s="89"/>
      <c r="T4142" s="89"/>
    </row>
    <row r="4143" spans="2:20" s="86" customFormat="1" ht="10.199999999999999">
      <c r="B4143" s="87"/>
      <c r="C4143" s="87"/>
      <c r="D4143" s="89"/>
      <c r="R4143" s="89"/>
      <c r="S4143" s="89"/>
      <c r="T4143" s="89"/>
    </row>
    <row r="4144" spans="2:20" s="86" customFormat="1" ht="10.199999999999999">
      <c r="B4144" s="87"/>
      <c r="C4144" s="87"/>
      <c r="D4144" s="89"/>
      <c r="R4144" s="89"/>
      <c r="S4144" s="89"/>
      <c r="T4144" s="89"/>
    </row>
    <row r="4145" spans="2:20" s="86" customFormat="1" ht="10.199999999999999">
      <c r="B4145" s="87"/>
      <c r="C4145" s="87"/>
      <c r="D4145" s="89"/>
      <c r="R4145" s="89"/>
      <c r="S4145" s="89"/>
      <c r="T4145" s="89"/>
    </row>
    <row r="4146" spans="2:20" s="86" customFormat="1" ht="10.199999999999999">
      <c r="B4146" s="87"/>
      <c r="C4146" s="87"/>
      <c r="D4146" s="89"/>
      <c r="R4146" s="89"/>
      <c r="S4146" s="89"/>
      <c r="T4146" s="89"/>
    </row>
    <row r="4147" spans="2:20" s="86" customFormat="1" ht="10.199999999999999">
      <c r="B4147" s="87"/>
      <c r="C4147" s="87"/>
      <c r="D4147" s="89"/>
      <c r="R4147" s="89"/>
      <c r="S4147" s="89"/>
      <c r="T4147" s="89"/>
    </row>
    <row r="4148" spans="2:20" s="86" customFormat="1" ht="10.199999999999999">
      <c r="B4148" s="87"/>
      <c r="C4148" s="87"/>
      <c r="D4148" s="89"/>
      <c r="R4148" s="89"/>
      <c r="S4148" s="89"/>
      <c r="T4148" s="89"/>
    </row>
    <row r="4149" spans="2:20" s="86" customFormat="1" ht="10.199999999999999">
      <c r="B4149" s="87"/>
      <c r="C4149" s="87"/>
      <c r="D4149" s="89"/>
      <c r="R4149" s="89"/>
      <c r="S4149" s="89"/>
      <c r="T4149" s="89"/>
    </row>
    <row r="4150" spans="2:20" s="86" customFormat="1" ht="10.199999999999999">
      <c r="B4150" s="87"/>
      <c r="C4150" s="87"/>
      <c r="D4150" s="89"/>
      <c r="R4150" s="89"/>
      <c r="S4150" s="89"/>
      <c r="T4150" s="89"/>
    </row>
    <row r="4151" spans="2:20" s="86" customFormat="1" ht="10.199999999999999">
      <c r="B4151" s="87"/>
      <c r="C4151" s="87"/>
      <c r="D4151" s="89"/>
      <c r="R4151" s="89"/>
      <c r="S4151" s="89"/>
      <c r="T4151" s="89"/>
    </row>
    <row r="4152" spans="2:20" s="86" customFormat="1" ht="10.199999999999999">
      <c r="B4152" s="87"/>
      <c r="C4152" s="87"/>
      <c r="D4152" s="89"/>
      <c r="R4152" s="89"/>
      <c r="S4152" s="89"/>
      <c r="T4152" s="89"/>
    </row>
    <row r="4153" spans="2:20" s="86" customFormat="1" ht="10.199999999999999">
      <c r="B4153" s="87"/>
      <c r="C4153" s="87"/>
      <c r="D4153" s="89"/>
      <c r="R4153" s="89"/>
      <c r="S4153" s="89"/>
      <c r="T4153" s="89"/>
    </row>
    <row r="4154" spans="2:20" s="86" customFormat="1" ht="10.199999999999999">
      <c r="B4154" s="87"/>
      <c r="C4154" s="87"/>
      <c r="D4154" s="89"/>
      <c r="R4154" s="89"/>
      <c r="S4154" s="89"/>
      <c r="T4154" s="89"/>
    </row>
    <row r="4155" spans="2:20" s="86" customFormat="1" ht="10.199999999999999">
      <c r="B4155" s="87"/>
      <c r="C4155" s="87"/>
      <c r="D4155" s="89"/>
      <c r="R4155" s="89"/>
      <c r="S4155" s="89"/>
      <c r="T4155" s="89"/>
    </row>
    <row r="4156" spans="2:20" s="86" customFormat="1" ht="10.199999999999999">
      <c r="B4156" s="87"/>
      <c r="C4156" s="87"/>
      <c r="D4156" s="89"/>
      <c r="R4156" s="89"/>
      <c r="S4156" s="89"/>
      <c r="T4156" s="89"/>
    </row>
    <row r="4157" spans="2:20" s="86" customFormat="1" ht="10.199999999999999">
      <c r="B4157" s="87"/>
      <c r="C4157" s="87"/>
      <c r="D4157" s="89"/>
      <c r="R4157" s="89"/>
      <c r="S4157" s="89"/>
      <c r="T4157" s="89"/>
    </row>
    <row r="4158" spans="2:20" s="86" customFormat="1" ht="10.199999999999999">
      <c r="B4158" s="87"/>
      <c r="C4158" s="87"/>
      <c r="D4158" s="89"/>
      <c r="R4158" s="89"/>
      <c r="S4158" s="89"/>
      <c r="T4158" s="89"/>
    </row>
    <row r="4159" spans="2:20" s="86" customFormat="1" ht="10.199999999999999">
      <c r="B4159" s="87"/>
      <c r="C4159" s="87"/>
      <c r="D4159" s="89"/>
      <c r="R4159" s="89"/>
      <c r="S4159" s="89"/>
      <c r="T4159" s="89"/>
    </row>
    <row r="4160" spans="2:20" s="86" customFormat="1" ht="10.199999999999999">
      <c r="B4160" s="87"/>
      <c r="C4160" s="87"/>
      <c r="D4160" s="89"/>
      <c r="R4160" s="89"/>
      <c r="S4160" s="89"/>
      <c r="T4160" s="89"/>
    </row>
    <row r="4161" spans="2:20" s="86" customFormat="1" ht="10.199999999999999">
      <c r="B4161" s="87"/>
      <c r="C4161" s="87"/>
      <c r="D4161" s="89"/>
      <c r="R4161" s="89"/>
      <c r="S4161" s="89"/>
      <c r="T4161" s="89"/>
    </row>
    <row r="4162" spans="2:20" s="86" customFormat="1" ht="10.199999999999999">
      <c r="B4162" s="87"/>
      <c r="C4162" s="87"/>
      <c r="D4162" s="89"/>
      <c r="R4162" s="89"/>
      <c r="S4162" s="89"/>
      <c r="T4162" s="89"/>
    </row>
    <row r="4163" spans="2:20" s="86" customFormat="1" ht="10.199999999999999">
      <c r="B4163" s="87"/>
      <c r="C4163" s="87"/>
      <c r="D4163" s="89"/>
      <c r="R4163" s="89"/>
      <c r="S4163" s="89"/>
      <c r="T4163" s="89"/>
    </row>
    <row r="4164" spans="2:20" s="86" customFormat="1" ht="10.199999999999999">
      <c r="B4164" s="87"/>
      <c r="C4164" s="87"/>
      <c r="D4164" s="89"/>
      <c r="R4164" s="89"/>
      <c r="S4164" s="89"/>
      <c r="T4164" s="89"/>
    </row>
    <row r="4165" spans="2:20" s="86" customFormat="1" ht="10.199999999999999">
      <c r="B4165" s="87"/>
      <c r="C4165" s="87"/>
      <c r="D4165" s="89"/>
      <c r="R4165" s="89"/>
      <c r="S4165" s="89"/>
      <c r="T4165" s="89"/>
    </row>
    <row r="4166" spans="2:20" s="86" customFormat="1" ht="10.199999999999999">
      <c r="B4166" s="87"/>
      <c r="C4166" s="87"/>
      <c r="D4166" s="89"/>
      <c r="R4166" s="89"/>
      <c r="S4166" s="89"/>
      <c r="T4166" s="89"/>
    </row>
    <row r="4167" spans="2:20" s="86" customFormat="1" ht="10.199999999999999">
      <c r="B4167" s="87"/>
      <c r="C4167" s="87"/>
      <c r="D4167" s="89"/>
      <c r="R4167" s="89"/>
      <c r="S4167" s="89"/>
      <c r="T4167" s="89"/>
    </row>
    <row r="4168" spans="2:20" s="86" customFormat="1" ht="10.199999999999999">
      <c r="B4168" s="87"/>
      <c r="C4168" s="87"/>
      <c r="D4168" s="89"/>
      <c r="R4168" s="89"/>
      <c r="S4168" s="89"/>
      <c r="T4168" s="89"/>
    </row>
    <row r="4169" spans="2:20" s="86" customFormat="1" ht="10.199999999999999">
      <c r="B4169" s="87"/>
      <c r="C4169" s="87"/>
      <c r="D4169" s="89"/>
      <c r="R4169" s="89"/>
      <c r="S4169" s="89"/>
      <c r="T4169" s="89"/>
    </row>
    <row r="4170" spans="2:20" s="86" customFormat="1" ht="10.199999999999999">
      <c r="B4170" s="87"/>
      <c r="C4170" s="87"/>
      <c r="D4170" s="89"/>
      <c r="R4170" s="89"/>
      <c r="S4170" s="89"/>
      <c r="T4170" s="89"/>
    </row>
    <row r="4171" spans="2:20" s="86" customFormat="1" ht="10.199999999999999">
      <c r="B4171" s="87"/>
      <c r="C4171" s="87"/>
      <c r="D4171" s="89"/>
      <c r="R4171" s="89"/>
      <c r="S4171" s="89"/>
      <c r="T4171" s="89"/>
    </row>
    <row r="4172" spans="2:20" s="86" customFormat="1" ht="10.199999999999999">
      <c r="B4172" s="87"/>
      <c r="C4172" s="87"/>
      <c r="D4172" s="89"/>
      <c r="R4172" s="89"/>
      <c r="S4172" s="89"/>
      <c r="T4172" s="89"/>
    </row>
    <row r="4173" spans="2:20" s="86" customFormat="1" ht="10.199999999999999">
      <c r="B4173" s="87"/>
      <c r="C4173" s="87"/>
      <c r="D4173" s="89"/>
      <c r="R4173" s="89"/>
      <c r="S4173" s="89"/>
      <c r="T4173" s="89"/>
    </row>
    <row r="4174" spans="2:20" s="86" customFormat="1" ht="10.199999999999999">
      <c r="B4174" s="87"/>
      <c r="C4174" s="87"/>
      <c r="D4174" s="89"/>
      <c r="R4174" s="89"/>
      <c r="S4174" s="89"/>
      <c r="T4174" s="89"/>
    </row>
    <row r="4175" spans="2:20" s="86" customFormat="1" ht="10.199999999999999">
      <c r="B4175" s="87"/>
      <c r="C4175" s="87"/>
      <c r="D4175" s="89"/>
      <c r="R4175" s="89"/>
      <c r="S4175" s="89"/>
      <c r="T4175" s="89"/>
    </row>
    <row r="4176" spans="2:20" s="86" customFormat="1" ht="10.199999999999999">
      <c r="B4176" s="87"/>
      <c r="C4176" s="87"/>
      <c r="D4176" s="89"/>
      <c r="R4176" s="89"/>
      <c r="S4176" s="89"/>
      <c r="T4176" s="89"/>
    </row>
    <row r="4177" spans="2:20" s="86" customFormat="1" ht="10.199999999999999">
      <c r="B4177" s="87"/>
      <c r="C4177" s="87"/>
      <c r="D4177" s="89"/>
      <c r="R4177" s="89"/>
      <c r="S4177" s="89"/>
      <c r="T4177" s="89"/>
    </row>
    <row r="4178" spans="2:20" s="86" customFormat="1" ht="10.199999999999999">
      <c r="B4178" s="87"/>
      <c r="C4178" s="87"/>
      <c r="D4178" s="89"/>
      <c r="R4178" s="89"/>
      <c r="S4178" s="89"/>
      <c r="T4178" s="89"/>
    </row>
    <row r="4179" spans="2:20" s="86" customFormat="1" ht="10.199999999999999">
      <c r="B4179" s="87"/>
      <c r="C4179" s="87"/>
      <c r="D4179" s="89"/>
      <c r="R4179" s="89"/>
      <c r="S4179" s="89"/>
      <c r="T4179" s="89"/>
    </row>
    <row r="4180" spans="2:20" s="86" customFormat="1" ht="10.199999999999999">
      <c r="B4180" s="87"/>
      <c r="C4180" s="87"/>
      <c r="D4180" s="89"/>
      <c r="R4180" s="89"/>
      <c r="S4180" s="89"/>
      <c r="T4180" s="89"/>
    </row>
    <row r="4181" spans="2:20" s="86" customFormat="1" ht="10.199999999999999">
      <c r="B4181" s="87"/>
      <c r="C4181" s="87"/>
      <c r="D4181" s="89"/>
      <c r="R4181" s="89"/>
      <c r="S4181" s="89"/>
      <c r="T4181" s="89"/>
    </row>
    <row r="4182" spans="2:20" s="86" customFormat="1" ht="10.199999999999999">
      <c r="B4182" s="87"/>
      <c r="C4182" s="87"/>
      <c r="D4182" s="89"/>
      <c r="R4182" s="89"/>
      <c r="S4182" s="89"/>
      <c r="T4182" s="89"/>
    </row>
    <row r="4183" spans="2:20" s="86" customFormat="1" ht="10.199999999999999">
      <c r="B4183" s="87"/>
      <c r="C4183" s="87"/>
      <c r="D4183" s="89"/>
      <c r="R4183" s="89"/>
      <c r="S4183" s="89"/>
      <c r="T4183" s="89"/>
    </row>
    <row r="4184" spans="2:20" s="86" customFormat="1" ht="10.199999999999999">
      <c r="B4184" s="87"/>
      <c r="C4184" s="87"/>
      <c r="D4184" s="89"/>
      <c r="R4184" s="89"/>
      <c r="S4184" s="89"/>
      <c r="T4184" s="89"/>
    </row>
    <row r="4185" spans="2:20" s="86" customFormat="1" ht="10.199999999999999">
      <c r="B4185" s="87"/>
      <c r="C4185" s="87"/>
      <c r="D4185" s="89"/>
      <c r="R4185" s="89"/>
      <c r="S4185" s="89"/>
      <c r="T4185" s="89"/>
    </row>
    <row r="4186" spans="2:20" s="86" customFormat="1" ht="10.199999999999999">
      <c r="B4186" s="87"/>
      <c r="C4186" s="87"/>
      <c r="D4186" s="89"/>
      <c r="R4186" s="89"/>
      <c r="S4186" s="89"/>
      <c r="T4186" s="89"/>
    </row>
    <row r="4187" spans="2:20" s="86" customFormat="1" ht="10.199999999999999">
      <c r="B4187" s="87"/>
      <c r="C4187" s="87"/>
      <c r="D4187" s="89"/>
      <c r="R4187" s="89"/>
      <c r="S4187" s="89"/>
      <c r="T4187" s="89"/>
    </row>
    <row r="4188" spans="2:20" s="86" customFormat="1" ht="10.199999999999999">
      <c r="B4188" s="87"/>
      <c r="C4188" s="87"/>
      <c r="D4188" s="89"/>
      <c r="R4188" s="89"/>
      <c r="S4188" s="89"/>
      <c r="T4188" s="89"/>
    </row>
    <row r="4189" spans="2:20" s="86" customFormat="1" ht="10.199999999999999">
      <c r="B4189" s="87"/>
      <c r="C4189" s="87"/>
      <c r="D4189" s="89"/>
      <c r="R4189" s="89"/>
      <c r="S4189" s="89"/>
      <c r="T4189" s="89"/>
    </row>
    <row r="4190" spans="2:20" s="86" customFormat="1" ht="10.199999999999999">
      <c r="B4190" s="87"/>
      <c r="C4190" s="87"/>
      <c r="D4190" s="89"/>
      <c r="R4190" s="89"/>
      <c r="S4190" s="89"/>
      <c r="T4190" s="89"/>
    </row>
    <row r="4191" spans="2:20" s="86" customFormat="1" ht="10.199999999999999">
      <c r="B4191" s="87"/>
      <c r="C4191" s="87"/>
      <c r="D4191" s="89"/>
      <c r="R4191" s="89"/>
      <c r="S4191" s="89"/>
      <c r="T4191" s="89"/>
    </row>
    <row r="4192" spans="2:20" s="86" customFormat="1" ht="10.199999999999999">
      <c r="B4192" s="87"/>
      <c r="C4192" s="87"/>
      <c r="D4192" s="89"/>
      <c r="R4192" s="89"/>
      <c r="S4192" s="89"/>
      <c r="T4192" s="89"/>
    </row>
    <row r="4193" spans="2:20" s="86" customFormat="1" ht="10.199999999999999">
      <c r="B4193" s="87"/>
      <c r="C4193" s="87"/>
      <c r="D4193" s="89"/>
      <c r="R4193" s="89"/>
      <c r="S4193" s="89"/>
      <c r="T4193" s="89"/>
    </row>
    <row r="4194" spans="2:20" s="86" customFormat="1" ht="10.199999999999999">
      <c r="B4194" s="87"/>
      <c r="C4194" s="87"/>
      <c r="D4194" s="89"/>
      <c r="R4194" s="89"/>
      <c r="S4194" s="89"/>
      <c r="T4194" s="89"/>
    </row>
    <row r="4195" spans="2:20" s="86" customFormat="1" ht="10.199999999999999">
      <c r="B4195" s="87"/>
      <c r="C4195" s="87"/>
      <c r="D4195" s="89"/>
      <c r="R4195" s="89"/>
      <c r="S4195" s="89"/>
      <c r="T4195" s="89"/>
    </row>
    <row r="4196" spans="2:20" s="86" customFormat="1" ht="10.199999999999999">
      <c r="B4196" s="87"/>
      <c r="C4196" s="87"/>
      <c r="D4196" s="89"/>
      <c r="R4196" s="89"/>
      <c r="S4196" s="89"/>
      <c r="T4196" s="89"/>
    </row>
    <row r="4197" spans="2:20" s="86" customFormat="1" ht="10.199999999999999">
      <c r="B4197" s="87"/>
      <c r="C4197" s="87"/>
      <c r="D4197" s="89"/>
      <c r="R4197" s="89"/>
      <c r="S4197" s="89"/>
      <c r="T4197" s="89"/>
    </row>
    <row r="4198" spans="2:20" s="86" customFormat="1" ht="10.199999999999999">
      <c r="B4198" s="87"/>
      <c r="C4198" s="87"/>
      <c r="D4198" s="89"/>
      <c r="R4198" s="89"/>
      <c r="S4198" s="89"/>
      <c r="T4198" s="89"/>
    </row>
    <row r="4199" spans="2:20" s="86" customFormat="1" ht="10.199999999999999">
      <c r="B4199" s="87"/>
      <c r="C4199" s="87"/>
      <c r="D4199" s="89"/>
      <c r="R4199" s="89"/>
      <c r="S4199" s="89"/>
      <c r="T4199" s="89"/>
    </row>
    <row r="4200" spans="2:20" s="86" customFormat="1" ht="10.199999999999999">
      <c r="B4200" s="87"/>
      <c r="C4200" s="87"/>
      <c r="D4200" s="89"/>
      <c r="R4200" s="89"/>
      <c r="S4200" s="89"/>
      <c r="T4200" s="89"/>
    </row>
    <row r="4201" spans="2:20" s="86" customFormat="1" ht="10.199999999999999">
      <c r="B4201" s="87"/>
      <c r="C4201" s="87"/>
      <c r="D4201" s="89"/>
      <c r="R4201" s="89"/>
      <c r="S4201" s="89"/>
      <c r="T4201" s="89"/>
    </row>
    <row r="4202" spans="2:20" s="86" customFormat="1" ht="10.199999999999999">
      <c r="B4202" s="87"/>
      <c r="C4202" s="87"/>
      <c r="D4202" s="89"/>
      <c r="R4202" s="89"/>
      <c r="S4202" s="89"/>
      <c r="T4202" s="89"/>
    </row>
    <row r="4203" spans="2:20" s="86" customFormat="1" ht="10.199999999999999">
      <c r="B4203" s="87"/>
      <c r="C4203" s="87"/>
      <c r="D4203" s="89"/>
      <c r="R4203" s="89"/>
      <c r="S4203" s="89"/>
      <c r="T4203" s="89"/>
    </row>
    <row r="4204" spans="2:20" s="86" customFormat="1" ht="10.199999999999999">
      <c r="B4204" s="87"/>
      <c r="C4204" s="87"/>
      <c r="D4204" s="89"/>
      <c r="R4204" s="89"/>
      <c r="S4204" s="89"/>
      <c r="T4204" s="89"/>
    </row>
    <row r="4205" spans="2:20" s="86" customFormat="1" ht="10.199999999999999">
      <c r="B4205" s="87"/>
      <c r="C4205" s="87"/>
      <c r="D4205" s="89"/>
      <c r="R4205" s="89"/>
      <c r="S4205" s="89"/>
      <c r="T4205" s="89"/>
    </row>
    <row r="4206" spans="2:20" s="86" customFormat="1" ht="10.199999999999999">
      <c r="B4206" s="87"/>
      <c r="C4206" s="87"/>
      <c r="D4206" s="89"/>
      <c r="R4206" s="89"/>
      <c r="S4206" s="89"/>
      <c r="T4206" s="89"/>
    </row>
    <row r="4207" spans="2:20" s="86" customFormat="1" ht="10.199999999999999">
      <c r="B4207" s="87"/>
      <c r="C4207" s="87"/>
      <c r="D4207" s="89"/>
      <c r="R4207" s="89"/>
      <c r="S4207" s="89"/>
      <c r="T4207" s="89"/>
    </row>
    <row r="4208" spans="2:20" s="86" customFormat="1" ht="10.199999999999999">
      <c r="B4208" s="87"/>
      <c r="C4208" s="87"/>
      <c r="D4208" s="89"/>
      <c r="R4208" s="89"/>
      <c r="S4208" s="89"/>
      <c r="T4208" s="89"/>
    </row>
    <row r="4209" spans="2:20" s="86" customFormat="1" ht="10.199999999999999">
      <c r="B4209" s="87"/>
      <c r="C4209" s="87"/>
      <c r="D4209" s="89"/>
      <c r="R4209" s="89"/>
      <c r="S4209" s="89"/>
      <c r="T4209" s="89"/>
    </row>
    <row r="4210" spans="2:20" s="86" customFormat="1" ht="10.199999999999999">
      <c r="B4210" s="87"/>
      <c r="C4210" s="87"/>
      <c r="D4210" s="89"/>
      <c r="R4210" s="89"/>
      <c r="S4210" s="89"/>
      <c r="T4210" s="89"/>
    </row>
    <row r="4211" spans="2:20" s="86" customFormat="1" ht="10.199999999999999">
      <c r="B4211" s="87"/>
      <c r="C4211" s="87"/>
      <c r="D4211" s="89"/>
      <c r="R4211" s="89"/>
      <c r="S4211" s="89"/>
      <c r="T4211" s="89"/>
    </row>
    <row r="4212" spans="2:20" s="86" customFormat="1" ht="10.199999999999999">
      <c r="B4212" s="87"/>
      <c r="C4212" s="87"/>
      <c r="D4212" s="89"/>
      <c r="R4212" s="89"/>
      <c r="S4212" s="89"/>
      <c r="T4212" s="89"/>
    </row>
    <row r="4213" spans="2:20" s="86" customFormat="1" ht="10.199999999999999">
      <c r="B4213" s="87"/>
      <c r="C4213" s="87"/>
      <c r="D4213" s="89"/>
      <c r="R4213" s="89"/>
      <c r="S4213" s="89"/>
      <c r="T4213" s="89"/>
    </row>
    <row r="4214" spans="2:20" s="86" customFormat="1" ht="10.199999999999999">
      <c r="B4214" s="87"/>
      <c r="C4214" s="87"/>
      <c r="D4214" s="89"/>
      <c r="R4214" s="89"/>
      <c r="S4214" s="89"/>
      <c r="T4214" s="89"/>
    </row>
    <row r="4215" spans="2:20" s="86" customFormat="1" ht="10.199999999999999">
      <c r="B4215" s="87"/>
      <c r="C4215" s="87"/>
      <c r="D4215" s="89"/>
      <c r="R4215" s="89"/>
      <c r="S4215" s="89"/>
      <c r="T4215" s="89"/>
    </row>
    <row r="4216" spans="2:20" s="86" customFormat="1" ht="10.199999999999999">
      <c r="B4216" s="87"/>
      <c r="C4216" s="87"/>
      <c r="D4216" s="89"/>
      <c r="R4216" s="89"/>
      <c r="S4216" s="89"/>
      <c r="T4216" s="89"/>
    </row>
    <row r="4217" spans="2:20" s="86" customFormat="1" ht="10.199999999999999">
      <c r="B4217" s="87"/>
      <c r="C4217" s="87"/>
      <c r="D4217" s="89"/>
      <c r="R4217" s="89"/>
      <c r="S4217" s="89"/>
      <c r="T4217" s="89"/>
    </row>
    <row r="4218" spans="2:20" s="86" customFormat="1" ht="10.199999999999999">
      <c r="B4218" s="87"/>
      <c r="C4218" s="87"/>
      <c r="D4218" s="89"/>
      <c r="R4218" s="89"/>
      <c r="S4218" s="89"/>
      <c r="T4218" s="89"/>
    </row>
    <row r="4219" spans="2:20" s="86" customFormat="1" ht="10.199999999999999">
      <c r="B4219" s="87"/>
      <c r="C4219" s="87"/>
      <c r="D4219" s="89"/>
      <c r="R4219" s="89"/>
      <c r="S4219" s="89"/>
      <c r="T4219" s="89"/>
    </row>
    <row r="4220" spans="2:20" s="86" customFormat="1" ht="10.199999999999999">
      <c r="B4220" s="87"/>
      <c r="C4220" s="87"/>
      <c r="D4220" s="89"/>
      <c r="R4220" s="89"/>
      <c r="S4220" s="89"/>
      <c r="T4220" s="89"/>
    </row>
    <row r="4221" spans="2:20" s="86" customFormat="1" ht="10.199999999999999">
      <c r="B4221" s="87"/>
      <c r="C4221" s="87"/>
      <c r="D4221" s="89"/>
      <c r="R4221" s="89"/>
      <c r="S4221" s="89"/>
      <c r="T4221" s="89"/>
    </row>
    <row r="4222" spans="2:20" s="86" customFormat="1" ht="10.199999999999999">
      <c r="B4222" s="87"/>
      <c r="C4222" s="87"/>
      <c r="D4222" s="89"/>
      <c r="R4222" s="89"/>
      <c r="S4222" s="89"/>
      <c r="T4222" s="89"/>
    </row>
    <row r="4223" spans="2:20" s="86" customFormat="1" ht="10.199999999999999">
      <c r="B4223" s="87"/>
      <c r="C4223" s="87"/>
      <c r="D4223" s="89"/>
      <c r="R4223" s="89"/>
      <c r="S4223" s="89"/>
      <c r="T4223" s="89"/>
    </row>
    <row r="4224" spans="2:20" s="86" customFormat="1" ht="10.199999999999999">
      <c r="B4224" s="87"/>
      <c r="C4224" s="87"/>
      <c r="D4224" s="89"/>
      <c r="R4224" s="89"/>
      <c r="S4224" s="89"/>
      <c r="T4224" s="89"/>
    </row>
    <row r="4225" spans="2:20" s="86" customFormat="1" ht="10.199999999999999">
      <c r="B4225" s="87"/>
      <c r="C4225" s="87"/>
      <c r="D4225" s="89"/>
      <c r="R4225" s="89"/>
      <c r="S4225" s="89"/>
      <c r="T4225" s="89"/>
    </row>
    <row r="4226" spans="2:20" s="86" customFormat="1" ht="10.199999999999999">
      <c r="B4226" s="87"/>
      <c r="C4226" s="87"/>
      <c r="D4226" s="89"/>
      <c r="R4226" s="89"/>
      <c r="S4226" s="89"/>
      <c r="T4226" s="89"/>
    </row>
    <row r="4227" spans="2:20" s="86" customFormat="1" ht="10.199999999999999">
      <c r="B4227" s="87"/>
      <c r="C4227" s="87"/>
      <c r="D4227" s="89"/>
      <c r="R4227" s="89"/>
      <c r="S4227" s="89"/>
      <c r="T4227" s="89"/>
    </row>
    <row r="4228" spans="2:20" s="86" customFormat="1" ht="10.199999999999999">
      <c r="B4228" s="87"/>
      <c r="C4228" s="87"/>
      <c r="D4228" s="89"/>
      <c r="R4228" s="89"/>
      <c r="S4228" s="89"/>
      <c r="T4228" s="89"/>
    </row>
    <row r="4229" spans="2:20" s="86" customFormat="1" ht="10.199999999999999">
      <c r="B4229" s="87"/>
      <c r="C4229" s="87"/>
      <c r="D4229" s="89"/>
      <c r="R4229" s="89"/>
      <c r="S4229" s="89"/>
      <c r="T4229" s="89"/>
    </row>
    <row r="4230" spans="2:20" s="86" customFormat="1" ht="10.199999999999999">
      <c r="B4230" s="87"/>
      <c r="C4230" s="87"/>
      <c r="D4230" s="89"/>
      <c r="R4230" s="89"/>
      <c r="S4230" s="89"/>
      <c r="T4230" s="89"/>
    </row>
    <row r="4231" spans="2:20" s="86" customFormat="1" ht="10.199999999999999">
      <c r="B4231" s="87"/>
      <c r="C4231" s="87"/>
      <c r="D4231" s="89"/>
      <c r="R4231" s="89"/>
      <c r="S4231" s="89"/>
      <c r="T4231" s="89"/>
    </row>
    <row r="4232" spans="2:20" s="86" customFormat="1" ht="10.199999999999999">
      <c r="B4232" s="87"/>
      <c r="C4232" s="87"/>
      <c r="D4232" s="89"/>
      <c r="R4232" s="89"/>
      <c r="S4232" s="89"/>
      <c r="T4232" s="89"/>
    </row>
    <row r="4233" spans="2:20" s="86" customFormat="1" ht="10.199999999999999">
      <c r="B4233" s="87"/>
      <c r="C4233" s="87"/>
      <c r="D4233" s="89"/>
      <c r="R4233" s="89"/>
      <c r="S4233" s="89"/>
      <c r="T4233" s="89"/>
    </row>
    <row r="4234" spans="2:20" s="86" customFormat="1" ht="10.199999999999999">
      <c r="B4234" s="87"/>
      <c r="C4234" s="87"/>
      <c r="D4234" s="89"/>
      <c r="R4234" s="89"/>
      <c r="S4234" s="89"/>
      <c r="T4234" s="89"/>
    </row>
    <row r="4235" spans="2:20" s="86" customFormat="1" ht="10.199999999999999">
      <c r="B4235" s="87"/>
      <c r="C4235" s="87"/>
      <c r="D4235" s="89"/>
      <c r="R4235" s="89"/>
      <c r="S4235" s="89"/>
      <c r="T4235" s="89"/>
    </row>
    <row r="4236" spans="2:20" s="86" customFormat="1" ht="10.199999999999999">
      <c r="B4236" s="87"/>
      <c r="C4236" s="87"/>
      <c r="D4236" s="89"/>
      <c r="R4236" s="89"/>
      <c r="S4236" s="89"/>
      <c r="T4236" s="89"/>
    </row>
    <row r="4237" spans="2:20" s="86" customFormat="1" ht="10.199999999999999">
      <c r="B4237" s="87"/>
      <c r="C4237" s="87"/>
      <c r="D4237" s="89"/>
      <c r="R4237" s="89"/>
      <c r="S4237" s="89"/>
      <c r="T4237" s="89"/>
    </row>
    <row r="4238" spans="2:20" s="86" customFormat="1" ht="10.199999999999999">
      <c r="B4238" s="87"/>
      <c r="C4238" s="87"/>
      <c r="D4238" s="89"/>
      <c r="R4238" s="89"/>
      <c r="S4238" s="89"/>
      <c r="T4238" s="89"/>
    </row>
    <row r="4239" spans="2:20" s="86" customFormat="1" ht="10.199999999999999">
      <c r="B4239" s="87"/>
      <c r="C4239" s="87"/>
      <c r="D4239" s="89"/>
      <c r="R4239" s="89"/>
      <c r="S4239" s="89"/>
      <c r="T4239" s="89"/>
    </row>
    <row r="4240" spans="2:20" s="86" customFormat="1" ht="10.199999999999999">
      <c r="B4240" s="87"/>
      <c r="C4240" s="87"/>
      <c r="D4240" s="89"/>
      <c r="R4240" s="89"/>
      <c r="S4240" s="89"/>
      <c r="T4240" s="89"/>
    </row>
    <row r="4241" spans="2:20" s="86" customFormat="1" ht="10.199999999999999">
      <c r="B4241" s="87"/>
      <c r="C4241" s="87"/>
      <c r="D4241" s="89"/>
      <c r="R4241" s="89"/>
      <c r="S4241" s="89"/>
      <c r="T4241" s="89"/>
    </row>
    <row r="4242" spans="2:20" s="86" customFormat="1" ht="10.199999999999999">
      <c r="B4242" s="87"/>
      <c r="C4242" s="87"/>
      <c r="D4242" s="89"/>
      <c r="R4242" s="89"/>
      <c r="S4242" s="89"/>
      <c r="T4242" s="89"/>
    </row>
    <row r="4243" spans="2:20" s="86" customFormat="1" ht="10.199999999999999">
      <c r="B4243" s="87"/>
      <c r="C4243" s="87"/>
      <c r="D4243" s="89"/>
      <c r="R4243" s="89"/>
      <c r="S4243" s="89"/>
      <c r="T4243" s="89"/>
    </row>
    <row r="4244" spans="2:20" s="86" customFormat="1" ht="10.199999999999999">
      <c r="B4244" s="87"/>
      <c r="C4244" s="87"/>
      <c r="D4244" s="89"/>
      <c r="R4244" s="89"/>
      <c r="S4244" s="89"/>
      <c r="T4244" s="89"/>
    </row>
    <row r="4245" spans="2:20" s="86" customFormat="1" ht="10.199999999999999">
      <c r="B4245" s="87"/>
      <c r="C4245" s="87"/>
      <c r="D4245" s="89"/>
      <c r="R4245" s="89"/>
      <c r="S4245" s="89"/>
      <c r="T4245" s="89"/>
    </row>
    <row r="4246" spans="2:20" s="86" customFormat="1" ht="10.199999999999999">
      <c r="B4246" s="87"/>
      <c r="C4246" s="87"/>
      <c r="D4246" s="89"/>
      <c r="R4246" s="89"/>
      <c r="S4246" s="89"/>
      <c r="T4246" s="89"/>
    </row>
    <row r="4247" spans="2:20" s="86" customFormat="1" ht="10.199999999999999">
      <c r="B4247" s="87"/>
      <c r="C4247" s="87"/>
      <c r="D4247" s="89"/>
      <c r="R4247" s="89"/>
      <c r="S4247" s="89"/>
      <c r="T4247" s="89"/>
    </row>
    <row r="4248" spans="2:20" s="86" customFormat="1" ht="10.199999999999999">
      <c r="B4248" s="87"/>
      <c r="C4248" s="87"/>
      <c r="D4248" s="89"/>
      <c r="R4248" s="89"/>
      <c r="S4248" s="89"/>
      <c r="T4248" s="89"/>
    </row>
    <row r="4249" spans="2:20" s="86" customFormat="1" ht="10.199999999999999">
      <c r="B4249" s="87"/>
      <c r="C4249" s="87"/>
      <c r="D4249" s="89"/>
      <c r="R4249" s="89"/>
      <c r="S4249" s="89"/>
      <c r="T4249" s="89"/>
    </row>
    <row r="4250" spans="2:20" s="86" customFormat="1" ht="10.199999999999999">
      <c r="B4250" s="87"/>
      <c r="C4250" s="87"/>
      <c r="D4250" s="89"/>
      <c r="R4250" s="89"/>
      <c r="S4250" s="89"/>
      <c r="T4250" s="89"/>
    </row>
    <row r="4251" spans="2:20" s="86" customFormat="1" ht="10.199999999999999">
      <c r="B4251" s="87"/>
      <c r="C4251" s="87"/>
      <c r="D4251" s="89"/>
      <c r="R4251" s="89"/>
      <c r="S4251" s="89"/>
      <c r="T4251" s="89"/>
    </row>
    <row r="4252" spans="2:20" s="86" customFormat="1" ht="10.199999999999999">
      <c r="B4252" s="87"/>
      <c r="C4252" s="87"/>
      <c r="D4252" s="89"/>
      <c r="R4252" s="89"/>
      <c r="S4252" s="89"/>
      <c r="T4252" s="89"/>
    </row>
    <row r="4253" spans="2:20" s="86" customFormat="1" ht="10.199999999999999">
      <c r="B4253" s="87"/>
      <c r="C4253" s="87"/>
      <c r="D4253" s="89"/>
      <c r="R4253" s="89"/>
      <c r="S4253" s="89"/>
      <c r="T4253" s="89"/>
    </row>
    <row r="4254" spans="2:20" s="86" customFormat="1" ht="10.199999999999999">
      <c r="B4254" s="87"/>
      <c r="C4254" s="87"/>
      <c r="D4254" s="89"/>
      <c r="R4254" s="89"/>
      <c r="S4254" s="89"/>
      <c r="T4254" s="89"/>
    </row>
    <row r="4255" spans="2:20" s="86" customFormat="1" ht="10.199999999999999">
      <c r="B4255" s="87"/>
      <c r="C4255" s="87"/>
      <c r="D4255" s="89"/>
      <c r="R4255" s="89"/>
      <c r="S4255" s="89"/>
      <c r="T4255" s="89"/>
    </row>
    <row r="4256" spans="2:20" s="86" customFormat="1" ht="10.199999999999999">
      <c r="B4256" s="87"/>
      <c r="C4256" s="87"/>
      <c r="D4256" s="89"/>
      <c r="R4256" s="89"/>
      <c r="S4256" s="89"/>
      <c r="T4256" s="89"/>
    </row>
    <row r="4257" spans="2:20" s="86" customFormat="1" ht="10.199999999999999">
      <c r="B4257" s="87"/>
      <c r="C4257" s="87"/>
      <c r="D4257" s="89"/>
      <c r="R4257" s="89"/>
      <c r="S4257" s="89"/>
      <c r="T4257" s="89"/>
    </row>
    <row r="4258" spans="2:20" s="86" customFormat="1" ht="10.199999999999999">
      <c r="B4258" s="87"/>
      <c r="C4258" s="87"/>
      <c r="D4258" s="89"/>
      <c r="R4258" s="89"/>
      <c r="S4258" s="89"/>
      <c r="T4258" s="89"/>
    </row>
    <row r="4259" spans="2:20" s="86" customFormat="1" ht="10.199999999999999">
      <c r="B4259" s="87"/>
      <c r="C4259" s="87"/>
      <c r="D4259" s="89"/>
      <c r="R4259" s="89"/>
      <c r="S4259" s="89"/>
      <c r="T4259" s="89"/>
    </row>
    <row r="4260" spans="2:20" s="86" customFormat="1" ht="10.199999999999999">
      <c r="B4260" s="87"/>
      <c r="C4260" s="87"/>
      <c r="D4260" s="89"/>
      <c r="R4260" s="89"/>
      <c r="S4260" s="89"/>
      <c r="T4260" s="89"/>
    </row>
    <row r="4261" spans="2:20" s="86" customFormat="1" ht="10.199999999999999">
      <c r="B4261" s="87"/>
      <c r="C4261" s="87"/>
      <c r="D4261" s="89"/>
      <c r="R4261" s="89"/>
      <c r="S4261" s="89"/>
      <c r="T4261" s="89"/>
    </row>
    <row r="4262" spans="2:20" s="86" customFormat="1" ht="10.199999999999999">
      <c r="B4262" s="87"/>
      <c r="C4262" s="87"/>
      <c r="D4262" s="89"/>
      <c r="R4262" s="89"/>
      <c r="S4262" s="89"/>
      <c r="T4262" s="89"/>
    </row>
    <row r="4263" spans="2:20" s="86" customFormat="1" ht="10.199999999999999">
      <c r="B4263" s="87"/>
      <c r="C4263" s="87"/>
      <c r="D4263" s="89"/>
      <c r="R4263" s="89"/>
      <c r="S4263" s="89"/>
      <c r="T4263" s="89"/>
    </row>
    <row r="4264" spans="2:20" s="86" customFormat="1" ht="10.199999999999999">
      <c r="B4264" s="87"/>
      <c r="C4264" s="87"/>
      <c r="D4264" s="89"/>
      <c r="R4264" s="89"/>
      <c r="S4264" s="89"/>
      <c r="T4264" s="89"/>
    </row>
    <row r="4265" spans="2:20" s="86" customFormat="1" ht="10.199999999999999">
      <c r="B4265" s="87"/>
      <c r="C4265" s="87"/>
      <c r="D4265" s="89"/>
      <c r="R4265" s="89"/>
      <c r="S4265" s="89"/>
      <c r="T4265" s="89"/>
    </row>
    <row r="4266" spans="2:20" s="86" customFormat="1" ht="10.199999999999999">
      <c r="B4266" s="87"/>
      <c r="C4266" s="87"/>
      <c r="D4266" s="89"/>
      <c r="R4266" s="89"/>
      <c r="S4266" s="89"/>
      <c r="T4266" s="89"/>
    </row>
    <row r="4267" spans="2:20" s="86" customFormat="1" ht="10.199999999999999">
      <c r="B4267" s="87"/>
      <c r="C4267" s="87"/>
      <c r="D4267" s="89"/>
      <c r="R4267" s="89"/>
      <c r="S4267" s="89"/>
      <c r="T4267" s="89"/>
    </row>
    <row r="4268" spans="2:20" s="86" customFormat="1" ht="10.199999999999999">
      <c r="B4268" s="87"/>
      <c r="C4268" s="87"/>
      <c r="D4268" s="89"/>
      <c r="R4268" s="89"/>
      <c r="S4268" s="89"/>
      <c r="T4268" s="89"/>
    </row>
    <row r="4269" spans="2:20" s="86" customFormat="1" ht="10.199999999999999">
      <c r="B4269" s="87"/>
      <c r="C4269" s="87"/>
      <c r="D4269" s="89"/>
      <c r="R4269" s="89"/>
      <c r="S4269" s="89"/>
      <c r="T4269" s="89"/>
    </row>
    <row r="4270" spans="2:20" s="86" customFormat="1" ht="10.199999999999999">
      <c r="B4270" s="87"/>
      <c r="C4270" s="87"/>
      <c r="D4270" s="89"/>
      <c r="R4270" s="89"/>
      <c r="S4270" s="89"/>
      <c r="T4270" s="89"/>
    </row>
    <row r="4271" spans="2:20" s="86" customFormat="1" ht="10.199999999999999">
      <c r="B4271" s="87"/>
      <c r="C4271" s="87"/>
      <c r="D4271" s="89"/>
      <c r="R4271" s="89"/>
      <c r="S4271" s="89"/>
      <c r="T4271" s="89"/>
    </row>
    <row r="4272" spans="2:20" s="86" customFormat="1" ht="10.199999999999999">
      <c r="B4272" s="87"/>
      <c r="C4272" s="87"/>
      <c r="D4272" s="89"/>
      <c r="R4272" s="89"/>
      <c r="S4272" s="89"/>
      <c r="T4272" s="89"/>
    </row>
    <row r="4273" spans="2:20" s="86" customFormat="1" ht="10.199999999999999">
      <c r="B4273" s="87"/>
      <c r="C4273" s="87"/>
      <c r="D4273" s="89"/>
      <c r="R4273" s="89"/>
      <c r="S4273" s="89"/>
      <c r="T4273" s="89"/>
    </row>
    <row r="4274" spans="2:20" s="86" customFormat="1" ht="10.199999999999999">
      <c r="B4274" s="87"/>
      <c r="C4274" s="87"/>
      <c r="D4274" s="89"/>
      <c r="R4274" s="89"/>
      <c r="S4274" s="89"/>
      <c r="T4274" s="89"/>
    </row>
    <row r="4275" spans="2:20" s="86" customFormat="1" ht="10.199999999999999">
      <c r="B4275" s="87"/>
      <c r="C4275" s="87"/>
      <c r="D4275" s="89"/>
      <c r="R4275" s="89"/>
      <c r="S4275" s="89"/>
      <c r="T4275" s="89"/>
    </row>
    <row r="4276" spans="2:20" s="86" customFormat="1" ht="10.199999999999999">
      <c r="B4276" s="87"/>
      <c r="C4276" s="87"/>
      <c r="D4276" s="89"/>
      <c r="R4276" s="89"/>
      <c r="S4276" s="89"/>
      <c r="T4276" s="89"/>
    </row>
    <row r="4277" spans="2:20" s="86" customFormat="1" ht="10.199999999999999">
      <c r="B4277" s="87"/>
      <c r="C4277" s="87"/>
      <c r="D4277" s="89"/>
      <c r="R4277" s="89"/>
      <c r="S4277" s="89"/>
      <c r="T4277" s="89"/>
    </row>
    <row r="4278" spans="2:20" s="86" customFormat="1" ht="10.199999999999999">
      <c r="B4278" s="87"/>
      <c r="C4278" s="87"/>
      <c r="D4278" s="89"/>
      <c r="R4278" s="89"/>
      <c r="S4278" s="89"/>
      <c r="T4278" s="89"/>
    </row>
    <row r="4279" spans="2:20" s="86" customFormat="1" ht="10.199999999999999">
      <c r="B4279" s="87"/>
      <c r="C4279" s="87"/>
      <c r="D4279" s="89"/>
      <c r="R4279" s="89"/>
      <c r="S4279" s="89"/>
      <c r="T4279" s="89"/>
    </row>
    <row r="4280" spans="2:20" s="86" customFormat="1" ht="10.199999999999999">
      <c r="B4280" s="87"/>
      <c r="C4280" s="87"/>
      <c r="D4280" s="89"/>
      <c r="R4280" s="89"/>
      <c r="S4280" s="89"/>
      <c r="T4280" s="89"/>
    </row>
    <row r="4281" spans="2:20" s="86" customFormat="1" ht="10.199999999999999">
      <c r="B4281" s="87"/>
      <c r="C4281" s="87"/>
      <c r="D4281" s="89"/>
      <c r="R4281" s="89"/>
      <c r="S4281" s="89"/>
      <c r="T4281" s="89"/>
    </row>
    <row r="4282" spans="2:20" s="86" customFormat="1" ht="10.199999999999999">
      <c r="B4282" s="87"/>
      <c r="C4282" s="87"/>
      <c r="D4282" s="89"/>
      <c r="R4282" s="89"/>
      <c r="S4282" s="89"/>
      <c r="T4282" s="89"/>
    </row>
    <row r="4283" spans="2:20" s="86" customFormat="1" ht="10.199999999999999">
      <c r="B4283" s="87"/>
      <c r="C4283" s="87"/>
      <c r="D4283" s="89"/>
      <c r="R4283" s="89"/>
      <c r="S4283" s="89"/>
      <c r="T4283" s="89"/>
    </row>
    <row r="4284" spans="2:20" s="86" customFormat="1" ht="10.199999999999999">
      <c r="B4284" s="87"/>
      <c r="C4284" s="87"/>
      <c r="D4284" s="89"/>
      <c r="R4284" s="89"/>
      <c r="S4284" s="89"/>
      <c r="T4284" s="89"/>
    </row>
    <row r="4285" spans="2:20" s="86" customFormat="1" ht="10.199999999999999">
      <c r="B4285" s="87"/>
      <c r="C4285" s="87"/>
      <c r="D4285" s="89"/>
      <c r="R4285" s="89"/>
      <c r="S4285" s="89"/>
      <c r="T4285" s="89"/>
    </row>
    <row r="4286" spans="2:20" s="86" customFormat="1" ht="10.199999999999999">
      <c r="B4286" s="87"/>
      <c r="C4286" s="87"/>
      <c r="D4286" s="89"/>
      <c r="R4286" s="89"/>
      <c r="S4286" s="89"/>
      <c r="T4286" s="89"/>
    </row>
    <row r="4287" spans="2:20" s="86" customFormat="1" ht="10.199999999999999">
      <c r="B4287" s="87"/>
      <c r="C4287" s="87"/>
      <c r="D4287" s="89"/>
      <c r="R4287" s="89"/>
      <c r="S4287" s="89"/>
      <c r="T4287" s="89"/>
    </row>
    <row r="4288" spans="2:20" s="86" customFormat="1" ht="10.199999999999999">
      <c r="B4288" s="87"/>
      <c r="C4288" s="87"/>
      <c r="D4288" s="89"/>
      <c r="R4288" s="89"/>
      <c r="S4288" s="89"/>
      <c r="T4288" s="89"/>
    </row>
    <row r="4289" spans="2:20" s="86" customFormat="1" ht="10.199999999999999">
      <c r="B4289" s="87"/>
      <c r="C4289" s="87"/>
      <c r="D4289" s="89"/>
      <c r="R4289" s="89"/>
      <c r="S4289" s="89"/>
      <c r="T4289" s="89"/>
    </row>
    <row r="4290" spans="2:20" s="86" customFormat="1" ht="10.199999999999999">
      <c r="B4290" s="87"/>
      <c r="C4290" s="87"/>
      <c r="D4290" s="89"/>
      <c r="R4290" s="89"/>
      <c r="S4290" s="89"/>
      <c r="T4290" s="89"/>
    </row>
    <row r="4291" spans="2:20" s="86" customFormat="1" ht="10.199999999999999">
      <c r="B4291" s="87"/>
      <c r="C4291" s="87"/>
      <c r="D4291" s="89"/>
      <c r="R4291" s="89"/>
      <c r="S4291" s="89"/>
      <c r="T4291" s="89"/>
    </row>
    <row r="4292" spans="2:20" s="86" customFormat="1" ht="10.199999999999999">
      <c r="B4292" s="87"/>
      <c r="C4292" s="87"/>
      <c r="D4292" s="89"/>
      <c r="R4292" s="89"/>
      <c r="S4292" s="89"/>
      <c r="T4292" s="89"/>
    </row>
    <row r="4293" spans="2:20" s="86" customFormat="1" ht="10.199999999999999">
      <c r="B4293" s="87"/>
      <c r="C4293" s="87"/>
      <c r="D4293" s="89"/>
      <c r="R4293" s="89"/>
      <c r="S4293" s="89"/>
      <c r="T4293" s="89"/>
    </row>
    <row r="4294" spans="2:20" s="86" customFormat="1" ht="10.199999999999999">
      <c r="B4294" s="87"/>
      <c r="C4294" s="87"/>
      <c r="D4294" s="89"/>
      <c r="R4294" s="89"/>
      <c r="S4294" s="89"/>
      <c r="T4294" s="89"/>
    </row>
    <row r="4295" spans="2:20" s="86" customFormat="1" ht="10.199999999999999">
      <c r="B4295" s="87"/>
      <c r="C4295" s="87"/>
      <c r="D4295" s="89"/>
      <c r="R4295" s="89"/>
      <c r="S4295" s="89"/>
      <c r="T4295" s="89"/>
    </row>
    <row r="4296" spans="2:20" s="86" customFormat="1" ht="10.199999999999999">
      <c r="B4296" s="87"/>
      <c r="C4296" s="87"/>
      <c r="D4296" s="89"/>
      <c r="R4296" s="89"/>
      <c r="S4296" s="89"/>
      <c r="T4296" s="89"/>
    </row>
    <row r="4297" spans="2:20" s="86" customFormat="1" ht="10.199999999999999">
      <c r="B4297" s="87"/>
      <c r="C4297" s="87"/>
      <c r="D4297" s="89"/>
      <c r="R4297" s="89"/>
      <c r="S4297" s="89"/>
      <c r="T4297" s="89"/>
    </row>
    <row r="4298" spans="2:20" s="86" customFormat="1" ht="10.199999999999999">
      <c r="B4298" s="87"/>
      <c r="C4298" s="87"/>
      <c r="D4298" s="89"/>
      <c r="R4298" s="89"/>
      <c r="S4298" s="89"/>
      <c r="T4298" s="89"/>
    </row>
    <row r="4299" spans="2:20" s="86" customFormat="1" ht="10.199999999999999">
      <c r="B4299" s="87"/>
      <c r="C4299" s="87"/>
      <c r="D4299" s="89"/>
      <c r="R4299" s="89"/>
      <c r="S4299" s="89"/>
      <c r="T4299" s="89"/>
    </row>
    <row r="4300" spans="2:20" s="86" customFormat="1" ht="10.199999999999999">
      <c r="B4300" s="87"/>
      <c r="C4300" s="87"/>
      <c r="D4300" s="89"/>
      <c r="R4300" s="89"/>
      <c r="S4300" s="89"/>
      <c r="T4300" s="89"/>
    </row>
    <row r="4301" spans="2:20" s="86" customFormat="1" ht="10.199999999999999">
      <c r="B4301" s="87"/>
      <c r="C4301" s="87"/>
      <c r="D4301" s="89"/>
      <c r="R4301" s="89"/>
      <c r="S4301" s="89"/>
      <c r="T4301" s="89"/>
    </row>
    <row r="4302" spans="2:20" s="86" customFormat="1" ht="10.199999999999999">
      <c r="B4302" s="87"/>
      <c r="C4302" s="87"/>
      <c r="D4302" s="89"/>
      <c r="R4302" s="89"/>
      <c r="S4302" s="89"/>
      <c r="T4302" s="89"/>
    </row>
    <row r="4303" spans="2:20" s="86" customFormat="1" ht="10.199999999999999">
      <c r="B4303" s="87"/>
      <c r="C4303" s="87"/>
      <c r="D4303" s="89"/>
      <c r="R4303" s="89"/>
      <c r="S4303" s="89"/>
      <c r="T4303" s="89"/>
    </row>
    <row r="4304" spans="2:20" s="86" customFormat="1" ht="10.199999999999999">
      <c r="B4304" s="87"/>
      <c r="C4304" s="87"/>
      <c r="D4304" s="89"/>
      <c r="R4304" s="89"/>
      <c r="S4304" s="89"/>
      <c r="T4304" s="89"/>
    </row>
    <row r="4305" spans="2:20" s="86" customFormat="1" ht="10.199999999999999">
      <c r="B4305" s="87"/>
      <c r="C4305" s="87"/>
      <c r="D4305" s="89"/>
      <c r="R4305" s="89"/>
      <c r="S4305" s="89"/>
      <c r="T4305" s="89"/>
    </row>
    <row r="4306" spans="2:20" s="86" customFormat="1" ht="10.199999999999999">
      <c r="B4306" s="87"/>
      <c r="C4306" s="87"/>
      <c r="D4306" s="89"/>
      <c r="R4306" s="89"/>
      <c r="S4306" s="89"/>
      <c r="T4306" s="89"/>
    </row>
    <row r="4307" spans="2:20" s="86" customFormat="1" ht="10.199999999999999">
      <c r="B4307" s="87"/>
      <c r="C4307" s="87"/>
      <c r="D4307" s="89"/>
      <c r="R4307" s="89"/>
      <c r="S4307" s="89"/>
      <c r="T4307" s="89"/>
    </row>
    <row r="4308" spans="2:20" s="86" customFormat="1" ht="10.199999999999999">
      <c r="B4308" s="87"/>
      <c r="C4308" s="87"/>
      <c r="D4308" s="89"/>
      <c r="R4308" s="89"/>
      <c r="S4308" s="89"/>
      <c r="T4308" s="89"/>
    </row>
    <row r="4309" spans="2:20" s="86" customFormat="1" ht="10.199999999999999">
      <c r="B4309" s="87"/>
      <c r="C4309" s="87"/>
      <c r="D4309" s="89"/>
      <c r="R4309" s="89"/>
      <c r="S4309" s="89"/>
      <c r="T4309" s="89"/>
    </row>
    <row r="4310" spans="2:20" s="86" customFormat="1" ht="10.199999999999999">
      <c r="B4310" s="87"/>
      <c r="C4310" s="87"/>
      <c r="D4310" s="89"/>
      <c r="R4310" s="89"/>
      <c r="S4310" s="89"/>
      <c r="T4310" s="89"/>
    </row>
    <row r="4311" spans="2:20" s="86" customFormat="1" ht="10.199999999999999">
      <c r="B4311" s="87"/>
      <c r="C4311" s="87"/>
      <c r="D4311" s="89"/>
      <c r="R4311" s="89"/>
      <c r="S4311" s="89"/>
      <c r="T4311" s="89"/>
    </row>
    <row r="4312" spans="2:20" s="86" customFormat="1" ht="10.199999999999999">
      <c r="B4312" s="87"/>
      <c r="C4312" s="87"/>
      <c r="D4312" s="89"/>
      <c r="R4312" s="89"/>
      <c r="S4312" s="89"/>
      <c r="T4312" s="89"/>
    </row>
    <row r="4313" spans="2:20" s="86" customFormat="1" ht="10.199999999999999">
      <c r="B4313" s="87"/>
      <c r="C4313" s="87"/>
      <c r="D4313" s="89"/>
      <c r="R4313" s="89"/>
      <c r="S4313" s="89"/>
      <c r="T4313" s="89"/>
    </row>
    <row r="4314" spans="2:20" s="86" customFormat="1" ht="10.199999999999999">
      <c r="B4314" s="87"/>
      <c r="C4314" s="87"/>
      <c r="D4314" s="89"/>
      <c r="R4314" s="89"/>
      <c r="S4314" s="89"/>
      <c r="T4314" s="89"/>
    </row>
    <row r="4315" spans="2:20" s="86" customFormat="1" ht="10.199999999999999">
      <c r="B4315" s="87"/>
      <c r="C4315" s="87"/>
      <c r="D4315" s="89"/>
      <c r="R4315" s="89"/>
      <c r="S4315" s="89"/>
      <c r="T4315" s="89"/>
    </row>
    <row r="4316" spans="2:20" s="86" customFormat="1" ht="10.199999999999999">
      <c r="B4316" s="87"/>
      <c r="C4316" s="87"/>
      <c r="D4316" s="89"/>
      <c r="R4316" s="89"/>
      <c r="S4316" s="89"/>
      <c r="T4316" s="89"/>
    </row>
    <row r="4317" spans="2:20" s="86" customFormat="1" ht="10.199999999999999">
      <c r="B4317" s="87"/>
      <c r="C4317" s="87"/>
      <c r="D4317" s="89"/>
      <c r="R4317" s="89"/>
      <c r="S4317" s="89"/>
      <c r="T4317" s="89"/>
    </row>
    <row r="4318" spans="2:20" s="86" customFormat="1" ht="10.199999999999999">
      <c r="B4318" s="87"/>
      <c r="C4318" s="87"/>
      <c r="D4318" s="89"/>
      <c r="R4318" s="89"/>
      <c r="S4318" s="89"/>
      <c r="T4318" s="89"/>
    </row>
    <row r="4319" spans="2:20" s="86" customFormat="1" ht="10.199999999999999">
      <c r="B4319" s="87"/>
      <c r="C4319" s="87"/>
      <c r="D4319" s="89"/>
      <c r="R4319" s="89"/>
      <c r="S4319" s="89"/>
      <c r="T4319" s="89"/>
    </row>
    <row r="4320" spans="2:20" s="86" customFormat="1" ht="10.199999999999999">
      <c r="B4320" s="87"/>
      <c r="C4320" s="87"/>
      <c r="D4320" s="89"/>
      <c r="R4320" s="89"/>
      <c r="S4320" s="89"/>
      <c r="T4320" s="89"/>
    </row>
    <row r="4321" spans="2:20" s="86" customFormat="1" ht="10.199999999999999">
      <c r="B4321" s="87"/>
      <c r="C4321" s="87"/>
      <c r="D4321" s="89"/>
      <c r="R4321" s="89"/>
      <c r="S4321" s="89"/>
      <c r="T4321" s="89"/>
    </row>
    <row r="4322" spans="2:20" s="86" customFormat="1" ht="10.199999999999999">
      <c r="B4322" s="87"/>
      <c r="C4322" s="87"/>
      <c r="D4322" s="89"/>
      <c r="R4322" s="89"/>
      <c r="S4322" s="89"/>
      <c r="T4322" s="89"/>
    </row>
    <row r="4323" spans="2:20" s="86" customFormat="1" ht="10.199999999999999">
      <c r="B4323" s="87"/>
      <c r="C4323" s="87"/>
      <c r="D4323" s="89"/>
      <c r="R4323" s="89"/>
      <c r="S4323" s="89"/>
      <c r="T4323" s="89"/>
    </row>
    <row r="4324" spans="2:20" s="86" customFormat="1" ht="10.199999999999999">
      <c r="B4324" s="87"/>
      <c r="C4324" s="87"/>
      <c r="D4324" s="89"/>
      <c r="R4324" s="89"/>
      <c r="S4324" s="89"/>
      <c r="T4324" s="89"/>
    </row>
    <row r="4325" spans="2:20" s="86" customFormat="1" ht="10.199999999999999">
      <c r="B4325" s="87"/>
      <c r="C4325" s="87"/>
      <c r="D4325" s="89"/>
      <c r="R4325" s="89"/>
      <c r="S4325" s="89"/>
      <c r="T4325" s="89"/>
    </row>
    <row r="4326" spans="2:20" s="86" customFormat="1" ht="10.199999999999999">
      <c r="B4326" s="87"/>
      <c r="C4326" s="87"/>
      <c r="D4326" s="89"/>
      <c r="R4326" s="89"/>
      <c r="S4326" s="89"/>
      <c r="T4326" s="89"/>
    </row>
    <row r="4327" spans="2:20" s="86" customFormat="1" ht="10.199999999999999">
      <c r="B4327" s="87"/>
      <c r="C4327" s="87"/>
      <c r="D4327" s="89"/>
      <c r="R4327" s="89"/>
      <c r="S4327" s="89"/>
      <c r="T4327" s="89"/>
    </row>
    <row r="4328" spans="2:20" s="86" customFormat="1" ht="10.199999999999999">
      <c r="B4328" s="87"/>
      <c r="C4328" s="87"/>
      <c r="D4328" s="89"/>
      <c r="R4328" s="89"/>
      <c r="S4328" s="89"/>
      <c r="T4328" s="89"/>
    </row>
    <row r="4329" spans="2:20" s="86" customFormat="1" ht="10.199999999999999">
      <c r="B4329" s="87"/>
      <c r="C4329" s="87"/>
      <c r="D4329" s="89"/>
      <c r="R4329" s="89"/>
      <c r="S4329" s="89"/>
      <c r="T4329" s="89"/>
    </row>
    <row r="4330" spans="2:20" s="86" customFormat="1" ht="10.199999999999999">
      <c r="B4330" s="87"/>
      <c r="C4330" s="87"/>
      <c r="D4330" s="89"/>
      <c r="R4330" s="89"/>
      <c r="S4330" s="89"/>
      <c r="T4330" s="89"/>
    </row>
    <row r="4331" spans="2:20" s="86" customFormat="1" ht="10.199999999999999">
      <c r="B4331" s="87"/>
      <c r="C4331" s="87"/>
      <c r="D4331" s="89"/>
      <c r="R4331" s="89"/>
      <c r="S4331" s="89"/>
      <c r="T4331" s="89"/>
    </row>
    <row r="4332" spans="2:20" s="86" customFormat="1" ht="10.199999999999999">
      <c r="B4332" s="87"/>
      <c r="C4332" s="87"/>
      <c r="D4332" s="89"/>
      <c r="R4332" s="89"/>
      <c r="S4332" s="89"/>
      <c r="T4332" s="89"/>
    </row>
    <row r="4333" spans="2:20" s="86" customFormat="1" ht="10.199999999999999">
      <c r="B4333" s="87"/>
      <c r="C4333" s="87"/>
      <c r="D4333" s="89"/>
      <c r="R4333" s="89"/>
      <c r="S4333" s="89"/>
      <c r="T4333" s="89"/>
    </row>
    <row r="4334" spans="2:20" s="86" customFormat="1" ht="10.199999999999999">
      <c r="B4334" s="87"/>
      <c r="C4334" s="87"/>
      <c r="D4334" s="89"/>
      <c r="R4334" s="89"/>
      <c r="S4334" s="89"/>
      <c r="T4334" s="89"/>
    </row>
    <row r="4335" spans="2:20" s="86" customFormat="1" ht="10.199999999999999">
      <c r="B4335" s="87"/>
      <c r="C4335" s="87"/>
      <c r="D4335" s="89"/>
      <c r="R4335" s="89"/>
      <c r="S4335" s="89"/>
      <c r="T4335" s="89"/>
    </row>
    <row r="4336" spans="2:20" s="86" customFormat="1" ht="10.199999999999999">
      <c r="B4336" s="87"/>
      <c r="C4336" s="87"/>
      <c r="D4336" s="89"/>
      <c r="R4336" s="89"/>
      <c r="S4336" s="89"/>
      <c r="T4336" s="89"/>
    </row>
    <row r="4337" spans="2:20" s="86" customFormat="1" ht="10.199999999999999">
      <c r="B4337" s="87"/>
      <c r="C4337" s="87"/>
      <c r="D4337" s="89"/>
      <c r="R4337" s="89"/>
      <c r="S4337" s="89"/>
      <c r="T4337" s="89"/>
    </row>
    <row r="4338" spans="2:20" s="86" customFormat="1" ht="10.199999999999999">
      <c r="B4338" s="87"/>
      <c r="C4338" s="87"/>
      <c r="D4338" s="89"/>
      <c r="R4338" s="89"/>
      <c r="S4338" s="89"/>
      <c r="T4338" s="89"/>
    </row>
    <row r="4339" spans="2:20" s="86" customFormat="1" ht="10.199999999999999">
      <c r="B4339" s="87"/>
      <c r="C4339" s="87"/>
      <c r="D4339" s="89"/>
      <c r="R4339" s="89"/>
      <c r="S4339" s="89"/>
      <c r="T4339" s="89"/>
    </row>
    <row r="4340" spans="2:20" s="86" customFormat="1" ht="10.199999999999999">
      <c r="B4340" s="87"/>
      <c r="C4340" s="87"/>
      <c r="D4340" s="89"/>
      <c r="R4340" s="89"/>
      <c r="S4340" s="89"/>
      <c r="T4340" s="89"/>
    </row>
    <row r="4341" spans="2:20" s="86" customFormat="1" ht="10.199999999999999">
      <c r="B4341" s="87"/>
      <c r="C4341" s="87"/>
      <c r="D4341" s="89"/>
      <c r="R4341" s="89"/>
      <c r="S4341" s="89"/>
      <c r="T4341" s="89"/>
    </row>
    <row r="4342" spans="2:20" s="86" customFormat="1" ht="10.199999999999999">
      <c r="B4342" s="87"/>
      <c r="C4342" s="87"/>
      <c r="D4342" s="89"/>
      <c r="R4342" s="89"/>
      <c r="S4342" s="89"/>
      <c r="T4342" s="89"/>
    </row>
    <row r="4343" spans="2:20" s="86" customFormat="1" ht="10.199999999999999">
      <c r="B4343" s="87"/>
      <c r="C4343" s="87"/>
      <c r="D4343" s="89"/>
      <c r="R4343" s="89"/>
      <c r="S4343" s="89"/>
      <c r="T4343" s="89"/>
    </row>
    <row r="4344" spans="2:20" s="86" customFormat="1" ht="10.199999999999999">
      <c r="B4344" s="87"/>
      <c r="C4344" s="87"/>
      <c r="D4344" s="89"/>
      <c r="R4344" s="89"/>
      <c r="S4344" s="89"/>
      <c r="T4344" s="89"/>
    </row>
    <row r="4345" spans="2:20" s="86" customFormat="1" ht="10.199999999999999">
      <c r="B4345" s="87"/>
      <c r="C4345" s="87"/>
      <c r="D4345" s="89"/>
      <c r="R4345" s="89"/>
      <c r="S4345" s="89"/>
      <c r="T4345" s="89"/>
    </row>
    <row r="4346" spans="2:20" s="86" customFormat="1" ht="10.199999999999999">
      <c r="B4346" s="87"/>
      <c r="C4346" s="87"/>
      <c r="D4346" s="89"/>
      <c r="R4346" s="89"/>
      <c r="S4346" s="89"/>
      <c r="T4346" s="89"/>
    </row>
    <row r="4347" spans="2:20" s="86" customFormat="1" ht="10.199999999999999">
      <c r="B4347" s="87"/>
      <c r="C4347" s="87"/>
      <c r="D4347" s="89"/>
      <c r="R4347" s="89"/>
      <c r="S4347" s="89"/>
      <c r="T4347" s="89"/>
    </row>
    <row r="4348" spans="2:20" s="86" customFormat="1" ht="10.199999999999999">
      <c r="B4348" s="87"/>
      <c r="C4348" s="87"/>
      <c r="D4348" s="89"/>
      <c r="R4348" s="89"/>
      <c r="S4348" s="89"/>
      <c r="T4348" s="89"/>
    </row>
    <row r="4349" spans="2:20" s="86" customFormat="1" ht="10.199999999999999">
      <c r="B4349" s="87"/>
      <c r="C4349" s="87"/>
      <c r="D4349" s="89"/>
      <c r="R4349" s="89"/>
      <c r="S4349" s="89"/>
      <c r="T4349" s="89"/>
    </row>
    <row r="4350" spans="2:20" s="86" customFormat="1" ht="10.199999999999999">
      <c r="B4350" s="87"/>
      <c r="C4350" s="87"/>
      <c r="D4350" s="89"/>
      <c r="R4350" s="89"/>
      <c r="S4350" s="89"/>
      <c r="T4350" s="89"/>
    </row>
    <row r="4351" spans="2:20" s="86" customFormat="1" ht="10.199999999999999">
      <c r="B4351" s="87"/>
      <c r="C4351" s="87"/>
      <c r="D4351" s="89"/>
      <c r="R4351" s="89"/>
      <c r="S4351" s="89"/>
      <c r="T4351" s="89"/>
    </row>
    <row r="4352" spans="2:20" s="86" customFormat="1" ht="10.199999999999999">
      <c r="B4352" s="87"/>
      <c r="C4352" s="87"/>
      <c r="D4352" s="89"/>
      <c r="R4352" s="89"/>
      <c r="S4352" s="89"/>
      <c r="T4352" s="89"/>
    </row>
    <row r="4353" spans="2:20" s="86" customFormat="1" ht="10.199999999999999">
      <c r="B4353" s="87"/>
      <c r="C4353" s="87"/>
      <c r="D4353" s="89"/>
      <c r="R4353" s="89"/>
      <c r="S4353" s="89"/>
      <c r="T4353" s="89"/>
    </row>
    <row r="4354" spans="2:20" s="86" customFormat="1" ht="10.199999999999999">
      <c r="B4354" s="87"/>
      <c r="C4354" s="87"/>
      <c r="D4354" s="89"/>
      <c r="R4354" s="89"/>
      <c r="S4354" s="89"/>
      <c r="T4354" s="89"/>
    </row>
    <row r="4355" spans="2:20" s="86" customFormat="1" ht="10.199999999999999">
      <c r="B4355" s="87"/>
      <c r="C4355" s="87"/>
      <c r="D4355" s="89"/>
      <c r="R4355" s="89"/>
      <c r="S4355" s="89"/>
      <c r="T4355" s="89"/>
    </row>
    <row r="4356" spans="2:20" s="86" customFormat="1" ht="10.199999999999999">
      <c r="B4356" s="87"/>
      <c r="C4356" s="87"/>
      <c r="D4356" s="89"/>
      <c r="R4356" s="89"/>
      <c r="S4356" s="89"/>
      <c r="T4356" s="89"/>
    </row>
    <row r="4357" spans="2:20" s="86" customFormat="1" ht="10.199999999999999">
      <c r="B4357" s="87"/>
      <c r="C4357" s="87"/>
      <c r="D4357" s="89"/>
      <c r="R4357" s="89"/>
      <c r="S4357" s="89"/>
      <c r="T4357" s="89"/>
    </row>
    <row r="4358" spans="2:20" s="86" customFormat="1" ht="10.199999999999999">
      <c r="B4358" s="87"/>
      <c r="C4358" s="87"/>
      <c r="D4358" s="89"/>
      <c r="R4358" s="89"/>
      <c r="S4358" s="89"/>
      <c r="T4358" s="89"/>
    </row>
    <row r="4359" spans="2:20" s="86" customFormat="1" ht="10.199999999999999">
      <c r="B4359" s="87"/>
      <c r="C4359" s="87"/>
      <c r="D4359" s="89"/>
      <c r="R4359" s="89"/>
      <c r="S4359" s="89"/>
      <c r="T4359" s="89"/>
    </row>
    <row r="4360" spans="2:20" s="86" customFormat="1" ht="10.199999999999999">
      <c r="B4360" s="87"/>
      <c r="C4360" s="87"/>
      <c r="D4360" s="89"/>
      <c r="R4360" s="89"/>
      <c r="S4360" s="89"/>
      <c r="T4360" s="89"/>
    </row>
    <row r="4361" spans="2:20" s="86" customFormat="1" ht="10.199999999999999">
      <c r="B4361" s="87"/>
      <c r="C4361" s="87"/>
      <c r="D4361" s="89"/>
      <c r="R4361" s="89"/>
      <c r="S4361" s="89"/>
      <c r="T4361" s="89"/>
    </row>
    <row r="4362" spans="2:20" s="86" customFormat="1" ht="10.199999999999999">
      <c r="B4362" s="87"/>
      <c r="C4362" s="87"/>
      <c r="D4362" s="89"/>
      <c r="R4362" s="89"/>
      <c r="S4362" s="89"/>
      <c r="T4362" s="89"/>
    </row>
    <row r="4363" spans="2:20" s="86" customFormat="1" ht="10.199999999999999">
      <c r="B4363" s="87"/>
      <c r="C4363" s="87"/>
      <c r="D4363" s="89"/>
      <c r="R4363" s="89"/>
      <c r="S4363" s="89"/>
      <c r="T4363" s="89"/>
    </row>
    <row r="4364" spans="2:20" s="86" customFormat="1" ht="10.199999999999999">
      <c r="B4364" s="87"/>
      <c r="C4364" s="87"/>
      <c r="D4364" s="89"/>
      <c r="R4364" s="89"/>
      <c r="S4364" s="89"/>
      <c r="T4364" s="89"/>
    </row>
    <row r="4365" spans="2:20" s="86" customFormat="1" ht="10.199999999999999">
      <c r="B4365" s="87"/>
      <c r="C4365" s="87"/>
      <c r="D4365" s="89"/>
      <c r="R4365" s="89"/>
      <c r="S4365" s="89"/>
      <c r="T4365" s="89"/>
    </row>
    <row r="4366" spans="2:20" s="86" customFormat="1" ht="10.199999999999999">
      <c r="B4366" s="87"/>
      <c r="C4366" s="87"/>
      <c r="D4366" s="89"/>
      <c r="R4366" s="89"/>
      <c r="S4366" s="89"/>
      <c r="T4366" s="89"/>
    </row>
    <row r="4367" spans="2:20" s="86" customFormat="1" ht="10.199999999999999">
      <c r="B4367" s="87"/>
      <c r="C4367" s="87"/>
      <c r="D4367" s="89"/>
      <c r="R4367" s="89"/>
      <c r="S4367" s="89"/>
      <c r="T4367" s="89"/>
    </row>
    <row r="4368" spans="2:20" s="86" customFormat="1" ht="10.199999999999999">
      <c r="B4368" s="87"/>
      <c r="C4368" s="87"/>
      <c r="D4368" s="89"/>
      <c r="R4368" s="89"/>
      <c r="S4368" s="89"/>
      <c r="T4368" s="89"/>
    </row>
    <row r="4369" spans="2:20" s="86" customFormat="1" ht="10.199999999999999">
      <c r="B4369" s="87"/>
      <c r="C4369" s="87"/>
      <c r="D4369" s="89"/>
      <c r="R4369" s="89"/>
      <c r="S4369" s="89"/>
      <c r="T4369" s="89"/>
    </row>
    <row r="4370" spans="2:20" s="86" customFormat="1" ht="10.199999999999999">
      <c r="B4370" s="87"/>
      <c r="C4370" s="87"/>
      <c r="D4370" s="89"/>
      <c r="R4370" s="89"/>
      <c r="S4370" s="89"/>
      <c r="T4370" s="89"/>
    </row>
    <row r="4371" spans="2:20" s="86" customFormat="1" ht="10.199999999999999">
      <c r="B4371" s="87"/>
      <c r="C4371" s="87"/>
      <c r="D4371" s="89"/>
      <c r="R4371" s="89"/>
      <c r="S4371" s="89"/>
      <c r="T4371" s="89"/>
    </row>
    <row r="4372" spans="2:20" s="86" customFormat="1" ht="10.199999999999999">
      <c r="B4372" s="87"/>
      <c r="C4372" s="87"/>
      <c r="D4372" s="89"/>
      <c r="R4372" s="89"/>
      <c r="S4372" s="89"/>
      <c r="T4372" s="89"/>
    </row>
    <row r="4373" spans="2:20" s="86" customFormat="1" ht="10.199999999999999">
      <c r="B4373" s="87"/>
      <c r="C4373" s="87"/>
      <c r="D4373" s="89"/>
      <c r="R4373" s="89"/>
      <c r="S4373" s="89"/>
      <c r="T4373" s="89"/>
    </row>
    <row r="4374" spans="2:20" s="86" customFormat="1" ht="10.199999999999999">
      <c r="B4374" s="87"/>
      <c r="C4374" s="87"/>
      <c r="D4374" s="89"/>
      <c r="R4374" s="89"/>
      <c r="S4374" s="89"/>
      <c r="T4374" s="89"/>
    </row>
    <row r="4375" spans="2:20" s="86" customFormat="1" ht="10.199999999999999">
      <c r="B4375" s="87"/>
      <c r="C4375" s="87"/>
      <c r="D4375" s="89"/>
      <c r="R4375" s="89"/>
      <c r="S4375" s="89"/>
      <c r="T4375" s="89"/>
    </row>
    <row r="4376" spans="2:20" s="86" customFormat="1" ht="10.199999999999999">
      <c r="B4376" s="87"/>
      <c r="C4376" s="87"/>
      <c r="D4376" s="89"/>
      <c r="R4376" s="89"/>
      <c r="S4376" s="89"/>
      <c r="T4376" s="89"/>
    </row>
    <row r="4377" spans="2:20" s="86" customFormat="1" ht="10.199999999999999">
      <c r="B4377" s="87"/>
      <c r="C4377" s="87"/>
      <c r="D4377" s="89"/>
      <c r="R4377" s="89"/>
      <c r="S4377" s="89"/>
      <c r="T4377" s="89"/>
    </row>
    <row r="4378" spans="2:20" s="86" customFormat="1" ht="10.199999999999999">
      <c r="B4378" s="87"/>
      <c r="C4378" s="87"/>
      <c r="D4378" s="89"/>
      <c r="R4378" s="89"/>
      <c r="S4378" s="89"/>
      <c r="T4378" s="89"/>
    </row>
    <row r="4379" spans="2:20" s="86" customFormat="1" ht="10.199999999999999">
      <c r="B4379" s="87"/>
      <c r="C4379" s="87"/>
      <c r="D4379" s="89"/>
      <c r="R4379" s="89"/>
      <c r="S4379" s="89"/>
      <c r="T4379" s="89"/>
    </row>
    <row r="4380" spans="2:20" s="86" customFormat="1" ht="10.199999999999999">
      <c r="B4380" s="87"/>
      <c r="C4380" s="87"/>
      <c r="D4380" s="89"/>
      <c r="R4380" s="89"/>
      <c r="S4380" s="89"/>
      <c r="T4380" s="89"/>
    </row>
    <row r="4381" spans="2:20" s="86" customFormat="1" ht="10.199999999999999">
      <c r="B4381" s="87"/>
      <c r="C4381" s="87"/>
      <c r="D4381" s="89"/>
      <c r="R4381" s="89"/>
      <c r="S4381" s="89"/>
      <c r="T4381" s="89"/>
    </row>
    <row r="4382" spans="2:20" s="86" customFormat="1" ht="10.199999999999999">
      <c r="B4382" s="87"/>
      <c r="C4382" s="87"/>
      <c r="D4382" s="89"/>
      <c r="R4382" s="89"/>
      <c r="S4382" s="89"/>
      <c r="T4382" s="89"/>
    </row>
    <row r="4383" spans="2:20" s="86" customFormat="1" ht="10.199999999999999">
      <c r="B4383" s="87"/>
      <c r="C4383" s="87"/>
      <c r="D4383" s="89"/>
      <c r="R4383" s="89"/>
      <c r="S4383" s="89"/>
      <c r="T4383" s="89"/>
    </row>
    <row r="4384" spans="2:20" s="86" customFormat="1" ht="10.199999999999999">
      <c r="B4384" s="87"/>
      <c r="C4384" s="87"/>
      <c r="D4384" s="89"/>
      <c r="R4384" s="89"/>
      <c r="S4384" s="89"/>
      <c r="T4384" s="89"/>
    </row>
    <row r="4385" spans="2:20" s="86" customFormat="1" ht="10.199999999999999">
      <c r="B4385" s="87"/>
      <c r="C4385" s="87"/>
      <c r="D4385" s="89"/>
      <c r="R4385" s="89"/>
      <c r="S4385" s="89"/>
      <c r="T4385" s="89"/>
    </row>
    <row r="4386" spans="2:20" s="86" customFormat="1" ht="10.199999999999999">
      <c r="B4386" s="87"/>
      <c r="C4386" s="87"/>
      <c r="D4386" s="89"/>
      <c r="R4386" s="89"/>
      <c r="S4386" s="89"/>
      <c r="T4386" s="89"/>
    </row>
    <row r="4387" spans="2:20" s="86" customFormat="1" ht="10.199999999999999">
      <c r="B4387" s="87"/>
      <c r="C4387" s="87"/>
      <c r="D4387" s="89"/>
      <c r="R4387" s="89"/>
      <c r="S4387" s="89"/>
      <c r="T4387" s="89"/>
    </row>
    <row r="4388" spans="2:20" s="86" customFormat="1" ht="10.199999999999999">
      <c r="B4388" s="87"/>
      <c r="C4388" s="87"/>
      <c r="D4388" s="89"/>
      <c r="R4388" s="89"/>
      <c r="S4388" s="89"/>
      <c r="T4388" s="89"/>
    </row>
    <row r="4389" spans="2:20" s="86" customFormat="1" ht="10.199999999999999">
      <c r="B4389" s="87"/>
      <c r="C4389" s="87"/>
      <c r="D4389" s="89"/>
      <c r="R4389" s="89"/>
      <c r="S4389" s="89"/>
      <c r="T4389" s="89"/>
    </row>
    <row r="4390" spans="2:20" s="86" customFormat="1" ht="10.199999999999999">
      <c r="B4390" s="87"/>
      <c r="C4390" s="87"/>
      <c r="D4390" s="89"/>
      <c r="R4390" s="89"/>
      <c r="S4390" s="89"/>
      <c r="T4390" s="89"/>
    </row>
    <row r="4391" spans="2:20" s="86" customFormat="1" ht="10.199999999999999">
      <c r="B4391" s="87"/>
      <c r="C4391" s="87"/>
      <c r="D4391" s="89"/>
      <c r="R4391" s="89"/>
      <c r="S4391" s="89"/>
      <c r="T4391" s="89"/>
    </row>
    <row r="4392" spans="2:20" s="86" customFormat="1" ht="10.199999999999999">
      <c r="B4392" s="87"/>
      <c r="C4392" s="87"/>
      <c r="D4392" s="89"/>
      <c r="R4392" s="89"/>
      <c r="S4392" s="89"/>
      <c r="T4392" s="89"/>
    </row>
    <row r="4393" spans="2:20" s="86" customFormat="1" ht="10.199999999999999">
      <c r="B4393" s="87"/>
      <c r="C4393" s="87"/>
      <c r="D4393" s="89"/>
      <c r="R4393" s="89"/>
      <c r="S4393" s="89"/>
      <c r="T4393" s="89"/>
    </row>
    <row r="4394" spans="2:20" s="86" customFormat="1" ht="10.199999999999999">
      <c r="B4394" s="87"/>
      <c r="C4394" s="87"/>
      <c r="D4394" s="89"/>
      <c r="R4394" s="89"/>
      <c r="S4394" s="89"/>
      <c r="T4394" s="89"/>
    </row>
    <row r="4395" spans="2:20" s="86" customFormat="1" ht="10.199999999999999">
      <c r="B4395" s="87"/>
      <c r="C4395" s="87"/>
      <c r="D4395" s="89"/>
      <c r="R4395" s="89"/>
      <c r="S4395" s="89"/>
      <c r="T4395" s="89"/>
    </row>
    <row r="4396" spans="2:20" s="86" customFormat="1" ht="10.199999999999999">
      <c r="B4396" s="87"/>
      <c r="C4396" s="87"/>
      <c r="D4396" s="89"/>
      <c r="R4396" s="89"/>
      <c r="S4396" s="89"/>
      <c r="T4396" s="89"/>
    </row>
    <row r="4397" spans="2:20" s="86" customFormat="1" ht="10.199999999999999">
      <c r="B4397" s="87"/>
      <c r="C4397" s="87"/>
      <c r="D4397" s="89"/>
      <c r="R4397" s="89"/>
      <c r="S4397" s="89"/>
      <c r="T4397" s="89"/>
    </row>
    <row r="4398" spans="2:20" s="86" customFormat="1" ht="10.199999999999999">
      <c r="B4398" s="87"/>
      <c r="C4398" s="87"/>
      <c r="D4398" s="89"/>
      <c r="R4398" s="89"/>
      <c r="S4398" s="89"/>
      <c r="T4398" s="89"/>
    </row>
    <row r="4399" spans="2:20" s="86" customFormat="1" ht="10.199999999999999">
      <c r="B4399" s="87"/>
      <c r="C4399" s="87"/>
      <c r="D4399" s="89"/>
      <c r="R4399" s="89"/>
      <c r="S4399" s="89"/>
      <c r="T4399" s="89"/>
    </row>
    <row r="4400" spans="2:20" s="86" customFormat="1" ht="10.199999999999999">
      <c r="B4400" s="87"/>
      <c r="C4400" s="87"/>
      <c r="D4400" s="89"/>
      <c r="R4400" s="89"/>
      <c r="S4400" s="89"/>
      <c r="T4400" s="89"/>
    </row>
    <row r="4401" spans="2:20" s="86" customFormat="1" ht="10.199999999999999">
      <c r="B4401" s="87"/>
      <c r="C4401" s="87"/>
      <c r="D4401" s="89"/>
      <c r="R4401" s="89"/>
      <c r="S4401" s="89"/>
      <c r="T4401" s="89"/>
    </row>
    <row r="4402" spans="2:20" s="86" customFormat="1" ht="10.199999999999999">
      <c r="B4402" s="87"/>
      <c r="C4402" s="87"/>
      <c r="D4402" s="89"/>
      <c r="R4402" s="89"/>
      <c r="S4402" s="89"/>
      <c r="T4402" s="89"/>
    </row>
    <row r="4403" spans="2:20" s="86" customFormat="1" ht="10.199999999999999">
      <c r="B4403" s="87"/>
      <c r="C4403" s="87"/>
      <c r="D4403" s="89"/>
      <c r="R4403" s="89"/>
      <c r="S4403" s="89"/>
      <c r="T4403" s="89"/>
    </row>
    <row r="4404" spans="2:20" s="86" customFormat="1" ht="10.199999999999999">
      <c r="B4404" s="87"/>
      <c r="C4404" s="87"/>
      <c r="D4404" s="89"/>
      <c r="R4404" s="89"/>
      <c r="S4404" s="89"/>
      <c r="T4404" s="89"/>
    </row>
    <row r="4405" spans="2:20" s="86" customFormat="1" ht="10.199999999999999">
      <c r="B4405" s="87"/>
      <c r="C4405" s="87"/>
      <c r="D4405" s="89"/>
      <c r="R4405" s="89"/>
      <c r="S4405" s="89"/>
      <c r="T4405" s="89"/>
    </row>
    <row r="4406" spans="2:20" s="86" customFormat="1" ht="10.199999999999999">
      <c r="B4406" s="87"/>
      <c r="C4406" s="87"/>
      <c r="D4406" s="89"/>
      <c r="R4406" s="89"/>
      <c r="S4406" s="89"/>
      <c r="T4406" s="89"/>
    </row>
    <row r="4407" spans="2:20" s="86" customFormat="1" ht="10.199999999999999">
      <c r="B4407" s="87"/>
      <c r="C4407" s="87"/>
      <c r="D4407" s="89"/>
      <c r="R4407" s="89"/>
      <c r="S4407" s="89"/>
      <c r="T4407" s="89"/>
    </row>
    <row r="4408" spans="2:20" s="86" customFormat="1" ht="10.199999999999999">
      <c r="B4408" s="87"/>
      <c r="C4408" s="87"/>
      <c r="D4408" s="89"/>
      <c r="R4408" s="89"/>
      <c r="S4408" s="89"/>
      <c r="T4408" s="89"/>
    </row>
    <row r="4409" spans="2:20" s="86" customFormat="1" ht="10.199999999999999">
      <c r="B4409" s="87"/>
      <c r="C4409" s="87"/>
      <c r="D4409" s="89"/>
      <c r="R4409" s="89"/>
      <c r="S4409" s="89"/>
      <c r="T4409" s="89"/>
    </row>
    <row r="4410" spans="2:20" s="86" customFormat="1" ht="10.199999999999999">
      <c r="B4410" s="87"/>
      <c r="C4410" s="87"/>
      <c r="D4410" s="89"/>
      <c r="R4410" s="89"/>
      <c r="S4410" s="89"/>
      <c r="T4410" s="89"/>
    </row>
    <row r="4411" spans="2:20" s="86" customFormat="1" ht="10.199999999999999">
      <c r="B4411" s="87"/>
      <c r="C4411" s="87"/>
      <c r="D4411" s="89"/>
      <c r="R4411" s="89"/>
      <c r="S4411" s="89"/>
      <c r="T4411" s="89"/>
    </row>
    <row r="4412" spans="2:20" s="86" customFormat="1" ht="10.199999999999999">
      <c r="B4412" s="87"/>
      <c r="C4412" s="87"/>
      <c r="D4412" s="89"/>
      <c r="R4412" s="89"/>
      <c r="S4412" s="89"/>
      <c r="T4412" s="89"/>
    </row>
    <row r="4413" spans="2:20" s="86" customFormat="1" ht="10.199999999999999">
      <c r="B4413" s="87"/>
      <c r="C4413" s="87"/>
      <c r="D4413" s="89"/>
      <c r="R4413" s="89"/>
      <c r="S4413" s="89"/>
      <c r="T4413" s="89"/>
    </row>
    <row r="4414" spans="2:20" s="86" customFormat="1" ht="10.199999999999999">
      <c r="B4414" s="87"/>
      <c r="C4414" s="87"/>
      <c r="D4414" s="89"/>
      <c r="R4414" s="89"/>
      <c r="S4414" s="89"/>
      <c r="T4414" s="89"/>
    </row>
    <row r="4415" spans="2:20" s="86" customFormat="1" ht="10.199999999999999">
      <c r="B4415" s="87"/>
      <c r="C4415" s="87"/>
      <c r="D4415" s="89"/>
      <c r="R4415" s="89"/>
      <c r="S4415" s="89"/>
      <c r="T4415" s="89"/>
    </row>
    <row r="4416" spans="2:20" s="86" customFormat="1" ht="10.199999999999999">
      <c r="B4416" s="87"/>
      <c r="C4416" s="87"/>
      <c r="D4416" s="89"/>
      <c r="R4416" s="89"/>
      <c r="S4416" s="89"/>
      <c r="T4416" s="89"/>
    </row>
    <row r="4417" spans="2:20" s="86" customFormat="1" ht="10.199999999999999">
      <c r="B4417" s="87"/>
      <c r="C4417" s="87"/>
      <c r="D4417" s="89"/>
      <c r="R4417" s="89"/>
      <c r="S4417" s="89"/>
      <c r="T4417" s="89"/>
    </row>
    <row r="4418" spans="2:20" s="86" customFormat="1" ht="10.199999999999999">
      <c r="B4418" s="87"/>
      <c r="C4418" s="87"/>
      <c r="D4418" s="89"/>
      <c r="R4418" s="89"/>
      <c r="S4418" s="89"/>
      <c r="T4418" s="89"/>
    </row>
    <row r="4419" spans="2:20" s="86" customFormat="1" ht="10.199999999999999">
      <c r="B4419" s="87"/>
      <c r="C4419" s="87"/>
      <c r="D4419" s="89"/>
      <c r="R4419" s="89"/>
      <c r="S4419" s="89"/>
      <c r="T4419" s="89"/>
    </row>
    <row r="4420" spans="2:20" s="86" customFormat="1" ht="10.199999999999999">
      <c r="B4420" s="87"/>
      <c r="C4420" s="87"/>
      <c r="D4420" s="89"/>
      <c r="R4420" s="89"/>
      <c r="S4420" s="89"/>
      <c r="T4420" s="89"/>
    </row>
    <row r="4421" spans="2:20" s="86" customFormat="1" ht="10.199999999999999">
      <c r="B4421" s="87"/>
      <c r="C4421" s="87"/>
      <c r="D4421" s="89"/>
      <c r="R4421" s="89"/>
      <c r="S4421" s="89"/>
      <c r="T4421" s="89"/>
    </row>
    <row r="4422" spans="2:20" s="86" customFormat="1" ht="10.199999999999999">
      <c r="B4422" s="87"/>
      <c r="C4422" s="87"/>
      <c r="D4422" s="89"/>
      <c r="R4422" s="89"/>
      <c r="S4422" s="89"/>
      <c r="T4422" s="89"/>
    </row>
    <row r="4423" spans="2:20" s="86" customFormat="1" ht="10.199999999999999">
      <c r="B4423" s="87"/>
      <c r="C4423" s="87"/>
      <c r="D4423" s="89"/>
      <c r="R4423" s="89"/>
      <c r="S4423" s="89"/>
      <c r="T4423" s="89"/>
    </row>
    <row r="4424" spans="2:20" s="86" customFormat="1" ht="10.199999999999999">
      <c r="B4424" s="87"/>
      <c r="C4424" s="87"/>
      <c r="D4424" s="89"/>
      <c r="R4424" s="89"/>
      <c r="S4424" s="89"/>
      <c r="T4424" s="89"/>
    </row>
    <row r="4425" spans="2:20" s="86" customFormat="1" ht="10.199999999999999">
      <c r="B4425" s="87"/>
      <c r="C4425" s="87"/>
      <c r="D4425" s="89"/>
      <c r="R4425" s="89"/>
      <c r="S4425" s="89"/>
      <c r="T4425" s="89"/>
    </row>
    <row r="4426" spans="2:20" s="86" customFormat="1" ht="10.199999999999999">
      <c r="B4426" s="87"/>
      <c r="C4426" s="87"/>
      <c r="D4426" s="89"/>
      <c r="R4426" s="89"/>
      <c r="S4426" s="89"/>
      <c r="T4426" s="89"/>
    </row>
    <row r="4427" spans="2:20" s="86" customFormat="1" ht="10.199999999999999">
      <c r="B4427" s="87"/>
      <c r="C4427" s="87"/>
      <c r="D4427" s="89"/>
      <c r="R4427" s="89"/>
      <c r="S4427" s="89"/>
      <c r="T4427" s="89"/>
    </row>
    <row r="4428" spans="2:20" s="86" customFormat="1" ht="10.199999999999999">
      <c r="B4428" s="87"/>
      <c r="C4428" s="87"/>
      <c r="D4428" s="89"/>
      <c r="R4428" s="89"/>
      <c r="S4428" s="89"/>
      <c r="T4428" s="89"/>
    </row>
    <row r="4429" spans="2:20" s="86" customFormat="1" ht="10.199999999999999">
      <c r="B4429" s="87"/>
      <c r="C4429" s="87"/>
      <c r="D4429" s="89"/>
      <c r="R4429" s="89"/>
      <c r="S4429" s="89"/>
      <c r="T4429" s="89"/>
    </row>
    <row r="4430" spans="2:20" s="86" customFormat="1" ht="10.199999999999999">
      <c r="B4430" s="87"/>
      <c r="C4430" s="87"/>
      <c r="D4430" s="89"/>
      <c r="R4430" s="89"/>
      <c r="S4430" s="89"/>
      <c r="T4430" s="89"/>
    </row>
    <row r="4431" spans="2:20" s="86" customFormat="1" ht="10.199999999999999">
      <c r="B4431" s="87"/>
      <c r="C4431" s="87"/>
      <c r="D4431" s="89"/>
      <c r="R4431" s="89"/>
      <c r="S4431" s="89"/>
      <c r="T4431" s="89"/>
    </row>
    <row r="4432" spans="2:20" s="86" customFormat="1" ht="10.199999999999999">
      <c r="B4432" s="87"/>
      <c r="C4432" s="87"/>
      <c r="D4432" s="89"/>
      <c r="R4432" s="89"/>
      <c r="S4432" s="89"/>
      <c r="T4432" s="89"/>
    </row>
    <row r="4433" spans="2:20" s="86" customFormat="1" ht="10.199999999999999">
      <c r="B4433" s="87"/>
      <c r="C4433" s="87"/>
      <c r="D4433" s="89"/>
      <c r="R4433" s="89"/>
      <c r="S4433" s="89"/>
      <c r="T4433" s="89"/>
    </row>
    <row r="4434" spans="2:20" s="86" customFormat="1" ht="10.199999999999999">
      <c r="B4434" s="87"/>
      <c r="C4434" s="87"/>
      <c r="D4434" s="89"/>
      <c r="R4434" s="89"/>
      <c r="S4434" s="89"/>
      <c r="T4434" s="89"/>
    </row>
    <row r="4435" spans="2:20" s="86" customFormat="1" ht="10.199999999999999">
      <c r="B4435" s="87"/>
      <c r="C4435" s="87"/>
      <c r="D4435" s="89"/>
      <c r="R4435" s="89"/>
      <c r="S4435" s="89"/>
      <c r="T4435" s="89"/>
    </row>
    <row r="4436" spans="2:20" s="86" customFormat="1" ht="10.199999999999999">
      <c r="B4436" s="87"/>
      <c r="C4436" s="87"/>
      <c r="D4436" s="89"/>
      <c r="R4436" s="89"/>
      <c r="S4436" s="89"/>
      <c r="T4436" s="89"/>
    </row>
    <row r="4437" spans="2:20" s="86" customFormat="1" ht="10.199999999999999">
      <c r="B4437" s="87"/>
      <c r="C4437" s="87"/>
      <c r="D4437" s="89"/>
      <c r="R4437" s="89"/>
      <c r="S4437" s="89"/>
      <c r="T4437" s="89"/>
    </row>
    <row r="4438" spans="2:20" s="86" customFormat="1" ht="10.199999999999999">
      <c r="B4438" s="87"/>
      <c r="C4438" s="87"/>
      <c r="D4438" s="89"/>
      <c r="R4438" s="89"/>
      <c r="S4438" s="89"/>
      <c r="T4438" s="89"/>
    </row>
    <row r="4439" spans="2:20" s="86" customFormat="1" ht="10.199999999999999">
      <c r="B4439" s="87"/>
      <c r="C4439" s="87"/>
      <c r="D4439" s="89"/>
      <c r="R4439" s="89"/>
      <c r="S4439" s="89"/>
      <c r="T4439" s="89"/>
    </row>
    <row r="4440" spans="2:20" s="86" customFormat="1" ht="10.199999999999999">
      <c r="B4440" s="87"/>
      <c r="C4440" s="87"/>
      <c r="D4440" s="89"/>
      <c r="R4440" s="89"/>
      <c r="S4440" s="89"/>
      <c r="T4440" s="89"/>
    </row>
    <row r="4441" spans="2:20" s="86" customFormat="1" ht="10.199999999999999">
      <c r="B4441" s="87"/>
      <c r="C4441" s="87"/>
      <c r="D4441" s="89"/>
      <c r="R4441" s="89"/>
      <c r="S4441" s="89"/>
      <c r="T4441" s="89"/>
    </row>
    <row r="4442" spans="2:20" s="86" customFormat="1" ht="10.199999999999999">
      <c r="B4442" s="87"/>
      <c r="C4442" s="87"/>
      <c r="D4442" s="89"/>
      <c r="R4442" s="89"/>
      <c r="S4442" s="89"/>
      <c r="T4442" s="89"/>
    </row>
    <row r="4443" spans="2:20" s="86" customFormat="1" ht="10.199999999999999">
      <c r="B4443" s="87"/>
      <c r="C4443" s="87"/>
      <c r="D4443" s="89"/>
      <c r="R4443" s="89"/>
      <c r="S4443" s="89"/>
      <c r="T4443" s="89"/>
    </row>
    <row r="4444" spans="2:20" s="86" customFormat="1" ht="10.199999999999999">
      <c r="B4444" s="87"/>
      <c r="C4444" s="87"/>
      <c r="D4444" s="89"/>
      <c r="R4444" s="89"/>
      <c r="S4444" s="89"/>
      <c r="T4444" s="89"/>
    </row>
    <row r="4445" spans="2:20" s="86" customFormat="1" ht="10.199999999999999">
      <c r="B4445" s="87"/>
      <c r="C4445" s="87"/>
      <c r="D4445" s="89"/>
      <c r="R4445" s="89"/>
      <c r="S4445" s="89"/>
      <c r="T4445" s="89"/>
    </row>
    <row r="4446" spans="2:20" s="86" customFormat="1" ht="10.199999999999999">
      <c r="B4446" s="87"/>
      <c r="C4446" s="87"/>
      <c r="D4446" s="89"/>
      <c r="R4446" s="89"/>
      <c r="S4446" s="89"/>
      <c r="T4446" s="89"/>
    </row>
    <row r="4447" spans="2:20" s="86" customFormat="1" ht="10.199999999999999">
      <c r="B4447" s="87"/>
      <c r="C4447" s="87"/>
      <c r="D4447" s="89"/>
      <c r="R4447" s="89"/>
      <c r="S4447" s="89"/>
      <c r="T4447" s="89"/>
    </row>
    <row r="4448" spans="2:20" s="86" customFormat="1" ht="10.199999999999999">
      <c r="B4448" s="87"/>
      <c r="C4448" s="87"/>
      <c r="D4448" s="89"/>
      <c r="R4448" s="89"/>
      <c r="S4448" s="89"/>
      <c r="T4448" s="89"/>
    </row>
    <row r="4449" spans="2:20" s="86" customFormat="1" ht="10.199999999999999">
      <c r="B4449" s="87"/>
      <c r="C4449" s="87"/>
      <c r="D4449" s="89"/>
      <c r="R4449" s="89"/>
      <c r="S4449" s="89"/>
      <c r="T4449" s="89"/>
    </row>
    <row r="4450" spans="2:20" s="86" customFormat="1" ht="10.199999999999999">
      <c r="B4450" s="87"/>
      <c r="C4450" s="87"/>
      <c r="D4450" s="89"/>
      <c r="R4450" s="89"/>
      <c r="S4450" s="89"/>
      <c r="T4450" s="89"/>
    </row>
    <row r="4451" spans="2:20" s="86" customFormat="1" ht="10.199999999999999">
      <c r="B4451" s="87"/>
      <c r="C4451" s="87"/>
      <c r="D4451" s="89"/>
      <c r="R4451" s="89"/>
      <c r="S4451" s="89"/>
      <c r="T4451" s="89"/>
    </row>
    <row r="4452" spans="2:20" s="86" customFormat="1" ht="10.199999999999999">
      <c r="B4452" s="87"/>
      <c r="C4452" s="87"/>
      <c r="D4452" s="89"/>
      <c r="R4452" s="89"/>
      <c r="S4452" s="89"/>
      <c r="T4452" s="89"/>
    </row>
    <row r="4453" spans="2:20" s="86" customFormat="1" ht="10.199999999999999">
      <c r="B4453" s="87"/>
      <c r="C4453" s="87"/>
      <c r="D4453" s="89"/>
      <c r="R4453" s="89"/>
      <c r="S4453" s="89"/>
      <c r="T4453" s="89"/>
    </row>
    <row r="4454" spans="2:20" s="86" customFormat="1" ht="10.199999999999999">
      <c r="B4454" s="87"/>
      <c r="C4454" s="87"/>
      <c r="D4454" s="89"/>
      <c r="R4454" s="89"/>
      <c r="S4454" s="89"/>
      <c r="T4454" s="89"/>
    </row>
    <row r="4455" spans="2:20" s="86" customFormat="1" ht="10.199999999999999">
      <c r="B4455" s="87"/>
      <c r="C4455" s="87"/>
      <c r="D4455" s="89"/>
      <c r="R4455" s="89"/>
      <c r="S4455" s="89"/>
      <c r="T4455" s="89"/>
    </row>
    <row r="4456" spans="2:20" s="86" customFormat="1" ht="10.199999999999999">
      <c r="B4456" s="87"/>
      <c r="C4456" s="87"/>
      <c r="D4456" s="89"/>
      <c r="R4456" s="89"/>
      <c r="S4456" s="89"/>
      <c r="T4456" s="89"/>
    </row>
    <row r="4457" spans="2:20" s="86" customFormat="1" ht="10.199999999999999">
      <c r="B4457" s="87"/>
      <c r="C4457" s="87"/>
      <c r="D4457" s="89"/>
      <c r="R4457" s="89"/>
      <c r="S4457" s="89"/>
      <c r="T4457" s="89"/>
    </row>
    <row r="4458" spans="2:20" s="86" customFormat="1" ht="10.199999999999999">
      <c r="B4458" s="87"/>
      <c r="C4458" s="87"/>
      <c r="D4458" s="89"/>
      <c r="R4458" s="89"/>
      <c r="S4458" s="89"/>
      <c r="T4458" s="89"/>
    </row>
    <row r="4459" spans="2:20" s="86" customFormat="1" ht="10.199999999999999">
      <c r="B4459" s="87"/>
      <c r="C4459" s="87"/>
      <c r="D4459" s="89"/>
      <c r="R4459" s="89"/>
      <c r="S4459" s="89"/>
      <c r="T4459" s="89"/>
    </row>
    <row r="4460" spans="2:20" s="86" customFormat="1" ht="10.199999999999999">
      <c r="B4460" s="87"/>
      <c r="C4460" s="87"/>
      <c r="D4460" s="89"/>
      <c r="R4460" s="89"/>
      <c r="S4460" s="89"/>
      <c r="T4460" s="89"/>
    </row>
    <row r="4461" spans="2:20" s="86" customFormat="1" ht="10.199999999999999">
      <c r="B4461" s="87"/>
      <c r="C4461" s="87"/>
      <c r="D4461" s="89"/>
      <c r="R4461" s="89"/>
      <c r="S4461" s="89"/>
      <c r="T4461" s="89"/>
    </row>
    <row r="4462" spans="2:20" s="86" customFormat="1" ht="10.199999999999999">
      <c r="B4462" s="87"/>
      <c r="C4462" s="87"/>
      <c r="D4462" s="89"/>
      <c r="R4462" s="89"/>
      <c r="S4462" s="89"/>
      <c r="T4462" s="89"/>
    </row>
    <row r="4463" spans="2:20" s="86" customFormat="1" ht="10.199999999999999">
      <c r="B4463" s="87"/>
      <c r="C4463" s="87"/>
      <c r="D4463" s="89"/>
      <c r="R4463" s="89"/>
      <c r="S4463" s="89"/>
      <c r="T4463" s="89"/>
    </row>
    <row r="4464" spans="2:20" s="86" customFormat="1" ht="10.199999999999999">
      <c r="B4464" s="87"/>
      <c r="C4464" s="87"/>
      <c r="D4464" s="89"/>
      <c r="R4464" s="89"/>
      <c r="S4464" s="89"/>
      <c r="T4464" s="89"/>
    </row>
    <row r="4465" spans="2:20" s="86" customFormat="1" ht="10.199999999999999">
      <c r="B4465" s="87"/>
      <c r="C4465" s="87"/>
      <c r="D4465" s="89"/>
      <c r="R4465" s="89"/>
      <c r="S4465" s="89"/>
      <c r="T4465" s="89"/>
    </row>
    <row r="4466" spans="2:20" s="86" customFormat="1" ht="10.199999999999999">
      <c r="B4466" s="87"/>
      <c r="C4466" s="87"/>
      <c r="D4466" s="89"/>
      <c r="R4466" s="89"/>
      <c r="S4466" s="89"/>
      <c r="T4466" s="89"/>
    </row>
    <row r="4467" spans="2:20" s="86" customFormat="1" ht="10.199999999999999">
      <c r="B4467" s="87"/>
      <c r="C4467" s="87"/>
      <c r="D4467" s="89"/>
      <c r="R4467" s="89"/>
      <c r="S4467" s="89"/>
      <c r="T4467" s="89"/>
    </row>
    <row r="4468" spans="2:20" s="86" customFormat="1" ht="10.199999999999999">
      <c r="B4468" s="87"/>
      <c r="C4468" s="87"/>
      <c r="D4468" s="89"/>
      <c r="R4468" s="89"/>
      <c r="S4468" s="89"/>
      <c r="T4468" s="89"/>
    </row>
    <row r="4469" spans="2:20" s="86" customFormat="1" ht="10.199999999999999">
      <c r="B4469" s="87"/>
      <c r="C4469" s="87"/>
      <c r="D4469" s="89"/>
      <c r="R4469" s="89"/>
      <c r="S4469" s="89"/>
      <c r="T4469" s="89"/>
    </row>
    <row r="4470" spans="2:20" s="86" customFormat="1" ht="10.199999999999999">
      <c r="B4470" s="87"/>
      <c r="C4470" s="87"/>
      <c r="D4470" s="89"/>
      <c r="R4470" s="89"/>
      <c r="S4470" s="89"/>
      <c r="T4470" s="89"/>
    </row>
    <row r="4471" spans="2:20" s="86" customFormat="1" ht="10.199999999999999">
      <c r="B4471" s="87"/>
      <c r="C4471" s="87"/>
      <c r="D4471" s="89"/>
      <c r="R4471" s="89"/>
      <c r="S4471" s="89"/>
      <c r="T4471" s="89"/>
    </row>
    <row r="4472" spans="2:20" s="86" customFormat="1" ht="10.199999999999999">
      <c r="B4472" s="87"/>
      <c r="C4472" s="87"/>
      <c r="D4472" s="89"/>
      <c r="R4472" s="89"/>
      <c r="S4472" s="89"/>
      <c r="T4472" s="89"/>
    </row>
    <row r="4473" spans="2:20" s="86" customFormat="1" ht="10.199999999999999">
      <c r="B4473" s="87"/>
      <c r="C4473" s="87"/>
      <c r="D4473" s="89"/>
      <c r="R4473" s="89"/>
      <c r="S4473" s="89"/>
      <c r="T4473" s="89"/>
    </row>
    <row r="4474" spans="2:20" s="86" customFormat="1" ht="10.199999999999999">
      <c r="B4474" s="87"/>
      <c r="C4474" s="87"/>
      <c r="D4474" s="89"/>
      <c r="R4474" s="89"/>
      <c r="S4474" s="89"/>
      <c r="T4474" s="89"/>
    </row>
    <row r="4475" spans="2:20" s="86" customFormat="1" ht="10.199999999999999">
      <c r="B4475" s="87"/>
      <c r="C4475" s="87"/>
      <c r="D4475" s="89"/>
      <c r="R4475" s="89"/>
      <c r="S4475" s="89"/>
      <c r="T4475" s="89"/>
    </row>
    <row r="4476" spans="2:20" s="86" customFormat="1" ht="10.199999999999999">
      <c r="B4476" s="87"/>
      <c r="C4476" s="87"/>
      <c r="D4476" s="89"/>
      <c r="R4476" s="89"/>
      <c r="S4476" s="89"/>
      <c r="T4476" s="89"/>
    </row>
    <row r="4477" spans="2:20" s="86" customFormat="1" ht="10.199999999999999">
      <c r="B4477" s="87"/>
      <c r="C4477" s="87"/>
      <c r="D4477" s="89"/>
      <c r="R4477" s="89"/>
      <c r="S4477" s="89"/>
      <c r="T4477" s="89"/>
    </row>
    <row r="4478" spans="2:20" s="86" customFormat="1" ht="10.199999999999999">
      <c r="B4478" s="87"/>
      <c r="C4478" s="87"/>
      <c r="D4478" s="89"/>
      <c r="R4478" s="89"/>
      <c r="S4478" s="89"/>
      <c r="T4478" s="89"/>
    </row>
    <row r="4479" spans="2:20" s="86" customFormat="1" ht="10.199999999999999">
      <c r="B4479" s="87"/>
      <c r="C4479" s="87"/>
      <c r="D4479" s="89"/>
      <c r="R4479" s="89"/>
      <c r="S4479" s="89"/>
      <c r="T4479" s="89"/>
    </row>
    <row r="4480" spans="2:20" s="86" customFormat="1" ht="10.199999999999999">
      <c r="B4480" s="87"/>
      <c r="C4480" s="87"/>
      <c r="D4480" s="89"/>
      <c r="R4480" s="89"/>
      <c r="S4480" s="89"/>
      <c r="T4480" s="89"/>
    </row>
    <row r="4481" spans="2:20" s="86" customFormat="1" ht="10.199999999999999">
      <c r="B4481" s="87"/>
      <c r="C4481" s="87"/>
      <c r="D4481" s="89"/>
      <c r="R4481" s="89"/>
      <c r="S4481" s="89"/>
      <c r="T4481" s="89"/>
    </row>
    <row r="4482" spans="2:20" s="86" customFormat="1" ht="10.199999999999999">
      <c r="B4482" s="87"/>
      <c r="C4482" s="87"/>
      <c r="D4482" s="89"/>
      <c r="R4482" s="89"/>
      <c r="S4482" s="89"/>
      <c r="T4482" s="89"/>
    </row>
    <row r="4483" spans="2:20" s="86" customFormat="1" ht="10.199999999999999">
      <c r="B4483" s="87"/>
      <c r="C4483" s="87"/>
      <c r="D4483" s="89"/>
      <c r="R4483" s="89"/>
      <c r="S4483" s="89"/>
      <c r="T4483" s="89"/>
    </row>
    <row r="4484" spans="2:20" s="86" customFormat="1" ht="10.199999999999999">
      <c r="B4484" s="87"/>
      <c r="C4484" s="87"/>
      <c r="D4484" s="89"/>
      <c r="R4484" s="89"/>
      <c r="S4484" s="89"/>
      <c r="T4484" s="89"/>
    </row>
    <row r="4485" spans="2:20" s="86" customFormat="1" ht="10.199999999999999">
      <c r="B4485" s="87"/>
      <c r="C4485" s="87"/>
      <c r="D4485" s="89"/>
      <c r="R4485" s="89"/>
      <c r="S4485" s="89"/>
      <c r="T4485" s="89"/>
    </row>
    <row r="4486" spans="2:20" s="86" customFormat="1" ht="10.199999999999999">
      <c r="B4486" s="87"/>
      <c r="C4486" s="87"/>
      <c r="D4486" s="89"/>
      <c r="R4486" s="89"/>
      <c r="S4486" s="89"/>
      <c r="T4486" s="89"/>
    </row>
    <row r="4487" spans="2:20" s="86" customFormat="1" ht="10.199999999999999">
      <c r="B4487" s="87"/>
      <c r="C4487" s="87"/>
      <c r="D4487" s="89"/>
      <c r="R4487" s="89"/>
      <c r="S4487" s="89"/>
      <c r="T4487" s="89"/>
    </row>
    <row r="4488" spans="2:20" s="86" customFormat="1" ht="10.199999999999999">
      <c r="B4488" s="87"/>
      <c r="C4488" s="87"/>
      <c r="D4488" s="89"/>
      <c r="R4488" s="89"/>
      <c r="S4488" s="89"/>
      <c r="T4488" s="89"/>
    </row>
    <row r="4489" spans="2:20" s="86" customFormat="1" ht="10.199999999999999">
      <c r="B4489" s="87"/>
      <c r="C4489" s="87"/>
      <c r="D4489" s="89"/>
      <c r="R4489" s="89"/>
      <c r="S4489" s="89"/>
      <c r="T4489" s="89"/>
    </row>
    <row r="4490" spans="2:20" s="86" customFormat="1" ht="10.199999999999999">
      <c r="B4490" s="87"/>
      <c r="C4490" s="87"/>
      <c r="D4490" s="89"/>
      <c r="R4490" s="89"/>
      <c r="S4490" s="89"/>
      <c r="T4490" s="89"/>
    </row>
    <row r="4491" spans="2:20" s="86" customFormat="1" ht="10.199999999999999">
      <c r="B4491" s="87"/>
      <c r="C4491" s="87"/>
      <c r="D4491" s="89"/>
      <c r="R4491" s="89"/>
      <c r="S4491" s="89"/>
      <c r="T4491" s="89"/>
    </row>
    <row r="4492" spans="2:20" s="86" customFormat="1" ht="10.199999999999999">
      <c r="B4492" s="87"/>
      <c r="C4492" s="87"/>
      <c r="D4492" s="89"/>
      <c r="R4492" s="89"/>
      <c r="S4492" s="89"/>
      <c r="T4492" s="89"/>
    </row>
    <row r="4493" spans="2:20" s="86" customFormat="1" ht="10.199999999999999">
      <c r="B4493" s="87"/>
      <c r="C4493" s="87"/>
      <c r="D4493" s="89"/>
      <c r="R4493" s="89"/>
      <c r="S4493" s="89"/>
      <c r="T4493" s="89"/>
    </row>
    <row r="4494" spans="2:20" s="86" customFormat="1" ht="10.199999999999999">
      <c r="B4494" s="87"/>
      <c r="C4494" s="87"/>
      <c r="D4494" s="89"/>
      <c r="R4494" s="89"/>
      <c r="S4494" s="89"/>
      <c r="T4494" s="89"/>
    </row>
    <row r="4495" spans="2:20" s="86" customFormat="1" ht="10.199999999999999">
      <c r="B4495" s="87"/>
      <c r="C4495" s="87"/>
      <c r="D4495" s="89"/>
      <c r="R4495" s="89"/>
      <c r="S4495" s="89"/>
      <c r="T4495" s="89"/>
    </row>
    <row r="4496" spans="2:20" s="86" customFormat="1" ht="10.199999999999999">
      <c r="B4496" s="87"/>
      <c r="C4496" s="87"/>
      <c r="D4496" s="89"/>
      <c r="R4496" s="89"/>
      <c r="S4496" s="89"/>
      <c r="T4496" s="89"/>
    </row>
    <row r="4497" spans="2:20" s="86" customFormat="1" ht="10.199999999999999">
      <c r="B4497" s="87"/>
      <c r="C4497" s="87"/>
      <c r="D4497" s="89"/>
      <c r="R4497" s="89"/>
      <c r="S4497" s="89"/>
      <c r="T4497" s="89"/>
    </row>
    <row r="4498" spans="2:20" s="86" customFormat="1" ht="10.199999999999999">
      <c r="B4498" s="87"/>
      <c r="C4498" s="87"/>
      <c r="D4498" s="89"/>
      <c r="R4498" s="89"/>
      <c r="S4498" s="89"/>
      <c r="T4498" s="89"/>
    </row>
    <row r="4499" spans="2:20" s="86" customFormat="1" ht="10.199999999999999">
      <c r="B4499" s="87"/>
      <c r="C4499" s="87"/>
      <c r="D4499" s="89"/>
      <c r="R4499" s="89"/>
      <c r="S4499" s="89"/>
      <c r="T4499" s="89"/>
    </row>
    <row r="4500" spans="2:20" s="86" customFormat="1" ht="10.199999999999999">
      <c r="B4500" s="87"/>
      <c r="C4500" s="87"/>
      <c r="D4500" s="89"/>
      <c r="R4500" s="89"/>
      <c r="S4500" s="89"/>
      <c r="T4500" s="89"/>
    </row>
    <row r="4501" spans="2:20" s="86" customFormat="1" ht="10.199999999999999">
      <c r="B4501" s="87"/>
      <c r="C4501" s="87"/>
      <c r="D4501" s="89"/>
      <c r="R4501" s="89"/>
      <c r="S4501" s="89"/>
      <c r="T4501" s="89"/>
    </row>
    <row r="4502" spans="2:20" s="86" customFormat="1" ht="10.199999999999999">
      <c r="B4502" s="87"/>
      <c r="C4502" s="87"/>
      <c r="D4502" s="89"/>
      <c r="R4502" s="89"/>
      <c r="S4502" s="89"/>
      <c r="T4502" s="89"/>
    </row>
    <row r="4503" spans="2:20" s="86" customFormat="1" ht="10.199999999999999">
      <c r="B4503" s="87"/>
      <c r="C4503" s="87"/>
      <c r="D4503" s="89"/>
      <c r="R4503" s="89"/>
      <c r="S4503" s="89"/>
      <c r="T4503" s="89"/>
    </row>
    <row r="4504" spans="2:20" s="86" customFormat="1" ht="10.199999999999999">
      <c r="B4504" s="87"/>
      <c r="C4504" s="87"/>
      <c r="D4504" s="89"/>
      <c r="R4504" s="89"/>
      <c r="S4504" s="89"/>
      <c r="T4504" s="89"/>
    </row>
    <row r="4505" spans="2:20" s="86" customFormat="1" ht="10.199999999999999">
      <c r="B4505" s="87"/>
      <c r="C4505" s="87"/>
      <c r="D4505" s="89"/>
      <c r="R4505" s="89"/>
      <c r="S4505" s="89"/>
      <c r="T4505" s="89"/>
    </row>
    <row r="4506" spans="2:20" s="86" customFormat="1" ht="10.199999999999999">
      <c r="B4506" s="87"/>
      <c r="C4506" s="87"/>
      <c r="D4506" s="89"/>
      <c r="R4506" s="89"/>
      <c r="S4506" s="89"/>
      <c r="T4506" s="89"/>
    </row>
    <row r="4507" spans="2:20" s="86" customFormat="1" ht="10.199999999999999">
      <c r="B4507" s="87"/>
      <c r="C4507" s="87"/>
      <c r="D4507" s="89"/>
      <c r="R4507" s="89"/>
      <c r="S4507" s="89"/>
      <c r="T4507" s="89"/>
    </row>
    <row r="4508" spans="2:20" s="86" customFormat="1" ht="10.199999999999999">
      <c r="B4508" s="87"/>
      <c r="C4508" s="87"/>
      <c r="D4508" s="89"/>
      <c r="R4508" s="89"/>
      <c r="S4508" s="89"/>
      <c r="T4508" s="89"/>
    </row>
    <row r="4509" spans="2:20" s="86" customFormat="1" ht="10.199999999999999">
      <c r="B4509" s="87"/>
      <c r="C4509" s="87"/>
      <c r="D4509" s="89"/>
      <c r="R4509" s="89"/>
      <c r="S4509" s="89"/>
      <c r="T4509" s="89"/>
    </row>
    <row r="4510" spans="2:20" s="86" customFormat="1" ht="10.199999999999999">
      <c r="B4510" s="87"/>
      <c r="C4510" s="87"/>
      <c r="D4510" s="89"/>
      <c r="R4510" s="89"/>
      <c r="S4510" s="89"/>
      <c r="T4510" s="89"/>
    </row>
    <row r="4511" spans="2:20" s="86" customFormat="1" ht="10.199999999999999">
      <c r="B4511" s="87"/>
      <c r="C4511" s="87"/>
      <c r="D4511" s="89"/>
      <c r="R4511" s="89"/>
      <c r="S4511" s="89"/>
      <c r="T4511" s="89"/>
    </row>
    <row r="4512" spans="2:20" s="86" customFormat="1" ht="10.199999999999999">
      <c r="B4512" s="87"/>
      <c r="C4512" s="87"/>
      <c r="D4512" s="89"/>
      <c r="R4512" s="89"/>
      <c r="S4512" s="89"/>
      <c r="T4512" s="89"/>
    </row>
    <row r="4513" spans="2:20" s="86" customFormat="1" ht="10.199999999999999">
      <c r="B4513" s="87"/>
      <c r="C4513" s="87"/>
      <c r="D4513" s="89"/>
      <c r="R4513" s="89"/>
      <c r="S4513" s="89"/>
      <c r="T4513" s="89"/>
    </row>
    <row r="4514" spans="2:20" s="86" customFormat="1" ht="10.199999999999999">
      <c r="B4514" s="87"/>
      <c r="C4514" s="87"/>
      <c r="D4514" s="89"/>
      <c r="R4514" s="89"/>
      <c r="S4514" s="89"/>
      <c r="T4514" s="89"/>
    </row>
    <row r="4515" spans="2:20" s="86" customFormat="1" ht="10.199999999999999">
      <c r="B4515" s="87"/>
      <c r="C4515" s="87"/>
      <c r="D4515" s="89"/>
      <c r="R4515" s="89"/>
      <c r="S4515" s="89"/>
      <c r="T4515" s="89"/>
    </row>
    <row r="4516" spans="2:20" s="86" customFormat="1" ht="10.199999999999999">
      <c r="B4516" s="87"/>
      <c r="C4516" s="87"/>
      <c r="D4516" s="89"/>
      <c r="R4516" s="89"/>
      <c r="S4516" s="89"/>
      <c r="T4516" s="89"/>
    </row>
    <row r="4517" spans="2:20" s="86" customFormat="1" ht="10.199999999999999">
      <c r="B4517" s="87"/>
      <c r="C4517" s="87"/>
      <c r="D4517" s="89"/>
      <c r="R4517" s="89"/>
      <c r="S4517" s="89"/>
      <c r="T4517" s="89"/>
    </row>
    <row r="4518" spans="2:20" s="86" customFormat="1" ht="10.199999999999999">
      <c r="B4518" s="87"/>
      <c r="C4518" s="87"/>
      <c r="D4518" s="89"/>
      <c r="R4518" s="89"/>
      <c r="S4518" s="89"/>
      <c r="T4518" s="89"/>
    </row>
    <row r="4519" spans="2:20" s="86" customFormat="1" ht="10.199999999999999">
      <c r="B4519" s="87"/>
      <c r="C4519" s="87"/>
      <c r="D4519" s="89"/>
      <c r="R4519" s="89"/>
      <c r="S4519" s="89"/>
      <c r="T4519" s="89"/>
    </row>
    <row r="4520" spans="2:20" s="86" customFormat="1" ht="10.199999999999999">
      <c r="B4520" s="87"/>
      <c r="C4520" s="87"/>
      <c r="D4520" s="89"/>
      <c r="R4520" s="89"/>
      <c r="S4520" s="89"/>
      <c r="T4520" s="89"/>
    </row>
    <row r="4521" spans="2:20" s="86" customFormat="1" ht="10.199999999999999">
      <c r="B4521" s="87"/>
      <c r="C4521" s="87"/>
      <c r="D4521" s="89"/>
      <c r="R4521" s="89"/>
      <c r="S4521" s="89"/>
      <c r="T4521" s="89"/>
    </row>
    <row r="4522" spans="2:20" s="86" customFormat="1" ht="10.199999999999999">
      <c r="B4522" s="87"/>
      <c r="C4522" s="87"/>
      <c r="D4522" s="89"/>
      <c r="R4522" s="89"/>
      <c r="S4522" s="89"/>
      <c r="T4522" s="89"/>
    </row>
    <row r="4523" spans="2:20" s="86" customFormat="1" ht="10.199999999999999">
      <c r="B4523" s="87"/>
      <c r="C4523" s="87"/>
      <c r="D4523" s="89"/>
      <c r="R4523" s="89"/>
      <c r="S4523" s="89"/>
      <c r="T4523" s="89"/>
    </row>
    <row r="4524" spans="2:20" s="86" customFormat="1" ht="10.199999999999999">
      <c r="B4524" s="87"/>
      <c r="C4524" s="87"/>
      <c r="D4524" s="89"/>
      <c r="R4524" s="89"/>
      <c r="S4524" s="89"/>
      <c r="T4524" s="89"/>
    </row>
    <row r="4525" spans="2:20" s="86" customFormat="1" ht="10.199999999999999">
      <c r="B4525" s="87"/>
      <c r="C4525" s="87"/>
      <c r="D4525" s="89"/>
      <c r="R4525" s="89"/>
      <c r="S4525" s="89"/>
      <c r="T4525" s="89"/>
    </row>
    <row r="4526" spans="2:20" s="86" customFormat="1" ht="10.199999999999999">
      <c r="B4526" s="87"/>
      <c r="C4526" s="87"/>
      <c r="D4526" s="89"/>
      <c r="R4526" s="89"/>
      <c r="S4526" s="89"/>
      <c r="T4526" s="89"/>
    </row>
    <row r="4527" spans="2:20" s="86" customFormat="1" ht="10.199999999999999">
      <c r="B4527" s="87"/>
      <c r="C4527" s="87"/>
      <c r="D4527" s="89"/>
      <c r="R4527" s="89"/>
      <c r="S4527" s="89"/>
      <c r="T4527" s="89"/>
    </row>
    <row r="4528" spans="2:20" s="86" customFormat="1" ht="10.199999999999999">
      <c r="B4528" s="87"/>
      <c r="C4528" s="87"/>
      <c r="D4528" s="89"/>
      <c r="R4528" s="89"/>
      <c r="S4528" s="89"/>
      <c r="T4528" s="89"/>
    </row>
    <row r="4529" spans="2:20" s="86" customFormat="1" ht="10.199999999999999">
      <c r="B4529" s="87"/>
      <c r="C4529" s="87"/>
      <c r="D4529" s="89"/>
      <c r="R4529" s="89"/>
      <c r="S4529" s="89"/>
      <c r="T4529" s="89"/>
    </row>
    <row r="4530" spans="2:20" s="86" customFormat="1" ht="10.199999999999999">
      <c r="B4530" s="87"/>
      <c r="C4530" s="87"/>
      <c r="D4530" s="89"/>
      <c r="R4530" s="89"/>
      <c r="S4530" s="89"/>
      <c r="T4530" s="89"/>
    </row>
    <row r="4531" spans="2:20" s="86" customFormat="1" ht="10.199999999999999">
      <c r="B4531" s="87"/>
      <c r="C4531" s="87"/>
      <c r="D4531" s="89"/>
      <c r="R4531" s="89"/>
      <c r="S4531" s="89"/>
      <c r="T4531" s="89"/>
    </row>
    <row r="4532" spans="2:20" s="86" customFormat="1" ht="10.199999999999999">
      <c r="B4532" s="87"/>
      <c r="C4532" s="87"/>
      <c r="D4532" s="89"/>
      <c r="R4532" s="89"/>
      <c r="S4532" s="89"/>
      <c r="T4532" s="89"/>
    </row>
    <row r="4533" spans="2:20" s="86" customFormat="1" ht="10.199999999999999">
      <c r="B4533" s="87"/>
      <c r="C4533" s="87"/>
      <c r="D4533" s="89"/>
      <c r="R4533" s="89"/>
      <c r="S4533" s="89"/>
      <c r="T4533" s="89"/>
    </row>
    <row r="4534" spans="2:20" s="86" customFormat="1" ht="10.199999999999999">
      <c r="B4534" s="87"/>
      <c r="C4534" s="87"/>
      <c r="D4534" s="89"/>
      <c r="R4534" s="89"/>
      <c r="S4534" s="89"/>
      <c r="T4534" s="89"/>
    </row>
    <row r="4535" spans="2:20" s="86" customFormat="1" ht="10.199999999999999">
      <c r="B4535" s="87"/>
      <c r="C4535" s="87"/>
      <c r="D4535" s="89"/>
      <c r="R4535" s="89"/>
      <c r="S4535" s="89"/>
      <c r="T4535" s="89"/>
    </row>
    <row r="4536" spans="2:20" s="86" customFormat="1" ht="10.199999999999999">
      <c r="B4536" s="87"/>
      <c r="C4536" s="87"/>
      <c r="D4536" s="89"/>
      <c r="R4536" s="89"/>
      <c r="S4536" s="89"/>
      <c r="T4536" s="89"/>
    </row>
    <row r="4537" spans="2:20" s="86" customFormat="1" ht="10.199999999999999">
      <c r="B4537" s="87"/>
      <c r="C4537" s="87"/>
      <c r="D4537" s="89"/>
      <c r="R4537" s="89"/>
      <c r="S4537" s="89"/>
      <c r="T4537" s="89"/>
    </row>
    <row r="4538" spans="2:20" s="86" customFormat="1" ht="10.199999999999999">
      <c r="B4538" s="87"/>
      <c r="C4538" s="87"/>
      <c r="D4538" s="89"/>
      <c r="R4538" s="89"/>
      <c r="S4538" s="89"/>
      <c r="T4538" s="89"/>
    </row>
    <row r="4539" spans="2:20" s="86" customFormat="1" ht="10.199999999999999">
      <c r="B4539" s="87"/>
      <c r="C4539" s="87"/>
      <c r="D4539" s="89"/>
      <c r="R4539" s="89"/>
      <c r="S4539" s="89"/>
      <c r="T4539" s="89"/>
    </row>
    <row r="4540" spans="2:20" s="86" customFormat="1" ht="10.199999999999999">
      <c r="B4540" s="87"/>
      <c r="C4540" s="87"/>
      <c r="D4540" s="89"/>
      <c r="R4540" s="89"/>
      <c r="S4540" s="89"/>
      <c r="T4540" s="89"/>
    </row>
    <row r="4541" spans="2:20" s="86" customFormat="1" ht="10.199999999999999">
      <c r="B4541" s="87"/>
      <c r="C4541" s="87"/>
      <c r="D4541" s="89"/>
      <c r="R4541" s="89"/>
      <c r="S4541" s="89"/>
      <c r="T4541" s="89"/>
    </row>
    <row r="4542" spans="2:20" s="86" customFormat="1" ht="10.199999999999999">
      <c r="B4542" s="87"/>
      <c r="C4542" s="87"/>
      <c r="D4542" s="89"/>
      <c r="R4542" s="89"/>
      <c r="S4542" s="89"/>
      <c r="T4542" s="89"/>
    </row>
    <row r="4543" spans="2:20" s="86" customFormat="1" ht="10.199999999999999">
      <c r="B4543" s="87"/>
      <c r="C4543" s="87"/>
      <c r="D4543" s="89"/>
      <c r="R4543" s="89"/>
      <c r="S4543" s="89"/>
      <c r="T4543" s="89"/>
    </row>
    <row r="4544" spans="2:20" s="86" customFormat="1" ht="10.199999999999999">
      <c r="B4544" s="87"/>
      <c r="C4544" s="87"/>
      <c r="D4544" s="89"/>
      <c r="R4544" s="89"/>
      <c r="S4544" s="89"/>
      <c r="T4544" s="89"/>
    </row>
    <row r="4545" spans="2:20" s="86" customFormat="1" ht="10.199999999999999">
      <c r="B4545" s="87"/>
      <c r="C4545" s="87"/>
      <c r="D4545" s="89"/>
      <c r="R4545" s="89"/>
      <c r="S4545" s="89"/>
      <c r="T4545" s="89"/>
    </row>
    <row r="4546" spans="2:20" s="86" customFormat="1" ht="10.199999999999999">
      <c r="B4546" s="87"/>
      <c r="C4546" s="87"/>
      <c r="D4546" s="89"/>
      <c r="R4546" s="89"/>
      <c r="S4546" s="89"/>
      <c r="T4546" s="89"/>
    </row>
    <row r="4547" spans="2:20" s="86" customFormat="1" ht="10.199999999999999">
      <c r="B4547" s="87"/>
      <c r="C4547" s="87"/>
      <c r="D4547" s="89"/>
      <c r="R4547" s="89"/>
      <c r="S4547" s="89"/>
      <c r="T4547" s="89"/>
    </row>
    <row r="4548" spans="2:20" s="86" customFormat="1" ht="10.199999999999999">
      <c r="B4548" s="87"/>
      <c r="C4548" s="87"/>
      <c r="D4548" s="89"/>
      <c r="R4548" s="89"/>
      <c r="S4548" s="89"/>
      <c r="T4548" s="89"/>
    </row>
    <row r="4549" spans="2:20" s="86" customFormat="1" ht="10.199999999999999">
      <c r="B4549" s="87"/>
      <c r="C4549" s="87"/>
      <c r="D4549" s="89"/>
      <c r="R4549" s="89"/>
      <c r="S4549" s="89"/>
      <c r="T4549" s="89"/>
    </row>
    <row r="4550" spans="2:20" s="86" customFormat="1" ht="10.199999999999999">
      <c r="B4550" s="87"/>
      <c r="C4550" s="87"/>
      <c r="D4550" s="89"/>
      <c r="R4550" s="89"/>
      <c r="S4550" s="89"/>
      <c r="T4550" s="89"/>
    </row>
    <row r="4551" spans="2:20" s="86" customFormat="1" ht="10.199999999999999">
      <c r="B4551" s="87"/>
      <c r="C4551" s="87"/>
      <c r="D4551" s="89"/>
      <c r="R4551" s="89"/>
      <c r="S4551" s="89"/>
      <c r="T4551" s="89"/>
    </row>
    <row r="4552" spans="2:20" s="86" customFormat="1" ht="10.199999999999999">
      <c r="B4552" s="87"/>
      <c r="C4552" s="87"/>
      <c r="D4552" s="89"/>
      <c r="R4552" s="89"/>
      <c r="S4552" s="89"/>
      <c r="T4552" s="89"/>
    </row>
    <row r="4553" spans="2:20" s="86" customFormat="1" ht="10.199999999999999">
      <c r="B4553" s="87"/>
      <c r="C4553" s="87"/>
      <c r="D4553" s="89"/>
      <c r="R4553" s="89"/>
      <c r="S4553" s="89"/>
      <c r="T4553" s="89"/>
    </row>
    <row r="4554" spans="2:20" s="86" customFormat="1" ht="10.199999999999999">
      <c r="B4554" s="87"/>
      <c r="C4554" s="87"/>
      <c r="D4554" s="89"/>
      <c r="R4554" s="89"/>
      <c r="S4554" s="89"/>
      <c r="T4554" s="89"/>
    </row>
    <row r="4555" spans="2:20" s="86" customFormat="1" ht="10.199999999999999">
      <c r="B4555" s="87"/>
      <c r="C4555" s="87"/>
      <c r="D4555" s="89"/>
      <c r="R4555" s="89"/>
      <c r="S4555" s="89"/>
      <c r="T4555" s="89"/>
    </row>
    <row r="4556" spans="2:20" s="86" customFormat="1" ht="10.199999999999999">
      <c r="B4556" s="87"/>
      <c r="C4556" s="87"/>
      <c r="D4556" s="89"/>
      <c r="R4556" s="89"/>
      <c r="S4556" s="89"/>
      <c r="T4556" s="89"/>
    </row>
    <row r="4557" spans="2:20" s="86" customFormat="1" ht="10.199999999999999">
      <c r="B4557" s="87"/>
      <c r="C4557" s="87"/>
      <c r="D4557" s="89"/>
      <c r="R4557" s="89"/>
      <c r="S4557" s="89"/>
      <c r="T4557" s="89"/>
    </row>
    <row r="4558" spans="2:20" s="86" customFormat="1" ht="10.199999999999999">
      <c r="B4558" s="87"/>
      <c r="C4558" s="87"/>
      <c r="D4558" s="89"/>
      <c r="R4558" s="89"/>
      <c r="S4558" s="89"/>
      <c r="T4558" s="89"/>
    </row>
    <row r="4559" spans="2:20" s="86" customFormat="1" ht="10.199999999999999">
      <c r="B4559" s="87"/>
      <c r="C4559" s="87"/>
      <c r="D4559" s="89"/>
      <c r="R4559" s="89"/>
      <c r="S4559" s="89"/>
      <c r="T4559" s="89"/>
    </row>
    <row r="4560" spans="2:20" s="86" customFormat="1" ht="10.199999999999999">
      <c r="B4560" s="87"/>
      <c r="C4560" s="87"/>
      <c r="D4560" s="89"/>
      <c r="R4560" s="89"/>
      <c r="S4560" s="89"/>
      <c r="T4560" s="89"/>
    </row>
    <row r="4561" spans="2:20" s="86" customFormat="1" ht="10.199999999999999">
      <c r="B4561" s="87"/>
      <c r="C4561" s="87"/>
      <c r="D4561" s="89"/>
      <c r="R4561" s="89"/>
      <c r="S4561" s="89"/>
      <c r="T4561" s="89"/>
    </row>
    <row r="4562" spans="2:20" s="86" customFormat="1" ht="10.199999999999999">
      <c r="B4562" s="87"/>
      <c r="C4562" s="87"/>
      <c r="D4562" s="89"/>
      <c r="R4562" s="89"/>
      <c r="S4562" s="89"/>
      <c r="T4562" s="89"/>
    </row>
    <row r="4563" spans="2:20" s="86" customFormat="1" ht="10.199999999999999">
      <c r="B4563" s="87"/>
      <c r="C4563" s="87"/>
      <c r="D4563" s="89"/>
      <c r="R4563" s="89"/>
      <c r="S4563" s="89"/>
      <c r="T4563" s="89"/>
    </row>
    <row r="4564" spans="2:20" s="86" customFormat="1" ht="10.199999999999999">
      <c r="B4564" s="87"/>
      <c r="C4564" s="87"/>
      <c r="D4564" s="89"/>
      <c r="R4564" s="89"/>
      <c r="S4564" s="89"/>
      <c r="T4564" s="89"/>
    </row>
    <row r="4565" spans="2:20" s="86" customFormat="1" ht="10.199999999999999">
      <c r="B4565" s="87"/>
      <c r="C4565" s="87"/>
      <c r="D4565" s="89"/>
      <c r="R4565" s="89"/>
      <c r="S4565" s="89"/>
      <c r="T4565" s="89"/>
    </row>
    <row r="4566" spans="2:20" s="86" customFormat="1" ht="10.199999999999999">
      <c r="B4566" s="87"/>
      <c r="C4566" s="87"/>
      <c r="D4566" s="89"/>
      <c r="R4566" s="89"/>
      <c r="S4566" s="89"/>
      <c r="T4566" s="89"/>
    </row>
    <row r="4567" spans="2:20" s="86" customFormat="1" ht="10.199999999999999">
      <c r="B4567" s="87"/>
      <c r="C4567" s="87"/>
      <c r="D4567" s="89"/>
      <c r="R4567" s="89"/>
      <c r="S4567" s="89"/>
      <c r="T4567" s="89"/>
    </row>
    <row r="4568" spans="2:20" s="86" customFormat="1" ht="10.199999999999999">
      <c r="B4568" s="87"/>
      <c r="C4568" s="87"/>
      <c r="D4568" s="89"/>
      <c r="R4568" s="89"/>
      <c r="S4568" s="89"/>
      <c r="T4568" s="89"/>
    </row>
    <row r="4569" spans="2:20" s="86" customFormat="1" ht="10.199999999999999">
      <c r="B4569" s="87"/>
      <c r="C4569" s="87"/>
      <c r="D4569" s="89"/>
      <c r="R4569" s="89"/>
      <c r="S4569" s="89"/>
      <c r="T4569" s="89"/>
    </row>
    <row r="4570" spans="2:20" s="86" customFormat="1" ht="10.199999999999999">
      <c r="B4570" s="87"/>
      <c r="C4570" s="87"/>
      <c r="D4570" s="89"/>
      <c r="R4570" s="89"/>
      <c r="S4570" s="89"/>
      <c r="T4570" s="89"/>
    </row>
    <row r="4571" spans="2:20" s="86" customFormat="1" ht="10.199999999999999">
      <c r="B4571" s="87"/>
      <c r="C4571" s="87"/>
      <c r="D4571" s="89"/>
      <c r="R4571" s="89"/>
      <c r="S4571" s="89"/>
      <c r="T4571" s="89"/>
    </row>
    <row r="4572" spans="2:20" s="86" customFormat="1" ht="10.199999999999999">
      <c r="B4572" s="87"/>
      <c r="C4572" s="87"/>
      <c r="D4572" s="89"/>
      <c r="R4572" s="89"/>
      <c r="S4572" s="89"/>
      <c r="T4572" s="89"/>
    </row>
    <row r="4573" spans="2:20" s="86" customFormat="1" ht="10.199999999999999">
      <c r="B4573" s="87"/>
      <c r="C4573" s="87"/>
      <c r="D4573" s="89"/>
      <c r="R4573" s="89"/>
      <c r="S4573" s="89"/>
      <c r="T4573" s="89"/>
    </row>
    <row r="4574" spans="2:20" s="86" customFormat="1" ht="10.199999999999999">
      <c r="B4574" s="87"/>
      <c r="C4574" s="87"/>
      <c r="D4574" s="89"/>
      <c r="R4574" s="89"/>
      <c r="S4574" s="89"/>
      <c r="T4574" s="89"/>
    </row>
    <row r="4575" spans="2:20" s="86" customFormat="1" ht="10.199999999999999">
      <c r="B4575" s="87"/>
      <c r="C4575" s="87"/>
      <c r="D4575" s="89"/>
      <c r="R4575" s="89"/>
      <c r="S4575" s="89"/>
      <c r="T4575" s="89"/>
    </row>
    <row r="4576" spans="2:20" s="86" customFormat="1" ht="10.199999999999999">
      <c r="B4576" s="87"/>
      <c r="C4576" s="87"/>
      <c r="D4576" s="89"/>
      <c r="R4576" s="89"/>
      <c r="S4576" s="89"/>
      <c r="T4576" s="89"/>
    </row>
    <row r="4577" spans="2:20" s="86" customFormat="1" ht="10.199999999999999">
      <c r="B4577" s="87"/>
      <c r="C4577" s="87"/>
      <c r="D4577" s="89"/>
      <c r="R4577" s="89"/>
      <c r="S4577" s="89"/>
      <c r="T4577" s="89"/>
    </row>
    <row r="4578" spans="2:20" s="86" customFormat="1" ht="10.199999999999999">
      <c r="B4578" s="87"/>
      <c r="C4578" s="87"/>
      <c r="D4578" s="89"/>
      <c r="R4578" s="89"/>
      <c r="S4578" s="89"/>
      <c r="T4578" s="89"/>
    </row>
    <row r="4579" spans="2:20" s="86" customFormat="1" ht="10.199999999999999">
      <c r="B4579" s="87"/>
      <c r="C4579" s="87"/>
      <c r="D4579" s="89"/>
      <c r="R4579" s="89"/>
      <c r="S4579" s="89"/>
      <c r="T4579" s="89"/>
    </row>
    <row r="4580" spans="2:20" s="86" customFormat="1" ht="10.199999999999999">
      <c r="B4580" s="87"/>
      <c r="C4580" s="87"/>
      <c r="D4580" s="89"/>
      <c r="R4580" s="89"/>
      <c r="S4580" s="89"/>
      <c r="T4580" s="89"/>
    </row>
    <row r="4581" spans="2:20" s="86" customFormat="1" ht="10.199999999999999">
      <c r="B4581" s="87"/>
      <c r="C4581" s="87"/>
      <c r="D4581" s="89"/>
      <c r="R4581" s="89"/>
      <c r="S4581" s="89"/>
      <c r="T4581" s="89"/>
    </row>
    <row r="4582" spans="2:20" s="86" customFormat="1" ht="10.199999999999999">
      <c r="B4582" s="87"/>
      <c r="C4582" s="87"/>
      <c r="D4582" s="89"/>
      <c r="R4582" s="89"/>
      <c r="S4582" s="89"/>
      <c r="T4582" s="89"/>
    </row>
    <row r="4583" spans="2:20" s="86" customFormat="1" ht="10.199999999999999">
      <c r="B4583" s="87"/>
      <c r="C4583" s="87"/>
      <c r="D4583" s="89"/>
      <c r="R4583" s="89"/>
      <c r="S4583" s="89"/>
      <c r="T4583" s="89"/>
    </row>
    <row r="4584" spans="2:20" s="86" customFormat="1" ht="10.199999999999999">
      <c r="B4584" s="87"/>
      <c r="C4584" s="87"/>
      <c r="D4584" s="89"/>
      <c r="R4584" s="89"/>
      <c r="S4584" s="89"/>
      <c r="T4584" s="89"/>
    </row>
    <row r="4585" spans="2:20" s="86" customFormat="1" ht="10.199999999999999">
      <c r="B4585" s="87"/>
      <c r="C4585" s="87"/>
      <c r="D4585" s="89"/>
      <c r="R4585" s="89"/>
      <c r="S4585" s="89"/>
      <c r="T4585" s="89"/>
    </row>
    <row r="4586" spans="2:20" s="86" customFormat="1" ht="10.199999999999999">
      <c r="B4586" s="87"/>
      <c r="C4586" s="87"/>
      <c r="D4586" s="89"/>
      <c r="R4586" s="89"/>
      <c r="S4586" s="89"/>
      <c r="T4586" s="89"/>
    </row>
    <row r="4587" spans="2:20" s="86" customFormat="1" ht="10.199999999999999">
      <c r="B4587" s="87"/>
      <c r="C4587" s="87"/>
      <c r="D4587" s="89"/>
      <c r="R4587" s="89"/>
      <c r="S4587" s="89"/>
      <c r="T4587" s="89"/>
    </row>
    <row r="4588" spans="2:20" s="86" customFormat="1" ht="10.199999999999999">
      <c r="B4588" s="87"/>
      <c r="C4588" s="87"/>
      <c r="D4588" s="89"/>
      <c r="R4588" s="89"/>
      <c r="S4588" s="89"/>
      <c r="T4588" s="89"/>
    </row>
    <row r="4589" spans="2:20" s="86" customFormat="1" ht="10.199999999999999">
      <c r="B4589" s="87"/>
      <c r="C4589" s="87"/>
      <c r="D4589" s="89"/>
      <c r="R4589" s="89"/>
      <c r="S4589" s="89"/>
      <c r="T4589" s="89"/>
    </row>
    <row r="4590" spans="2:20" s="86" customFormat="1" ht="10.199999999999999">
      <c r="B4590" s="87"/>
      <c r="C4590" s="87"/>
      <c r="D4590" s="89"/>
      <c r="R4590" s="89"/>
      <c r="S4590" s="89"/>
      <c r="T4590" s="89"/>
    </row>
    <row r="4591" spans="2:20" s="86" customFormat="1" ht="10.199999999999999">
      <c r="B4591" s="87"/>
      <c r="C4591" s="87"/>
      <c r="D4591" s="89"/>
      <c r="R4591" s="89"/>
      <c r="S4591" s="89"/>
      <c r="T4591" s="89"/>
    </row>
    <row r="4592" spans="2:20" s="86" customFormat="1" ht="10.199999999999999">
      <c r="B4592" s="87"/>
      <c r="C4592" s="87"/>
      <c r="D4592" s="89"/>
      <c r="R4592" s="89"/>
      <c r="S4592" s="89"/>
      <c r="T4592" s="89"/>
    </row>
    <row r="4593" spans="2:20" s="86" customFormat="1" ht="10.199999999999999">
      <c r="B4593" s="87"/>
      <c r="C4593" s="87"/>
      <c r="D4593" s="89"/>
      <c r="R4593" s="89"/>
      <c r="S4593" s="89"/>
      <c r="T4593" s="89"/>
    </row>
    <row r="4594" spans="2:20" s="86" customFormat="1" ht="10.199999999999999">
      <c r="B4594" s="87"/>
      <c r="C4594" s="87"/>
      <c r="D4594" s="89"/>
      <c r="R4594" s="89"/>
      <c r="S4594" s="89"/>
      <c r="T4594" s="89"/>
    </row>
    <row r="4595" spans="2:20" s="86" customFormat="1" ht="10.199999999999999">
      <c r="B4595" s="87"/>
      <c r="C4595" s="87"/>
      <c r="D4595" s="89"/>
      <c r="R4595" s="89"/>
      <c r="S4595" s="89"/>
      <c r="T4595" s="89"/>
    </row>
    <row r="4596" spans="2:20" s="86" customFormat="1" ht="10.199999999999999">
      <c r="B4596" s="87"/>
      <c r="C4596" s="87"/>
      <c r="D4596" s="89"/>
      <c r="R4596" s="89"/>
      <c r="S4596" s="89"/>
      <c r="T4596" s="89"/>
    </row>
    <row r="4597" spans="2:20" s="86" customFormat="1" ht="10.199999999999999">
      <c r="B4597" s="87"/>
      <c r="C4597" s="87"/>
      <c r="D4597" s="89"/>
      <c r="R4597" s="89"/>
      <c r="S4597" s="89"/>
      <c r="T4597" s="89"/>
    </row>
    <row r="4598" spans="2:20" s="86" customFormat="1" ht="10.199999999999999">
      <c r="B4598" s="87"/>
      <c r="C4598" s="87"/>
      <c r="D4598" s="89"/>
      <c r="R4598" s="89"/>
      <c r="S4598" s="89"/>
      <c r="T4598" s="89"/>
    </row>
    <row r="4599" spans="2:20" s="86" customFormat="1" ht="10.199999999999999">
      <c r="B4599" s="87"/>
      <c r="C4599" s="87"/>
      <c r="D4599" s="89"/>
      <c r="R4599" s="89"/>
      <c r="S4599" s="89"/>
      <c r="T4599" s="89"/>
    </row>
    <row r="4600" spans="2:20" s="86" customFormat="1" ht="10.199999999999999">
      <c r="B4600" s="87"/>
      <c r="C4600" s="87"/>
      <c r="D4600" s="89"/>
      <c r="R4600" s="89"/>
      <c r="S4600" s="89"/>
      <c r="T4600" s="89"/>
    </row>
    <row r="4601" spans="2:20" s="86" customFormat="1" ht="10.199999999999999">
      <c r="B4601" s="87"/>
      <c r="C4601" s="87"/>
      <c r="D4601" s="89"/>
      <c r="R4601" s="89"/>
      <c r="S4601" s="89"/>
      <c r="T4601" s="89"/>
    </row>
    <row r="4602" spans="2:20" s="86" customFormat="1" ht="10.199999999999999">
      <c r="B4602" s="87"/>
      <c r="C4602" s="87"/>
      <c r="D4602" s="89"/>
      <c r="R4602" s="89"/>
      <c r="S4602" s="89"/>
      <c r="T4602" s="89"/>
    </row>
    <row r="4603" spans="2:20" s="86" customFormat="1" ht="10.199999999999999">
      <c r="B4603" s="87"/>
      <c r="C4603" s="87"/>
      <c r="D4603" s="89"/>
      <c r="R4603" s="89"/>
      <c r="S4603" s="89"/>
      <c r="T4603" s="89"/>
    </row>
    <row r="4604" spans="2:20" s="86" customFormat="1" ht="10.199999999999999">
      <c r="B4604" s="87"/>
      <c r="C4604" s="87"/>
      <c r="D4604" s="89"/>
      <c r="R4604" s="89"/>
      <c r="S4604" s="89"/>
      <c r="T4604" s="89"/>
    </row>
    <row r="4605" spans="2:20" s="86" customFormat="1" ht="10.199999999999999">
      <c r="B4605" s="87"/>
      <c r="C4605" s="87"/>
      <c r="D4605" s="89"/>
      <c r="R4605" s="89"/>
      <c r="S4605" s="89"/>
      <c r="T4605" s="89"/>
    </row>
    <row r="4606" spans="2:20" s="86" customFormat="1" ht="10.199999999999999">
      <c r="B4606" s="87"/>
      <c r="C4606" s="87"/>
      <c r="D4606" s="89"/>
      <c r="R4606" s="89"/>
      <c r="S4606" s="89"/>
      <c r="T4606" s="89"/>
    </row>
    <row r="4607" spans="2:20" s="86" customFormat="1" ht="10.199999999999999">
      <c r="B4607" s="87"/>
      <c r="C4607" s="87"/>
      <c r="D4607" s="89"/>
      <c r="R4607" s="89"/>
      <c r="S4607" s="89"/>
      <c r="T4607" s="89"/>
    </row>
    <row r="4608" spans="2:20" s="86" customFormat="1" ht="10.199999999999999">
      <c r="B4608" s="87"/>
      <c r="C4608" s="87"/>
      <c r="D4608" s="89"/>
      <c r="R4608" s="89"/>
      <c r="S4608" s="89"/>
      <c r="T4608" s="89"/>
    </row>
    <row r="4609" spans="2:20" s="86" customFormat="1" ht="10.199999999999999">
      <c r="B4609" s="87"/>
      <c r="C4609" s="87"/>
      <c r="D4609" s="89"/>
      <c r="R4609" s="89"/>
      <c r="S4609" s="89"/>
      <c r="T4609" s="89"/>
    </row>
    <row r="4610" spans="2:20" s="86" customFormat="1" ht="10.199999999999999">
      <c r="B4610" s="87"/>
      <c r="C4610" s="87"/>
      <c r="D4610" s="89"/>
      <c r="R4610" s="89"/>
      <c r="S4610" s="89"/>
      <c r="T4610" s="89"/>
    </row>
    <row r="4611" spans="2:20" s="86" customFormat="1" ht="10.199999999999999">
      <c r="B4611" s="87"/>
      <c r="C4611" s="87"/>
      <c r="D4611" s="89"/>
      <c r="R4611" s="89"/>
      <c r="S4611" s="89"/>
      <c r="T4611" s="89"/>
    </row>
    <row r="4612" spans="2:20" s="86" customFormat="1" ht="10.199999999999999">
      <c r="B4612" s="87"/>
      <c r="C4612" s="87"/>
      <c r="D4612" s="89"/>
      <c r="R4612" s="89"/>
      <c r="S4612" s="89"/>
      <c r="T4612" s="89"/>
    </row>
    <row r="4613" spans="2:20" s="86" customFormat="1" ht="10.199999999999999">
      <c r="B4613" s="87"/>
      <c r="C4613" s="87"/>
      <c r="D4613" s="89"/>
      <c r="R4613" s="89"/>
      <c r="S4613" s="89"/>
      <c r="T4613" s="89"/>
    </row>
    <row r="4614" spans="2:20" s="86" customFormat="1" ht="10.199999999999999">
      <c r="B4614" s="87"/>
      <c r="C4614" s="87"/>
      <c r="D4614" s="89"/>
      <c r="R4614" s="89"/>
      <c r="S4614" s="89"/>
      <c r="T4614" s="89"/>
    </row>
    <row r="4615" spans="2:20" s="86" customFormat="1" ht="10.199999999999999">
      <c r="B4615" s="87"/>
      <c r="C4615" s="87"/>
      <c r="D4615" s="89"/>
      <c r="R4615" s="89"/>
      <c r="S4615" s="89"/>
      <c r="T4615" s="89"/>
    </row>
    <row r="4616" spans="2:20" s="86" customFormat="1" ht="10.199999999999999">
      <c r="B4616" s="87"/>
      <c r="C4616" s="87"/>
      <c r="D4616" s="89"/>
      <c r="R4616" s="89"/>
      <c r="S4616" s="89"/>
      <c r="T4616" s="89"/>
    </row>
    <row r="4617" spans="2:20" s="86" customFormat="1" ht="10.199999999999999">
      <c r="B4617" s="87"/>
      <c r="C4617" s="87"/>
      <c r="D4617" s="89"/>
      <c r="R4617" s="89"/>
      <c r="S4617" s="89"/>
      <c r="T4617" s="89"/>
    </row>
    <row r="4618" spans="2:20" s="86" customFormat="1" ht="10.199999999999999">
      <c r="B4618" s="87"/>
      <c r="C4618" s="87"/>
      <c r="D4618" s="89"/>
      <c r="R4618" s="89"/>
      <c r="S4618" s="89"/>
      <c r="T4618" s="89"/>
    </row>
    <row r="4619" spans="2:20" s="86" customFormat="1" ht="10.199999999999999">
      <c r="B4619" s="87"/>
      <c r="C4619" s="87"/>
      <c r="D4619" s="89"/>
      <c r="R4619" s="89"/>
      <c r="S4619" s="89"/>
      <c r="T4619" s="89"/>
    </row>
    <row r="4620" spans="2:20" s="86" customFormat="1" ht="10.199999999999999">
      <c r="B4620" s="87"/>
      <c r="C4620" s="87"/>
      <c r="D4620" s="89"/>
      <c r="R4620" s="89"/>
      <c r="S4620" s="89"/>
      <c r="T4620" s="89"/>
    </row>
    <row r="4621" spans="2:20" s="86" customFormat="1" ht="10.199999999999999">
      <c r="B4621" s="87"/>
      <c r="C4621" s="87"/>
      <c r="D4621" s="89"/>
      <c r="R4621" s="89"/>
      <c r="S4621" s="89"/>
      <c r="T4621" s="89"/>
    </row>
    <row r="4622" spans="2:20" s="86" customFormat="1" ht="10.199999999999999">
      <c r="B4622" s="87"/>
      <c r="C4622" s="87"/>
      <c r="D4622" s="89"/>
      <c r="R4622" s="89"/>
      <c r="S4622" s="89"/>
      <c r="T4622" s="89"/>
    </row>
    <row r="4623" spans="2:20" s="86" customFormat="1" ht="10.199999999999999">
      <c r="B4623" s="87"/>
      <c r="C4623" s="87"/>
      <c r="D4623" s="89"/>
      <c r="R4623" s="89"/>
      <c r="S4623" s="89"/>
      <c r="T4623" s="89"/>
    </row>
    <row r="4624" spans="2:20" s="86" customFormat="1" ht="10.199999999999999">
      <c r="B4624" s="87"/>
      <c r="C4624" s="87"/>
      <c r="D4624" s="89"/>
      <c r="R4624" s="89"/>
      <c r="S4624" s="89"/>
      <c r="T4624" s="89"/>
    </row>
    <row r="4625" spans="2:20" s="86" customFormat="1" ht="10.199999999999999">
      <c r="B4625" s="87"/>
      <c r="C4625" s="87"/>
      <c r="D4625" s="89"/>
      <c r="R4625" s="89"/>
      <c r="S4625" s="89"/>
      <c r="T4625" s="89"/>
    </row>
    <row r="4626" spans="2:20" s="86" customFormat="1" ht="10.199999999999999">
      <c r="B4626" s="87"/>
      <c r="C4626" s="87"/>
      <c r="D4626" s="89"/>
      <c r="R4626" s="89"/>
      <c r="S4626" s="89"/>
      <c r="T4626" s="89"/>
    </row>
    <row r="4627" spans="2:20" s="86" customFormat="1" ht="10.199999999999999">
      <c r="B4627" s="87"/>
      <c r="C4627" s="87"/>
      <c r="D4627" s="89"/>
      <c r="R4627" s="89"/>
      <c r="S4627" s="89"/>
      <c r="T4627" s="89"/>
    </row>
    <row r="4628" spans="2:20" s="86" customFormat="1" ht="10.199999999999999">
      <c r="B4628" s="87"/>
      <c r="C4628" s="87"/>
      <c r="D4628" s="89"/>
      <c r="R4628" s="89"/>
      <c r="S4628" s="89"/>
      <c r="T4628" s="89"/>
    </row>
    <row r="4629" spans="2:20" s="86" customFormat="1" ht="10.199999999999999">
      <c r="B4629" s="87"/>
      <c r="C4629" s="87"/>
      <c r="D4629" s="89"/>
      <c r="R4629" s="89"/>
      <c r="S4629" s="89"/>
      <c r="T4629" s="89"/>
    </row>
    <row r="4630" spans="2:20" s="86" customFormat="1" ht="10.199999999999999">
      <c r="B4630" s="87"/>
      <c r="C4630" s="87"/>
      <c r="D4630" s="89"/>
      <c r="R4630" s="89"/>
      <c r="S4630" s="89"/>
      <c r="T4630" s="89"/>
    </row>
    <row r="4631" spans="2:20" s="86" customFormat="1" ht="10.199999999999999">
      <c r="B4631" s="87"/>
      <c r="C4631" s="87"/>
      <c r="D4631" s="89"/>
      <c r="R4631" s="89"/>
      <c r="S4631" s="89"/>
      <c r="T4631" s="89"/>
    </row>
    <row r="4632" spans="2:20" s="86" customFormat="1" ht="10.199999999999999">
      <c r="B4632" s="87"/>
      <c r="C4632" s="87"/>
      <c r="D4632" s="89"/>
      <c r="R4632" s="89"/>
      <c r="S4632" s="89"/>
      <c r="T4632" s="89"/>
    </row>
    <row r="4633" spans="2:20" s="86" customFormat="1" ht="10.199999999999999">
      <c r="B4633" s="87"/>
      <c r="C4633" s="87"/>
      <c r="D4633" s="89"/>
      <c r="R4633" s="89"/>
      <c r="S4633" s="89"/>
      <c r="T4633" s="89"/>
    </row>
    <row r="4634" spans="2:20" s="86" customFormat="1" ht="10.199999999999999">
      <c r="B4634" s="87"/>
      <c r="C4634" s="87"/>
      <c r="D4634" s="89"/>
      <c r="R4634" s="89"/>
      <c r="S4634" s="89"/>
      <c r="T4634" s="89"/>
    </row>
    <row r="4635" spans="2:20" s="86" customFormat="1" ht="10.199999999999999">
      <c r="B4635" s="87"/>
      <c r="C4635" s="87"/>
      <c r="D4635" s="89"/>
      <c r="R4635" s="89"/>
      <c r="S4635" s="89"/>
      <c r="T4635" s="89"/>
    </row>
    <row r="4636" spans="2:20" s="86" customFormat="1" ht="10.199999999999999">
      <c r="B4636" s="87"/>
      <c r="C4636" s="87"/>
      <c r="D4636" s="89"/>
      <c r="R4636" s="89"/>
      <c r="S4636" s="89"/>
      <c r="T4636" s="89"/>
    </row>
    <row r="4637" spans="2:20" s="86" customFormat="1" ht="10.199999999999999">
      <c r="B4637" s="87"/>
      <c r="C4637" s="87"/>
      <c r="D4637" s="89"/>
      <c r="R4637" s="89"/>
      <c r="S4637" s="89"/>
      <c r="T4637" s="89"/>
    </row>
    <row r="4638" spans="2:20" s="86" customFormat="1" ht="10.199999999999999">
      <c r="B4638" s="87"/>
      <c r="C4638" s="87"/>
      <c r="D4638" s="89"/>
      <c r="R4638" s="89"/>
      <c r="S4638" s="89"/>
      <c r="T4638" s="89"/>
    </row>
    <row r="4639" spans="2:20" s="86" customFormat="1" ht="10.199999999999999">
      <c r="B4639" s="87"/>
      <c r="C4639" s="87"/>
      <c r="D4639" s="89"/>
      <c r="R4639" s="89"/>
      <c r="S4639" s="89"/>
      <c r="T4639" s="89"/>
    </row>
    <row r="4640" spans="2:20" s="86" customFormat="1" ht="10.199999999999999">
      <c r="B4640" s="87"/>
      <c r="C4640" s="87"/>
      <c r="D4640" s="89"/>
      <c r="R4640" s="89"/>
      <c r="S4640" s="89"/>
      <c r="T4640" s="89"/>
    </row>
    <row r="4641" spans="2:20" s="86" customFormat="1" ht="10.199999999999999">
      <c r="B4641" s="87"/>
      <c r="C4641" s="87"/>
      <c r="D4641" s="89"/>
      <c r="R4641" s="89"/>
      <c r="S4641" s="89"/>
      <c r="T4641" s="89"/>
    </row>
    <row r="4642" spans="2:20" s="86" customFormat="1" ht="10.199999999999999">
      <c r="B4642" s="87"/>
      <c r="C4642" s="87"/>
      <c r="D4642" s="89"/>
      <c r="R4642" s="89"/>
      <c r="S4642" s="89"/>
      <c r="T4642" s="89"/>
    </row>
    <row r="4643" spans="2:20" s="86" customFormat="1" ht="10.199999999999999">
      <c r="B4643" s="87"/>
      <c r="C4643" s="87"/>
      <c r="D4643" s="89"/>
      <c r="R4643" s="89"/>
      <c r="S4643" s="89"/>
      <c r="T4643" s="89"/>
    </row>
    <row r="4644" spans="2:20" s="86" customFormat="1" ht="10.199999999999999">
      <c r="B4644" s="87"/>
      <c r="C4644" s="87"/>
      <c r="D4644" s="89"/>
      <c r="R4644" s="89"/>
      <c r="S4644" s="89"/>
      <c r="T4644" s="89"/>
    </row>
    <row r="4645" spans="2:20" s="86" customFormat="1" ht="10.199999999999999">
      <c r="B4645" s="87"/>
      <c r="C4645" s="87"/>
      <c r="D4645" s="89"/>
      <c r="R4645" s="89"/>
      <c r="S4645" s="89"/>
      <c r="T4645" s="89"/>
    </row>
    <row r="4646" spans="2:20" s="86" customFormat="1" ht="10.199999999999999">
      <c r="B4646" s="87"/>
      <c r="C4646" s="87"/>
      <c r="D4646" s="89"/>
      <c r="R4646" s="89"/>
      <c r="S4646" s="89"/>
      <c r="T4646" s="89"/>
    </row>
    <row r="4647" spans="2:20" s="86" customFormat="1" ht="10.199999999999999">
      <c r="B4647" s="87"/>
      <c r="C4647" s="87"/>
      <c r="D4647" s="89"/>
      <c r="R4647" s="89"/>
      <c r="S4647" s="89"/>
      <c r="T4647" s="89"/>
    </row>
    <row r="4648" spans="2:20" s="86" customFormat="1" ht="10.199999999999999">
      <c r="B4648" s="87"/>
      <c r="C4648" s="87"/>
      <c r="D4648" s="89"/>
      <c r="R4648" s="89"/>
      <c r="S4648" s="89"/>
      <c r="T4648" s="89"/>
    </row>
    <row r="4649" spans="2:20" s="86" customFormat="1" ht="10.199999999999999">
      <c r="B4649" s="87"/>
      <c r="C4649" s="87"/>
      <c r="D4649" s="89"/>
      <c r="R4649" s="89"/>
      <c r="S4649" s="89"/>
      <c r="T4649" s="89"/>
    </row>
    <row r="4650" spans="2:20" s="86" customFormat="1" ht="10.199999999999999">
      <c r="B4650" s="87"/>
      <c r="C4650" s="87"/>
      <c r="D4650" s="89"/>
      <c r="R4650" s="89"/>
      <c r="S4650" s="89"/>
      <c r="T4650" s="89"/>
    </row>
    <row r="4651" spans="2:20" s="86" customFormat="1" ht="10.199999999999999">
      <c r="B4651" s="87"/>
      <c r="C4651" s="87"/>
      <c r="D4651" s="89"/>
      <c r="R4651" s="89"/>
      <c r="S4651" s="89"/>
      <c r="T4651" s="89"/>
    </row>
    <row r="4652" spans="2:20" s="86" customFormat="1" ht="10.199999999999999">
      <c r="B4652" s="87"/>
      <c r="C4652" s="87"/>
      <c r="D4652" s="89"/>
      <c r="R4652" s="89"/>
      <c r="S4652" s="89"/>
      <c r="T4652" s="89"/>
    </row>
    <row r="4653" spans="2:20" s="86" customFormat="1" ht="10.199999999999999">
      <c r="B4653" s="87"/>
      <c r="C4653" s="87"/>
      <c r="D4653" s="89"/>
      <c r="R4653" s="89"/>
      <c r="S4653" s="89"/>
      <c r="T4653" s="89"/>
    </row>
    <row r="4654" spans="2:20" s="86" customFormat="1" ht="10.199999999999999">
      <c r="B4654" s="87"/>
      <c r="C4654" s="87"/>
      <c r="D4654" s="89"/>
      <c r="R4654" s="89"/>
      <c r="S4654" s="89"/>
      <c r="T4654" s="89"/>
    </row>
    <row r="4655" spans="2:20" s="86" customFormat="1" ht="10.199999999999999">
      <c r="B4655" s="87"/>
      <c r="C4655" s="87"/>
      <c r="D4655" s="89"/>
      <c r="R4655" s="89"/>
      <c r="S4655" s="89"/>
      <c r="T4655" s="89"/>
    </row>
    <row r="4656" spans="2:20" s="86" customFormat="1" ht="10.199999999999999">
      <c r="B4656" s="87"/>
      <c r="C4656" s="87"/>
      <c r="D4656" s="89"/>
      <c r="R4656" s="89"/>
      <c r="S4656" s="89"/>
      <c r="T4656" s="89"/>
    </row>
    <row r="4657" spans="2:20" s="86" customFormat="1" ht="10.199999999999999">
      <c r="B4657" s="87"/>
      <c r="C4657" s="87"/>
      <c r="D4657" s="89"/>
      <c r="R4657" s="89"/>
      <c r="S4657" s="89"/>
      <c r="T4657" s="89"/>
    </row>
    <row r="4658" spans="2:20" s="86" customFormat="1" ht="10.199999999999999">
      <c r="B4658" s="87"/>
      <c r="C4658" s="87"/>
      <c r="D4658" s="89"/>
      <c r="R4658" s="89"/>
      <c r="S4658" s="89"/>
      <c r="T4658" s="89"/>
    </row>
    <row r="4659" spans="2:20" s="86" customFormat="1" ht="10.199999999999999">
      <c r="B4659" s="87"/>
      <c r="C4659" s="87"/>
      <c r="D4659" s="89"/>
      <c r="R4659" s="89"/>
      <c r="S4659" s="89"/>
      <c r="T4659" s="89"/>
    </row>
    <row r="4660" spans="2:20" s="86" customFormat="1" ht="10.199999999999999">
      <c r="B4660" s="87"/>
      <c r="C4660" s="87"/>
      <c r="D4660" s="89"/>
      <c r="R4660" s="89"/>
      <c r="S4660" s="89"/>
      <c r="T4660" s="89"/>
    </row>
    <row r="4661" spans="2:20" s="86" customFormat="1" ht="10.199999999999999">
      <c r="B4661" s="87"/>
      <c r="C4661" s="87"/>
      <c r="D4661" s="89"/>
      <c r="R4661" s="89"/>
      <c r="S4661" s="89"/>
      <c r="T4661" s="89"/>
    </row>
    <row r="4662" spans="2:20" s="86" customFormat="1" ht="10.199999999999999">
      <c r="B4662" s="87"/>
      <c r="C4662" s="87"/>
      <c r="D4662" s="89"/>
      <c r="R4662" s="89"/>
      <c r="S4662" s="89"/>
      <c r="T4662" s="89"/>
    </row>
    <row r="4663" spans="2:20" s="86" customFormat="1" ht="10.199999999999999">
      <c r="B4663" s="87"/>
      <c r="C4663" s="87"/>
      <c r="D4663" s="89"/>
      <c r="R4663" s="89"/>
      <c r="S4663" s="89"/>
      <c r="T4663" s="89"/>
    </row>
    <row r="4664" spans="2:20" s="86" customFormat="1" ht="10.199999999999999">
      <c r="B4664" s="87"/>
      <c r="C4664" s="87"/>
      <c r="D4664" s="89"/>
      <c r="R4664" s="89"/>
      <c r="S4664" s="89"/>
      <c r="T4664" s="89"/>
    </row>
    <row r="4665" spans="2:20" s="86" customFormat="1" ht="10.199999999999999">
      <c r="B4665" s="87"/>
      <c r="C4665" s="87"/>
      <c r="D4665" s="89"/>
      <c r="R4665" s="89"/>
      <c r="S4665" s="89"/>
      <c r="T4665" s="89"/>
    </row>
    <row r="4666" spans="2:20" s="86" customFormat="1" ht="10.199999999999999">
      <c r="B4666" s="87"/>
      <c r="C4666" s="87"/>
      <c r="D4666" s="89"/>
      <c r="R4666" s="89"/>
      <c r="S4666" s="89"/>
      <c r="T4666" s="89"/>
    </row>
    <row r="4667" spans="2:20" s="86" customFormat="1" ht="10.199999999999999">
      <c r="B4667" s="87"/>
      <c r="C4667" s="87"/>
      <c r="D4667" s="89"/>
      <c r="R4667" s="89"/>
      <c r="S4667" s="89"/>
      <c r="T4667" s="89"/>
    </row>
    <row r="4668" spans="2:20" s="86" customFormat="1" ht="10.199999999999999">
      <c r="B4668" s="87"/>
      <c r="C4668" s="87"/>
      <c r="D4668" s="89"/>
      <c r="R4668" s="89"/>
      <c r="S4668" s="89"/>
      <c r="T4668" s="89"/>
    </row>
    <row r="4669" spans="2:20" s="86" customFormat="1" ht="10.199999999999999">
      <c r="B4669" s="87"/>
      <c r="C4669" s="87"/>
      <c r="D4669" s="89"/>
      <c r="R4669" s="89"/>
      <c r="S4669" s="89"/>
      <c r="T4669" s="89"/>
    </row>
    <row r="4670" spans="2:20" s="86" customFormat="1" ht="10.199999999999999">
      <c r="B4670" s="87"/>
      <c r="C4670" s="87"/>
      <c r="D4670" s="89"/>
      <c r="R4670" s="89"/>
      <c r="S4670" s="89"/>
      <c r="T4670" s="89"/>
    </row>
    <row r="4671" spans="2:20" s="86" customFormat="1" ht="10.199999999999999">
      <c r="B4671" s="87"/>
      <c r="C4671" s="87"/>
      <c r="D4671" s="89"/>
      <c r="R4671" s="89"/>
      <c r="S4671" s="89"/>
      <c r="T4671" s="89"/>
    </row>
    <row r="4672" spans="2:20" s="86" customFormat="1" ht="10.199999999999999">
      <c r="B4672" s="87"/>
      <c r="C4672" s="87"/>
      <c r="D4672" s="89"/>
      <c r="R4672" s="89"/>
      <c r="S4672" s="89"/>
      <c r="T4672" s="89"/>
    </row>
    <row r="4673" spans="2:20" s="86" customFormat="1" ht="10.199999999999999">
      <c r="B4673" s="87"/>
      <c r="C4673" s="87"/>
      <c r="D4673" s="89"/>
      <c r="R4673" s="89"/>
      <c r="S4673" s="89"/>
      <c r="T4673" s="89"/>
    </row>
    <row r="4674" spans="2:20" s="86" customFormat="1" ht="10.199999999999999">
      <c r="B4674" s="87"/>
      <c r="C4674" s="87"/>
      <c r="D4674" s="89"/>
      <c r="R4674" s="89"/>
      <c r="S4674" s="89"/>
      <c r="T4674" s="89"/>
    </row>
    <row r="4675" spans="2:20" s="86" customFormat="1" ht="10.199999999999999">
      <c r="B4675" s="87"/>
      <c r="C4675" s="87"/>
      <c r="D4675" s="89"/>
      <c r="R4675" s="89"/>
      <c r="S4675" s="89"/>
      <c r="T4675" s="89"/>
    </row>
    <row r="4676" spans="2:20" s="86" customFormat="1" ht="10.199999999999999">
      <c r="B4676" s="87"/>
      <c r="C4676" s="87"/>
      <c r="D4676" s="89"/>
      <c r="R4676" s="89"/>
      <c r="S4676" s="89"/>
      <c r="T4676" s="89"/>
    </row>
    <row r="4677" spans="2:20" s="86" customFormat="1" ht="10.199999999999999">
      <c r="B4677" s="87"/>
      <c r="C4677" s="87"/>
      <c r="D4677" s="89"/>
      <c r="R4677" s="89"/>
      <c r="S4677" s="89"/>
      <c r="T4677" s="89"/>
    </row>
    <row r="4678" spans="2:20" s="86" customFormat="1" ht="10.199999999999999">
      <c r="B4678" s="87"/>
      <c r="C4678" s="87"/>
      <c r="D4678" s="89"/>
      <c r="R4678" s="89"/>
      <c r="S4678" s="89"/>
      <c r="T4678" s="89"/>
    </row>
    <row r="4679" spans="2:20" s="86" customFormat="1" ht="10.199999999999999">
      <c r="B4679" s="87"/>
      <c r="C4679" s="87"/>
      <c r="D4679" s="89"/>
      <c r="R4679" s="89"/>
      <c r="S4679" s="89"/>
      <c r="T4679" s="89"/>
    </row>
    <row r="4680" spans="2:20" s="86" customFormat="1" ht="10.199999999999999">
      <c r="B4680" s="87"/>
      <c r="C4680" s="87"/>
      <c r="D4680" s="89"/>
      <c r="R4680" s="89"/>
      <c r="S4680" s="89"/>
      <c r="T4680" s="89"/>
    </row>
    <row r="4681" spans="2:20" s="86" customFormat="1" ht="10.199999999999999">
      <c r="B4681" s="87"/>
      <c r="C4681" s="87"/>
      <c r="D4681" s="89"/>
      <c r="R4681" s="89"/>
      <c r="S4681" s="89"/>
      <c r="T4681" s="89"/>
    </row>
    <row r="4682" spans="2:20" s="86" customFormat="1" ht="10.199999999999999">
      <c r="B4682" s="87"/>
      <c r="C4682" s="87"/>
      <c r="D4682" s="89"/>
      <c r="R4682" s="89"/>
      <c r="S4682" s="89"/>
      <c r="T4682" s="89"/>
    </row>
    <row r="4683" spans="2:20" s="86" customFormat="1" ht="10.199999999999999">
      <c r="B4683" s="87"/>
      <c r="C4683" s="87"/>
      <c r="D4683" s="89"/>
      <c r="R4683" s="89"/>
      <c r="S4683" s="89"/>
      <c r="T4683" s="89"/>
    </row>
    <row r="4684" spans="2:20" s="86" customFormat="1" ht="10.199999999999999">
      <c r="B4684" s="87"/>
      <c r="C4684" s="87"/>
      <c r="D4684" s="89"/>
      <c r="R4684" s="89"/>
      <c r="S4684" s="89"/>
      <c r="T4684" s="89"/>
    </row>
    <row r="4685" spans="2:20" s="86" customFormat="1" ht="10.199999999999999">
      <c r="B4685" s="87"/>
      <c r="C4685" s="87"/>
      <c r="D4685" s="89"/>
      <c r="R4685" s="89"/>
      <c r="S4685" s="89"/>
      <c r="T4685" s="89"/>
    </row>
    <row r="4686" spans="2:20" s="86" customFormat="1" ht="10.199999999999999">
      <c r="B4686" s="87"/>
      <c r="C4686" s="87"/>
      <c r="D4686" s="89"/>
      <c r="R4686" s="89"/>
      <c r="S4686" s="89"/>
      <c r="T4686" s="89"/>
    </row>
    <row r="4687" spans="2:20" s="86" customFormat="1" ht="10.199999999999999">
      <c r="B4687" s="87"/>
      <c r="C4687" s="87"/>
      <c r="D4687" s="89"/>
      <c r="R4687" s="89"/>
      <c r="S4687" s="89"/>
      <c r="T4687" s="89"/>
    </row>
    <row r="4688" spans="2:20" s="86" customFormat="1" ht="10.199999999999999">
      <c r="B4688" s="87"/>
      <c r="C4688" s="87"/>
      <c r="D4688" s="89"/>
      <c r="R4688" s="89"/>
      <c r="S4688" s="89"/>
      <c r="T4688" s="89"/>
    </row>
    <row r="4689" spans="2:20" s="86" customFormat="1" ht="10.199999999999999">
      <c r="B4689" s="87"/>
      <c r="C4689" s="87"/>
      <c r="D4689" s="89"/>
      <c r="R4689" s="89"/>
      <c r="S4689" s="89"/>
      <c r="T4689" s="89"/>
    </row>
    <row r="4690" spans="2:20" s="86" customFormat="1" ht="10.199999999999999">
      <c r="B4690" s="87"/>
      <c r="C4690" s="87"/>
      <c r="D4690" s="89"/>
      <c r="R4690" s="89"/>
      <c r="S4690" s="89"/>
      <c r="T4690" s="89"/>
    </row>
    <row r="4691" spans="2:20" s="86" customFormat="1" ht="10.199999999999999">
      <c r="B4691" s="87"/>
      <c r="C4691" s="87"/>
      <c r="D4691" s="89"/>
      <c r="R4691" s="89"/>
      <c r="S4691" s="89"/>
      <c r="T4691" s="89"/>
    </row>
    <row r="4692" spans="2:20" s="86" customFormat="1" ht="10.199999999999999">
      <c r="B4692" s="87"/>
      <c r="C4692" s="87"/>
      <c r="D4692" s="89"/>
      <c r="R4692" s="89"/>
      <c r="S4692" s="89"/>
      <c r="T4692" s="89"/>
    </row>
    <row r="4693" spans="2:20" s="86" customFormat="1" ht="10.199999999999999">
      <c r="B4693" s="87"/>
      <c r="C4693" s="87"/>
      <c r="D4693" s="89"/>
      <c r="R4693" s="89"/>
      <c r="S4693" s="89"/>
      <c r="T4693" s="89"/>
    </row>
    <row r="4694" spans="2:20" s="86" customFormat="1" ht="10.199999999999999">
      <c r="B4694" s="87"/>
      <c r="C4694" s="87"/>
      <c r="D4694" s="89"/>
      <c r="R4694" s="89"/>
      <c r="S4694" s="89"/>
      <c r="T4694" s="89"/>
    </row>
    <row r="4695" spans="2:20" s="86" customFormat="1" ht="10.199999999999999">
      <c r="B4695" s="87"/>
      <c r="C4695" s="87"/>
      <c r="D4695" s="89"/>
      <c r="R4695" s="89"/>
      <c r="S4695" s="89"/>
      <c r="T4695" s="89"/>
    </row>
    <row r="4696" spans="2:20" s="86" customFormat="1" ht="10.199999999999999">
      <c r="B4696" s="87"/>
      <c r="C4696" s="87"/>
      <c r="D4696" s="89"/>
      <c r="R4696" s="89"/>
      <c r="S4696" s="89"/>
      <c r="T4696" s="89"/>
    </row>
    <row r="4697" spans="2:20" s="86" customFormat="1" ht="10.199999999999999">
      <c r="B4697" s="87"/>
      <c r="C4697" s="87"/>
      <c r="D4697" s="89"/>
      <c r="R4697" s="89"/>
      <c r="S4697" s="89"/>
      <c r="T4697" s="89"/>
    </row>
    <row r="4698" spans="2:20" s="86" customFormat="1" ht="10.199999999999999">
      <c r="B4698" s="87"/>
      <c r="C4698" s="87"/>
      <c r="D4698" s="89"/>
      <c r="R4698" s="89"/>
      <c r="S4698" s="89"/>
      <c r="T4698" s="89"/>
    </row>
    <row r="4699" spans="2:20" s="86" customFormat="1" ht="10.199999999999999">
      <c r="B4699" s="87"/>
      <c r="C4699" s="87"/>
      <c r="D4699" s="89"/>
      <c r="R4699" s="89"/>
      <c r="S4699" s="89"/>
      <c r="T4699" s="89"/>
    </row>
    <row r="4700" spans="2:20" s="86" customFormat="1" ht="10.199999999999999">
      <c r="B4700" s="87"/>
      <c r="C4700" s="87"/>
      <c r="D4700" s="89"/>
      <c r="R4700" s="89"/>
      <c r="S4700" s="89"/>
      <c r="T4700" s="89"/>
    </row>
    <row r="4701" spans="2:20" s="86" customFormat="1" ht="10.199999999999999">
      <c r="B4701" s="87"/>
      <c r="C4701" s="87"/>
      <c r="D4701" s="89"/>
      <c r="R4701" s="89"/>
      <c r="S4701" s="89"/>
      <c r="T4701" s="89"/>
    </row>
    <row r="4702" spans="2:20" s="86" customFormat="1" ht="10.199999999999999">
      <c r="B4702" s="87"/>
      <c r="C4702" s="87"/>
      <c r="D4702" s="89"/>
      <c r="R4702" s="89"/>
      <c r="S4702" s="89"/>
      <c r="T4702" s="89"/>
    </row>
    <row r="4703" spans="2:20" s="86" customFormat="1" ht="10.199999999999999">
      <c r="B4703" s="87"/>
      <c r="C4703" s="87"/>
      <c r="D4703" s="89"/>
      <c r="R4703" s="89"/>
      <c r="S4703" s="89"/>
      <c r="T4703" s="89"/>
    </row>
    <row r="4704" spans="2:20" s="86" customFormat="1" ht="10.199999999999999">
      <c r="B4704" s="87"/>
      <c r="C4704" s="87"/>
      <c r="D4704" s="89"/>
      <c r="R4704" s="89"/>
      <c r="S4704" s="89"/>
      <c r="T4704" s="89"/>
    </row>
    <row r="4705" spans="2:20" s="86" customFormat="1" ht="10.199999999999999">
      <c r="B4705" s="87"/>
      <c r="C4705" s="87"/>
      <c r="D4705" s="89"/>
      <c r="R4705" s="89"/>
      <c r="S4705" s="89"/>
      <c r="T4705" s="89"/>
    </row>
    <row r="4706" spans="2:20" s="86" customFormat="1" ht="10.199999999999999">
      <c r="B4706" s="87"/>
      <c r="C4706" s="87"/>
      <c r="D4706" s="89"/>
      <c r="R4706" s="89"/>
      <c r="S4706" s="89"/>
      <c r="T4706" s="89"/>
    </row>
    <row r="4707" spans="2:20" s="86" customFormat="1" ht="10.199999999999999">
      <c r="B4707" s="87"/>
      <c r="C4707" s="87"/>
      <c r="D4707" s="89"/>
      <c r="R4707" s="89"/>
      <c r="S4707" s="89"/>
      <c r="T4707" s="89"/>
    </row>
    <row r="4708" spans="2:20" s="86" customFormat="1" ht="10.199999999999999">
      <c r="B4708" s="87"/>
      <c r="C4708" s="87"/>
      <c r="D4708" s="89"/>
      <c r="R4708" s="89"/>
      <c r="S4708" s="89"/>
      <c r="T4708" s="89"/>
    </row>
    <row r="4709" spans="2:20" s="86" customFormat="1" ht="10.199999999999999">
      <c r="B4709" s="87"/>
      <c r="C4709" s="87"/>
      <c r="D4709" s="89"/>
      <c r="R4709" s="89"/>
      <c r="S4709" s="89"/>
      <c r="T4709" s="89"/>
    </row>
    <row r="4710" spans="2:20" s="86" customFormat="1" ht="10.199999999999999">
      <c r="B4710" s="87"/>
      <c r="C4710" s="87"/>
      <c r="D4710" s="89"/>
      <c r="R4710" s="89"/>
      <c r="S4710" s="89"/>
      <c r="T4710" s="89"/>
    </row>
    <row r="4711" spans="2:20" s="86" customFormat="1" ht="10.199999999999999">
      <c r="B4711" s="87"/>
      <c r="C4711" s="87"/>
      <c r="D4711" s="89"/>
      <c r="R4711" s="89"/>
      <c r="S4711" s="89"/>
      <c r="T4711" s="89"/>
    </row>
    <row r="4712" spans="2:20" s="86" customFormat="1" ht="10.199999999999999">
      <c r="B4712" s="87"/>
      <c r="C4712" s="87"/>
      <c r="D4712" s="89"/>
      <c r="R4712" s="89"/>
      <c r="S4712" s="89"/>
      <c r="T4712" s="89"/>
    </row>
    <row r="4713" spans="2:20" s="86" customFormat="1" ht="10.199999999999999">
      <c r="B4713" s="87"/>
      <c r="C4713" s="87"/>
      <c r="D4713" s="89"/>
      <c r="R4713" s="89"/>
      <c r="S4713" s="89"/>
      <c r="T4713" s="89"/>
    </row>
    <row r="4714" spans="2:20" s="86" customFormat="1" ht="10.199999999999999">
      <c r="B4714" s="87"/>
      <c r="C4714" s="87"/>
      <c r="D4714" s="89"/>
      <c r="R4714" s="89"/>
      <c r="S4714" s="89"/>
      <c r="T4714" s="89"/>
    </row>
    <row r="4715" spans="2:20" s="86" customFormat="1" ht="10.199999999999999">
      <c r="B4715" s="87"/>
      <c r="C4715" s="87"/>
      <c r="D4715" s="89"/>
      <c r="R4715" s="89"/>
      <c r="S4715" s="89"/>
      <c r="T4715" s="89"/>
    </row>
    <row r="4716" spans="2:20" s="86" customFormat="1" ht="10.199999999999999">
      <c r="B4716" s="87"/>
      <c r="C4716" s="87"/>
      <c r="D4716" s="89"/>
      <c r="R4716" s="89"/>
      <c r="S4716" s="89"/>
      <c r="T4716" s="89"/>
    </row>
    <row r="4717" spans="2:20" s="86" customFormat="1" ht="10.199999999999999">
      <c r="B4717" s="87"/>
      <c r="C4717" s="87"/>
      <c r="D4717" s="89"/>
      <c r="R4717" s="89"/>
      <c r="S4717" s="89"/>
      <c r="T4717" s="89"/>
    </row>
    <row r="4718" spans="2:20" s="86" customFormat="1" ht="10.199999999999999">
      <c r="B4718" s="87"/>
      <c r="C4718" s="87"/>
      <c r="D4718" s="89"/>
      <c r="R4718" s="89"/>
      <c r="S4718" s="89"/>
      <c r="T4718" s="89"/>
    </row>
    <row r="4719" spans="2:20" s="86" customFormat="1" ht="10.199999999999999">
      <c r="B4719" s="87"/>
      <c r="C4719" s="87"/>
      <c r="D4719" s="89"/>
      <c r="R4719" s="89"/>
      <c r="S4719" s="89"/>
      <c r="T4719" s="89"/>
    </row>
    <row r="4720" spans="2:20" s="86" customFormat="1" ht="10.199999999999999">
      <c r="B4720" s="87"/>
      <c r="C4720" s="87"/>
      <c r="D4720" s="89"/>
      <c r="R4720" s="89"/>
      <c r="S4720" s="89"/>
      <c r="T4720" s="89"/>
    </row>
    <row r="4721" spans="2:20" s="86" customFormat="1" ht="10.199999999999999">
      <c r="B4721" s="87"/>
      <c r="C4721" s="87"/>
      <c r="D4721" s="89"/>
      <c r="R4721" s="89"/>
      <c r="S4721" s="89"/>
      <c r="T4721" s="89"/>
    </row>
    <row r="4722" spans="2:20" s="86" customFormat="1" ht="10.199999999999999">
      <c r="B4722" s="87"/>
      <c r="C4722" s="87"/>
      <c r="D4722" s="89"/>
      <c r="R4722" s="89"/>
      <c r="S4722" s="89"/>
      <c r="T4722" s="89"/>
    </row>
    <row r="4723" spans="2:20" s="86" customFormat="1" ht="10.199999999999999">
      <c r="B4723" s="87"/>
      <c r="C4723" s="87"/>
      <c r="D4723" s="89"/>
      <c r="R4723" s="89"/>
      <c r="S4723" s="89"/>
      <c r="T4723" s="89"/>
    </row>
    <row r="4724" spans="2:20" s="86" customFormat="1" ht="10.199999999999999">
      <c r="B4724" s="87"/>
      <c r="C4724" s="87"/>
      <c r="D4724" s="89"/>
      <c r="R4724" s="89"/>
      <c r="S4724" s="89"/>
      <c r="T4724" s="89"/>
    </row>
    <row r="4725" spans="2:20" s="86" customFormat="1" ht="10.199999999999999">
      <c r="B4725" s="87"/>
      <c r="C4725" s="87"/>
      <c r="D4725" s="89"/>
      <c r="R4725" s="89"/>
      <c r="S4725" s="89"/>
      <c r="T4725" s="89"/>
    </row>
    <row r="4726" spans="2:20" s="86" customFormat="1" ht="10.199999999999999">
      <c r="B4726" s="87"/>
      <c r="C4726" s="87"/>
      <c r="D4726" s="89"/>
      <c r="R4726" s="89"/>
      <c r="S4726" s="89"/>
      <c r="T4726" s="89"/>
    </row>
    <row r="4727" spans="2:20" s="86" customFormat="1" ht="10.199999999999999">
      <c r="B4727" s="87"/>
      <c r="C4727" s="87"/>
      <c r="D4727" s="89"/>
      <c r="R4727" s="89"/>
      <c r="S4727" s="89"/>
      <c r="T4727" s="89"/>
    </row>
    <row r="4728" spans="2:20" s="86" customFormat="1" ht="10.199999999999999">
      <c r="B4728" s="87"/>
      <c r="C4728" s="87"/>
      <c r="D4728" s="89"/>
      <c r="R4728" s="89"/>
      <c r="S4728" s="89"/>
      <c r="T4728" s="89"/>
    </row>
    <row r="4729" spans="2:20" s="86" customFormat="1" ht="10.199999999999999">
      <c r="B4729" s="87"/>
      <c r="C4729" s="87"/>
      <c r="D4729" s="89"/>
      <c r="R4729" s="89"/>
      <c r="S4729" s="89"/>
      <c r="T4729" s="89"/>
    </row>
    <row r="4730" spans="2:20" s="86" customFormat="1" ht="10.199999999999999">
      <c r="B4730" s="87"/>
      <c r="C4730" s="87"/>
      <c r="D4730" s="89"/>
      <c r="R4730" s="89"/>
      <c r="S4730" s="89"/>
      <c r="T4730" s="89"/>
    </row>
    <row r="4731" spans="2:20" s="86" customFormat="1" ht="10.199999999999999">
      <c r="B4731" s="87"/>
      <c r="C4731" s="87"/>
      <c r="D4731" s="89"/>
      <c r="R4731" s="89"/>
      <c r="S4731" s="89"/>
      <c r="T4731" s="89"/>
    </row>
    <row r="4732" spans="2:20" s="86" customFormat="1" ht="10.199999999999999">
      <c r="B4732" s="87"/>
      <c r="C4732" s="87"/>
      <c r="D4732" s="89"/>
      <c r="R4732" s="89"/>
      <c r="S4732" s="89"/>
      <c r="T4732" s="89"/>
    </row>
    <row r="4733" spans="2:20" s="86" customFormat="1" ht="10.199999999999999">
      <c r="B4733" s="87"/>
      <c r="C4733" s="87"/>
      <c r="D4733" s="89"/>
      <c r="R4733" s="89"/>
      <c r="S4733" s="89"/>
      <c r="T4733" s="89"/>
    </row>
    <row r="4734" spans="2:20" s="86" customFormat="1" ht="10.199999999999999">
      <c r="B4734" s="87"/>
      <c r="C4734" s="87"/>
      <c r="D4734" s="89"/>
      <c r="R4734" s="89"/>
      <c r="S4734" s="89"/>
      <c r="T4734" s="89"/>
    </row>
    <row r="4735" spans="2:20" s="86" customFormat="1" ht="10.199999999999999">
      <c r="B4735" s="87"/>
      <c r="C4735" s="87"/>
      <c r="D4735" s="89"/>
      <c r="R4735" s="89"/>
      <c r="S4735" s="89"/>
      <c r="T4735" s="89"/>
    </row>
    <row r="4736" spans="2:20" s="86" customFormat="1" ht="10.199999999999999">
      <c r="B4736" s="87"/>
      <c r="C4736" s="87"/>
      <c r="D4736" s="89"/>
      <c r="R4736" s="89"/>
      <c r="S4736" s="89"/>
      <c r="T4736" s="89"/>
    </row>
    <row r="4737" spans="2:20" s="86" customFormat="1" ht="10.199999999999999">
      <c r="B4737" s="87"/>
      <c r="C4737" s="87"/>
      <c r="D4737" s="89"/>
      <c r="R4737" s="89"/>
      <c r="S4737" s="89"/>
      <c r="T4737" s="89"/>
    </row>
    <row r="4738" spans="2:20" s="86" customFormat="1" ht="10.199999999999999">
      <c r="B4738" s="87"/>
      <c r="C4738" s="87"/>
      <c r="D4738" s="89"/>
      <c r="R4738" s="89"/>
      <c r="S4738" s="89"/>
      <c r="T4738" s="89"/>
    </row>
    <row r="4739" spans="2:20" s="86" customFormat="1" ht="10.199999999999999">
      <c r="B4739" s="87"/>
      <c r="C4739" s="87"/>
      <c r="D4739" s="89"/>
      <c r="R4739" s="89"/>
      <c r="S4739" s="89"/>
      <c r="T4739" s="89"/>
    </row>
    <row r="4740" spans="2:20" s="86" customFormat="1" ht="10.199999999999999">
      <c r="B4740" s="87"/>
      <c r="C4740" s="87"/>
      <c r="D4740" s="89"/>
      <c r="R4740" s="89"/>
      <c r="S4740" s="89"/>
      <c r="T4740" s="89"/>
    </row>
    <row r="4741" spans="2:20" s="86" customFormat="1" ht="10.199999999999999">
      <c r="B4741" s="87"/>
      <c r="C4741" s="87"/>
      <c r="D4741" s="89"/>
      <c r="R4741" s="89"/>
      <c r="S4741" s="89"/>
      <c r="T4741" s="89"/>
    </row>
    <row r="4742" spans="2:20" s="86" customFormat="1" ht="10.199999999999999">
      <c r="B4742" s="87"/>
      <c r="C4742" s="87"/>
      <c r="D4742" s="89"/>
      <c r="R4742" s="89"/>
      <c r="S4742" s="89"/>
      <c r="T4742" s="89"/>
    </row>
    <row r="4743" spans="2:20" s="86" customFormat="1" ht="10.199999999999999">
      <c r="B4743" s="87"/>
      <c r="C4743" s="87"/>
      <c r="D4743" s="89"/>
      <c r="R4743" s="89"/>
      <c r="S4743" s="89"/>
      <c r="T4743" s="89"/>
    </row>
    <row r="4744" spans="2:20" s="86" customFormat="1" ht="10.199999999999999">
      <c r="B4744" s="87"/>
      <c r="C4744" s="87"/>
      <c r="D4744" s="89"/>
      <c r="R4744" s="89"/>
      <c r="S4744" s="89"/>
      <c r="T4744" s="89"/>
    </row>
    <row r="4745" spans="2:20" s="86" customFormat="1" ht="10.199999999999999">
      <c r="B4745" s="87"/>
      <c r="C4745" s="87"/>
      <c r="D4745" s="89"/>
      <c r="R4745" s="89"/>
      <c r="S4745" s="89"/>
      <c r="T4745" s="89"/>
    </row>
    <row r="4746" spans="2:20" s="86" customFormat="1" ht="10.199999999999999">
      <c r="B4746" s="87"/>
      <c r="C4746" s="87"/>
      <c r="D4746" s="89"/>
      <c r="R4746" s="89"/>
      <c r="S4746" s="89"/>
      <c r="T4746" s="89"/>
    </row>
    <row r="4747" spans="2:20" s="86" customFormat="1" ht="10.199999999999999">
      <c r="B4747" s="87"/>
      <c r="C4747" s="87"/>
      <c r="D4747" s="89"/>
      <c r="R4747" s="89"/>
      <c r="S4747" s="89"/>
      <c r="T4747" s="89"/>
    </row>
    <row r="4748" spans="2:20" s="86" customFormat="1" ht="10.199999999999999">
      <c r="B4748" s="87"/>
      <c r="C4748" s="87"/>
      <c r="D4748" s="89"/>
      <c r="R4748" s="89"/>
      <c r="S4748" s="89"/>
      <c r="T4748" s="89"/>
    </row>
    <row r="4749" spans="2:20" s="86" customFormat="1" ht="10.199999999999999">
      <c r="B4749" s="87"/>
      <c r="C4749" s="87"/>
      <c r="D4749" s="89"/>
      <c r="R4749" s="89"/>
      <c r="S4749" s="89"/>
      <c r="T4749" s="89"/>
    </row>
    <row r="4750" spans="2:20" s="86" customFormat="1" ht="10.199999999999999">
      <c r="B4750" s="87"/>
      <c r="C4750" s="87"/>
      <c r="D4750" s="89"/>
      <c r="R4750" s="89"/>
      <c r="S4750" s="89"/>
      <c r="T4750" s="89"/>
    </row>
    <row r="4751" spans="2:20" s="86" customFormat="1" ht="10.199999999999999">
      <c r="B4751" s="87"/>
      <c r="C4751" s="87"/>
      <c r="D4751" s="89"/>
      <c r="R4751" s="89"/>
      <c r="S4751" s="89"/>
      <c r="T4751" s="89"/>
    </row>
    <row r="4752" spans="2:20" s="86" customFormat="1" ht="10.199999999999999">
      <c r="B4752" s="87"/>
      <c r="C4752" s="87"/>
      <c r="D4752" s="89"/>
      <c r="R4752" s="89"/>
      <c r="S4752" s="89"/>
      <c r="T4752" s="89"/>
    </row>
    <row r="4753" spans="2:20" s="86" customFormat="1" ht="10.199999999999999">
      <c r="B4753" s="87"/>
      <c r="C4753" s="87"/>
      <c r="D4753" s="89"/>
      <c r="R4753" s="89"/>
      <c r="S4753" s="89"/>
      <c r="T4753" s="89"/>
    </row>
    <row r="4754" spans="2:20" s="86" customFormat="1" ht="10.199999999999999">
      <c r="B4754" s="87"/>
      <c r="C4754" s="87"/>
      <c r="D4754" s="89"/>
      <c r="R4754" s="89"/>
      <c r="S4754" s="89"/>
      <c r="T4754" s="89"/>
    </row>
    <row r="4755" spans="2:20" s="86" customFormat="1" ht="10.199999999999999">
      <c r="B4755" s="87"/>
      <c r="C4755" s="87"/>
      <c r="D4755" s="89"/>
      <c r="R4755" s="89"/>
      <c r="S4755" s="89"/>
      <c r="T4755" s="89"/>
    </row>
    <row r="4756" spans="2:20" s="86" customFormat="1" ht="10.199999999999999">
      <c r="B4756" s="87"/>
      <c r="C4756" s="87"/>
      <c r="D4756" s="89"/>
      <c r="R4756" s="89"/>
      <c r="S4756" s="89"/>
      <c r="T4756" s="89"/>
    </row>
    <row r="4757" spans="2:20" s="86" customFormat="1" ht="10.199999999999999">
      <c r="B4757" s="87"/>
      <c r="C4757" s="87"/>
      <c r="D4757" s="89"/>
      <c r="R4757" s="89"/>
      <c r="S4757" s="89"/>
      <c r="T4757" s="89"/>
    </row>
    <row r="4758" spans="2:20" s="86" customFormat="1" ht="10.199999999999999">
      <c r="B4758" s="87"/>
      <c r="C4758" s="87"/>
      <c r="D4758" s="89"/>
      <c r="R4758" s="89"/>
      <c r="S4758" s="89"/>
      <c r="T4758" s="89"/>
    </row>
    <row r="4759" spans="2:20" s="86" customFormat="1" ht="10.199999999999999">
      <c r="B4759" s="87"/>
      <c r="C4759" s="87"/>
      <c r="D4759" s="89"/>
      <c r="R4759" s="89"/>
      <c r="S4759" s="89"/>
      <c r="T4759" s="89"/>
    </row>
    <row r="4760" spans="2:20" s="86" customFormat="1" ht="10.199999999999999">
      <c r="B4760" s="87"/>
      <c r="C4760" s="87"/>
      <c r="D4760" s="89"/>
      <c r="R4760" s="89"/>
      <c r="S4760" s="89"/>
      <c r="T4760" s="89"/>
    </row>
    <row r="4761" spans="2:20" s="86" customFormat="1" ht="10.199999999999999">
      <c r="B4761" s="87"/>
      <c r="C4761" s="87"/>
      <c r="D4761" s="89"/>
      <c r="R4761" s="89"/>
      <c r="S4761" s="89"/>
      <c r="T4761" s="89"/>
    </row>
    <row r="4762" spans="2:20" s="86" customFormat="1" ht="10.199999999999999">
      <c r="B4762" s="87"/>
      <c r="C4762" s="87"/>
      <c r="D4762" s="89"/>
      <c r="R4762" s="89"/>
      <c r="S4762" s="89"/>
      <c r="T4762" s="89"/>
    </row>
    <row r="4763" spans="2:20" s="86" customFormat="1" ht="10.199999999999999">
      <c r="B4763" s="87"/>
      <c r="C4763" s="87"/>
      <c r="D4763" s="89"/>
      <c r="R4763" s="89"/>
      <c r="S4763" s="89"/>
      <c r="T4763" s="89"/>
    </row>
    <row r="4764" spans="2:20" s="86" customFormat="1" ht="10.199999999999999">
      <c r="B4764" s="87"/>
      <c r="C4764" s="87"/>
      <c r="D4764" s="89"/>
      <c r="R4764" s="89"/>
      <c r="S4764" s="89"/>
      <c r="T4764" s="89"/>
    </row>
    <row r="4765" spans="2:20" s="86" customFormat="1" ht="10.199999999999999">
      <c r="B4765" s="87"/>
      <c r="C4765" s="87"/>
      <c r="D4765" s="89"/>
      <c r="R4765" s="89"/>
      <c r="S4765" s="89"/>
      <c r="T4765" s="89"/>
    </row>
    <row r="4766" spans="2:20" s="86" customFormat="1" ht="10.199999999999999">
      <c r="B4766" s="87"/>
      <c r="C4766" s="87"/>
      <c r="D4766" s="89"/>
      <c r="R4766" s="89"/>
      <c r="S4766" s="89"/>
      <c r="T4766" s="89"/>
    </row>
    <row r="4767" spans="2:20" s="86" customFormat="1" ht="10.199999999999999">
      <c r="B4767" s="87"/>
      <c r="C4767" s="87"/>
      <c r="D4767" s="89"/>
      <c r="R4767" s="89"/>
      <c r="S4767" s="89"/>
      <c r="T4767" s="89"/>
    </row>
    <row r="4768" spans="2:20" s="86" customFormat="1" ht="10.199999999999999">
      <c r="B4768" s="87"/>
      <c r="C4768" s="87"/>
      <c r="D4768" s="89"/>
      <c r="R4768" s="89"/>
      <c r="S4768" s="89"/>
      <c r="T4768" s="89"/>
    </row>
    <row r="4769" spans="2:20" s="86" customFormat="1" ht="10.199999999999999">
      <c r="B4769" s="87"/>
      <c r="C4769" s="87"/>
      <c r="D4769" s="89"/>
      <c r="R4769" s="89"/>
      <c r="S4769" s="89"/>
      <c r="T4769" s="89"/>
    </row>
    <row r="4770" spans="2:20" s="86" customFormat="1" ht="10.199999999999999">
      <c r="B4770" s="87"/>
      <c r="C4770" s="87"/>
      <c r="D4770" s="89"/>
      <c r="R4770" s="89"/>
      <c r="S4770" s="89"/>
      <c r="T4770" s="89"/>
    </row>
    <row r="4771" spans="2:20" s="86" customFormat="1" ht="10.199999999999999">
      <c r="B4771" s="87"/>
      <c r="C4771" s="87"/>
      <c r="D4771" s="89"/>
      <c r="R4771" s="89"/>
      <c r="S4771" s="89"/>
      <c r="T4771" s="89"/>
    </row>
    <row r="4772" spans="2:20" s="86" customFormat="1" ht="10.199999999999999">
      <c r="B4772" s="87"/>
      <c r="C4772" s="87"/>
      <c r="D4772" s="89"/>
      <c r="R4772" s="89"/>
      <c r="S4772" s="89"/>
      <c r="T4772" s="89"/>
    </row>
    <row r="4773" spans="2:20" s="86" customFormat="1" ht="10.199999999999999">
      <c r="B4773" s="87"/>
      <c r="C4773" s="87"/>
      <c r="D4773" s="89"/>
      <c r="R4773" s="89"/>
      <c r="S4773" s="89"/>
      <c r="T4773" s="89"/>
    </row>
    <row r="4774" spans="2:20" s="86" customFormat="1" ht="10.199999999999999">
      <c r="B4774" s="87"/>
      <c r="C4774" s="87"/>
      <c r="D4774" s="89"/>
      <c r="R4774" s="89"/>
      <c r="S4774" s="89"/>
      <c r="T4774" s="89"/>
    </row>
    <row r="4775" spans="2:20" s="86" customFormat="1" ht="10.199999999999999">
      <c r="B4775" s="87"/>
      <c r="C4775" s="87"/>
      <c r="D4775" s="89"/>
      <c r="R4775" s="89"/>
      <c r="S4775" s="89"/>
      <c r="T4775" s="89"/>
    </row>
    <row r="4776" spans="2:20" s="86" customFormat="1" ht="10.199999999999999">
      <c r="B4776" s="87"/>
      <c r="C4776" s="87"/>
      <c r="D4776" s="89"/>
      <c r="R4776" s="89"/>
      <c r="S4776" s="89"/>
      <c r="T4776" s="89"/>
    </row>
    <row r="4777" spans="2:20" s="86" customFormat="1" ht="10.199999999999999">
      <c r="B4777" s="87"/>
      <c r="C4777" s="87"/>
      <c r="D4777" s="89"/>
      <c r="R4777" s="89"/>
      <c r="S4777" s="89"/>
      <c r="T4777" s="89"/>
    </row>
    <row r="4778" spans="2:20" s="86" customFormat="1" ht="10.199999999999999">
      <c r="B4778" s="87"/>
      <c r="C4778" s="87"/>
      <c r="D4778" s="89"/>
      <c r="R4778" s="89"/>
      <c r="S4778" s="89"/>
      <c r="T4778" s="89"/>
    </row>
    <row r="4779" spans="2:20" s="86" customFormat="1" ht="10.199999999999999">
      <c r="B4779" s="87"/>
      <c r="C4779" s="87"/>
      <c r="D4779" s="89"/>
      <c r="R4779" s="89"/>
      <c r="S4779" s="89"/>
      <c r="T4779" s="89"/>
    </row>
    <row r="4780" spans="2:20" s="86" customFormat="1" ht="10.199999999999999">
      <c r="B4780" s="87"/>
      <c r="C4780" s="87"/>
      <c r="D4780" s="89"/>
      <c r="R4780" s="89"/>
      <c r="S4780" s="89"/>
      <c r="T4780" s="89"/>
    </row>
    <row r="4781" spans="2:20" s="86" customFormat="1" ht="10.199999999999999">
      <c r="B4781" s="87"/>
      <c r="C4781" s="87"/>
      <c r="D4781" s="89"/>
      <c r="R4781" s="89"/>
      <c r="S4781" s="89"/>
      <c r="T4781" s="89"/>
    </row>
    <row r="4782" spans="2:20" s="86" customFormat="1" ht="10.199999999999999">
      <c r="B4782" s="87"/>
      <c r="C4782" s="87"/>
      <c r="D4782" s="89"/>
      <c r="R4782" s="89"/>
      <c r="S4782" s="89"/>
      <c r="T4782" s="89"/>
    </row>
    <row r="4783" spans="2:20" s="86" customFormat="1" ht="10.199999999999999">
      <c r="B4783" s="87"/>
      <c r="C4783" s="87"/>
      <c r="D4783" s="89"/>
      <c r="R4783" s="89"/>
      <c r="S4783" s="89"/>
      <c r="T4783" s="89"/>
    </row>
    <row r="4784" spans="2:20" s="86" customFormat="1" ht="10.199999999999999">
      <c r="B4784" s="87"/>
      <c r="C4784" s="87"/>
      <c r="D4784" s="89"/>
      <c r="R4784" s="89"/>
      <c r="S4784" s="89"/>
      <c r="T4784" s="89"/>
    </row>
    <row r="4785" spans="2:20" s="86" customFormat="1" ht="10.199999999999999">
      <c r="B4785" s="87"/>
      <c r="C4785" s="87"/>
      <c r="D4785" s="89"/>
      <c r="R4785" s="89"/>
      <c r="S4785" s="89"/>
      <c r="T4785" s="89"/>
    </row>
    <row r="4786" spans="2:20" s="86" customFormat="1" ht="10.199999999999999">
      <c r="B4786" s="87"/>
      <c r="C4786" s="87"/>
      <c r="D4786" s="89"/>
      <c r="R4786" s="89"/>
      <c r="S4786" s="89"/>
      <c r="T4786" s="89"/>
    </row>
    <row r="4787" spans="2:20" s="86" customFormat="1" ht="10.199999999999999">
      <c r="B4787" s="87"/>
      <c r="C4787" s="87"/>
      <c r="D4787" s="89"/>
      <c r="R4787" s="89"/>
      <c r="S4787" s="89"/>
      <c r="T4787" s="89"/>
    </row>
    <row r="4788" spans="2:20" s="86" customFormat="1" ht="10.199999999999999">
      <c r="B4788" s="87"/>
      <c r="C4788" s="87"/>
      <c r="D4788" s="89"/>
      <c r="R4788" s="89"/>
      <c r="S4788" s="89"/>
      <c r="T4788" s="89"/>
    </row>
    <row r="4789" spans="2:20" s="86" customFormat="1" ht="10.199999999999999">
      <c r="B4789" s="87"/>
      <c r="C4789" s="87"/>
      <c r="D4789" s="89"/>
      <c r="R4789" s="89"/>
      <c r="S4789" s="89"/>
      <c r="T4789" s="89"/>
    </row>
    <row r="4790" spans="2:20" s="86" customFormat="1" ht="10.199999999999999">
      <c r="B4790" s="87"/>
      <c r="C4790" s="87"/>
      <c r="D4790" s="89"/>
      <c r="R4790" s="89"/>
      <c r="S4790" s="89"/>
      <c r="T4790" s="89"/>
    </row>
    <row r="4791" spans="2:20" s="86" customFormat="1" ht="10.199999999999999">
      <c r="B4791" s="87"/>
      <c r="C4791" s="87"/>
      <c r="D4791" s="89"/>
      <c r="R4791" s="89"/>
      <c r="S4791" s="89"/>
      <c r="T4791" s="89"/>
    </row>
    <row r="4792" spans="2:20" s="86" customFormat="1" ht="10.199999999999999">
      <c r="B4792" s="87"/>
      <c r="C4792" s="87"/>
      <c r="D4792" s="89"/>
      <c r="R4792" s="89"/>
      <c r="S4792" s="89"/>
      <c r="T4792" s="89"/>
    </row>
    <row r="4793" spans="2:20" s="86" customFormat="1" ht="10.199999999999999">
      <c r="B4793" s="87"/>
      <c r="C4793" s="87"/>
      <c r="D4793" s="89"/>
      <c r="R4793" s="89"/>
      <c r="S4793" s="89"/>
      <c r="T4793" s="89"/>
    </row>
    <row r="4794" spans="2:20" s="86" customFormat="1" ht="10.199999999999999">
      <c r="B4794" s="87"/>
      <c r="C4794" s="87"/>
      <c r="D4794" s="89"/>
      <c r="R4794" s="89"/>
      <c r="S4794" s="89"/>
      <c r="T4794" s="89"/>
    </row>
    <row r="4795" spans="2:20" s="86" customFormat="1" ht="10.199999999999999">
      <c r="B4795" s="87"/>
      <c r="C4795" s="87"/>
      <c r="D4795" s="89"/>
      <c r="R4795" s="89"/>
      <c r="S4795" s="89"/>
      <c r="T4795" s="89"/>
    </row>
    <row r="4796" spans="2:20" s="86" customFormat="1" ht="10.199999999999999">
      <c r="B4796" s="87"/>
      <c r="C4796" s="87"/>
      <c r="D4796" s="89"/>
      <c r="R4796" s="89"/>
      <c r="S4796" s="89"/>
      <c r="T4796" s="89"/>
    </row>
    <row r="4797" spans="2:20" s="86" customFormat="1" ht="10.199999999999999">
      <c r="B4797" s="87"/>
      <c r="C4797" s="87"/>
      <c r="D4797" s="89"/>
      <c r="R4797" s="89"/>
      <c r="S4797" s="89"/>
      <c r="T4797" s="89"/>
    </row>
    <row r="4798" spans="2:20" s="86" customFormat="1" ht="10.199999999999999">
      <c r="B4798" s="87"/>
      <c r="C4798" s="87"/>
      <c r="D4798" s="89"/>
      <c r="R4798" s="89"/>
      <c r="S4798" s="89"/>
      <c r="T4798" s="89"/>
    </row>
    <row r="4799" spans="2:20" s="86" customFormat="1" ht="10.199999999999999">
      <c r="B4799" s="87"/>
      <c r="C4799" s="87"/>
      <c r="D4799" s="89"/>
      <c r="R4799" s="89"/>
      <c r="S4799" s="89"/>
      <c r="T4799" s="89"/>
    </row>
    <row r="4800" spans="2:20" s="86" customFormat="1" ht="10.199999999999999">
      <c r="B4800" s="87"/>
      <c r="C4800" s="87"/>
      <c r="D4800" s="89"/>
      <c r="R4800" s="89"/>
      <c r="S4800" s="89"/>
      <c r="T4800" s="89"/>
    </row>
    <row r="4801" spans="2:20" s="86" customFormat="1" ht="10.199999999999999">
      <c r="B4801" s="87"/>
      <c r="C4801" s="87"/>
      <c r="D4801" s="89"/>
      <c r="R4801" s="89"/>
      <c r="S4801" s="89"/>
      <c r="T4801" s="89"/>
    </row>
    <row r="4802" spans="2:20" s="86" customFormat="1" ht="10.199999999999999">
      <c r="B4802" s="87"/>
      <c r="C4802" s="87"/>
      <c r="D4802" s="89"/>
      <c r="R4802" s="89"/>
      <c r="S4802" s="89"/>
      <c r="T4802" s="89"/>
    </row>
    <row r="4803" spans="2:20" s="86" customFormat="1" ht="10.199999999999999">
      <c r="B4803" s="87"/>
      <c r="C4803" s="87"/>
      <c r="D4803" s="89"/>
      <c r="R4803" s="89"/>
      <c r="S4803" s="89"/>
      <c r="T4803" s="89"/>
    </row>
    <row r="4804" spans="2:20" s="86" customFormat="1" ht="10.199999999999999">
      <c r="B4804" s="87"/>
      <c r="C4804" s="87"/>
      <c r="D4804" s="89"/>
      <c r="R4804" s="89"/>
      <c r="S4804" s="89"/>
      <c r="T4804" s="89"/>
    </row>
    <row r="4805" spans="2:20" s="86" customFormat="1" ht="10.199999999999999">
      <c r="B4805" s="87"/>
      <c r="C4805" s="87"/>
      <c r="D4805" s="89"/>
      <c r="R4805" s="89"/>
      <c r="S4805" s="89"/>
      <c r="T4805" s="89"/>
    </row>
    <row r="4806" spans="2:20" s="86" customFormat="1" ht="10.199999999999999">
      <c r="B4806" s="87"/>
      <c r="C4806" s="87"/>
      <c r="D4806" s="89"/>
      <c r="R4806" s="89"/>
      <c r="S4806" s="89"/>
      <c r="T4806" s="89"/>
    </row>
    <row r="4807" spans="2:20" s="86" customFormat="1" ht="10.199999999999999">
      <c r="B4807" s="87"/>
      <c r="C4807" s="87"/>
      <c r="D4807" s="89"/>
      <c r="R4807" s="89"/>
      <c r="S4807" s="89"/>
      <c r="T4807" s="89"/>
    </row>
    <row r="4808" spans="2:20" s="86" customFormat="1" ht="10.199999999999999">
      <c r="B4808" s="87"/>
      <c r="C4808" s="87"/>
      <c r="D4808" s="89"/>
      <c r="R4808" s="89"/>
      <c r="S4808" s="89"/>
      <c r="T4808" s="89"/>
    </row>
    <row r="4809" spans="2:20" s="86" customFormat="1" ht="10.199999999999999">
      <c r="B4809" s="87"/>
      <c r="C4809" s="87"/>
      <c r="D4809" s="89"/>
      <c r="R4809" s="89"/>
      <c r="S4809" s="89"/>
      <c r="T4809" s="89"/>
    </row>
    <row r="4810" spans="2:20" s="86" customFormat="1" ht="10.199999999999999">
      <c r="B4810" s="87"/>
      <c r="C4810" s="87"/>
      <c r="D4810" s="89"/>
      <c r="R4810" s="89"/>
      <c r="S4810" s="89"/>
      <c r="T4810" s="89"/>
    </row>
    <row r="4811" spans="2:20" s="86" customFormat="1" ht="10.199999999999999">
      <c r="B4811" s="87"/>
      <c r="C4811" s="87"/>
      <c r="D4811" s="89"/>
      <c r="R4811" s="89"/>
      <c r="S4811" s="89"/>
      <c r="T4811" s="89"/>
    </row>
    <row r="4812" spans="2:20" s="86" customFormat="1" ht="10.199999999999999">
      <c r="B4812" s="87"/>
      <c r="C4812" s="87"/>
      <c r="D4812" s="89"/>
      <c r="R4812" s="89"/>
      <c r="S4812" s="89"/>
      <c r="T4812" s="89"/>
    </row>
    <row r="4813" spans="2:20" s="86" customFormat="1" ht="10.199999999999999">
      <c r="B4813" s="87"/>
      <c r="C4813" s="87"/>
      <c r="D4813" s="89"/>
      <c r="R4813" s="89"/>
      <c r="S4813" s="89"/>
      <c r="T4813" s="89"/>
    </row>
    <row r="4814" spans="2:20" s="86" customFormat="1" ht="10.199999999999999">
      <c r="B4814" s="87"/>
      <c r="C4814" s="87"/>
      <c r="D4814" s="89"/>
      <c r="R4814" s="89"/>
      <c r="S4814" s="89"/>
      <c r="T4814" s="89"/>
    </row>
    <row r="4815" spans="2:20" s="86" customFormat="1" ht="10.199999999999999">
      <c r="B4815" s="87"/>
      <c r="C4815" s="87"/>
      <c r="D4815" s="89"/>
      <c r="R4815" s="89"/>
      <c r="S4815" s="89"/>
      <c r="T4815" s="89"/>
    </row>
    <row r="4816" spans="2:20" s="86" customFormat="1" ht="10.199999999999999">
      <c r="B4816" s="87"/>
      <c r="C4816" s="87"/>
      <c r="D4816" s="89"/>
      <c r="R4816" s="89"/>
      <c r="S4816" s="89"/>
      <c r="T4816" s="89"/>
    </row>
    <row r="4817" spans="2:20" s="86" customFormat="1" ht="10.199999999999999">
      <c r="B4817" s="87"/>
      <c r="C4817" s="87"/>
      <c r="D4817" s="89"/>
      <c r="R4817" s="89"/>
      <c r="S4817" s="89"/>
      <c r="T4817" s="89"/>
    </row>
    <row r="4818" spans="2:20" s="86" customFormat="1" ht="10.199999999999999">
      <c r="B4818" s="87"/>
      <c r="C4818" s="87"/>
      <c r="D4818" s="89"/>
      <c r="R4818" s="89"/>
      <c r="S4818" s="89"/>
      <c r="T4818" s="89"/>
    </row>
    <row r="4819" spans="2:20" s="86" customFormat="1" ht="10.199999999999999">
      <c r="B4819" s="87"/>
      <c r="C4819" s="87"/>
      <c r="D4819" s="89"/>
      <c r="R4819" s="89"/>
      <c r="S4819" s="89"/>
      <c r="T4819" s="89"/>
    </row>
    <row r="4820" spans="2:20" s="86" customFormat="1" ht="10.199999999999999">
      <c r="B4820" s="87"/>
      <c r="C4820" s="87"/>
      <c r="D4820" s="89"/>
      <c r="R4820" s="89"/>
      <c r="S4820" s="89"/>
      <c r="T4820" s="89"/>
    </row>
    <row r="4821" spans="2:20" s="86" customFormat="1" ht="10.199999999999999">
      <c r="B4821" s="87"/>
      <c r="C4821" s="87"/>
      <c r="D4821" s="89"/>
      <c r="R4821" s="89"/>
      <c r="S4821" s="89"/>
      <c r="T4821" s="89"/>
    </row>
    <row r="4822" spans="2:20" s="86" customFormat="1" ht="10.199999999999999">
      <c r="B4822" s="87"/>
      <c r="C4822" s="87"/>
      <c r="D4822" s="89"/>
      <c r="R4822" s="89"/>
      <c r="S4822" s="89"/>
      <c r="T4822" s="89"/>
    </row>
    <row r="4823" spans="2:20" s="86" customFormat="1" ht="10.199999999999999">
      <c r="B4823" s="87"/>
      <c r="C4823" s="87"/>
      <c r="D4823" s="89"/>
      <c r="R4823" s="89"/>
      <c r="S4823" s="89"/>
      <c r="T4823" s="89"/>
    </row>
    <row r="4824" spans="2:20" s="86" customFormat="1" ht="10.199999999999999">
      <c r="B4824" s="87"/>
      <c r="C4824" s="87"/>
      <c r="D4824" s="89"/>
      <c r="R4824" s="89"/>
      <c r="S4824" s="89"/>
      <c r="T4824" s="89"/>
    </row>
    <row r="4825" spans="2:20" s="86" customFormat="1" ht="10.199999999999999">
      <c r="B4825" s="87"/>
      <c r="C4825" s="87"/>
      <c r="D4825" s="89"/>
      <c r="R4825" s="89"/>
      <c r="S4825" s="89"/>
      <c r="T4825" s="89"/>
    </row>
    <row r="4826" spans="2:20" s="86" customFormat="1" ht="10.199999999999999">
      <c r="B4826" s="87"/>
      <c r="C4826" s="87"/>
      <c r="D4826" s="89"/>
      <c r="R4826" s="89"/>
      <c r="S4826" s="89"/>
      <c r="T4826" s="89"/>
    </row>
    <row r="4827" spans="2:20" s="86" customFormat="1" ht="10.199999999999999">
      <c r="B4827" s="87"/>
      <c r="C4827" s="87"/>
      <c r="D4827" s="89"/>
      <c r="R4827" s="89"/>
      <c r="S4827" s="89"/>
      <c r="T4827" s="89"/>
    </row>
    <row r="4828" spans="2:20" s="86" customFormat="1" ht="10.199999999999999">
      <c r="B4828" s="87"/>
      <c r="C4828" s="87"/>
      <c r="D4828" s="89"/>
      <c r="R4828" s="89"/>
      <c r="S4828" s="89"/>
      <c r="T4828" s="89"/>
    </row>
    <row r="4829" spans="2:20" s="86" customFormat="1" ht="10.199999999999999">
      <c r="B4829" s="87"/>
      <c r="C4829" s="87"/>
      <c r="D4829" s="89"/>
      <c r="R4829" s="89"/>
      <c r="S4829" s="89"/>
      <c r="T4829" s="89"/>
    </row>
    <row r="4830" spans="2:20" s="86" customFormat="1" ht="10.199999999999999">
      <c r="B4830" s="87"/>
      <c r="C4830" s="87"/>
      <c r="D4830" s="89"/>
      <c r="R4830" s="89"/>
      <c r="S4830" s="89"/>
      <c r="T4830" s="89"/>
    </row>
    <row r="4831" spans="2:20" s="86" customFormat="1" ht="10.199999999999999">
      <c r="B4831" s="87"/>
      <c r="C4831" s="87"/>
      <c r="D4831" s="89"/>
      <c r="R4831" s="89"/>
      <c r="S4831" s="89"/>
      <c r="T4831" s="89"/>
    </row>
    <row r="4832" spans="2:20" s="86" customFormat="1" ht="10.199999999999999">
      <c r="B4832" s="87"/>
      <c r="C4832" s="87"/>
      <c r="D4832" s="89"/>
      <c r="R4832" s="89"/>
      <c r="S4832" s="89"/>
      <c r="T4832" s="89"/>
    </row>
    <row r="4833" spans="2:20" s="86" customFormat="1" ht="10.199999999999999">
      <c r="B4833" s="87"/>
      <c r="C4833" s="87"/>
      <c r="D4833" s="89"/>
      <c r="R4833" s="89"/>
      <c r="S4833" s="89"/>
      <c r="T4833" s="89"/>
    </row>
    <row r="4834" spans="2:20" s="86" customFormat="1" ht="10.199999999999999">
      <c r="B4834" s="87"/>
      <c r="C4834" s="87"/>
      <c r="D4834" s="89"/>
      <c r="R4834" s="89"/>
      <c r="S4834" s="89"/>
      <c r="T4834" s="89"/>
    </row>
    <row r="4835" spans="2:20" s="86" customFormat="1" ht="10.199999999999999">
      <c r="B4835" s="87"/>
      <c r="C4835" s="87"/>
      <c r="D4835" s="89"/>
      <c r="R4835" s="89"/>
      <c r="S4835" s="89"/>
      <c r="T4835" s="89"/>
    </row>
    <row r="4836" spans="2:20" s="86" customFormat="1" ht="10.199999999999999">
      <c r="B4836" s="87"/>
      <c r="C4836" s="87"/>
      <c r="D4836" s="89"/>
      <c r="R4836" s="89"/>
      <c r="S4836" s="89"/>
      <c r="T4836" s="89"/>
    </row>
    <row r="4837" spans="2:20" s="86" customFormat="1" ht="10.199999999999999">
      <c r="B4837" s="87"/>
      <c r="C4837" s="87"/>
      <c r="D4837" s="89"/>
      <c r="R4837" s="89"/>
      <c r="S4837" s="89"/>
      <c r="T4837" s="89"/>
    </row>
    <row r="4838" spans="2:20" s="86" customFormat="1" ht="10.199999999999999">
      <c r="B4838" s="87"/>
      <c r="C4838" s="87"/>
      <c r="D4838" s="89"/>
      <c r="R4838" s="89"/>
      <c r="S4838" s="89"/>
      <c r="T4838" s="89"/>
    </row>
    <row r="4839" spans="2:20" s="86" customFormat="1" ht="10.199999999999999">
      <c r="B4839" s="87"/>
      <c r="C4839" s="87"/>
      <c r="D4839" s="89"/>
      <c r="R4839" s="89"/>
      <c r="S4839" s="89"/>
      <c r="T4839" s="89"/>
    </row>
    <row r="4840" spans="2:20" s="86" customFormat="1" ht="10.199999999999999">
      <c r="B4840" s="87"/>
      <c r="C4840" s="87"/>
      <c r="D4840" s="89"/>
      <c r="R4840" s="89"/>
      <c r="S4840" s="89"/>
      <c r="T4840" s="89"/>
    </row>
    <row r="4841" spans="2:20" s="86" customFormat="1" ht="10.199999999999999">
      <c r="B4841" s="87"/>
      <c r="C4841" s="87"/>
      <c r="D4841" s="89"/>
      <c r="R4841" s="89"/>
      <c r="S4841" s="89"/>
      <c r="T4841" s="89"/>
    </row>
    <row r="4842" spans="2:20" s="86" customFormat="1" ht="10.199999999999999">
      <c r="B4842" s="87"/>
      <c r="C4842" s="87"/>
      <c r="D4842" s="89"/>
      <c r="R4842" s="89"/>
      <c r="S4842" s="89"/>
      <c r="T4842" s="89"/>
    </row>
    <row r="4843" spans="2:20" s="86" customFormat="1" ht="10.199999999999999">
      <c r="B4843" s="87"/>
      <c r="C4843" s="87"/>
      <c r="D4843" s="89"/>
      <c r="R4843" s="89"/>
      <c r="S4843" s="89"/>
      <c r="T4843" s="89"/>
    </row>
    <row r="4844" spans="2:20" s="86" customFormat="1" ht="10.199999999999999">
      <c r="B4844" s="87"/>
      <c r="C4844" s="87"/>
      <c r="D4844" s="89"/>
      <c r="R4844" s="89"/>
      <c r="S4844" s="89"/>
      <c r="T4844" s="89"/>
    </row>
    <row r="4845" spans="2:20" s="86" customFormat="1" ht="10.199999999999999">
      <c r="B4845" s="87"/>
      <c r="C4845" s="87"/>
      <c r="D4845" s="89"/>
      <c r="R4845" s="89"/>
      <c r="S4845" s="89"/>
      <c r="T4845" s="89"/>
    </row>
    <row r="4846" spans="2:20" s="86" customFormat="1" ht="10.199999999999999">
      <c r="B4846" s="87"/>
      <c r="C4846" s="87"/>
      <c r="D4846" s="89"/>
      <c r="R4846" s="89"/>
      <c r="S4846" s="89"/>
      <c r="T4846" s="89"/>
    </row>
    <row r="4847" spans="2:20" s="86" customFormat="1" ht="10.199999999999999">
      <c r="B4847" s="87"/>
      <c r="C4847" s="87"/>
      <c r="D4847" s="89"/>
      <c r="R4847" s="89"/>
      <c r="S4847" s="89"/>
      <c r="T4847" s="89"/>
    </row>
    <row r="4848" spans="2:20" s="86" customFormat="1" ht="10.199999999999999">
      <c r="B4848" s="87"/>
      <c r="C4848" s="87"/>
      <c r="D4848" s="89"/>
      <c r="R4848" s="89"/>
      <c r="S4848" s="89"/>
      <c r="T4848" s="89"/>
    </row>
    <row r="4849" spans="2:20" s="86" customFormat="1" ht="10.199999999999999">
      <c r="B4849" s="87"/>
      <c r="C4849" s="87"/>
      <c r="D4849" s="89"/>
      <c r="R4849" s="89"/>
      <c r="S4849" s="89"/>
      <c r="T4849" s="89"/>
    </row>
    <row r="4850" spans="2:20" s="86" customFormat="1" ht="10.199999999999999">
      <c r="B4850" s="87"/>
      <c r="C4850" s="87"/>
      <c r="D4850" s="89"/>
      <c r="R4850" s="89"/>
      <c r="S4850" s="89"/>
      <c r="T4850" s="89"/>
    </row>
    <row r="4851" spans="2:20" s="86" customFormat="1" ht="10.199999999999999">
      <c r="B4851" s="87"/>
      <c r="C4851" s="87"/>
      <c r="D4851" s="89"/>
      <c r="R4851" s="89"/>
      <c r="S4851" s="89"/>
      <c r="T4851" s="89"/>
    </row>
    <row r="4852" spans="2:20" s="86" customFormat="1" ht="10.199999999999999">
      <c r="B4852" s="87"/>
      <c r="C4852" s="87"/>
      <c r="D4852" s="89"/>
      <c r="R4852" s="89"/>
      <c r="S4852" s="89"/>
      <c r="T4852" s="89"/>
    </row>
    <row r="4853" spans="2:20" s="86" customFormat="1" ht="10.199999999999999">
      <c r="B4853" s="87"/>
      <c r="C4853" s="87"/>
      <c r="D4853" s="89"/>
      <c r="R4853" s="89"/>
      <c r="S4853" s="89"/>
      <c r="T4853" s="89"/>
    </row>
    <row r="4854" spans="2:20" s="86" customFormat="1" ht="10.199999999999999">
      <c r="B4854" s="87"/>
      <c r="C4854" s="87"/>
      <c r="D4854" s="89"/>
      <c r="R4854" s="89"/>
      <c r="S4854" s="89"/>
      <c r="T4854" s="89"/>
    </row>
    <row r="4855" spans="2:20" s="86" customFormat="1" ht="10.199999999999999">
      <c r="B4855" s="87"/>
      <c r="C4855" s="87"/>
      <c r="D4855" s="89"/>
      <c r="R4855" s="89"/>
      <c r="S4855" s="89"/>
      <c r="T4855" s="89"/>
    </row>
    <row r="4856" spans="2:20" s="86" customFormat="1" ht="10.199999999999999">
      <c r="B4856" s="87"/>
      <c r="C4856" s="87"/>
      <c r="D4856" s="89"/>
      <c r="R4856" s="89"/>
      <c r="S4856" s="89"/>
      <c r="T4856" s="89"/>
    </row>
    <row r="4857" spans="2:20" s="86" customFormat="1" ht="10.199999999999999">
      <c r="B4857" s="87"/>
      <c r="C4857" s="87"/>
      <c r="D4857" s="89"/>
      <c r="R4857" s="89"/>
      <c r="S4857" s="89"/>
      <c r="T4857" s="89"/>
    </row>
    <row r="4858" spans="2:20" s="86" customFormat="1" ht="10.199999999999999">
      <c r="B4858" s="87"/>
      <c r="C4858" s="87"/>
      <c r="D4858" s="89"/>
      <c r="R4858" s="89"/>
      <c r="S4858" s="89"/>
      <c r="T4858" s="89"/>
    </row>
    <row r="4859" spans="2:20" s="86" customFormat="1" ht="10.199999999999999">
      <c r="B4859" s="87"/>
      <c r="C4859" s="87"/>
      <c r="D4859" s="89"/>
      <c r="R4859" s="89"/>
      <c r="S4859" s="89"/>
      <c r="T4859" s="89"/>
    </row>
    <row r="4860" spans="2:20" s="86" customFormat="1" ht="10.199999999999999">
      <c r="B4860" s="87"/>
      <c r="C4860" s="87"/>
      <c r="D4860" s="89"/>
      <c r="R4860" s="89"/>
      <c r="S4860" s="89"/>
      <c r="T4860" s="89"/>
    </row>
    <row r="4861" spans="2:20" s="86" customFormat="1" ht="10.199999999999999">
      <c r="B4861" s="87"/>
      <c r="C4861" s="87"/>
      <c r="D4861" s="89"/>
      <c r="R4861" s="89"/>
      <c r="S4861" s="89"/>
      <c r="T4861" s="89"/>
    </row>
    <row r="4862" spans="2:20" s="86" customFormat="1" ht="10.199999999999999">
      <c r="B4862" s="87"/>
      <c r="C4862" s="87"/>
      <c r="D4862" s="89"/>
      <c r="R4862" s="89"/>
      <c r="S4862" s="89"/>
      <c r="T4862" s="89"/>
    </row>
    <row r="4863" spans="2:20" s="86" customFormat="1" ht="10.199999999999999">
      <c r="B4863" s="87"/>
      <c r="C4863" s="87"/>
      <c r="D4863" s="89"/>
      <c r="R4863" s="89"/>
      <c r="S4863" s="89"/>
      <c r="T4863" s="89"/>
    </row>
    <row r="4864" spans="2:20" s="86" customFormat="1" ht="10.199999999999999">
      <c r="B4864" s="87"/>
      <c r="C4864" s="87"/>
      <c r="D4864" s="89"/>
      <c r="R4864" s="89"/>
      <c r="S4864" s="89"/>
      <c r="T4864" s="89"/>
    </row>
    <row r="4865" spans="2:20" s="86" customFormat="1" ht="10.199999999999999">
      <c r="B4865" s="87"/>
      <c r="C4865" s="87"/>
      <c r="D4865" s="89"/>
      <c r="R4865" s="89"/>
      <c r="S4865" s="89"/>
      <c r="T4865" s="89"/>
    </row>
    <row r="4866" spans="2:20" s="86" customFormat="1" ht="10.199999999999999">
      <c r="B4866" s="87"/>
      <c r="C4866" s="87"/>
      <c r="D4866" s="89"/>
      <c r="R4866" s="89"/>
      <c r="S4866" s="89"/>
      <c r="T4866" s="89"/>
    </row>
    <row r="4867" spans="2:20" s="86" customFormat="1" ht="10.199999999999999">
      <c r="B4867" s="87"/>
      <c r="C4867" s="87"/>
      <c r="D4867" s="89"/>
      <c r="R4867" s="89"/>
      <c r="S4867" s="89"/>
      <c r="T4867" s="89"/>
    </row>
    <row r="4868" spans="2:20" s="86" customFormat="1" ht="10.199999999999999">
      <c r="B4868" s="87"/>
      <c r="C4868" s="87"/>
      <c r="D4868" s="89"/>
      <c r="R4868" s="89"/>
      <c r="S4868" s="89"/>
      <c r="T4868" s="89"/>
    </row>
    <row r="4869" spans="2:20" s="86" customFormat="1" ht="10.199999999999999">
      <c r="B4869" s="87"/>
      <c r="C4869" s="87"/>
      <c r="D4869" s="89"/>
      <c r="R4869" s="89"/>
      <c r="S4869" s="89"/>
      <c r="T4869" s="89"/>
    </row>
    <row r="4870" spans="2:20" s="86" customFormat="1" ht="10.199999999999999">
      <c r="B4870" s="87"/>
      <c r="C4870" s="87"/>
      <c r="D4870" s="89"/>
      <c r="R4870" s="89"/>
      <c r="S4870" s="89"/>
      <c r="T4870" s="89"/>
    </row>
    <row r="4871" spans="2:20" s="86" customFormat="1" ht="10.199999999999999">
      <c r="B4871" s="87"/>
      <c r="C4871" s="87"/>
      <c r="D4871" s="89"/>
      <c r="R4871" s="89"/>
      <c r="S4871" s="89"/>
      <c r="T4871" s="89"/>
    </row>
    <row r="4872" spans="2:20" s="86" customFormat="1" ht="10.199999999999999">
      <c r="B4872" s="87"/>
      <c r="C4872" s="87"/>
      <c r="D4872" s="89"/>
      <c r="R4872" s="89"/>
      <c r="S4872" s="89"/>
      <c r="T4872" s="89"/>
    </row>
    <row r="4873" spans="2:20" s="86" customFormat="1" ht="10.199999999999999">
      <c r="B4873" s="87"/>
      <c r="C4873" s="87"/>
      <c r="D4873" s="89"/>
      <c r="R4873" s="89"/>
      <c r="S4873" s="89"/>
      <c r="T4873" s="89"/>
    </row>
    <row r="4874" spans="2:20" s="86" customFormat="1" ht="10.199999999999999">
      <c r="B4874" s="87"/>
      <c r="C4874" s="87"/>
      <c r="D4874" s="89"/>
      <c r="R4874" s="89"/>
      <c r="S4874" s="89"/>
      <c r="T4874" s="89"/>
    </row>
    <row r="4875" spans="2:20" s="86" customFormat="1" ht="10.199999999999999">
      <c r="B4875" s="87"/>
      <c r="C4875" s="87"/>
      <c r="D4875" s="89"/>
      <c r="R4875" s="89"/>
      <c r="S4875" s="89"/>
      <c r="T4875" s="89"/>
    </row>
    <row r="4876" spans="2:20" s="86" customFormat="1" ht="10.199999999999999">
      <c r="B4876" s="87"/>
      <c r="C4876" s="87"/>
      <c r="D4876" s="89"/>
      <c r="R4876" s="89"/>
      <c r="S4876" s="89"/>
      <c r="T4876" s="89"/>
    </row>
    <row r="4877" spans="2:20" s="86" customFormat="1" ht="10.199999999999999">
      <c r="B4877" s="87"/>
      <c r="C4877" s="87"/>
      <c r="D4877" s="89"/>
      <c r="R4877" s="89"/>
      <c r="S4877" s="89"/>
      <c r="T4877" s="89"/>
    </row>
    <row r="4878" spans="2:20" s="86" customFormat="1" ht="10.199999999999999">
      <c r="B4878" s="87"/>
      <c r="C4878" s="87"/>
      <c r="D4878" s="89"/>
      <c r="R4878" s="89"/>
      <c r="S4878" s="89"/>
      <c r="T4878" s="89"/>
    </row>
    <row r="4879" spans="2:20" s="86" customFormat="1" ht="10.199999999999999">
      <c r="B4879" s="87"/>
      <c r="C4879" s="87"/>
      <c r="D4879" s="89"/>
      <c r="R4879" s="89"/>
      <c r="S4879" s="89"/>
      <c r="T4879" s="89"/>
    </row>
    <row r="4880" spans="2:20" s="86" customFormat="1" ht="10.199999999999999">
      <c r="B4880" s="87"/>
      <c r="C4880" s="87"/>
      <c r="D4880" s="89"/>
      <c r="R4880" s="89"/>
      <c r="S4880" s="89"/>
      <c r="T4880" s="89"/>
    </row>
    <row r="4881" spans="2:20" s="86" customFormat="1" ht="10.199999999999999">
      <c r="B4881" s="87"/>
      <c r="C4881" s="87"/>
      <c r="D4881" s="89"/>
      <c r="R4881" s="89"/>
      <c r="S4881" s="89"/>
      <c r="T4881" s="89"/>
    </row>
    <row r="4882" spans="2:20" s="86" customFormat="1" ht="10.199999999999999">
      <c r="B4882" s="87"/>
      <c r="C4882" s="87"/>
      <c r="D4882" s="89"/>
      <c r="R4882" s="89"/>
      <c r="S4882" s="89"/>
      <c r="T4882" s="89"/>
    </row>
    <row r="4883" spans="2:20" s="86" customFormat="1" ht="10.199999999999999">
      <c r="B4883" s="87"/>
      <c r="C4883" s="87"/>
      <c r="D4883" s="89"/>
      <c r="R4883" s="89"/>
      <c r="S4883" s="89"/>
      <c r="T4883" s="89"/>
    </row>
    <row r="4884" spans="2:20" s="86" customFormat="1" ht="10.199999999999999">
      <c r="B4884" s="87"/>
      <c r="C4884" s="87"/>
      <c r="D4884" s="89"/>
      <c r="R4884" s="89"/>
      <c r="S4884" s="89"/>
      <c r="T4884" s="89"/>
    </row>
    <row r="4885" spans="2:20" s="86" customFormat="1" ht="10.199999999999999">
      <c r="B4885" s="87"/>
      <c r="C4885" s="87"/>
      <c r="D4885" s="89"/>
      <c r="R4885" s="89"/>
      <c r="S4885" s="89"/>
      <c r="T4885" s="89"/>
    </row>
    <row r="4886" spans="2:20" s="86" customFormat="1" ht="10.199999999999999">
      <c r="B4886" s="87"/>
      <c r="C4886" s="87"/>
      <c r="D4886" s="89"/>
      <c r="R4886" s="89"/>
      <c r="S4886" s="89"/>
      <c r="T4886" s="89"/>
    </row>
    <row r="4887" spans="2:20" s="86" customFormat="1" ht="10.199999999999999">
      <c r="B4887" s="87"/>
      <c r="C4887" s="87"/>
      <c r="D4887" s="89"/>
      <c r="R4887" s="89"/>
      <c r="S4887" s="89"/>
      <c r="T4887" s="89"/>
    </row>
    <row r="4888" spans="2:20" s="86" customFormat="1" ht="10.199999999999999">
      <c r="B4888" s="87"/>
      <c r="C4888" s="87"/>
      <c r="D4888" s="89"/>
      <c r="R4888" s="89"/>
      <c r="S4888" s="89"/>
      <c r="T4888" s="89"/>
    </row>
    <row r="4889" spans="2:20" s="86" customFormat="1" ht="10.199999999999999">
      <c r="B4889" s="87"/>
      <c r="C4889" s="87"/>
      <c r="D4889" s="89"/>
      <c r="R4889" s="89"/>
      <c r="S4889" s="89"/>
      <c r="T4889" s="89"/>
    </row>
    <row r="4890" spans="2:20" s="86" customFormat="1" ht="10.199999999999999">
      <c r="B4890" s="87"/>
      <c r="C4890" s="87"/>
      <c r="D4890" s="89"/>
      <c r="R4890" s="89"/>
      <c r="S4890" s="89"/>
      <c r="T4890" s="89"/>
    </row>
    <row r="4891" spans="2:20" s="86" customFormat="1" ht="10.199999999999999">
      <c r="B4891" s="87"/>
      <c r="C4891" s="87"/>
      <c r="D4891" s="89"/>
      <c r="R4891" s="89"/>
      <c r="S4891" s="89"/>
      <c r="T4891" s="89"/>
    </row>
    <row r="4892" spans="2:20" s="86" customFormat="1" ht="10.199999999999999">
      <c r="B4892" s="87"/>
      <c r="C4892" s="87"/>
      <c r="D4892" s="89"/>
      <c r="R4892" s="89"/>
      <c r="S4892" s="89"/>
      <c r="T4892" s="89"/>
    </row>
    <row r="4893" spans="2:20" s="86" customFormat="1" ht="10.199999999999999">
      <c r="B4893" s="87"/>
      <c r="C4893" s="87"/>
      <c r="D4893" s="89"/>
      <c r="R4893" s="89"/>
      <c r="S4893" s="89"/>
      <c r="T4893" s="89"/>
    </row>
    <row r="4894" spans="2:20" s="86" customFormat="1" ht="10.199999999999999">
      <c r="B4894" s="87"/>
      <c r="C4894" s="87"/>
      <c r="D4894" s="89"/>
      <c r="R4894" s="89"/>
      <c r="S4894" s="89"/>
      <c r="T4894" s="89"/>
    </row>
    <row r="4895" spans="2:20" s="86" customFormat="1" ht="10.199999999999999">
      <c r="B4895" s="87"/>
      <c r="C4895" s="87"/>
      <c r="D4895" s="89"/>
      <c r="R4895" s="89"/>
      <c r="S4895" s="89"/>
      <c r="T4895" s="89"/>
    </row>
    <row r="4896" spans="2:20" s="86" customFormat="1" ht="10.199999999999999">
      <c r="B4896" s="87"/>
      <c r="C4896" s="87"/>
      <c r="D4896" s="89"/>
      <c r="R4896" s="89"/>
      <c r="S4896" s="89"/>
      <c r="T4896" s="89"/>
    </row>
    <row r="4897" spans="2:20" s="86" customFormat="1" ht="10.199999999999999">
      <c r="B4897" s="87"/>
      <c r="C4897" s="87"/>
      <c r="D4897" s="89"/>
      <c r="R4897" s="89"/>
      <c r="S4897" s="89"/>
      <c r="T4897" s="89"/>
    </row>
    <row r="4898" spans="2:20" s="86" customFormat="1" ht="10.199999999999999">
      <c r="B4898" s="87"/>
      <c r="C4898" s="87"/>
      <c r="D4898" s="89"/>
      <c r="R4898" s="89"/>
      <c r="S4898" s="89"/>
      <c r="T4898" s="89"/>
    </row>
    <row r="4899" spans="2:20" s="86" customFormat="1" ht="10.199999999999999">
      <c r="B4899" s="87"/>
      <c r="C4899" s="87"/>
      <c r="D4899" s="89"/>
      <c r="R4899" s="89"/>
      <c r="S4899" s="89"/>
      <c r="T4899" s="89"/>
    </row>
    <row r="4900" spans="2:20" s="86" customFormat="1" ht="10.199999999999999">
      <c r="B4900" s="87"/>
      <c r="C4900" s="87"/>
      <c r="D4900" s="89"/>
      <c r="R4900" s="89"/>
      <c r="S4900" s="89"/>
      <c r="T4900" s="89"/>
    </row>
    <row r="4901" spans="2:20" s="86" customFormat="1" ht="10.199999999999999">
      <c r="B4901" s="87"/>
      <c r="C4901" s="87"/>
      <c r="D4901" s="89"/>
      <c r="R4901" s="89"/>
      <c r="S4901" s="89"/>
      <c r="T4901" s="89"/>
    </row>
    <row r="4902" spans="2:20" s="86" customFormat="1" ht="10.199999999999999">
      <c r="B4902" s="87"/>
      <c r="C4902" s="87"/>
      <c r="D4902" s="89"/>
      <c r="R4902" s="89"/>
      <c r="S4902" s="89"/>
      <c r="T4902" s="89"/>
    </row>
    <row r="4903" spans="2:20" s="86" customFormat="1" ht="10.199999999999999">
      <c r="B4903" s="87"/>
      <c r="C4903" s="87"/>
      <c r="D4903" s="89"/>
      <c r="R4903" s="89"/>
      <c r="S4903" s="89"/>
      <c r="T4903" s="89"/>
    </row>
    <row r="4904" spans="2:20" s="86" customFormat="1" ht="10.199999999999999">
      <c r="B4904" s="87"/>
      <c r="C4904" s="87"/>
      <c r="D4904" s="89"/>
      <c r="R4904" s="89"/>
      <c r="S4904" s="89"/>
      <c r="T4904" s="89"/>
    </row>
    <row r="4905" spans="2:20" s="86" customFormat="1" ht="10.199999999999999">
      <c r="B4905" s="87"/>
      <c r="C4905" s="87"/>
      <c r="D4905" s="89"/>
      <c r="R4905" s="89"/>
      <c r="S4905" s="89"/>
      <c r="T4905" s="89"/>
    </row>
    <row r="4906" spans="2:20" s="86" customFormat="1" ht="10.199999999999999">
      <c r="B4906" s="87"/>
      <c r="C4906" s="87"/>
      <c r="D4906" s="89"/>
      <c r="R4906" s="89"/>
      <c r="S4906" s="89"/>
      <c r="T4906" s="89"/>
    </row>
    <row r="4907" spans="2:20" s="86" customFormat="1" ht="10.199999999999999">
      <c r="B4907" s="87"/>
      <c r="C4907" s="87"/>
      <c r="D4907" s="89"/>
      <c r="R4907" s="89"/>
      <c r="S4907" s="89"/>
      <c r="T4907" s="89"/>
    </row>
    <row r="4908" spans="2:20" s="86" customFormat="1" ht="10.199999999999999">
      <c r="B4908" s="87"/>
      <c r="C4908" s="87"/>
      <c r="D4908" s="89"/>
      <c r="R4908" s="89"/>
      <c r="S4908" s="89"/>
      <c r="T4908" s="89"/>
    </row>
    <row r="4909" spans="2:20" s="86" customFormat="1" ht="10.199999999999999">
      <c r="B4909" s="87"/>
      <c r="C4909" s="87"/>
      <c r="D4909" s="89"/>
      <c r="R4909" s="89"/>
      <c r="S4909" s="89"/>
      <c r="T4909" s="89"/>
    </row>
    <row r="4910" spans="2:20" s="86" customFormat="1" ht="10.199999999999999">
      <c r="B4910" s="87"/>
      <c r="C4910" s="87"/>
      <c r="D4910" s="89"/>
      <c r="R4910" s="89"/>
      <c r="S4910" s="89"/>
      <c r="T4910" s="89"/>
    </row>
    <row r="4911" spans="2:20" s="86" customFormat="1" ht="10.199999999999999">
      <c r="B4911" s="87"/>
      <c r="C4911" s="87"/>
      <c r="D4911" s="89"/>
      <c r="R4911" s="89"/>
      <c r="S4911" s="89"/>
      <c r="T4911" s="89"/>
    </row>
    <row r="4912" spans="2:20" s="86" customFormat="1" ht="10.199999999999999">
      <c r="B4912" s="87"/>
      <c r="C4912" s="87"/>
      <c r="D4912" s="89"/>
      <c r="R4912" s="89"/>
      <c r="S4912" s="89"/>
      <c r="T4912" s="89"/>
    </row>
    <row r="4913" spans="2:20" s="86" customFormat="1" ht="10.199999999999999">
      <c r="B4913" s="87"/>
      <c r="C4913" s="87"/>
      <c r="D4913" s="89"/>
      <c r="R4913" s="89"/>
      <c r="S4913" s="89"/>
      <c r="T4913" s="89"/>
    </row>
    <row r="4914" spans="2:20" s="86" customFormat="1" ht="10.199999999999999">
      <c r="B4914" s="87"/>
      <c r="C4914" s="87"/>
      <c r="D4914" s="89"/>
      <c r="R4914" s="89"/>
      <c r="S4914" s="89"/>
      <c r="T4914" s="89"/>
    </row>
    <row r="4915" spans="2:20" s="86" customFormat="1" ht="10.199999999999999">
      <c r="B4915" s="87"/>
      <c r="C4915" s="87"/>
      <c r="D4915" s="89"/>
      <c r="R4915" s="89"/>
      <c r="S4915" s="89"/>
      <c r="T4915" s="89"/>
    </row>
    <row r="4916" spans="2:20" s="86" customFormat="1" ht="10.199999999999999">
      <c r="B4916" s="87"/>
      <c r="C4916" s="87"/>
      <c r="D4916" s="89"/>
      <c r="R4916" s="89"/>
      <c r="S4916" s="89"/>
      <c r="T4916" s="89"/>
    </row>
    <row r="4917" spans="2:20" s="86" customFormat="1" ht="10.199999999999999">
      <c r="B4917" s="87"/>
      <c r="C4917" s="87"/>
      <c r="D4917" s="89"/>
      <c r="R4917" s="89"/>
      <c r="S4917" s="89"/>
      <c r="T4917" s="89"/>
    </row>
    <row r="4918" spans="2:20" s="86" customFormat="1" ht="10.199999999999999">
      <c r="B4918" s="87"/>
      <c r="C4918" s="87"/>
      <c r="D4918" s="89"/>
      <c r="R4918" s="89"/>
      <c r="S4918" s="89"/>
      <c r="T4918" s="89"/>
    </row>
    <row r="4919" spans="2:20" s="86" customFormat="1" ht="10.199999999999999">
      <c r="B4919" s="87"/>
      <c r="C4919" s="87"/>
      <c r="D4919" s="89"/>
      <c r="R4919" s="89"/>
      <c r="S4919" s="89"/>
      <c r="T4919" s="89"/>
    </row>
    <row r="4920" spans="2:20" s="86" customFormat="1" ht="10.199999999999999">
      <c r="B4920" s="87"/>
      <c r="C4920" s="87"/>
      <c r="D4920" s="89"/>
      <c r="R4920" s="89"/>
      <c r="S4920" s="89"/>
      <c r="T4920" s="89"/>
    </row>
    <row r="4921" spans="2:20" s="86" customFormat="1" ht="10.199999999999999">
      <c r="B4921" s="87"/>
      <c r="C4921" s="87"/>
      <c r="D4921" s="89"/>
      <c r="R4921" s="89"/>
      <c r="S4921" s="89"/>
      <c r="T4921" s="89"/>
    </row>
    <row r="4922" spans="2:20" s="86" customFormat="1" ht="10.199999999999999">
      <c r="B4922" s="87"/>
      <c r="C4922" s="87"/>
      <c r="D4922" s="89"/>
      <c r="R4922" s="89"/>
      <c r="S4922" s="89"/>
      <c r="T4922" s="89"/>
    </row>
    <row r="4923" spans="2:20" s="86" customFormat="1" ht="10.199999999999999">
      <c r="B4923" s="87"/>
      <c r="C4923" s="87"/>
      <c r="D4923" s="89"/>
      <c r="R4923" s="89"/>
      <c r="S4923" s="89"/>
      <c r="T4923" s="89"/>
    </row>
    <row r="4924" spans="2:20" s="86" customFormat="1" ht="10.199999999999999">
      <c r="B4924" s="87"/>
      <c r="C4924" s="87"/>
      <c r="D4924" s="89"/>
      <c r="R4924" s="89"/>
      <c r="S4924" s="89"/>
      <c r="T4924" s="89"/>
    </row>
    <row r="4925" spans="2:20" s="86" customFormat="1" ht="10.199999999999999">
      <c r="B4925" s="87"/>
      <c r="C4925" s="87"/>
      <c r="D4925" s="89"/>
      <c r="R4925" s="89"/>
      <c r="S4925" s="89"/>
      <c r="T4925" s="89"/>
    </row>
    <row r="4926" spans="2:20" s="86" customFormat="1" ht="10.199999999999999">
      <c r="B4926" s="87"/>
      <c r="C4926" s="87"/>
      <c r="D4926" s="89"/>
      <c r="R4926" s="89"/>
      <c r="S4926" s="89"/>
      <c r="T4926" s="89"/>
    </row>
    <row r="4927" spans="2:20" s="86" customFormat="1" ht="10.199999999999999">
      <c r="B4927" s="87"/>
      <c r="C4927" s="87"/>
      <c r="D4927" s="89"/>
      <c r="R4927" s="89"/>
      <c r="S4927" s="89"/>
      <c r="T4927" s="89"/>
    </row>
    <row r="4928" spans="2:20" s="86" customFormat="1" ht="10.199999999999999">
      <c r="B4928" s="87"/>
      <c r="C4928" s="87"/>
      <c r="D4928" s="89"/>
      <c r="R4928" s="89"/>
      <c r="S4928" s="89"/>
      <c r="T4928" s="89"/>
    </row>
    <row r="4929" spans="2:20" s="86" customFormat="1" ht="10.199999999999999">
      <c r="B4929" s="87"/>
      <c r="C4929" s="87"/>
      <c r="D4929" s="89"/>
      <c r="R4929" s="89"/>
      <c r="S4929" s="89"/>
      <c r="T4929" s="89"/>
    </row>
    <row r="4930" spans="2:20" s="86" customFormat="1" ht="10.199999999999999">
      <c r="B4930" s="87"/>
      <c r="C4930" s="87"/>
      <c r="D4930" s="89"/>
      <c r="R4930" s="89"/>
      <c r="S4930" s="89"/>
      <c r="T4930" s="89"/>
    </row>
    <row r="4931" spans="2:20" s="86" customFormat="1" ht="10.199999999999999">
      <c r="B4931" s="87"/>
      <c r="C4931" s="87"/>
      <c r="D4931" s="89"/>
      <c r="R4931" s="89"/>
      <c r="S4931" s="89"/>
      <c r="T4931" s="89"/>
    </row>
    <row r="4932" spans="2:20" s="86" customFormat="1" ht="10.199999999999999">
      <c r="B4932" s="87"/>
      <c r="C4932" s="87"/>
      <c r="D4932" s="89"/>
      <c r="R4932" s="89"/>
      <c r="S4932" s="89"/>
      <c r="T4932" s="89"/>
    </row>
    <row r="4933" spans="2:20" s="86" customFormat="1" ht="10.199999999999999">
      <c r="B4933" s="87"/>
      <c r="C4933" s="87"/>
      <c r="D4933" s="89"/>
      <c r="R4933" s="89"/>
      <c r="S4933" s="89"/>
      <c r="T4933" s="89"/>
    </row>
    <row r="4934" spans="2:20" s="86" customFormat="1" ht="10.199999999999999">
      <c r="B4934" s="87"/>
      <c r="C4934" s="87"/>
      <c r="D4934" s="89"/>
      <c r="R4934" s="89"/>
      <c r="S4934" s="89"/>
      <c r="T4934" s="89"/>
    </row>
    <row r="4935" spans="2:20" s="86" customFormat="1" ht="10.199999999999999">
      <c r="B4935" s="87"/>
      <c r="C4935" s="87"/>
      <c r="D4935" s="89"/>
      <c r="R4935" s="89"/>
      <c r="S4935" s="89"/>
      <c r="T4935" s="89"/>
    </row>
    <row r="4936" spans="2:20" s="86" customFormat="1" ht="10.199999999999999">
      <c r="B4936" s="87"/>
      <c r="C4936" s="87"/>
      <c r="D4936" s="89"/>
      <c r="R4936" s="89"/>
      <c r="S4936" s="89"/>
      <c r="T4936" s="89"/>
    </row>
    <row r="4937" spans="2:20" s="86" customFormat="1" ht="10.199999999999999">
      <c r="B4937" s="87"/>
      <c r="C4937" s="87"/>
      <c r="D4937" s="89"/>
      <c r="R4937" s="89"/>
      <c r="S4937" s="89"/>
      <c r="T4937" s="89"/>
    </row>
    <row r="4938" spans="2:20" s="86" customFormat="1" ht="10.199999999999999">
      <c r="B4938" s="87"/>
      <c r="C4938" s="87"/>
      <c r="D4938" s="89"/>
      <c r="R4938" s="89"/>
      <c r="S4938" s="89"/>
      <c r="T4938" s="89"/>
    </row>
    <row r="4939" spans="2:20" s="86" customFormat="1" ht="10.199999999999999">
      <c r="B4939" s="87"/>
      <c r="C4939" s="87"/>
      <c r="D4939" s="89"/>
      <c r="R4939" s="89"/>
      <c r="S4939" s="89"/>
      <c r="T4939" s="89"/>
    </row>
    <row r="4940" spans="2:20" s="86" customFormat="1" ht="10.199999999999999">
      <c r="B4940" s="87"/>
      <c r="C4940" s="87"/>
      <c r="D4940" s="89"/>
      <c r="R4940" s="89"/>
      <c r="S4940" s="89"/>
      <c r="T4940" s="89"/>
    </row>
    <row r="4941" spans="2:20" s="86" customFormat="1" ht="10.199999999999999">
      <c r="B4941" s="87"/>
      <c r="C4941" s="87"/>
      <c r="D4941" s="89"/>
      <c r="R4941" s="89"/>
      <c r="S4941" s="89"/>
      <c r="T4941" s="89"/>
    </row>
    <row r="4942" spans="2:20" s="86" customFormat="1" ht="10.199999999999999">
      <c r="B4942" s="87"/>
      <c r="C4942" s="87"/>
      <c r="D4942" s="89"/>
      <c r="R4942" s="89"/>
      <c r="S4942" s="89"/>
      <c r="T4942" s="89"/>
    </row>
    <row r="4943" spans="2:20" s="86" customFormat="1" ht="10.199999999999999">
      <c r="B4943" s="87"/>
      <c r="C4943" s="87"/>
      <c r="D4943" s="89"/>
      <c r="R4943" s="89"/>
      <c r="S4943" s="89"/>
      <c r="T4943" s="89"/>
    </row>
    <row r="4944" spans="2:20" s="86" customFormat="1" ht="10.199999999999999">
      <c r="B4944" s="87"/>
      <c r="C4944" s="87"/>
      <c r="D4944" s="89"/>
      <c r="R4944" s="89"/>
      <c r="S4944" s="89"/>
      <c r="T4944" s="89"/>
    </row>
    <row r="4945" spans="2:20" s="86" customFormat="1" ht="10.199999999999999">
      <c r="B4945" s="87"/>
      <c r="C4945" s="87"/>
      <c r="D4945" s="89"/>
      <c r="R4945" s="89"/>
      <c r="S4945" s="89"/>
      <c r="T4945" s="89"/>
    </row>
    <row r="4946" spans="2:20" s="86" customFormat="1" ht="10.199999999999999">
      <c r="B4946" s="87"/>
      <c r="C4946" s="87"/>
      <c r="D4946" s="89"/>
      <c r="R4946" s="89"/>
      <c r="S4946" s="89"/>
      <c r="T4946" s="89"/>
    </row>
    <row r="4947" spans="2:20" s="86" customFormat="1" ht="10.199999999999999">
      <c r="B4947" s="87"/>
      <c r="C4947" s="87"/>
      <c r="D4947" s="89"/>
      <c r="R4947" s="89"/>
      <c r="S4947" s="89"/>
      <c r="T4947" s="89"/>
    </row>
    <row r="4948" spans="2:20" s="86" customFormat="1" ht="10.199999999999999">
      <c r="B4948" s="87"/>
      <c r="C4948" s="87"/>
      <c r="D4948" s="89"/>
      <c r="R4948" s="89"/>
      <c r="S4948" s="89"/>
      <c r="T4948" s="89"/>
    </row>
    <row r="4949" spans="2:20" s="86" customFormat="1" ht="10.199999999999999">
      <c r="B4949" s="87"/>
      <c r="C4949" s="87"/>
      <c r="D4949" s="89"/>
      <c r="R4949" s="89"/>
      <c r="S4949" s="89"/>
      <c r="T4949" s="89"/>
    </row>
    <row r="4950" spans="2:20" s="86" customFormat="1" ht="10.199999999999999">
      <c r="B4950" s="87"/>
      <c r="C4950" s="87"/>
      <c r="D4950" s="89"/>
      <c r="R4950" s="89"/>
      <c r="S4950" s="89"/>
      <c r="T4950" s="89"/>
    </row>
    <row r="4951" spans="2:20" s="86" customFormat="1" ht="10.199999999999999">
      <c r="B4951" s="87"/>
      <c r="C4951" s="87"/>
      <c r="D4951" s="89"/>
      <c r="R4951" s="89"/>
      <c r="S4951" s="89"/>
      <c r="T4951" s="89"/>
    </row>
    <row r="4952" spans="2:20" s="86" customFormat="1" ht="10.199999999999999">
      <c r="B4952" s="87"/>
      <c r="C4952" s="87"/>
      <c r="D4952" s="89"/>
      <c r="R4952" s="89"/>
      <c r="S4952" s="89"/>
      <c r="T4952" s="89"/>
    </row>
    <row r="4953" spans="2:20" s="86" customFormat="1" ht="10.199999999999999">
      <c r="B4953" s="87"/>
      <c r="C4953" s="87"/>
      <c r="D4953" s="89"/>
      <c r="R4953" s="89"/>
      <c r="S4953" s="89"/>
      <c r="T4953" s="89"/>
    </row>
    <row r="4954" spans="2:20" s="86" customFormat="1" ht="10.199999999999999">
      <c r="B4954" s="87"/>
      <c r="C4954" s="87"/>
      <c r="D4954" s="89"/>
      <c r="R4954" s="89"/>
      <c r="S4954" s="89"/>
      <c r="T4954" s="89"/>
    </row>
    <row r="4955" spans="2:20" s="86" customFormat="1" ht="10.199999999999999">
      <c r="B4955" s="87"/>
      <c r="C4955" s="87"/>
      <c r="D4955" s="89"/>
      <c r="R4955" s="89"/>
      <c r="S4955" s="89"/>
      <c r="T4955" s="89"/>
    </row>
    <row r="4956" spans="2:20" s="86" customFormat="1" ht="10.199999999999999">
      <c r="B4956" s="87"/>
      <c r="C4956" s="87"/>
      <c r="D4956" s="89"/>
      <c r="R4956" s="89"/>
      <c r="S4956" s="89"/>
      <c r="T4956" s="89"/>
    </row>
    <row r="4957" spans="2:20" s="86" customFormat="1" ht="10.199999999999999">
      <c r="B4957" s="87"/>
      <c r="C4957" s="87"/>
      <c r="D4957" s="89"/>
      <c r="R4957" s="89"/>
      <c r="S4957" s="89"/>
      <c r="T4957" s="89"/>
    </row>
    <row r="4958" spans="2:20" s="86" customFormat="1" ht="10.199999999999999">
      <c r="B4958" s="87"/>
      <c r="C4958" s="87"/>
      <c r="D4958" s="89"/>
      <c r="R4958" s="89"/>
      <c r="S4958" s="89"/>
      <c r="T4958" s="89"/>
    </row>
    <row r="4959" spans="2:20" s="86" customFormat="1" ht="10.199999999999999">
      <c r="B4959" s="87"/>
      <c r="C4959" s="87"/>
      <c r="D4959" s="89"/>
      <c r="R4959" s="89"/>
      <c r="S4959" s="89"/>
      <c r="T4959" s="89"/>
    </row>
    <row r="4960" spans="2:20" s="86" customFormat="1" ht="10.199999999999999">
      <c r="B4960" s="87"/>
      <c r="C4960" s="87"/>
      <c r="D4960" s="89"/>
      <c r="R4960" s="89"/>
      <c r="S4960" s="89"/>
      <c r="T4960" s="89"/>
    </row>
    <row r="4961" spans="2:20" s="86" customFormat="1" ht="10.199999999999999">
      <c r="B4961" s="87"/>
      <c r="C4961" s="87"/>
      <c r="D4961" s="89"/>
      <c r="R4961" s="89"/>
      <c r="S4961" s="89"/>
      <c r="T4961" s="89"/>
    </row>
    <row r="4962" spans="2:20" s="86" customFormat="1" ht="10.199999999999999">
      <c r="B4962" s="87"/>
      <c r="C4962" s="87"/>
      <c r="D4962" s="89"/>
      <c r="R4962" s="89"/>
      <c r="S4962" s="89"/>
      <c r="T4962" s="89"/>
    </row>
    <row r="4963" spans="2:20" s="86" customFormat="1" ht="10.199999999999999">
      <c r="B4963" s="87"/>
      <c r="C4963" s="87"/>
      <c r="D4963" s="89"/>
      <c r="R4963" s="89"/>
      <c r="S4963" s="89"/>
      <c r="T4963" s="89"/>
    </row>
    <row r="4964" spans="2:20" s="86" customFormat="1" ht="10.199999999999999">
      <c r="B4964" s="87"/>
      <c r="C4964" s="87"/>
      <c r="D4964" s="89"/>
      <c r="R4964" s="89"/>
      <c r="S4964" s="89"/>
      <c r="T4964" s="89"/>
    </row>
    <row r="4965" spans="2:20" s="86" customFormat="1" ht="10.199999999999999">
      <c r="B4965" s="87"/>
      <c r="C4965" s="87"/>
      <c r="D4965" s="89"/>
      <c r="R4965" s="89"/>
      <c r="S4965" s="89"/>
      <c r="T4965" s="89"/>
    </row>
    <row r="4966" spans="2:20" s="86" customFormat="1" ht="10.199999999999999">
      <c r="B4966" s="87"/>
      <c r="C4966" s="87"/>
      <c r="D4966" s="89"/>
      <c r="R4966" s="89"/>
      <c r="S4966" s="89"/>
      <c r="T4966" s="89"/>
    </row>
    <row r="4967" spans="2:20" s="86" customFormat="1" ht="10.199999999999999">
      <c r="B4967" s="87"/>
      <c r="C4967" s="87"/>
      <c r="D4967" s="89"/>
      <c r="R4967" s="89"/>
      <c r="S4967" s="89"/>
      <c r="T4967" s="89"/>
    </row>
    <row r="4968" spans="2:20" s="86" customFormat="1" ht="10.199999999999999">
      <c r="B4968" s="87"/>
      <c r="C4968" s="87"/>
      <c r="D4968" s="89"/>
      <c r="R4968" s="89"/>
      <c r="S4968" s="89"/>
      <c r="T4968" s="89"/>
    </row>
    <row r="4969" spans="2:20" s="86" customFormat="1" ht="10.199999999999999">
      <c r="B4969" s="87"/>
      <c r="C4969" s="87"/>
      <c r="D4969" s="89"/>
      <c r="R4969" s="89"/>
      <c r="S4969" s="89"/>
      <c r="T4969" s="89"/>
    </row>
    <row r="4970" spans="2:20" s="86" customFormat="1" ht="10.199999999999999">
      <c r="B4970" s="87"/>
      <c r="C4970" s="87"/>
      <c r="D4970" s="89"/>
      <c r="R4970" s="89"/>
      <c r="S4970" s="89"/>
      <c r="T4970" s="89"/>
    </row>
    <row r="4971" spans="2:20" s="86" customFormat="1" ht="10.199999999999999">
      <c r="B4971" s="87"/>
      <c r="C4971" s="87"/>
      <c r="D4971" s="89"/>
      <c r="R4971" s="89"/>
      <c r="S4971" s="89"/>
      <c r="T4971" s="89"/>
    </row>
    <row r="4972" spans="2:20" s="86" customFormat="1" ht="10.199999999999999">
      <c r="B4972" s="87"/>
      <c r="C4972" s="87"/>
      <c r="D4972" s="89"/>
      <c r="R4972" s="89"/>
      <c r="S4972" s="89"/>
      <c r="T4972" s="89"/>
    </row>
    <row r="4973" spans="2:20" s="86" customFormat="1" ht="10.199999999999999">
      <c r="B4973" s="87"/>
      <c r="C4973" s="87"/>
      <c r="D4973" s="89"/>
      <c r="R4973" s="89"/>
      <c r="S4973" s="89"/>
      <c r="T4973" s="89"/>
    </row>
    <row r="4974" spans="2:20" s="86" customFormat="1" ht="10.199999999999999">
      <c r="B4974" s="87"/>
      <c r="C4974" s="87"/>
      <c r="D4974" s="89"/>
      <c r="R4974" s="89"/>
      <c r="S4974" s="89"/>
      <c r="T4974" s="89"/>
    </row>
    <row r="4975" spans="2:20" s="86" customFormat="1" ht="10.199999999999999">
      <c r="B4975" s="87"/>
      <c r="C4975" s="87"/>
      <c r="D4975" s="89"/>
      <c r="R4975" s="89"/>
      <c r="S4975" s="89"/>
      <c r="T4975" s="89"/>
    </row>
    <row r="4976" spans="2:20" s="86" customFormat="1" ht="10.199999999999999">
      <c r="B4976" s="87"/>
      <c r="C4976" s="87"/>
      <c r="D4976" s="89"/>
      <c r="R4976" s="89"/>
      <c r="S4976" s="89"/>
      <c r="T4976" s="89"/>
    </row>
    <row r="4977" spans="2:20" s="86" customFormat="1" ht="10.199999999999999">
      <c r="B4977" s="87"/>
      <c r="C4977" s="87"/>
      <c r="D4977" s="89"/>
      <c r="R4977" s="89"/>
      <c r="S4977" s="89"/>
      <c r="T4977" s="89"/>
    </row>
    <row r="4978" spans="2:20" s="86" customFormat="1" ht="10.199999999999999">
      <c r="B4978" s="87"/>
      <c r="C4978" s="87"/>
      <c r="D4978" s="89"/>
      <c r="R4978" s="89"/>
      <c r="S4978" s="89"/>
      <c r="T4978" s="89"/>
    </row>
    <row r="4979" spans="2:20" s="86" customFormat="1" ht="10.199999999999999">
      <c r="B4979" s="87"/>
      <c r="C4979" s="87"/>
      <c r="D4979" s="89"/>
      <c r="R4979" s="89"/>
      <c r="S4979" s="89"/>
      <c r="T4979" s="89"/>
    </row>
    <row r="4980" spans="2:20" s="86" customFormat="1" ht="10.199999999999999">
      <c r="B4980" s="87"/>
      <c r="C4980" s="87"/>
      <c r="D4980" s="89"/>
      <c r="R4980" s="89"/>
      <c r="S4980" s="89"/>
      <c r="T4980" s="89"/>
    </row>
    <row r="4981" spans="2:20" s="86" customFormat="1" ht="10.199999999999999">
      <c r="B4981" s="87"/>
      <c r="C4981" s="87"/>
      <c r="D4981" s="89"/>
      <c r="R4981" s="89"/>
      <c r="S4981" s="89"/>
      <c r="T4981" s="89"/>
    </row>
    <row r="4982" spans="2:20" s="86" customFormat="1" ht="10.199999999999999">
      <c r="B4982" s="87"/>
      <c r="C4982" s="87"/>
      <c r="D4982" s="89"/>
      <c r="R4982" s="89"/>
      <c r="S4982" s="89"/>
      <c r="T4982" s="89"/>
    </row>
    <row r="4983" spans="2:20" s="86" customFormat="1" ht="10.199999999999999">
      <c r="B4983" s="87"/>
      <c r="C4983" s="87"/>
      <c r="D4983" s="89"/>
      <c r="R4983" s="89"/>
      <c r="S4983" s="89"/>
      <c r="T4983" s="89"/>
    </row>
    <row r="4984" spans="2:20" s="86" customFormat="1" ht="10.199999999999999">
      <c r="B4984" s="87"/>
      <c r="C4984" s="87"/>
      <c r="D4984" s="89"/>
      <c r="R4984" s="89"/>
      <c r="S4984" s="89"/>
      <c r="T4984" s="89"/>
    </row>
    <row r="4985" spans="2:20" s="86" customFormat="1" ht="10.199999999999999">
      <c r="B4985" s="87"/>
      <c r="C4985" s="87"/>
      <c r="D4985" s="89"/>
      <c r="R4985" s="89"/>
      <c r="S4985" s="89"/>
      <c r="T4985" s="89"/>
    </row>
    <row r="4986" spans="2:20" s="86" customFormat="1" ht="10.199999999999999">
      <c r="B4986" s="87"/>
      <c r="C4986" s="87"/>
      <c r="D4986" s="89"/>
      <c r="R4986" s="89"/>
      <c r="S4986" s="89"/>
      <c r="T4986" s="89"/>
    </row>
    <row r="4987" spans="2:20" s="86" customFormat="1" ht="10.199999999999999">
      <c r="B4987" s="87"/>
      <c r="C4987" s="87"/>
      <c r="D4987" s="89"/>
      <c r="R4987" s="89"/>
      <c r="S4987" s="89"/>
      <c r="T4987" s="89"/>
    </row>
    <row r="4988" spans="2:20" s="86" customFormat="1" ht="10.199999999999999">
      <c r="B4988" s="87"/>
      <c r="C4988" s="87"/>
      <c r="D4988" s="89"/>
      <c r="R4988" s="89"/>
      <c r="S4988" s="89"/>
      <c r="T4988" s="89"/>
    </row>
    <row r="4989" spans="2:20" s="86" customFormat="1" ht="10.199999999999999">
      <c r="B4989" s="87"/>
      <c r="C4989" s="87"/>
      <c r="D4989" s="89"/>
      <c r="R4989" s="89"/>
      <c r="S4989" s="89"/>
      <c r="T4989" s="89"/>
    </row>
    <row r="4990" spans="2:20" s="86" customFormat="1" ht="10.199999999999999">
      <c r="B4990" s="87"/>
      <c r="C4990" s="87"/>
      <c r="D4990" s="89"/>
      <c r="R4990" s="89"/>
      <c r="S4990" s="89"/>
      <c r="T4990" s="89"/>
    </row>
    <row r="4991" spans="2:20" s="86" customFormat="1" ht="10.199999999999999">
      <c r="B4991" s="87"/>
      <c r="C4991" s="87"/>
      <c r="D4991" s="89"/>
      <c r="R4991" s="89"/>
      <c r="S4991" s="89"/>
      <c r="T4991" s="89"/>
    </row>
    <row r="4992" spans="2:20" s="86" customFormat="1" ht="10.199999999999999">
      <c r="B4992" s="87"/>
      <c r="C4992" s="87"/>
      <c r="D4992" s="89"/>
      <c r="R4992" s="89"/>
      <c r="S4992" s="89"/>
      <c r="T4992" s="89"/>
    </row>
    <row r="4993" spans="2:20" s="86" customFormat="1" ht="10.199999999999999">
      <c r="B4993" s="87"/>
      <c r="C4993" s="87"/>
      <c r="D4993" s="89"/>
      <c r="R4993" s="89"/>
      <c r="S4993" s="89"/>
      <c r="T4993" s="89"/>
    </row>
    <row r="4994" spans="2:20" s="86" customFormat="1" ht="10.199999999999999">
      <c r="B4994" s="87"/>
      <c r="C4994" s="87"/>
      <c r="D4994" s="89"/>
      <c r="R4994" s="89"/>
      <c r="S4994" s="89"/>
      <c r="T4994" s="89"/>
    </row>
    <row r="4995" spans="2:20" s="86" customFormat="1" ht="10.199999999999999">
      <c r="B4995" s="87"/>
      <c r="C4995" s="87"/>
      <c r="D4995" s="89"/>
      <c r="R4995" s="89"/>
      <c r="S4995" s="89"/>
      <c r="T4995" s="89"/>
    </row>
    <row r="4996" spans="2:20" s="86" customFormat="1" ht="10.199999999999999">
      <c r="B4996" s="87"/>
      <c r="C4996" s="87"/>
      <c r="D4996" s="89"/>
      <c r="R4996" s="89"/>
      <c r="S4996" s="89"/>
      <c r="T4996" s="89"/>
    </row>
    <row r="4997" spans="2:20" s="86" customFormat="1" ht="10.199999999999999">
      <c r="B4997" s="87"/>
      <c r="C4997" s="87"/>
      <c r="D4997" s="89"/>
      <c r="R4997" s="89"/>
      <c r="S4997" s="89"/>
      <c r="T4997" s="89"/>
    </row>
    <row r="4998" spans="2:20" s="86" customFormat="1" ht="10.199999999999999">
      <c r="B4998" s="87"/>
      <c r="C4998" s="87"/>
      <c r="D4998" s="89"/>
      <c r="R4998" s="89"/>
      <c r="S4998" s="89"/>
      <c r="T4998" s="89"/>
    </row>
    <row r="4999" spans="2:20" s="86" customFormat="1" ht="10.199999999999999">
      <c r="B4999" s="87"/>
      <c r="C4999" s="87"/>
      <c r="D4999" s="89"/>
      <c r="R4999" s="89"/>
      <c r="S4999" s="89"/>
      <c r="T4999" s="89"/>
    </row>
    <row r="5000" spans="2:20" s="86" customFormat="1" ht="10.199999999999999">
      <c r="B5000" s="87"/>
      <c r="C5000" s="87"/>
      <c r="D5000" s="89"/>
      <c r="R5000" s="89"/>
      <c r="S5000" s="89"/>
      <c r="T5000" s="89"/>
    </row>
    <row r="5001" spans="2:20" s="86" customFormat="1" ht="10.199999999999999">
      <c r="B5001" s="87"/>
      <c r="C5001" s="87"/>
      <c r="R5001" s="89"/>
      <c r="S5001" s="89"/>
      <c r="T5001" s="89"/>
    </row>
    <row r="5002" spans="2:20" s="86" customFormat="1" ht="10.199999999999999">
      <c r="B5002" s="87"/>
      <c r="C5002" s="87"/>
      <c r="R5002" s="89"/>
      <c r="S5002" s="89"/>
      <c r="T5002" s="89"/>
    </row>
    <row r="5003" spans="2:20" s="86" customFormat="1" ht="10.199999999999999">
      <c r="B5003" s="87"/>
      <c r="C5003" s="87"/>
      <c r="R5003" s="89"/>
      <c r="S5003" s="89"/>
      <c r="T5003" s="89"/>
    </row>
    <row r="5004" spans="2:20" s="86" customFormat="1" ht="10.199999999999999">
      <c r="B5004" s="87"/>
      <c r="C5004" s="87"/>
      <c r="R5004" s="89"/>
      <c r="S5004" s="89"/>
      <c r="T5004" s="89"/>
    </row>
    <row r="5005" spans="2:20" s="86" customFormat="1" ht="10.199999999999999">
      <c r="B5005" s="87"/>
      <c r="C5005" s="87"/>
      <c r="R5005" s="89"/>
      <c r="S5005" s="89"/>
      <c r="T5005" s="89"/>
    </row>
    <row r="5006" spans="2:20" s="86" customFormat="1" ht="10.199999999999999">
      <c r="B5006" s="87"/>
      <c r="C5006" s="87"/>
      <c r="R5006" s="89"/>
      <c r="S5006" s="89"/>
      <c r="T5006" s="89"/>
    </row>
    <row r="5007" spans="2:20" s="86" customFormat="1" ht="10.199999999999999">
      <c r="B5007" s="87"/>
      <c r="C5007" s="87"/>
      <c r="R5007" s="89"/>
      <c r="S5007" s="89"/>
      <c r="T5007" s="89"/>
    </row>
    <row r="5008" spans="2:20" s="86" customFormat="1" ht="10.199999999999999">
      <c r="B5008" s="87"/>
      <c r="C5008" s="87"/>
      <c r="R5008" s="89"/>
      <c r="S5008" s="89"/>
      <c r="T5008" s="89"/>
    </row>
    <row r="5009" spans="2:20" s="86" customFormat="1" ht="10.199999999999999">
      <c r="B5009" s="87"/>
      <c r="C5009" s="87"/>
      <c r="R5009" s="89"/>
      <c r="S5009" s="89"/>
      <c r="T5009" s="89"/>
    </row>
    <row r="5010" spans="2:20" s="86" customFormat="1" ht="10.199999999999999">
      <c r="B5010" s="87"/>
      <c r="C5010" s="87"/>
      <c r="R5010" s="89"/>
      <c r="S5010" s="89"/>
      <c r="T5010" s="89"/>
    </row>
    <row r="5011" spans="2:20" s="86" customFormat="1" ht="10.199999999999999">
      <c r="B5011" s="87"/>
      <c r="C5011" s="87"/>
      <c r="R5011" s="89"/>
      <c r="S5011" s="89"/>
      <c r="T5011" s="89"/>
    </row>
    <row r="5012" spans="2:20" s="86" customFormat="1" ht="10.199999999999999">
      <c r="B5012" s="87"/>
      <c r="C5012" s="87"/>
      <c r="R5012" s="89"/>
      <c r="S5012" s="89"/>
      <c r="T5012" s="89"/>
    </row>
    <row r="5013" spans="2:20" s="86" customFormat="1" ht="10.199999999999999">
      <c r="B5013" s="87"/>
      <c r="C5013" s="87"/>
      <c r="R5013" s="89"/>
      <c r="S5013" s="89"/>
      <c r="T5013" s="89"/>
    </row>
    <row r="5014" spans="2:20" s="86" customFormat="1" ht="10.199999999999999">
      <c r="B5014" s="87"/>
      <c r="C5014" s="87"/>
      <c r="R5014" s="89"/>
      <c r="S5014" s="89"/>
      <c r="T5014" s="89"/>
    </row>
    <row r="5015" spans="2:20" s="86" customFormat="1" ht="10.199999999999999">
      <c r="B5015" s="87"/>
      <c r="C5015" s="87"/>
      <c r="R5015" s="89"/>
      <c r="S5015" s="89"/>
      <c r="T5015" s="89"/>
    </row>
    <row r="5016" spans="2:20" s="86" customFormat="1" ht="10.199999999999999">
      <c r="B5016" s="87"/>
      <c r="C5016" s="87"/>
      <c r="R5016" s="89"/>
      <c r="S5016" s="89"/>
      <c r="T5016" s="89"/>
    </row>
    <row r="5017" spans="2:20" s="86" customFormat="1" ht="10.199999999999999">
      <c r="B5017" s="87"/>
      <c r="C5017" s="87"/>
      <c r="R5017" s="89"/>
      <c r="S5017" s="89"/>
      <c r="T5017" s="89"/>
    </row>
    <row r="5018" spans="2:20" s="86" customFormat="1" ht="10.199999999999999">
      <c r="B5018" s="87"/>
      <c r="C5018" s="87"/>
      <c r="R5018" s="89"/>
      <c r="S5018" s="89"/>
      <c r="T5018" s="89"/>
    </row>
    <row r="5019" spans="2:20" s="86" customFormat="1" ht="10.199999999999999">
      <c r="B5019" s="87"/>
      <c r="C5019" s="87"/>
      <c r="R5019" s="89"/>
      <c r="S5019" s="89"/>
      <c r="T5019" s="89"/>
    </row>
    <row r="5020" spans="2:20" s="86" customFormat="1" ht="10.199999999999999">
      <c r="B5020" s="87"/>
      <c r="C5020" s="87"/>
      <c r="R5020" s="89"/>
      <c r="S5020" s="89"/>
      <c r="T5020" s="89"/>
    </row>
    <row r="5021" spans="2:20" s="86" customFormat="1" ht="10.199999999999999">
      <c r="B5021" s="87"/>
      <c r="C5021" s="87"/>
      <c r="R5021" s="89"/>
      <c r="S5021" s="89"/>
      <c r="T5021" s="89"/>
    </row>
    <row r="5022" spans="2:20" s="86" customFormat="1" ht="10.199999999999999">
      <c r="B5022" s="87"/>
      <c r="C5022" s="87"/>
      <c r="R5022" s="89"/>
      <c r="S5022" s="89"/>
      <c r="T5022" s="89"/>
    </row>
    <row r="5023" spans="2:20" s="86" customFormat="1" ht="10.199999999999999">
      <c r="B5023" s="87"/>
      <c r="C5023" s="87"/>
      <c r="R5023" s="89"/>
      <c r="S5023" s="89"/>
      <c r="T5023" s="89"/>
    </row>
    <row r="5024" spans="2:20" s="86" customFormat="1" ht="10.199999999999999">
      <c r="B5024" s="87"/>
      <c r="C5024" s="87"/>
      <c r="R5024" s="89"/>
      <c r="S5024" s="89"/>
      <c r="T5024" s="89"/>
    </row>
    <row r="5025" spans="2:20" s="86" customFormat="1" ht="10.199999999999999">
      <c r="B5025" s="87"/>
      <c r="C5025" s="87"/>
      <c r="R5025" s="89"/>
      <c r="S5025" s="89"/>
      <c r="T5025" s="89"/>
    </row>
    <row r="5026" spans="2:20" s="86" customFormat="1" ht="10.199999999999999">
      <c r="B5026" s="87"/>
      <c r="C5026" s="87"/>
      <c r="R5026" s="89"/>
      <c r="S5026" s="89"/>
      <c r="T5026" s="89"/>
    </row>
    <row r="5027" spans="2:20" s="86" customFormat="1" ht="10.199999999999999">
      <c r="B5027" s="87"/>
      <c r="C5027" s="87"/>
      <c r="R5027" s="89"/>
      <c r="S5027" s="89"/>
      <c r="T5027" s="89"/>
    </row>
    <row r="5028" spans="2:20" s="86" customFormat="1" ht="10.199999999999999">
      <c r="B5028" s="87"/>
      <c r="C5028" s="87"/>
      <c r="R5028" s="89"/>
      <c r="S5028" s="89"/>
      <c r="T5028" s="89"/>
    </row>
    <row r="5029" spans="2:20" s="86" customFormat="1" ht="10.199999999999999">
      <c r="B5029" s="87"/>
      <c r="C5029" s="87"/>
      <c r="R5029" s="89"/>
      <c r="S5029" s="89"/>
      <c r="T5029" s="89"/>
    </row>
    <row r="5030" spans="2:20" s="86" customFormat="1" ht="10.199999999999999">
      <c r="B5030" s="87"/>
      <c r="C5030" s="87"/>
      <c r="R5030" s="89"/>
      <c r="S5030" s="89"/>
      <c r="T5030" s="89"/>
    </row>
    <row r="5031" spans="2:20" s="86" customFormat="1" ht="10.199999999999999">
      <c r="B5031" s="87"/>
      <c r="C5031" s="87"/>
      <c r="R5031" s="89"/>
      <c r="S5031" s="89"/>
      <c r="T5031" s="89"/>
    </row>
    <row r="5032" spans="2:20" s="86" customFormat="1" ht="10.199999999999999">
      <c r="B5032" s="87"/>
      <c r="C5032" s="87"/>
      <c r="R5032" s="89"/>
      <c r="S5032" s="89"/>
      <c r="T5032" s="89"/>
    </row>
    <row r="5033" spans="2:20" s="86" customFormat="1" ht="10.199999999999999">
      <c r="B5033" s="87"/>
      <c r="C5033" s="87"/>
      <c r="R5033" s="89"/>
      <c r="S5033" s="89"/>
      <c r="T5033" s="89"/>
    </row>
    <row r="5034" spans="2:20" s="86" customFormat="1" ht="10.199999999999999">
      <c r="B5034" s="87"/>
      <c r="C5034" s="87"/>
      <c r="R5034" s="89"/>
      <c r="S5034" s="89"/>
      <c r="T5034" s="89"/>
    </row>
    <row r="5035" spans="2:20" s="86" customFormat="1" ht="10.199999999999999">
      <c r="B5035" s="87"/>
      <c r="C5035" s="87"/>
      <c r="R5035" s="89"/>
      <c r="S5035" s="89"/>
      <c r="T5035" s="89"/>
    </row>
    <row r="5036" spans="2:20" s="86" customFormat="1" ht="10.199999999999999">
      <c r="B5036" s="87"/>
      <c r="C5036" s="87"/>
      <c r="R5036" s="89"/>
      <c r="S5036" s="89"/>
      <c r="T5036" s="89"/>
    </row>
    <row r="5037" spans="2:20" s="86" customFormat="1" ht="10.199999999999999">
      <c r="B5037" s="87"/>
      <c r="C5037" s="87"/>
      <c r="R5037" s="89"/>
      <c r="S5037" s="89"/>
      <c r="T5037" s="89"/>
    </row>
    <row r="5038" spans="2:20" s="86" customFormat="1" ht="10.199999999999999">
      <c r="B5038" s="87"/>
      <c r="C5038" s="87"/>
      <c r="R5038" s="89"/>
      <c r="S5038" s="89"/>
      <c r="T5038" s="89"/>
    </row>
    <row r="5039" spans="2:20" s="86" customFormat="1" ht="10.199999999999999">
      <c r="B5039" s="87"/>
      <c r="C5039" s="87"/>
      <c r="R5039" s="89"/>
      <c r="S5039" s="89"/>
      <c r="T5039" s="89"/>
    </row>
    <row r="5040" spans="2:20" s="86" customFormat="1" ht="10.199999999999999">
      <c r="B5040" s="87"/>
      <c r="C5040" s="87"/>
      <c r="R5040" s="89"/>
      <c r="S5040" s="89"/>
      <c r="T5040" s="89"/>
    </row>
    <row r="5041" spans="2:20" s="86" customFormat="1" ht="10.199999999999999">
      <c r="B5041" s="87"/>
      <c r="C5041" s="87"/>
      <c r="R5041" s="89"/>
      <c r="S5041" s="89"/>
      <c r="T5041" s="89"/>
    </row>
    <row r="5042" spans="2:20" s="86" customFormat="1" ht="10.199999999999999">
      <c r="B5042" s="87"/>
      <c r="C5042" s="87"/>
      <c r="R5042" s="89"/>
      <c r="S5042" s="89"/>
      <c r="T5042" s="89"/>
    </row>
    <row r="5043" spans="2:20" s="86" customFormat="1" ht="10.199999999999999">
      <c r="B5043" s="87"/>
      <c r="C5043" s="87"/>
      <c r="R5043" s="89"/>
      <c r="S5043" s="89"/>
      <c r="T5043" s="89"/>
    </row>
    <row r="5044" spans="2:20" s="86" customFormat="1" ht="10.199999999999999">
      <c r="B5044" s="87"/>
      <c r="C5044" s="87"/>
      <c r="R5044" s="89"/>
      <c r="S5044" s="89"/>
      <c r="T5044" s="89"/>
    </row>
    <row r="5045" spans="2:20" s="86" customFormat="1" ht="10.199999999999999">
      <c r="B5045" s="87"/>
      <c r="C5045" s="87"/>
      <c r="R5045" s="89"/>
      <c r="S5045" s="89"/>
      <c r="T5045" s="89"/>
    </row>
    <row r="5046" spans="2:20" s="86" customFormat="1" ht="10.199999999999999">
      <c r="B5046" s="87"/>
      <c r="C5046" s="87"/>
      <c r="R5046" s="89"/>
      <c r="S5046" s="89"/>
      <c r="T5046" s="89"/>
    </row>
    <row r="5047" spans="2:20" s="86" customFormat="1" ht="10.199999999999999">
      <c r="B5047" s="87"/>
      <c r="C5047" s="87"/>
      <c r="R5047" s="89"/>
      <c r="S5047" s="89"/>
      <c r="T5047" s="89"/>
    </row>
    <row r="5048" spans="2:20" s="86" customFormat="1" ht="10.199999999999999">
      <c r="B5048" s="87"/>
      <c r="C5048" s="87"/>
      <c r="R5048" s="89"/>
      <c r="S5048" s="89"/>
      <c r="T5048" s="89"/>
    </row>
    <row r="5049" spans="2:20" s="86" customFormat="1" ht="10.199999999999999">
      <c r="B5049" s="87"/>
      <c r="C5049" s="87"/>
      <c r="R5049" s="89"/>
      <c r="S5049" s="89"/>
      <c r="T5049" s="89"/>
    </row>
    <row r="5050" spans="2:20" s="86" customFormat="1" ht="10.199999999999999">
      <c r="B5050" s="87"/>
      <c r="C5050" s="87"/>
      <c r="R5050" s="89"/>
      <c r="S5050" s="89"/>
      <c r="T5050" s="89"/>
    </row>
    <row r="5051" spans="2:20" s="86" customFormat="1" ht="10.199999999999999">
      <c r="B5051" s="87"/>
      <c r="C5051" s="87"/>
      <c r="R5051" s="89"/>
      <c r="S5051" s="89"/>
      <c r="T5051" s="89"/>
    </row>
    <row r="5052" spans="2:20" s="86" customFormat="1" ht="10.199999999999999">
      <c r="B5052" s="87"/>
      <c r="C5052" s="87"/>
      <c r="R5052" s="89"/>
      <c r="S5052" s="89"/>
      <c r="T5052" s="89"/>
    </row>
    <row r="5053" spans="2:20" s="86" customFormat="1" ht="10.199999999999999">
      <c r="B5053" s="87"/>
      <c r="C5053" s="87"/>
      <c r="R5053" s="89"/>
      <c r="S5053" s="89"/>
      <c r="T5053" s="89"/>
    </row>
    <row r="5054" spans="2:20" s="86" customFormat="1" ht="10.199999999999999">
      <c r="B5054" s="87"/>
      <c r="C5054" s="87"/>
      <c r="R5054" s="89"/>
      <c r="S5054" s="89"/>
      <c r="T5054" s="89"/>
    </row>
    <row r="5055" spans="2:20" s="86" customFormat="1" ht="10.199999999999999">
      <c r="B5055" s="87"/>
      <c r="C5055" s="87"/>
      <c r="R5055" s="89"/>
      <c r="S5055" s="89"/>
      <c r="T5055" s="89"/>
    </row>
    <row r="5056" spans="2:20" s="86" customFormat="1" ht="10.199999999999999">
      <c r="B5056" s="87"/>
      <c r="C5056" s="87"/>
      <c r="R5056" s="89"/>
      <c r="S5056" s="89"/>
      <c r="T5056" s="89"/>
    </row>
    <row r="5057" spans="2:20" s="86" customFormat="1" ht="10.199999999999999">
      <c r="B5057" s="87"/>
      <c r="C5057" s="87"/>
      <c r="R5057" s="89"/>
      <c r="S5057" s="89"/>
      <c r="T5057" s="89"/>
    </row>
    <row r="5058" spans="2:20" s="86" customFormat="1" ht="10.199999999999999">
      <c r="B5058" s="87"/>
      <c r="C5058" s="87"/>
      <c r="R5058" s="89"/>
      <c r="S5058" s="89"/>
      <c r="T5058" s="89"/>
    </row>
    <row r="5059" spans="2:20" s="86" customFormat="1" ht="10.199999999999999">
      <c r="B5059" s="87"/>
      <c r="C5059" s="87"/>
      <c r="R5059" s="89"/>
      <c r="S5059" s="89"/>
      <c r="T5059" s="89"/>
    </row>
    <row r="5060" spans="2:20" s="86" customFormat="1" ht="10.199999999999999">
      <c r="B5060" s="87"/>
      <c r="C5060" s="87"/>
      <c r="R5060" s="89"/>
      <c r="S5060" s="89"/>
      <c r="T5060" s="89"/>
    </row>
    <row r="5061" spans="2:20" s="86" customFormat="1" ht="10.199999999999999">
      <c r="B5061" s="87"/>
      <c r="C5061" s="87"/>
      <c r="R5061" s="89"/>
      <c r="S5061" s="89"/>
      <c r="T5061" s="89"/>
    </row>
    <row r="5062" spans="2:20" s="86" customFormat="1" ht="10.199999999999999">
      <c r="B5062" s="87"/>
      <c r="C5062" s="87"/>
      <c r="R5062" s="89"/>
      <c r="S5062" s="89"/>
      <c r="T5062" s="89"/>
    </row>
    <row r="5063" spans="2:20" s="86" customFormat="1" ht="10.199999999999999">
      <c r="B5063" s="87"/>
      <c r="C5063" s="87"/>
      <c r="R5063" s="89"/>
      <c r="S5063" s="89"/>
      <c r="T5063" s="89"/>
    </row>
    <row r="5064" spans="2:20" s="86" customFormat="1" ht="10.199999999999999">
      <c r="B5064" s="87"/>
      <c r="C5064" s="87"/>
      <c r="R5064" s="89"/>
      <c r="S5064" s="89"/>
      <c r="T5064" s="89"/>
    </row>
    <row r="5065" spans="2:20" s="86" customFormat="1" ht="10.199999999999999">
      <c r="B5065" s="87"/>
      <c r="C5065" s="87"/>
      <c r="R5065" s="89"/>
      <c r="S5065" s="89"/>
      <c r="T5065" s="89"/>
    </row>
    <row r="5066" spans="2:20" s="86" customFormat="1" ht="10.199999999999999">
      <c r="B5066" s="87"/>
      <c r="C5066" s="87"/>
      <c r="R5066" s="89"/>
      <c r="S5066" s="89"/>
      <c r="T5066" s="89"/>
    </row>
    <row r="5067" spans="2:20" s="86" customFormat="1" ht="10.199999999999999">
      <c r="B5067" s="87"/>
      <c r="C5067" s="87"/>
      <c r="R5067" s="89"/>
      <c r="S5067" s="89"/>
      <c r="T5067" s="89"/>
    </row>
    <row r="5068" spans="2:20" s="86" customFormat="1" ht="10.199999999999999">
      <c r="B5068" s="87"/>
      <c r="C5068" s="87"/>
      <c r="R5068" s="89"/>
      <c r="S5068" s="89"/>
      <c r="T5068" s="89"/>
    </row>
    <row r="5069" spans="2:20" s="86" customFormat="1" ht="10.199999999999999">
      <c r="B5069" s="87"/>
      <c r="C5069" s="87"/>
      <c r="R5069" s="89"/>
      <c r="S5069" s="89"/>
      <c r="T5069" s="89"/>
    </row>
    <row r="5070" spans="2:20" s="86" customFormat="1" ht="10.199999999999999">
      <c r="B5070" s="87"/>
      <c r="C5070" s="87"/>
      <c r="R5070" s="89"/>
      <c r="S5070" s="89"/>
      <c r="T5070" s="89"/>
    </row>
    <row r="5071" spans="2:20" s="86" customFormat="1" ht="10.199999999999999">
      <c r="B5071" s="87"/>
      <c r="C5071" s="87"/>
      <c r="R5071" s="89"/>
      <c r="S5071" s="89"/>
      <c r="T5071" s="89"/>
    </row>
    <row r="5072" spans="2:20" s="86" customFormat="1" ht="10.199999999999999">
      <c r="B5072" s="87"/>
      <c r="C5072" s="87"/>
      <c r="R5072" s="89"/>
      <c r="S5072" s="89"/>
      <c r="T5072" s="89"/>
    </row>
    <row r="5073" spans="2:20" s="86" customFormat="1" ht="10.199999999999999">
      <c r="B5073" s="87"/>
      <c r="C5073" s="87"/>
      <c r="R5073" s="89"/>
      <c r="S5073" s="89"/>
      <c r="T5073" s="89"/>
    </row>
    <row r="5074" spans="2:20" s="86" customFormat="1" ht="10.199999999999999">
      <c r="B5074" s="87"/>
      <c r="C5074" s="87"/>
      <c r="R5074" s="89"/>
      <c r="S5074" s="89"/>
      <c r="T5074" s="89"/>
    </row>
    <row r="5075" spans="2:20" s="86" customFormat="1" ht="10.199999999999999">
      <c r="B5075" s="87"/>
      <c r="C5075" s="87"/>
      <c r="R5075" s="89"/>
      <c r="S5075" s="89"/>
      <c r="T5075" s="89"/>
    </row>
    <row r="5076" spans="2:20" s="86" customFormat="1" ht="10.199999999999999">
      <c r="B5076" s="87"/>
      <c r="C5076" s="87"/>
      <c r="R5076" s="89"/>
      <c r="S5076" s="89"/>
      <c r="T5076" s="89"/>
    </row>
    <row r="5077" spans="2:20" s="86" customFormat="1" ht="10.199999999999999">
      <c r="B5077" s="87"/>
      <c r="C5077" s="87"/>
      <c r="R5077" s="89"/>
      <c r="S5077" s="89"/>
      <c r="T5077" s="89"/>
    </row>
    <row r="5078" spans="2:20" s="86" customFormat="1" ht="10.199999999999999">
      <c r="B5078" s="87"/>
      <c r="C5078" s="87"/>
      <c r="R5078" s="89"/>
      <c r="S5078" s="89"/>
      <c r="T5078" s="89"/>
    </row>
    <row r="5079" spans="2:20" s="86" customFormat="1" ht="10.199999999999999">
      <c r="B5079" s="87"/>
      <c r="C5079" s="87"/>
      <c r="R5079" s="89"/>
      <c r="S5079" s="89"/>
      <c r="T5079" s="89"/>
    </row>
    <row r="5080" spans="2:20" s="86" customFormat="1" ht="10.199999999999999">
      <c r="B5080" s="87"/>
      <c r="C5080" s="87"/>
      <c r="R5080" s="89"/>
      <c r="S5080" s="89"/>
      <c r="T5080" s="89"/>
    </row>
    <row r="5081" spans="2:20" s="86" customFormat="1" ht="10.199999999999999">
      <c r="B5081" s="87"/>
      <c r="C5081" s="87"/>
      <c r="R5081" s="89"/>
      <c r="S5081" s="89"/>
      <c r="T5081" s="89"/>
    </row>
    <row r="5082" spans="2:20" s="86" customFormat="1" ht="10.199999999999999">
      <c r="B5082" s="87"/>
      <c r="C5082" s="87"/>
      <c r="R5082" s="89"/>
      <c r="S5082" s="89"/>
      <c r="T5082" s="89"/>
    </row>
    <row r="5083" spans="2:20" s="86" customFormat="1" ht="10.199999999999999">
      <c r="B5083" s="87"/>
      <c r="C5083" s="87"/>
      <c r="R5083" s="89"/>
      <c r="S5083" s="89"/>
      <c r="T5083" s="89"/>
    </row>
    <row r="5084" spans="2:20" s="86" customFormat="1" ht="10.199999999999999">
      <c r="B5084" s="87"/>
      <c r="C5084" s="87"/>
      <c r="R5084" s="89"/>
      <c r="S5084" s="89"/>
      <c r="T5084" s="89"/>
    </row>
    <row r="5085" spans="2:20" s="86" customFormat="1" ht="10.199999999999999">
      <c r="B5085" s="87"/>
      <c r="C5085" s="87"/>
      <c r="R5085" s="89"/>
      <c r="S5085" s="89"/>
      <c r="T5085" s="89"/>
    </row>
    <row r="5086" spans="2:20" s="86" customFormat="1" ht="10.199999999999999">
      <c r="B5086" s="87"/>
      <c r="C5086" s="87"/>
      <c r="R5086" s="89"/>
      <c r="S5086" s="89"/>
      <c r="T5086" s="89"/>
    </row>
    <row r="5087" spans="2:20" s="86" customFormat="1" ht="10.199999999999999">
      <c r="B5087" s="87"/>
      <c r="C5087" s="87"/>
      <c r="R5087" s="89"/>
      <c r="S5087" s="89"/>
      <c r="T5087" s="89"/>
    </row>
    <row r="5088" spans="2:20" s="86" customFormat="1" ht="10.199999999999999">
      <c r="B5088" s="87"/>
      <c r="C5088" s="87"/>
      <c r="R5088" s="89"/>
      <c r="S5088" s="89"/>
      <c r="T5088" s="89"/>
    </row>
    <row r="5089" spans="2:20" s="86" customFormat="1" ht="10.199999999999999">
      <c r="B5089" s="87"/>
      <c r="C5089" s="87"/>
      <c r="R5089" s="89"/>
      <c r="S5089" s="89"/>
      <c r="T5089" s="89"/>
    </row>
    <row r="5090" spans="2:20" s="86" customFormat="1" ht="10.199999999999999">
      <c r="B5090" s="87"/>
      <c r="C5090" s="87"/>
      <c r="R5090" s="89"/>
      <c r="S5090" s="89"/>
      <c r="T5090" s="89"/>
    </row>
    <row r="5091" spans="2:20" s="86" customFormat="1" ht="10.199999999999999">
      <c r="B5091" s="87"/>
      <c r="C5091" s="87"/>
      <c r="R5091" s="89"/>
      <c r="S5091" s="89"/>
      <c r="T5091" s="89"/>
    </row>
    <row r="5092" spans="2:20" s="86" customFormat="1" ht="10.199999999999999">
      <c r="B5092" s="87"/>
      <c r="C5092" s="87"/>
      <c r="R5092" s="89"/>
      <c r="S5092" s="89"/>
      <c r="T5092" s="89"/>
    </row>
    <row r="5093" spans="2:20" s="86" customFormat="1" ht="10.199999999999999">
      <c r="B5093" s="87"/>
      <c r="C5093" s="87"/>
      <c r="R5093" s="89"/>
      <c r="S5093" s="89"/>
      <c r="T5093" s="89"/>
    </row>
    <row r="5094" spans="2:20" s="86" customFormat="1" ht="10.199999999999999">
      <c r="B5094" s="87"/>
      <c r="C5094" s="87"/>
      <c r="R5094" s="89"/>
      <c r="S5094" s="89"/>
      <c r="T5094" s="89"/>
    </row>
    <row r="5095" spans="2:20" s="86" customFormat="1" ht="10.199999999999999">
      <c r="B5095" s="87"/>
      <c r="C5095" s="87"/>
      <c r="R5095" s="89"/>
      <c r="S5095" s="89"/>
      <c r="T5095" s="89"/>
    </row>
    <row r="5096" spans="2:20" s="86" customFormat="1" ht="10.199999999999999">
      <c r="B5096" s="87"/>
      <c r="C5096" s="87"/>
      <c r="R5096" s="89"/>
      <c r="S5096" s="89"/>
      <c r="T5096" s="89"/>
    </row>
    <row r="5097" spans="2:20" s="86" customFormat="1" ht="10.199999999999999">
      <c r="B5097" s="87"/>
      <c r="C5097" s="87"/>
      <c r="R5097" s="89"/>
      <c r="S5097" s="89"/>
      <c r="T5097" s="89"/>
    </row>
    <row r="5098" spans="2:20" s="86" customFormat="1" ht="10.199999999999999">
      <c r="B5098" s="87"/>
      <c r="C5098" s="87"/>
      <c r="R5098" s="89"/>
      <c r="S5098" s="89"/>
      <c r="T5098" s="89"/>
    </row>
    <row r="5099" spans="2:20" s="86" customFormat="1" ht="10.199999999999999">
      <c r="B5099" s="87"/>
      <c r="C5099" s="87"/>
      <c r="R5099" s="89"/>
      <c r="S5099" s="89"/>
      <c r="T5099" s="89"/>
    </row>
    <row r="5100" spans="2:20" s="86" customFormat="1" ht="10.199999999999999">
      <c r="B5100" s="87"/>
      <c r="C5100" s="87"/>
      <c r="R5100" s="89"/>
      <c r="S5100" s="89"/>
      <c r="T5100" s="89"/>
    </row>
    <row r="5101" spans="2:20" s="86" customFormat="1" ht="10.199999999999999">
      <c r="B5101" s="87"/>
      <c r="C5101" s="87"/>
      <c r="R5101" s="89"/>
      <c r="S5101" s="89"/>
      <c r="T5101" s="89"/>
    </row>
    <row r="5102" spans="2:20" s="86" customFormat="1" ht="10.199999999999999">
      <c r="B5102" s="87"/>
      <c r="C5102" s="87"/>
      <c r="R5102" s="89"/>
      <c r="S5102" s="89"/>
      <c r="T5102" s="89"/>
    </row>
    <row r="5103" spans="2:20" s="86" customFormat="1" ht="10.199999999999999">
      <c r="B5103" s="87"/>
      <c r="C5103" s="87"/>
      <c r="R5103" s="89"/>
      <c r="S5103" s="89"/>
      <c r="T5103" s="89"/>
    </row>
    <row r="5104" spans="2:20" s="86" customFormat="1" ht="10.199999999999999">
      <c r="B5104" s="87"/>
      <c r="C5104" s="87"/>
      <c r="R5104" s="89"/>
      <c r="S5104" s="89"/>
      <c r="T5104" s="89"/>
    </row>
    <row r="5105" spans="2:20" s="86" customFormat="1" ht="10.199999999999999">
      <c r="B5105" s="87"/>
      <c r="C5105" s="87"/>
      <c r="R5105" s="89"/>
      <c r="S5105" s="89"/>
      <c r="T5105" s="89"/>
    </row>
    <row r="5106" spans="2:20" s="86" customFormat="1" ht="10.199999999999999">
      <c r="B5106" s="87"/>
      <c r="C5106" s="87"/>
      <c r="R5106" s="89"/>
      <c r="S5106" s="89"/>
      <c r="T5106" s="89"/>
    </row>
    <row r="5107" spans="2:20" s="86" customFormat="1" ht="10.199999999999999">
      <c r="B5107" s="87"/>
      <c r="C5107" s="87"/>
      <c r="R5107" s="89"/>
      <c r="S5107" s="89"/>
      <c r="T5107" s="89"/>
    </row>
    <row r="5108" spans="2:20" s="86" customFormat="1" ht="10.199999999999999">
      <c r="B5108" s="87"/>
      <c r="C5108" s="87"/>
      <c r="R5108" s="89"/>
      <c r="S5108" s="89"/>
      <c r="T5108" s="89"/>
    </row>
    <row r="5109" spans="2:20" s="86" customFormat="1" ht="10.199999999999999">
      <c r="B5109" s="87"/>
      <c r="C5109" s="87"/>
      <c r="R5109" s="89"/>
      <c r="S5109" s="89"/>
      <c r="T5109" s="89"/>
    </row>
    <row r="5110" spans="2:20" s="86" customFormat="1" ht="10.199999999999999">
      <c r="B5110" s="87"/>
      <c r="C5110" s="87"/>
      <c r="R5110" s="89"/>
      <c r="S5110" s="89"/>
      <c r="T5110" s="89"/>
    </row>
    <row r="5111" spans="2:20" s="86" customFormat="1" ht="10.199999999999999">
      <c r="B5111" s="87"/>
      <c r="C5111" s="87"/>
      <c r="R5111" s="89"/>
      <c r="S5111" s="89"/>
      <c r="T5111" s="89"/>
    </row>
    <row r="5112" spans="2:20" s="86" customFormat="1" ht="10.199999999999999">
      <c r="B5112" s="87"/>
      <c r="C5112" s="87"/>
      <c r="R5112" s="89"/>
      <c r="S5112" s="89"/>
      <c r="T5112" s="89"/>
    </row>
    <row r="5113" spans="2:20" s="86" customFormat="1" ht="10.199999999999999">
      <c r="B5113" s="87"/>
      <c r="C5113" s="87"/>
      <c r="R5113" s="89"/>
      <c r="S5113" s="89"/>
      <c r="T5113" s="89"/>
    </row>
    <row r="5114" spans="2:20" s="86" customFormat="1" ht="10.199999999999999">
      <c r="B5114" s="87"/>
      <c r="C5114" s="87"/>
      <c r="R5114" s="89"/>
      <c r="S5114" s="89"/>
      <c r="T5114" s="89"/>
    </row>
    <row r="5115" spans="2:20" s="86" customFormat="1" ht="10.199999999999999">
      <c r="B5115" s="87"/>
      <c r="C5115" s="87"/>
      <c r="R5115" s="89"/>
      <c r="S5115" s="89"/>
      <c r="T5115" s="89"/>
    </row>
    <row r="5116" spans="2:20" s="86" customFormat="1" ht="10.199999999999999">
      <c r="B5116" s="87"/>
      <c r="C5116" s="87"/>
      <c r="R5116" s="89"/>
      <c r="S5116" s="89"/>
      <c r="T5116" s="89"/>
    </row>
    <row r="5117" spans="2:20" s="86" customFormat="1" ht="10.199999999999999">
      <c r="B5117" s="87"/>
      <c r="C5117" s="87"/>
      <c r="R5117" s="89"/>
      <c r="S5117" s="89"/>
      <c r="T5117" s="89"/>
    </row>
    <row r="5118" spans="2:20" s="86" customFormat="1" ht="10.199999999999999">
      <c r="B5118" s="87"/>
      <c r="C5118" s="87"/>
      <c r="R5118" s="89"/>
      <c r="S5118" s="89"/>
      <c r="T5118" s="89"/>
    </row>
    <row r="5119" spans="2:20" s="86" customFormat="1" ht="10.199999999999999">
      <c r="B5119" s="87"/>
      <c r="C5119" s="87"/>
      <c r="R5119" s="89"/>
      <c r="S5119" s="89"/>
      <c r="T5119" s="89"/>
    </row>
    <row r="5120" spans="2:20" s="86" customFormat="1" ht="10.199999999999999">
      <c r="B5120" s="87"/>
      <c r="C5120" s="87"/>
      <c r="R5120" s="89"/>
      <c r="S5120" s="89"/>
      <c r="T5120" s="89"/>
    </row>
    <row r="5121" spans="2:20" s="86" customFormat="1" ht="10.199999999999999">
      <c r="B5121" s="87"/>
      <c r="C5121" s="87"/>
      <c r="R5121" s="89"/>
      <c r="S5121" s="89"/>
      <c r="T5121" s="89"/>
    </row>
    <row r="5122" spans="2:20" s="86" customFormat="1" ht="10.199999999999999">
      <c r="B5122" s="87"/>
      <c r="C5122" s="87"/>
      <c r="R5122" s="89"/>
      <c r="S5122" s="89"/>
      <c r="T5122" s="89"/>
    </row>
    <row r="5123" spans="2:20" s="86" customFormat="1" ht="10.199999999999999">
      <c r="B5123" s="87"/>
      <c r="C5123" s="87"/>
      <c r="R5123" s="89"/>
      <c r="S5123" s="89"/>
      <c r="T5123" s="89"/>
    </row>
    <row r="5124" spans="2:20" s="86" customFormat="1" ht="10.199999999999999">
      <c r="B5124" s="87"/>
      <c r="C5124" s="87"/>
      <c r="R5124" s="89"/>
      <c r="S5124" s="89"/>
      <c r="T5124" s="89"/>
    </row>
    <row r="5125" spans="2:20" s="86" customFormat="1" ht="10.199999999999999">
      <c r="B5125" s="87"/>
      <c r="C5125" s="87"/>
      <c r="R5125" s="89"/>
      <c r="S5125" s="89"/>
      <c r="T5125" s="89"/>
    </row>
    <row r="5126" spans="2:20" s="86" customFormat="1" ht="10.199999999999999">
      <c r="B5126" s="87"/>
      <c r="C5126" s="87"/>
      <c r="R5126" s="89"/>
      <c r="S5126" s="89"/>
      <c r="T5126" s="89"/>
    </row>
    <row r="5127" spans="2:20" s="86" customFormat="1" ht="10.199999999999999">
      <c r="B5127" s="87"/>
      <c r="C5127" s="87"/>
      <c r="R5127" s="89"/>
      <c r="S5127" s="89"/>
      <c r="T5127" s="89"/>
    </row>
    <row r="5128" spans="2:20" s="86" customFormat="1" ht="10.199999999999999">
      <c r="B5128" s="87"/>
      <c r="C5128" s="87"/>
      <c r="R5128" s="89"/>
      <c r="S5128" s="89"/>
      <c r="T5128" s="89"/>
    </row>
    <row r="5129" spans="2:20" s="86" customFormat="1" ht="10.199999999999999">
      <c r="B5129" s="87"/>
      <c r="C5129" s="87"/>
      <c r="R5129" s="89"/>
      <c r="S5129" s="89"/>
      <c r="T5129" s="89"/>
    </row>
    <row r="5130" spans="2:20" s="86" customFormat="1" ht="10.199999999999999">
      <c r="B5130" s="87"/>
      <c r="C5130" s="87"/>
      <c r="R5130" s="89"/>
      <c r="S5130" s="89"/>
      <c r="T5130" s="89"/>
    </row>
    <row r="5131" spans="2:20" s="86" customFormat="1" ht="10.199999999999999">
      <c r="B5131" s="87"/>
      <c r="C5131" s="87"/>
      <c r="R5131" s="89"/>
      <c r="S5131" s="89"/>
      <c r="T5131" s="89"/>
    </row>
    <row r="5132" spans="2:20" s="86" customFormat="1" ht="10.199999999999999">
      <c r="B5132" s="87"/>
      <c r="C5132" s="87"/>
      <c r="R5132" s="89"/>
      <c r="S5132" s="89"/>
      <c r="T5132" s="89"/>
    </row>
    <row r="5133" spans="2:20" s="86" customFormat="1" ht="10.199999999999999">
      <c r="B5133" s="87"/>
      <c r="C5133" s="87"/>
      <c r="R5133" s="89"/>
      <c r="S5133" s="89"/>
      <c r="T5133" s="89"/>
    </row>
    <row r="5134" spans="2:20" s="86" customFormat="1" ht="10.199999999999999">
      <c r="B5134" s="87"/>
      <c r="C5134" s="87"/>
      <c r="R5134" s="89"/>
      <c r="S5134" s="89"/>
      <c r="T5134" s="89"/>
    </row>
    <row r="5135" spans="2:20" s="86" customFormat="1" ht="10.199999999999999">
      <c r="B5135" s="87"/>
      <c r="C5135" s="87"/>
      <c r="R5135" s="89"/>
      <c r="S5135" s="89"/>
      <c r="T5135" s="89"/>
    </row>
    <row r="5136" spans="2:20" s="86" customFormat="1" ht="10.199999999999999">
      <c r="B5136" s="87"/>
      <c r="C5136" s="87"/>
      <c r="R5136" s="89"/>
      <c r="S5136" s="89"/>
      <c r="T5136" s="89"/>
    </row>
    <row r="5137" spans="2:20" s="86" customFormat="1" ht="10.199999999999999">
      <c r="B5137" s="87"/>
      <c r="C5137" s="87"/>
      <c r="R5137" s="89"/>
      <c r="S5137" s="89"/>
      <c r="T5137" s="89"/>
    </row>
    <row r="5138" spans="2:20" s="86" customFormat="1" ht="10.199999999999999">
      <c r="B5138" s="87"/>
      <c r="C5138" s="87"/>
      <c r="R5138" s="89"/>
      <c r="S5138" s="89"/>
      <c r="T5138" s="89"/>
    </row>
    <row r="5139" spans="2:20" s="86" customFormat="1" ht="10.199999999999999">
      <c r="B5139" s="87"/>
      <c r="C5139" s="87"/>
      <c r="R5139" s="89"/>
      <c r="S5139" s="89"/>
      <c r="T5139" s="89"/>
    </row>
    <row r="5140" spans="2:20" s="86" customFormat="1" ht="10.199999999999999">
      <c r="B5140" s="87"/>
      <c r="C5140" s="87"/>
      <c r="R5140" s="89"/>
      <c r="S5140" s="89"/>
      <c r="T5140" s="89"/>
    </row>
    <row r="5141" spans="2:20" s="86" customFormat="1" ht="10.199999999999999">
      <c r="B5141" s="87"/>
      <c r="C5141" s="87"/>
      <c r="R5141" s="89"/>
      <c r="S5141" s="89"/>
      <c r="T5141" s="89"/>
    </row>
    <row r="5142" spans="2:20" s="86" customFormat="1" ht="10.199999999999999">
      <c r="B5142" s="87"/>
      <c r="C5142" s="87"/>
      <c r="R5142" s="89"/>
      <c r="S5142" s="89"/>
      <c r="T5142" s="89"/>
    </row>
    <row r="5143" spans="2:20" s="86" customFormat="1" ht="10.199999999999999">
      <c r="B5143" s="87"/>
      <c r="C5143" s="87"/>
      <c r="R5143" s="89"/>
      <c r="S5143" s="89"/>
      <c r="T5143" s="89"/>
    </row>
    <row r="5144" spans="2:20" s="86" customFormat="1" ht="10.199999999999999">
      <c r="B5144" s="87"/>
      <c r="C5144" s="87"/>
      <c r="R5144" s="89"/>
      <c r="S5144" s="89"/>
      <c r="T5144" s="89"/>
    </row>
    <row r="5145" spans="2:20" s="86" customFormat="1" ht="10.199999999999999">
      <c r="B5145" s="87"/>
      <c r="C5145" s="87"/>
      <c r="R5145" s="89"/>
      <c r="S5145" s="89"/>
      <c r="T5145" s="89"/>
    </row>
    <row r="5146" spans="2:20" s="86" customFormat="1" ht="10.199999999999999">
      <c r="B5146" s="87"/>
      <c r="C5146" s="87"/>
      <c r="R5146" s="89"/>
      <c r="S5146" s="89"/>
      <c r="T5146" s="89"/>
    </row>
    <row r="5147" spans="2:20" s="86" customFormat="1" ht="10.199999999999999">
      <c r="B5147" s="87"/>
      <c r="C5147" s="87"/>
      <c r="R5147" s="89"/>
      <c r="S5147" s="89"/>
      <c r="T5147" s="89"/>
    </row>
    <row r="5148" spans="2:20" s="86" customFormat="1" ht="10.199999999999999">
      <c r="B5148" s="87"/>
      <c r="C5148" s="87"/>
      <c r="R5148" s="89"/>
      <c r="S5148" s="89"/>
      <c r="T5148" s="89"/>
    </row>
    <row r="5149" spans="2:20" s="86" customFormat="1" ht="10.199999999999999">
      <c r="B5149" s="87"/>
      <c r="C5149" s="87"/>
      <c r="R5149" s="89"/>
      <c r="S5149" s="89"/>
      <c r="T5149" s="89"/>
    </row>
    <row r="5150" spans="2:20" s="86" customFormat="1" ht="10.199999999999999">
      <c r="B5150" s="87"/>
      <c r="C5150" s="87"/>
      <c r="R5150" s="89"/>
      <c r="S5150" s="89"/>
      <c r="T5150" s="89"/>
    </row>
    <row r="5151" spans="2:20" s="86" customFormat="1" ht="10.199999999999999">
      <c r="B5151" s="87"/>
      <c r="C5151" s="87"/>
      <c r="R5151" s="89"/>
      <c r="S5151" s="89"/>
      <c r="T5151" s="89"/>
    </row>
    <row r="5152" spans="2:20" s="86" customFormat="1" ht="10.199999999999999">
      <c r="B5152" s="87"/>
      <c r="C5152" s="87"/>
      <c r="R5152" s="89"/>
      <c r="S5152" s="89"/>
      <c r="T5152" s="89"/>
    </row>
    <row r="5153" spans="2:20" s="86" customFormat="1" ht="10.199999999999999">
      <c r="B5153" s="87"/>
      <c r="C5153" s="87"/>
      <c r="R5153" s="89"/>
      <c r="S5153" s="89"/>
      <c r="T5153" s="89"/>
    </row>
    <row r="5154" spans="2:20" s="86" customFormat="1" ht="10.199999999999999">
      <c r="B5154" s="87"/>
      <c r="C5154" s="87"/>
      <c r="R5154" s="89"/>
      <c r="S5154" s="89"/>
      <c r="T5154" s="89"/>
    </row>
    <row r="5155" spans="2:20" s="86" customFormat="1" ht="10.199999999999999">
      <c r="B5155" s="87"/>
      <c r="C5155" s="87"/>
      <c r="R5155" s="89"/>
      <c r="S5155" s="89"/>
      <c r="T5155" s="89"/>
    </row>
    <row r="5156" spans="2:20" s="86" customFormat="1" ht="10.199999999999999">
      <c r="B5156" s="87"/>
      <c r="C5156" s="87"/>
      <c r="R5156" s="89"/>
      <c r="S5156" s="89"/>
      <c r="T5156" s="89"/>
    </row>
    <row r="5157" spans="2:20" s="86" customFormat="1" ht="10.199999999999999">
      <c r="B5157" s="87"/>
      <c r="C5157" s="87"/>
      <c r="R5157" s="89"/>
      <c r="S5157" s="89"/>
      <c r="T5157" s="89"/>
    </row>
    <row r="5158" spans="2:20" s="86" customFormat="1" ht="10.199999999999999">
      <c r="B5158" s="87"/>
      <c r="C5158" s="87"/>
      <c r="R5158" s="89"/>
      <c r="S5158" s="89"/>
      <c r="T5158" s="89"/>
    </row>
    <row r="5159" spans="2:20" s="86" customFormat="1" ht="10.199999999999999">
      <c r="B5159" s="87"/>
      <c r="C5159" s="87"/>
      <c r="R5159" s="89"/>
      <c r="S5159" s="89"/>
      <c r="T5159" s="89"/>
    </row>
    <row r="5160" spans="2:20" s="86" customFormat="1" ht="10.199999999999999">
      <c r="B5160" s="87"/>
      <c r="C5160" s="87"/>
      <c r="R5160" s="89"/>
      <c r="S5160" s="89"/>
      <c r="T5160" s="89"/>
    </row>
    <row r="5161" spans="2:20" s="86" customFormat="1" ht="10.199999999999999">
      <c r="B5161" s="87"/>
      <c r="C5161" s="87"/>
      <c r="R5161" s="89"/>
      <c r="S5161" s="89"/>
      <c r="T5161" s="89"/>
    </row>
    <row r="5162" spans="2:20" s="86" customFormat="1" ht="10.199999999999999">
      <c r="B5162" s="87"/>
      <c r="C5162" s="87"/>
      <c r="R5162" s="89"/>
      <c r="S5162" s="89"/>
      <c r="T5162" s="89"/>
    </row>
    <row r="5163" spans="2:20" s="86" customFormat="1" ht="10.199999999999999">
      <c r="B5163" s="87"/>
      <c r="C5163" s="87"/>
      <c r="R5163" s="89"/>
      <c r="S5163" s="89"/>
      <c r="T5163" s="89"/>
    </row>
    <row r="5164" spans="2:20" s="86" customFormat="1" ht="10.199999999999999">
      <c r="B5164" s="87"/>
      <c r="C5164" s="87"/>
      <c r="R5164" s="89"/>
      <c r="S5164" s="89"/>
      <c r="T5164" s="89"/>
    </row>
    <row r="5165" spans="2:20" s="86" customFormat="1" ht="10.199999999999999">
      <c r="B5165" s="87"/>
      <c r="C5165" s="87"/>
      <c r="R5165" s="89"/>
      <c r="S5165" s="89"/>
      <c r="T5165" s="89"/>
    </row>
    <row r="5166" spans="2:20" s="86" customFormat="1" ht="10.199999999999999">
      <c r="B5166" s="87"/>
      <c r="C5166" s="87"/>
      <c r="R5166" s="89"/>
      <c r="S5166" s="89"/>
      <c r="T5166" s="89"/>
    </row>
    <row r="5167" spans="2:20" s="86" customFormat="1" ht="10.199999999999999">
      <c r="B5167" s="87"/>
      <c r="C5167" s="87"/>
      <c r="R5167" s="89"/>
      <c r="S5167" s="89"/>
      <c r="T5167" s="89"/>
    </row>
    <row r="5168" spans="2:20" s="86" customFormat="1" ht="10.199999999999999">
      <c r="B5168" s="87"/>
      <c r="C5168" s="87"/>
      <c r="R5168" s="89"/>
      <c r="S5168" s="89"/>
      <c r="T5168" s="89"/>
    </row>
    <row r="5169" spans="2:20" s="86" customFormat="1" ht="10.199999999999999">
      <c r="B5169" s="87"/>
      <c r="C5169" s="87"/>
      <c r="R5169" s="89"/>
      <c r="S5169" s="89"/>
      <c r="T5169" s="89"/>
    </row>
    <row r="5170" spans="2:20" s="86" customFormat="1" ht="10.199999999999999">
      <c r="B5170" s="87"/>
      <c r="C5170" s="87"/>
      <c r="R5170" s="89"/>
      <c r="S5170" s="89"/>
      <c r="T5170" s="89"/>
    </row>
    <row r="5171" spans="2:20" s="86" customFormat="1" ht="10.199999999999999">
      <c r="B5171" s="87"/>
      <c r="C5171" s="87"/>
      <c r="R5171" s="89"/>
      <c r="S5171" s="89"/>
      <c r="T5171" s="89"/>
    </row>
    <row r="5172" spans="2:20" s="86" customFormat="1" ht="10.199999999999999">
      <c r="B5172" s="87"/>
      <c r="C5172" s="87"/>
      <c r="R5172" s="89"/>
      <c r="S5172" s="89"/>
      <c r="T5172" s="89"/>
    </row>
    <row r="5173" spans="2:20" s="86" customFormat="1" ht="10.199999999999999">
      <c r="B5173" s="87"/>
      <c r="C5173" s="87"/>
      <c r="R5173" s="89"/>
      <c r="S5173" s="89"/>
      <c r="T5173" s="89"/>
    </row>
    <row r="5174" spans="2:20" s="86" customFormat="1" ht="10.199999999999999">
      <c r="B5174" s="87"/>
      <c r="C5174" s="87"/>
      <c r="R5174" s="89"/>
      <c r="S5174" s="89"/>
      <c r="T5174" s="89"/>
    </row>
    <row r="5175" spans="2:20" s="86" customFormat="1" ht="10.199999999999999">
      <c r="B5175" s="87"/>
      <c r="C5175" s="87"/>
      <c r="R5175" s="89"/>
      <c r="S5175" s="89"/>
      <c r="T5175" s="89"/>
    </row>
    <row r="5176" spans="2:20" s="86" customFormat="1" ht="10.199999999999999">
      <c r="B5176" s="87"/>
      <c r="C5176" s="87"/>
      <c r="R5176" s="89"/>
      <c r="S5176" s="89"/>
      <c r="T5176" s="89"/>
    </row>
    <row r="5177" spans="2:20" s="86" customFormat="1" ht="10.199999999999999">
      <c r="B5177" s="87"/>
      <c r="C5177" s="87"/>
      <c r="R5177" s="89"/>
      <c r="S5177" s="89"/>
      <c r="T5177" s="89"/>
    </row>
    <row r="5178" spans="2:20" s="86" customFormat="1" ht="10.199999999999999">
      <c r="B5178" s="87"/>
      <c r="C5178" s="87"/>
      <c r="R5178" s="89"/>
      <c r="S5178" s="89"/>
      <c r="T5178" s="89"/>
    </row>
    <row r="5179" spans="2:20" s="86" customFormat="1" ht="10.199999999999999">
      <c r="B5179" s="87"/>
      <c r="C5179" s="87"/>
      <c r="R5179" s="89"/>
      <c r="S5179" s="89"/>
      <c r="T5179" s="89"/>
    </row>
    <row r="5180" spans="2:20" s="86" customFormat="1" ht="10.199999999999999">
      <c r="B5180" s="87"/>
      <c r="C5180" s="87"/>
      <c r="R5180" s="89"/>
      <c r="S5180" s="89"/>
      <c r="T5180" s="89"/>
    </row>
    <row r="5181" spans="2:20" s="86" customFormat="1" ht="10.199999999999999">
      <c r="B5181" s="87"/>
      <c r="C5181" s="87"/>
      <c r="R5181" s="89"/>
      <c r="S5181" s="89"/>
      <c r="T5181" s="89"/>
    </row>
    <row r="5182" spans="2:20" s="86" customFormat="1" ht="10.199999999999999">
      <c r="B5182" s="87"/>
      <c r="C5182" s="87"/>
      <c r="R5182" s="89"/>
      <c r="S5182" s="89"/>
      <c r="T5182" s="89"/>
    </row>
    <row r="5183" spans="2:20" s="86" customFormat="1" ht="10.199999999999999">
      <c r="B5183" s="87"/>
      <c r="C5183" s="87"/>
      <c r="R5183" s="89"/>
      <c r="S5183" s="89"/>
      <c r="T5183" s="89"/>
    </row>
    <row r="5184" spans="2:20" s="86" customFormat="1" ht="10.199999999999999">
      <c r="B5184" s="87"/>
      <c r="C5184" s="87"/>
      <c r="R5184" s="89"/>
      <c r="S5184" s="89"/>
      <c r="T5184" s="89"/>
    </row>
    <row r="5185" spans="2:20" s="86" customFormat="1" ht="10.199999999999999">
      <c r="B5185" s="87"/>
      <c r="C5185" s="87"/>
      <c r="R5185" s="89"/>
      <c r="S5185" s="89"/>
      <c r="T5185" s="89"/>
    </row>
    <row r="5186" spans="2:20" s="86" customFormat="1" ht="10.199999999999999">
      <c r="B5186" s="87"/>
      <c r="C5186" s="87"/>
      <c r="R5186" s="89"/>
      <c r="S5186" s="89"/>
      <c r="T5186" s="89"/>
    </row>
    <row r="5187" spans="2:20" s="86" customFormat="1" ht="10.199999999999999">
      <c r="B5187" s="87"/>
      <c r="C5187" s="87"/>
      <c r="R5187" s="89"/>
      <c r="S5187" s="89"/>
      <c r="T5187" s="89"/>
    </row>
    <row r="5188" spans="2:20" s="86" customFormat="1" ht="10.199999999999999">
      <c r="B5188" s="87"/>
      <c r="C5188" s="87"/>
      <c r="R5188" s="89"/>
      <c r="S5188" s="89"/>
      <c r="T5188" s="89"/>
    </row>
    <row r="5189" spans="2:20" s="86" customFormat="1" ht="10.199999999999999">
      <c r="B5189" s="87"/>
      <c r="C5189" s="87"/>
      <c r="R5189" s="89"/>
      <c r="S5189" s="89"/>
      <c r="T5189" s="89"/>
    </row>
    <row r="5190" spans="2:20" s="86" customFormat="1" ht="10.199999999999999">
      <c r="B5190" s="87"/>
      <c r="C5190" s="87"/>
      <c r="R5190" s="89"/>
      <c r="S5190" s="89"/>
      <c r="T5190" s="89"/>
    </row>
    <row r="5191" spans="2:20" s="86" customFormat="1" ht="10.199999999999999">
      <c r="B5191" s="87"/>
      <c r="C5191" s="87"/>
      <c r="R5191" s="89"/>
      <c r="S5191" s="89"/>
      <c r="T5191" s="89"/>
    </row>
    <row r="5192" spans="2:20" s="86" customFormat="1" ht="10.199999999999999">
      <c r="B5192" s="87"/>
      <c r="C5192" s="87"/>
      <c r="R5192" s="89"/>
      <c r="S5192" s="89"/>
      <c r="T5192" s="89"/>
    </row>
    <row r="5193" spans="2:20" s="86" customFormat="1" ht="10.199999999999999">
      <c r="B5193" s="87"/>
      <c r="C5193" s="87"/>
      <c r="R5193" s="89"/>
      <c r="S5193" s="89"/>
      <c r="T5193" s="89"/>
    </row>
    <row r="5194" spans="2:20" s="86" customFormat="1" ht="10.199999999999999">
      <c r="B5194" s="87"/>
      <c r="C5194" s="87"/>
      <c r="R5194" s="89"/>
      <c r="S5194" s="89"/>
      <c r="T5194" s="89"/>
    </row>
    <row r="5195" spans="2:20" s="86" customFormat="1" ht="10.199999999999999">
      <c r="B5195" s="87"/>
      <c r="C5195" s="87"/>
      <c r="R5195" s="89"/>
      <c r="S5195" s="89"/>
      <c r="T5195" s="89"/>
    </row>
    <row r="5196" spans="2:20" s="86" customFormat="1" ht="10.199999999999999">
      <c r="B5196" s="87"/>
      <c r="C5196" s="87"/>
      <c r="R5196" s="89"/>
      <c r="S5196" s="89"/>
      <c r="T5196" s="89"/>
    </row>
    <row r="5197" spans="2:20" s="86" customFormat="1" ht="10.199999999999999">
      <c r="B5197" s="87"/>
      <c r="C5197" s="87"/>
      <c r="R5197" s="89"/>
      <c r="S5197" s="89"/>
      <c r="T5197" s="89"/>
    </row>
    <row r="5198" spans="2:20" s="86" customFormat="1" ht="10.199999999999999">
      <c r="B5198" s="87"/>
      <c r="C5198" s="87"/>
      <c r="R5198" s="89"/>
      <c r="S5198" s="89"/>
      <c r="T5198" s="89"/>
    </row>
    <row r="5199" spans="2:20" s="86" customFormat="1" ht="10.199999999999999">
      <c r="B5199" s="87"/>
      <c r="C5199" s="87"/>
      <c r="R5199" s="89"/>
      <c r="S5199" s="89"/>
      <c r="T5199" s="89"/>
    </row>
    <row r="5200" spans="2:20" s="86" customFormat="1" ht="10.199999999999999">
      <c r="B5200" s="87"/>
      <c r="C5200" s="87"/>
      <c r="R5200" s="89"/>
      <c r="S5200" s="89"/>
      <c r="T5200" s="89"/>
    </row>
    <row r="5201" spans="2:20" s="86" customFormat="1" ht="10.199999999999999">
      <c r="B5201" s="87"/>
      <c r="C5201" s="87"/>
      <c r="R5201" s="89"/>
      <c r="S5201" s="89"/>
      <c r="T5201" s="89"/>
    </row>
    <row r="5202" spans="2:20" s="86" customFormat="1" ht="10.199999999999999">
      <c r="B5202" s="87"/>
      <c r="C5202" s="87"/>
      <c r="R5202" s="89"/>
      <c r="S5202" s="89"/>
      <c r="T5202" s="89"/>
    </row>
    <row r="5203" spans="2:20" s="86" customFormat="1" ht="10.199999999999999">
      <c r="B5203" s="87"/>
      <c r="C5203" s="87"/>
      <c r="R5203" s="89"/>
      <c r="S5203" s="89"/>
      <c r="T5203" s="89"/>
    </row>
    <row r="5204" spans="2:20" s="86" customFormat="1" ht="10.199999999999999">
      <c r="B5204" s="87"/>
      <c r="C5204" s="87"/>
      <c r="R5204" s="89"/>
      <c r="S5204" s="89"/>
      <c r="T5204" s="89"/>
    </row>
    <row r="5205" spans="2:20" s="86" customFormat="1" ht="10.199999999999999">
      <c r="B5205" s="87"/>
      <c r="C5205" s="87"/>
      <c r="R5205" s="89"/>
      <c r="S5205" s="89"/>
      <c r="T5205" s="89"/>
    </row>
    <row r="5206" spans="2:20" s="86" customFormat="1" ht="10.199999999999999">
      <c r="B5206" s="87"/>
      <c r="C5206" s="87"/>
      <c r="R5206" s="89"/>
      <c r="S5206" s="89"/>
      <c r="T5206" s="89"/>
    </row>
    <row r="5207" spans="2:20" s="86" customFormat="1" ht="10.199999999999999">
      <c r="B5207" s="87"/>
      <c r="C5207" s="87"/>
      <c r="R5207" s="89"/>
      <c r="S5207" s="89"/>
      <c r="T5207" s="89"/>
    </row>
    <row r="5208" spans="2:20" s="86" customFormat="1" ht="10.199999999999999">
      <c r="B5208" s="87"/>
      <c r="C5208" s="87"/>
      <c r="R5208" s="89"/>
      <c r="S5208" s="89"/>
      <c r="T5208" s="89"/>
    </row>
    <row r="5209" spans="2:20" s="86" customFormat="1" ht="10.199999999999999">
      <c r="B5209" s="87"/>
      <c r="C5209" s="87"/>
      <c r="R5209" s="89"/>
      <c r="S5209" s="89"/>
      <c r="T5209" s="89"/>
    </row>
    <row r="5210" spans="2:20" s="86" customFormat="1" ht="10.199999999999999">
      <c r="B5210" s="87"/>
      <c r="C5210" s="87"/>
      <c r="R5210" s="89"/>
      <c r="S5210" s="89"/>
      <c r="T5210" s="89"/>
    </row>
    <row r="5211" spans="2:20" s="86" customFormat="1" ht="10.199999999999999">
      <c r="B5211" s="87"/>
      <c r="C5211" s="87"/>
      <c r="R5211" s="89"/>
      <c r="S5211" s="89"/>
      <c r="T5211" s="89"/>
    </row>
    <row r="5212" spans="2:20" s="86" customFormat="1" ht="10.199999999999999">
      <c r="B5212" s="87"/>
      <c r="C5212" s="87"/>
      <c r="R5212" s="89"/>
      <c r="S5212" s="89"/>
      <c r="T5212" s="89"/>
    </row>
    <row r="5213" spans="2:20" s="86" customFormat="1" ht="10.199999999999999">
      <c r="B5213" s="87"/>
      <c r="C5213" s="87"/>
      <c r="R5213" s="89"/>
      <c r="S5213" s="89"/>
      <c r="T5213" s="89"/>
    </row>
    <row r="5214" spans="2:20" s="86" customFormat="1" ht="10.199999999999999">
      <c r="B5214" s="87"/>
      <c r="C5214" s="87"/>
      <c r="R5214" s="89"/>
      <c r="S5214" s="89"/>
      <c r="T5214" s="89"/>
    </row>
    <row r="5215" spans="2:20" s="86" customFormat="1" ht="10.199999999999999">
      <c r="B5215" s="87"/>
      <c r="C5215" s="87"/>
      <c r="R5215" s="89"/>
      <c r="S5215" s="89"/>
      <c r="T5215" s="89"/>
    </row>
    <row r="5216" spans="2:20" s="86" customFormat="1" ht="10.199999999999999">
      <c r="B5216" s="87"/>
      <c r="C5216" s="87"/>
      <c r="R5216" s="89"/>
      <c r="S5216" s="89"/>
      <c r="T5216" s="89"/>
    </row>
    <row r="5217" spans="2:20" s="86" customFormat="1" ht="10.199999999999999">
      <c r="B5217" s="87"/>
      <c r="C5217" s="87"/>
      <c r="R5217" s="89"/>
      <c r="S5217" s="89"/>
      <c r="T5217" s="89"/>
    </row>
    <row r="5218" spans="2:20" s="86" customFormat="1" ht="10.199999999999999">
      <c r="B5218" s="87"/>
      <c r="C5218" s="87"/>
      <c r="R5218" s="89"/>
      <c r="S5218" s="89"/>
      <c r="T5218" s="89"/>
    </row>
    <row r="5219" spans="2:20" s="86" customFormat="1" ht="10.199999999999999">
      <c r="B5219" s="87"/>
      <c r="C5219" s="87"/>
      <c r="R5219" s="89"/>
      <c r="S5219" s="89"/>
      <c r="T5219" s="89"/>
    </row>
    <row r="5220" spans="2:20" s="86" customFormat="1" ht="10.199999999999999">
      <c r="B5220" s="87"/>
      <c r="C5220" s="87"/>
      <c r="R5220" s="89"/>
      <c r="S5220" s="89"/>
      <c r="T5220" s="89"/>
    </row>
    <row r="5221" spans="2:20" s="86" customFormat="1" ht="10.199999999999999">
      <c r="B5221" s="87"/>
      <c r="C5221" s="87"/>
      <c r="R5221" s="89"/>
      <c r="S5221" s="89"/>
      <c r="T5221" s="89"/>
    </row>
    <row r="5222" spans="2:20" s="86" customFormat="1" ht="10.199999999999999">
      <c r="B5222" s="87"/>
      <c r="C5222" s="87"/>
      <c r="R5222" s="89"/>
      <c r="S5222" s="89"/>
      <c r="T5222" s="89"/>
    </row>
    <row r="5223" spans="2:20" s="86" customFormat="1" ht="10.199999999999999">
      <c r="B5223" s="87"/>
      <c r="C5223" s="87"/>
      <c r="R5223" s="89"/>
      <c r="S5223" s="89"/>
      <c r="T5223" s="89"/>
    </row>
    <row r="5224" spans="2:20" s="86" customFormat="1" ht="10.199999999999999">
      <c r="B5224" s="87"/>
      <c r="C5224" s="87"/>
      <c r="R5224" s="89"/>
      <c r="S5224" s="89"/>
      <c r="T5224" s="89"/>
    </row>
    <row r="5225" spans="2:20" s="86" customFormat="1" ht="10.199999999999999">
      <c r="B5225" s="87"/>
      <c r="C5225" s="87"/>
      <c r="R5225" s="89"/>
      <c r="S5225" s="89"/>
      <c r="T5225" s="89"/>
    </row>
    <row r="5226" spans="2:20" s="86" customFormat="1" ht="10.199999999999999">
      <c r="B5226" s="87"/>
      <c r="C5226" s="87"/>
      <c r="R5226" s="89"/>
      <c r="S5226" s="89"/>
      <c r="T5226" s="89"/>
    </row>
    <row r="5227" spans="2:20" s="86" customFormat="1" ht="10.199999999999999">
      <c r="B5227" s="87"/>
      <c r="C5227" s="87"/>
      <c r="R5227" s="89"/>
      <c r="S5227" s="89"/>
      <c r="T5227" s="89"/>
    </row>
    <row r="5228" spans="2:20" s="86" customFormat="1" ht="10.199999999999999">
      <c r="B5228" s="87"/>
      <c r="C5228" s="87"/>
      <c r="R5228" s="89"/>
      <c r="S5228" s="89"/>
      <c r="T5228" s="89"/>
    </row>
    <row r="5229" spans="2:20" s="86" customFormat="1" ht="10.199999999999999">
      <c r="B5229" s="87"/>
      <c r="C5229" s="87"/>
      <c r="R5229" s="89"/>
      <c r="S5229" s="89"/>
      <c r="T5229" s="89"/>
    </row>
    <row r="5230" spans="2:20" s="86" customFormat="1" ht="10.199999999999999">
      <c r="B5230" s="87"/>
      <c r="C5230" s="87"/>
      <c r="R5230" s="89"/>
      <c r="S5230" s="89"/>
      <c r="T5230" s="89"/>
    </row>
    <row r="5231" spans="2:20" s="86" customFormat="1" ht="10.199999999999999">
      <c r="B5231" s="87"/>
      <c r="C5231" s="87"/>
      <c r="R5231" s="89"/>
      <c r="S5231" s="89"/>
      <c r="T5231" s="89"/>
    </row>
    <row r="5232" spans="2:20" s="86" customFormat="1" ht="10.199999999999999">
      <c r="B5232" s="87"/>
      <c r="C5232" s="87"/>
      <c r="R5232" s="89"/>
      <c r="S5232" s="89"/>
      <c r="T5232" s="89"/>
    </row>
    <row r="5233" spans="2:20" s="86" customFormat="1" ht="10.199999999999999">
      <c r="B5233" s="87"/>
      <c r="C5233" s="87"/>
      <c r="R5233" s="89"/>
      <c r="S5233" s="89"/>
      <c r="T5233" s="89"/>
    </row>
    <row r="5234" spans="2:20" s="86" customFormat="1" ht="10.199999999999999">
      <c r="B5234" s="87"/>
      <c r="C5234" s="87"/>
      <c r="R5234" s="89"/>
      <c r="S5234" s="89"/>
      <c r="T5234" s="89"/>
    </row>
    <row r="5235" spans="2:20" s="86" customFormat="1" ht="10.199999999999999">
      <c r="B5235" s="87"/>
      <c r="C5235" s="87"/>
      <c r="R5235" s="89"/>
      <c r="S5235" s="89"/>
      <c r="T5235" s="89"/>
    </row>
    <row r="5236" spans="2:20" s="86" customFormat="1" ht="10.199999999999999">
      <c r="B5236" s="87"/>
      <c r="C5236" s="87"/>
      <c r="R5236" s="89"/>
      <c r="S5236" s="89"/>
      <c r="T5236" s="89"/>
    </row>
    <row r="5237" spans="2:20" s="86" customFormat="1" ht="10.199999999999999">
      <c r="B5237" s="87"/>
      <c r="C5237" s="87"/>
      <c r="R5237" s="89"/>
      <c r="S5237" s="89"/>
      <c r="T5237" s="89"/>
    </row>
    <row r="5238" spans="2:20" s="86" customFormat="1" ht="10.199999999999999">
      <c r="B5238" s="87"/>
      <c r="C5238" s="87"/>
      <c r="R5238" s="89"/>
      <c r="S5238" s="89"/>
      <c r="T5238" s="89"/>
    </row>
    <row r="5239" spans="2:20" s="86" customFormat="1" ht="10.199999999999999">
      <c r="B5239" s="87"/>
      <c r="C5239" s="87"/>
      <c r="R5239" s="89"/>
      <c r="S5239" s="89"/>
      <c r="T5239" s="89"/>
    </row>
    <row r="5240" spans="2:20" s="86" customFormat="1" ht="10.199999999999999">
      <c r="B5240" s="87"/>
      <c r="C5240" s="87"/>
      <c r="R5240" s="89"/>
      <c r="S5240" s="89"/>
      <c r="T5240" s="89"/>
    </row>
    <row r="5241" spans="2:20" s="86" customFormat="1" ht="10.199999999999999">
      <c r="B5241" s="87"/>
      <c r="C5241" s="87"/>
      <c r="R5241" s="89"/>
      <c r="S5241" s="89"/>
      <c r="T5241" s="89"/>
    </row>
    <row r="5242" spans="2:20" s="86" customFormat="1" ht="10.199999999999999">
      <c r="B5242" s="87"/>
      <c r="C5242" s="87"/>
      <c r="R5242" s="89"/>
      <c r="S5242" s="89"/>
      <c r="T5242" s="89"/>
    </row>
    <row r="5243" spans="2:20" s="86" customFormat="1" ht="10.199999999999999">
      <c r="B5243" s="87"/>
      <c r="C5243" s="87"/>
      <c r="R5243" s="89"/>
      <c r="S5243" s="89"/>
      <c r="T5243" s="89"/>
    </row>
    <row r="5244" spans="2:20" s="86" customFormat="1" ht="10.199999999999999">
      <c r="B5244" s="87"/>
      <c r="C5244" s="87"/>
      <c r="R5244" s="89"/>
      <c r="S5244" s="89"/>
      <c r="T5244" s="89"/>
    </row>
    <row r="5245" spans="2:20" s="86" customFormat="1" ht="10.199999999999999">
      <c r="B5245" s="87"/>
      <c r="C5245" s="87"/>
      <c r="R5245" s="89"/>
      <c r="S5245" s="89"/>
      <c r="T5245" s="89"/>
    </row>
    <row r="5246" spans="2:20" s="86" customFormat="1" ht="10.199999999999999">
      <c r="B5246" s="87"/>
      <c r="C5246" s="87"/>
      <c r="R5246" s="89"/>
      <c r="S5246" s="89"/>
      <c r="T5246" s="89"/>
    </row>
    <row r="5247" spans="2:20" s="86" customFormat="1" ht="10.199999999999999">
      <c r="B5247" s="87"/>
      <c r="C5247" s="87"/>
      <c r="R5247" s="89"/>
      <c r="S5247" s="89"/>
      <c r="T5247" s="89"/>
    </row>
    <row r="5248" spans="2:20" s="86" customFormat="1" ht="10.199999999999999">
      <c r="B5248" s="87"/>
      <c r="C5248" s="87"/>
      <c r="R5248" s="89"/>
      <c r="S5248" s="89"/>
      <c r="T5248" s="89"/>
    </row>
    <row r="5249" spans="2:20" s="86" customFormat="1" ht="10.199999999999999">
      <c r="B5249" s="87"/>
      <c r="C5249" s="87"/>
      <c r="R5249" s="89"/>
      <c r="S5249" s="89"/>
      <c r="T5249" s="89"/>
    </row>
    <row r="5250" spans="2:20" s="86" customFormat="1" ht="10.199999999999999">
      <c r="B5250" s="87"/>
      <c r="C5250" s="87"/>
      <c r="R5250" s="89"/>
      <c r="S5250" s="89"/>
      <c r="T5250" s="89"/>
    </row>
    <row r="5251" spans="2:20" s="86" customFormat="1" ht="10.199999999999999">
      <c r="B5251" s="87"/>
      <c r="C5251" s="87"/>
      <c r="R5251" s="89"/>
      <c r="S5251" s="89"/>
      <c r="T5251" s="89"/>
    </row>
    <row r="5252" spans="2:20" s="86" customFormat="1" ht="10.199999999999999">
      <c r="B5252" s="87"/>
      <c r="C5252" s="87"/>
      <c r="R5252" s="89"/>
      <c r="S5252" s="89"/>
      <c r="T5252" s="89"/>
    </row>
    <row r="5253" spans="2:20" s="86" customFormat="1" ht="10.199999999999999">
      <c r="B5253" s="87"/>
      <c r="C5253" s="87"/>
      <c r="R5253" s="89"/>
      <c r="S5253" s="89"/>
      <c r="T5253" s="89"/>
    </row>
    <row r="5254" spans="2:20" s="86" customFormat="1" ht="10.199999999999999">
      <c r="B5254" s="87"/>
      <c r="C5254" s="87"/>
      <c r="R5254" s="89"/>
      <c r="S5254" s="89"/>
      <c r="T5254" s="89"/>
    </row>
    <row r="5255" spans="2:20" s="86" customFormat="1" ht="10.199999999999999">
      <c r="B5255" s="87"/>
      <c r="C5255" s="87"/>
      <c r="R5255" s="89"/>
      <c r="S5255" s="89"/>
      <c r="T5255" s="89"/>
    </row>
    <row r="5256" spans="2:20" s="86" customFormat="1" ht="10.199999999999999">
      <c r="B5256" s="87"/>
      <c r="C5256" s="87"/>
      <c r="R5256" s="89"/>
      <c r="S5256" s="89"/>
      <c r="T5256" s="89"/>
    </row>
    <row r="5257" spans="2:20" s="86" customFormat="1" ht="10.199999999999999">
      <c r="B5257" s="87"/>
      <c r="C5257" s="87"/>
      <c r="R5257" s="89"/>
      <c r="S5257" s="89"/>
      <c r="T5257" s="89"/>
    </row>
    <row r="5258" spans="2:20" s="86" customFormat="1" ht="10.199999999999999">
      <c r="B5258" s="87"/>
      <c r="C5258" s="87"/>
      <c r="R5258" s="89"/>
      <c r="S5258" s="89"/>
      <c r="T5258" s="89"/>
    </row>
    <row r="5259" spans="2:20" s="86" customFormat="1" ht="10.199999999999999">
      <c r="B5259" s="87"/>
      <c r="C5259" s="87"/>
      <c r="R5259" s="89"/>
      <c r="S5259" s="89"/>
      <c r="T5259" s="89"/>
    </row>
    <row r="5260" spans="2:20" s="86" customFormat="1" ht="10.199999999999999">
      <c r="B5260" s="87"/>
      <c r="C5260" s="87"/>
      <c r="R5260" s="89"/>
      <c r="S5260" s="89"/>
      <c r="T5260" s="89"/>
    </row>
    <row r="5261" spans="2:20" s="86" customFormat="1" ht="10.199999999999999">
      <c r="B5261" s="87"/>
      <c r="C5261" s="87"/>
      <c r="R5261" s="89"/>
      <c r="S5261" s="89"/>
      <c r="T5261" s="89"/>
    </row>
    <row r="5262" spans="2:20" s="86" customFormat="1" ht="10.199999999999999">
      <c r="B5262" s="87"/>
      <c r="C5262" s="87"/>
      <c r="R5262" s="89"/>
      <c r="S5262" s="89"/>
      <c r="T5262" s="89"/>
    </row>
    <row r="5263" spans="2:20" s="86" customFormat="1" ht="10.199999999999999">
      <c r="B5263" s="87"/>
      <c r="C5263" s="87"/>
      <c r="R5263" s="89"/>
      <c r="S5263" s="89"/>
      <c r="T5263" s="89"/>
    </row>
    <row r="5264" spans="2:20" s="86" customFormat="1" ht="10.199999999999999">
      <c r="B5264" s="87"/>
      <c r="C5264" s="87"/>
      <c r="R5264" s="89"/>
      <c r="S5264" s="89"/>
      <c r="T5264" s="89"/>
    </row>
    <row r="5265" spans="2:20" s="86" customFormat="1" ht="10.199999999999999">
      <c r="B5265" s="87"/>
      <c r="C5265" s="87"/>
      <c r="R5265" s="89"/>
      <c r="S5265" s="89"/>
      <c r="T5265" s="89"/>
    </row>
    <row r="5266" spans="2:20" s="86" customFormat="1" ht="10.199999999999999">
      <c r="B5266" s="87"/>
      <c r="C5266" s="87"/>
      <c r="R5266" s="89"/>
      <c r="S5266" s="89"/>
      <c r="T5266" s="89"/>
    </row>
    <row r="5267" spans="2:20" s="86" customFormat="1" ht="10.199999999999999">
      <c r="B5267" s="87"/>
      <c r="C5267" s="87"/>
      <c r="R5267" s="89"/>
      <c r="S5267" s="89"/>
      <c r="T5267" s="89"/>
    </row>
    <row r="5268" spans="2:20" s="86" customFormat="1" ht="10.199999999999999">
      <c r="B5268" s="87"/>
      <c r="C5268" s="87"/>
      <c r="R5268" s="89"/>
      <c r="S5268" s="89"/>
      <c r="T5268" s="89"/>
    </row>
    <row r="5269" spans="2:20" s="86" customFormat="1" ht="10.199999999999999">
      <c r="B5269" s="87"/>
      <c r="C5269" s="87"/>
      <c r="R5269" s="89"/>
      <c r="S5269" s="89"/>
      <c r="T5269" s="89"/>
    </row>
    <row r="5270" spans="2:20" s="86" customFormat="1" ht="10.199999999999999">
      <c r="B5270" s="87"/>
      <c r="C5270" s="87"/>
      <c r="R5270" s="89"/>
      <c r="S5270" s="89"/>
      <c r="T5270" s="89"/>
    </row>
    <row r="5271" spans="2:20" s="86" customFormat="1" ht="10.199999999999999">
      <c r="B5271" s="87"/>
      <c r="C5271" s="87"/>
      <c r="R5271" s="89"/>
      <c r="S5271" s="89"/>
      <c r="T5271" s="89"/>
    </row>
    <row r="5272" spans="2:20" s="86" customFormat="1" ht="10.199999999999999">
      <c r="B5272" s="87"/>
      <c r="C5272" s="87"/>
      <c r="R5272" s="89"/>
      <c r="S5272" s="89"/>
      <c r="T5272" s="89"/>
    </row>
    <row r="5273" spans="2:20" s="86" customFormat="1" ht="10.199999999999999">
      <c r="B5273" s="87"/>
      <c r="C5273" s="87"/>
      <c r="R5273" s="89"/>
      <c r="S5273" s="89"/>
      <c r="T5273" s="89"/>
    </row>
    <row r="5274" spans="2:20" s="86" customFormat="1" ht="10.199999999999999">
      <c r="B5274" s="87"/>
      <c r="C5274" s="87"/>
      <c r="R5274" s="89"/>
      <c r="S5274" s="89"/>
      <c r="T5274" s="89"/>
    </row>
    <row r="5275" spans="2:20" s="86" customFormat="1" ht="10.199999999999999">
      <c r="B5275" s="87"/>
      <c r="C5275" s="87"/>
      <c r="R5275" s="89"/>
      <c r="S5275" s="89"/>
      <c r="T5275" s="89"/>
    </row>
    <row r="5276" spans="2:20" s="86" customFormat="1" ht="10.199999999999999">
      <c r="B5276" s="87"/>
      <c r="C5276" s="87"/>
      <c r="R5276" s="89"/>
      <c r="S5276" s="89"/>
      <c r="T5276" s="89"/>
    </row>
    <row r="5277" spans="2:20" s="86" customFormat="1" ht="10.199999999999999">
      <c r="B5277" s="87"/>
      <c r="C5277" s="87"/>
      <c r="R5277" s="89"/>
      <c r="S5277" s="89"/>
      <c r="T5277" s="89"/>
    </row>
    <row r="5278" spans="2:20" s="86" customFormat="1" ht="10.199999999999999">
      <c r="B5278" s="87"/>
      <c r="C5278" s="87"/>
      <c r="R5278" s="89"/>
      <c r="S5278" s="89"/>
      <c r="T5278" s="89"/>
    </row>
    <row r="5279" spans="2:20" s="86" customFormat="1" ht="10.199999999999999">
      <c r="B5279" s="87"/>
      <c r="C5279" s="87"/>
      <c r="R5279" s="89"/>
      <c r="S5279" s="89"/>
      <c r="T5279" s="89"/>
    </row>
    <row r="5280" spans="2:20" s="86" customFormat="1" ht="10.199999999999999">
      <c r="B5280" s="87"/>
      <c r="C5280" s="87"/>
      <c r="R5280" s="89"/>
      <c r="S5280" s="89"/>
      <c r="T5280" s="89"/>
    </row>
    <row r="5281" spans="2:20" s="86" customFormat="1" ht="10.199999999999999">
      <c r="B5281" s="87"/>
      <c r="C5281" s="87"/>
      <c r="R5281" s="89"/>
      <c r="S5281" s="89"/>
      <c r="T5281" s="89"/>
    </row>
    <row r="5282" spans="2:20" s="86" customFormat="1" ht="10.199999999999999">
      <c r="B5282" s="87"/>
      <c r="C5282" s="87"/>
      <c r="R5282" s="89"/>
      <c r="S5282" s="89"/>
      <c r="T5282" s="89"/>
    </row>
    <row r="5283" spans="2:20" s="86" customFormat="1" ht="10.199999999999999">
      <c r="B5283" s="87"/>
      <c r="C5283" s="87"/>
      <c r="R5283" s="89"/>
      <c r="S5283" s="89"/>
      <c r="T5283" s="89"/>
    </row>
    <row r="5284" spans="2:20" s="86" customFormat="1" ht="10.199999999999999">
      <c r="B5284" s="87"/>
      <c r="C5284" s="87"/>
      <c r="R5284" s="89"/>
      <c r="S5284" s="89"/>
      <c r="T5284" s="89"/>
    </row>
    <row r="5285" spans="2:20" s="86" customFormat="1" ht="10.199999999999999">
      <c r="B5285" s="87"/>
      <c r="C5285" s="87"/>
      <c r="R5285" s="89"/>
      <c r="S5285" s="89"/>
      <c r="T5285" s="89"/>
    </row>
    <row r="5286" spans="2:20" s="86" customFormat="1" ht="10.199999999999999">
      <c r="B5286" s="87"/>
      <c r="C5286" s="87"/>
      <c r="R5286" s="89"/>
      <c r="S5286" s="89"/>
      <c r="T5286" s="89"/>
    </row>
    <row r="5287" spans="2:20" s="86" customFormat="1" ht="10.199999999999999">
      <c r="B5287" s="87"/>
      <c r="C5287" s="87"/>
      <c r="R5287" s="89"/>
      <c r="S5287" s="89"/>
      <c r="T5287" s="89"/>
    </row>
    <row r="5288" spans="2:20" s="86" customFormat="1" ht="10.199999999999999">
      <c r="B5288" s="87"/>
      <c r="C5288" s="87"/>
      <c r="R5288" s="89"/>
      <c r="S5288" s="89"/>
      <c r="T5288" s="89"/>
    </row>
    <row r="5289" spans="2:20" s="86" customFormat="1" ht="10.199999999999999">
      <c r="B5289" s="87"/>
      <c r="C5289" s="87"/>
      <c r="R5289" s="89"/>
      <c r="S5289" s="89"/>
      <c r="T5289" s="89"/>
    </row>
    <row r="5290" spans="2:20" s="86" customFormat="1" ht="10.199999999999999">
      <c r="B5290" s="87"/>
      <c r="C5290" s="87"/>
      <c r="R5290" s="89"/>
      <c r="S5290" s="89"/>
      <c r="T5290" s="89"/>
    </row>
    <row r="5291" spans="2:20" s="86" customFormat="1" ht="10.199999999999999">
      <c r="B5291" s="87"/>
      <c r="C5291" s="87"/>
      <c r="R5291" s="89"/>
      <c r="S5291" s="89"/>
      <c r="T5291" s="89"/>
    </row>
    <row r="5292" spans="2:20" s="86" customFormat="1" ht="10.199999999999999">
      <c r="B5292" s="87"/>
      <c r="C5292" s="87"/>
      <c r="R5292" s="89"/>
      <c r="S5292" s="89"/>
      <c r="T5292" s="89"/>
    </row>
    <row r="5293" spans="2:20" s="86" customFormat="1" ht="10.199999999999999">
      <c r="B5293" s="87"/>
      <c r="C5293" s="87"/>
      <c r="R5293" s="89"/>
      <c r="S5293" s="89"/>
      <c r="T5293" s="89"/>
    </row>
    <row r="5294" spans="2:20" s="86" customFormat="1" ht="10.199999999999999">
      <c r="B5294" s="87"/>
      <c r="C5294" s="87"/>
      <c r="R5294" s="89"/>
      <c r="S5294" s="89"/>
      <c r="T5294" s="89"/>
    </row>
    <row r="5295" spans="2:20" s="86" customFormat="1" ht="10.199999999999999">
      <c r="B5295" s="87"/>
      <c r="C5295" s="87"/>
      <c r="R5295" s="89"/>
      <c r="S5295" s="89"/>
      <c r="T5295" s="89"/>
    </row>
    <row r="5296" spans="2:20" s="86" customFormat="1" ht="10.199999999999999">
      <c r="B5296" s="87"/>
      <c r="C5296" s="87"/>
      <c r="R5296" s="89"/>
      <c r="S5296" s="89"/>
      <c r="T5296" s="89"/>
    </row>
    <row r="5297" spans="2:20" s="86" customFormat="1" ht="10.199999999999999">
      <c r="B5297" s="87"/>
      <c r="C5297" s="87"/>
      <c r="R5297" s="89"/>
      <c r="S5297" s="89"/>
      <c r="T5297" s="89"/>
    </row>
    <row r="5298" spans="2:20" s="86" customFormat="1" ht="10.199999999999999">
      <c r="B5298" s="87"/>
      <c r="C5298" s="87"/>
      <c r="R5298" s="89"/>
      <c r="S5298" s="89"/>
      <c r="T5298" s="89"/>
    </row>
    <row r="5299" spans="2:20" s="86" customFormat="1" ht="10.199999999999999">
      <c r="B5299" s="87"/>
      <c r="C5299" s="87"/>
      <c r="R5299" s="89"/>
      <c r="S5299" s="89"/>
      <c r="T5299" s="89"/>
    </row>
    <row r="5300" spans="2:20" s="86" customFormat="1" ht="10.199999999999999">
      <c r="B5300" s="87"/>
      <c r="C5300" s="87"/>
      <c r="R5300" s="89"/>
      <c r="S5300" s="89"/>
      <c r="T5300" s="89"/>
    </row>
    <row r="5301" spans="2:20" s="86" customFormat="1" ht="10.199999999999999">
      <c r="B5301" s="87"/>
      <c r="C5301" s="87"/>
      <c r="R5301" s="89"/>
      <c r="S5301" s="89"/>
      <c r="T5301" s="89"/>
    </row>
    <row r="5302" spans="2:20" s="86" customFormat="1" ht="10.199999999999999">
      <c r="B5302" s="87"/>
      <c r="C5302" s="87"/>
      <c r="R5302" s="89"/>
      <c r="S5302" s="89"/>
      <c r="T5302" s="89"/>
    </row>
    <row r="5303" spans="2:20" s="86" customFormat="1" ht="10.199999999999999">
      <c r="B5303" s="87"/>
      <c r="C5303" s="87"/>
      <c r="R5303" s="89"/>
      <c r="S5303" s="89"/>
      <c r="T5303" s="89"/>
    </row>
    <row r="5304" spans="2:20" s="86" customFormat="1" ht="10.199999999999999">
      <c r="B5304" s="87"/>
      <c r="C5304" s="87"/>
      <c r="R5304" s="89"/>
      <c r="S5304" s="89"/>
      <c r="T5304" s="89"/>
    </row>
    <row r="5305" spans="2:20" s="86" customFormat="1" ht="10.199999999999999">
      <c r="B5305" s="87"/>
      <c r="C5305" s="87"/>
      <c r="R5305" s="89"/>
      <c r="S5305" s="89"/>
      <c r="T5305" s="89"/>
    </row>
    <row r="5306" spans="2:20" s="86" customFormat="1" ht="10.199999999999999">
      <c r="B5306" s="87"/>
      <c r="C5306" s="87"/>
      <c r="R5306" s="89"/>
      <c r="S5306" s="89"/>
      <c r="T5306" s="89"/>
    </row>
    <row r="5307" spans="2:20" s="86" customFormat="1" ht="10.199999999999999">
      <c r="B5307" s="87"/>
      <c r="C5307" s="87"/>
      <c r="R5307" s="89"/>
      <c r="S5307" s="89"/>
      <c r="T5307" s="89"/>
    </row>
    <row r="5308" spans="2:20" s="86" customFormat="1" ht="10.199999999999999">
      <c r="B5308" s="87"/>
      <c r="C5308" s="87"/>
      <c r="R5308" s="89"/>
      <c r="S5308" s="89"/>
      <c r="T5308" s="89"/>
    </row>
    <row r="5309" spans="2:20" s="86" customFormat="1" ht="10.199999999999999">
      <c r="B5309" s="87"/>
      <c r="C5309" s="87"/>
      <c r="R5309" s="89"/>
      <c r="S5309" s="89"/>
      <c r="T5309" s="89"/>
    </row>
    <row r="5310" spans="2:20" s="86" customFormat="1" ht="10.199999999999999">
      <c r="B5310" s="87"/>
      <c r="C5310" s="87"/>
      <c r="R5310" s="89"/>
      <c r="S5310" s="89"/>
      <c r="T5310" s="89"/>
    </row>
    <row r="5311" spans="2:20" s="86" customFormat="1" ht="10.199999999999999">
      <c r="B5311" s="87"/>
      <c r="C5311" s="87"/>
      <c r="R5311" s="89"/>
      <c r="S5311" s="89"/>
      <c r="T5311" s="89"/>
    </row>
    <row r="5312" spans="2:20" s="86" customFormat="1" ht="10.199999999999999">
      <c r="B5312" s="87"/>
      <c r="C5312" s="87"/>
      <c r="R5312" s="89"/>
      <c r="S5312" s="89"/>
      <c r="T5312" s="89"/>
    </row>
    <row r="5313" spans="2:20" s="86" customFormat="1" ht="10.199999999999999">
      <c r="B5313" s="87"/>
      <c r="C5313" s="87"/>
      <c r="R5313" s="89"/>
      <c r="S5313" s="89"/>
      <c r="T5313" s="89"/>
    </row>
    <row r="5314" spans="2:20" s="86" customFormat="1" ht="10.199999999999999">
      <c r="B5314" s="87"/>
      <c r="C5314" s="87"/>
      <c r="R5314" s="89"/>
      <c r="S5314" s="89"/>
      <c r="T5314" s="89"/>
    </row>
    <row r="5315" spans="2:20" s="86" customFormat="1" ht="10.199999999999999">
      <c r="B5315" s="87"/>
      <c r="C5315" s="87"/>
      <c r="R5315" s="89"/>
      <c r="S5315" s="89"/>
      <c r="T5315" s="89"/>
    </row>
    <row r="5316" spans="2:20" s="86" customFormat="1" ht="10.199999999999999">
      <c r="B5316" s="87"/>
      <c r="C5316" s="87"/>
      <c r="R5316" s="89"/>
      <c r="S5316" s="89"/>
      <c r="T5316" s="89"/>
    </row>
    <row r="5317" spans="2:20" s="86" customFormat="1" ht="10.199999999999999">
      <c r="B5317" s="87"/>
      <c r="C5317" s="87"/>
      <c r="R5317" s="89"/>
      <c r="S5317" s="89"/>
      <c r="T5317" s="89"/>
    </row>
    <row r="5318" spans="2:20" s="86" customFormat="1" ht="10.199999999999999">
      <c r="B5318" s="87"/>
      <c r="C5318" s="87"/>
      <c r="R5318" s="89"/>
      <c r="S5318" s="89"/>
      <c r="T5318" s="89"/>
    </row>
    <row r="5319" spans="2:20" s="86" customFormat="1" ht="10.199999999999999">
      <c r="B5319" s="87"/>
      <c r="C5319" s="87"/>
      <c r="R5319" s="89"/>
      <c r="S5319" s="89"/>
      <c r="T5319" s="89"/>
    </row>
    <row r="5320" spans="2:20" s="86" customFormat="1" ht="10.199999999999999">
      <c r="B5320" s="87"/>
      <c r="C5320" s="87"/>
      <c r="R5320" s="89"/>
      <c r="S5320" s="89"/>
      <c r="T5320" s="89"/>
    </row>
    <row r="5321" spans="2:20" s="86" customFormat="1" ht="10.199999999999999">
      <c r="B5321" s="87"/>
      <c r="C5321" s="87"/>
      <c r="R5321" s="89"/>
      <c r="S5321" s="89"/>
      <c r="T5321" s="89"/>
    </row>
    <row r="5322" spans="2:20" s="86" customFormat="1" ht="10.199999999999999">
      <c r="B5322" s="87"/>
      <c r="C5322" s="87"/>
      <c r="R5322" s="89"/>
      <c r="S5322" s="89"/>
      <c r="T5322" s="89"/>
    </row>
    <row r="5323" spans="2:20" s="86" customFormat="1" ht="10.199999999999999">
      <c r="B5323" s="87"/>
      <c r="C5323" s="87"/>
      <c r="R5323" s="89"/>
      <c r="S5323" s="89"/>
      <c r="T5323" s="89"/>
    </row>
    <row r="5324" spans="2:20" s="86" customFormat="1" ht="10.199999999999999">
      <c r="B5324" s="87"/>
      <c r="C5324" s="87"/>
      <c r="R5324" s="89"/>
      <c r="S5324" s="89"/>
      <c r="T5324" s="89"/>
    </row>
    <row r="5325" spans="2:20" s="86" customFormat="1" ht="10.199999999999999">
      <c r="B5325" s="87"/>
      <c r="C5325" s="87"/>
      <c r="R5325" s="89"/>
      <c r="S5325" s="89"/>
      <c r="T5325" s="89"/>
    </row>
    <row r="5326" spans="2:20" s="86" customFormat="1" ht="10.199999999999999">
      <c r="B5326" s="87"/>
      <c r="C5326" s="87"/>
      <c r="R5326" s="89"/>
      <c r="S5326" s="89"/>
      <c r="T5326" s="89"/>
    </row>
    <row r="5327" spans="2:20" s="86" customFormat="1" ht="10.199999999999999">
      <c r="B5327" s="87"/>
      <c r="C5327" s="87"/>
      <c r="R5327" s="89"/>
      <c r="S5327" s="89"/>
      <c r="T5327" s="89"/>
    </row>
    <row r="5328" spans="2:20" s="86" customFormat="1" ht="10.199999999999999">
      <c r="B5328" s="87"/>
      <c r="C5328" s="87"/>
      <c r="R5328" s="89"/>
      <c r="S5328" s="89"/>
      <c r="T5328" s="89"/>
    </row>
    <row r="5329" spans="2:20" s="86" customFormat="1" ht="10.199999999999999">
      <c r="B5329" s="87"/>
      <c r="C5329" s="87"/>
      <c r="R5329" s="89"/>
      <c r="S5329" s="89"/>
      <c r="T5329" s="89"/>
    </row>
    <row r="5330" spans="2:20" s="86" customFormat="1" ht="10.199999999999999">
      <c r="B5330" s="87"/>
      <c r="C5330" s="87"/>
      <c r="R5330" s="89"/>
      <c r="S5330" s="89"/>
      <c r="T5330" s="89"/>
    </row>
    <row r="5331" spans="2:20" s="86" customFormat="1" ht="10.199999999999999">
      <c r="B5331" s="87"/>
      <c r="C5331" s="87"/>
      <c r="R5331" s="89"/>
      <c r="S5331" s="89"/>
      <c r="T5331" s="89"/>
    </row>
    <row r="5332" spans="2:20" s="86" customFormat="1" ht="10.199999999999999">
      <c r="B5332" s="87"/>
      <c r="C5332" s="87"/>
      <c r="R5332" s="89"/>
      <c r="S5332" s="89"/>
      <c r="T5332" s="89"/>
    </row>
    <row r="5333" spans="2:20" s="86" customFormat="1" ht="10.199999999999999">
      <c r="B5333" s="87"/>
      <c r="C5333" s="87"/>
      <c r="R5333" s="89"/>
      <c r="S5333" s="89"/>
      <c r="T5333" s="89"/>
    </row>
    <row r="5334" spans="2:20" s="86" customFormat="1" ht="10.199999999999999">
      <c r="B5334" s="87"/>
      <c r="C5334" s="87"/>
      <c r="R5334" s="89"/>
      <c r="S5334" s="89"/>
      <c r="T5334" s="89"/>
    </row>
    <row r="5335" spans="2:20" s="86" customFormat="1" ht="10.199999999999999">
      <c r="B5335" s="87"/>
      <c r="C5335" s="87"/>
      <c r="R5335" s="89"/>
      <c r="S5335" s="89"/>
      <c r="T5335" s="89"/>
    </row>
    <row r="5336" spans="2:20" s="86" customFormat="1" ht="10.199999999999999">
      <c r="B5336" s="87"/>
      <c r="C5336" s="87"/>
      <c r="R5336" s="89"/>
      <c r="S5336" s="89"/>
      <c r="T5336" s="89"/>
    </row>
    <row r="5337" spans="2:20" s="86" customFormat="1" ht="10.199999999999999">
      <c r="B5337" s="87"/>
      <c r="C5337" s="87"/>
      <c r="R5337" s="89"/>
      <c r="S5337" s="89"/>
      <c r="T5337" s="89"/>
    </row>
    <row r="5338" spans="2:20" s="86" customFormat="1" ht="10.199999999999999">
      <c r="B5338" s="87"/>
      <c r="C5338" s="87"/>
      <c r="R5338" s="89"/>
      <c r="S5338" s="89"/>
      <c r="T5338" s="89"/>
    </row>
    <row r="5339" spans="2:20" s="86" customFormat="1" ht="10.199999999999999">
      <c r="B5339" s="87"/>
      <c r="C5339" s="87"/>
      <c r="R5339" s="89"/>
      <c r="S5339" s="89"/>
      <c r="T5339" s="89"/>
    </row>
    <row r="5340" spans="2:20" s="86" customFormat="1" ht="10.199999999999999">
      <c r="B5340" s="87"/>
      <c r="C5340" s="87"/>
      <c r="R5340" s="89"/>
      <c r="S5340" s="89"/>
      <c r="T5340" s="89"/>
    </row>
    <row r="5341" spans="2:20" s="86" customFormat="1" ht="10.199999999999999">
      <c r="B5341" s="87"/>
      <c r="C5341" s="87"/>
      <c r="R5341" s="89"/>
      <c r="S5341" s="89"/>
      <c r="T5341" s="89"/>
    </row>
    <row r="5342" spans="2:20" s="86" customFormat="1" ht="10.199999999999999">
      <c r="B5342" s="87"/>
      <c r="C5342" s="87"/>
      <c r="R5342" s="89"/>
      <c r="S5342" s="89"/>
      <c r="T5342" s="89"/>
    </row>
    <row r="5343" spans="2:20" s="86" customFormat="1" ht="10.199999999999999">
      <c r="B5343" s="87"/>
      <c r="C5343" s="87"/>
      <c r="R5343" s="89"/>
      <c r="S5343" s="89"/>
      <c r="T5343" s="89"/>
    </row>
    <row r="5344" spans="2:20" s="86" customFormat="1" ht="10.199999999999999">
      <c r="B5344" s="87"/>
      <c r="C5344" s="87"/>
      <c r="R5344" s="89"/>
      <c r="S5344" s="89"/>
      <c r="T5344" s="89"/>
    </row>
    <row r="5345" spans="2:20" s="86" customFormat="1" ht="10.199999999999999">
      <c r="B5345" s="87"/>
      <c r="C5345" s="87"/>
      <c r="R5345" s="89"/>
      <c r="S5345" s="89"/>
      <c r="T5345" s="89"/>
    </row>
    <row r="5346" spans="2:20" s="86" customFormat="1" ht="10.199999999999999">
      <c r="B5346" s="87"/>
      <c r="C5346" s="87"/>
      <c r="R5346" s="89"/>
      <c r="S5346" s="89"/>
      <c r="T5346" s="89"/>
    </row>
    <row r="5347" spans="2:20" s="86" customFormat="1" ht="10.199999999999999">
      <c r="B5347" s="87"/>
      <c r="C5347" s="87"/>
      <c r="R5347" s="89"/>
      <c r="S5347" s="89"/>
      <c r="T5347" s="89"/>
    </row>
    <row r="5348" spans="2:20" s="86" customFormat="1" ht="10.199999999999999">
      <c r="B5348" s="87"/>
      <c r="C5348" s="87"/>
      <c r="R5348" s="89"/>
      <c r="S5348" s="89"/>
      <c r="T5348" s="89"/>
    </row>
    <row r="5349" spans="2:20" s="86" customFormat="1" ht="10.199999999999999">
      <c r="B5349" s="87"/>
      <c r="C5349" s="87"/>
      <c r="R5349" s="89"/>
      <c r="S5349" s="89"/>
      <c r="T5349" s="89"/>
    </row>
    <row r="5350" spans="2:20" s="86" customFormat="1" ht="10.199999999999999">
      <c r="B5350" s="87"/>
      <c r="C5350" s="87"/>
      <c r="R5350" s="89"/>
      <c r="S5350" s="89"/>
      <c r="T5350" s="89"/>
    </row>
    <row r="5351" spans="2:20" s="86" customFormat="1" ht="10.199999999999999">
      <c r="B5351" s="87"/>
      <c r="C5351" s="87"/>
      <c r="R5351" s="89"/>
      <c r="S5351" s="89"/>
      <c r="T5351" s="89"/>
    </row>
    <row r="5352" spans="2:20" s="86" customFormat="1" ht="10.199999999999999">
      <c r="B5352" s="87"/>
      <c r="C5352" s="87"/>
      <c r="R5352" s="89"/>
      <c r="S5352" s="89"/>
      <c r="T5352" s="89"/>
    </row>
    <row r="5353" spans="2:20" s="86" customFormat="1" ht="10.199999999999999">
      <c r="B5353" s="87"/>
      <c r="C5353" s="87"/>
      <c r="R5353" s="89"/>
      <c r="S5353" s="89"/>
      <c r="T5353" s="89"/>
    </row>
    <row r="5354" spans="2:20" s="86" customFormat="1" ht="10.199999999999999">
      <c r="B5354" s="87"/>
      <c r="C5354" s="87"/>
      <c r="R5354" s="89"/>
      <c r="S5354" s="89"/>
      <c r="T5354" s="89"/>
    </row>
    <row r="5355" spans="2:20" s="86" customFormat="1" ht="10.199999999999999">
      <c r="B5355" s="87"/>
      <c r="C5355" s="87"/>
      <c r="R5355" s="89"/>
      <c r="S5355" s="89"/>
      <c r="T5355" s="89"/>
    </row>
    <row r="5356" spans="2:20" s="86" customFormat="1" ht="10.199999999999999">
      <c r="B5356" s="87"/>
      <c r="C5356" s="87"/>
      <c r="R5356" s="89"/>
      <c r="S5356" s="89"/>
      <c r="T5356" s="89"/>
    </row>
    <row r="5357" spans="2:20" s="86" customFormat="1" ht="10.199999999999999">
      <c r="B5357" s="87"/>
      <c r="C5357" s="87"/>
      <c r="R5357" s="89"/>
      <c r="S5357" s="89"/>
      <c r="T5357" s="89"/>
    </row>
    <row r="5358" spans="2:20" s="86" customFormat="1" ht="10.199999999999999">
      <c r="B5358" s="87"/>
      <c r="C5358" s="87"/>
      <c r="R5358" s="89"/>
      <c r="S5358" s="89"/>
      <c r="T5358" s="89"/>
    </row>
    <row r="5359" spans="2:20" s="86" customFormat="1" ht="10.199999999999999">
      <c r="B5359" s="87"/>
      <c r="C5359" s="87"/>
      <c r="R5359" s="89"/>
      <c r="S5359" s="89"/>
      <c r="T5359" s="89"/>
    </row>
    <row r="5360" spans="2:20" s="86" customFormat="1" ht="10.199999999999999">
      <c r="B5360" s="87"/>
      <c r="C5360" s="87"/>
      <c r="R5360" s="89"/>
      <c r="S5360" s="89"/>
      <c r="T5360" s="89"/>
    </row>
    <row r="5361" spans="2:20" s="86" customFormat="1" ht="10.199999999999999">
      <c r="B5361" s="87"/>
      <c r="C5361" s="87"/>
      <c r="R5361" s="89"/>
      <c r="S5361" s="89"/>
      <c r="T5361" s="89"/>
    </row>
    <row r="5362" spans="2:20" s="86" customFormat="1" ht="10.199999999999999">
      <c r="B5362" s="87"/>
      <c r="C5362" s="87"/>
      <c r="R5362" s="89"/>
      <c r="S5362" s="89"/>
      <c r="T5362" s="89"/>
    </row>
    <row r="5363" spans="2:20" s="86" customFormat="1" ht="10.199999999999999">
      <c r="B5363" s="87"/>
      <c r="C5363" s="87"/>
      <c r="R5363" s="89"/>
      <c r="S5363" s="89"/>
      <c r="T5363" s="89"/>
    </row>
    <row r="5364" spans="2:20" s="86" customFormat="1" ht="10.199999999999999">
      <c r="B5364" s="87"/>
      <c r="C5364" s="87"/>
      <c r="R5364" s="89"/>
      <c r="S5364" s="89"/>
      <c r="T5364" s="89"/>
    </row>
    <row r="5365" spans="2:20" s="86" customFormat="1" ht="10.199999999999999">
      <c r="B5365" s="87"/>
      <c r="C5365" s="87"/>
      <c r="R5365" s="89"/>
      <c r="S5365" s="89"/>
      <c r="T5365" s="89"/>
    </row>
    <row r="5366" spans="2:20" s="86" customFormat="1" ht="10.199999999999999">
      <c r="B5366" s="87"/>
      <c r="C5366" s="87"/>
      <c r="R5366" s="89"/>
      <c r="S5366" s="89"/>
      <c r="T5366" s="89"/>
    </row>
    <row r="5367" spans="2:20" s="86" customFormat="1" ht="10.199999999999999">
      <c r="B5367" s="87"/>
      <c r="C5367" s="87"/>
      <c r="R5367" s="89"/>
      <c r="S5367" s="89"/>
      <c r="T5367" s="89"/>
    </row>
    <row r="5368" spans="2:20" s="86" customFormat="1" ht="10.199999999999999">
      <c r="B5368" s="87"/>
      <c r="C5368" s="87"/>
      <c r="R5368" s="89"/>
      <c r="S5368" s="89"/>
      <c r="T5368" s="89"/>
    </row>
    <row r="5369" spans="2:20" s="86" customFormat="1" ht="10.199999999999999">
      <c r="B5369" s="87"/>
      <c r="C5369" s="87"/>
      <c r="R5369" s="89"/>
      <c r="S5369" s="89"/>
      <c r="T5369" s="89"/>
    </row>
    <row r="5370" spans="2:20" s="86" customFormat="1" ht="10.199999999999999">
      <c r="B5370" s="87"/>
      <c r="C5370" s="87"/>
      <c r="R5370" s="89"/>
      <c r="S5370" s="89"/>
      <c r="T5370" s="89"/>
    </row>
    <row r="5371" spans="2:20" s="86" customFormat="1" ht="10.199999999999999">
      <c r="B5371" s="87"/>
      <c r="C5371" s="87"/>
      <c r="R5371" s="89"/>
      <c r="S5371" s="89"/>
      <c r="T5371" s="89"/>
    </row>
    <row r="5372" spans="2:20" s="86" customFormat="1" ht="10.199999999999999">
      <c r="B5372" s="87"/>
      <c r="C5372" s="87"/>
      <c r="R5372" s="89"/>
      <c r="S5372" s="89"/>
      <c r="T5372" s="89"/>
    </row>
    <row r="5373" spans="2:20" s="86" customFormat="1" ht="10.199999999999999">
      <c r="B5373" s="87"/>
      <c r="C5373" s="87"/>
      <c r="R5373" s="89"/>
      <c r="S5373" s="89"/>
      <c r="T5373" s="89"/>
    </row>
    <row r="5374" spans="2:20" s="86" customFormat="1" ht="10.199999999999999">
      <c r="B5374" s="87"/>
      <c r="C5374" s="87"/>
      <c r="R5374" s="89"/>
      <c r="S5374" s="89"/>
      <c r="T5374" s="89"/>
    </row>
    <row r="5375" spans="2:20" s="86" customFormat="1" ht="10.199999999999999">
      <c r="B5375" s="87"/>
      <c r="C5375" s="87"/>
      <c r="R5375" s="89"/>
      <c r="S5375" s="89"/>
      <c r="T5375" s="89"/>
    </row>
    <row r="5376" spans="2:20" s="86" customFormat="1" ht="10.199999999999999">
      <c r="B5376" s="87"/>
      <c r="C5376" s="87"/>
      <c r="R5376" s="89"/>
      <c r="S5376" s="89"/>
      <c r="T5376" s="89"/>
    </row>
    <row r="5377" spans="2:20" s="86" customFormat="1" ht="10.199999999999999">
      <c r="B5377" s="87"/>
      <c r="C5377" s="87"/>
      <c r="R5377" s="89"/>
      <c r="S5377" s="89"/>
      <c r="T5377" s="89"/>
    </row>
    <row r="5378" spans="2:20" s="86" customFormat="1" ht="10.199999999999999">
      <c r="B5378" s="87"/>
      <c r="C5378" s="87"/>
      <c r="R5378" s="89"/>
      <c r="S5378" s="89"/>
      <c r="T5378" s="89"/>
    </row>
    <row r="5379" spans="2:20" s="86" customFormat="1" ht="10.199999999999999">
      <c r="B5379" s="87"/>
      <c r="C5379" s="87"/>
      <c r="R5379" s="89"/>
      <c r="S5379" s="89"/>
      <c r="T5379" s="89"/>
    </row>
    <row r="5380" spans="2:20" s="86" customFormat="1" ht="10.199999999999999">
      <c r="B5380" s="87"/>
      <c r="C5380" s="87"/>
      <c r="R5380" s="89"/>
      <c r="S5380" s="89"/>
      <c r="T5380" s="89"/>
    </row>
    <row r="5381" spans="2:20" s="86" customFormat="1" ht="10.199999999999999">
      <c r="B5381" s="87"/>
      <c r="C5381" s="87"/>
      <c r="R5381" s="89"/>
      <c r="S5381" s="89"/>
      <c r="T5381" s="89"/>
    </row>
    <row r="5382" spans="2:20" s="86" customFormat="1" ht="10.199999999999999">
      <c r="B5382" s="87"/>
      <c r="C5382" s="87"/>
      <c r="R5382" s="89"/>
      <c r="S5382" s="89"/>
      <c r="T5382" s="89"/>
    </row>
    <row r="5383" spans="2:20" s="86" customFormat="1" ht="10.199999999999999">
      <c r="B5383" s="87"/>
      <c r="C5383" s="87"/>
      <c r="R5383" s="89"/>
      <c r="S5383" s="89"/>
      <c r="T5383" s="89"/>
    </row>
    <row r="5384" spans="2:20" s="86" customFormat="1" ht="10.199999999999999">
      <c r="B5384" s="87"/>
      <c r="C5384" s="87"/>
      <c r="R5384" s="89"/>
      <c r="S5384" s="89"/>
      <c r="T5384" s="89"/>
    </row>
    <row r="5385" spans="2:20" s="86" customFormat="1" ht="10.199999999999999">
      <c r="B5385" s="87"/>
      <c r="C5385" s="87"/>
      <c r="R5385" s="89"/>
      <c r="S5385" s="89"/>
      <c r="T5385" s="89"/>
    </row>
    <row r="5386" spans="2:20" s="86" customFormat="1" ht="10.199999999999999">
      <c r="B5386" s="87"/>
      <c r="C5386" s="87"/>
      <c r="R5386" s="89"/>
      <c r="S5386" s="89"/>
      <c r="T5386" s="89"/>
    </row>
    <row r="5387" spans="2:20" s="86" customFormat="1" ht="10.199999999999999">
      <c r="B5387" s="87"/>
      <c r="C5387" s="87"/>
      <c r="R5387" s="89"/>
      <c r="S5387" s="89"/>
      <c r="T5387" s="89"/>
    </row>
    <row r="5388" spans="2:20" s="86" customFormat="1" ht="10.199999999999999">
      <c r="B5388" s="87"/>
      <c r="C5388" s="87"/>
      <c r="R5388" s="89"/>
      <c r="S5388" s="89"/>
      <c r="T5388" s="89"/>
    </row>
    <row r="5389" spans="2:20" s="86" customFormat="1" ht="10.199999999999999">
      <c r="B5389" s="87"/>
      <c r="C5389" s="87"/>
      <c r="R5389" s="89"/>
      <c r="S5389" s="89"/>
      <c r="T5389" s="89"/>
    </row>
    <row r="5390" spans="2:20" s="86" customFormat="1" ht="10.199999999999999">
      <c r="B5390" s="87"/>
      <c r="C5390" s="87"/>
      <c r="R5390" s="89"/>
      <c r="S5390" s="89"/>
      <c r="T5390" s="89"/>
    </row>
    <row r="5391" spans="2:20" s="86" customFormat="1" ht="10.199999999999999">
      <c r="B5391" s="87"/>
      <c r="C5391" s="87"/>
      <c r="R5391" s="89"/>
      <c r="S5391" s="89"/>
      <c r="T5391" s="89"/>
    </row>
    <row r="5392" spans="2:20" s="86" customFormat="1" ht="10.199999999999999">
      <c r="B5392" s="87"/>
      <c r="C5392" s="87"/>
      <c r="R5392" s="89"/>
      <c r="S5392" s="89"/>
      <c r="T5392" s="89"/>
    </row>
    <row r="5393" spans="2:20" s="86" customFormat="1" ht="10.199999999999999">
      <c r="B5393" s="87"/>
      <c r="C5393" s="87"/>
      <c r="R5393" s="89"/>
      <c r="S5393" s="89"/>
      <c r="T5393" s="89"/>
    </row>
    <row r="5394" spans="2:20" s="86" customFormat="1" ht="10.199999999999999">
      <c r="B5394" s="87"/>
      <c r="C5394" s="87"/>
      <c r="R5394" s="89"/>
      <c r="S5394" s="89"/>
      <c r="T5394" s="89"/>
    </row>
    <row r="5395" spans="2:20" s="86" customFormat="1" ht="10.199999999999999">
      <c r="B5395" s="87"/>
      <c r="C5395" s="87"/>
      <c r="R5395" s="89"/>
      <c r="S5395" s="89"/>
      <c r="T5395" s="89"/>
    </row>
    <row r="5396" spans="2:20" s="86" customFormat="1" ht="10.199999999999999">
      <c r="B5396" s="87"/>
      <c r="C5396" s="87"/>
      <c r="R5396" s="89"/>
      <c r="S5396" s="89"/>
      <c r="T5396" s="89"/>
    </row>
    <row r="5397" spans="2:20" s="86" customFormat="1" ht="10.199999999999999">
      <c r="B5397" s="87"/>
      <c r="C5397" s="87"/>
      <c r="R5397" s="89"/>
      <c r="S5397" s="89"/>
      <c r="T5397" s="89"/>
    </row>
    <row r="5398" spans="2:20" s="86" customFormat="1" ht="10.199999999999999">
      <c r="B5398" s="87"/>
      <c r="C5398" s="87"/>
      <c r="R5398" s="89"/>
      <c r="S5398" s="89"/>
      <c r="T5398" s="89"/>
    </row>
    <row r="5399" spans="2:20" s="86" customFormat="1" ht="10.199999999999999">
      <c r="B5399" s="87"/>
      <c r="C5399" s="87"/>
      <c r="R5399" s="89"/>
      <c r="S5399" s="89"/>
      <c r="T5399" s="89"/>
    </row>
    <row r="5400" spans="2:20" s="86" customFormat="1" ht="10.199999999999999">
      <c r="B5400" s="87"/>
      <c r="C5400" s="87"/>
      <c r="R5400" s="89"/>
      <c r="S5400" s="89"/>
      <c r="T5400" s="89"/>
    </row>
    <row r="5401" spans="2:20" s="86" customFormat="1" ht="10.199999999999999">
      <c r="B5401" s="87"/>
      <c r="C5401" s="87"/>
      <c r="R5401" s="89"/>
      <c r="S5401" s="89"/>
      <c r="T5401" s="89"/>
    </row>
    <row r="5402" spans="2:20" s="86" customFormat="1" ht="10.199999999999999">
      <c r="B5402" s="87"/>
      <c r="C5402" s="87"/>
      <c r="R5402" s="89"/>
      <c r="S5402" s="89"/>
      <c r="T5402" s="89"/>
    </row>
    <row r="5403" spans="2:20" s="86" customFormat="1" ht="10.199999999999999">
      <c r="B5403" s="87"/>
      <c r="C5403" s="87"/>
      <c r="R5403" s="89"/>
      <c r="S5403" s="89"/>
      <c r="T5403" s="89"/>
    </row>
    <row r="5404" spans="2:20" s="86" customFormat="1" ht="10.199999999999999">
      <c r="B5404" s="87"/>
      <c r="C5404" s="87"/>
      <c r="R5404" s="89"/>
      <c r="S5404" s="89"/>
      <c r="T5404" s="89"/>
    </row>
    <row r="5405" spans="2:20" s="86" customFormat="1" ht="10.199999999999999">
      <c r="B5405" s="87"/>
      <c r="C5405" s="87"/>
      <c r="R5405" s="89"/>
      <c r="S5405" s="89"/>
      <c r="T5405" s="89"/>
    </row>
    <row r="5406" spans="2:20" s="86" customFormat="1" ht="10.199999999999999">
      <c r="B5406" s="87"/>
      <c r="C5406" s="87"/>
      <c r="R5406" s="89"/>
      <c r="S5406" s="89"/>
      <c r="T5406" s="89"/>
    </row>
    <row r="5407" spans="2:20" s="86" customFormat="1" ht="10.199999999999999">
      <c r="B5407" s="87"/>
      <c r="C5407" s="87"/>
      <c r="R5407" s="89"/>
      <c r="S5407" s="89"/>
      <c r="T5407" s="89"/>
    </row>
    <row r="5408" spans="2:20" s="86" customFormat="1" ht="10.199999999999999">
      <c r="B5408" s="87"/>
      <c r="C5408" s="87"/>
      <c r="R5408" s="89"/>
      <c r="S5408" s="89"/>
      <c r="T5408" s="89"/>
    </row>
    <row r="5409" spans="2:20" s="86" customFormat="1" ht="10.199999999999999">
      <c r="B5409" s="87"/>
      <c r="C5409" s="87"/>
      <c r="R5409" s="89"/>
      <c r="S5409" s="89"/>
      <c r="T5409" s="89"/>
    </row>
    <row r="5410" spans="2:20" s="86" customFormat="1" ht="10.199999999999999">
      <c r="B5410" s="87"/>
      <c r="C5410" s="87"/>
      <c r="R5410" s="89"/>
      <c r="S5410" s="89"/>
      <c r="T5410" s="89"/>
    </row>
    <row r="5411" spans="2:20" s="86" customFormat="1" ht="10.199999999999999">
      <c r="B5411" s="87"/>
      <c r="C5411" s="87"/>
      <c r="R5411" s="89"/>
      <c r="S5411" s="89"/>
      <c r="T5411" s="89"/>
    </row>
    <row r="5412" spans="2:20" s="86" customFormat="1" ht="10.199999999999999">
      <c r="B5412" s="87"/>
      <c r="C5412" s="87"/>
      <c r="R5412" s="89"/>
      <c r="S5412" s="89"/>
      <c r="T5412" s="89"/>
    </row>
    <row r="5413" spans="2:20" s="86" customFormat="1" ht="10.199999999999999">
      <c r="B5413" s="87"/>
      <c r="C5413" s="87"/>
      <c r="R5413" s="89"/>
      <c r="S5413" s="89"/>
      <c r="T5413" s="89"/>
    </row>
    <row r="5414" spans="2:20" s="86" customFormat="1" ht="10.199999999999999">
      <c r="B5414" s="87"/>
      <c r="C5414" s="87"/>
      <c r="R5414" s="89"/>
      <c r="S5414" s="89"/>
      <c r="T5414" s="89"/>
    </row>
    <row r="5415" spans="2:20" s="86" customFormat="1" ht="10.199999999999999">
      <c r="B5415" s="87"/>
      <c r="C5415" s="87"/>
      <c r="R5415" s="89"/>
      <c r="S5415" s="89"/>
      <c r="T5415" s="89"/>
    </row>
    <row r="5416" spans="2:20" s="86" customFormat="1" ht="10.199999999999999">
      <c r="B5416" s="87"/>
      <c r="C5416" s="87"/>
      <c r="R5416" s="89"/>
      <c r="S5416" s="89"/>
      <c r="T5416" s="89"/>
    </row>
    <row r="5417" spans="2:20" s="86" customFormat="1" ht="10.199999999999999">
      <c r="B5417" s="87"/>
      <c r="C5417" s="87"/>
      <c r="R5417" s="89"/>
      <c r="S5417" s="89"/>
      <c r="T5417" s="89"/>
    </row>
    <row r="5418" spans="2:20" s="86" customFormat="1" ht="10.199999999999999">
      <c r="B5418" s="87"/>
      <c r="C5418" s="87"/>
      <c r="R5418" s="89"/>
      <c r="S5418" s="89"/>
      <c r="T5418" s="89"/>
    </row>
    <row r="5419" spans="2:20" s="86" customFormat="1" ht="10.199999999999999">
      <c r="B5419" s="87"/>
      <c r="C5419" s="87"/>
      <c r="R5419" s="89"/>
      <c r="S5419" s="89"/>
      <c r="T5419" s="89"/>
    </row>
    <row r="5420" spans="2:20" s="86" customFormat="1" ht="10.199999999999999">
      <c r="B5420" s="87"/>
      <c r="C5420" s="87"/>
      <c r="R5420" s="89"/>
      <c r="S5420" s="89"/>
      <c r="T5420" s="89"/>
    </row>
    <row r="5421" spans="2:20" s="86" customFormat="1" ht="10.199999999999999">
      <c r="B5421" s="87"/>
      <c r="C5421" s="87"/>
      <c r="R5421" s="89"/>
      <c r="S5421" s="89"/>
      <c r="T5421" s="89"/>
    </row>
    <row r="5422" spans="2:20" s="86" customFormat="1" ht="10.199999999999999">
      <c r="B5422" s="87"/>
      <c r="C5422" s="87"/>
      <c r="R5422" s="89"/>
      <c r="S5422" s="89"/>
      <c r="T5422" s="89"/>
    </row>
    <row r="5423" spans="2:20" s="86" customFormat="1" ht="10.199999999999999">
      <c r="B5423" s="87"/>
      <c r="C5423" s="87"/>
      <c r="R5423" s="89"/>
      <c r="S5423" s="89"/>
      <c r="T5423" s="89"/>
    </row>
    <row r="5424" spans="2:20" s="86" customFormat="1" ht="10.199999999999999">
      <c r="B5424" s="87"/>
      <c r="C5424" s="87"/>
      <c r="R5424" s="89"/>
      <c r="S5424" s="89"/>
      <c r="T5424" s="89"/>
    </row>
    <row r="5425" spans="2:20" s="86" customFormat="1" ht="10.199999999999999">
      <c r="B5425" s="87"/>
      <c r="C5425" s="87"/>
      <c r="R5425" s="89"/>
      <c r="S5425" s="89"/>
      <c r="T5425" s="89"/>
    </row>
    <row r="5426" spans="2:20" s="86" customFormat="1" ht="10.199999999999999">
      <c r="B5426" s="87"/>
      <c r="C5426" s="87"/>
      <c r="R5426" s="89"/>
      <c r="S5426" s="89"/>
      <c r="T5426" s="89"/>
    </row>
    <row r="5427" spans="2:20" s="86" customFormat="1" ht="10.199999999999999">
      <c r="B5427" s="87"/>
      <c r="C5427" s="87"/>
      <c r="R5427" s="89"/>
      <c r="S5427" s="89"/>
      <c r="T5427" s="89"/>
    </row>
    <row r="5428" spans="2:20" s="86" customFormat="1" ht="10.199999999999999">
      <c r="B5428" s="87"/>
      <c r="C5428" s="87"/>
      <c r="R5428" s="89"/>
      <c r="S5428" s="89"/>
      <c r="T5428" s="89"/>
    </row>
    <row r="5429" spans="2:20" s="86" customFormat="1" ht="10.199999999999999">
      <c r="B5429" s="87"/>
      <c r="C5429" s="87"/>
      <c r="R5429" s="89"/>
      <c r="S5429" s="89"/>
      <c r="T5429" s="89"/>
    </row>
    <row r="5430" spans="2:20" s="86" customFormat="1" ht="10.199999999999999">
      <c r="B5430" s="87"/>
      <c r="C5430" s="87"/>
      <c r="R5430" s="89"/>
      <c r="S5430" s="89"/>
      <c r="T5430" s="89"/>
    </row>
    <row r="5431" spans="2:20" s="86" customFormat="1" ht="10.199999999999999">
      <c r="B5431" s="87"/>
      <c r="C5431" s="87"/>
      <c r="R5431" s="89"/>
      <c r="S5431" s="89"/>
      <c r="T5431" s="89"/>
    </row>
    <row r="5432" spans="2:20" s="86" customFormat="1" ht="10.199999999999999">
      <c r="B5432" s="87"/>
      <c r="C5432" s="87"/>
      <c r="R5432" s="89"/>
      <c r="S5432" s="89"/>
      <c r="T5432" s="89"/>
    </row>
    <row r="5433" spans="2:20" s="86" customFormat="1" ht="10.199999999999999">
      <c r="B5433" s="87"/>
      <c r="C5433" s="87"/>
      <c r="R5433" s="89"/>
      <c r="S5433" s="89"/>
      <c r="T5433" s="89"/>
    </row>
    <row r="5434" spans="2:20" s="86" customFormat="1" ht="10.199999999999999">
      <c r="B5434" s="87"/>
      <c r="C5434" s="87"/>
      <c r="R5434" s="89"/>
      <c r="S5434" s="89"/>
      <c r="T5434" s="89"/>
    </row>
    <row r="5435" spans="2:20" s="86" customFormat="1" ht="10.199999999999999">
      <c r="B5435" s="87"/>
      <c r="C5435" s="87"/>
      <c r="R5435" s="89"/>
      <c r="S5435" s="89"/>
      <c r="T5435" s="89"/>
    </row>
    <row r="5436" spans="2:20" s="86" customFormat="1" ht="10.199999999999999">
      <c r="B5436" s="87"/>
      <c r="C5436" s="87"/>
      <c r="R5436" s="89"/>
      <c r="S5436" s="89"/>
      <c r="T5436" s="89"/>
    </row>
    <row r="5437" spans="2:20" s="86" customFormat="1" ht="10.199999999999999">
      <c r="B5437" s="87"/>
      <c r="C5437" s="87"/>
      <c r="R5437" s="89"/>
      <c r="S5437" s="89"/>
      <c r="T5437" s="89"/>
    </row>
    <row r="5438" spans="2:20" s="86" customFormat="1" ht="10.199999999999999">
      <c r="B5438" s="87"/>
      <c r="C5438" s="87"/>
      <c r="R5438" s="89"/>
      <c r="S5438" s="89"/>
      <c r="T5438" s="89"/>
    </row>
    <row r="5439" spans="2:20" s="86" customFormat="1" ht="10.199999999999999">
      <c r="B5439" s="87"/>
      <c r="C5439" s="87"/>
      <c r="R5439" s="89"/>
      <c r="S5439" s="89"/>
      <c r="T5439" s="89"/>
    </row>
    <row r="5440" spans="2:20" s="86" customFormat="1" ht="10.199999999999999">
      <c r="B5440" s="87"/>
      <c r="C5440" s="87"/>
      <c r="R5440" s="89"/>
      <c r="S5440" s="89"/>
      <c r="T5440" s="89"/>
    </row>
    <row r="5441" spans="2:20" s="86" customFormat="1" ht="10.199999999999999">
      <c r="B5441" s="87"/>
      <c r="C5441" s="87"/>
      <c r="R5441" s="89"/>
      <c r="S5441" s="89"/>
      <c r="T5441" s="89"/>
    </row>
    <row r="5442" spans="2:20" s="86" customFormat="1" ht="10.199999999999999">
      <c r="B5442" s="87"/>
      <c r="C5442" s="87"/>
      <c r="R5442" s="89"/>
      <c r="S5442" s="89"/>
      <c r="T5442" s="89"/>
    </row>
    <row r="5443" spans="2:20" s="86" customFormat="1" ht="10.199999999999999">
      <c r="B5443" s="87"/>
      <c r="C5443" s="87"/>
      <c r="R5443" s="89"/>
      <c r="S5443" s="89"/>
      <c r="T5443" s="89"/>
    </row>
    <row r="5444" spans="2:20" s="86" customFormat="1" ht="10.199999999999999">
      <c r="B5444" s="87"/>
      <c r="C5444" s="87"/>
      <c r="R5444" s="89"/>
      <c r="S5444" s="89"/>
      <c r="T5444" s="89"/>
    </row>
    <row r="5445" spans="2:20" s="86" customFormat="1" ht="10.199999999999999">
      <c r="B5445" s="87"/>
      <c r="C5445" s="87"/>
      <c r="R5445" s="89"/>
      <c r="S5445" s="89"/>
      <c r="T5445" s="89"/>
    </row>
    <row r="5446" spans="2:20" s="86" customFormat="1" ht="10.199999999999999">
      <c r="B5446" s="87"/>
      <c r="C5446" s="87"/>
      <c r="R5446" s="89"/>
      <c r="S5446" s="89"/>
      <c r="T5446" s="89"/>
    </row>
    <row r="5447" spans="2:20" s="86" customFormat="1" ht="10.199999999999999">
      <c r="B5447" s="87"/>
      <c r="C5447" s="87"/>
      <c r="R5447" s="89"/>
      <c r="S5447" s="89"/>
      <c r="T5447" s="89"/>
    </row>
    <row r="5448" spans="2:20" s="86" customFormat="1" ht="10.199999999999999">
      <c r="B5448" s="87"/>
      <c r="C5448" s="87"/>
      <c r="R5448" s="89"/>
      <c r="S5448" s="89"/>
      <c r="T5448" s="89"/>
    </row>
    <row r="5449" spans="2:20" s="86" customFormat="1" ht="10.199999999999999">
      <c r="B5449" s="87"/>
      <c r="C5449" s="87"/>
      <c r="R5449" s="89"/>
      <c r="S5449" s="89"/>
      <c r="T5449" s="89"/>
    </row>
    <row r="5450" spans="2:20" s="86" customFormat="1" ht="10.199999999999999">
      <c r="B5450" s="87"/>
      <c r="C5450" s="87"/>
      <c r="R5450" s="89"/>
      <c r="S5450" s="89"/>
      <c r="T5450" s="89"/>
    </row>
    <row r="5451" spans="2:20" s="86" customFormat="1" ht="10.199999999999999">
      <c r="B5451" s="87"/>
      <c r="C5451" s="87"/>
      <c r="R5451" s="89"/>
      <c r="S5451" s="89"/>
      <c r="T5451" s="89"/>
    </row>
    <row r="5452" spans="2:20" s="86" customFormat="1" ht="10.199999999999999">
      <c r="B5452" s="87"/>
      <c r="C5452" s="87"/>
      <c r="R5452" s="89"/>
      <c r="S5452" s="89"/>
      <c r="T5452" s="89"/>
    </row>
    <row r="5453" spans="2:20" s="86" customFormat="1" ht="10.199999999999999">
      <c r="B5453" s="87"/>
      <c r="C5453" s="87"/>
      <c r="R5453" s="89"/>
      <c r="S5453" s="89"/>
      <c r="T5453" s="89"/>
    </row>
    <row r="5454" spans="2:20" s="86" customFormat="1" ht="10.199999999999999">
      <c r="B5454" s="87"/>
      <c r="C5454" s="87"/>
      <c r="R5454" s="89"/>
      <c r="S5454" s="89"/>
      <c r="T5454" s="89"/>
    </row>
    <row r="5455" spans="2:20" s="86" customFormat="1" ht="10.199999999999999">
      <c r="B5455" s="87"/>
      <c r="C5455" s="87"/>
      <c r="R5455" s="89"/>
      <c r="S5455" s="89"/>
      <c r="T5455" s="89"/>
    </row>
    <row r="5456" spans="2:20" s="86" customFormat="1" ht="10.199999999999999">
      <c r="B5456" s="87"/>
      <c r="C5456" s="87"/>
      <c r="R5456" s="89"/>
      <c r="S5456" s="89"/>
      <c r="T5456" s="89"/>
    </row>
    <row r="5457" spans="2:20" s="86" customFormat="1" ht="10.199999999999999">
      <c r="B5457" s="87"/>
      <c r="C5457" s="87"/>
      <c r="R5457" s="89"/>
      <c r="S5457" s="89"/>
      <c r="T5457" s="89"/>
    </row>
    <row r="5458" spans="2:20" s="86" customFormat="1" ht="10.199999999999999">
      <c r="B5458" s="87"/>
      <c r="C5458" s="87"/>
      <c r="R5458" s="89"/>
      <c r="S5458" s="89"/>
      <c r="T5458" s="89"/>
    </row>
    <row r="5459" spans="2:20" s="86" customFormat="1" ht="10.199999999999999">
      <c r="B5459" s="87"/>
      <c r="C5459" s="87"/>
      <c r="R5459" s="89"/>
      <c r="S5459" s="89"/>
      <c r="T5459" s="89"/>
    </row>
    <row r="5460" spans="2:20" s="86" customFormat="1" ht="10.199999999999999">
      <c r="B5460" s="87"/>
      <c r="C5460" s="87"/>
      <c r="R5460" s="89"/>
      <c r="S5460" s="89"/>
      <c r="T5460" s="89"/>
    </row>
    <row r="5461" spans="2:20" s="86" customFormat="1" ht="10.199999999999999">
      <c r="B5461" s="87"/>
      <c r="C5461" s="87"/>
      <c r="R5461" s="89"/>
      <c r="S5461" s="89"/>
      <c r="T5461" s="89"/>
    </row>
    <row r="5462" spans="2:20" s="86" customFormat="1" ht="10.199999999999999">
      <c r="B5462" s="87"/>
      <c r="C5462" s="87"/>
      <c r="R5462" s="89"/>
      <c r="S5462" s="89"/>
      <c r="T5462" s="89"/>
    </row>
    <row r="5463" spans="2:20" s="86" customFormat="1" ht="10.199999999999999">
      <c r="B5463" s="87"/>
      <c r="C5463" s="87"/>
      <c r="R5463" s="89"/>
      <c r="S5463" s="89"/>
      <c r="T5463" s="89"/>
    </row>
    <row r="5464" spans="2:20" s="86" customFormat="1" ht="10.199999999999999">
      <c r="B5464" s="87"/>
      <c r="C5464" s="87"/>
      <c r="R5464" s="89"/>
      <c r="S5464" s="89"/>
      <c r="T5464" s="89"/>
    </row>
    <row r="5465" spans="2:20" s="86" customFormat="1" ht="10.199999999999999">
      <c r="B5465" s="87"/>
      <c r="C5465" s="87"/>
      <c r="R5465" s="89"/>
      <c r="S5465" s="89"/>
      <c r="T5465" s="89"/>
    </row>
    <row r="5466" spans="2:20" s="86" customFormat="1" ht="10.199999999999999">
      <c r="B5466" s="87"/>
      <c r="C5466" s="87"/>
      <c r="R5466" s="89"/>
      <c r="S5466" s="89"/>
      <c r="T5466" s="89"/>
    </row>
    <row r="5467" spans="2:20" s="86" customFormat="1" ht="10.199999999999999">
      <c r="B5467" s="87"/>
      <c r="C5467" s="87"/>
      <c r="R5467" s="89"/>
      <c r="S5467" s="89"/>
      <c r="T5467" s="89"/>
    </row>
    <row r="5468" spans="2:20" s="86" customFormat="1" ht="10.199999999999999">
      <c r="B5468" s="87"/>
      <c r="C5468" s="87"/>
      <c r="R5468" s="89"/>
      <c r="S5468" s="89"/>
      <c r="T5468" s="89"/>
    </row>
    <row r="5469" spans="2:20" s="86" customFormat="1" ht="10.199999999999999">
      <c r="B5469" s="87"/>
      <c r="C5469" s="87"/>
      <c r="R5469" s="89"/>
      <c r="S5469" s="89"/>
      <c r="T5469" s="89"/>
    </row>
    <row r="5470" spans="2:20" s="86" customFormat="1" ht="10.199999999999999">
      <c r="B5470" s="87"/>
      <c r="C5470" s="87"/>
      <c r="R5470" s="89"/>
      <c r="S5470" s="89"/>
      <c r="T5470" s="89"/>
    </row>
    <row r="5471" spans="2:20" s="86" customFormat="1" ht="10.199999999999999">
      <c r="B5471" s="87"/>
      <c r="C5471" s="87"/>
      <c r="R5471" s="89"/>
      <c r="S5471" s="89"/>
      <c r="T5471" s="89"/>
    </row>
    <row r="5472" spans="2:20" s="86" customFormat="1" ht="10.199999999999999">
      <c r="B5472" s="87"/>
      <c r="C5472" s="87"/>
      <c r="R5472" s="89"/>
      <c r="S5472" s="89"/>
      <c r="T5472" s="89"/>
    </row>
    <row r="5473" spans="2:20" s="86" customFormat="1" ht="10.199999999999999">
      <c r="B5473" s="87"/>
      <c r="C5473" s="87"/>
      <c r="R5473" s="89"/>
      <c r="S5473" s="89"/>
      <c r="T5473" s="89"/>
    </row>
    <row r="5474" spans="2:20" s="86" customFormat="1" ht="10.199999999999999">
      <c r="B5474" s="87"/>
      <c r="C5474" s="87"/>
      <c r="R5474" s="89"/>
      <c r="S5474" s="89"/>
      <c r="T5474" s="89"/>
    </row>
    <row r="5475" spans="2:20" s="86" customFormat="1" ht="10.199999999999999">
      <c r="B5475" s="87"/>
      <c r="C5475" s="87"/>
      <c r="R5475" s="89"/>
      <c r="S5475" s="89"/>
      <c r="T5475" s="89"/>
    </row>
    <row r="5476" spans="2:20" s="86" customFormat="1" ht="10.199999999999999">
      <c r="B5476" s="87"/>
      <c r="C5476" s="87"/>
      <c r="R5476" s="89"/>
      <c r="S5476" s="89"/>
      <c r="T5476" s="89"/>
    </row>
    <row r="5477" spans="2:20" s="86" customFormat="1" ht="10.199999999999999">
      <c r="B5477" s="87"/>
      <c r="C5477" s="87"/>
      <c r="R5477" s="89"/>
      <c r="S5477" s="89"/>
      <c r="T5477" s="89"/>
    </row>
    <row r="5478" spans="2:20" s="86" customFormat="1" ht="10.199999999999999">
      <c r="B5478" s="87"/>
      <c r="C5478" s="87"/>
      <c r="R5478" s="89"/>
      <c r="S5478" s="89"/>
      <c r="T5478" s="89"/>
    </row>
    <row r="5479" spans="2:20" s="86" customFormat="1" ht="10.199999999999999">
      <c r="B5479" s="87"/>
      <c r="C5479" s="87"/>
      <c r="R5479" s="89"/>
      <c r="S5479" s="89"/>
      <c r="T5479" s="89"/>
    </row>
    <row r="5480" spans="2:20" s="86" customFormat="1" ht="10.199999999999999">
      <c r="B5480" s="87"/>
      <c r="C5480" s="87"/>
      <c r="R5480" s="89"/>
      <c r="S5480" s="89"/>
      <c r="T5480" s="89"/>
    </row>
    <row r="5481" spans="2:20" s="86" customFormat="1" ht="10.199999999999999">
      <c r="B5481" s="87"/>
      <c r="C5481" s="87"/>
      <c r="R5481" s="89"/>
      <c r="S5481" s="89"/>
      <c r="T5481" s="89"/>
    </row>
    <row r="5482" spans="2:20" s="86" customFormat="1" ht="10.199999999999999">
      <c r="B5482" s="87"/>
      <c r="C5482" s="87"/>
      <c r="R5482" s="89"/>
      <c r="S5482" s="89"/>
      <c r="T5482" s="89"/>
    </row>
    <row r="5483" spans="2:20" s="86" customFormat="1" ht="10.199999999999999">
      <c r="B5483" s="87"/>
      <c r="C5483" s="87"/>
      <c r="R5483" s="89"/>
      <c r="S5483" s="89"/>
      <c r="T5483" s="89"/>
    </row>
    <row r="5484" spans="2:20" s="86" customFormat="1" ht="10.199999999999999">
      <c r="B5484" s="87"/>
      <c r="C5484" s="87"/>
      <c r="R5484" s="89"/>
      <c r="S5484" s="89"/>
      <c r="T5484" s="89"/>
    </row>
    <row r="5485" spans="2:20" s="86" customFormat="1" ht="10.199999999999999">
      <c r="B5485" s="87"/>
      <c r="C5485" s="87"/>
      <c r="R5485" s="89"/>
      <c r="S5485" s="89"/>
      <c r="T5485" s="89"/>
    </row>
    <row r="5486" spans="2:20" s="86" customFormat="1" ht="10.199999999999999">
      <c r="B5486" s="87"/>
      <c r="C5486" s="87"/>
      <c r="R5486" s="89"/>
      <c r="S5486" s="89"/>
      <c r="T5486" s="89"/>
    </row>
    <row r="5487" spans="2:20" s="86" customFormat="1" ht="10.199999999999999">
      <c r="B5487" s="87"/>
      <c r="C5487" s="87"/>
      <c r="R5487" s="89"/>
      <c r="S5487" s="89"/>
      <c r="T5487" s="89"/>
    </row>
    <row r="5488" spans="2:20" s="86" customFormat="1" ht="10.199999999999999">
      <c r="B5488" s="87"/>
      <c r="C5488" s="87"/>
      <c r="R5488" s="89"/>
      <c r="S5488" s="89"/>
      <c r="T5488" s="89"/>
    </row>
    <row r="5489" spans="2:20" s="86" customFormat="1" ht="10.199999999999999">
      <c r="B5489" s="87"/>
      <c r="C5489" s="87"/>
      <c r="R5489" s="89"/>
      <c r="S5489" s="89"/>
      <c r="T5489" s="89"/>
    </row>
    <row r="5490" spans="2:20" s="86" customFormat="1" ht="10.199999999999999">
      <c r="B5490" s="87"/>
      <c r="C5490" s="87"/>
      <c r="R5490" s="89"/>
      <c r="S5490" s="89"/>
      <c r="T5490" s="89"/>
    </row>
    <row r="5491" spans="2:20" s="86" customFormat="1" ht="10.199999999999999">
      <c r="B5491" s="87"/>
      <c r="C5491" s="87"/>
      <c r="R5491" s="89"/>
      <c r="S5491" s="89"/>
      <c r="T5491" s="89"/>
    </row>
    <row r="5492" spans="2:20" s="86" customFormat="1" ht="10.199999999999999">
      <c r="B5492" s="87"/>
      <c r="C5492" s="87"/>
      <c r="R5492" s="89"/>
      <c r="S5492" s="89"/>
      <c r="T5492" s="89"/>
    </row>
    <row r="5493" spans="2:20" s="86" customFormat="1" ht="10.199999999999999">
      <c r="B5493" s="87"/>
      <c r="C5493" s="87"/>
      <c r="R5493" s="89"/>
      <c r="S5493" s="89"/>
      <c r="T5493" s="89"/>
    </row>
    <row r="5494" spans="2:20" s="86" customFormat="1" ht="10.199999999999999">
      <c r="B5494" s="87"/>
      <c r="C5494" s="87"/>
      <c r="R5494" s="89"/>
      <c r="S5494" s="89"/>
      <c r="T5494" s="89"/>
    </row>
    <row r="5495" spans="2:20" s="86" customFormat="1" ht="10.199999999999999">
      <c r="B5495" s="87"/>
      <c r="C5495" s="87"/>
      <c r="R5495" s="89"/>
      <c r="S5495" s="89"/>
      <c r="T5495" s="89"/>
    </row>
    <row r="5496" spans="2:20" s="86" customFormat="1" ht="10.199999999999999">
      <c r="B5496" s="87"/>
      <c r="C5496" s="87"/>
      <c r="R5496" s="89"/>
      <c r="S5496" s="89"/>
      <c r="T5496" s="89"/>
    </row>
    <row r="5497" spans="2:20" s="86" customFormat="1" ht="10.199999999999999">
      <c r="B5497" s="87"/>
      <c r="C5497" s="87"/>
      <c r="R5497" s="89"/>
      <c r="S5497" s="89"/>
      <c r="T5497" s="89"/>
    </row>
    <row r="5498" spans="2:20" s="86" customFormat="1" ht="10.199999999999999">
      <c r="B5498" s="87"/>
      <c r="C5498" s="87"/>
      <c r="R5498" s="89"/>
      <c r="S5498" s="89"/>
      <c r="T5498" s="89"/>
    </row>
    <row r="5499" spans="2:20" s="86" customFormat="1" ht="10.199999999999999">
      <c r="B5499" s="87"/>
      <c r="C5499" s="87"/>
      <c r="R5499" s="89"/>
      <c r="S5499" s="89"/>
      <c r="T5499" s="89"/>
    </row>
    <row r="5500" spans="2:20" s="86" customFormat="1" ht="10.199999999999999">
      <c r="B5500" s="87"/>
      <c r="C5500" s="87"/>
      <c r="R5500" s="89"/>
      <c r="S5500" s="89"/>
      <c r="T5500" s="89"/>
    </row>
    <row r="5501" spans="2:20" s="86" customFormat="1" ht="10.199999999999999">
      <c r="B5501" s="87"/>
      <c r="C5501" s="87"/>
      <c r="R5501" s="89"/>
      <c r="S5501" s="89"/>
      <c r="T5501" s="89"/>
    </row>
    <row r="5502" spans="2:20" s="86" customFormat="1" ht="10.199999999999999">
      <c r="B5502" s="87"/>
      <c r="C5502" s="87"/>
      <c r="R5502" s="89"/>
      <c r="S5502" s="89"/>
      <c r="T5502" s="89"/>
    </row>
    <row r="5503" spans="2:20" s="86" customFormat="1" ht="10.199999999999999">
      <c r="B5503" s="87"/>
      <c r="C5503" s="87"/>
      <c r="R5503" s="89"/>
      <c r="S5503" s="89"/>
      <c r="T5503" s="89"/>
    </row>
    <row r="5504" spans="2:20" s="86" customFormat="1" ht="10.199999999999999">
      <c r="B5504" s="87"/>
      <c r="C5504" s="87"/>
      <c r="R5504" s="89"/>
      <c r="S5504" s="89"/>
      <c r="T5504" s="89"/>
    </row>
    <row r="5505" spans="2:20" s="86" customFormat="1" ht="10.199999999999999">
      <c r="B5505" s="87"/>
      <c r="C5505" s="87"/>
      <c r="R5505" s="89"/>
      <c r="S5505" s="89"/>
      <c r="T5505" s="89"/>
    </row>
    <row r="5506" spans="2:20" s="86" customFormat="1" ht="10.199999999999999">
      <c r="B5506" s="87"/>
      <c r="C5506" s="87"/>
      <c r="R5506" s="89"/>
      <c r="S5506" s="89"/>
      <c r="T5506" s="89"/>
    </row>
    <row r="5507" spans="2:20" s="86" customFormat="1" ht="10.199999999999999">
      <c r="B5507" s="87"/>
      <c r="C5507" s="87"/>
      <c r="R5507" s="89"/>
      <c r="S5507" s="89"/>
      <c r="T5507" s="89"/>
    </row>
    <row r="5508" spans="2:20" s="86" customFormat="1" ht="10.199999999999999">
      <c r="B5508" s="87"/>
      <c r="C5508" s="87"/>
      <c r="R5508" s="89"/>
      <c r="S5508" s="89"/>
      <c r="T5508" s="89"/>
    </row>
    <row r="5509" spans="2:20" s="86" customFormat="1" ht="10.199999999999999">
      <c r="B5509" s="87"/>
      <c r="C5509" s="87"/>
      <c r="R5509" s="89"/>
      <c r="S5509" s="89"/>
      <c r="T5509" s="89"/>
    </row>
    <row r="5510" spans="2:20" s="86" customFormat="1" ht="10.199999999999999">
      <c r="B5510" s="87"/>
      <c r="C5510" s="87"/>
      <c r="R5510" s="89"/>
      <c r="S5510" s="89"/>
      <c r="T5510" s="89"/>
    </row>
    <row r="5511" spans="2:20" s="86" customFormat="1" ht="10.199999999999999">
      <c r="B5511" s="87"/>
      <c r="C5511" s="87"/>
      <c r="R5511" s="89"/>
      <c r="S5511" s="89"/>
      <c r="T5511" s="89"/>
    </row>
    <row r="5512" spans="2:20" s="86" customFormat="1" ht="10.199999999999999">
      <c r="B5512" s="87"/>
      <c r="C5512" s="87"/>
      <c r="R5512" s="89"/>
      <c r="S5512" s="89"/>
      <c r="T5512" s="89"/>
    </row>
    <row r="5513" spans="2:20" s="86" customFormat="1" ht="10.199999999999999">
      <c r="B5513" s="87"/>
      <c r="C5513" s="87"/>
      <c r="R5513" s="89"/>
      <c r="S5513" s="89"/>
      <c r="T5513" s="89"/>
    </row>
    <row r="5514" spans="2:20" s="86" customFormat="1" ht="10.199999999999999">
      <c r="B5514" s="87"/>
      <c r="C5514" s="87"/>
      <c r="R5514" s="89"/>
      <c r="S5514" s="89"/>
      <c r="T5514" s="89"/>
    </row>
    <row r="5515" spans="2:20" s="86" customFormat="1" ht="10.199999999999999">
      <c r="B5515" s="87"/>
      <c r="C5515" s="87"/>
      <c r="R5515" s="89"/>
      <c r="S5515" s="89"/>
      <c r="T5515" s="89"/>
    </row>
    <row r="5516" spans="2:20" s="86" customFormat="1" ht="10.199999999999999">
      <c r="B5516" s="87"/>
      <c r="C5516" s="87"/>
      <c r="R5516" s="89"/>
      <c r="S5516" s="89"/>
      <c r="T5516" s="89"/>
    </row>
    <row r="5517" spans="2:20" s="86" customFormat="1" ht="10.199999999999999">
      <c r="B5517" s="87"/>
      <c r="C5517" s="87"/>
      <c r="R5517" s="89"/>
      <c r="S5517" s="89"/>
      <c r="T5517" s="89"/>
    </row>
    <row r="5518" spans="2:20" s="86" customFormat="1" ht="10.199999999999999">
      <c r="B5518" s="87"/>
      <c r="C5518" s="87"/>
      <c r="R5518" s="89"/>
      <c r="S5518" s="89"/>
      <c r="T5518" s="89"/>
    </row>
    <row r="5519" spans="2:20" s="86" customFormat="1" ht="10.199999999999999">
      <c r="B5519" s="87"/>
      <c r="C5519" s="87"/>
      <c r="R5519" s="89"/>
      <c r="S5519" s="89"/>
      <c r="T5519" s="89"/>
    </row>
    <row r="5520" spans="2:20" s="86" customFormat="1" ht="10.199999999999999">
      <c r="B5520" s="87"/>
      <c r="C5520" s="87"/>
      <c r="R5520" s="89"/>
      <c r="S5520" s="89"/>
      <c r="T5520" s="89"/>
    </row>
    <row r="5521" spans="2:20" s="86" customFormat="1" ht="10.199999999999999">
      <c r="B5521" s="87"/>
      <c r="C5521" s="87"/>
      <c r="R5521" s="89"/>
      <c r="S5521" s="89"/>
      <c r="T5521" s="89"/>
    </row>
    <row r="5522" spans="2:20" s="86" customFormat="1" ht="10.199999999999999">
      <c r="B5522" s="87"/>
      <c r="C5522" s="87"/>
      <c r="R5522" s="89"/>
      <c r="S5522" s="89"/>
      <c r="T5522" s="89"/>
    </row>
    <row r="5523" spans="2:20" s="86" customFormat="1" ht="10.199999999999999">
      <c r="B5523" s="87"/>
      <c r="C5523" s="87"/>
      <c r="R5523" s="89"/>
      <c r="S5523" s="89"/>
      <c r="T5523" s="89"/>
    </row>
    <row r="5524" spans="2:20" s="86" customFormat="1" ht="10.199999999999999">
      <c r="B5524" s="87"/>
      <c r="C5524" s="87"/>
      <c r="R5524" s="89"/>
      <c r="S5524" s="89"/>
      <c r="T5524" s="89"/>
    </row>
    <row r="5525" spans="2:20" s="86" customFormat="1" ht="10.199999999999999">
      <c r="B5525" s="87"/>
      <c r="C5525" s="87"/>
      <c r="R5525" s="89"/>
      <c r="S5525" s="89"/>
      <c r="T5525" s="89"/>
    </row>
    <row r="5526" spans="2:20" s="86" customFormat="1" ht="10.199999999999999">
      <c r="B5526" s="87"/>
      <c r="C5526" s="87"/>
      <c r="R5526" s="89"/>
      <c r="S5526" s="89"/>
      <c r="T5526" s="89"/>
    </row>
    <row r="5527" spans="2:20" s="86" customFormat="1" ht="10.199999999999999">
      <c r="B5527" s="87"/>
      <c r="C5527" s="87"/>
      <c r="R5527" s="89"/>
      <c r="S5527" s="89"/>
      <c r="T5527" s="89"/>
    </row>
    <row r="5528" spans="2:20" s="86" customFormat="1" ht="10.199999999999999">
      <c r="B5528" s="87"/>
      <c r="C5528" s="87"/>
      <c r="R5528" s="89"/>
      <c r="S5528" s="89"/>
      <c r="T5528" s="89"/>
    </row>
    <row r="5529" spans="2:20" s="86" customFormat="1" ht="10.199999999999999">
      <c r="B5529" s="87"/>
      <c r="C5529" s="87"/>
      <c r="R5529" s="89"/>
      <c r="S5529" s="89"/>
      <c r="T5529" s="89"/>
    </row>
    <row r="5530" spans="2:20" s="86" customFormat="1" ht="10.199999999999999">
      <c r="B5530" s="87"/>
      <c r="C5530" s="87"/>
      <c r="R5530" s="89"/>
      <c r="S5530" s="89"/>
      <c r="T5530" s="89"/>
    </row>
    <row r="5531" spans="2:20" s="86" customFormat="1" ht="10.199999999999999">
      <c r="B5531" s="87"/>
      <c r="C5531" s="87"/>
      <c r="R5531" s="89"/>
      <c r="S5531" s="89"/>
      <c r="T5531" s="89"/>
    </row>
    <row r="5532" spans="2:20" s="86" customFormat="1" ht="10.199999999999999">
      <c r="B5532" s="87"/>
      <c r="C5532" s="87"/>
      <c r="R5532" s="89"/>
      <c r="S5532" s="89"/>
      <c r="T5532" s="89"/>
    </row>
    <row r="5533" spans="2:20" s="86" customFormat="1" ht="10.199999999999999">
      <c r="B5533" s="87"/>
      <c r="C5533" s="87"/>
      <c r="R5533" s="89"/>
      <c r="S5533" s="89"/>
      <c r="T5533" s="89"/>
    </row>
    <row r="5534" spans="2:20" s="86" customFormat="1" ht="10.199999999999999">
      <c r="B5534" s="87"/>
      <c r="C5534" s="87"/>
      <c r="R5534" s="89"/>
      <c r="S5534" s="89"/>
      <c r="T5534" s="89"/>
    </row>
    <row r="5535" spans="2:20" s="86" customFormat="1" ht="10.199999999999999">
      <c r="B5535" s="87"/>
      <c r="C5535" s="87"/>
      <c r="R5535" s="89"/>
      <c r="S5535" s="89"/>
      <c r="T5535" s="89"/>
    </row>
    <row r="5536" spans="2:20" s="86" customFormat="1" ht="10.199999999999999">
      <c r="B5536" s="87"/>
      <c r="C5536" s="87"/>
      <c r="R5536" s="89"/>
      <c r="S5536" s="89"/>
      <c r="T5536" s="89"/>
    </row>
    <row r="5537" spans="2:20" s="86" customFormat="1" ht="10.199999999999999">
      <c r="B5537" s="87"/>
      <c r="C5537" s="87"/>
      <c r="R5537" s="89"/>
      <c r="S5537" s="89"/>
      <c r="T5537" s="89"/>
    </row>
    <row r="5538" spans="2:20" s="86" customFormat="1" ht="10.199999999999999">
      <c r="B5538" s="87"/>
      <c r="C5538" s="87"/>
      <c r="R5538" s="89"/>
      <c r="S5538" s="89"/>
      <c r="T5538" s="89"/>
    </row>
    <row r="5539" spans="2:20" s="86" customFormat="1" ht="10.199999999999999">
      <c r="B5539" s="87"/>
      <c r="C5539" s="87"/>
      <c r="R5539" s="89"/>
      <c r="S5539" s="89"/>
      <c r="T5539" s="89"/>
    </row>
    <row r="5540" spans="2:20" s="86" customFormat="1" ht="10.199999999999999">
      <c r="B5540" s="87"/>
      <c r="C5540" s="87"/>
      <c r="R5540" s="89"/>
      <c r="S5540" s="89"/>
      <c r="T5540" s="89"/>
    </row>
    <row r="5541" spans="2:20" s="86" customFormat="1" ht="10.199999999999999">
      <c r="B5541" s="87"/>
      <c r="C5541" s="87"/>
      <c r="R5541" s="89"/>
      <c r="S5541" s="89"/>
      <c r="T5541" s="89"/>
    </row>
    <row r="5542" spans="2:20" s="86" customFormat="1" ht="10.199999999999999">
      <c r="B5542" s="87"/>
      <c r="C5542" s="87"/>
      <c r="R5542" s="89"/>
      <c r="S5542" s="89"/>
      <c r="T5542" s="89"/>
    </row>
    <row r="5543" spans="2:20" s="86" customFormat="1" ht="10.199999999999999">
      <c r="B5543" s="87"/>
      <c r="C5543" s="87"/>
      <c r="R5543" s="89"/>
      <c r="S5543" s="89"/>
      <c r="T5543" s="89"/>
    </row>
    <row r="5544" spans="2:20" s="86" customFormat="1" ht="10.199999999999999">
      <c r="B5544" s="87"/>
      <c r="C5544" s="87"/>
      <c r="R5544" s="89"/>
      <c r="S5544" s="89"/>
      <c r="T5544" s="89"/>
    </row>
    <row r="5545" spans="2:20" s="86" customFormat="1" ht="10.199999999999999">
      <c r="B5545" s="87"/>
      <c r="C5545" s="87"/>
      <c r="R5545" s="89"/>
      <c r="S5545" s="89"/>
      <c r="T5545" s="89"/>
    </row>
    <row r="5546" spans="2:20" s="86" customFormat="1" ht="10.199999999999999">
      <c r="B5546" s="87"/>
      <c r="C5546" s="87"/>
      <c r="R5546" s="89"/>
      <c r="S5546" s="89"/>
      <c r="T5546" s="89"/>
    </row>
    <row r="5547" spans="2:20" s="86" customFormat="1" ht="10.199999999999999">
      <c r="B5547" s="87"/>
      <c r="C5547" s="87"/>
      <c r="R5547" s="89"/>
      <c r="S5547" s="89"/>
      <c r="T5547" s="89"/>
    </row>
    <row r="5548" spans="2:20" s="86" customFormat="1" ht="10.199999999999999">
      <c r="B5548" s="87"/>
      <c r="C5548" s="87"/>
      <c r="R5548" s="89"/>
      <c r="S5548" s="89"/>
      <c r="T5548" s="89"/>
    </row>
    <row r="5549" spans="2:20" s="86" customFormat="1" ht="10.199999999999999">
      <c r="B5549" s="87"/>
      <c r="C5549" s="87"/>
      <c r="R5549" s="89"/>
      <c r="S5549" s="89"/>
      <c r="T5549" s="89"/>
    </row>
    <row r="5550" spans="2:20" s="86" customFormat="1" ht="10.199999999999999">
      <c r="B5550" s="87"/>
      <c r="C5550" s="87"/>
      <c r="R5550" s="89"/>
      <c r="S5550" s="89"/>
      <c r="T5550" s="89"/>
    </row>
    <row r="5551" spans="2:20" s="86" customFormat="1" ht="10.199999999999999">
      <c r="B5551" s="87"/>
      <c r="C5551" s="87"/>
      <c r="R5551" s="89"/>
      <c r="S5551" s="89"/>
      <c r="T5551" s="89"/>
    </row>
    <row r="5552" spans="2:20" s="86" customFormat="1" ht="10.199999999999999">
      <c r="B5552" s="87"/>
      <c r="C5552" s="87"/>
      <c r="R5552" s="89"/>
      <c r="S5552" s="89"/>
      <c r="T5552" s="89"/>
    </row>
    <row r="5553" spans="2:20" s="86" customFormat="1" ht="10.199999999999999">
      <c r="B5553" s="87"/>
      <c r="C5553" s="87"/>
      <c r="R5553" s="89"/>
      <c r="S5553" s="89"/>
      <c r="T5553" s="89"/>
    </row>
    <row r="5554" spans="2:20" s="86" customFormat="1" ht="10.199999999999999">
      <c r="B5554" s="87"/>
      <c r="C5554" s="87"/>
      <c r="R5554" s="89"/>
      <c r="S5554" s="89"/>
      <c r="T5554" s="89"/>
    </row>
    <row r="5555" spans="2:20" s="86" customFormat="1" ht="10.199999999999999">
      <c r="B5555" s="87"/>
      <c r="C5555" s="87"/>
      <c r="R5555" s="89"/>
      <c r="S5555" s="89"/>
      <c r="T5555" s="89"/>
    </row>
    <row r="5556" spans="2:20" s="86" customFormat="1" ht="10.199999999999999">
      <c r="B5556" s="87"/>
      <c r="C5556" s="87"/>
      <c r="R5556" s="89"/>
      <c r="S5556" s="89"/>
      <c r="T5556" s="89"/>
    </row>
    <row r="5557" spans="2:20" s="86" customFormat="1" ht="10.199999999999999">
      <c r="B5557" s="87"/>
      <c r="C5557" s="87"/>
      <c r="R5557" s="89"/>
      <c r="S5557" s="89"/>
      <c r="T5557" s="89"/>
    </row>
    <row r="5558" spans="2:20" s="86" customFormat="1" ht="10.199999999999999">
      <c r="B5558" s="87"/>
      <c r="C5558" s="87"/>
      <c r="R5558" s="89"/>
      <c r="S5558" s="89"/>
      <c r="T5558" s="89"/>
    </row>
    <row r="5559" spans="2:20" s="86" customFormat="1" ht="10.199999999999999">
      <c r="B5559" s="87"/>
      <c r="C5559" s="87"/>
      <c r="R5559" s="89"/>
      <c r="S5559" s="89"/>
      <c r="T5559" s="89"/>
    </row>
    <row r="5560" spans="2:20" s="86" customFormat="1" ht="10.199999999999999">
      <c r="B5560" s="87"/>
      <c r="C5560" s="87"/>
      <c r="R5560" s="89"/>
      <c r="S5560" s="89"/>
      <c r="T5560" s="89"/>
    </row>
    <row r="5561" spans="2:20" s="86" customFormat="1" ht="10.199999999999999">
      <c r="B5561" s="87"/>
      <c r="C5561" s="87"/>
      <c r="R5561" s="89"/>
      <c r="S5561" s="89"/>
      <c r="T5561" s="89"/>
    </row>
    <row r="5562" spans="2:20" s="86" customFormat="1" ht="10.199999999999999">
      <c r="B5562" s="87"/>
      <c r="C5562" s="87"/>
      <c r="R5562" s="89"/>
      <c r="S5562" s="89"/>
      <c r="T5562" s="89"/>
    </row>
    <row r="5563" spans="2:20" s="86" customFormat="1" ht="10.199999999999999">
      <c r="B5563" s="87"/>
      <c r="C5563" s="87"/>
      <c r="R5563" s="89"/>
      <c r="S5563" s="89"/>
      <c r="T5563" s="89"/>
    </row>
    <row r="5564" spans="2:20" s="86" customFormat="1" ht="10.199999999999999">
      <c r="B5564" s="87"/>
      <c r="C5564" s="87"/>
      <c r="R5564" s="89"/>
      <c r="S5564" s="89"/>
      <c r="T5564" s="89"/>
    </row>
    <row r="5565" spans="2:20" s="86" customFormat="1" ht="10.199999999999999">
      <c r="B5565" s="87"/>
      <c r="C5565" s="87"/>
      <c r="R5565" s="89"/>
      <c r="S5565" s="89"/>
      <c r="T5565" s="89"/>
    </row>
    <row r="5566" spans="2:20" s="86" customFormat="1" ht="10.199999999999999">
      <c r="B5566" s="87"/>
      <c r="C5566" s="87"/>
      <c r="R5566" s="89"/>
      <c r="S5566" s="89"/>
      <c r="T5566" s="89"/>
    </row>
    <row r="5567" spans="2:20" s="86" customFormat="1" ht="10.199999999999999">
      <c r="B5567" s="87"/>
      <c r="C5567" s="87"/>
      <c r="R5567" s="89"/>
      <c r="S5567" s="89"/>
      <c r="T5567" s="89"/>
    </row>
    <row r="5568" spans="2:20" s="86" customFormat="1" ht="10.199999999999999">
      <c r="B5568" s="87"/>
      <c r="C5568" s="87"/>
      <c r="R5568" s="89"/>
      <c r="S5568" s="89"/>
      <c r="T5568" s="89"/>
    </row>
    <row r="5569" spans="2:20" s="86" customFormat="1" ht="10.199999999999999">
      <c r="B5569" s="87"/>
      <c r="C5569" s="87"/>
      <c r="R5569" s="89"/>
      <c r="S5569" s="89"/>
      <c r="T5569" s="89"/>
    </row>
    <row r="5570" spans="2:20" s="86" customFormat="1" ht="10.199999999999999">
      <c r="B5570" s="87"/>
      <c r="C5570" s="87"/>
      <c r="R5570" s="89"/>
      <c r="S5570" s="89"/>
      <c r="T5570" s="89"/>
    </row>
    <row r="5571" spans="2:20" s="86" customFormat="1" ht="10.199999999999999">
      <c r="B5571" s="87"/>
      <c r="C5571" s="87"/>
      <c r="R5571" s="89"/>
      <c r="S5571" s="89"/>
      <c r="T5571" s="89"/>
    </row>
    <row r="5572" spans="2:20" s="86" customFormat="1" ht="10.199999999999999">
      <c r="B5572" s="87"/>
      <c r="C5572" s="87"/>
      <c r="R5572" s="89"/>
      <c r="S5572" s="89"/>
      <c r="T5572" s="89"/>
    </row>
    <row r="5573" spans="2:20" s="86" customFormat="1" ht="10.199999999999999">
      <c r="B5573" s="87"/>
      <c r="C5573" s="87"/>
      <c r="R5573" s="89"/>
      <c r="S5573" s="89"/>
      <c r="T5573" s="89"/>
    </row>
    <row r="5574" spans="2:20" s="86" customFormat="1" ht="10.199999999999999">
      <c r="B5574" s="87"/>
      <c r="C5574" s="87"/>
      <c r="R5574" s="89"/>
      <c r="S5574" s="89"/>
      <c r="T5574" s="89"/>
    </row>
    <row r="5575" spans="2:20" s="86" customFormat="1" ht="10.199999999999999">
      <c r="B5575" s="87"/>
      <c r="C5575" s="87"/>
      <c r="R5575" s="89"/>
      <c r="S5575" s="89"/>
      <c r="T5575" s="89"/>
    </row>
    <row r="5576" spans="2:20" s="86" customFormat="1" ht="10.199999999999999">
      <c r="B5576" s="87"/>
      <c r="C5576" s="87"/>
      <c r="R5576" s="89"/>
      <c r="S5576" s="89"/>
      <c r="T5576" s="89"/>
    </row>
    <row r="5577" spans="2:20" s="86" customFormat="1" ht="10.199999999999999">
      <c r="B5577" s="87"/>
      <c r="C5577" s="87"/>
      <c r="R5577" s="89"/>
      <c r="S5577" s="89"/>
      <c r="T5577" s="89"/>
    </row>
    <row r="5578" spans="2:20" s="86" customFormat="1" ht="10.199999999999999">
      <c r="B5578" s="87"/>
      <c r="C5578" s="87"/>
      <c r="R5578" s="89"/>
      <c r="S5578" s="89"/>
      <c r="T5578" s="89"/>
    </row>
    <row r="5579" spans="2:20" s="86" customFormat="1" ht="10.199999999999999">
      <c r="B5579" s="87"/>
      <c r="C5579" s="87"/>
      <c r="R5579" s="89"/>
      <c r="S5579" s="89"/>
      <c r="T5579" s="89"/>
    </row>
    <row r="5580" spans="2:20" s="86" customFormat="1" ht="10.199999999999999">
      <c r="B5580" s="87"/>
      <c r="C5580" s="87"/>
      <c r="R5580" s="89"/>
      <c r="S5580" s="89"/>
      <c r="T5580" s="89"/>
    </row>
    <row r="5581" spans="2:20" s="86" customFormat="1" ht="10.199999999999999">
      <c r="B5581" s="87"/>
      <c r="C5581" s="87"/>
      <c r="R5581" s="89"/>
      <c r="S5581" s="89"/>
      <c r="T5581" s="89"/>
    </row>
    <row r="5582" spans="2:20" s="86" customFormat="1" ht="10.199999999999999">
      <c r="B5582" s="87"/>
      <c r="C5582" s="87"/>
      <c r="R5582" s="89"/>
      <c r="S5582" s="89"/>
      <c r="T5582" s="89"/>
    </row>
    <row r="5583" spans="2:20" s="86" customFormat="1" ht="10.199999999999999">
      <c r="B5583" s="87"/>
      <c r="C5583" s="87"/>
      <c r="R5583" s="89"/>
      <c r="S5583" s="89"/>
      <c r="T5583" s="89"/>
    </row>
    <row r="5584" spans="2:20" s="86" customFormat="1" ht="10.199999999999999">
      <c r="B5584" s="87"/>
      <c r="C5584" s="87"/>
      <c r="R5584" s="89"/>
      <c r="S5584" s="89"/>
      <c r="T5584" s="89"/>
    </row>
    <row r="5585" spans="2:20" s="86" customFormat="1" ht="10.199999999999999">
      <c r="B5585" s="87"/>
      <c r="C5585" s="87"/>
      <c r="R5585" s="89"/>
      <c r="S5585" s="89"/>
      <c r="T5585" s="89"/>
    </row>
    <row r="5586" spans="2:20" s="86" customFormat="1" ht="10.199999999999999">
      <c r="B5586" s="87"/>
      <c r="C5586" s="87"/>
      <c r="R5586" s="89"/>
      <c r="S5586" s="89"/>
      <c r="T5586" s="89"/>
    </row>
    <row r="5587" spans="2:20" s="86" customFormat="1" ht="10.199999999999999">
      <c r="B5587" s="87"/>
      <c r="C5587" s="87"/>
      <c r="R5587" s="89"/>
      <c r="S5587" s="89"/>
      <c r="T5587" s="89"/>
    </row>
    <row r="5588" spans="2:20" s="86" customFormat="1" ht="10.199999999999999">
      <c r="B5588" s="87"/>
      <c r="C5588" s="87"/>
      <c r="R5588" s="89"/>
      <c r="S5588" s="89"/>
      <c r="T5588" s="89"/>
    </row>
    <row r="5589" spans="2:20" s="86" customFormat="1" ht="10.199999999999999">
      <c r="B5589" s="87"/>
      <c r="C5589" s="87"/>
      <c r="R5589" s="89"/>
      <c r="S5589" s="89"/>
      <c r="T5589" s="89"/>
    </row>
    <row r="5590" spans="2:20" s="86" customFormat="1" ht="10.199999999999999">
      <c r="B5590" s="87"/>
      <c r="C5590" s="87"/>
      <c r="R5590" s="89"/>
      <c r="S5590" s="89"/>
      <c r="T5590" s="89"/>
    </row>
    <row r="5591" spans="2:20" s="86" customFormat="1" ht="10.199999999999999">
      <c r="B5591" s="87"/>
      <c r="C5591" s="87"/>
      <c r="R5591" s="89"/>
      <c r="S5591" s="89"/>
      <c r="T5591" s="89"/>
    </row>
    <row r="5592" spans="2:20" s="86" customFormat="1" ht="10.199999999999999">
      <c r="B5592" s="87"/>
      <c r="C5592" s="87"/>
      <c r="R5592" s="89"/>
      <c r="S5592" s="89"/>
      <c r="T5592" s="89"/>
    </row>
    <row r="5593" spans="2:20" s="86" customFormat="1" ht="10.199999999999999">
      <c r="B5593" s="87"/>
      <c r="C5593" s="87"/>
      <c r="R5593" s="89"/>
      <c r="S5593" s="89"/>
      <c r="T5593" s="89"/>
    </row>
    <row r="5594" spans="2:20" s="86" customFormat="1" ht="10.199999999999999">
      <c r="B5594" s="87"/>
      <c r="C5594" s="87"/>
      <c r="R5594" s="89"/>
      <c r="S5594" s="89"/>
      <c r="T5594" s="89"/>
    </row>
    <row r="5595" spans="2:20" s="86" customFormat="1" ht="10.199999999999999">
      <c r="B5595" s="87"/>
      <c r="C5595" s="87"/>
      <c r="R5595" s="89"/>
      <c r="S5595" s="89"/>
      <c r="T5595" s="89"/>
    </row>
    <row r="5596" spans="2:20" s="86" customFormat="1" ht="10.199999999999999">
      <c r="B5596" s="87"/>
      <c r="C5596" s="87"/>
      <c r="R5596" s="89"/>
      <c r="S5596" s="89"/>
      <c r="T5596" s="89"/>
    </row>
    <row r="5597" spans="2:20" s="86" customFormat="1" ht="10.199999999999999">
      <c r="B5597" s="87"/>
      <c r="C5597" s="87"/>
      <c r="R5597" s="89"/>
      <c r="S5597" s="89"/>
      <c r="T5597" s="89"/>
    </row>
    <row r="5598" spans="2:20" s="86" customFormat="1" ht="10.199999999999999">
      <c r="B5598" s="87"/>
      <c r="C5598" s="87"/>
      <c r="R5598" s="89"/>
      <c r="S5598" s="89"/>
      <c r="T5598" s="89"/>
    </row>
    <row r="5599" spans="2:20" s="86" customFormat="1" ht="10.199999999999999">
      <c r="B5599" s="87"/>
      <c r="C5599" s="87"/>
      <c r="R5599" s="89"/>
      <c r="S5599" s="89"/>
      <c r="T5599" s="89"/>
    </row>
    <row r="5600" spans="2:20" s="86" customFormat="1" ht="10.199999999999999">
      <c r="B5600" s="87"/>
      <c r="C5600" s="87"/>
      <c r="R5600" s="89"/>
      <c r="S5600" s="89"/>
      <c r="T5600" s="89"/>
    </row>
    <row r="5601" spans="2:20" s="86" customFormat="1" ht="10.199999999999999">
      <c r="B5601" s="87"/>
      <c r="C5601" s="87"/>
      <c r="R5601" s="89"/>
      <c r="S5601" s="89"/>
      <c r="T5601" s="89"/>
    </row>
    <row r="5602" spans="2:20" s="86" customFormat="1" ht="10.199999999999999">
      <c r="B5602" s="87"/>
      <c r="C5602" s="87"/>
      <c r="R5602" s="89"/>
      <c r="S5602" s="89"/>
      <c r="T5602" s="89"/>
    </row>
    <row r="5603" spans="2:20" s="86" customFormat="1" ht="10.199999999999999">
      <c r="B5603" s="87"/>
      <c r="C5603" s="87"/>
      <c r="R5603" s="89"/>
      <c r="S5603" s="89"/>
      <c r="T5603" s="89"/>
    </row>
    <row r="5604" spans="2:20" s="86" customFormat="1" ht="10.199999999999999">
      <c r="B5604" s="87"/>
      <c r="C5604" s="87"/>
      <c r="R5604" s="89"/>
      <c r="S5604" s="89"/>
      <c r="T5604" s="89"/>
    </row>
    <row r="5605" spans="2:20" s="86" customFormat="1" ht="10.199999999999999">
      <c r="B5605" s="87"/>
      <c r="C5605" s="87"/>
      <c r="R5605" s="89"/>
      <c r="S5605" s="89"/>
      <c r="T5605" s="89"/>
    </row>
    <row r="5606" spans="2:20" s="86" customFormat="1" ht="10.199999999999999">
      <c r="B5606" s="87"/>
      <c r="C5606" s="87"/>
      <c r="R5606" s="89"/>
      <c r="S5606" s="89"/>
      <c r="T5606" s="89"/>
    </row>
    <row r="5607" spans="2:20" s="86" customFormat="1" ht="10.199999999999999">
      <c r="B5607" s="87"/>
      <c r="C5607" s="87"/>
      <c r="R5607" s="89"/>
      <c r="S5607" s="89"/>
      <c r="T5607" s="89"/>
    </row>
    <row r="5608" spans="2:20" s="86" customFormat="1" ht="10.199999999999999">
      <c r="B5608" s="87"/>
      <c r="C5608" s="87"/>
      <c r="R5608" s="89"/>
      <c r="S5608" s="89"/>
      <c r="T5608" s="89"/>
    </row>
    <row r="5609" spans="2:20" s="86" customFormat="1" ht="10.199999999999999">
      <c r="B5609" s="87"/>
      <c r="C5609" s="87"/>
      <c r="R5609" s="89"/>
      <c r="S5609" s="89"/>
      <c r="T5609" s="89"/>
    </row>
    <row r="5610" spans="2:20" s="86" customFormat="1" ht="10.199999999999999">
      <c r="B5610" s="87"/>
      <c r="C5610" s="87"/>
      <c r="R5610" s="89"/>
      <c r="S5610" s="89"/>
      <c r="T5610" s="89"/>
    </row>
    <row r="5611" spans="2:20" s="86" customFormat="1" ht="10.199999999999999">
      <c r="B5611" s="87"/>
      <c r="C5611" s="87"/>
      <c r="R5611" s="89"/>
      <c r="S5611" s="89"/>
      <c r="T5611" s="89"/>
    </row>
    <row r="5612" spans="2:20" s="86" customFormat="1" ht="10.199999999999999">
      <c r="B5612" s="87"/>
      <c r="C5612" s="87"/>
      <c r="R5612" s="89"/>
      <c r="S5612" s="89"/>
      <c r="T5612" s="89"/>
    </row>
    <row r="5613" spans="2:20" s="86" customFormat="1" ht="10.199999999999999">
      <c r="B5613" s="87"/>
      <c r="C5613" s="87"/>
      <c r="R5613" s="89"/>
      <c r="S5613" s="89"/>
      <c r="T5613" s="89"/>
    </row>
    <row r="5614" spans="2:20" s="86" customFormat="1" ht="10.199999999999999">
      <c r="B5614" s="87"/>
      <c r="C5614" s="87"/>
      <c r="R5614" s="89"/>
      <c r="S5614" s="89"/>
      <c r="T5614" s="89"/>
    </row>
    <row r="5615" spans="2:20" s="86" customFormat="1" ht="10.199999999999999">
      <c r="B5615" s="87"/>
      <c r="C5615" s="87"/>
      <c r="R5615" s="89"/>
      <c r="S5615" s="89"/>
      <c r="T5615" s="89"/>
    </row>
    <row r="5616" spans="2:20" s="86" customFormat="1" ht="10.199999999999999">
      <c r="B5616" s="87"/>
      <c r="C5616" s="87"/>
      <c r="R5616" s="89"/>
      <c r="S5616" s="89"/>
      <c r="T5616" s="89"/>
    </row>
    <row r="5617" spans="2:20" s="86" customFormat="1" ht="10.199999999999999">
      <c r="B5617" s="87"/>
      <c r="C5617" s="87"/>
      <c r="R5617" s="89"/>
      <c r="S5617" s="89"/>
      <c r="T5617" s="89"/>
    </row>
    <row r="5618" spans="2:20" s="86" customFormat="1" ht="10.199999999999999">
      <c r="B5618" s="87"/>
      <c r="C5618" s="87"/>
      <c r="R5618" s="89"/>
      <c r="S5618" s="89"/>
      <c r="T5618" s="89"/>
    </row>
    <row r="5619" spans="2:20" s="86" customFormat="1" ht="10.199999999999999">
      <c r="B5619" s="87"/>
      <c r="C5619" s="87"/>
      <c r="R5619" s="89"/>
      <c r="S5619" s="89"/>
      <c r="T5619" s="89"/>
    </row>
    <row r="5620" spans="2:20" s="86" customFormat="1" ht="10.199999999999999">
      <c r="B5620" s="87"/>
      <c r="C5620" s="87"/>
      <c r="R5620" s="89"/>
      <c r="S5620" s="89"/>
      <c r="T5620" s="89"/>
    </row>
    <row r="5621" spans="2:20" s="86" customFormat="1" ht="10.199999999999999">
      <c r="B5621" s="87"/>
      <c r="C5621" s="87"/>
      <c r="R5621" s="89"/>
      <c r="S5621" s="89"/>
      <c r="T5621" s="89"/>
    </row>
    <row r="5622" spans="2:20" s="86" customFormat="1" ht="10.199999999999999">
      <c r="B5622" s="87"/>
      <c r="C5622" s="87"/>
      <c r="R5622" s="89"/>
      <c r="S5622" s="89"/>
      <c r="T5622" s="89"/>
    </row>
    <row r="5623" spans="2:20" s="86" customFormat="1" ht="10.199999999999999">
      <c r="B5623" s="87"/>
      <c r="C5623" s="87"/>
      <c r="R5623" s="89"/>
      <c r="S5623" s="89"/>
      <c r="T5623" s="89"/>
    </row>
    <row r="5624" spans="2:20" s="86" customFormat="1" ht="10.199999999999999">
      <c r="B5624" s="87"/>
      <c r="C5624" s="87"/>
      <c r="R5624" s="89"/>
      <c r="S5624" s="89"/>
      <c r="T5624" s="89"/>
    </row>
    <row r="5625" spans="2:20" s="86" customFormat="1" ht="10.199999999999999">
      <c r="B5625" s="87"/>
      <c r="C5625" s="87"/>
      <c r="R5625" s="89"/>
      <c r="S5625" s="89"/>
      <c r="T5625" s="89"/>
    </row>
    <row r="5626" spans="2:20" s="86" customFormat="1" ht="10.199999999999999">
      <c r="B5626" s="87"/>
      <c r="C5626" s="87"/>
      <c r="R5626" s="89"/>
      <c r="S5626" s="89"/>
      <c r="T5626" s="89"/>
    </row>
    <row r="5627" spans="2:20" s="86" customFormat="1" ht="10.199999999999999">
      <c r="B5627" s="87"/>
      <c r="C5627" s="87"/>
      <c r="R5627" s="89"/>
      <c r="S5627" s="89"/>
      <c r="T5627" s="89"/>
    </row>
    <row r="5628" spans="2:20" s="86" customFormat="1" ht="10.199999999999999">
      <c r="B5628" s="87"/>
      <c r="C5628" s="87"/>
      <c r="R5628" s="89"/>
      <c r="S5628" s="89"/>
      <c r="T5628" s="89"/>
    </row>
    <row r="5629" spans="2:20" s="86" customFormat="1" ht="10.199999999999999">
      <c r="B5629" s="87"/>
      <c r="C5629" s="87"/>
      <c r="R5629" s="89"/>
      <c r="S5629" s="89"/>
      <c r="T5629" s="89"/>
    </row>
    <row r="5630" spans="2:20" s="86" customFormat="1" ht="10.199999999999999">
      <c r="B5630" s="87"/>
      <c r="C5630" s="87"/>
      <c r="R5630" s="89"/>
      <c r="S5630" s="89"/>
      <c r="T5630" s="89"/>
    </row>
    <row r="5631" spans="2:20" s="86" customFormat="1" ht="10.199999999999999">
      <c r="B5631" s="87"/>
      <c r="C5631" s="87"/>
      <c r="R5631" s="89"/>
      <c r="S5631" s="89"/>
      <c r="T5631" s="89"/>
    </row>
    <row r="5632" spans="2:20" s="86" customFormat="1" ht="10.199999999999999">
      <c r="B5632" s="87"/>
      <c r="C5632" s="87"/>
      <c r="R5632" s="89"/>
      <c r="S5632" s="89"/>
      <c r="T5632" s="89"/>
    </row>
    <row r="5633" spans="2:20" s="86" customFormat="1" ht="10.199999999999999">
      <c r="B5633" s="87"/>
      <c r="C5633" s="87"/>
      <c r="R5633" s="89"/>
      <c r="S5633" s="89"/>
      <c r="T5633" s="89"/>
    </row>
    <row r="5634" spans="2:20" s="86" customFormat="1" ht="10.199999999999999">
      <c r="B5634" s="87"/>
      <c r="C5634" s="87"/>
      <c r="R5634" s="89"/>
      <c r="S5634" s="89"/>
      <c r="T5634" s="89"/>
    </row>
    <row r="5635" spans="2:20" s="86" customFormat="1" ht="10.199999999999999">
      <c r="B5635" s="87"/>
      <c r="C5635" s="87"/>
      <c r="R5635" s="89"/>
      <c r="S5635" s="89"/>
      <c r="T5635" s="89"/>
    </row>
    <row r="5636" spans="2:20" s="86" customFormat="1" ht="10.199999999999999">
      <c r="B5636" s="87"/>
      <c r="C5636" s="87"/>
      <c r="R5636" s="89"/>
      <c r="S5636" s="89"/>
      <c r="T5636" s="89"/>
    </row>
    <row r="5637" spans="2:20" s="86" customFormat="1" ht="10.199999999999999">
      <c r="B5637" s="87"/>
      <c r="C5637" s="87"/>
      <c r="R5637" s="89"/>
      <c r="S5637" s="89"/>
      <c r="T5637" s="89"/>
    </row>
    <row r="5638" spans="2:20" s="86" customFormat="1" ht="10.199999999999999">
      <c r="B5638" s="87"/>
      <c r="C5638" s="87"/>
      <c r="R5638" s="89"/>
      <c r="S5638" s="89"/>
      <c r="T5638" s="89"/>
    </row>
    <row r="5639" spans="2:20" s="86" customFormat="1" ht="10.199999999999999">
      <c r="B5639" s="87"/>
      <c r="C5639" s="87"/>
      <c r="R5639" s="89"/>
      <c r="S5639" s="89"/>
      <c r="T5639" s="89"/>
    </row>
    <row r="5640" spans="2:20" s="86" customFormat="1" ht="10.199999999999999">
      <c r="B5640" s="87"/>
      <c r="C5640" s="87"/>
      <c r="R5640" s="89"/>
      <c r="S5640" s="89"/>
      <c r="T5640" s="89"/>
    </row>
    <row r="5641" spans="2:20" s="86" customFormat="1" ht="10.199999999999999">
      <c r="B5641" s="87"/>
      <c r="C5641" s="87"/>
      <c r="R5641" s="89"/>
      <c r="S5641" s="89"/>
      <c r="T5641" s="89"/>
    </row>
    <row r="5642" spans="2:20" s="86" customFormat="1" ht="10.199999999999999">
      <c r="B5642" s="87"/>
      <c r="C5642" s="87"/>
      <c r="R5642" s="89"/>
      <c r="S5642" s="89"/>
      <c r="T5642" s="89"/>
    </row>
    <row r="5643" spans="2:20" s="86" customFormat="1" ht="10.199999999999999">
      <c r="B5643" s="87"/>
      <c r="C5643" s="87"/>
      <c r="R5643" s="89"/>
      <c r="S5643" s="89"/>
      <c r="T5643" s="89"/>
    </row>
    <row r="5644" spans="2:20" s="86" customFormat="1" ht="10.199999999999999">
      <c r="B5644" s="87"/>
      <c r="C5644" s="87"/>
      <c r="R5644" s="89"/>
      <c r="S5644" s="89"/>
      <c r="T5644" s="89"/>
    </row>
    <row r="5645" spans="2:20" s="86" customFormat="1" ht="10.199999999999999">
      <c r="B5645" s="87"/>
      <c r="C5645" s="87"/>
      <c r="R5645" s="89"/>
      <c r="S5645" s="89"/>
      <c r="T5645" s="89"/>
    </row>
    <row r="5646" spans="2:20" s="86" customFormat="1" ht="10.199999999999999">
      <c r="B5646" s="87"/>
      <c r="C5646" s="87"/>
      <c r="R5646" s="89"/>
      <c r="S5646" s="89"/>
      <c r="T5646" s="89"/>
    </row>
    <row r="5647" spans="2:20" s="86" customFormat="1" ht="10.199999999999999">
      <c r="B5647" s="87"/>
      <c r="C5647" s="87"/>
      <c r="R5647" s="89"/>
      <c r="S5647" s="89"/>
      <c r="T5647" s="89"/>
    </row>
    <row r="5648" spans="2:20" s="86" customFormat="1" ht="10.199999999999999">
      <c r="B5648" s="87"/>
      <c r="C5648" s="87"/>
      <c r="R5648" s="89"/>
      <c r="S5648" s="89"/>
      <c r="T5648" s="89"/>
    </row>
    <row r="5649" spans="2:20" s="86" customFormat="1" ht="10.199999999999999">
      <c r="B5649" s="87"/>
      <c r="C5649" s="87"/>
      <c r="R5649" s="89"/>
      <c r="S5649" s="89"/>
      <c r="T5649" s="89"/>
    </row>
    <row r="5650" spans="2:20" s="86" customFormat="1" ht="10.199999999999999">
      <c r="B5650" s="87"/>
      <c r="C5650" s="87"/>
      <c r="R5650" s="89"/>
      <c r="S5650" s="89"/>
      <c r="T5650" s="89"/>
    </row>
    <row r="5651" spans="2:20" s="86" customFormat="1" ht="10.199999999999999">
      <c r="B5651" s="87"/>
      <c r="C5651" s="87"/>
      <c r="R5651" s="89"/>
      <c r="S5651" s="89"/>
      <c r="T5651" s="89"/>
    </row>
    <row r="5652" spans="2:20" s="86" customFormat="1" ht="10.199999999999999">
      <c r="B5652" s="87"/>
      <c r="C5652" s="87"/>
      <c r="R5652" s="89"/>
      <c r="S5652" s="89"/>
      <c r="T5652" s="89"/>
    </row>
    <row r="5653" spans="2:20" s="86" customFormat="1" ht="10.199999999999999">
      <c r="B5653" s="87"/>
      <c r="C5653" s="87"/>
      <c r="R5653" s="89"/>
      <c r="S5653" s="89"/>
      <c r="T5653" s="89"/>
    </row>
    <row r="5654" spans="2:20" s="86" customFormat="1" ht="10.199999999999999">
      <c r="B5654" s="87"/>
      <c r="C5654" s="87"/>
      <c r="R5654" s="89"/>
      <c r="S5654" s="89"/>
      <c r="T5654" s="89"/>
    </row>
    <row r="5655" spans="2:20" s="86" customFormat="1" ht="10.199999999999999">
      <c r="B5655" s="87"/>
      <c r="C5655" s="87"/>
      <c r="R5655" s="89"/>
      <c r="S5655" s="89"/>
      <c r="T5655" s="89"/>
    </row>
    <row r="5656" spans="2:20" s="86" customFormat="1" ht="10.199999999999999">
      <c r="B5656" s="87"/>
      <c r="C5656" s="87"/>
      <c r="R5656" s="89"/>
      <c r="S5656" s="89"/>
      <c r="T5656" s="89"/>
    </row>
    <row r="5657" spans="2:20" s="86" customFormat="1" ht="10.199999999999999">
      <c r="B5657" s="87"/>
      <c r="C5657" s="87"/>
      <c r="R5657" s="89"/>
      <c r="S5657" s="89"/>
      <c r="T5657" s="89"/>
    </row>
    <row r="5658" spans="2:20" s="86" customFormat="1" ht="10.199999999999999">
      <c r="B5658" s="87"/>
      <c r="C5658" s="87"/>
      <c r="R5658" s="89"/>
      <c r="S5658" s="89"/>
      <c r="T5658" s="89"/>
    </row>
    <row r="5659" spans="2:20" s="86" customFormat="1" ht="10.199999999999999">
      <c r="B5659" s="87"/>
      <c r="C5659" s="87"/>
      <c r="R5659" s="89"/>
      <c r="S5659" s="89"/>
      <c r="T5659" s="89"/>
    </row>
    <row r="5660" spans="2:20" s="86" customFormat="1" ht="10.199999999999999">
      <c r="B5660" s="87"/>
      <c r="C5660" s="87"/>
      <c r="R5660" s="89"/>
      <c r="S5660" s="89"/>
      <c r="T5660" s="89"/>
    </row>
    <row r="5661" spans="2:20" s="86" customFormat="1" ht="10.199999999999999">
      <c r="B5661" s="87"/>
      <c r="C5661" s="87"/>
      <c r="R5661" s="89"/>
      <c r="S5661" s="89"/>
      <c r="T5661" s="89"/>
    </row>
    <row r="5662" spans="2:20" s="86" customFormat="1" ht="10.199999999999999">
      <c r="B5662" s="87"/>
      <c r="C5662" s="87"/>
      <c r="R5662" s="89"/>
      <c r="S5662" s="89"/>
      <c r="T5662" s="89"/>
    </row>
    <row r="5663" spans="2:20" s="86" customFormat="1" ht="10.199999999999999">
      <c r="B5663" s="87"/>
      <c r="C5663" s="87"/>
      <c r="R5663" s="89"/>
      <c r="S5663" s="89"/>
      <c r="T5663" s="89"/>
    </row>
    <row r="5664" spans="2:20" s="86" customFormat="1" ht="10.199999999999999">
      <c r="B5664" s="87"/>
      <c r="C5664" s="87"/>
      <c r="R5664" s="89"/>
      <c r="S5664" s="89"/>
      <c r="T5664" s="89"/>
    </row>
    <row r="5665" spans="2:20" s="86" customFormat="1" ht="10.199999999999999">
      <c r="B5665" s="87"/>
      <c r="C5665" s="87"/>
      <c r="R5665" s="89"/>
      <c r="S5665" s="89"/>
      <c r="T5665" s="89"/>
    </row>
    <row r="5666" spans="2:20" s="86" customFormat="1" ht="10.199999999999999">
      <c r="B5666" s="87"/>
      <c r="C5666" s="87"/>
      <c r="R5666" s="89"/>
      <c r="S5666" s="89"/>
      <c r="T5666" s="89"/>
    </row>
    <row r="5667" spans="2:20" s="86" customFormat="1" ht="10.199999999999999">
      <c r="B5667" s="87"/>
      <c r="C5667" s="87"/>
      <c r="R5667" s="89"/>
      <c r="S5667" s="89"/>
      <c r="T5667" s="89"/>
    </row>
    <row r="5668" spans="2:20" s="86" customFormat="1" ht="10.199999999999999">
      <c r="B5668" s="87"/>
      <c r="C5668" s="87"/>
      <c r="R5668" s="89"/>
      <c r="S5668" s="89"/>
      <c r="T5668" s="89"/>
    </row>
    <row r="5669" spans="2:20" s="86" customFormat="1" ht="10.199999999999999">
      <c r="B5669" s="87"/>
      <c r="C5669" s="87"/>
      <c r="R5669" s="89"/>
      <c r="S5669" s="89"/>
      <c r="T5669" s="89"/>
    </row>
    <row r="5670" spans="2:20" s="86" customFormat="1" ht="10.199999999999999">
      <c r="B5670" s="87"/>
      <c r="C5670" s="87"/>
      <c r="R5670" s="89"/>
      <c r="S5670" s="89"/>
      <c r="T5670" s="89"/>
    </row>
    <row r="5671" spans="2:20" s="86" customFormat="1" ht="10.199999999999999">
      <c r="B5671" s="87"/>
      <c r="C5671" s="87"/>
      <c r="R5671" s="89"/>
      <c r="S5671" s="89"/>
      <c r="T5671" s="89"/>
    </row>
    <row r="5672" spans="2:20" s="86" customFormat="1" ht="10.199999999999999">
      <c r="B5672" s="87"/>
      <c r="C5672" s="87"/>
      <c r="R5672" s="89"/>
      <c r="S5672" s="89"/>
      <c r="T5672" s="89"/>
    </row>
    <row r="5673" spans="2:20" s="86" customFormat="1" ht="10.199999999999999">
      <c r="B5673" s="87"/>
      <c r="C5673" s="87"/>
      <c r="R5673" s="89"/>
      <c r="S5673" s="89"/>
      <c r="T5673" s="89"/>
    </row>
    <row r="5674" spans="2:20" s="86" customFormat="1" ht="10.199999999999999">
      <c r="B5674" s="87"/>
      <c r="C5674" s="87"/>
      <c r="R5674" s="89"/>
      <c r="S5674" s="89"/>
      <c r="T5674" s="89"/>
    </row>
    <row r="5675" spans="2:20" s="86" customFormat="1" ht="10.199999999999999">
      <c r="B5675" s="87"/>
      <c r="C5675" s="87"/>
      <c r="R5675" s="89"/>
      <c r="S5675" s="89"/>
      <c r="T5675" s="89"/>
    </row>
    <row r="5676" spans="2:20" s="86" customFormat="1" ht="10.199999999999999">
      <c r="B5676" s="87"/>
      <c r="C5676" s="87"/>
      <c r="R5676" s="89"/>
      <c r="S5676" s="89"/>
      <c r="T5676" s="89"/>
    </row>
    <row r="5677" spans="2:20" s="86" customFormat="1" ht="10.199999999999999">
      <c r="B5677" s="87"/>
      <c r="C5677" s="87"/>
      <c r="R5677" s="89"/>
      <c r="S5677" s="89"/>
      <c r="T5677" s="89"/>
    </row>
    <row r="5678" spans="2:20" s="86" customFormat="1" ht="10.199999999999999">
      <c r="B5678" s="87"/>
      <c r="C5678" s="87"/>
      <c r="R5678" s="89"/>
      <c r="S5678" s="89"/>
      <c r="T5678" s="89"/>
    </row>
    <row r="5679" spans="2:20" s="86" customFormat="1" ht="10.199999999999999">
      <c r="B5679" s="87"/>
      <c r="C5679" s="87"/>
      <c r="R5679" s="89"/>
      <c r="S5679" s="89"/>
      <c r="T5679" s="89"/>
    </row>
    <row r="5680" spans="2:20" s="86" customFormat="1" ht="10.199999999999999">
      <c r="B5680" s="87"/>
      <c r="C5680" s="87"/>
      <c r="R5680" s="89"/>
      <c r="S5680" s="89"/>
      <c r="T5680" s="89"/>
    </row>
    <row r="5681" spans="2:20" s="86" customFormat="1" ht="10.199999999999999">
      <c r="B5681" s="87"/>
      <c r="C5681" s="87"/>
      <c r="R5681" s="89"/>
      <c r="S5681" s="89"/>
      <c r="T5681" s="89"/>
    </row>
    <row r="5682" spans="2:20" s="86" customFormat="1" ht="10.199999999999999">
      <c r="B5682" s="87"/>
      <c r="C5682" s="87"/>
      <c r="R5682" s="89"/>
      <c r="S5682" s="89"/>
      <c r="T5682" s="89"/>
    </row>
    <row r="5683" spans="2:20" s="86" customFormat="1" ht="10.199999999999999">
      <c r="B5683" s="87"/>
      <c r="C5683" s="87"/>
      <c r="R5683" s="89"/>
      <c r="S5683" s="89"/>
      <c r="T5683" s="89"/>
    </row>
    <row r="5684" spans="2:20" s="86" customFormat="1" ht="10.199999999999999">
      <c r="B5684" s="87"/>
      <c r="C5684" s="87"/>
      <c r="R5684" s="89"/>
      <c r="S5684" s="89"/>
      <c r="T5684" s="89"/>
    </row>
    <row r="5685" spans="2:20" s="86" customFormat="1" ht="10.199999999999999">
      <c r="B5685" s="87"/>
      <c r="C5685" s="87"/>
      <c r="R5685" s="89"/>
      <c r="S5685" s="89"/>
      <c r="T5685" s="89"/>
    </row>
    <row r="5686" spans="2:20" s="86" customFormat="1" ht="10.199999999999999">
      <c r="B5686" s="87"/>
      <c r="C5686" s="87"/>
      <c r="R5686" s="89"/>
      <c r="S5686" s="89"/>
      <c r="T5686" s="89"/>
    </row>
    <row r="5687" spans="2:20" s="86" customFormat="1" ht="10.199999999999999">
      <c r="B5687" s="87"/>
      <c r="C5687" s="87"/>
      <c r="R5687" s="89"/>
      <c r="S5687" s="89"/>
      <c r="T5687" s="89"/>
    </row>
    <row r="5688" spans="2:20" s="86" customFormat="1" ht="10.199999999999999">
      <c r="B5688" s="87"/>
      <c r="C5688" s="87"/>
      <c r="R5688" s="89"/>
      <c r="S5688" s="89"/>
      <c r="T5688" s="89"/>
    </row>
    <row r="5689" spans="2:20" s="86" customFormat="1" ht="10.199999999999999">
      <c r="B5689" s="87"/>
      <c r="C5689" s="87"/>
      <c r="R5689" s="89"/>
      <c r="S5689" s="89"/>
      <c r="T5689" s="89"/>
    </row>
    <row r="5690" spans="2:20" s="86" customFormat="1" ht="10.199999999999999">
      <c r="B5690" s="87"/>
      <c r="C5690" s="87"/>
      <c r="R5690" s="89"/>
      <c r="S5690" s="89"/>
      <c r="T5690" s="89"/>
    </row>
    <row r="5691" spans="2:20" s="86" customFormat="1" ht="10.199999999999999">
      <c r="B5691" s="87"/>
      <c r="C5691" s="87"/>
      <c r="R5691" s="89"/>
      <c r="S5691" s="89"/>
      <c r="T5691" s="89"/>
    </row>
    <row r="5692" spans="2:20" s="86" customFormat="1" ht="10.199999999999999">
      <c r="B5692" s="87"/>
      <c r="C5692" s="87"/>
      <c r="R5692" s="89"/>
      <c r="S5692" s="89"/>
      <c r="T5692" s="89"/>
    </row>
    <row r="5693" spans="2:20" s="86" customFormat="1" ht="10.199999999999999">
      <c r="B5693" s="87"/>
      <c r="C5693" s="87"/>
      <c r="R5693" s="89"/>
      <c r="S5693" s="89"/>
      <c r="T5693" s="89"/>
    </row>
    <row r="5694" spans="2:20" s="86" customFormat="1" ht="10.199999999999999">
      <c r="B5694" s="87"/>
      <c r="C5694" s="87"/>
      <c r="R5694" s="89"/>
      <c r="S5694" s="89"/>
      <c r="T5694" s="89"/>
    </row>
    <row r="5695" spans="2:20" s="86" customFormat="1" ht="10.199999999999999">
      <c r="B5695" s="87"/>
      <c r="C5695" s="87"/>
      <c r="R5695" s="89"/>
      <c r="S5695" s="89"/>
      <c r="T5695" s="89"/>
    </row>
    <row r="5696" spans="2:20" s="86" customFormat="1" ht="10.199999999999999">
      <c r="B5696" s="87"/>
      <c r="C5696" s="87"/>
      <c r="R5696" s="89"/>
      <c r="S5696" s="89"/>
      <c r="T5696" s="89"/>
    </row>
    <row r="5697" spans="2:20" s="86" customFormat="1" ht="10.199999999999999">
      <c r="B5697" s="87"/>
      <c r="C5697" s="87"/>
      <c r="R5697" s="89"/>
      <c r="S5697" s="89"/>
      <c r="T5697" s="89"/>
    </row>
    <row r="5698" spans="2:20" s="86" customFormat="1" ht="10.199999999999999">
      <c r="B5698" s="87"/>
      <c r="C5698" s="87"/>
      <c r="R5698" s="89"/>
      <c r="S5698" s="89"/>
      <c r="T5698" s="89"/>
    </row>
    <row r="5699" spans="2:20" s="86" customFormat="1" ht="10.199999999999999">
      <c r="B5699" s="87"/>
      <c r="C5699" s="87"/>
      <c r="R5699" s="89"/>
      <c r="S5699" s="89"/>
      <c r="T5699" s="89"/>
    </row>
    <row r="5700" spans="2:20" s="86" customFormat="1" ht="10.199999999999999">
      <c r="B5700" s="87"/>
      <c r="C5700" s="87"/>
      <c r="R5700" s="89"/>
      <c r="S5700" s="89"/>
      <c r="T5700" s="89"/>
    </row>
    <row r="5701" spans="2:20" s="86" customFormat="1" ht="10.199999999999999">
      <c r="B5701" s="87"/>
      <c r="C5701" s="87"/>
      <c r="R5701" s="89"/>
      <c r="S5701" s="89"/>
      <c r="T5701" s="89"/>
    </row>
    <row r="5702" spans="2:20" s="86" customFormat="1" ht="10.199999999999999">
      <c r="B5702" s="87"/>
      <c r="C5702" s="87"/>
      <c r="R5702" s="89"/>
      <c r="S5702" s="89"/>
      <c r="T5702" s="89"/>
    </row>
    <row r="5703" spans="2:20" s="86" customFormat="1" ht="10.199999999999999">
      <c r="B5703" s="87"/>
      <c r="C5703" s="87"/>
      <c r="R5703" s="89"/>
      <c r="S5703" s="89"/>
      <c r="T5703" s="89"/>
    </row>
    <row r="5704" spans="2:20" s="86" customFormat="1" ht="10.199999999999999">
      <c r="B5704" s="87"/>
      <c r="C5704" s="87"/>
      <c r="R5704" s="89"/>
      <c r="S5704" s="89"/>
      <c r="T5704" s="89"/>
    </row>
    <row r="5705" spans="2:20" s="86" customFormat="1" ht="10.199999999999999">
      <c r="B5705" s="87"/>
      <c r="C5705" s="87"/>
      <c r="R5705" s="89"/>
      <c r="S5705" s="89"/>
      <c r="T5705" s="89"/>
    </row>
    <row r="5706" spans="2:20" s="86" customFormat="1" ht="10.199999999999999">
      <c r="B5706" s="87"/>
      <c r="C5706" s="87"/>
      <c r="R5706" s="89"/>
      <c r="S5706" s="89"/>
      <c r="T5706" s="89"/>
    </row>
    <row r="5707" spans="2:20" s="86" customFormat="1" ht="10.199999999999999">
      <c r="B5707" s="87"/>
      <c r="C5707" s="87"/>
      <c r="R5707" s="89"/>
      <c r="S5707" s="89"/>
      <c r="T5707" s="89"/>
    </row>
    <row r="5708" spans="2:20" s="86" customFormat="1" ht="10.199999999999999">
      <c r="B5708" s="87"/>
      <c r="C5708" s="87"/>
      <c r="R5708" s="89"/>
      <c r="S5708" s="89"/>
      <c r="T5708" s="89"/>
    </row>
    <row r="5709" spans="2:20" s="86" customFormat="1" ht="10.199999999999999">
      <c r="B5709" s="87"/>
      <c r="C5709" s="87"/>
      <c r="R5709" s="89"/>
      <c r="S5709" s="89"/>
      <c r="T5709" s="89"/>
    </row>
    <row r="5710" spans="2:20" s="86" customFormat="1" ht="10.199999999999999">
      <c r="B5710" s="87"/>
      <c r="C5710" s="87"/>
      <c r="R5710" s="89"/>
      <c r="S5710" s="89"/>
      <c r="T5710" s="89"/>
    </row>
    <row r="5711" spans="2:20" s="86" customFormat="1" ht="10.199999999999999">
      <c r="B5711" s="87"/>
      <c r="C5711" s="87"/>
      <c r="R5711" s="89"/>
      <c r="S5711" s="89"/>
      <c r="T5711" s="89"/>
    </row>
    <row r="5712" spans="2:20" s="86" customFormat="1" ht="10.199999999999999">
      <c r="B5712" s="87"/>
      <c r="C5712" s="87"/>
      <c r="R5712" s="89"/>
      <c r="S5712" s="89"/>
      <c r="T5712" s="89"/>
    </row>
    <row r="5713" spans="2:20" s="86" customFormat="1" ht="10.199999999999999">
      <c r="B5713" s="87"/>
      <c r="C5713" s="87"/>
      <c r="R5713" s="89"/>
      <c r="S5713" s="89"/>
      <c r="T5713" s="89"/>
    </row>
    <row r="5714" spans="2:20" s="86" customFormat="1" ht="10.199999999999999">
      <c r="B5714" s="87"/>
      <c r="C5714" s="87"/>
      <c r="R5714" s="89"/>
      <c r="S5714" s="89"/>
      <c r="T5714" s="89"/>
    </row>
    <row r="5715" spans="2:20" s="86" customFormat="1" ht="10.199999999999999">
      <c r="B5715" s="87"/>
      <c r="C5715" s="87"/>
      <c r="R5715" s="89"/>
      <c r="S5715" s="89"/>
      <c r="T5715" s="89"/>
    </row>
    <row r="5716" spans="2:20" s="86" customFormat="1" ht="10.199999999999999">
      <c r="B5716" s="87"/>
      <c r="C5716" s="87"/>
      <c r="R5716" s="89"/>
      <c r="S5716" s="89"/>
      <c r="T5716" s="89"/>
    </row>
    <row r="5717" spans="2:20" s="86" customFormat="1" ht="10.199999999999999">
      <c r="B5717" s="87"/>
      <c r="C5717" s="87"/>
      <c r="R5717" s="89"/>
      <c r="S5717" s="89"/>
      <c r="T5717" s="89"/>
    </row>
    <row r="5718" spans="2:20" s="86" customFormat="1" ht="10.199999999999999">
      <c r="B5718" s="87"/>
      <c r="C5718" s="87"/>
      <c r="R5718" s="89"/>
      <c r="S5718" s="89"/>
      <c r="T5718" s="89"/>
    </row>
    <row r="5719" spans="2:20" s="86" customFormat="1" ht="10.199999999999999">
      <c r="B5719" s="87"/>
      <c r="C5719" s="87"/>
      <c r="R5719" s="89"/>
      <c r="S5719" s="89"/>
      <c r="T5719" s="89"/>
    </row>
    <row r="5720" spans="2:20" s="86" customFormat="1" ht="10.199999999999999">
      <c r="B5720" s="87"/>
      <c r="C5720" s="87"/>
      <c r="R5720" s="89"/>
      <c r="S5720" s="89"/>
      <c r="T5720" s="89"/>
    </row>
    <row r="5721" spans="2:20" s="86" customFormat="1" ht="10.199999999999999">
      <c r="B5721" s="87"/>
      <c r="C5721" s="87"/>
      <c r="R5721" s="89"/>
      <c r="S5721" s="89"/>
      <c r="T5721" s="89"/>
    </row>
    <row r="5722" spans="2:20" s="86" customFormat="1" ht="10.199999999999999">
      <c r="B5722" s="87"/>
      <c r="C5722" s="87"/>
      <c r="R5722" s="89"/>
      <c r="S5722" s="89"/>
      <c r="T5722" s="89"/>
    </row>
    <row r="5723" spans="2:20" s="86" customFormat="1" ht="10.199999999999999">
      <c r="B5723" s="87"/>
      <c r="C5723" s="87"/>
      <c r="R5723" s="89"/>
      <c r="S5723" s="89"/>
      <c r="T5723" s="89"/>
    </row>
    <row r="5724" spans="2:20" s="86" customFormat="1" ht="10.199999999999999">
      <c r="B5724" s="87"/>
      <c r="C5724" s="87"/>
      <c r="R5724" s="89"/>
      <c r="S5724" s="89"/>
      <c r="T5724" s="89"/>
    </row>
    <row r="5725" spans="2:20" s="86" customFormat="1" ht="10.199999999999999">
      <c r="B5725" s="87"/>
      <c r="C5725" s="87"/>
      <c r="R5725" s="89"/>
      <c r="S5725" s="89"/>
      <c r="T5725" s="89"/>
    </row>
    <row r="5726" spans="2:20" s="86" customFormat="1" ht="10.199999999999999">
      <c r="B5726" s="87"/>
      <c r="C5726" s="87"/>
      <c r="R5726" s="89"/>
      <c r="S5726" s="89"/>
      <c r="T5726" s="89"/>
    </row>
    <row r="5727" spans="2:20" s="86" customFormat="1" ht="10.199999999999999">
      <c r="B5727" s="87"/>
      <c r="C5727" s="87"/>
      <c r="R5727" s="89"/>
      <c r="S5727" s="89"/>
      <c r="T5727" s="89"/>
    </row>
    <row r="5728" spans="2:20" s="86" customFormat="1" ht="10.199999999999999">
      <c r="B5728" s="87"/>
      <c r="C5728" s="87"/>
      <c r="R5728" s="89"/>
      <c r="S5728" s="89"/>
      <c r="T5728" s="89"/>
    </row>
    <row r="5729" spans="2:20" s="86" customFormat="1" ht="10.199999999999999">
      <c r="B5729" s="87"/>
      <c r="C5729" s="87"/>
      <c r="R5729" s="89"/>
      <c r="S5729" s="89"/>
      <c r="T5729" s="89"/>
    </row>
    <row r="5730" spans="2:20" s="86" customFormat="1" ht="10.199999999999999">
      <c r="B5730" s="87"/>
      <c r="C5730" s="87"/>
      <c r="R5730" s="89"/>
      <c r="S5730" s="89"/>
      <c r="T5730" s="89"/>
    </row>
    <row r="5731" spans="2:20" s="86" customFormat="1" ht="10.199999999999999">
      <c r="B5731" s="87"/>
      <c r="C5731" s="87"/>
      <c r="R5731" s="89"/>
      <c r="S5731" s="89"/>
      <c r="T5731" s="89"/>
    </row>
    <row r="5732" spans="2:20" s="86" customFormat="1" ht="10.199999999999999">
      <c r="B5732" s="87"/>
      <c r="C5732" s="87"/>
      <c r="R5732" s="89"/>
      <c r="S5732" s="89"/>
      <c r="T5732" s="89"/>
    </row>
    <row r="5733" spans="2:20" s="86" customFormat="1" ht="10.199999999999999">
      <c r="B5733" s="87"/>
      <c r="C5733" s="87"/>
      <c r="R5733" s="89"/>
      <c r="S5733" s="89"/>
      <c r="T5733" s="89"/>
    </row>
    <row r="5734" spans="2:20" s="86" customFormat="1" ht="10.199999999999999">
      <c r="B5734" s="87"/>
      <c r="C5734" s="87"/>
      <c r="R5734" s="89"/>
      <c r="S5734" s="89"/>
      <c r="T5734" s="89"/>
    </row>
    <row r="5735" spans="2:20" s="86" customFormat="1" ht="10.199999999999999">
      <c r="B5735" s="87"/>
      <c r="C5735" s="87"/>
      <c r="R5735" s="89"/>
      <c r="S5735" s="89"/>
      <c r="T5735" s="89"/>
    </row>
    <row r="5736" spans="2:20" s="86" customFormat="1" ht="10.199999999999999">
      <c r="B5736" s="87"/>
      <c r="C5736" s="87"/>
      <c r="R5736" s="89"/>
      <c r="S5736" s="89"/>
      <c r="T5736" s="89"/>
    </row>
    <row r="5737" spans="2:20" s="86" customFormat="1" ht="10.199999999999999">
      <c r="B5737" s="87"/>
      <c r="C5737" s="87"/>
      <c r="R5737" s="89"/>
      <c r="S5737" s="89"/>
      <c r="T5737" s="89"/>
    </row>
    <row r="5738" spans="2:20" s="86" customFormat="1" ht="10.199999999999999">
      <c r="B5738" s="87"/>
      <c r="C5738" s="87"/>
      <c r="R5738" s="89"/>
      <c r="S5738" s="89"/>
      <c r="T5738" s="89"/>
    </row>
    <row r="5739" spans="2:20" s="86" customFormat="1" ht="10.199999999999999">
      <c r="B5739" s="87"/>
      <c r="C5739" s="87"/>
      <c r="R5739" s="89"/>
      <c r="S5739" s="89"/>
      <c r="T5739" s="89"/>
    </row>
    <row r="5740" spans="2:20" s="86" customFormat="1" ht="10.199999999999999">
      <c r="B5740" s="87"/>
      <c r="C5740" s="87"/>
      <c r="R5740" s="89"/>
      <c r="S5740" s="89"/>
      <c r="T5740" s="89"/>
    </row>
    <row r="5741" spans="2:20" s="86" customFormat="1" ht="10.199999999999999">
      <c r="B5741" s="87"/>
      <c r="C5741" s="87"/>
      <c r="R5741" s="89"/>
      <c r="S5741" s="89"/>
      <c r="T5741" s="89"/>
    </row>
    <row r="5742" spans="2:20" s="86" customFormat="1" ht="10.199999999999999">
      <c r="B5742" s="87"/>
      <c r="C5742" s="87"/>
      <c r="R5742" s="89"/>
      <c r="S5742" s="89"/>
      <c r="T5742" s="89"/>
    </row>
    <row r="5743" spans="2:20" s="86" customFormat="1" ht="10.199999999999999">
      <c r="B5743" s="87"/>
      <c r="C5743" s="87"/>
      <c r="R5743" s="89"/>
      <c r="S5743" s="89"/>
      <c r="T5743" s="89"/>
    </row>
    <row r="5744" spans="2:20" s="86" customFormat="1" ht="10.199999999999999">
      <c r="B5744" s="87"/>
      <c r="C5744" s="87"/>
      <c r="R5744" s="89"/>
      <c r="S5744" s="89"/>
      <c r="T5744" s="89"/>
    </row>
    <row r="5745" spans="2:20" s="86" customFormat="1" ht="10.199999999999999">
      <c r="B5745" s="87"/>
      <c r="C5745" s="87"/>
      <c r="R5745" s="89"/>
      <c r="S5745" s="89"/>
      <c r="T5745" s="89"/>
    </row>
    <row r="5746" spans="2:20" s="86" customFormat="1" ht="10.199999999999999">
      <c r="B5746" s="87"/>
      <c r="C5746" s="87"/>
      <c r="R5746" s="89"/>
      <c r="S5746" s="89"/>
      <c r="T5746" s="89"/>
    </row>
    <row r="5747" spans="2:20" s="86" customFormat="1" ht="10.199999999999999">
      <c r="B5747" s="87"/>
      <c r="C5747" s="87"/>
      <c r="R5747" s="89"/>
      <c r="S5747" s="89"/>
      <c r="T5747" s="89"/>
    </row>
    <row r="5748" spans="2:20" s="86" customFormat="1" ht="10.199999999999999">
      <c r="B5748" s="87"/>
      <c r="C5748" s="87"/>
      <c r="R5748" s="89"/>
      <c r="S5748" s="89"/>
      <c r="T5748" s="89"/>
    </row>
    <row r="5749" spans="2:20" s="86" customFormat="1" ht="10.199999999999999">
      <c r="B5749" s="87"/>
      <c r="C5749" s="87"/>
      <c r="R5749" s="89"/>
      <c r="S5749" s="89"/>
      <c r="T5749" s="89"/>
    </row>
    <row r="5750" spans="2:20" s="86" customFormat="1" ht="10.199999999999999">
      <c r="B5750" s="87"/>
      <c r="C5750" s="87"/>
      <c r="R5750" s="89"/>
      <c r="S5750" s="89"/>
      <c r="T5750" s="89"/>
    </row>
    <row r="5751" spans="2:20" s="86" customFormat="1" ht="10.199999999999999">
      <c r="B5751" s="87"/>
      <c r="C5751" s="87"/>
      <c r="R5751" s="89"/>
      <c r="S5751" s="89"/>
      <c r="T5751" s="89"/>
    </row>
    <row r="5752" spans="2:20" s="86" customFormat="1" ht="10.199999999999999">
      <c r="B5752" s="87"/>
      <c r="C5752" s="87"/>
      <c r="R5752" s="89"/>
      <c r="S5752" s="89"/>
      <c r="T5752" s="89"/>
    </row>
    <row r="5753" spans="2:20" s="86" customFormat="1" ht="10.199999999999999">
      <c r="B5753" s="87"/>
      <c r="C5753" s="87"/>
      <c r="R5753" s="89"/>
      <c r="S5753" s="89"/>
      <c r="T5753" s="89"/>
    </row>
    <row r="5754" spans="2:20" s="86" customFormat="1" ht="10.199999999999999">
      <c r="B5754" s="87"/>
      <c r="C5754" s="87"/>
      <c r="R5754" s="89"/>
      <c r="S5754" s="89"/>
      <c r="T5754" s="89"/>
    </row>
    <row r="5755" spans="2:20" s="86" customFormat="1" ht="10.199999999999999">
      <c r="B5755" s="87"/>
      <c r="C5755" s="87"/>
      <c r="R5755" s="89"/>
      <c r="S5755" s="89"/>
      <c r="T5755" s="89"/>
    </row>
    <row r="5756" spans="2:20" s="86" customFormat="1" ht="10.199999999999999">
      <c r="B5756" s="87"/>
      <c r="C5756" s="87"/>
      <c r="R5756" s="89"/>
      <c r="S5756" s="89"/>
      <c r="T5756" s="89"/>
    </row>
    <row r="5757" spans="2:20" s="86" customFormat="1" ht="10.199999999999999">
      <c r="B5757" s="87"/>
      <c r="C5757" s="87"/>
      <c r="R5757" s="89"/>
      <c r="S5757" s="89"/>
      <c r="T5757" s="89"/>
    </row>
    <row r="5758" spans="2:20" s="86" customFormat="1" ht="10.199999999999999">
      <c r="B5758" s="87"/>
      <c r="C5758" s="87"/>
      <c r="R5758" s="89"/>
      <c r="S5758" s="89"/>
      <c r="T5758" s="89"/>
    </row>
    <row r="5759" spans="2:20" s="86" customFormat="1" ht="10.199999999999999">
      <c r="B5759" s="87"/>
      <c r="C5759" s="87"/>
      <c r="R5759" s="89"/>
      <c r="S5759" s="89"/>
      <c r="T5759" s="89"/>
    </row>
    <row r="5760" spans="2:20" s="86" customFormat="1" ht="10.199999999999999">
      <c r="B5760" s="87"/>
      <c r="C5760" s="87"/>
      <c r="R5760" s="89"/>
      <c r="S5760" s="89"/>
      <c r="T5760" s="89"/>
    </row>
    <row r="5761" spans="2:20" s="86" customFormat="1" ht="10.199999999999999">
      <c r="B5761" s="87"/>
      <c r="C5761" s="87"/>
      <c r="R5761" s="89"/>
      <c r="S5761" s="89"/>
      <c r="T5761" s="89"/>
    </row>
    <row r="5762" spans="2:20" s="86" customFormat="1" ht="10.199999999999999">
      <c r="B5762" s="87"/>
      <c r="C5762" s="87"/>
      <c r="R5762" s="89"/>
      <c r="S5762" s="89"/>
      <c r="T5762" s="89"/>
    </row>
    <row r="5763" spans="2:20" s="86" customFormat="1" ht="10.199999999999999">
      <c r="B5763" s="87"/>
      <c r="C5763" s="87"/>
      <c r="R5763" s="89"/>
      <c r="S5763" s="89"/>
      <c r="T5763" s="89"/>
    </row>
    <row r="5764" spans="2:20" s="86" customFormat="1" ht="10.199999999999999">
      <c r="B5764" s="87"/>
      <c r="C5764" s="87"/>
      <c r="R5764" s="89"/>
      <c r="S5764" s="89"/>
      <c r="T5764" s="89"/>
    </row>
    <row r="5765" spans="2:20" s="86" customFormat="1" ht="10.199999999999999">
      <c r="B5765" s="87"/>
      <c r="C5765" s="87"/>
      <c r="R5765" s="89"/>
      <c r="S5765" s="89"/>
      <c r="T5765" s="89"/>
    </row>
    <row r="5766" spans="2:20" s="86" customFormat="1" ht="10.199999999999999">
      <c r="B5766" s="87"/>
      <c r="C5766" s="87"/>
      <c r="R5766" s="89"/>
      <c r="S5766" s="89"/>
      <c r="T5766" s="89"/>
    </row>
    <row r="5767" spans="2:20" s="86" customFormat="1" ht="10.199999999999999">
      <c r="B5767" s="87"/>
      <c r="C5767" s="87"/>
      <c r="R5767" s="89"/>
      <c r="S5767" s="89"/>
      <c r="T5767" s="89"/>
    </row>
    <row r="5768" spans="2:20" s="86" customFormat="1" ht="10.199999999999999">
      <c r="B5768" s="87"/>
      <c r="C5768" s="87"/>
      <c r="R5768" s="89"/>
      <c r="S5768" s="89"/>
      <c r="T5768" s="89"/>
    </row>
    <row r="5769" spans="2:20" s="86" customFormat="1" ht="10.199999999999999">
      <c r="B5769" s="87"/>
      <c r="C5769" s="87"/>
      <c r="R5769" s="89"/>
      <c r="S5769" s="89"/>
      <c r="T5769" s="89"/>
    </row>
    <row r="5770" spans="2:20" s="86" customFormat="1" ht="10.199999999999999">
      <c r="B5770" s="87"/>
      <c r="C5770" s="87"/>
      <c r="R5770" s="89"/>
      <c r="S5770" s="89"/>
      <c r="T5770" s="89"/>
    </row>
    <row r="5771" spans="2:20" s="86" customFormat="1" ht="10.199999999999999">
      <c r="B5771" s="87"/>
      <c r="C5771" s="87"/>
      <c r="R5771" s="89"/>
      <c r="S5771" s="89"/>
      <c r="T5771" s="89"/>
    </row>
    <row r="5772" spans="2:20" s="86" customFormat="1" ht="10.199999999999999">
      <c r="B5772" s="87"/>
      <c r="C5772" s="87"/>
      <c r="R5772" s="89"/>
      <c r="S5772" s="89"/>
      <c r="T5772" s="89"/>
    </row>
    <row r="5773" spans="2:20" s="86" customFormat="1" ht="10.199999999999999">
      <c r="B5773" s="87"/>
      <c r="C5773" s="87"/>
      <c r="R5773" s="89"/>
      <c r="S5773" s="89"/>
      <c r="T5773" s="89"/>
    </row>
    <row r="5774" spans="2:20" s="86" customFormat="1" ht="10.199999999999999">
      <c r="B5774" s="87"/>
      <c r="C5774" s="87"/>
      <c r="R5774" s="89"/>
      <c r="S5774" s="89"/>
      <c r="T5774" s="89"/>
    </row>
    <row r="5775" spans="2:20" s="86" customFormat="1" ht="10.199999999999999">
      <c r="B5775" s="87"/>
      <c r="C5775" s="87"/>
      <c r="R5775" s="89"/>
      <c r="S5775" s="89"/>
      <c r="T5775" s="89"/>
    </row>
    <row r="5776" spans="2:20" s="86" customFormat="1" ht="10.199999999999999">
      <c r="B5776" s="87"/>
      <c r="C5776" s="87"/>
      <c r="R5776" s="89"/>
      <c r="S5776" s="89"/>
      <c r="T5776" s="89"/>
    </row>
    <row r="5777" spans="2:20" s="86" customFormat="1" ht="10.199999999999999">
      <c r="B5777" s="87"/>
      <c r="C5777" s="87"/>
      <c r="R5777" s="89"/>
      <c r="S5777" s="89"/>
      <c r="T5777" s="89"/>
    </row>
    <row r="5778" spans="2:20" s="86" customFormat="1" ht="10.199999999999999">
      <c r="B5778" s="87"/>
      <c r="C5778" s="87"/>
      <c r="R5778" s="89"/>
      <c r="S5778" s="89"/>
      <c r="T5778" s="89"/>
    </row>
    <row r="5779" spans="2:20" s="86" customFormat="1" ht="10.199999999999999">
      <c r="B5779" s="87"/>
      <c r="C5779" s="87"/>
      <c r="R5779" s="89"/>
      <c r="S5779" s="89"/>
      <c r="T5779" s="89"/>
    </row>
    <row r="5780" spans="2:20" s="86" customFormat="1" ht="10.199999999999999">
      <c r="B5780" s="87"/>
      <c r="C5780" s="87"/>
      <c r="R5780" s="89"/>
      <c r="S5780" s="89"/>
      <c r="T5780" s="89"/>
    </row>
    <row r="5781" spans="2:20" s="86" customFormat="1" ht="10.199999999999999">
      <c r="B5781" s="87"/>
      <c r="C5781" s="87"/>
      <c r="R5781" s="89"/>
      <c r="S5781" s="89"/>
      <c r="T5781" s="89"/>
    </row>
    <row r="5782" spans="2:20" s="86" customFormat="1" ht="10.199999999999999">
      <c r="B5782" s="87"/>
      <c r="C5782" s="87"/>
      <c r="R5782" s="89"/>
      <c r="S5782" s="89"/>
      <c r="T5782" s="89"/>
    </row>
    <row r="5783" spans="2:20" s="86" customFormat="1" ht="10.199999999999999">
      <c r="B5783" s="87"/>
      <c r="C5783" s="87"/>
      <c r="R5783" s="89"/>
      <c r="S5783" s="89"/>
      <c r="T5783" s="89"/>
    </row>
    <row r="5784" spans="2:20" s="86" customFormat="1" ht="10.199999999999999">
      <c r="B5784" s="87"/>
      <c r="C5784" s="87"/>
      <c r="R5784" s="89"/>
      <c r="S5784" s="89"/>
      <c r="T5784" s="89"/>
    </row>
    <row r="5785" spans="2:20" s="86" customFormat="1" ht="10.199999999999999">
      <c r="B5785" s="87"/>
      <c r="C5785" s="87"/>
      <c r="R5785" s="89"/>
      <c r="S5785" s="89"/>
      <c r="T5785" s="89"/>
    </row>
    <row r="5786" spans="2:20" s="86" customFormat="1" ht="10.199999999999999">
      <c r="B5786" s="87"/>
      <c r="C5786" s="87"/>
      <c r="R5786" s="89"/>
      <c r="S5786" s="89"/>
      <c r="T5786" s="89"/>
    </row>
    <row r="5787" spans="2:20" s="86" customFormat="1" ht="10.199999999999999">
      <c r="B5787" s="87"/>
      <c r="C5787" s="87"/>
      <c r="R5787" s="89"/>
      <c r="S5787" s="89"/>
      <c r="T5787" s="89"/>
    </row>
    <row r="5788" spans="2:20" s="86" customFormat="1" ht="10.199999999999999">
      <c r="B5788" s="87"/>
      <c r="C5788" s="87"/>
      <c r="R5788" s="89"/>
      <c r="S5788" s="89"/>
      <c r="T5788" s="89"/>
    </row>
    <row r="5789" spans="2:20" s="86" customFormat="1" ht="10.199999999999999">
      <c r="B5789" s="87"/>
      <c r="C5789" s="87"/>
      <c r="R5789" s="89"/>
      <c r="S5789" s="89"/>
      <c r="T5789" s="89"/>
    </row>
    <row r="5790" spans="2:20" s="86" customFormat="1" ht="10.199999999999999">
      <c r="B5790" s="87"/>
      <c r="C5790" s="87"/>
      <c r="R5790" s="89"/>
      <c r="S5790" s="89"/>
      <c r="T5790" s="89"/>
    </row>
    <row r="5791" spans="2:20" s="86" customFormat="1" ht="10.199999999999999">
      <c r="B5791" s="87"/>
      <c r="C5791" s="87"/>
      <c r="R5791" s="89"/>
      <c r="S5791" s="89"/>
      <c r="T5791" s="89"/>
    </row>
    <row r="5792" spans="2:20" s="86" customFormat="1" ht="10.199999999999999">
      <c r="B5792" s="87"/>
      <c r="C5792" s="87"/>
      <c r="R5792" s="89"/>
      <c r="S5792" s="89"/>
      <c r="T5792" s="89"/>
    </row>
    <row r="5793" spans="2:20" s="86" customFormat="1" ht="10.199999999999999">
      <c r="B5793" s="87"/>
      <c r="C5793" s="87"/>
      <c r="R5793" s="89"/>
      <c r="S5793" s="89"/>
      <c r="T5793" s="89"/>
    </row>
    <row r="5794" spans="2:20" s="86" customFormat="1" ht="10.199999999999999">
      <c r="B5794" s="87"/>
      <c r="C5794" s="87"/>
      <c r="R5794" s="89"/>
      <c r="S5794" s="89"/>
      <c r="T5794" s="89"/>
    </row>
    <row r="5795" spans="2:20" s="86" customFormat="1" ht="10.199999999999999">
      <c r="B5795" s="87"/>
      <c r="C5795" s="87"/>
      <c r="R5795" s="89"/>
      <c r="S5795" s="89"/>
      <c r="T5795" s="89"/>
    </row>
    <row r="5796" spans="2:20" s="86" customFormat="1" ht="10.199999999999999">
      <c r="B5796" s="87"/>
      <c r="C5796" s="87"/>
      <c r="R5796" s="89"/>
      <c r="S5796" s="89"/>
      <c r="T5796" s="89"/>
    </row>
    <row r="5797" spans="2:20" s="86" customFormat="1" ht="10.199999999999999">
      <c r="B5797" s="87"/>
      <c r="C5797" s="87"/>
      <c r="R5797" s="89"/>
      <c r="S5797" s="89"/>
      <c r="T5797" s="89"/>
    </row>
    <row r="5798" spans="2:20" s="86" customFormat="1" ht="10.199999999999999">
      <c r="B5798" s="87"/>
      <c r="C5798" s="87"/>
      <c r="R5798" s="89"/>
      <c r="S5798" s="89"/>
      <c r="T5798" s="89"/>
    </row>
    <row r="5799" spans="2:20" s="86" customFormat="1" ht="10.199999999999999">
      <c r="B5799" s="87"/>
      <c r="C5799" s="87"/>
      <c r="R5799" s="89"/>
      <c r="S5799" s="89"/>
      <c r="T5799" s="89"/>
    </row>
    <row r="5800" spans="2:20" s="86" customFormat="1" ht="10.199999999999999">
      <c r="B5800" s="87"/>
      <c r="C5800" s="87"/>
      <c r="R5800" s="89"/>
      <c r="S5800" s="89"/>
      <c r="T5800" s="89"/>
    </row>
    <row r="5801" spans="2:20" s="86" customFormat="1" ht="10.199999999999999">
      <c r="B5801" s="87"/>
      <c r="C5801" s="87"/>
      <c r="R5801" s="89"/>
      <c r="S5801" s="89"/>
      <c r="T5801" s="89"/>
    </row>
    <row r="5802" spans="2:20" s="86" customFormat="1" ht="10.199999999999999">
      <c r="B5802" s="87"/>
      <c r="C5802" s="87"/>
      <c r="R5802" s="89"/>
      <c r="S5802" s="89"/>
      <c r="T5802" s="89"/>
    </row>
    <row r="5803" spans="2:20" s="86" customFormat="1" ht="10.199999999999999">
      <c r="B5803" s="87"/>
      <c r="C5803" s="87"/>
      <c r="R5803" s="89"/>
      <c r="S5803" s="89"/>
      <c r="T5803" s="89"/>
    </row>
    <row r="5804" spans="2:20" s="86" customFormat="1" ht="10.199999999999999">
      <c r="B5804" s="87"/>
      <c r="C5804" s="87"/>
      <c r="R5804" s="89"/>
      <c r="S5804" s="89"/>
      <c r="T5804" s="89"/>
    </row>
    <row r="5805" spans="2:20" s="86" customFormat="1" ht="10.199999999999999">
      <c r="B5805" s="87"/>
      <c r="C5805" s="87"/>
      <c r="R5805" s="89"/>
      <c r="S5805" s="89"/>
      <c r="T5805" s="89"/>
    </row>
    <row r="5806" spans="2:20" s="86" customFormat="1" ht="10.199999999999999">
      <c r="B5806" s="87"/>
      <c r="C5806" s="87"/>
      <c r="R5806" s="89"/>
      <c r="S5806" s="89"/>
      <c r="T5806" s="89"/>
    </row>
    <row r="5807" spans="2:20" s="86" customFormat="1" ht="10.199999999999999">
      <c r="B5807" s="87"/>
      <c r="C5807" s="87"/>
      <c r="R5807" s="89"/>
      <c r="S5807" s="89"/>
      <c r="T5807" s="89"/>
    </row>
    <row r="5808" spans="2:20" s="86" customFormat="1" ht="10.199999999999999">
      <c r="B5808" s="87"/>
      <c r="C5808" s="87"/>
      <c r="R5808" s="89"/>
      <c r="S5808" s="89"/>
      <c r="T5808" s="89"/>
    </row>
    <row r="5809" spans="2:20" s="86" customFormat="1" ht="10.199999999999999">
      <c r="B5809" s="87"/>
      <c r="C5809" s="87"/>
      <c r="R5809" s="89"/>
      <c r="S5809" s="89"/>
      <c r="T5809" s="89"/>
    </row>
    <row r="5810" spans="2:20" s="86" customFormat="1" ht="10.199999999999999">
      <c r="B5810" s="87"/>
      <c r="C5810" s="87"/>
      <c r="R5810" s="89"/>
      <c r="S5810" s="89"/>
      <c r="T5810" s="89"/>
    </row>
    <row r="5811" spans="2:20" s="86" customFormat="1" ht="10.199999999999999">
      <c r="B5811" s="87"/>
      <c r="C5811" s="87"/>
      <c r="R5811" s="89"/>
      <c r="S5811" s="89"/>
      <c r="T5811" s="89"/>
    </row>
    <row r="5812" spans="2:20" s="86" customFormat="1" ht="10.199999999999999">
      <c r="B5812" s="87"/>
      <c r="C5812" s="87"/>
      <c r="R5812" s="89"/>
      <c r="S5812" s="89"/>
      <c r="T5812" s="89"/>
    </row>
    <row r="5813" spans="2:20" s="86" customFormat="1" ht="10.199999999999999">
      <c r="B5813" s="87"/>
      <c r="C5813" s="87"/>
      <c r="R5813" s="89"/>
      <c r="S5813" s="89"/>
      <c r="T5813" s="89"/>
    </row>
    <row r="5814" spans="2:20" s="86" customFormat="1" ht="10.199999999999999">
      <c r="B5814" s="87"/>
      <c r="C5814" s="87"/>
      <c r="R5814" s="89"/>
      <c r="S5814" s="89"/>
      <c r="T5814" s="89"/>
    </row>
    <row r="5815" spans="2:20" s="86" customFormat="1" ht="10.199999999999999">
      <c r="B5815" s="87"/>
      <c r="C5815" s="87"/>
      <c r="R5815" s="89"/>
      <c r="S5815" s="89"/>
      <c r="T5815" s="89"/>
    </row>
    <row r="5816" spans="2:20" s="86" customFormat="1" ht="10.199999999999999">
      <c r="B5816" s="87"/>
      <c r="C5816" s="87"/>
      <c r="R5816" s="89"/>
      <c r="S5816" s="89"/>
      <c r="T5816" s="89"/>
    </row>
    <row r="5817" spans="2:20" s="86" customFormat="1" ht="10.199999999999999">
      <c r="B5817" s="87"/>
      <c r="C5817" s="87"/>
      <c r="R5817" s="89"/>
      <c r="S5817" s="89"/>
      <c r="T5817" s="89"/>
    </row>
    <row r="5818" spans="2:20" s="86" customFormat="1" ht="10.199999999999999">
      <c r="B5818" s="87"/>
      <c r="C5818" s="87"/>
      <c r="R5818" s="89"/>
      <c r="S5818" s="89"/>
      <c r="T5818" s="89"/>
    </row>
    <row r="5819" spans="2:20" s="86" customFormat="1" ht="10.199999999999999">
      <c r="B5819" s="87"/>
      <c r="C5819" s="87"/>
      <c r="R5819" s="89"/>
      <c r="S5819" s="89"/>
      <c r="T5819" s="89"/>
    </row>
    <row r="5820" spans="2:20" s="86" customFormat="1" ht="10.199999999999999">
      <c r="B5820" s="87"/>
      <c r="C5820" s="87"/>
      <c r="R5820" s="89"/>
      <c r="S5820" s="89"/>
      <c r="T5820" s="89"/>
    </row>
    <row r="5821" spans="2:20" s="86" customFormat="1" ht="10.199999999999999">
      <c r="B5821" s="87"/>
      <c r="C5821" s="87"/>
      <c r="R5821" s="89"/>
      <c r="S5821" s="89"/>
      <c r="T5821" s="89"/>
    </row>
    <row r="5822" spans="2:20" s="86" customFormat="1" ht="10.199999999999999">
      <c r="B5822" s="87"/>
      <c r="C5822" s="87"/>
      <c r="R5822" s="89"/>
      <c r="S5822" s="89"/>
      <c r="T5822" s="89"/>
    </row>
    <row r="5823" spans="2:20" s="86" customFormat="1" ht="10.199999999999999">
      <c r="B5823" s="87"/>
      <c r="C5823" s="87"/>
      <c r="R5823" s="89"/>
      <c r="S5823" s="89"/>
      <c r="T5823" s="89"/>
    </row>
    <row r="5824" spans="2:20" s="86" customFormat="1" ht="10.199999999999999">
      <c r="B5824" s="87"/>
      <c r="C5824" s="87"/>
      <c r="R5824" s="89"/>
      <c r="S5824" s="89"/>
      <c r="T5824" s="89"/>
    </row>
    <row r="5825" spans="2:20" s="86" customFormat="1" ht="10.199999999999999">
      <c r="B5825" s="87"/>
      <c r="C5825" s="87"/>
      <c r="R5825" s="89"/>
      <c r="S5825" s="89"/>
      <c r="T5825" s="89"/>
    </row>
    <row r="5826" spans="2:20" s="86" customFormat="1" ht="10.199999999999999">
      <c r="B5826" s="87"/>
      <c r="C5826" s="87"/>
      <c r="R5826" s="89"/>
      <c r="S5826" s="89"/>
      <c r="T5826" s="89"/>
    </row>
    <row r="5827" spans="2:20" s="86" customFormat="1" ht="10.199999999999999">
      <c r="B5827" s="87"/>
      <c r="C5827" s="87"/>
      <c r="R5827" s="89"/>
      <c r="S5827" s="89"/>
      <c r="T5827" s="89"/>
    </row>
    <row r="5828" spans="2:20" s="86" customFormat="1" ht="10.199999999999999">
      <c r="B5828" s="87"/>
      <c r="C5828" s="87"/>
      <c r="R5828" s="89"/>
      <c r="S5828" s="89"/>
      <c r="T5828" s="89"/>
    </row>
    <row r="5829" spans="2:20" s="86" customFormat="1" ht="10.199999999999999">
      <c r="B5829" s="87"/>
      <c r="C5829" s="87"/>
      <c r="R5829" s="89"/>
      <c r="S5829" s="89"/>
      <c r="T5829" s="89"/>
    </row>
    <row r="5830" spans="2:20" s="86" customFormat="1" ht="10.199999999999999">
      <c r="B5830" s="87"/>
      <c r="C5830" s="87"/>
      <c r="R5830" s="89"/>
      <c r="S5830" s="89"/>
      <c r="T5830" s="89"/>
    </row>
    <row r="5831" spans="2:20" s="86" customFormat="1" ht="10.199999999999999">
      <c r="B5831" s="87"/>
      <c r="C5831" s="87"/>
      <c r="R5831" s="89"/>
      <c r="S5831" s="89"/>
      <c r="T5831" s="89"/>
    </row>
    <row r="5832" spans="2:20" s="86" customFormat="1" ht="10.199999999999999">
      <c r="B5832" s="87"/>
      <c r="C5832" s="87"/>
      <c r="R5832" s="89"/>
      <c r="S5832" s="89"/>
      <c r="T5832" s="89"/>
    </row>
    <row r="5833" spans="2:20" s="86" customFormat="1" ht="10.199999999999999">
      <c r="B5833" s="87"/>
      <c r="C5833" s="87"/>
      <c r="R5833" s="89"/>
      <c r="S5833" s="89"/>
      <c r="T5833" s="89"/>
    </row>
    <row r="5834" spans="2:20" s="86" customFormat="1" ht="10.199999999999999">
      <c r="B5834" s="87"/>
      <c r="C5834" s="87"/>
      <c r="R5834" s="89"/>
      <c r="S5834" s="89"/>
      <c r="T5834" s="89"/>
    </row>
    <row r="5835" spans="2:20" s="86" customFormat="1" ht="10.199999999999999">
      <c r="B5835" s="87"/>
      <c r="C5835" s="87"/>
      <c r="R5835" s="89"/>
      <c r="S5835" s="89"/>
      <c r="T5835" s="89"/>
    </row>
    <row r="5836" spans="2:20" s="86" customFormat="1" ht="10.199999999999999">
      <c r="B5836" s="87"/>
      <c r="C5836" s="87"/>
      <c r="R5836" s="89"/>
      <c r="S5836" s="89"/>
      <c r="T5836" s="89"/>
    </row>
    <row r="5837" spans="2:20" s="86" customFormat="1" ht="10.199999999999999">
      <c r="B5837" s="87"/>
      <c r="C5837" s="87"/>
      <c r="R5837" s="89"/>
      <c r="S5837" s="89"/>
      <c r="T5837" s="89"/>
    </row>
    <row r="5838" spans="2:20" s="86" customFormat="1" ht="10.199999999999999">
      <c r="B5838" s="87"/>
      <c r="C5838" s="87"/>
      <c r="R5838" s="89"/>
      <c r="S5838" s="89"/>
      <c r="T5838" s="89"/>
    </row>
    <row r="5839" spans="2:20" s="86" customFormat="1" ht="10.199999999999999">
      <c r="B5839" s="87"/>
      <c r="C5839" s="87"/>
      <c r="R5839" s="89"/>
      <c r="S5839" s="89"/>
      <c r="T5839" s="89"/>
    </row>
    <row r="5840" spans="2:20" s="86" customFormat="1" ht="10.199999999999999">
      <c r="B5840" s="87"/>
      <c r="C5840" s="87"/>
      <c r="R5840" s="89"/>
      <c r="S5840" s="89"/>
      <c r="T5840" s="89"/>
    </row>
    <row r="5841" spans="2:20" s="86" customFormat="1" ht="10.199999999999999">
      <c r="B5841" s="87"/>
      <c r="C5841" s="87"/>
      <c r="R5841" s="89"/>
      <c r="S5841" s="89"/>
      <c r="T5841" s="89"/>
    </row>
    <row r="5842" spans="2:20" s="86" customFormat="1" ht="10.199999999999999">
      <c r="B5842" s="87"/>
      <c r="C5842" s="87"/>
      <c r="R5842" s="89"/>
      <c r="S5842" s="89"/>
      <c r="T5842" s="89"/>
    </row>
    <row r="5843" spans="2:20" s="86" customFormat="1" ht="10.199999999999999">
      <c r="B5843" s="87"/>
      <c r="C5843" s="87"/>
      <c r="R5843" s="89"/>
      <c r="S5843" s="89"/>
      <c r="T5843" s="89"/>
    </row>
    <row r="5844" spans="2:20" s="86" customFormat="1" ht="10.199999999999999">
      <c r="B5844" s="87"/>
      <c r="C5844" s="87"/>
      <c r="R5844" s="89"/>
      <c r="S5844" s="89"/>
      <c r="T5844" s="89"/>
    </row>
    <row r="5845" spans="2:20" s="86" customFormat="1" ht="10.199999999999999">
      <c r="B5845" s="87"/>
      <c r="C5845" s="87"/>
      <c r="R5845" s="89"/>
      <c r="S5845" s="89"/>
      <c r="T5845" s="89"/>
    </row>
    <row r="5846" spans="2:20" s="86" customFormat="1" ht="10.199999999999999">
      <c r="B5846" s="87"/>
      <c r="C5846" s="87"/>
      <c r="R5846" s="89"/>
      <c r="S5846" s="89"/>
      <c r="T5846" s="89"/>
    </row>
    <row r="5847" spans="2:20" s="86" customFormat="1" ht="10.199999999999999">
      <c r="B5847" s="87"/>
      <c r="C5847" s="87"/>
      <c r="R5847" s="89"/>
      <c r="S5847" s="89"/>
      <c r="T5847" s="89"/>
    </row>
    <row r="5848" spans="2:20" s="86" customFormat="1" ht="10.199999999999999">
      <c r="B5848" s="87"/>
      <c r="C5848" s="87"/>
      <c r="R5848" s="89"/>
      <c r="S5848" s="89"/>
      <c r="T5848" s="89"/>
    </row>
    <row r="5849" spans="2:20" s="86" customFormat="1" ht="10.199999999999999">
      <c r="B5849" s="87"/>
      <c r="C5849" s="87"/>
      <c r="R5849" s="89"/>
      <c r="S5849" s="89"/>
      <c r="T5849" s="89"/>
    </row>
    <row r="5850" spans="2:20" s="86" customFormat="1" ht="10.199999999999999">
      <c r="B5850" s="87"/>
      <c r="C5850" s="87"/>
      <c r="R5850" s="89"/>
      <c r="S5850" s="89"/>
      <c r="T5850" s="89"/>
    </row>
    <row r="5851" spans="2:20" s="86" customFormat="1" ht="10.199999999999999">
      <c r="B5851" s="87"/>
      <c r="C5851" s="87"/>
      <c r="R5851" s="89"/>
      <c r="S5851" s="89"/>
      <c r="T5851" s="89"/>
    </row>
    <row r="5852" spans="2:20" s="86" customFormat="1" ht="10.199999999999999">
      <c r="B5852" s="87"/>
      <c r="C5852" s="87"/>
      <c r="R5852" s="89"/>
      <c r="S5852" s="89"/>
      <c r="T5852" s="89"/>
    </row>
    <row r="5853" spans="2:20" s="86" customFormat="1" ht="10.199999999999999">
      <c r="B5853" s="87"/>
      <c r="C5853" s="87"/>
      <c r="R5853" s="89"/>
      <c r="S5853" s="89"/>
      <c r="T5853" s="89"/>
    </row>
    <row r="5854" spans="2:20" s="86" customFormat="1" ht="10.199999999999999">
      <c r="B5854" s="87"/>
      <c r="C5854" s="87"/>
      <c r="R5854" s="89"/>
      <c r="S5854" s="89"/>
      <c r="T5854" s="89"/>
    </row>
    <row r="5855" spans="2:20" s="86" customFormat="1" ht="10.199999999999999">
      <c r="B5855" s="87"/>
      <c r="C5855" s="87"/>
      <c r="R5855" s="89"/>
      <c r="S5855" s="89"/>
      <c r="T5855" s="89"/>
    </row>
    <row r="5856" spans="2:20" s="86" customFormat="1" ht="10.199999999999999">
      <c r="B5856" s="87"/>
      <c r="C5856" s="87"/>
      <c r="R5856" s="89"/>
      <c r="S5856" s="89"/>
      <c r="T5856" s="89"/>
    </row>
    <row r="5857" spans="2:20" s="86" customFormat="1" ht="10.199999999999999">
      <c r="B5857" s="87"/>
      <c r="C5857" s="87"/>
      <c r="R5857" s="89"/>
      <c r="S5857" s="89"/>
      <c r="T5857" s="89"/>
    </row>
    <row r="5858" spans="2:20" s="86" customFormat="1" ht="10.199999999999999">
      <c r="B5858" s="87"/>
      <c r="C5858" s="87"/>
      <c r="R5858" s="89"/>
      <c r="S5858" s="89"/>
      <c r="T5858" s="89"/>
    </row>
    <row r="5859" spans="2:20" s="86" customFormat="1" ht="10.199999999999999">
      <c r="B5859" s="87"/>
      <c r="C5859" s="87"/>
      <c r="R5859" s="89"/>
      <c r="S5859" s="89"/>
      <c r="T5859" s="89"/>
    </row>
    <row r="5860" spans="2:20" s="86" customFormat="1" ht="10.199999999999999">
      <c r="B5860" s="87"/>
      <c r="C5860" s="87"/>
      <c r="R5860" s="89"/>
      <c r="S5860" s="89"/>
      <c r="T5860" s="89"/>
    </row>
    <row r="5861" spans="2:20" s="86" customFormat="1" ht="10.199999999999999">
      <c r="B5861" s="87"/>
      <c r="C5861" s="87"/>
      <c r="R5861" s="89"/>
      <c r="S5861" s="89"/>
      <c r="T5861" s="89"/>
    </row>
    <row r="5862" spans="2:20" s="86" customFormat="1" ht="10.199999999999999">
      <c r="B5862" s="87"/>
      <c r="C5862" s="87"/>
      <c r="R5862" s="89"/>
      <c r="S5862" s="89"/>
      <c r="T5862" s="89"/>
    </row>
    <row r="5863" spans="2:20" s="86" customFormat="1" ht="10.199999999999999">
      <c r="B5863" s="87"/>
      <c r="C5863" s="87"/>
      <c r="R5863" s="89"/>
      <c r="S5863" s="89"/>
      <c r="T5863" s="89"/>
    </row>
    <row r="5864" spans="2:20" s="86" customFormat="1" ht="10.199999999999999">
      <c r="B5864" s="87"/>
      <c r="C5864" s="87"/>
      <c r="R5864" s="89"/>
      <c r="S5864" s="89"/>
      <c r="T5864" s="89"/>
    </row>
    <row r="5865" spans="2:20" s="86" customFormat="1" ht="10.199999999999999">
      <c r="B5865" s="87"/>
      <c r="C5865" s="87"/>
      <c r="R5865" s="89"/>
      <c r="S5865" s="89"/>
      <c r="T5865" s="89"/>
    </row>
    <row r="5866" spans="2:20" s="86" customFormat="1" ht="10.199999999999999">
      <c r="B5866" s="87"/>
      <c r="C5866" s="87"/>
      <c r="R5866" s="89"/>
      <c r="S5866" s="89"/>
      <c r="T5866" s="89"/>
    </row>
    <row r="5867" spans="2:20" s="86" customFormat="1" ht="10.199999999999999">
      <c r="B5867" s="87"/>
      <c r="C5867" s="87"/>
      <c r="R5867" s="89"/>
      <c r="S5867" s="89"/>
      <c r="T5867" s="89"/>
    </row>
    <row r="5868" spans="2:20" s="86" customFormat="1" ht="10.199999999999999">
      <c r="B5868" s="87"/>
      <c r="C5868" s="87"/>
      <c r="R5868" s="89"/>
      <c r="S5868" s="89"/>
      <c r="T5868" s="89"/>
    </row>
    <row r="5869" spans="2:20" s="86" customFormat="1" ht="10.199999999999999">
      <c r="B5869" s="87"/>
      <c r="C5869" s="87"/>
      <c r="R5869" s="89"/>
      <c r="S5869" s="89"/>
      <c r="T5869" s="89"/>
    </row>
    <row r="5870" spans="2:20" s="86" customFormat="1" ht="10.199999999999999">
      <c r="B5870" s="87"/>
      <c r="C5870" s="87"/>
      <c r="R5870" s="89"/>
      <c r="S5870" s="89"/>
      <c r="T5870" s="89"/>
    </row>
    <row r="5871" spans="2:20" s="86" customFormat="1" ht="10.199999999999999">
      <c r="B5871" s="87"/>
      <c r="C5871" s="87"/>
      <c r="R5871" s="89"/>
      <c r="S5871" s="89"/>
      <c r="T5871" s="89"/>
    </row>
    <row r="5872" spans="2:20" s="86" customFormat="1" ht="10.199999999999999">
      <c r="B5872" s="87"/>
      <c r="C5872" s="87"/>
      <c r="R5872" s="89"/>
      <c r="S5872" s="89"/>
      <c r="T5872" s="89"/>
    </row>
    <row r="5873" spans="2:20" s="86" customFormat="1" ht="10.199999999999999">
      <c r="B5873" s="87"/>
      <c r="C5873" s="87"/>
      <c r="R5873" s="89"/>
      <c r="S5873" s="89"/>
      <c r="T5873" s="89"/>
    </row>
    <row r="5874" spans="2:20" s="86" customFormat="1" ht="10.199999999999999">
      <c r="B5874" s="87"/>
      <c r="C5874" s="87"/>
      <c r="R5874" s="89"/>
      <c r="S5874" s="89"/>
      <c r="T5874" s="89"/>
    </row>
    <row r="5875" spans="2:20" s="86" customFormat="1" ht="10.199999999999999">
      <c r="B5875" s="87"/>
      <c r="C5875" s="87"/>
      <c r="R5875" s="89"/>
      <c r="S5875" s="89"/>
      <c r="T5875" s="89"/>
    </row>
    <row r="5876" spans="2:20" s="86" customFormat="1" ht="10.199999999999999">
      <c r="B5876" s="87"/>
      <c r="C5876" s="87"/>
      <c r="R5876" s="89"/>
      <c r="S5876" s="89"/>
      <c r="T5876" s="89"/>
    </row>
    <row r="5877" spans="2:20" s="86" customFormat="1" ht="10.199999999999999">
      <c r="B5877" s="87"/>
      <c r="C5877" s="87"/>
      <c r="R5877" s="89"/>
      <c r="S5877" s="89"/>
      <c r="T5877" s="89"/>
    </row>
    <row r="5878" spans="2:20" s="86" customFormat="1" ht="10.199999999999999">
      <c r="B5878" s="87"/>
      <c r="C5878" s="87"/>
      <c r="R5878" s="89"/>
      <c r="S5878" s="89"/>
      <c r="T5878" s="89"/>
    </row>
    <row r="5879" spans="2:20" s="86" customFormat="1" ht="10.199999999999999">
      <c r="B5879" s="87"/>
      <c r="C5879" s="87"/>
      <c r="R5879" s="89"/>
      <c r="S5879" s="89"/>
      <c r="T5879" s="89"/>
    </row>
    <row r="5880" spans="2:20" s="86" customFormat="1" ht="10.199999999999999">
      <c r="B5880" s="87"/>
      <c r="C5880" s="87"/>
      <c r="R5880" s="89"/>
      <c r="S5880" s="89"/>
      <c r="T5880" s="89"/>
    </row>
    <row r="5881" spans="2:20" s="86" customFormat="1" ht="10.199999999999999">
      <c r="B5881" s="87"/>
      <c r="C5881" s="87"/>
      <c r="R5881" s="89"/>
      <c r="S5881" s="89"/>
      <c r="T5881" s="89"/>
    </row>
    <row r="5882" spans="2:20" s="86" customFormat="1" ht="10.199999999999999">
      <c r="B5882" s="87"/>
      <c r="C5882" s="87"/>
      <c r="R5882" s="89"/>
      <c r="S5882" s="89"/>
      <c r="T5882" s="89"/>
    </row>
    <row r="5883" spans="2:20" s="86" customFormat="1" ht="10.199999999999999">
      <c r="B5883" s="87"/>
      <c r="C5883" s="87"/>
      <c r="R5883" s="89"/>
      <c r="S5883" s="89"/>
      <c r="T5883" s="89"/>
    </row>
    <row r="5884" spans="2:20" s="86" customFormat="1" ht="10.199999999999999">
      <c r="B5884" s="87"/>
      <c r="C5884" s="87"/>
      <c r="R5884" s="89"/>
      <c r="S5884" s="89"/>
      <c r="T5884" s="89"/>
    </row>
    <row r="5885" spans="2:20" s="86" customFormat="1" ht="10.199999999999999">
      <c r="B5885" s="87"/>
      <c r="C5885" s="87"/>
      <c r="R5885" s="89"/>
      <c r="S5885" s="89"/>
      <c r="T5885" s="89"/>
    </row>
    <row r="5886" spans="2:20" s="86" customFormat="1" ht="10.199999999999999">
      <c r="B5886" s="87"/>
      <c r="C5886" s="87"/>
      <c r="R5886" s="89"/>
      <c r="S5886" s="89"/>
      <c r="T5886" s="89"/>
    </row>
    <row r="5887" spans="2:20" s="86" customFormat="1" ht="10.199999999999999">
      <c r="B5887" s="87"/>
      <c r="C5887" s="87"/>
      <c r="R5887" s="89"/>
      <c r="S5887" s="89"/>
      <c r="T5887" s="89"/>
    </row>
    <row r="5888" spans="2:20" s="86" customFormat="1" ht="10.199999999999999">
      <c r="B5888" s="87"/>
      <c r="C5888" s="87"/>
      <c r="R5888" s="89"/>
      <c r="S5888" s="89"/>
      <c r="T5888" s="89"/>
    </row>
    <row r="5889" spans="2:20" s="86" customFormat="1" ht="10.199999999999999">
      <c r="B5889" s="87"/>
      <c r="C5889" s="87"/>
      <c r="R5889" s="89"/>
      <c r="S5889" s="89"/>
      <c r="T5889" s="89"/>
    </row>
    <row r="5890" spans="2:20" s="86" customFormat="1" ht="10.199999999999999">
      <c r="B5890" s="87"/>
      <c r="C5890" s="87"/>
      <c r="R5890" s="89"/>
      <c r="S5890" s="89"/>
      <c r="T5890" s="89"/>
    </row>
    <row r="5891" spans="2:20" s="86" customFormat="1" ht="10.199999999999999">
      <c r="B5891" s="87"/>
      <c r="C5891" s="87"/>
      <c r="R5891" s="89"/>
      <c r="S5891" s="89"/>
      <c r="T5891" s="89"/>
    </row>
    <row r="5892" spans="2:20" s="86" customFormat="1" ht="10.199999999999999">
      <c r="B5892" s="87"/>
      <c r="C5892" s="87"/>
      <c r="R5892" s="89"/>
      <c r="S5892" s="89"/>
      <c r="T5892" s="89"/>
    </row>
    <row r="5893" spans="2:20" s="86" customFormat="1" ht="10.199999999999999">
      <c r="B5893" s="87"/>
      <c r="C5893" s="87"/>
      <c r="R5893" s="89"/>
      <c r="S5893" s="89"/>
      <c r="T5893" s="89"/>
    </row>
    <row r="5894" spans="2:20" s="86" customFormat="1" ht="10.199999999999999">
      <c r="B5894" s="87"/>
      <c r="C5894" s="87"/>
      <c r="R5894" s="89"/>
      <c r="S5894" s="89"/>
      <c r="T5894" s="89"/>
    </row>
    <row r="5895" spans="2:20" s="86" customFormat="1" ht="10.199999999999999">
      <c r="B5895" s="87"/>
      <c r="C5895" s="87"/>
      <c r="R5895" s="89"/>
      <c r="S5895" s="89"/>
      <c r="T5895" s="89"/>
    </row>
    <row r="5896" spans="2:20" s="86" customFormat="1" ht="10.199999999999999">
      <c r="B5896" s="87"/>
      <c r="C5896" s="87"/>
      <c r="R5896" s="89"/>
      <c r="S5896" s="89"/>
      <c r="T5896" s="89"/>
    </row>
    <row r="5897" spans="2:20" s="86" customFormat="1" ht="10.199999999999999">
      <c r="B5897" s="87"/>
      <c r="C5897" s="87"/>
      <c r="R5897" s="89"/>
      <c r="S5897" s="89"/>
      <c r="T5897" s="89"/>
    </row>
    <row r="5898" spans="2:20" s="86" customFormat="1" ht="10.199999999999999">
      <c r="B5898" s="87"/>
      <c r="C5898" s="87"/>
      <c r="R5898" s="89"/>
      <c r="S5898" s="89"/>
      <c r="T5898" s="89"/>
    </row>
    <row r="5899" spans="2:20" s="86" customFormat="1" ht="10.199999999999999">
      <c r="B5899" s="87"/>
      <c r="C5899" s="87"/>
      <c r="R5899" s="89"/>
      <c r="S5899" s="89"/>
      <c r="T5899" s="89"/>
    </row>
    <row r="5900" spans="2:20" s="86" customFormat="1" ht="10.199999999999999">
      <c r="B5900" s="87"/>
      <c r="C5900" s="87"/>
      <c r="R5900" s="89"/>
      <c r="S5900" s="89"/>
      <c r="T5900" s="89"/>
    </row>
    <row r="5901" spans="2:20" s="86" customFormat="1" ht="10.199999999999999">
      <c r="B5901" s="87"/>
      <c r="C5901" s="87"/>
      <c r="R5901" s="89"/>
      <c r="S5901" s="89"/>
      <c r="T5901" s="89"/>
    </row>
    <row r="5902" spans="2:20" s="86" customFormat="1" ht="10.199999999999999">
      <c r="B5902" s="87"/>
      <c r="C5902" s="87"/>
      <c r="R5902" s="89"/>
      <c r="S5902" s="89"/>
      <c r="T5902" s="89"/>
    </row>
    <row r="5903" spans="2:20" s="86" customFormat="1" ht="10.199999999999999">
      <c r="B5903" s="87"/>
      <c r="C5903" s="87"/>
      <c r="R5903" s="89"/>
      <c r="S5903" s="89"/>
      <c r="T5903" s="89"/>
    </row>
    <row r="5904" spans="2:20" s="86" customFormat="1" ht="10.199999999999999">
      <c r="B5904" s="87"/>
      <c r="C5904" s="87"/>
      <c r="R5904" s="89"/>
      <c r="S5904" s="89"/>
      <c r="T5904" s="89"/>
    </row>
    <row r="5905" spans="2:20" s="86" customFormat="1" ht="10.199999999999999">
      <c r="B5905" s="87"/>
      <c r="C5905" s="87"/>
      <c r="R5905" s="89"/>
      <c r="S5905" s="89"/>
      <c r="T5905" s="89"/>
    </row>
    <row r="5906" spans="2:20" s="86" customFormat="1" ht="10.199999999999999">
      <c r="B5906" s="87"/>
      <c r="C5906" s="87"/>
      <c r="R5906" s="89"/>
      <c r="S5906" s="89"/>
      <c r="T5906" s="89"/>
    </row>
    <row r="5907" spans="2:20" s="86" customFormat="1" ht="10.199999999999999">
      <c r="B5907" s="87"/>
      <c r="C5907" s="87"/>
      <c r="R5907" s="89"/>
      <c r="S5907" s="89"/>
      <c r="T5907" s="89"/>
    </row>
    <row r="5908" spans="2:20" s="86" customFormat="1" ht="10.199999999999999">
      <c r="B5908" s="87"/>
      <c r="C5908" s="87"/>
      <c r="R5908" s="89"/>
      <c r="S5908" s="89"/>
      <c r="T5908" s="89"/>
    </row>
    <row r="5909" spans="2:20" s="86" customFormat="1" ht="10.199999999999999">
      <c r="B5909" s="87"/>
      <c r="C5909" s="87"/>
      <c r="R5909" s="89"/>
      <c r="S5909" s="89"/>
      <c r="T5909" s="89"/>
    </row>
    <row r="5910" spans="2:20" s="86" customFormat="1" ht="10.199999999999999">
      <c r="B5910" s="87"/>
      <c r="C5910" s="87"/>
      <c r="R5910" s="89"/>
      <c r="S5910" s="89"/>
      <c r="T5910" s="89"/>
    </row>
    <row r="5911" spans="2:20" s="86" customFormat="1" ht="10.199999999999999">
      <c r="B5911" s="87"/>
      <c r="C5911" s="87"/>
      <c r="R5911" s="89"/>
      <c r="S5911" s="89"/>
      <c r="T5911" s="89"/>
    </row>
    <row r="5912" spans="2:20" s="86" customFormat="1" ht="10.199999999999999">
      <c r="B5912" s="87"/>
      <c r="C5912" s="87"/>
      <c r="R5912" s="89"/>
      <c r="S5912" s="89"/>
      <c r="T5912" s="89"/>
    </row>
    <row r="5913" spans="2:20" s="86" customFormat="1" ht="10.199999999999999">
      <c r="B5913" s="87"/>
      <c r="C5913" s="87"/>
      <c r="R5913" s="89"/>
      <c r="S5913" s="89"/>
      <c r="T5913" s="89"/>
    </row>
    <row r="5914" spans="2:20" s="86" customFormat="1" ht="10.199999999999999">
      <c r="B5914" s="87"/>
      <c r="C5914" s="87"/>
      <c r="R5914" s="89"/>
      <c r="S5914" s="89"/>
      <c r="T5914" s="89"/>
    </row>
    <row r="5915" spans="2:20" s="86" customFormat="1" ht="10.199999999999999">
      <c r="B5915" s="87"/>
      <c r="C5915" s="87"/>
      <c r="R5915" s="89"/>
      <c r="S5915" s="89"/>
      <c r="T5915" s="89"/>
    </row>
    <row r="5916" spans="2:20" s="86" customFormat="1" ht="10.199999999999999">
      <c r="B5916" s="87"/>
      <c r="C5916" s="87"/>
      <c r="R5916" s="89"/>
      <c r="S5916" s="89"/>
      <c r="T5916" s="89"/>
    </row>
    <row r="5917" spans="2:20" s="86" customFormat="1" ht="10.199999999999999">
      <c r="B5917" s="87"/>
      <c r="C5917" s="87"/>
      <c r="R5917" s="89"/>
      <c r="S5917" s="89"/>
      <c r="T5917" s="89"/>
    </row>
    <row r="5918" spans="2:20" s="86" customFormat="1" ht="10.199999999999999">
      <c r="B5918" s="87"/>
      <c r="C5918" s="87"/>
      <c r="R5918" s="89"/>
      <c r="S5918" s="89"/>
      <c r="T5918" s="89"/>
    </row>
    <row r="5919" spans="2:20" s="86" customFormat="1" ht="10.199999999999999">
      <c r="B5919" s="87"/>
      <c r="C5919" s="87"/>
      <c r="R5919" s="89"/>
      <c r="S5919" s="89"/>
      <c r="T5919" s="89"/>
    </row>
    <row r="5920" spans="2:20" s="86" customFormat="1" ht="10.199999999999999">
      <c r="B5920" s="87"/>
      <c r="C5920" s="87"/>
      <c r="R5920" s="89"/>
      <c r="S5920" s="89"/>
      <c r="T5920" s="89"/>
    </row>
    <row r="5921" spans="2:20" s="86" customFormat="1" ht="10.199999999999999">
      <c r="B5921" s="87"/>
      <c r="C5921" s="87"/>
      <c r="R5921" s="89"/>
      <c r="S5921" s="89"/>
      <c r="T5921" s="89"/>
    </row>
    <row r="5922" spans="2:20" s="86" customFormat="1" ht="10.199999999999999">
      <c r="B5922" s="87"/>
      <c r="C5922" s="87"/>
      <c r="R5922" s="89"/>
      <c r="S5922" s="89"/>
      <c r="T5922" s="89"/>
    </row>
    <row r="5923" spans="2:20" s="86" customFormat="1" ht="10.199999999999999">
      <c r="B5923" s="87"/>
      <c r="C5923" s="87"/>
      <c r="R5923" s="89"/>
      <c r="S5923" s="89"/>
      <c r="T5923" s="89"/>
    </row>
    <row r="5924" spans="2:20" s="86" customFormat="1" ht="10.199999999999999">
      <c r="B5924" s="87"/>
      <c r="C5924" s="87"/>
      <c r="R5924" s="89"/>
      <c r="S5924" s="89"/>
      <c r="T5924" s="89"/>
    </row>
    <row r="5925" spans="2:20" s="86" customFormat="1" ht="10.199999999999999">
      <c r="B5925" s="87"/>
      <c r="C5925" s="87"/>
      <c r="R5925" s="89"/>
      <c r="S5925" s="89"/>
      <c r="T5925" s="89"/>
    </row>
    <row r="5926" spans="2:20" s="86" customFormat="1" ht="10.199999999999999">
      <c r="B5926" s="87"/>
      <c r="C5926" s="87"/>
      <c r="R5926" s="89"/>
      <c r="S5926" s="89"/>
      <c r="T5926" s="89"/>
    </row>
    <row r="5927" spans="2:20" s="86" customFormat="1" ht="10.199999999999999">
      <c r="B5927" s="87"/>
      <c r="C5927" s="87"/>
      <c r="R5927" s="89"/>
      <c r="S5927" s="89"/>
      <c r="T5927" s="89"/>
    </row>
    <row r="5928" spans="2:20" s="86" customFormat="1" ht="10.199999999999999">
      <c r="B5928" s="87"/>
      <c r="C5928" s="87"/>
      <c r="R5928" s="89"/>
      <c r="S5928" s="89"/>
      <c r="T5928" s="89"/>
    </row>
    <row r="5929" spans="2:20" s="86" customFormat="1" ht="10.199999999999999">
      <c r="B5929" s="87"/>
      <c r="C5929" s="87"/>
      <c r="R5929" s="89"/>
      <c r="S5929" s="89"/>
      <c r="T5929" s="89"/>
    </row>
    <row r="5930" spans="2:20" s="86" customFormat="1" ht="10.199999999999999">
      <c r="B5930" s="87"/>
      <c r="C5930" s="87"/>
      <c r="R5930" s="89"/>
      <c r="S5930" s="89"/>
      <c r="T5930" s="89"/>
    </row>
    <row r="5931" spans="2:20" s="86" customFormat="1" ht="10.199999999999999">
      <c r="B5931" s="87"/>
      <c r="C5931" s="87"/>
      <c r="R5931" s="89"/>
      <c r="S5931" s="89"/>
      <c r="T5931" s="89"/>
    </row>
    <row r="5932" spans="2:20" s="86" customFormat="1" ht="10.199999999999999">
      <c r="B5932" s="87"/>
      <c r="C5932" s="87"/>
      <c r="R5932" s="89"/>
      <c r="S5932" s="89"/>
      <c r="T5932" s="89"/>
    </row>
    <row r="5933" spans="2:20" s="86" customFormat="1" ht="10.199999999999999">
      <c r="B5933" s="87"/>
      <c r="C5933" s="87"/>
      <c r="R5933" s="89"/>
      <c r="S5933" s="89"/>
      <c r="T5933" s="89"/>
    </row>
    <row r="5934" spans="2:20" s="86" customFormat="1" ht="10.199999999999999">
      <c r="B5934" s="87"/>
      <c r="C5934" s="87"/>
      <c r="R5934" s="89"/>
      <c r="S5934" s="89"/>
      <c r="T5934" s="89"/>
    </row>
    <row r="5935" spans="2:20" s="86" customFormat="1" ht="10.199999999999999">
      <c r="B5935" s="87"/>
      <c r="C5935" s="87"/>
      <c r="R5935" s="89"/>
      <c r="S5935" s="89"/>
      <c r="T5935" s="89"/>
    </row>
    <row r="5936" spans="2:20" s="86" customFormat="1" ht="10.199999999999999">
      <c r="B5936" s="87"/>
      <c r="C5936" s="87"/>
      <c r="R5936" s="89"/>
      <c r="S5936" s="89"/>
      <c r="T5936" s="89"/>
    </row>
    <row r="5937" spans="2:20" s="86" customFormat="1" ht="10.199999999999999">
      <c r="B5937" s="87"/>
      <c r="C5937" s="87"/>
      <c r="R5937" s="89"/>
      <c r="S5937" s="89"/>
      <c r="T5937" s="89"/>
    </row>
    <row r="5938" spans="2:20" s="86" customFormat="1" ht="10.199999999999999">
      <c r="B5938" s="87"/>
      <c r="C5938" s="87"/>
      <c r="R5938" s="89"/>
      <c r="S5938" s="89"/>
      <c r="T5938" s="89"/>
    </row>
    <row r="5939" spans="2:20" s="86" customFormat="1" ht="10.199999999999999">
      <c r="B5939" s="87"/>
      <c r="C5939" s="87"/>
      <c r="R5939" s="89"/>
      <c r="S5939" s="89"/>
      <c r="T5939" s="89"/>
    </row>
    <row r="5940" spans="2:20" s="86" customFormat="1" ht="10.199999999999999">
      <c r="B5940" s="87"/>
      <c r="C5940" s="87"/>
      <c r="R5940" s="89"/>
      <c r="S5940" s="89"/>
      <c r="T5940" s="89"/>
    </row>
    <row r="5941" spans="2:20" s="86" customFormat="1" ht="10.199999999999999">
      <c r="B5941" s="87"/>
      <c r="C5941" s="87"/>
      <c r="R5941" s="89"/>
      <c r="S5941" s="89"/>
      <c r="T5941" s="89"/>
    </row>
    <row r="5942" spans="2:20" s="86" customFormat="1" ht="10.199999999999999">
      <c r="B5942" s="87"/>
      <c r="C5942" s="87"/>
      <c r="R5942" s="89"/>
      <c r="S5942" s="89"/>
      <c r="T5942" s="89"/>
    </row>
    <row r="5943" spans="2:20" s="86" customFormat="1" ht="10.199999999999999">
      <c r="B5943" s="87"/>
      <c r="C5943" s="87"/>
      <c r="R5943" s="89"/>
      <c r="S5943" s="89"/>
      <c r="T5943" s="89"/>
    </row>
    <row r="5944" spans="2:20" s="86" customFormat="1" ht="10.199999999999999">
      <c r="B5944" s="87"/>
      <c r="C5944" s="87"/>
      <c r="R5944" s="89"/>
      <c r="S5944" s="89"/>
      <c r="T5944" s="89"/>
    </row>
    <row r="5945" spans="2:20" s="86" customFormat="1" ht="10.199999999999999">
      <c r="B5945" s="87"/>
      <c r="C5945" s="87"/>
      <c r="R5945" s="89"/>
      <c r="S5945" s="89"/>
      <c r="T5945" s="89"/>
    </row>
    <row r="5946" spans="2:20" s="86" customFormat="1" ht="10.199999999999999">
      <c r="B5946" s="87"/>
      <c r="C5946" s="87"/>
      <c r="R5946" s="89"/>
      <c r="S5946" s="89"/>
      <c r="T5946" s="89"/>
    </row>
    <row r="5947" spans="2:20" s="86" customFormat="1" ht="10.199999999999999">
      <c r="B5947" s="87"/>
      <c r="C5947" s="87"/>
      <c r="R5947" s="89"/>
      <c r="S5947" s="89"/>
      <c r="T5947" s="89"/>
    </row>
    <row r="5948" spans="2:20" s="86" customFormat="1" ht="10.199999999999999">
      <c r="B5948" s="87"/>
      <c r="C5948" s="87"/>
      <c r="R5948" s="89"/>
      <c r="S5948" s="89"/>
      <c r="T5948" s="89"/>
    </row>
    <row r="5949" spans="2:20" s="86" customFormat="1" ht="10.199999999999999">
      <c r="B5949" s="87"/>
      <c r="C5949" s="87"/>
      <c r="R5949" s="89"/>
      <c r="S5949" s="89"/>
      <c r="T5949" s="89"/>
    </row>
    <row r="5950" spans="2:20" s="86" customFormat="1" ht="10.199999999999999">
      <c r="B5950" s="87"/>
      <c r="C5950" s="87"/>
      <c r="R5950" s="89"/>
      <c r="S5950" s="89"/>
      <c r="T5950" s="89"/>
    </row>
    <row r="5951" spans="2:20" s="86" customFormat="1" ht="10.199999999999999">
      <c r="B5951" s="87"/>
      <c r="C5951" s="87"/>
      <c r="R5951" s="89"/>
      <c r="S5951" s="89"/>
      <c r="T5951" s="89"/>
    </row>
    <row r="5952" spans="2:20" s="86" customFormat="1" ht="10.199999999999999">
      <c r="B5952" s="87"/>
      <c r="C5952" s="87"/>
      <c r="R5952" s="89"/>
      <c r="S5952" s="89"/>
      <c r="T5952" s="89"/>
    </row>
    <row r="5953" spans="2:20" s="86" customFormat="1" ht="10.199999999999999">
      <c r="B5953" s="87"/>
      <c r="C5953" s="87"/>
      <c r="R5953" s="89"/>
      <c r="S5953" s="89"/>
      <c r="T5953" s="89"/>
    </row>
    <row r="5954" spans="2:20" s="86" customFormat="1" ht="10.199999999999999">
      <c r="B5954" s="87"/>
      <c r="C5954" s="87"/>
      <c r="R5954" s="89"/>
      <c r="S5954" s="89"/>
      <c r="T5954" s="89"/>
    </row>
    <row r="5955" spans="2:20" s="86" customFormat="1" ht="10.199999999999999">
      <c r="B5955" s="87"/>
      <c r="C5955" s="87"/>
      <c r="R5955" s="89"/>
      <c r="S5955" s="89"/>
      <c r="T5955" s="89"/>
    </row>
    <row r="5956" spans="2:20" s="86" customFormat="1" ht="10.199999999999999">
      <c r="B5956" s="87"/>
      <c r="C5956" s="87"/>
      <c r="R5956" s="89"/>
      <c r="S5956" s="89"/>
      <c r="T5956" s="89"/>
    </row>
    <row r="5957" spans="2:20" s="86" customFormat="1" ht="10.199999999999999">
      <c r="B5957" s="87"/>
      <c r="C5957" s="87"/>
      <c r="R5957" s="89"/>
      <c r="S5957" s="89"/>
      <c r="T5957" s="89"/>
    </row>
    <row r="5958" spans="2:20" s="86" customFormat="1" ht="10.199999999999999">
      <c r="B5958" s="87"/>
      <c r="C5958" s="87"/>
      <c r="R5958" s="89"/>
      <c r="S5958" s="89"/>
      <c r="T5958" s="89"/>
    </row>
    <row r="5959" spans="2:20" s="86" customFormat="1" ht="10.199999999999999">
      <c r="B5959" s="87"/>
      <c r="C5959" s="87"/>
      <c r="R5959" s="89"/>
      <c r="S5959" s="89"/>
      <c r="T5959" s="89"/>
    </row>
    <row r="5960" spans="2:20" s="86" customFormat="1" ht="10.199999999999999">
      <c r="B5960" s="87"/>
      <c r="C5960" s="87"/>
      <c r="R5960" s="89"/>
      <c r="S5960" s="89"/>
      <c r="T5960" s="89"/>
    </row>
    <row r="5961" spans="2:20" s="86" customFormat="1" ht="10.199999999999999">
      <c r="B5961" s="87"/>
      <c r="C5961" s="87"/>
      <c r="R5961" s="89"/>
      <c r="S5961" s="89"/>
      <c r="T5961" s="89"/>
    </row>
    <row r="5962" spans="2:20" s="86" customFormat="1" ht="10.199999999999999">
      <c r="B5962" s="87"/>
      <c r="C5962" s="87"/>
      <c r="R5962" s="89"/>
      <c r="S5962" s="89"/>
      <c r="T5962" s="89"/>
    </row>
    <row r="5963" spans="2:20" s="86" customFormat="1" ht="10.199999999999999">
      <c r="B5963" s="87"/>
      <c r="C5963" s="87"/>
      <c r="R5963" s="89"/>
      <c r="S5963" s="89"/>
      <c r="T5963" s="89"/>
    </row>
    <row r="5964" spans="2:20" s="86" customFormat="1" ht="10.199999999999999">
      <c r="B5964" s="87"/>
      <c r="C5964" s="87"/>
      <c r="R5964" s="89"/>
      <c r="S5964" s="89"/>
      <c r="T5964" s="89"/>
    </row>
    <row r="5965" spans="2:20" s="86" customFormat="1" ht="10.199999999999999">
      <c r="B5965" s="87"/>
      <c r="C5965" s="87"/>
      <c r="R5965" s="89"/>
      <c r="S5965" s="89"/>
      <c r="T5965" s="89"/>
    </row>
    <row r="5966" spans="2:20" s="86" customFormat="1" ht="10.199999999999999">
      <c r="B5966" s="87"/>
      <c r="C5966" s="87"/>
      <c r="R5966" s="89"/>
      <c r="S5966" s="89"/>
      <c r="T5966" s="89"/>
    </row>
    <row r="5967" spans="2:20" s="86" customFormat="1" ht="10.199999999999999">
      <c r="B5967" s="87"/>
      <c r="C5967" s="87"/>
      <c r="R5967" s="89"/>
      <c r="S5967" s="89"/>
      <c r="T5967" s="89"/>
    </row>
    <row r="5968" spans="2:20" s="86" customFormat="1" ht="10.199999999999999">
      <c r="B5968" s="87"/>
      <c r="C5968" s="87"/>
      <c r="R5968" s="89"/>
      <c r="S5968" s="89"/>
      <c r="T5968" s="89"/>
    </row>
    <row r="5969" spans="2:20" s="86" customFormat="1" ht="10.199999999999999">
      <c r="B5969" s="87"/>
      <c r="C5969" s="87"/>
      <c r="R5969" s="89"/>
      <c r="S5969" s="89"/>
      <c r="T5969" s="89"/>
    </row>
    <row r="5970" spans="2:20" s="86" customFormat="1" ht="10.199999999999999">
      <c r="B5970" s="87"/>
      <c r="C5970" s="87"/>
      <c r="R5970" s="89"/>
      <c r="S5970" s="89"/>
      <c r="T5970" s="89"/>
    </row>
    <row r="5971" spans="2:20" s="86" customFormat="1" ht="10.199999999999999">
      <c r="B5971" s="87"/>
      <c r="C5971" s="87"/>
      <c r="R5971" s="89"/>
      <c r="S5971" s="89"/>
      <c r="T5971" s="89"/>
    </row>
    <row r="5972" spans="2:20" s="86" customFormat="1" ht="10.199999999999999">
      <c r="B5972" s="87"/>
      <c r="C5972" s="87"/>
      <c r="R5972" s="89"/>
      <c r="S5972" s="89"/>
      <c r="T5972" s="89"/>
    </row>
    <row r="5973" spans="2:20" s="86" customFormat="1" ht="10.199999999999999">
      <c r="B5973" s="87"/>
      <c r="C5973" s="87"/>
      <c r="R5973" s="89"/>
      <c r="S5973" s="89"/>
      <c r="T5973" s="89"/>
    </row>
    <row r="5974" spans="2:20" s="86" customFormat="1" ht="10.199999999999999">
      <c r="B5974" s="87"/>
      <c r="C5974" s="87"/>
      <c r="R5974" s="89"/>
      <c r="S5974" s="89"/>
      <c r="T5974" s="89"/>
    </row>
    <row r="5975" spans="2:20" s="86" customFormat="1" ht="10.199999999999999">
      <c r="B5975" s="87"/>
      <c r="C5975" s="87"/>
      <c r="R5975" s="89"/>
      <c r="S5975" s="89"/>
      <c r="T5975" s="89"/>
    </row>
    <row r="5976" spans="2:20" s="86" customFormat="1" ht="10.199999999999999">
      <c r="B5976" s="87"/>
      <c r="C5976" s="87"/>
      <c r="R5976" s="89"/>
      <c r="S5976" s="89"/>
      <c r="T5976" s="89"/>
    </row>
    <row r="5977" spans="2:20" s="86" customFormat="1" ht="10.199999999999999">
      <c r="B5977" s="87"/>
      <c r="C5977" s="87"/>
      <c r="R5977" s="89"/>
      <c r="S5977" s="89"/>
      <c r="T5977" s="89"/>
    </row>
    <row r="5978" spans="2:20" s="86" customFormat="1" ht="10.199999999999999">
      <c r="B5978" s="87"/>
      <c r="C5978" s="87"/>
      <c r="R5978" s="89"/>
      <c r="S5978" s="89"/>
      <c r="T5978" s="89"/>
    </row>
    <row r="5979" spans="2:20" s="86" customFormat="1" ht="10.199999999999999">
      <c r="B5979" s="87"/>
      <c r="C5979" s="87"/>
      <c r="R5979" s="89"/>
      <c r="S5979" s="89"/>
      <c r="T5979" s="89"/>
    </row>
    <row r="5980" spans="2:20" s="86" customFormat="1" ht="10.199999999999999">
      <c r="B5980" s="87"/>
      <c r="C5980" s="87"/>
      <c r="R5980" s="89"/>
      <c r="S5980" s="89"/>
      <c r="T5980" s="89"/>
    </row>
    <row r="5981" spans="2:20" s="86" customFormat="1" ht="10.199999999999999">
      <c r="B5981" s="87"/>
      <c r="C5981" s="87"/>
      <c r="R5981" s="89"/>
      <c r="S5981" s="89"/>
      <c r="T5981" s="89"/>
    </row>
    <row r="5982" spans="2:20" s="86" customFormat="1" ht="10.199999999999999">
      <c r="B5982" s="87"/>
      <c r="C5982" s="87"/>
      <c r="R5982" s="89"/>
      <c r="S5982" s="89"/>
      <c r="T5982" s="89"/>
    </row>
    <row r="5983" spans="2:20" s="86" customFormat="1" ht="10.199999999999999">
      <c r="B5983" s="87"/>
      <c r="C5983" s="87"/>
      <c r="R5983" s="89"/>
      <c r="S5983" s="89"/>
      <c r="T5983" s="89"/>
    </row>
    <row r="5984" spans="2:20" s="86" customFormat="1" ht="10.199999999999999">
      <c r="B5984" s="87"/>
      <c r="C5984" s="87"/>
      <c r="R5984" s="89"/>
      <c r="S5984" s="89"/>
      <c r="T5984" s="89"/>
    </row>
    <row r="5985" spans="2:20" s="86" customFormat="1" ht="10.199999999999999">
      <c r="B5985" s="87"/>
      <c r="C5985" s="87"/>
      <c r="R5985" s="89"/>
      <c r="S5985" s="89"/>
      <c r="T5985" s="89"/>
    </row>
    <row r="5986" spans="2:20" s="86" customFormat="1" ht="10.199999999999999">
      <c r="B5986" s="87"/>
      <c r="C5986" s="87"/>
      <c r="R5986" s="89"/>
      <c r="S5986" s="89"/>
      <c r="T5986" s="89"/>
    </row>
    <row r="5987" spans="2:20" s="86" customFormat="1" ht="10.199999999999999">
      <c r="B5987" s="87"/>
      <c r="C5987" s="87"/>
      <c r="R5987" s="89"/>
      <c r="S5987" s="89"/>
      <c r="T5987" s="89"/>
    </row>
    <row r="5988" spans="2:20" s="86" customFormat="1" ht="10.199999999999999">
      <c r="B5988" s="87"/>
      <c r="C5988" s="87"/>
      <c r="R5988" s="89"/>
      <c r="S5988" s="89"/>
      <c r="T5988" s="89"/>
    </row>
    <row r="5989" spans="2:20" s="86" customFormat="1" ht="10.199999999999999">
      <c r="B5989" s="87"/>
      <c r="C5989" s="87"/>
      <c r="R5989" s="89"/>
      <c r="S5989" s="89"/>
      <c r="T5989" s="89"/>
    </row>
    <row r="5990" spans="2:20" s="86" customFormat="1" ht="10.199999999999999">
      <c r="B5990" s="87"/>
      <c r="C5990" s="87"/>
      <c r="R5990" s="89"/>
      <c r="S5990" s="89"/>
      <c r="T5990" s="89"/>
    </row>
    <row r="5991" spans="2:20" s="86" customFormat="1" ht="10.199999999999999">
      <c r="B5991" s="87"/>
      <c r="C5991" s="87"/>
      <c r="R5991" s="89"/>
      <c r="S5991" s="89"/>
      <c r="T5991" s="89"/>
    </row>
    <row r="5992" spans="2:20" s="86" customFormat="1" ht="10.199999999999999">
      <c r="B5992" s="87"/>
      <c r="C5992" s="87"/>
      <c r="R5992" s="89"/>
      <c r="S5992" s="89"/>
      <c r="T5992" s="89"/>
    </row>
    <row r="5993" spans="2:20" s="86" customFormat="1" ht="10.199999999999999">
      <c r="B5993" s="87"/>
      <c r="C5993" s="87"/>
      <c r="R5993" s="89"/>
      <c r="S5993" s="89"/>
      <c r="T5993" s="89"/>
    </row>
    <row r="5994" spans="2:20" s="86" customFormat="1" ht="10.199999999999999">
      <c r="B5994" s="87"/>
      <c r="C5994" s="87"/>
      <c r="R5994" s="89"/>
      <c r="S5994" s="89"/>
      <c r="T5994" s="89"/>
    </row>
    <row r="5995" spans="2:20" s="86" customFormat="1" ht="10.199999999999999">
      <c r="B5995" s="87"/>
      <c r="C5995" s="87"/>
      <c r="R5995" s="89"/>
      <c r="S5995" s="89"/>
      <c r="T5995" s="89"/>
    </row>
    <row r="5996" spans="2:20" s="86" customFormat="1" ht="10.199999999999999">
      <c r="B5996" s="87"/>
      <c r="C5996" s="87"/>
      <c r="R5996" s="89"/>
      <c r="S5996" s="89"/>
      <c r="T5996" s="89"/>
    </row>
    <row r="5997" spans="2:20" s="86" customFormat="1" ht="10.199999999999999">
      <c r="B5997" s="87"/>
      <c r="C5997" s="87"/>
      <c r="R5997" s="89"/>
      <c r="S5997" s="89"/>
      <c r="T5997" s="89"/>
    </row>
    <row r="5998" spans="2:20" s="86" customFormat="1" ht="10.199999999999999">
      <c r="B5998" s="87"/>
      <c r="C5998" s="87"/>
      <c r="R5998" s="89"/>
      <c r="S5998" s="89"/>
      <c r="T5998" s="89"/>
    </row>
    <row r="5999" spans="2:20" s="86" customFormat="1" ht="10.199999999999999">
      <c r="B5999" s="87"/>
      <c r="C5999" s="87"/>
      <c r="R5999" s="89"/>
      <c r="S5999" s="89"/>
      <c r="T5999" s="89"/>
    </row>
    <row r="6000" spans="2:20" s="86" customFormat="1" ht="10.199999999999999">
      <c r="B6000" s="87"/>
      <c r="C6000" s="87"/>
      <c r="R6000" s="89"/>
      <c r="S6000" s="89"/>
      <c r="T6000" s="89"/>
    </row>
    <row r="6001" spans="2:20" s="86" customFormat="1" ht="10.199999999999999">
      <c r="B6001" s="87"/>
      <c r="C6001" s="87"/>
      <c r="R6001" s="89"/>
      <c r="S6001" s="89"/>
      <c r="T6001" s="89"/>
    </row>
    <row r="6002" spans="2:20" s="86" customFormat="1" ht="10.199999999999999">
      <c r="B6002" s="87"/>
      <c r="C6002" s="87"/>
      <c r="R6002" s="89"/>
      <c r="S6002" s="89"/>
      <c r="T6002" s="89"/>
    </row>
    <row r="6003" spans="2:20" s="86" customFormat="1" ht="10.199999999999999">
      <c r="B6003" s="87"/>
      <c r="C6003" s="87"/>
      <c r="R6003" s="89"/>
      <c r="S6003" s="89"/>
      <c r="T6003" s="89"/>
    </row>
    <row r="6004" spans="2:20" s="86" customFormat="1" ht="10.199999999999999">
      <c r="B6004" s="87"/>
      <c r="C6004" s="87"/>
      <c r="R6004" s="89"/>
      <c r="S6004" s="89"/>
      <c r="T6004" s="89"/>
    </row>
    <row r="6005" spans="2:20" s="86" customFormat="1" ht="10.199999999999999">
      <c r="B6005" s="87"/>
      <c r="C6005" s="87"/>
      <c r="R6005" s="89"/>
      <c r="S6005" s="89"/>
      <c r="T6005" s="89"/>
    </row>
    <row r="6006" spans="2:20" s="86" customFormat="1" ht="10.199999999999999">
      <c r="B6006" s="87"/>
      <c r="C6006" s="87"/>
      <c r="R6006" s="89"/>
      <c r="S6006" s="89"/>
      <c r="T6006" s="89"/>
    </row>
    <row r="6007" spans="2:20" s="86" customFormat="1" ht="10.199999999999999">
      <c r="B6007" s="87"/>
      <c r="C6007" s="87"/>
      <c r="R6007" s="89"/>
      <c r="S6007" s="89"/>
      <c r="T6007" s="89"/>
    </row>
    <row r="6008" spans="2:20" s="86" customFormat="1" ht="10.199999999999999">
      <c r="B6008" s="87"/>
      <c r="C6008" s="87"/>
      <c r="R6008" s="89"/>
      <c r="S6008" s="89"/>
      <c r="T6008" s="89"/>
    </row>
    <row r="6009" spans="2:20" s="86" customFormat="1" ht="10.199999999999999">
      <c r="B6009" s="87"/>
      <c r="C6009" s="87"/>
      <c r="R6009" s="89"/>
      <c r="S6009" s="89"/>
      <c r="T6009" s="89"/>
    </row>
    <row r="6010" spans="2:20" s="86" customFormat="1" ht="10.199999999999999">
      <c r="B6010" s="87"/>
      <c r="C6010" s="87"/>
      <c r="R6010" s="89"/>
      <c r="S6010" s="89"/>
      <c r="T6010" s="89"/>
    </row>
    <row r="6011" spans="2:20" s="86" customFormat="1" ht="10.199999999999999">
      <c r="B6011" s="87"/>
      <c r="C6011" s="87"/>
      <c r="R6011" s="89"/>
      <c r="S6011" s="89"/>
      <c r="T6011" s="89"/>
    </row>
    <row r="6012" spans="2:20" s="86" customFormat="1" ht="10.199999999999999">
      <c r="B6012" s="87"/>
      <c r="C6012" s="87"/>
      <c r="R6012" s="89"/>
      <c r="S6012" s="89"/>
      <c r="T6012" s="89"/>
    </row>
    <row r="6013" spans="2:20" s="86" customFormat="1" ht="10.199999999999999">
      <c r="B6013" s="87"/>
      <c r="C6013" s="87"/>
      <c r="R6013" s="89"/>
      <c r="S6013" s="89"/>
      <c r="T6013" s="89"/>
    </row>
    <row r="6014" spans="2:20" s="86" customFormat="1" ht="10.199999999999999">
      <c r="B6014" s="87"/>
      <c r="C6014" s="87"/>
      <c r="R6014" s="89"/>
      <c r="S6014" s="89"/>
      <c r="T6014" s="89"/>
    </row>
    <row r="6015" spans="2:20" s="86" customFormat="1" ht="10.199999999999999">
      <c r="B6015" s="87"/>
      <c r="C6015" s="87"/>
      <c r="R6015" s="89"/>
      <c r="S6015" s="89"/>
      <c r="T6015" s="89"/>
    </row>
    <row r="6016" spans="2:20" s="86" customFormat="1" ht="10.199999999999999">
      <c r="B6016" s="87"/>
      <c r="C6016" s="87"/>
      <c r="R6016" s="89"/>
      <c r="S6016" s="89"/>
      <c r="T6016" s="89"/>
    </row>
    <row r="6017" spans="2:20" s="86" customFormat="1" ht="10.199999999999999">
      <c r="B6017" s="87"/>
      <c r="C6017" s="87"/>
      <c r="R6017" s="89"/>
      <c r="S6017" s="89"/>
      <c r="T6017" s="89"/>
    </row>
    <row r="6018" spans="2:20" s="86" customFormat="1" ht="10.199999999999999">
      <c r="B6018" s="87"/>
      <c r="C6018" s="87"/>
      <c r="R6018" s="89"/>
      <c r="S6018" s="89"/>
      <c r="T6018" s="89"/>
    </row>
    <row r="6019" spans="2:20" s="86" customFormat="1" ht="10.199999999999999">
      <c r="B6019" s="87"/>
      <c r="C6019" s="87"/>
      <c r="R6019" s="89"/>
      <c r="S6019" s="89"/>
      <c r="T6019" s="89"/>
    </row>
    <row r="6020" spans="2:20" s="86" customFormat="1" ht="10.199999999999999">
      <c r="B6020" s="87"/>
      <c r="C6020" s="87"/>
      <c r="R6020" s="89"/>
      <c r="S6020" s="89"/>
      <c r="T6020" s="89"/>
    </row>
    <row r="6021" spans="2:20" s="86" customFormat="1" ht="10.199999999999999">
      <c r="B6021" s="87"/>
      <c r="C6021" s="87"/>
      <c r="R6021" s="89"/>
      <c r="S6021" s="89"/>
      <c r="T6021" s="89"/>
    </row>
    <row r="6022" spans="2:20" s="86" customFormat="1" ht="10.199999999999999">
      <c r="B6022" s="87"/>
      <c r="C6022" s="87"/>
      <c r="R6022" s="89"/>
      <c r="S6022" s="89"/>
      <c r="T6022" s="89"/>
    </row>
    <row r="6023" spans="2:20" s="86" customFormat="1" ht="10.199999999999999">
      <c r="B6023" s="87"/>
      <c r="C6023" s="87"/>
      <c r="R6023" s="89"/>
      <c r="S6023" s="89"/>
      <c r="T6023" s="89"/>
    </row>
    <row r="6024" spans="2:20" s="86" customFormat="1" ht="10.199999999999999">
      <c r="B6024" s="87"/>
      <c r="C6024" s="87"/>
      <c r="R6024" s="89"/>
      <c r="S6024" s="89"/>
      <c r="T6024" s="89"/>
    </row>
    <row r="6025" spans="2:20" s="86" customFormat="1" ht="10.199999999999999">
      <c r="B6025" s="87"/>
      <c r="C6025" s="87"/>
      <c r="R6025" s="89"/>
      <c r="S6025" s="89"/>
      <c r="T6025" s="89"/>
    </row>
    <row r="6026" spans="2:20" s="86" customFormat="1" ht="10.199999999999999">
      <c r="B6026" s="87"/>
      <c r="C6026" s="87"/>
      <c r="R6026" s="89"/>
      <c r="S6026" s="89"/>
      <c r="T6026" s="89"/>
    </row>
    <row r="6027" spans="2:20" s="86" customFormat="1" ht="10.199999999999999">
      <c r="B6027" s="87"/>
      <c r="C6027" s="87"/>
      <c r="R6027" s="89"/>
      <c r="S6027" s="89"/>
      <c r="T6027" s="89"/>
    </row>
    <row r="6028" spans="2:20" s="86" customFormat="1" ht="10.199999999999999">
      <c r="B6028" s="87"/>
      <c r="C6028" s="87"/>
      <c r="R6028" s="89"/>
      <c r="S6028" s="89"/>
      <c r="T6028" s="89"/>
    </row>
    <row r="6029" spans="2:20" s="86" customFormat="1" ht="10.199999999999999">
      <c r="B6029" s="87"/>
      <c r="C6029" s="87"/>
      <c r="R6029" s="89"/>
      <c r="S6029" s="89"/>
      <c r="T6029" s="89"/>
    </row>
    <row r="6030" spans="2:20" s="86" customFormat="1" ht="10.199999999999999">
      <c r="B6030" s="87"/>
      <c r="C6030" s="87"/>
      <c r="R6030" s="89"/>
      <c r="S6030" s="89"/>
      <c r="T6030" s="89"/>
    </row>
    <row r="6031" spans="2:20" s="86" customFormat="1" ht="10.199999999999999">
      <c r="B6031" s="87"/>
      <c r="C6031" s="87"/>
      <c r="R6031" s="89"/>
      <c r="S6031" s="89"/>
      <c r="T6031" s="89"/>
    </row>
    <row r="6032" spans="2:20" s="86" customFormat="1" ht="10.199999999999999">
      <c r="B6032" s="87"/>
      <c r="C6032" s="87"/>
      <c r="R6032" s="89"/>
      <c r="S6032" s="89"/>
      <c r="T6032" s="89"/>
    </row>
    <row r="6033" spans="2:20" s="86" customFormat="1" ht="10.199999999999999">
      <c r="B6033" s="87"/>
      <c r="C6033" s="87"/>
      <c r="R6033" s="89"/>
      <c r="S6033" s="89"/>
      <c r="T6033" s="89"/>
    </row>
    <row r="6034" spans="2:20" s="86" customFormat="1" ht="10.199999999999999">
      <c r="B6034" s="87"/>
      <c r="C6034" s="87"/>
      <c r="R6034" s="89"/>
      <c r="S6034" s="89"/>
      <c r="T6034" s="89"/>
    </row>
    <row r="6035" spans="2:20" s="86" customFormat="1" ht="10.199999999999999">
      <c r="B6035" s="87"/>
      <c r="C6035" s="87"/>
      <c r="R6035" s="89"/>
      <c r="S6035" s="89"/>
      <c r="T6035" s="89"/>
    </row>
    <row r="6036" spans="2:20" s="86" customFormat="1" ht="10.199999999999999">
      <c r="B6036" s="87"/>
      <c r="C6036" s="87"/>
      <c r="R6036" s="89"/>
      <c r="S6036" s="89"/>
      <c r="T6036" s="89"/>
    </row>
    <row r="6037" spans="2:20" s="86" customFormat="1" ht="10.199999999999999">
      <c r="B6037" s="87"/>
      <c r="C6037" s="87"/>
      <c r="R6037" s="89"/>
      <c r="S6037" s="89"/>
      <c r="T6037" s="89"/>
    </row>
    <row r="6038" spans="2:20" s="86" customFormat="1" ht="10.199999999999999">
      <c r="B6038" s="87"/>
      <c r="C6038" s="87"/>
      <c r="R6038" s="89"/>
      <c r="S6038" s="89"/>
      <c r="T6038" s="89"/>
    </row>
    <row r="6039" spans="2:20" s="86" customFormat="1" ht="10.199999999999999">
      <c r="B6039" s="87"/>
      <c r="C6039" s="87"/>
      <c r="R6039" s="89"/>
      <c r="S6039" s="89"/>
      <c r="T6039" s="89"/>
    </row>
    <row r="6040" spans="2:20" s="86" customFormat="1" ht="10.199999999999999">
      <c r="B6040" s="87"/>
      <c r="C6040" s="87"/>
      <c r="R6040" s="89"/>
      <c r="S6040" s="89"/>
      <c r="T6040" s="89"/>
    </row>
    <row r="6041" spans="2:20" s="86" customFormat="1" ht="10.199999999999999">
      <c r="B6041" s="87"/>
      <c r="C6041" s="87"/>
      <c r="R6041" s="89"/>
      <c r="S6041" s="89"/>
      <c r="T6041" s="89"/>
    </row>
    <row r="6042" spans="2:20" s="86" customFormat="1" ht="10.199999999999999">
      <c r="B6042" s="87"/>
      <c r="C6042" s="87"/>
      <c r="R6042" s="89"/>
      <c r="S6042" s="89"/>
      <c r="T6042" s="89"/>
    </row>
    <row r="6043" spans="2:20" s="86" customFormat="1" ht="10.199999999999999">
      <c r="B6043" s="87"/>
      <c r="C6043" s="87"/>
      <c r="R6043" s="89"/>
      <c r="S6043" s="89"/>
      <c r="T6043" s="89"/>
    </row>
    <row r="6044" spans="2:20" s="86" customFormat="1" ht="10.199999999999999">
      <c r="B6044" s="87"/>
      <c r="C6044" s="87"/>
      <c r="R6044" s="89"/>
      <c r="S6044" s="89"/>
      <c r="T6044" s="89"/>
    </row>
    <row r="6045" spans="2:20" s="86" customFormat="1" ht="10.199999999999999">
      <c r="B6045" s="87"/>
      <c r="C6045" s="87"/>
      <c r="R6045" s="89"/>
      <c r="S6045" s="89"/>
      <c r="T6045" s="89"/>
    </row>
    <row r="6046" spans="2:20" s="86" customFormat="1" ht="10.199999999999999">
      <c r="B6046" s="87"/>
      <c r="C6046" s="87"/>
      <c r="R6046" s="89"/>
      <c r="S6046" s="89"/>
      <c r="T6046" s="89"/>
    </row>
    <row r="6047" spans="2:20" s="86" customFormat="1" ht="10.199999999999999">
      <c r="B6047" s="87"/>
      <c r="C6047" s="87"/>
      <c r="R6047" s="89"/>
      <c r="S6047" s="89"/>
      <c r="T6047" s="89"/>
    </row>
    <row r="6048" spans="2:20" s="86" customFormat="1" ht="10.199999999999999">
      <c r="B6048" s="87"/>
      <c r="C6048" s="87"/>
      <c r="R6048" s="89"/>
      <c r="S6048" s="89"/>
      <c r="T6048" s="89"/>
    </row>
    <row r="6049" spans="2:20" s="86" customFormat="1" ht="10.199999999999999">
      <c r="B6049" s="87"/>
      <c r="C6049" s="87"/>
      <c r="R6049" s="89"/>
      <c r="S6049" s="89"/>
      <c r="T6049" s="89"/>
    </row>
    <row r="6050" spans="2:20" s="86" customFormat="1" ht="10.199999999999999">
      <c r="B6050" s="87"/>
      <c r="C6050" s="87"/>
      <c r="R6050" s="89"/>
      <c r="S6050" s="89"/>
      <c r="T6050" s="89"/>
    </row>
    <row r="6051" spans="2:20" s="86" customFormat="1" ht="10.199999999999999">
      <c r="B6051" s="87"/>
      <c r="C6051" s="87"/>
      <c r="R6051" s="89"/>
      <c r="S6051" s="89"/>
      <c r="T6051" s="89"/>
    </row>
    <row r="6052" spans="2:20" s="86" customFormat="1" ht="10.199999999999999">
      <c r="B6052" s="87"/>
      <c r="C6052" s="87"/>
      <c r="R6052" s="89"/>
      <c r="S6052" s="89"/>
      <c r="T6052" s="89"/>
    </row>
    <row r="6053" spans="2:20" s="86" customFormat="1" ht="10.199999999999999">
      <c r="B6053" s="87"/>
      <c r="C6053" s="87"/>
      <c r="R6053" s="89"/>
      <c r="S6053" s="89"/>
      <c r="T6053" s="89"/>
    </row>
    <row r="6054" spans="2:20" s="86" customFormat="1" ht="10.199999999999999">
      <c r="B6054" s="87"/>
      <c r="C6054" s="87"/>
      <c r="R6054" s="89"/>
      <c r="S6054" s="89"/>
      <c r="T6054" s="89"/>
    </row>
    <row r="6055" spans="2:20" s="86" customFormat="1" ht="10.199999999999999">
      <c r="B6055" s="87"/>
      <c r="C6055" s="87"/>
      <c r="R6055" s="89"/>
      <c r="S6055" s="89"/>
      <c r="T6055" s="89"/>
    </row>
    <row r="6056" spans="2:20" s="86" customFormat="1" ht="10.199999999999999">
      <c r="B6056" s="87"/>
      <c r="C6056" s="87"/>
      <c r="R6056" s="89"/>
      <c r="S6056" s="89"/>
      <c r="T6056" s="89"/>
    </row>
    <row r="6057" spans="2:20" s="86" customFormat="1" ht="10.199999999999999">
      <c r="B6057" s="87"/>
      <c r="C6057" s="87"/>
      <c r="R6057" s="89"/>
      <c r="S6057" s="89"/>
      <c r="T6057" s="89"/>
    </row>
    <row r="6058" spans="2:20" s="86" customFormat="1" ht="10.199999999999999">
      <c r="B6058" s="87"/>
      <c r="C6058" s="87"/>
      <c r="R6058" s="89"/>
      <c r="S6058" s="89"/>
      <c r="T6058" s="89"/>
    </row>
    <row r="6059" spans="2:20" s="86" customFormat="1" ht="10.199999999999999">
      <c r="B6059" s="87"/>
      <c r="C6059" s="87"/>
      <c r="R6059" s="89"/>
      <c r="S6059" s="89"/>
      <c r="T6059" s="89"/>
    </row>
    <row r="6060" spans="2:20" s="86" customFormat="1" ht="10.199999999999999">
      <c r="B6060" s="87"/>
      <c r="C6060" s="87"/>
      <c r="R6060" s="89"/>
      <c r="S6060" s="89"/>
      <c r="T6060" s="89"/>
    </row>
    <row r="6061" spans="2:20" s="86" customFormat="1" ht="10.199999999999999">
      <c r="B6061" s="87"/>
      <c r="C6061" s="87"/>
      <c r="R6061" s="89"/>
      <c r="S6061" s="89"/>
      <c r="T6061" s="89"/>
    </row>
    <row r="6062" spans="2:20" s="86" customFormat="1" ht="10.199999999999999">
      <c r="B6062" s="87"/>
      <c r="C6062" s="87"/>
      <c r="R6062" s="89"/>
      <c r="S6062" s="89"/>
      <c r="T6062" s="89"/>
    </row>
    <row r="6063" spans="2:20" s="86" customFormat="1" ht="10.199999999999999">
      <c r="B6063" s="87"/>
      <c r="C6063" s="87"/>
      <c r="R6063" s="89"/>
      <c r="S6063" s="89"/>
      <c r="T6063" s="89"/>
    </row>
    <row r="6064" spans="2:20" s="86" customFormat="1" ht="10.199999999999999">
      <c r="B6064" s="87"/>
      <c r="C6064" s="87"/>
      <c r="R6064" s="89"/>
      <c r="S6064" s="89"/>
      <c r="T6064" s="89"/>
    </row>
    <row r="6065" spans="2:20" s="86" customFormat="1" ht="10.199999999999999">
      <c r="B6065" s="87"/>
      <c r="C6065" s="87"/>
      <c r="R6065" s="89"/>
      <c r="S6065" s="89"/>
      <c r="T6065" s="89"/>
    </row>
    <row r="6066" spans="2:20" s="86" customFormat="1" ht="10.199999999999999">
      <c r="B6066" s="87"/>
      <c r="C6066" s="87"/>
      <c r="R6066" s="89"/>
      <c r="S6066" s="89"/>
      <c r="T6066" s="89"/>
    </row>
    <row r="6067" spans="2:20" s="86" customFormat="1" ht="10.199999999999999">
      <c r="B6067" s="87"/>
      <c r="C6067" s="87"/>
      <c r="R6067" s="89"/>
      <c r="S6067" s="89"/>
      <c r="T6067" s="89"/>
    </row>
    <row r="6068" spans="2:20" s="86" customFormat="1" ht="10.199999999999999">
      <c r="B6068" s="87"/>
      <c r="C6068" s="87"/>
      <c r="R6068" s="89"/>
      <c r="S6068" s="89"/>
      <c r="T6068" s="89"/>
    </row>
    <row r="6069" spans="2:20" s="86" customFormat="1" ht="10.199999999999999">
      <c r="B6069" s="87"/>
      <c r="C6069" s="87"/>
      <c r="R6069" s="89"/>
      <c r="S6069" s="89"/>
      <c r="T6069" s="89"/>
    </row>
    <row r="6070" spans="2:20" s="86" customFormat="1" ht="10.199999999999999">
      <c r="B6070" s="87"/>
      <c r="C6070" s="87"/>
      <c r="R6070" s="89"/>
      <c r="S6070" s="89"/>
      <c r="T6070" s="89"/>
    </row>
    <row r="6071" spans="2:20" s="86" customFormat="1" ht="10.199999999999999">
      <c r="B6071" s="87"/>
      <c r="C6071" s="87"/>
      <c r="R6071" s="89"/>
      <c r="S6071" s="89"/>
      <c r="T6071" s="89"/>
    </row>
    <row r="6072" spans="2:20" s="86" customFormat="1" ht="10.199999999999999">
      <c r="B6072" s="87"/>
      <c r="C6072" s="87"/>
      <c r="R6072" s="89"/>
      <c r="S6072" s="89"/>
      <c r="T6072" s="89"/>
    </row>
    <row r="6073" spans="2:20" s="86" customFormat="1" ht="10.199999999999999">
      <c r="B6073" s="87"/>
      <c r="C6073" s="87"/>
      <c r="R6073" s="89"/>
      <c r="S6073" s="89"/>
      <c r="T6073" s="89"/>
    </row>
    <row r="6074" spans="2:20" s="86" customFormat="1" ht="10.199999999999999">
      <c r="B6074" s="87"/>
      <c r="C6074" s="87"/>
      <c r="R6074" s="89"/>
      <c r="S6074" s="89"/>
      <c r="T6074" s="89"/>
    </row>
    <row r="6075" spans="2:20" s="86" customFormat="1" ht="10.199999999999999">
      <c r="B6075" s="87"/>
      <c r="C6075" s="87"/>
      <c r="R6075" s="89"/>
      <c r="S6075" s="89"/>
      <c r="T6075" s="89"/>
    </row>
    <row r="6076" spans="2:20" s="86" customFormat="1" ht="10.199999999999999">
      <c r="B6076" s="87"/>
      <c r="C6076" s="87"/>
      <c r="R6076" s="89"/>
      <c r="S6076" s="89"/>
      <c r="T6076" s="89"/>
    </row>
    <row r="6077" spans="2:20" s="86" customFormat="1" ht="10.199999999999999">
      <c r="B6077" s="87"/>
      <c r="C6077" s="87"/>
      <c r="R6077" s="89"/>
      <c r="S6077" s="89"/>
      <c r="T6077" s="89"/>
    </row>
    <row r="6078" spans="2:20" s="86" customFormat="1" ht="10.199999999999999">
      <c r="B6078" s="87"/>
      <c r="C6078" s="87"/>
      <c r="R6078" s="89"/>
      <c r="S6078" s="89"/>
      <c r="T6078" s="89"/>
    </row>
    <row r="6079" spans="2:20" s="86" customFormat="1" ht="10.199999999999999">
      <c r="B6079" s="87"/>
      <c r="C6079" s="87"/>
      <c r="R6079" s="89"/>
      <c r="S6079" s="89"/>
      <c r="T6079" s="89"/>
    </row>
    <row r="6080" spans="2:20" s="86" customFormat="1" ht="10.199999999999999">
      <c r="B6080" s="87"/>
      <c r="C6080" s="87"/>
      <c r="R6080" s="89"/>
      <c r="S6080" s="89"/>
      <c r="T6080" s="89"/>
    </row>
    <row r="6081" spans="2:20" s="86" customFormat="1" ht="10.199999999999999">
      <c r="B6081" s="87"/>
      <c r="C6081" s="87"/>
      <c r="R6081" s="89"/>
      <c r="S6081" s="89"/>
      <c r="T6081" s="89"/>
    </row>
    <row r="6082" spans="2:20" s="86" customFormat="1" ht="10.199999999999999">
      <c r="B6082" s="87"/>
      <c r="C6082" s="87"/>
      <c r="R6082" s="89"/>
      <c r="S6082" s="89"/>
      <c r="T6082" s="89"/>
    </row>
    <row r="6083" spans="2:20" s="86" customFormat="1" ht="10.199999999999999">
      <c r="B6083" s="87"/>
      <c r="C6083" s="87"/>
      <c r="R6083" s="89"/>
      <c r="S6083" s="89"/>
      <c r="T6083" s="89"/>
    </row>
    <row r="6084" spans="2:20" s="86" customFormat="1" ht="10.199999999999999">
      <c r="B6084" s="87"/>
      <c r="C6084" s="87"/>
      <c r="R6084" s="89"/>
      <c r="S6084" s="89"/>
      <c r="T6084" s="89"/>
    </row>
    <row r="6085" spans="2:20" s="86" customFormat="1" ht="10.199999999999999">
      <c r="B6085" s="87"/>
      <c r="C6085" s="87"/>
      <c r="R6085" s="89"/>
      <c r="S6085" s="89"/>
      <c r="T6085" s="89"/>
    </row>
    <row r="6086" spans="2:20" s="86" customFormat="1" ht="10.199999999999999">
      <c r="B6086" s="87"/>
      <c r="C6086" s="87"/>
      <c r="R6086" s="89"/>
      <c r="S6086" s="89"/>
      <c r="T6086" s="89"/>
    </row>
    <row r="6087" spans="2:20" s="86" customFormat="1" ht="10.199999999999999">
      <c r="B6087" s="87"/>
      <c r="C6087" s="87"/>
      <c r="R6087" s="89"/>
      <c r="S6087" s="89"/>
      <c r="T6087" s="89"/>
    </row>
    <row r="6088" spans="2:20" s="86" customFormat="1" ht="10.199999999999999">
      <c r="B6088" s="87"/>
      <c r="C6088" s="87"/>
      <c r="R6088" s="89"/>
      <c r="S6088" s="89"/>
      <c r="T6088" s="89"/>
    </row>
    <row r="6089" spans="2:20" s="86" customFormat="1" ht="10.199999999999999">
      <c r="B6089" s="87"/>
      <c r="C6089" s="87"/>
      <c r="R6089" s="89"/>
      <c r="S6089" s="89"/>
      <c r="T6089" s="89"/>
    </row>
    <row r="6090" spans="2:20" s="86" customFormat="1" ht="10.199999999999999">
      <c r="B6090" s="87"/>
      <c r="C6090" s="87"/>
      <c r="R6090" s="89"/>
      <c r="S6090" s="89"/>
      <c r="T6090" s="89"/>
    </row>
    <row r="6091" spans="2:20" s="86" customFormat="1" ht="10.199999999999999">
      <c r="B6091" s="87"/>
      <c r="C6091" s="87"/>
      <c r="R6091" s="89"/>
      <c r="S6091" s="89"/>
      <c r="T6091" s="89"/>
    </row>
    <row r="6092" spans="2:20" s="86" customFormat="1" ht="10.199999999999999">
      <c r="B6092" s="87"/>
      <c r="C6092" s="87"/>
      <c r="R6092" s="89"/>
      <c r="S6092" s="89"/>
      <c r="T6092" s="89"/>
    </row>
    <row r="6093" spans="2:20" s="86" customFormat="1" ht="10.199999999999999">
      <c r="B6093" s="87"/>
      <c r="C6093" s="87"/>
      <c r="R6093" s="89"/>
      <c r="S6093" s="89"/>
      <c r="T6093" s="89"/>
    </row>
    <row r="6094" spans="2:20" s="86" customFormat="1" ht="10.199999999999999">
      <c r="B6094" s="87"/>
      <c r="C6094" s="87"/>
      <c r="R6094" s="89"/>
      <c r="S6094" s="89"/>
      <c r="T6094" s="89"/>
    </row>
    <row r="6095" spans="2:20" s="86" customFormat="1" ht="10.199999999999999">
      <c r="B6095" s="87"/>
      <c r="C6095" s="87"/>
      <c r="R6095" s="89"/>
      <c r="S6095" s="89"/>
      <c r="T6095" s="89"/>
    </row>
    <row r="6096" spans="2:20" s="86" customFormat="1" ht="10.199999999999999">
      <c r="B6096" s="87"/>
      <c r="C6096" s="87"/>
      <c r="R6096" s="89"/>
      <c r="S6096" s="89"/>
      <c r="T6096" s="89"/>
    </row>
    <row r="6097" spans="2:20" s="86" customFormat="1" ht="10.199999999999999">
      <c r="B6097" s="87"/>
      <c r="C6097" s="87"/>
      <c r="R6097" s="89"/>
      <c r="S6097" s="89"/>
      <c r="T6097" s="89"/>
    </row>
    <row r="6098" spans="2:20" s="86" customFormat="1" ht="10.199999999999999">
      <c r="B6098" s="87"/>
      <c r="C6098" s="87"/>
      <c r="R6098" s="89"/>
      <c r="S6098" s="89"/>
      <c r="T6098" s="89"/>
    </row>
    <row r="6099" spans="2:20" s="86" customFormat="1" ht="10.199999999999999">
      <c r="B6099" s="87"/>
      <c r="C6099" s="87"/>
      <c r="R6099" s="89"/>
      <c r="S6099" s="89"/>
      <c r="T6099" s="89"/>
    </row>
    <row r="6100" spans="2:20" s="86" customFormat="1" ht="10.199999999999999">
      <c r="B6100" s="87"/>
      <c r="C6100" s="87"/>
      <c r="R6100" s="89"/>
      <c r="S6100" s="89"/>
      <c r="T6100" s="89"/>
    </row>
    <row r="6101" spans="2:20" s="86" customFormat="1" ht="10.199999999999999">
      <c r="B6101" s="87"/>
      <c r="C6101" s="87"/>
      <c r="R6101" s="89"/>
      <c r="S6101" s="89"/>
      <c r="T6101" s="89"/>
    </row>
    <row r="6102" spans="2:20" s="86" customFormat="1" ht="10.199999999999999">
      <c r="B6102" s="87"/>
      <c r="C6102" s="87"/>
      <c r="R6102" s="89"/>
      <c r="S6102" s="89"/>
      <c r="T6102" s="89"/>
    </row>
    <row r="6103" spans="2:20" s="86" customFormat="1" ht="10.199999999999999">
      <c r="B6103" s="87"/>
      <c r="C6103" s="87"/>
      <c r="R6103" s="89"/>
      <c r="S6103" s="89"/>
      <c r="T6103" s="89"/>
    </row>
    <row r="6104" spans="2:20" s="86" customFormat="1" ht="10.199999999999999">
      <c r="B6104" s="87"/>
      <c r="C6104" s="87"/>
      <c r="R6104" s="89"/>
      <c r="S6104" s="89"/>
      <c r="T6104" s="89"/>
    </row>
    <row r="6105" spans="2:20" s="86" customFormat="1" ht="10.199999999999999">
      <c r="B6105" s="87"/>
      <c r="C6105" s="87"/>
      <c r="R6105" s="89"/>
      <c r="S6105" s="89"/>
      <c r="T6105" s="89"/>
    </row>
    <row r="6106" spans="2:20" s="86" customFormat="1" ht="10.199999999999999">
      <c r="B6106" s="87"/>
      <c r="C6106" s="87"/>
      <c r="R6106" s="89"/>
      <c r="S6106" s="89"/>
      <c r="T6106" s="89"/>
    </row>
    <row r="6107" spans="2:20" s="86" customFormat="1" ht="10.199999999999999">
      <c r="B6107" s="87"/>
      <c r="C6107" s="87"/>
      <c r="R6107" s="89"/>
      <c r="S6107" s="89"/>
      <c r="T6107" s="89"/>
    </row>
    <row r="6108" spans="2:20" s="86" customFormat="1" ht="10.199999999999999">
      <c r="B6108" s="87"/>
      <c r="C6108" s="87"/>
      <c r="R6108" s="89"/>
      <c r="S6108" s="89"/>
      <c r="T6108" s="89"/>
    </row>
    <row r="6109" spans="2:20" s="86" customFormat="1" ht="10.199999999999999">
      <c r="B6109" s="87"/>
      <c r="C6109" s="87"/>
      <c r="R6109" s="89"/>
      <c r="S6109" s="89"/>
      <c r="T6109" s="89"/>
    </row>
    <row r="6110" spans="2:20" s="86" customFormat="1" ht="10.199999999999999">
      <c r="B6110" s="87"/>
      <c r="C6110" s="87"/>
      <c r="R6110" s="89"/>
      <c r="S6110" s="89"/>
      <c r="T6110" s="89"/>
    </row>
    <row r="6111" spans="2:20" s="86" customFormat="1" ht="10.199999999999999">
      <c r="B6111" s="87"/>
      <c r="C6111" s="87"/>
      <c r="R6111" s="89"/>
      <c r="S6111" s="89"/>
      <c r="T6111" s="89"/>
    </row>
    <row r="6112" spans="2:20" s="86" customFormat="1" ht="10.199999999999999">
      <c r="B6112" s="87"/>
      <c r="C6112" s="87"/>
      <c r="R6112" s="89"/>
      <c r="S6112" s="89"/>
      <c r="T6112" s="89"/>
    </row>
    <row r="6113" spans="2:20" s="86" customFormat="1" ht="10.199999999999999">
      <c r="B6113" s="87"/>
      <c r="C6113" s="87"/>
      <c r="R6113" s="89"/>
      <c r="S6113" s="89"/>
      <c r="T6113" s="89"/>
    </row>
    <row r="6114" spans="2:20" s="86" customFormat="1" ht="10.199999999999999">
      <c r="B6114" s="87"/>
      <c r="C6114" s="87"/>
      <c r="R6114" s="89"/>
      <c r="S6114" s="89"/>
      <c r="T6114" s="89"/>
    </row>
    <row r="6115" spans="2:20" s="86" customFormat="1" ht="10.199999999999999">
      <c r="B6115" s="87"/>
      <c r="C6115" s="87"/>
      <c r="R6115" s="89"/>
      <c r="S6115" s="89"/>
      <c r="T6115" s="89"/>
    </row>
    <row r="6116" spans="2:20" s="86" customFormat="1" ht="10.199999999999999">
      <c r="B6116" s="87"/>
      <c r="C6116" s="87"/>
      <c r="R6116" s="89"/>
      <c r="S6116" s="89"/>
      <c r="T6116" s="89"/>
    </row>
    <row r="6117" spans="2:20" s="86" customFormat="1" ht="10.199999999999999">
      <c r="B6117" s="87"/>
      <c r="C6117" s="87"/>
      <c r="R6117" s="89"/>
      <c r="S6117" s="89"/>
      <c r="T6117" s="89"/>
    </row>
    <row r="6118" spans="2:20" s="86" customFormat="1" ht="10.199999999999999">
      <c r="B6118" s="87"/>
      <c r="C6118" s="87"/>
      <c r="R6118" s="89"/>
      <c r="S6118" s="89"/>
      <c r="T6118" s="89"/>
    </row>
    <row r="6119" spans="2:20" s="86" customFormat="1" ht="10.199999999999999">
      <c r="B6119" s="87"/>
      <c r="C6119" s="87"/>
      <c r="R6119" s="89"/>
      <c r="S6119" s="89"/>
      <c r="T6119" s="89"/>
    </row>
    <row r="6120" spans="2:20" s="86" customFormat="1" ht="10.199999999999999">
      <c r="B6120" s="87"/>
      <c r="C6120" s="87"/>
      <c r="R6120" s="89"/>
      <c r="S6120" s="89"/>
      <c r="T6120" s="89"/>
    </row>
    <row r="6121" spans="2:20" s="86" customFormat="1" ht="10.199999999999999">
      <c r="B6121" s="87"/>
      <c r="C6121" s="87"/>
      <c r="R6121" s="89"/>
      <c r="S6121" s="89"/>
      <c r="T6121" s="89"/>
    </row>
    <row r="6122" spans="2:20" s="86" customFormat="1" ht="10.199999999999999">
      <c r="B6122" s="87"/>
      <c r="C6122" s="87"/>
      <c r="R6122" s="89"/>
      <c r="S6122" s="89"/>
      <c r="T6122" s="89"/>
    </row>
    <row r="6123" spans="2:20" s="86" customFormat="1" ht="10.199999999999999">
      <c r="B6123" s="87"/>
      <c r="C6123" s="87"/>
      <c r="R6123" s="89"/>
      <c r="S6123" s="89"/>
      <c r="T6123" s="89"/>
    </row>
    <row r="6124" spans="2:20" s="86" customFormat="1" ht="10.199999999999999">
      <c r="B6124" s="87"/>
      <c r="C6124" s="87"/>
      <c r="R6124" s="89"/>
      <c r="S6124" s="89"/>
      <c r="T6124" s="89"/>
    </row>
    <row r="6125" spans="2:20" s="86" customFormat="1" ht="10.199999999999999">
      <c r="B6125" s="87"/>
      <c r="C6125" s="87"/>
      <c r="R6125" s="89"/>
      <c r="S6125" s="89"/>
      <c r="T6125" s="89"/>
    </row>
    <row r="6126" spans="2:20" s="86" customFormat="1" ht="10.199999999999999">
      <c r="B6126" s="87"/>
      <c r="C6126" s="87"/>
      <c r="R6126" s="89"/>
      <c r="S6126" s="89"/>
      <c r="T6126" s="89"/>
    </row>
    <row r="6127" spans="2:20" s="86" customFormat="1" ht="10.199999999999999">
      <c r="B6127" s="87"/>
      <c r="C6127" s="87"/>
      <c r="R6127" s="89"/>
      <c r="S6127" s="89"/>
      <c r="T6127" s="89"/>
    </row>
    <row r="6128" spans="2:20" s="86" customFormat="1" ht="10.199999999999999">
      <c r="B6128" s="87"/>
      <c r="C6128" s="87"/>
      <c r="R6128" s="89"/>
      <c r="S6128" s="89"/>
      <c r="T6128" s="89"/>
    </row>
    <row r="6129" spans="2:20" s="86" customFormat="1" ht="10.199999999999999">
      <c r="B6129" s="87"/>
      <c r="C6129" s="87"/>
      <c r="R6129" s="89"/>
      <c r="S6129" s="89"/>
      <c r="T6129" s="89"/>
    </row>
    <row r="6130" spans="2:20" s="86" customFormat="1" ht="10.199999999999999">
      <c r="B6130" s="87"/>
      <c r="C6130" s="87"/>
      <c r="R6130" s="89"/>
      <c r="S6130" s="89"/>
      <c r="T6130" s="89"/>
    </row>
    <row r="6131" spans="2:20" s="86" customFormat="1" ht="10.199999999999999">
      <c r="B6131" s="87"/>
      <c r="C6131" s="87"/>
      <c r="R6131" s="89"/>
      <c r="S6131" s="89"/>
      <c r="T6131" s="89"/>
    </row>
    <row r="6132" spans="2:20" s="86" customFormat="1" ht="10.199999999999999">
      <c r="B6132" s="87"/>
      <c r="C6132" s="87"/>
      <c r="R6132" s="89"/>
      <c r="S6132" s="89"/>
      <c r="T6132" s="89"/>
    </row>
    <row r="6133" spans="2:20" s="86" customFormat="1" ht="10.199999999999999">
      <c r="B6133" s="87"/>
      <c r="C6133" s="87"/>
      <c r="R6133" s="89"/>
      <c r="S6133" s="89"/>
      <c r="T6133" s="89"/>
    </row>
    <row r="6134" spans="2:20" s="86" customFormat="1" ht="10.199999999999999">
      <c r="B6134" s="87"/>
      <c r="C6134" s="87"/>
      <c r="R6134" s="89"/>
      <c r="S6134" s="89"/>
      <c r="T6134" s="89"/>
    </row>
    <row r="6135" spans="2:20" s="86" customFormat="1" ht="10.199999999999999">
      <c r="B6135" s="87"/>
      <c r="C6135" s="87"/>
      <c r="R6135" s="89"/>
      <c r="S6135" s="89"/>
      <c r="T6135" s="89"/>
    </row>
    <row r="6136" spans="2:20" s="86" customFormat="1" ht="10.199999999999999">
      <c r="B6136" s="87"/>
      <c r="C6136" s="87"/>
      <c r="R6136" s="89"/>
      <c r="S6136" s="89"/>
      <c r="T6136" s="89"/>
    </row>
    <row r="6137" spans="2:20" s="86" customFormat="1" ht="10.199999999999999">
      <c r="B6137" s="87"/>
      <c r="C6137" s="87"/>
      <c r="R6137" s="89"/>
      <c r="S6137" s="89"/>
      <c r="T6137" s="89"/>
    </row>
    <row r="6138" spans="2:20" s="86" customFormat="1" ht="10.199999999999999">
      <c r="B6138" s="87"/>
      <c r="C6138" s="87"/>
      <c r="R6138" s="89"/>
      <c r="S6138" s="89"/>
      <c r="T6138" s="89"/>
    </row>
    <row r="6139" spans="2:20" s="86" customFormat="1" ht="10.199999999999999">
      <c r="B6139" s="87"/>
      <c r="C6139" s="87"/>
      <c r="R6139" s="89"/>
      <c r="S6139" s="89"/>
      <c r="T6139" s="89"/>
    </row>
    <row r="6140" spans="2:20" s="86" customFormat="1" ht="10.199999999999999">
      <c r="B6140" s="87"/>
      <c r="C6140" s="87"/>
      <c r="R6140" s="89"/>
      <c r="S6140" s="89"/>
      <c r="T6140" s="89"/>
    </row>
    <row r="6141" spans="2:20" s="86" customFormat="1" ht="10.199999999999999">
      <c r="B6141" s="87"/>
      <c r="C6141" s="87"/>
      <c r="R6141" s="89"/>
      <c r="S6141" s="89"/>
      <c r="T6141" s="89"/>
    </row>
    <row r="6142" spans="2:20" s="86" customFormat="1" ht="10.199999999999999">
      <c r="B6142" s="87"/>
      <c r="C6142" s="87"/>
      <c r="R6142" s="89"/>
      <c r="S6142" s="89"/>
      <c r="T6142" s="89"/>
    </row>
    <row r="6143" spans="2:20" s="86" customFormat="1" ht="10.199999999999999">
      <c r="B6143" s="87"/>
      <c r="C6143" s="87"/>
      <c r="R6143" s="89"/>
      <c r="S6143" s="89"/>
      <c r="T6143" s="89"/>
    </row>
    <row r="6144" spans="2:20" s="86" customFormat="1" ht="10.199999999999999">
      <c r="B6144" s="87"/>
      <c r="C6144" s="87"/>
      <c r="R6144" s="89"/>
      <c r="S6144" s="89"/>
      <c r="T6144" s="89"/>
    </row>
    <row r="6145" spans="2:20" s="86" customFormat="1" ht="10.199999999999999">
      <c r="B6145" s="87"/>
      <c r="C6145" s="87"/>
      <c r="R6145" s="89"/>
      <c r="S6145" s="89"/>
      <c r="T6145" s="89"/>
    </row>
    <row r="6146" spans="2:20" s="86" customFormat="1" ht="10.199999999999999">
      <c r="B6146" s="87"/>
      <c r="C6146" s="87"/>
      <c r="R6146" s="89"/>
      <c r="S6146" s="89"/>
      <c r="T6146" s="89"/>
    </row>
    <row r="6147" spans="2:20" s="86" customFormat="1" ht="10.199999999999999">
      <c r="B6147" s="87"/>
      <c r="C6147" s="87"/>
      <c r="R6147" s="89"/>
      <c r="S6147" s="89"/>
      <c r="T6147" s="89"/>
    </row>
    <row r="6148" spans="2:20" s="86" customFormat="1" ht="10.199999999999999">
      <c r="B6148" s="87"/>
      <c r="C6148" s="87"/>
      <c r="R6148" s="89"/>
      <c r="S6148" s="89"/>
      <c r="T6148" s="89"/>
    </row>
    <row r="6149" spans="2:20" s="86" customFormat="1" ht="10.199999999999999">
      <c r="B6149" s="87"/>
      <c r="C6149" s="87"/>
      <c r="R6149" s="89"/>
      <c r="S6149" s="89"/>
      <c r="T6149" s="89"/>
    </row>
    <row r="6150" spans="2:20" s="86" customFormat="1" ht="10.199999999999999">
      <c r="B6150" s="87"/>
      <c r="C6150" s="87"/>
      <c r="R6150" s="89"/>
      <c r="S6150" s="89"/>
      <c r="T6150" s="89"/>
    </row>
    <row r="6151" spans="2:20" s="86" customFormat="1" ht="10.199999999999999">
      <c r="B6151" s="87"/>
      <c r="C6151" s="87"/>
      <c r="R6151" s="89"/>
      <c r="S6151" s="89"/>
      <c r="T6151" s="89"/>
    </row>
    <row r="6152" spans="2:20" s="86" customFormat="1" ht="10.199999999999999">
      <c r="B6152" s="87"/>
      <c r="C6152" s="87"/>
      <c r="R6152" s="89"/>
      <c r="S6152" s="89"/>
      <c r="T6152" s="89"/>
    </row>
    <row r="6153" spans="2:20" s="86" customFormat="1" ht="10.199999999999999">
      <c r="B6153" s="87"/>
      <c r="C6153" s="87"/>
      <c r="R6153" s="89"/>
      <c r="S6153" s="89"/>
      <c r="T6153" s="89"/>
    </row>
    <row r="6154" spans="2:20" s="86" customFormat="1" ht="10.199999999999999">
      <c r="B6154" s="87"/>
      <c r="C6154" s="87"/>
      <c r="R6154" s="89"/>
      <c r="S6154" s="89"/>
      <c r="T6154" s="89"/>
    </row>
    <row r="6155" spans="2:20" s="86" customFormat="1" ht="10.199999999999999">
      <c r="B6155" s="87"/>
      <c r="C6155" s="87"/>
      <c r="R6155" s="89"/>
      <c r="S6155" s="89"/>
      <c r="T6155" s="89"/>
    </row>
    <row r="6156" spans="2:20" s="86" customFormat="1" ht="10.199999999999999">
      <c r="B6156" s="87"/>
      <c r="C6156" s="87"/>
      <c r="R6156" s="89"/>
      <c r="S6156" s="89"/>
      <c r="T6156" s="89"/>
    </row>
    <row r="6157" spans="2:20" s="86" customFormat="1" ht="10.199999999999999">
      <c r="B6157" s="87"/>
      <c r="C6157" s="87"/>
      <c r="R6157" s="89"/>
      <c r="S6157" s="89"/>
      <c r="T6157" s="89"/>
    </row>
    <row r="6158" spans="2:20" s="86" customFormat="1" ht="10.199999999999999">
      <c r="B6158" s="87"/>
      <c r="C6158" s="87"/>
      <c r="R6158" s="89"/>
      <c r="S6158" s="89"/>
      <c r="T6158" s="89"/>
    </row>
    <row r="6159" spans="2:20" s="86" customFormat="1" ht="10.199999999999999">
      <c r="B6159" s="87"/>
      <c r="C6159" s="87"/>
      <c r="R6159" s="89"/>
      <c r="S6159" s="89"/>
      <c r="T6159" s="89"/>
    </row>
    <row r="6160" spans="2:20" s="86" customFormat="1" ht="10.199999999999999">
      <c r="B6160" s="87"/>
      <c r="C6160" s="87"/>
      <c r="R6160" s="89"/>
      <c r="S6160" s="89"/>
      <c r="T6160" s="89"/>
    </row>
    <row r="6161" spans="2:20" s="86" customFormat="1" ht="10.199999999999999">
      <c r="B6161" s="87"/>
      <c r="C6161" s="87"/>
      <c r="R6161" s="89"/>
      <c r="S6161" s="89"/>
      <c r="T6161" s="89"/>
    </row>
    <row r="6162" spans="2:20" s="86" customFormat="1" ht="10.199999999999999">
      <c r="B6162" s="87"/>
      <c r="C6162" s="87"/>
      <c r="R6162" s="89"/>
      <c r="S6162" s="89"/>
      <c r="T6162" s="89"/>
    </row>
    <row r="6163" spans="2:20" s="86" customFormat="1" ht="10.199999999999999">
      <c r="B6163" s="87"/>
      <c r="C6163" s="87"/>
      <c r="R6163" s="89"/>
      <c r="S6163" s="89"/>
      <c r="T6163" s="89"/>
    </row>
    <row r="6164" spans="2:20" s="86" customFormat="1" ht="10.199999999999999">
      <c r="B6164" s="87"/>
      <c r="C6164" s="87"/>
      <c r="R6164" s="89"/>
      <c r="S6164" s="89"/>
      <c r="T6164" s="89"/>
    </row>
    <row r="6165" spans="2:20" s="86" customFormat="1" ht="10.199999999999999">
      <c r="B6165" s="87"/>
      <c r="C6165" s="87"/>
      <c r="R6165" s="89"/>
      <c r="S6165" s="89"/>
      <c r="T6165" s="89"/>
    </row>
    <row r="6166" spans="2:20" s="86" customFormat="1" ht="10.199999999999999">
      <c r="B6166" s="87"/>
      <c r="C6166" s="87"/>
      <c r="R6166" s="89"/>
      <c r="S6166" s="89"/>
      <c r="T6166" s="89"/>
    </row>
    <row r="6167" spans="2:20" s="86" customFormat="1" ht="10.199999999999999">
      <c r="B6167" s="87"/>
      <c r="C6167" s="87"/>
      <c r="R6167" s="89"/>
      <c r="S6167" s="89"/>
      <c r="T6167" s="89"/>
    </row>
    <row r="6168" spans="2:20" s="86" customFormat="1" ht="10.199999999999999">
      <c r="B6168" s="87"/>
      <c r="C6168" s="87"/>
      <c r="R6168" s="89"/>
      <c r="S6168" s="89"/>
      <c r="T6168" s="89"/>
    </row>
    <row r="6169" spans="2:20" s="86" customFormat="1" ht="10.199999999999999">
      <c r="B6169" s="87"/>
      <c r="C6169" s="87"/>
      <c r="R6169" s="89"/>
      <c r="S6169" s="89"/>
      <c r="T6169" s="89"/>
    </row>
    <row r="6170" spans="2:20" s="86" customFormat="1" ht="10.199999999999999">
      <c r="B6170" s="87"/>
      <c r="C6170" s="87"/>
      <c r="R6170" s="89"/>
      <c r="S6170" s="89"/>
      <c r="T6170" s="89"/>
    </row>
    <row r="6171" spans="2:20" s="86" customFormat="1" ht="10.199999999999999">
      <c r="B6171" s="87"/>
      <c r="C6171" s="87"/>
      <c r="R6171" s="89"/>
      <c r="S6171" s="89"/>
      <c r="T6171" s="89"/>
    </row>
    <row r="6172" spans="2:20" s="86" customFormat="1" ht="10.199999999999999">
      <c r="B6172" s="87"/>
      <c r="C6172" s="87"/>
      <c r="R6172" s="89"/>
      <c r="S6172" s="89"/>
      <c r="T6172" s="89"/>
    </row>
    <row r="6173" spans="2:20" s="86" customFormat="1" ht="10.199999999999999">
      <c r="B6173" s="87"/>
      <c r="C6173" s="87"/>
      <c r="R6173" s="89"/>
      <c r="S6173" s="89"/>
      <c r="T6173" s="89"/>
    </row>
    <row r="6174" spans="2:20" s="86" customFormat="1" ht="10.199999999999999">
      <c r="B6174" s="87"/>
      <c r="C6174" s="87"/>
      <c r="R6174" s="89"/>
      <c r="S6174" s="89"/>
      <c r="T6174" s="89"/>
    </row>
    <row r="6175" spans="2:20" s="86" customFormat="1" ht="10.199999999999999">
      <c r="B6175" s="87"/>
      <c r="C6175" s="87"/>
      <c r="R6175" s="89"/>
      <c r="S6175" s="89"/>
      <c r="T6175" s="89"/>
    </row>
    <row r="6176" spans="2:20" s="86" customFormat="1" ht="10.199999999999999">
      <c r="B6176" s="87"/>
      <c r="C6176" s="87"/>
      <c r="R6176" s="89"/>
      <c r="S6176" s="89"/>
      <c r="T6176" s="89"/>
    </row>
    <row r="6177" spans="2:20" s="86" customFormat="1" ht="10.199999999999999">
      <c r="B6177" s="87"/>
      <c r="C6177" s="87"/>
      <c r="R6177" s="89"/>
      <c r="S6177" s="89"/>
      <c r="T6177" s="89"/>
    </row>
    <row r="6178" spans="2:20" s="86" customFormat="1" ht="10.199999999999999">
      <c r="B6178" s="87"/>
      <c r="C6178" s="87"/>
      <c r="R6178" s="89"/>
      <c r="S6178" s="89"/>
      <c r="T6178" s="89"/>
    </row>
    <row r="6179" spans="2:20" s="86" customFormat="1" ht="10.199999999999999">
      <c r="B6179" s="87"/>
      <c r="C6179" s="87"/>
      <c r="R6179" s="89"/>
      <c r="S6179" s="89"/>
      <c r="T6179" s="89"/>
    </row>
    <row r="6180" spans="2:20" s="86" customFormat="1" ht="10.199999999999999">
      <c r="B6180" s="87"/>
      <c r="C6180" s="87"/>
      <c r="R6180" s="89"/>
      <c r="S6180" s="89"/>
      <c r="T6180" s="89"/>
    </row>
    <row r="6181" spans="2:20" s="86" customFormat="1" ht="10.199999999999999">
      <c r="B6181" s="87"/>
      <c r="C6181" s="87"/>
      <c r="R6181" s="89"/>
      <c r="S6181" s="89"/>
      <c r="T6181" s="89"/>
    </row>
    <row r="6182" spans="2:20" s="86" customFormat="1" ht="10.199999999999999">
      <c r="B6182" s="87"/>
      <c r="C6182" s="87"/>
      <c r="R6182" s="89"/>
      <c r="S6182" s="89"/>
      <c r="T6182" s="89"/>
    </row>
    <row r="6183" spans="2:20" s="86" customFormat="1" ht="10.199999999999999">
      <c r="B6183" s="87"/>
      <c r="C6183" s="87"/>
      <c r="R6183" s="89"/>
      <c r="S6183" s="89"/>
      <c r="T6183" s="89"/>
    </row>
    <row r="6184" spans="2:20" s="86" customFormat="1" ht="10.199999999999999">
      <c r="B6184" s="87"/>
      <c r="C6184" s="87"/>
      <c r="R6184" s="89"/>
      <c r="S6184" s="89"/>
      <c r="T6184" s="89"/>
    </row>
    <row r="6185" spans="2:20" s="86" customFormat="1" ht="10.199999999999999">
      <c r="B6185" s="87"/>
      <c r="C6185" s="87"/>
      <c r="R6185" s="89"/>
      <c r="S6185" s="89"/>
      <c r="T6185" s="89"/>
    </row>
    <row r="6186" spans="2:20" s="86" customFormat="1" ht="10.199999999999999">
      <c r="B6186" s="87"/>
      <c r="C6186" s="87"/>
      <c r="R6186" s="89"/>
      <c r="S6186" s="89"/>
      <c r="T6186" s="89"/>
    </row>
    <row r="6187" spans="2:20" s="86" customFormat="1" ht="10.199999999999999">
      <c r="B6187" s="87"/>
      <c r="C6187" s="87"/>
      <c r="R6187" s="89"/>
      <c r="S6187" s="89"/>
      <c r="T6187" s="89"/>
    </row>
    <row r="6188" spans="2:20" s="86" customFormat="1" ht="10.199999999999999">
      <c r="B6188" s="87"/>
      <c r="C6188" s="87"/>
      <c r="R6188" s="89"/>
      <c r="S6188" s="89"/>
      <c r="T6188" s="89"/>
    </row>
    <row r="6189" spans="2:20" s="86" customFormat="1" ht="10.199999999999999">
      <c r="B6189" s="87"/>
      <c r="C6189" s="87"/>
      <c r="R6189" s="89"/>
      <c r="S6189" s="89"/>
      <c r="T6189" s="89"/>
    </row>
    <row r="6190" spans="2:20" s="86" customFormat="1" ht="10.199999999999999">
      <c r="B6190" s="87"/>
      <c r="C6190" s="87"/>
      <c r="R6190" s="89"/>
      <c r="S6190" s="89"/>
      <c r="T6190" s="89"/>
    </row>
    <row r="6191" spans="2:20" s="86" customFormat="1" ht="10.199999999999999">
      <c r="B6191" s="87"/>
      <c r="C6191" s="87"/>
      <c r="R6191" s="89"/>
      <c r="S6191" s="89"/>
      <c r="T6191" s="89"/>
    </row>
    <row r="6192" spans="2:20" s="86" customFormat="1" ht="10.199999999999999">
      <c r="B6192" s="87"/>
      <c r="C6192" s="87"/>
      <c r="R6192" s="89"/>
      <c r="S6192" s="89"/>
      <c r="T6192" s="89"/>
    </row>
    <row r="6193" spans="2:20" s="86" customFormat="1" ht="10.199999999999999">
      <c r="B6193" s="87"/>
      <c r="C6193" s="87"/>
      <c r="R6193" s="89"/>
      <c r="S6193" s="89"/>
      <c r="T6193" s="89"/>
    </row>
    <row r="6194" spans="2:20" s="86" customFormat="1" ht="10.199999999999999">
      <c r="B6194" s="87"/>
      <c r="C6194" s="87"/>
      <c r="R6194" s="89"/>
      <c r="S6194" s="89"/>
      <c r="T6194" s="89"/>
    </row>
    <row r="6195" spans="2:20" s="86" customFormat="1" ht="10.199999999999999">
      <c r="B6195" s="87"/>
      <c r="C6195" s="87"/>
      <c r="R6195" s="89"/>
      <c r="S6195" s="89"/>
      <c r="T6195" s="89"/>
    </row>
    <row r="6196" spans="2:20" s="86" customFormat="1" ht="10.199999999999999">
      <c r="B6196" s="87"/>
      <c r="C6196" s="87"/>
      <c r="R6196" s="89"/>
      <c r="S6196" s="89"/>
      <c r="T6196" s="89"/>
    </row>
    <row r="6197" spans="2:20" s="86" customFormat="1" ht="10.199999999999999">
      <c r="B6197" s="87"/>
      <c r="C6197" s="87"/>
      <c r="R6197" s="89"/>
      <c r="S6197" s="89"/>
      <c r="T6197" s="89"/>
    </row>
    <row r="6198" spans="2:20" s="86" customFormat="1" ht="10.199999999999999">
      <c r="B6198" s="87"/>
      <c r="C6198" s="87"/>
      <c r="R6198" s="89"/>
      <c r="S6198" s="89"/>
      <c r="T6198" s="89"/>
    </row>
    <row r="6199" spans="2:20" s="86" customFormat="1" ht="10.199999999999999">
      <c r="B6199" s="87"/>
      <c r="C6199" s="87"/>
      <c r="R6199" s="89"/>
      <c r="S6199" s="89"/>
      <c r="T6199" s="89"/>
    </row>
    <row r="6200" spans="2:20" s="86" customFormat="1" ht="10.199999999999999">
      <c r="B6200" s="87"/>
      <c r="C6200" s="87"/>
      <c r="R6200" s="89"/>
      <c r="S6200" s="89"/>
      <c r="T6200" s="89"/>
    </row>
    <row r="6201" spans="2:20" s="86" customFormat="1" ht="10.199999999999999">
      <c r="B6201" s="87"/>
      <c r="C6201" s="87"/>
      <c r="R6201" s="89"/>
      <c r="S6201" s="89"/>
      <c r="T6201" s="89"/>
    </row>
    <row r="6202" spans="2:20" s="86" customFormat="1" ht="10.199999999999999">
      <c r="B6202" s="87"/>
      <c r="C6202" s="87"/>
      <c r="R6202" s="89"/>
      <c r="S6202" s="89"/>
      <c r="T6202" s="89"/>
    </row>
    <row r="6203" spans="2:20" s="86" customFormat="1" ht="10.199999999999999">
      <c r="B6203" s="87"/>
      <c r="C6203" s="87"/>
      <c r="R6203" s="89"/>
      <c r="S6203" s="89"/>
      <c r="T6203" s="89"/>
    </row>
    <row r="6204" spans="2:20" s="86" customFormat="1" ht="10.199999999999999">
      <c r="B6204" s="87"/>
      <c r="C6204" s="87"/>
      <c r="R6204" s="89"/>
      <c r="S6204" s="89"/>
      <c r="T6204" s="89"/>
    </row>
    <row r="6205" spans="2:20" s="86" customFormat="1" ht="10.199999999999999">
      <c r="B6205" s="87"/>
      <c r="C6205" s="87"/>
      <c r="R6205" s="89"/>
      <c r="S6205" s="89"/>
      <c r="T6205" s="89"/>
    </row>
    <row r="6206" spans="2:20" s="86" customFormat="1" ht="10.199999999999999">
      <c r="B6206" s="87"/>
      <c r="C6206" s="87"/>
      <c r="R6206" s="89"/>
      <c r="S6206" s="89"/>
      <c r="T6206" s="89"/>
    </row>
    <row r="6207" spans="2:20" s="86" customFormat="1" ht="10.199999999999999">
      <c r="B6207" s="87"/>
      <c r="C6207" s="87"/>
      <c r="R6207" s="89"/>
      <c r="S6207" s="89"/>
      <c r="T6207" s="89"/>
    </row>
    <row r="6208" spans="2:20" s="86" customFormat="1" ht="10.199999999999999">
      <c r="B6208" s="87"/>
      <c r="C6208" s="87"/>
      <c r="R6208" s="89"/>
      <c r="S6208" s="89"/>
      <c r="T6208" s="89"/>
    </row>
    <row r="6209" spans="2:20" s="86" customFormat="1" ht="10.199999999999999">
      <c r="B6209" s="87"/>
      <c r="C6209" s="87"/>
      <c r="R6209" s="89"/>
      <c r="S6209" s="89"/>
      <c r="T6209" s="89"/>
    </row>
    <row r="6210" spans="2:20" s="86" customFormat="1" ht="10.199999999999999">
      <c r="B6210" s="87"/>
      <c r="C6210" s="87"/>
      <c r="R6210" s="89"/>
      <c r="S6210" s="89"/>
      <c r="T6210" s="89"/>
    </row>
    <row r="6211" spans="2:20" s="86" customFormat="1" ht="10.199999999999999">
      <c r="B6211" s="87"/>
      <c r="C6211" s="87"/>
      <c r="R6211" s="89"/>
      <c r="S6211" s="89"/>
      <c r="T6211" s="89"/>
    </row>
    <row r="6212" spans="2:20" s="86" customFormat="1" ht="10.199999999999999">
      <c r="B6212" s="87"/>
      <c r="C6212" s="87"/>
      <c r="R6212" s="89"/>
      <c r="S6212" s="89"/>
      <c r="T6212" s="89"/>
    </row>
    <row r="6213" spans="2:20" s="86" customFormat="1" ht="10.199999999999999">
      <c r="B6213" s="87"/>
      <c r="C6213" s="87"/>
      <c r="R6213" s="89"/>
      <c r="S6213" s="89"/>
      <c r="T6213" s="89"/>
    </row>
    <row r="6214" spans="2:20" s="86" customFormat="1" ht="10.199999999999999">
      <c r="B6214" s="87"/>
      <c r="C6214" s="87"/>
      <c r="R6214" s="89"/>
      <c r="S6214" s="89"/>
      <c r="T6214" s="89"/>
    </row>
    <row r="6215" spans="2:20" s="86" customFormat="1" ht="10.199999999999999">
      <c r="B6215" s="87"/>
      <c r="C6215" s="87"/>
      <c r="R6215" s="89"/>
      <c r="S6215" s="89"/>
      <c r="T6215" s="89"/>
    </row>
    <row r="6216" spans="2:20" s="86" customFormat="1" ht="10.199999999999999">
      <c r="B6216" s="87"/>
      <c r="C6216" s="87"/>
      <c r="R6216" s="89"/>
      <c r="S6216" s="89"/>
      <c r="T6216" s="89"/>
    </row>
    <row r="6217" spans="2:20" s="86" customFormat="1" ht="10.199999999999999">
      <c r="B6217" s="87"/>
      <c r="C6217" s="87"/>
      <c r="R6217" s="89"/>
      <c r="S6217" s="89"/>
      <c r="T6217" s="89"/>
    </row>
    <row r="6218" spans="2:20" s="86" customFormat="1" ht="10.199999999999999">
      <c r="B6218" s="87"/>
      <c r="C6218" s="87"/>
      <c r="R6218" s="89"/>
      <c r="S6218" s="89"/>
      <c r="T6218" s="89"/>
    </row>
    <row r="6219" spans="2:20" s="86" customFormat="1" ht="10.199999999999999">
      <c r="B6219" s="87"/>
      <c r="C6219" s="87"/>
      <c r="R6219" s="89"/>
      <c r="S6219" s="89"/>
      <c r="T6219" s="89"/>
    </row>
    <row r="6220" spans="2:20" s="86" customFormat="1" ht="10.199999999999999">
      <c r="B6220" s="87"/>
      <c r="C6220" s="87"/>
      <c r="R6220" s="89"/>
      <c r="S6220" s="89"/>
      <c r="T6220" s="89"/>
    </row>
    <row r="6221" spans="2:20" s="86" customFormat="1" ht="10.199999999999999">
      <c r="B6221" s="87"/>
      <c r="C6221" s="87"/>
      <c r="R6221" s="89"/>
      <c r="S6221" s="89"/>
      <c r="T6221" s="89"/>
    </row>
    <row r="6222" spans="2:20" s="86" customFormat="1" ht="10.199999999999999">
      <c r="B6222" s="87"/>
      <c r="C6222" s="87"/>
      <c r="R6222" s="89"/>
      <c r="S6222" s="89"/>
      <c r="T6222" s="89"/>
    </row>
    <row r="6223" spans="2:20" s="86" customFormat="1" ht="10.199999999999999">
      <c r="B6223" s="87"/>
      <c r="C6223" s="87"/>
      <c r="R6223" s="89"/>
      <c r="S6223" s="89"/>
      <c r="T6223" s="89"/>
    </row>
    <row r="6224" spans="2:20" s="86" customFormat="1" ht="10.199999999999999">
      <c r="B6224" s="87"/>
      <c r="C6224" s="87"/>
      <c r="R6224" s="89"/>
      <c r="S6224" s="89"/>
      <c r="T6224" s="89"/>
    </row>
    <row r="6225" spans="2:20" s="86" customFormat="1" ht="10.199999999999999">
      <c r="B6225" s="87"/>
      <c r="C6225" s="87"/>
      <c r="R6225" s="89"/>
      <c r="S6225" s="89"/>
      <c r="T6225" s="89"/>
    </row>
    <row r="6226" spans="2:20" s="86" customFormat="1" ht="10.199999999999999">
      <c r="B6226" s="87"/>
      <c r="C6226" s="87"/>
      <c r="R6226" s="89"/>
      <c r="S6226" s="89"/>
      <c r="T6226" s="89"/>
    </row>
    <row r="6227" spans="2:20" s="86" customFormat="1" ht="10.199999999999999">
      <c r="B6227" s="87"/>
      <c r="C6227" s="87"/>
      <c r="R6227" s="89"/>
      <c r="S6227" s="89"/>
      <c r="T6227" s="89"/>
    </row>
    <row r="6228" spans="2:20" s="86" customFormat="1" ht="10.199999999999999">
      <c r="B6228" s="87"/>
      <c r="C6228" s="87"/>
      <c r="R6228" s="89"/>
      <c r="S6228" s="89"/>
      <c r="T6228" s="89"/>
    </row>
    <row r="6229" spans="2:20" s="86" customFormat="1" ht="10.199999999999999">
      <c r="B6229" s="87"/>
      <c r="C6229" s="87"/>
      <c r="R6229" s="89"/>
      <c r="S6229" s="89"/>
      <c r="T6229" s="89"/>
    </row>
    <row r="6230" spans="2:20" s="86" customFormat="1" ht="10.199999999999999">
      <c r="B6230" s="87"/>
      <c r="C6230" s="87"/>
      <c r="R6230" s="89"/>
      <c r="S6230" s="89"/>
      <c r="T6230" s="89"/>
    </row>
    <row r="6231" spans="2:20" s="86" customFormat="1" ht="10.199999999999999">
      <c r="B6231" s="87"/>
      <c r="C6231" s="87"/>
      <c r="R6231" s="89"/>
      <c r="S6231" s="89"/>
      <c r="T6231" s="89"/>
    </row>
    <row r="6232" spans="2:20" s="86" customFormat="1" ht="10.199999999999999">
      <c r="B6232" s="87"/>
      <c r="C6232" s="87"/>
      <c r="R6232" s="89"/>
      <c r="S6232" s="89"/>
      <c r="T6232" s="89"/>
    </row>
    <row r="6233" spans="2:20" s="86" customFormat="1" ht="10.199999999999999">
      <c r="B6233" s="87"/>
      <c r="C6233" s="87"/>
      <c r="R6233" s="89"/>
      <c r="S6233" s="89"/>
      <c r="T6233" s="89"/>
    </row>
    <row r="6234" spans="2:20" s="86" customFormat="1" ht="10.199999999999999">
      <c r="B6234" s="87"/>
      <c r="C6234" s="87"/>
      <c r="R6234" s="89"/>
      <c r="S6234" s="89"/>
      <c r="T6234" s="89"/>
    </row>
    <row r="6235" spans="2:20" s="86" customFormat="1" ht="10.199999999999999">
      <c r="B6235" s="87"/>
      <c r="C6235" s="87"/>
      <c r="R6235" s="89"/>
      <c r="S6235" s="89"/>
      <c r="T6235" s="89"/>
    </row>
    <row r="6236" spans="2:20" s="86" customFormat="1" ht="10.199999999999999">
      <c r="B6236" s="87"/>
      <c r="C6236" s="87"/>
      <c r="R6236" s="89"/>
      <c r="S6236" s="89"/>
      <c r="T6236" s="89"/>
    </row>
    <row r="6237" spans="2:20" s="86" customFormat="1" ht="10.199999999999999">
      <c r="B6237" s="87"/>
      <c r="C6237" s="87"/>
      <c r="R6237" s="89"/>
      <c r="S6237" s="89"/>
      <c r="T6237" s="89"/>
    </row>
    <row r="6238" spans="2:20" s="86" customFormat="1" ht="10.199999999999999">
      <c r="B6238" s="87"/>
      <c r="C6238" s="87"/>
      <c r="R6238" s="89"/>
      <c r="S6238" s="89"/>
      <c r="T6238" s="89"/>
    </row>
    <row r="6239" spans="2:20" s="86" customFormat="1" ht="10.199999999999999">
      <c r="B6239" s="87"/>
      <c r="C6239" s="87"/>
      <c r="R6239" s="89"/>
      <c r="S6239" s="89"/>
      <c r="T6239" s="89"/>
    </row>
    <row r="6240" spans="2:20" s="86" customFormat="1" ht="10.199999999999999">
      <c r="B6240" s="87"/>
      <c r="C6240" s="87"/>
      <c r="R6240" s="89"/>
      <c r="S6240" s="89"/>
      <c r="T6240" s="89"/>
    </row>
    <row r="6241" spans="2:20" s="86" customFormat="1" ht="10.199999999999999">
      <c r="B6241" s="87"/>
      <c r="C6241" s="87"/>
      <c r="R6241" s="89"/>
      <c r="S6241" s="89"/>
      <c r="T6241" s="89"/>
    </row>
    <row r="6242" spans="2:20" s="86" customFormat="1" ht="10.199999999999999">
      <c r="B6242" s="87"/>
      <c r="C6242" s="87"/>
      <c r="R6242" s="89"/>
      <c r="S6242" s="89"/>
      <c r="T6242" s="89"/>
    </row>
    <row r="6243" spans="2:20" s="86" customFormat="1" ht="10.199999999999999">
      <c r="B6243" s="87"/>
      <c r="C6243" s="87"/>
      <c r="R6243" s="89"/>
      <c r="S6243" s="89"/>
      <c r="T6243" s="89"/>
    </row>
    <row r="6244" spans="2:20" s="86" customFormat="1" ht="10.199999999999999">
      <c r="B6244" s="87"/>
      <c r="C6244" s="87"/>
      <c r="R6244" s="89"/>
      <c r="S6244" s="89"/>
      <c r="T6244" s="89"/>
    </row>
    <row r="6245" spans="2:20" s="86" customFormat="1" ht="10.199999999999999">
      <c r="B6245" s="87"/>
      <c r="C6245" s="87"/>
      <c r="R6245" s="89"/>
      <c r="S6245" s="89"/>
      <c r="T6245" s="89"/>
    </row>
    <row r="6246" spans="2:20" s="86" customFormat="1" ht="10.199999999999999">
      <c r="B6246" s="87"/>
      <c r="C6246" s="87"/>
      <c r="R6246" s="89"/>
      <c r="S6246" s="89"/>
      <c r="T6246" s="89"/>
    </row>
    <row r="6247" spans="2:20" s="86" customFormat="1" ht="10.199999999999999">
      <c r="B6247" s="87"/>
      <c r="C6247" s="87"/>
      <c r="R6247" s="89"/>
      <c r="S6247" s="89"/>
      <c r="T6247" s="89"/>
    </row>
    <row r="6248" spans="2:20" s="86" customFormat="1" ht="10.199999999999999">
      <c r="B6248" s="87"/>
      <c r="C6248" s="87"/>
      <c r="R6248" s="89"/>
      <c r="S6248" s="89"/>
      <c r="T6248" s="89"/>
    </row>
    <row r="6249" spans="2:20" s="86" customFormat="1" ht="10.199999999999999">
      <c r="B6249" s="87"/>
      <c r="C6249" s="87"/>
      <c r="R6249" s="89"/>
      <c r="S6249" s="89"/>
      <c r="T6249" s="89"/>
    </row>
    <row r="6250" spans="2:20" s="86" customFormat="1" ht="10.199999999999999">
      <c r="B6250" s="87"/>
      <c r="C6250" s="87"/>
      <c r="R6250" s="89"/>
      <c r="S6250" s="89"/>
      <c r="T6250" s="89"/>
    </row>
    <row r="6251" spans="2:20" s="86" customFormat="1" ht="10.199999999999999">
      <c r="B6251" s="87"/>
      <c r="C6251" s="87"/>
      <c r="R6251" s="89"/>
      <c r="S6251" s="89"/>
      <c r="T6251" s="89"/>
    </row>
    <row r="6252" spans="2:20" s="86" customFormat="1" ht="10.199999999999999">
      <c r="B6252" s="87"/>
      <c r="C6252" s="87"/>
      <c r="R6252" s="89"/>
      <c r="S6252" s="89"/>
      <c r="T6252" s="89"/>
    </row>
    <row r="6253" spans="2:20" s="86" customFormat="1" ht="10.199999999999999">
      <c r="B6253" s="87"/>
      <c r="C6253" s="87"/>
      <c r="R6253" s="89"/>
      <c r="S6253" s="89"/>
      <c r="T6253" s="89"/>
    </row>
    <row r="6254" spans="2:20" s="86" customFormat="1" ht="10.199999999999999">
      <c r="B6254" s="87"/>
      <c r="C6254" s="87"/>
      <c r="R6254" s="89"/>
      <c r="S6254" s="89"/>
      <c r="T6254" s="89"/>
    </row>
    <row r="6255" spans="2:20" s="86" customFormat="1" ht="10.199999999999999">
      <c r="B6255" s="87"/>
      <c r="C6255" s="87"/>
      <c r="R6255" s="89"/>
      <c r="S6255" s="89"/>
      <c r="T6255" s="89"/>
    </row>
    <row r="6256" spans="2:20" s="86" customFormat="1" ht="10.199999999999999">
      <c r="B6256" s="87"/>
      <c r="C6256" s="87"/>
      <c r="R6256" s="89"/>
      <c r="S6256" s="89"/>
      <c r="T6256" s="89"/>
    </row>
    <row r="6257" spans="2:20" s="86" customFormat="1" ht="10.199999999999999">
      <c r="B6257" s="87"/>
      <c r="C6257" s="87"/>
      <c r="R6257" s="89"/>
      <c r="S6257" s="89"/>
      <c r="T6257" s="89"/>
    </row>
    <row r="6258" spans="2:20" s="86" customFormat="1" ht="10.199999999999999">
      <c r="B6258" s="87"/>
      <c r="C6258" s="87"/>
      <c r="R6258" s="89"/>
      <c r="S6258" s="89"/>
      <c r="T6258" s="89"/>
    </row>
    <row r="6259" spans="2:20" s="86" customFormat="1" ht="10.199999999999999">
      <c r="B6259" s="87"/>
      <c r="C6259" s="87"/>
      <c r="R6259" s="89"/>
      <c r="S6259" s="89"/>
      <c r="T6259" s="89"/>
    </row>
    <row r="6260" spans="2:20" s="86" customFormat="1" ht="10.199999999999999">
      <c r="B6260" s="87"/>
      <c r="C6260" s="87"/>
      <c r="R6260" s="89"/>
      <c r="S6260" s="89"/>
      <c r="T6260" s="89"/>
    </row>
    <row r="6261" spans="2:20" s="86" customFormat="1" ht="10.199999999999999">
      <c r="B6261" s="87"/>
      <c r="C6261" s="87"/>
      <c r="R6261" s="89"/>
      <c r="S6261" s="89"/>
      <c r="T6261" s="89"/>
    </row>
    <row r="6262" spans="2:20" s="86" customFormat="1" ht="10.199999999999999">
      <c r="B6262" s="87"/>
      <c r="C6262" s="87"/>
      <c r="R6262" s="89"/>
      <c r="S6262" s="89"/>
      <c r="T6262" s="89"/>
    </row>
    <row r="6263" spans="2:20" s="86" customFormat="1" ht="10.199999999999999">
      <c r="B6263" s="87"/>
      <c r="C6263" s="87"/>
      <c r="R6263" s="89"/>
      <c r="S6263" s="89"/>
      <c r="T6263" s="89"/>
    </row>
    <row r="6264" spans="2:20" s="86" customFormat="1" ht="10.199999999999999">
      <c r="B6264" s="87"/>
      <c r="C6264" s="87"/>
      <c r="R6264" s="89"/>
      <c r="S6264" s="89"/>
      <c r="T6264" s="89"/>
    </row>
    <row r="6265" spans="2:20" s="86" customFormat="1" ht="10.199999999999999">
      <c r="B6265" s="87"/>
      <c r="C6265" s="87"/>
      <c r="R6265" s="89"/>
      <c r="S6265" s="89"/>
      <c r="T6265" s="89"/>
    </row>
    <row r="6266" spans="2:20" s="86" customFormat="1" ht="10.199999999999999">
      <c r="B6266" s="87"/>
      <c r="C6266" s="87"/>
      <c r="R6266" s="89"/>
      <c r="S6266" s="89"/>
      <c r="T6266" s="89"/>
    </row>
    <row r="6267" spans="2:20" s="86" customFormat="1" ht="10.199999999999999">
      <c r="B6267" s="87"/>
      <c r="C6267" s="87"/>
      <c r="R6267" s="89"/>
      <c r="S6267" s="89"/>
      <c r="T6267" s="89"/>
    </row>
    <row r="6268" spans="2:20" s="86" customFormat="1" ht="10.199999999999999">
      <c r="B6268" s="87"/>
      <c r="C6268" s="87"/>
      <c r="R6268" s="89"/>
      <c r="S6268" s="89"/>
      <c r="T6268" s="89"/>
    </row>
    <row r="6269" spans="2:20" s="86" customFormat="1" ht="10.199999999999999">
      <c r="B6269" s="87"/>
      <c r="C6269" s="87"/>
      <c r="R6269" s="89"/>
      <c r="S6269" s="89"/>
      <c r="T6269" s="89"/>
    </row>
    <row r="6270" spans="2:20" s="86" customFormat="1" ht="10.199999999999999">
      <c r="B6270" s="87"/>
      <c r="C6270" s="87"/>
      <c r="R6270" s="89"/>
      <c r="S6270" s="89"/>
      <c r="T6270" s="89"/>
    </row>
    <row r="6271" spans="2:20" s="86" customFormat="1" ht="10.199999999999999">
      <c r="B6271" s="87"/>
      <c r="C6271" s="87"/>
      <c r="R6271" s="89"/>
      <c r="S6271" s="89"/>
      <c r="T6271" s="89"/>
    </row>
    <row r="6272" spans="2:20" s="86" customFormat="1" ht="10.199999999999999">
      <c r="B6272" s="87"/>
      <c r="C6272" s="87"/>
      <c r="R6272" s="89"/>
      <c r="S6272" s="89"/>
      <c r="T6272" s="89"/>
    </row>
    <row r="6273" spans="2:20" s="86" customFormat="1" ht="10.199999999999999">
      <c r="B6273" s="87"/>
      <c r="C6273" s="87"/>
      <c r="R6273" s="89"/>
      <c r="S6273" s="89"/>
      <c r="T6273" s="89"/>
    </row>
    <row r="6274" spans="2:20" s="86" customFormat="1" ht="10.199999999999999">
      <c r="B6274" s="87"/>
      <c r="C6274" s="87"/>
      <c r="R6274" s="89"/>
      <c r="S6274" s="89"/>
      <c r="T6274" s="89"/>
    </row>
    <row r="6275" spans="2:20" s="86" customFormat="1" ht="10.199999999999999">
      <c r="B6275" s="87"/>
      <c r="C6275" s="87"/>
      <c r="R6275" s="89"/>
      <c r="S6275" s="89"/>
      <c r="T6275" s="89"/>
    </row>
    <row r="6276" spans="2:20" s="86" customFormat="1" ht="10.199999999999999">
      <c r="B6276" s="87"/>
      <c r="C6276" s="87"/>
      <c r="R6276" s="89"/>
      <c r="S6276" s="89"/>
      <c r="T6276" s="89"/>
    </row>
    <row r="6277" spans="2:20" s="86" customFormat="1" ht="10.199999999999999">
      <c r="B6277" s="87"/>
      <c r="C6277" s="87"/>
      <c r="R6277" s="89"/>
      <c r="S6277" s="89"/>
      <c r="T6277" s="89"/>
    </row>
    <row r="6278" spans="2:20" s="86" customFormat="1" ht="10.199999999999999">
      <c r="B6278" s="87"/>
      <c r="C6278" s="87"/>
      <c r="R6278" s="89"/>
      <c r="S6278" s="89"/>
      <c r="T6278" s="89"/>
    </row>
    <row r="6279" spans="2:20" s="86" customFormat="1" ht="10.199999999999999">
      <c r="B6279" s="87"/>
      <c r="C6279" s="87"/>
      <c r="R6279" s="89"/>
      <c r="S6279" s="89"/>
      <c r="T6279" s="89"/>
    </row>
    <row r="6280" spans="2:20" s="86" customFormat="1" ht="10.199999999999999">
      <c r="B6280" s="87"/>
      <c r="C6280" s="87"/>
      <c r="R6280" s="89"/>
      <c r="S6280" s="89"/>
      <c r="T6280" s="89"/>
    </row>
    <row r="6281" spans="2:20" s="86" customFormat="1" ht="10.199999999999999">
      <c r="B6281" s="87"/>
      <c r="C6281" s="87"/>
      <c r="R6281" s="89"/>
      <c r="S6281" s="89"/>
      <c r="T6281" s="89"/>
    </row>
    <row r="6282" spans="2:20" s="86" customFormat="1" ht="10.199999999999999">
      <c r="B6282" s="87"/>
      <c r="C6282" s="87"/>
      <c r="R6282" s="89"/>
      <c r="S6282" s="89"/>
      <c r="T6282" s="89"/>
    </row>
    <row r="6283" spans="2:20" s="86" customFormat="1" ht="10.199999999999999">
      <c r="B6283" s="87"/>
      <c r="C6283" s="87"/>
      <c r="R6283" s="89"/>
      <c r="S6283" s="89"/>
      <c r="T6283" s="89"/>
    </row>
    <row r="6284" spans="2:20" s="86" customFormat="1" ht="10.199999999999999">
      <c r="B6284" s="87"/>
      <c r="C6284" s="87"/>
      <c r="R6284" s="89"/>
      <c r="S6284" s="89"/>
      <c r="T6284" s="89"/>
    </row>
    <row r="6285" spans="2:20" s="86" customFormat="1" ht="10.199999999999999">
      <c r="B6285" s="87"/>
      <c r="C6285" s="87"/>
      <c r="R6285" s="89"/>
      <c r="S6285" s="89"/>
      <c r="T6285" s="89"/>
    </row>
    <row r="6286" spans="2:20" s="86" customFormat="1" ht="10.199999999999999">
      <c r="B6286" s="87"/>
      <c r="C6286" s="87"/>
      <c r="R6286" s="89"/>
      <c r="S6286" s="89"/>
      <c r="T6286" s="89"/>
    </row>
    <row r="6287" spans="2:20" s="86" customFormat="1" ht="10.199999999999999">
      <c r="B6287" s="87"/>
      <c r="C6287" s="87"/>
      <c r="R6287" s="89"/>
      <c r="S6287" s="89"/>
      <c r="T6287" s="89"/>
    </row>
    <row r="6288" spans="2:20" s="86" customFormat="1" ht="10.199999999999999">
      <c r="B6288" s="87"/>
      <c r="C6288" s="87"/>
      <c r="R6288" s="89"/>
      <c r="S6288" s="89"/>
      <c r="T6288" s="89"/>
    </row>
    <row r="6289" spans="2:20" s="86" customFormat="1" ht="10.199999999999999">
      <c r="B6289" s="87"/>
      <c r="C6289" s="87"/>
      <c r="R6289" s="89"/>
      <c r="S6289" s="89"/>
      <c r="T6289" s="89"/>
    </row>
    <row r="6290" spans="2:20" s="86" customFormat="1" ht="10.199999999999999">
      <c r="B6290" s="87"/>
      <c r="C6290" s="87"/>
      <c r="R6290" s="89"/>
      <c r="S6290" s="89"/>
      <c r="T6290" s="89"/>
    </row>
    <row r="6291" spans="2:20" s="86" customFormat="1" ht="10.199999999999999">
      <c r="B6291" s="87"/>
      <c r="C6291" s="87"/>
      <c r="R6291" s="89"/>
      <c r="S6291" s="89"/>
      <c r="T6291" s="89"/>
    </row>
    <row r="6292" spans="2:20" s="86" customFormat="1" ht="10.199999999999999">
      <c r="B6292" s="87"/>
      <c r="C6292" s="87"/>
      <c r="R6292" s="89"/>
      <c r="S6292" s="89"/>
      <c r="T6292" s="89"/>
    </row>
    <row r="6293" spans="2:20" s="86" customFormat="1" ht="10.199999999999999">
      <c r="B6293" s="87"/>
      <c r="C6293" s="87"/>
      <c r="R6293" s="89"/>
      <c r="S6293" s="89"/>
      <c r="T6293" s="89"/>
    </row>
    <row r="6294" spans="2:20" s="86" customFormat="1" ht="10.199999999999999">
      <c r="B6294" s="87"/>
      <c r="C6294" s="87"/>
      <c r="R6294" s="89"/>
      <c r="S6294" s="89"/>
      <c r="T6294" s="89"/>
    </row>
    <row r="6295" spans="2:20" s="86" customFormat="1" ht="10.199999999999999">
      <c r="B6295" s="87"/>
      <c r="C6295" s="87"/>
      <c r="R6295" s="89"/>
      <c r="S6295" s="89"/>
      <c r="T6295" s="89"/>
    </row>
    <row r="6296" spans="2:20" s="86" customFormat="1" ht="10.199999999999999">
      <c r="B6296" s="87"/>
      <c r="C6296" s="87"/>
      <c r="R6296" s="89"/>
      <c r="S6296" s="89"/>
      <c r="T6296" s="89"/>
    </row>
    <row r="6297" spans="2:20" s="86" customFormat="1" ht="10.199999999999999">
      <c r="B6297" s="87"/>
      <c r="C6297" s="87"/>
      <c r="R6297" s="89"/>
      <c r="S6297" s="89"/>
      <c r="T6297" s="89"/>
    </row>
    <row r="6298" spans="2:20" s="86" customFormat="1" ht="10.199999999999999">
      <c r="B6298" s="87"/>
      <c r="C6298" s="87"/>
      <c r="R6298" s="89"/>
      <c r="S6298" s="89"/>
      <c r="T6298" s="89"/>
    </row>
    <row r="6299" spans="2:20" s="86" customFormat="1" ht="10.199999999999999">
      <c r="B6299" s="87"/>
      <c r="C6299" s="87"/>
      <c r="R6299" s="89"/>
      <c r="S6299" s="89"/>
      <c r="T6299" s="89"/>
    </row>
    <row r="6300" spans="2:20" s="86" customFormat="1" ht="10.199999999999999">
      <c r="B6300" s="87"/>
      <c r="C6300" s="87"/>
      <c r="R6300" s="89"/>
      <c r="S6300" s="89"/>
      <c r="T6300" s="89"/>
    </row>
    <row r="6301" spans="2:20" s="86" customFormat="1" ht="10.199999999999999">
      <c r="B6301" s="87"/>
      <c r="C6301" s="87"/>
      <c r="R6301" s="89"/>
      <c r="S6301" s="89"/>
      <c r="T6301" s="89"/>
    </row>
    <row r="6302" spans="2:20" s="86" customFormat="1" ht="10.199999999999999">
      <c r="B6302" s="87"/>
      <c r="C6302" s="87"/>
      <c r="R6302" s="89"/>
      <c r="S6302" s="89"/>
      <c r="T6302" s="89"/>
    </row>
    <row r="6303" spans="2:20" s="86" customFormat="1" ht="10.199999999999999">
      <c r="B6303" s="87"/>
      <c r="C6303" s="87"/>
      <c r="R6303" s="89"/>
      <c r="S6303" s="89"/>
      <c r="T6303" s="89"/>
    </row>
    <row r="6304" spans="2:20" s="86" customFormat="1" ht="10.199999999999999">
      <c r="B6304" s="87"/>
      <c r="C6304" s="87"/>
      <c r="R6304" s="89"/>
      <c r="S6304" s="89"/>
      <c r="T6304" s="89"/>
    </row>
    <row r="6305" spans="2:20" s="86" customFormat="1" ht="10.199999999999999">
      <c r="B6305" s="87"/>
      <c r="C6305" s="87"/>
      <c r="R6305" s="89"/>
      <c r="S6305" s="89"/>
      <c r="T6305" s="89"/>
    </row>
    <row r="6306" spans="2:20" s="86" customFormat="1" ht="10.199999999999999">
      <c r="B6306" s="87"/>
      <c r="C6306" s="87"/>
      <c r="R6306" s="89"/>
      <c r="S6306" s="89"/>
      <c r="T6306" s="89"/>
    </row>
    <row r="6307" spans="2:20" s="86" customFormat="1" ht="10.199999999999999">
      <c r="B6307" s="87"/>
      <c r="C6307" s="87"/>
      <c r="R6307" s="89"/>
      <c r="S6307" s="89"/>
      <c r="T6307" s="89"/>
    </row>
    <row r="6308" spans="2:20" s="86" customFormat="1" ht="10.199999999999999">
      <c r="B6308" s="87"/>
      <c r="C6308" s="87"/>
      <c r="R6308" s="89"/>
      <c r="S6308" s="89"/>
      <c r="T6308" s="89"/>
    </row>
    <row r="6309" spans="2:20" s="86" customFormat="1" ht="10.199999999999999">
      <c r="B6309" s="87"/>
      <c r="C6309" s="87"/>
      <c r="R6309" s="89"/>
      <c r="S6309" s="89"/>
      <c r="T6309" s="89"/>
    </row>
    <row r="6310" spans="2:20" s="86" customFormat="1" ht="10.199999999999999">
      <c r="B6310" s="87"/>
      <c r="C6310" s="87"/>
      <c r="R6310" s="89"/>
      <c r="S6310" s="89"/>
      <c r="T6310" s="89"/>
    </row>
    <row r="6311" spans="2:20" s="86" customFormat="1" ht="10.199999999999999">
      <c r="B6311" s="87"/>
      <c r="C6311" s="87"/>
      <c r="R6311" s="89"/>
      <c r="S6311" s="89"/>
      <c r="T6311" s="89"/>
    </row>
    <row r="6312" spans="2:20" s="86" customFormat="1" ht="10.199999999999999">
      <c r="B6312" s="87"/>
      <c r="C6312" s="87"/>
      <c r="R6312" s="89"/>
      <c r="S6312" s="89"/>
      <c r="T6312" s="89"/>
    </row>
    <row r="6313" spans="2:20" s="86" customFormat="1" ht="10.199999999999999">
      <c r="B6313" s="87"/>
      <c r="C6313" s="87"/>
      <c r="R6313" s="89"/>
      <c r="S6313" s="89"/>
      <c r="T6313" s="89"/>
    </row>
    <row r="6314" spans="2:20" s="86" customFormat="1" ht="10.199999999999999">
      <c r="B6314" s="87"/>
      <c r="C6314" s="87"/>
      <c r="R6314" s="89"/>
      <c r="S6314" s="89"/>
      <c r="T6314" s="89"/>
    </row>
    <row r="6315" spans="2:20" s="86" customFormat="1" ht="10.199999999999999">
      <c r="B6315" s="87"/>
      <c r="C6315" s="87"/>
      <c r="R6315" s="89"/>
      <c r="S6315" s="89"/>
      <c r="T6315" s="89"/>
    </row>
    <row r="6316" spans="2:20" s="86" customFormat="1" ht="10.199999999999999">
      <c r="B6316" s="87"/>
      <c r="C6316" s="87"/>
      <c r="R6316" s="89"/>
      <c r="S6316" s="89"/>
      <c r="T6316" s="89"/>
    </row>
    <row r="6317" spans="2:20" s="86" customFormat="1" ht="10.199999999999999">
      <c r="B6317" s="87"/>
      <c r="C6317" s="87"/>
      <c r="R6317" s="89"/>
      <c r="S6317" s="89"/>
      <c r="T6317" s="89"/>
    </row>
    <row r="6318" spans="2:20" s="86" customFormat="1" ht="10.199999999999999">
      <c r="B6318" s="87"/>
      <c r="C6318" s="87"/>
      <c r="R6318" s="89"/>
      <c r="S6318" s="89"/>
      <c r="T6318" s="89"/>
    </row>
    <row r="6319" spans="2:20" s="86" customFormat="1" ht="10.199999999999999">
      <c r="B6319" s="87"/>
      <c r="C6319" s="87"/>
      <c r="R6319" s="89"/>
      <c r="S6319" s="89"/>
      <c r="T6319" s="89"/>
    </row>
    <row r="6320" spans="2:20" s="86" customFormat="1" ht="10.199999999999999">
      <c r="B6320" s="87"/>
      <c r="C6320" s="87"/>
      <c r="R6320" s="89"/>
      <c r="S6320" s="89"/>
      <c r="T6320" s="89"/>
    </row>
    <row r="6321" spans="2:20" s="86" customFormat="1" ht="10.199999999999999">
      <c r="B6321" s="87"/>
      <c r="C6321" s="87"/>
      <c r="R6321" s="89"/>
      <c r="S6321" s="89"/>
      <c r="T6321" s="89"/>
    </row>
    <row r="6322" spans="2:20" s="86" customFormat="1" ht="10.199999999999999">
      <c r="B6322" s="87"/>
      <c r="C6322" s="87"/>
      <c r="R6322" s="89"/>
      <c r="S6322" s="89"/>
      <c r="T6322" s="89"/>
    </row>
    <row r="6323" spans="2:20" s="86" customFormat="1" ht="10.199999999999999">
      <c r="B6323" s="87"/>
      <c r="C6323" s="87"/>
      <c r="R6323" s="89"/>
      <c r="S6323" s="89"/>
      <c r="T6323" s="89"/>
    </row>
    <row r="6324" spans="2:20" s="86" customFormat="1" ht="10.199999999999999">
      <c r="B6324" s="87"/>
      <c r="C6324" s="87"/>
      <c r="R6324" s="89"/>
      <c r="S6324" s="89"/>
      <c r="T6324" s="89"/>
    </row>
    <row r="6325" spans="2:20" s="86" customFormat="1" ht="10.199999999999999">
      <c r="B6325" s="87"/>
      <c r="C6325" s="87"/>
      <c r="R6325" s="89"/>
      <c r="S6325" s="89"/>
      <c r="T6325" s="89"/>
    </row>
    <row r="6326" spans="2:20" s="86" customFormat="1" ht="10.199999999999999">
      <c r="B6326" s="87"/>
      <c r="C6326" s="87"/>
      <c r="R6326" s="89"/>
      <c r="S6326" s="89"/>
      <c r="T6326" s="89"/>
    </row>
    <row r="6327" spans="2:20" s="86" customFormat="1" ht="10.199999999999999">
      <c r="B6327" s="87"/>
      <c r="C6327" s="87"/>
      <c r="R6327" s="89"/>
      <c r="S6327" s="89"/>
      <c r="T6327" s="89"/>
    </row>
    <row r="6328" spans="2:20" s="86" customFormat="1" ht="10.199999999999999">
      <c r="B6328" s="87"/>
      <c r="C6328" s="87"/>
      <c r="R6328" s="89"/>
      <c r="S6328" s="89"/>
      <c r="T6328" s="89"/>
    </row>
    <row r="6329" spans="2:20" s="86" customFormat="1" ht="10.199999999999999">
      <c r="B6329" s="87"/>
      <c r="C6329" s="87"/>
      <c r="R6329" s="89"/>
      <c r="S6329" s="89"/>
      <c r="T6329" s="89"/>
    </row>
    <row r="6330" spans="2:20" s="86" customFormat="1" ht="10.199999999999999">
      <c r="B6330" s="87"/>
      <c r="C6330" s="87"/>
      <c r="R6330" s="89"/>
      <c r="S6330" s="89"/>
      <c r="T6330" s="89"/>
    </row>
    <row r="6331" spans="2:20" s="86" customFormat="1" ht="10.199999999999999">
      <c r="B6331" s="87"/>
      <c r="C6331" s="87"/>
      <c r="R6331" s="89"/>
      <c r="S6331" s="89"/>
      <c r="T6331" s="89"/>
    </row>
    <row r="6332" spans="2:20" s="86" customFormat="1" ht="10.199999999999999">
      <c r="B6332" s="87"/>
      <c r="C6332" s="87"/>
      <c r="R6332" s="89"/>
      <c r="S6332" s="89"/>
      <c r="T6332" s="89"/>
    </row>
    <row r="6333" spans="2:20" s="86" customFormat="1" ht="10.199999999999999">
      <c r="B6333" s="87"/>
      <c r="C6333" s="87"/>
      <c r="R6333" s="89"/>
      <c r="S6333" s="89"/>
      <c r="T6333" s="89"/>
    </row>
    <row r="6334" spans="2:20" s="86" customFormat="1" ht="10.199999999999999">
      <c r="B6334" s="87"/>
      <c r="C6334" s="87"/>
      <c r="R6334" s="89"/>
      <c r="S6334" s="89"/>
      <c r="T6334" s="89"/>
    </row>
    <row r="6335" spans="2:20" s="86" customFormat="1" ht="10.199999999999999">
      <c r="B6335" s="87"/>
      <c r="C6335" s="87"/>
      <c r="R6335" s="89"/>
      <c r="S6335" s="89"/>
      <c r="T6335" s="89"/>
    </row>
    <row r="6336" spans="2:20" s="86" customFormat="1" ht="10.199999999999999">
      <c r="B6336" s="87"/>
      <c r="C6336" s="87"/>
      <c r="R6336" s="89"/>
      <c r="S6336" s="89"/>
      <c r="T6336" s="89"/>
    </row>
    <row r="6337" spans="2:20" s="86" customFormat="1" ht="10.199999999999999">
      <c r="B6337" s="87"/>
      <c r="C6337" s="87"/>
      <c r="R6337" s="89"/>
      <c r="S6337" s="89"/>
      <c r="T6337" s="89"/>
    </row>
    <row r="6338" spans="2:20" s="86" customFormat="1" ht="10.199999999999999">
      <c r="B6338" s="87"/>
      <c r="C6338" s="87"/>
      <c r="R6338" s="89"/>
      <c r="S6338" s="89"/>
      <c r="T6338" s="89"/>
    </row>
    <row r="6339" spans="2:20" s="86" customFormat="1" ht="10.199999999999999">
      <c r="B6339" s="87"/>
      <c r="C6339" s="87"/>
      <c r="R6339" s="89"/>
      <c r="S6339" s="89"/>
      <c r="T6339" s="89"/>
    </row>
    <row r="6340" spans="2:20" s="86" customFormat="1" ht="10.199999999999999">
      <c r="B6340" s="87"/>
      <c r="C6340" s="87"/>
      <c r="R6340" s="89"/>
      <c r="S6340" s="89"/>
      <c r="T6340" s="89"/>
    </row>
    <row r="6341" spans="2:20" s="86" customFormat="1" ht="10.199999999999999">
      <c r="B6341" s="87"/>
      <c r="C6341" s="87"/>
      <c r="R6341" s="89"/>
      <c r="S6341" s="89"/>
      <c r="T6341" s="89"/>
    </row>
    <row r="6342" spans="2:20" s="86" customFormat="1" ht="10.199999999999999">
      <c r="B6342" s="87"/>
      <c r="C6342" s="87"/>
      <c r="R6342" s="89"/>
      <c r="S6342" s="89"/>
      <c r="T6342" s="89"/>
    </row>
    <row r="6343" spans="2:20" s="86" customFormat="1" ht="10.199999999999999">
      <c r="B6343" s="87"/>
      <c r="C6343" s="87"/>
      <c r="R6343" s="89"/>
      <c r="S6343" s="89"/>
      <c r="T6343" s="89"/>
    </row>
    <row r="6344" spans="2:20" s="86" customFormat="1" ht="10.199999999999999">
      <c r="B6344" s="87"/>
      <c r="C6344" s="87"/>
      <c r="R6344" s="89"/>
      <c r="S6344" s="89"/>
      <c r="T6344" s="89"/>
    </row>
    <row r="6345" spans="2:20" s="86" customFormat="1" ht="10.199999999999999">
      <c r="B6345" s="87"/>
      <c r="C6345" s="87"/>
      <c r="R6345" s="89"/>
      <c r="S6345" s="89"/>
      <c r="T6345" s="89"/>
    </row>
    <row r="6346" spans="2:20" s="86" customFormat="1" ht="10.199999999999999">
      <c r="B6346" s="87"/>
      <c r="C6346" s="87"/>
      <c r="R6346" s="89"/>
      <c r="S6346" s="89"/>
      <c r="T6346" s="89"/>
    </row>
    <row r="6347" spans="2:20" s="86" customFormat="1" ht="10.199999999999999">
      <c r="B6347" s="87"/>
      <c r="C6347" s="87"/>
      <c r="R6347" s="89"/>
      <c r="S6347" s="89"/>
      <c r="T6347" s="89"/>
    </row>
    <row r="6348" spans="2:20" s="86" customFormat="1" ht="10.199999999999999">
      <c r="B6348" s="87"/>
      <c r="C6348" s="87"/>
      <c r="R6348" s="89"/>
      <c r="S6348" s="89"/>
      <c r="T6348" s="89"/>
    </row>
    <row r="6349" spans="2:20" s="86" customFormat="1" ht="10.199999999999999">
      <c r="B6349" s="87"/>
      <c r="C6349" s="87"/>
      <c r="R6349" s="89"/>
      <c r="S6349" s="89"/>
      <c r="T6349" s="89"/>
    </row>
    <row r="6350" spans="2:20" s="86" customFormat="1" ht="10.199999999999999">
      <c r="B6350" s="87"/>
      <c r="C6350" s="87"/>
      <c r="R6350" s="89"/>
      <c r="S6350" s="89"/>
      <c r="T6350" s="89"/>
    </row>
    <row r="6351" spans="2:20" s="86" customFormat="1" ht="10.199999999999999">
      <c r="B6351" s="87"/>
      <c r="C6351" s="87"/>
      <c r="R6351" s="89"/>
      <c r="S6351" s="89"/>
      <c r="T6351" s="89"/>
    </row>
    <row r="6352" spans="2:20" s="86" customFormat="1" ht="10.199999999999999">
      <c r="B6352" s="87"/>
      <c r="C6352" s="87"/>
      <c r="R6352" s="89"/>
      <c r="S6352" s="89"/>
      <c r="T6352" s="89"/>
    </row>
    <row r="6353" spans="2:20" s="86" customFormat="1" ht="10.199999999999999">
      <c r="B6353" s="87"/>
      <c r="C6353" s="87"/>
      <c r="R6353" s="89"/>
      <c r="S6353" s="89"/>
      <c r="T6353" s="89"/>
    </row>
    <row r="6354" spans="2:20" s="86" customFormat="1" ht="10.199999999999999">
      <c r="B6354" s="87"/>
      <c r="C6354" s="87"/>
      <c r="R6354" s="89"/>
      <c r="S6354" s="89"/>
      <c r="T6354" s="89"/>
    </row>
    <row r="6355" spans="2:20" s="86" customFormat="1" ht="10.199999999999999">
      <c r="B6355" s="87"/>
      <c r="C6355" s="87"/>
      <c r="R6355" s="89"/>
      <c r="S6355" s="89"/>
      <c r="T6355" s="89"/>
    </row>
    <row r="6356" spans="2:20" s="86" customFormat="1" ht="10.199999999999999">
      <c r="B6356" s="87"/>
      <c r="C6356" s="87"/>
      <c r="R6356" s="89"/>
      <c r="S6356" s="89"/>
      <c r="T6356" s="89"/>
    </row>
    <row r="6357" spans="2:20" s="86" customFormat="1" ht="10.199999999999999">
      <c r="B6357" s="87"/>
      <c r="C6357" s="87"/>
      <c r="R6357" s="89"/>
      <c r="S6357" s="89"/>
      <c r="T6357" s="89"/>
    </row>
    <row r="6358" spans="2:20" s="86" customFormat="1" ht="10.199999999999999">
      <c r="B6358" s="87"/>
      <c r="C6358" s="87"/>
      <c r="R6358" s="89"/>
      <c r="S6358" s="89"/>
      <c r="T6358" s="89"/>
    </row>
    <row r="6359" spans="2:20" s="86" customFormat="1" ht="10.199999999999999">
      <c r="B6359" s="87"/>
      <c r="C6359" s="87"/>
      <c r="R6359" s="89"/>
      <c r="S6359" s="89"/>
      <c r="T6359" s="89"/>
    </row>
    <row r="6360" spans="2:20" s="86" customFormat="1" ht="10.199999999999999">
      <c r="B6360" s="87"/>
      <c r="C6360" s="87"/>
      <c r="R6360" s="89"/>
      <c r="S6360" s="89"/>
      <c r="T6360" s="89"/>
    </row>
    <row r="6361" spans="2:20" s="86" customFormat="1" ht="10.199999999999999">
      <c r="B6361" s="87"/>
      <c r="C6361" s="87"/>
      <c r="R6361" s="89"/>
      <c r="S6361" s="89"/>
      <c r="T6361" s="89"/>
    </row>
    <row r="6362" spans="2:20" s="86" customFormat="1" ht="10.199999999999999">
      <c r="B6362" s="87"/>
      <c r="C6362" s="87"/>
      <c r="R6362" s="89"/>
      <c r="S6362" s="89"/>
      <c r="T6362" s="89"/>
    </row>
    <row r="6363" spans="2:20" s="86" customFormat="1" ht="10.199999999999999">
      <c r="B6363" s="87"/>
      <c r="C6363" s="87"/>
      <c r="R6363" s="89"/>
      <c r="S6363" s="89"/>
      <c r="T6363" s="89"/>
    </row>
    <row r="6364" spans="2:20" s="86" customFormat="1" ht="10.199999999999999">
      <c r="B6364" s="87"/>
      <c r="C6364" s="87"/>
      <c r="R6364" s="89"/>
      <c r="S6364" s="89"/>
      <c r="T6364" s="89"/>
    </row>
    <row r="6365" spans="2:20" s="86" customFormat="1" ht="10.199999999999999">
      <c r="B6365" s="87"/>
      <c r="C6365" s="87"/>
      <c r="R6365" s="89"/>
      <c r="S6365" s="89"/>
      <c r="T6365" s="89"/>
    </row>
    <row r="6366" spans="2:20" s="86" customFormat="1" ht="10.199999999999999">
      <c r="B6366" s="87"/>
      <c r="C6366" s="87"/>
      <c r="R6366" s="89"/>
      <c r="S6366" s="89"/>
      <c r="T6366" s="89"/>
    </row>
    <row r="6367" spans="2:20" s="86" customFormat="1" ht="10.199999999999999">
      <c r="B6367" s="87"/>
      <c r="C6367" s="87"/>
      <c r="R6367" s="89"/>
      <c r="S6367" s="89"/>
      <c r="T6367" s="89"/>
    </row>
    <row r="6368" spans="2:20" s="86" customFormat="1" ht="10.199999999999999">
      <c r="B6368" s="87"/>
      <c r="C6368" s="87"/>
      <c r="R6368" s="89"/>
      <c r="S6368" s="89"/>
      <c r="T6368" s="89"/>
    </row>
    <row r="6369" spans="2:20" s="86" customFormat="1" ht="10.199999999999999">
      <c r="B6369" s="87"/>
      <c r="C6369" s="87"/>
      <c r="R6369" s="89"/>
      <c r="S6369" s="89"/>
      <c r="T6369" s="89"/>
    </row>
    <row r="6370" spans="2:20" s="86" customFormat="1" ht="10.199999999999999">
      <c r="B6370" s="87"/>
      <c r="C6370" s="87"/>
      <c r="R6370" s="89"/>
      <c r="S6370" s="89"/>
      <c r="T6370" s="89"/>
    </row>
    <row r="6371" spans="2:20" s="86" customFormat="1" ht="10.199999999999999">
      <c r="B6371" s="87"/>
      <c r="C6371" s="87"/>
      <c r="R6371" s="89"/>
      <c r="S6371" s="89"/>
      <c r="T6371" s="89"/>
    </row>
    <row r="6372" spans="2:20" s="86" customFormat="1" ht="10.199999999999999">
      <c r="B6372" s="87"/>
      <c r="C6372" s="87"/>
      <c r="R6372" s="89"/>
      <c r="S6372" s="89"/>
      <c r="T6372" s="89"/>
    </row>
    <row r="6373" spans="2:20" s="86" customFormat="1" ht="10.199999999999999">
      <c r="B6373" s="87"/>
      <c r="C6373" s="87"/>
      <c r="R6373" s="89"/>
      <c r="S6373" s="89"/>
      <c r="T6373" s="89"/>
    </row>
    <row r="6374" spans="2:20" s="86" customFormat="1" ht="10.199999999999999">
      <c r="B6374" s="87"/>
      <c r="C6374" s="87"/>
      <c r="R6374" s="89"/>
      <c r="S6374" s="89"/>
      <c r="T6374" s="89"/>
    </row>
    <row r="6375" spans="2:20" s="86" customFormat="1" ht="10.199999999999999">
      <c r="B6375" s="87"/>
      <c r="C6375" s="87"/>
      <c r="R6375" s="89"/>
      <c r="S6375" s="89"/>
      <c r="T6375" s="89"/>
    </row>
    <row r="6376" spans="2:20" s="86" customFormat="1" ht="10.199999999999999">
      <c r="B6376" s="87"/>
      <c r="C6376" s="87"/>
      <c r="R6376" s="89"/>
      <c r="S6376" s="89"/>
      <c r="T6376" s="89"/>
    </row>
    <row r="6377" spans="2:20" s="86" customFormat="1" ht="10.199999999999999">
      <c r="B6377" s="87"/>
      <c r="C6377" s="87"/>
      <c r="R6377" s="89"/>
      <c r="S6377" s="89"/>
      <c r="T6377" s="89"/>
    </row>
    <row r="6378" spans="2:20" s="86" customFormat="1" ht="10.199999999999999">
      <c r="B6378" s="87"/>
      <c r="C6378" s="87"/>
      <c r="R6378" s="89"/>
      <c r="S6378" s="89"/>
      <c r="T6378" s="89"/>
    </row>
    <row r="6379" spans="2:20" s="86" customFormat="1" ht="10.199999999999999">
      <c r="B6379" s="87"/>
      <c r="C6379" s="87"/>
      <c r="R6379" s="89"/>
      <c r="S6379" s="89"/>
      <c r="T6379" s="89"/>
    </row>
    <row r="6380" spans="2:20" s="86" customFormat="1" ht="10.199999999999999">
      <c r="B6380" s="87"/>
      <c r="C6380" s="87"/>
      <c r="R6380" s="89"/>
      <c r="S6380" s="89"/>
      <c r="T6380" s="89"/>
    </row>
    <row r="6381" spans="2:20" s="86" customFormat="1" ht="10.199999999999999">
      <c r="B6381" s="87"/>
      <c r="C6381" s="87"/>
      <c r="R6381" s="89"/>
      <c r="S6381" s="89"/>
      <c r="T6381" s="89"/>
    </row>
    <row r="6382" spans="2:20" s="86" customFormat="1" ht="10.199999999999999">
      <c r="B6382" s="87"/>
      <c r="C6382" s="87"/>
      <c r="R6382" s="89"/>
      <c r="S6382" s="89"/>
      <c r="T6382" s="89"/>
    </row>
    <row r="6383" spans="2:20" s="86" customFormat="1" ht="10.199999999999999">
      <c r="B6383" s="87"/>
      <c r="C6383" s="87"/>
      <c r="R6383" s="89"/>
      <c r="S6383" s="89"/>
      <c r="T6383" s="89"/>
    </row>
    <row r="6384" spans="2:20" s="86" customFormat="1" ht="10.199999999999999">
      <c r="B6384" s="87"/>
      <c r="C6384" s="87"/>
      <c r="R6384" s="89"/>
      <c r="S6384" s="89"/>
      <c r="T6384" s="89"/>
    </row>
    <row r="6385" spans="2:20" s="86" customFormat="1" ht="10.199999999999999">
      <c r="B6385" s="87"/>
      <c r="C6385" s="87"/>
      <c r="R6385" s="89"/>
      <c r="S6385" s="89"/>
      <c r="T6385" s="89"/>
    </row>
    <row r="6386" spans="2:20" s="86" customFormat="1" ht="10.199999999999999">
      <c r="B6386" s="87"/>
      <c r="C6386" s="87"/>
      <c r="R6386" s="89"/>
      <c r="S6386" s="89"/>
      <c r="T6386" s="89"/>
    </row>
    <row r="6387" spans="2:20" s="86" customFormat="1" ht="10.199999999999999">
      <c r="B6387" s="87"/>
      <c r="C6387" s="87"/>
      <c r="R6387" s="89"/>
      <c r="S6387" s="89"/>
      <c r="T6387" s="89"/>
    </row>
    <row r="6388" spans="2:20" s="86" customFormat="1" ht="10.199999999999999">
      <c r="B6388" s="87"/>
      <c r="C6388" s="87"/>
      <c r="R6388" s="89"/>
      <c r="S6388" s="89"/>
      <c r="T6388" s="89"/>
    </row>
    <row r="6389" spans="2:20" s="86" customFormat="1" ht="10.199999999999999">
      <c r="B6389" s="87"/>
      <c r="C6389" s="87"/>
      <c r="R6389" s="89"/>
      <c r="S6389" s="89"/>
      <c r="T6389" s="89"/>
    </row>
    <row r="6390" spans="2:20" s="86" customFormat="1" ht="10.199999999999999">
      <c r="B6390" s="87"/>
      <c r="C6390" s="87"/>
      <c r="R6390" s="89"/>
      <c r="S6390" s="89"/>
      <c r="T6390" s="89"/>
    </row>
    <row r="6391" spans="2:20" s="86" customFormat="1" ht="10.199999999999999">
      <c r="B6391" s="87"/>
      <c r="C6391" s="87"/>
      <c r="R6391" s="89"/>
      <c r="S6391" s="89"/>
      <c r="T6391" s="89"/>
    </row>
    <row r="6392" spans="2:20" s="86" customFormat="1" ht="10.199999999999999">
      <c r="B6392" s="87"/>
      <c r="C6392" s="87"/>
      <c r="R6392" s="89"/>
      <c r="S6392" s="89"/>
      <c r="T6392" s="89"/>
    </row>
    <row r="6393" spans="2:20" s="86" customFormat="1" ht="10.199999999999999">
      <c r="B6393" s="87"/>
      <c r="C6393" s="87"/>
      <c r="R6393" s="89"/>
      <c r="S6393" s="89"/>
      <c r="T6393" s="89"/>
    </row>
    <row r="6394" spans="2:20" s="86" customFormat="1" ht="10.199999999999999">
      <c r="B6394" s="87"/>
      <c r="C6394" s="87"/>
      <c r="R6394" s="89"/>
      <c r="S6394" s="89"/>
      <c r="T6394" s="89"/>
    </row>
    <row r="6395" spans="2:20" s="86" customFormat="1" ht="10.199999999999999">
      <c r="B6395" s="87"/>
      <c r="C6395" s="87"/>
      <c r="R6395" s="89"/>
      <c r="S6395" s="89"/>
      <c r="T6395" s="89"/>
    </row>
    <row r="6396" spans="2:20" s="86" customFormat="1" ht="10.199999999999999">
      <c r="B6396" s="87"/>
      <c r="C6396" s="87"/>
      <c r="R6396" s="89"/>
      <c r="S6396" s="89"/>
      <c r="T6396" s="89"/>
    </row>
    <row r="6397" spans="2:20" s="86" customFormat="1" ht="10.199999999999999">
      <c r="B6397" s="87"/>
      <c r="C6397" s="87"/>
      <c r="R6397" s="89"/>
      <c r="S6397" s="89"/>
      <c r="T6397" s="89"/>
    </row>
    <row r="6398" spans="2:20" s="86" customFormat="1" ht="10.199999999999999">
      <c r="B6398" s="87"/>
      <c r="C6398" s="87"/>
      <c r="R6398" s="89"/>
      <c r="S6398" s="89"/>
      <c r="T6398" s="89"/>
    </row>
    <row r="6399" spans="2:20" s="86" customFormat="1" ht="10.199999999999999">
      <c r="B6399" s="87"/>
      <c r="C6399" s="87"/>
      <c r="R6399" s="89"/>
      <c r="S6399" s="89"/>
      <c r="T6399" s="89"/>
    </row>
    <row r="6400" spans="2:20" s="86" customFormat="1" ht="10.199999999999999">
      <c r="B6400" s="87"/>
      <c r="C6400" s="87"/>
      <c r="R6400" s="89"/>
      <c r="S6400" s="89"/>
      <c r="T6400" s="89"/>
    </row>
    <row r="6401" spans="2:20" s="86" customFormat="1" ht="10.199999999999999">
      <c r="B6401" s="87"/>
      <c r="C6401" s="87"/>
      <c r="R6401" s="89"/>
      <c r="S6401" s="89"/>
      <c r="T6401" s="89"/>
    </row>
    <row r="6402" spans="2:20" s="86" customFormat="1" ht="10.199999999999999">
      <c r="B6402" s="87"/>
      <c r="C6402" s="87"/>
      <c r="R6402" s="89"/>
      <c r="S6402" s="89"/>
      <c r="T6402" s="89"/>
    </row>
    <row r="6403" spans="2:20" s="86" customFormat="1" ht="10.199999999999999">
      <c r="B6403" s="87"/>
      <c r="C6403" s="87"/>
      <c r="R6403" s="89"/>
      <c r="S6403" s="89"/>
      <c r="T6403" s="89"/>
    </row>
    <row r="6404" spans="2:20" s="86" customFormat="1" ht="10.199999999999999">
      <c r="B6404" s="87"/>
      <c r="C6404" s="87"/>
      <c r="R6404" s="89"/>
      <c r="S6404" s="89"/>
      <c r="T6404" s="89"/>
    </row>
    <row r="6405" spans="2:20" s="86" customFormat="1" ht="10.199999999999999">
      <c r="B6405" s="87"/>
      <c r="C6405" s="87"/>
      <c r="R6405" s="89"/>
      <c r="S6405" s="89"/>
      <c r="T6405" s="89"/>
    </row>
    <row r="6406" spans="2:20" s="86" customFormat="1" ht="10.199999999999999">
      <c r="B6406" s="87"/>
      <c r="C6406" s="87"/>
      <c r="R6406" s="89"/>
      <c r="S6406" s="89"/>
      <c r="T6406" s="89"/>
    </row>
    <row r="6407" spans="2:20" s="86" customFormat="1" ht="10.199999999999999">
      <c r="B6407" s="87"/>
      <c r="C6407" s="87"/>
      <c r="R6407" s="89"/>
      <c r="S6407" s="89"/>
      <c r="T6407" s="89"/>
    </row>
    <row r="6408" spans="2:20" s="86" customFormat="1" ht="10.199999999999999">
      <c r="B6408" s="87"/>
      <c r="C6408" s="87"/>
      <c r="R6408" s="89"/>
      <c r="S6408" s="89"/>
      <c r="T6408" s="89"/>
    </row>
    <row r="6409" spans="2:20" s="86" customFormat="1" ht="10.199999999999999">
      <c r="B6409" s="87"/>
      <c r="C6409" s="87"/>
      <c r="R6409" s="89"/>
      <c r="S6409" s="89"/>
      <c r="T6409" s="89"/>
    </row>
    <row r="6410" spans="2:20" s="86" customFormat="1" ht="10.199999999999999">
      <c r="B6410" s="87"/>
      <c r="C6410" s="87"/>
      <c r="R6410" s="89"/>
      <c r="S6410" s="89"/>
      <c r="T6410" s="89"/>
    </row>
    <row r="6411" spans="2:20" s="86" customFormat="1" ht="10.199999999999999">
      <c r="B6411" s="87"/>
      <c r="C6411" s="87"/>
      <c r="R6411" s="89"/>
      <c r="S6411" s="89"/>
      <c r="T6411" s="89"/>
    </row>
    <row r="6412" spans="2:20" s="86" customFormat="1" ht="10.199999999999999">
      <c r="B6412" s="87"/>
      <c r="C6412" s="87"/>
      <c r="R6412" s="89"/>
      <c r="S6412" s="89"/>
      <c r="T6412" s="89"/>
    </row>
    <row r="6413" spans="2:20" s="86" customFormat="1" ht="10.199999999999999">
      <c r="B6413" s="87"/>
      <c r="C6413" s="87"/>
      <c r="R6413" s="89"/>
      <c r="S6413" s="89"/>
      <c r="T6413" s="89"/>
    </row>
    <row r="6414" spans="2:20" s="86" customFormat="1" ht="10.199999999999999">
      <c r="B6414" s="87"/>
      <c r="C6414" s="87"/>
      <c r="R6414" s="89"/>
      <c r="S6414" s="89"/>
      <c r="T6414" s="89"/>
    </row>
    <row r="6415" spans="2:20" s="86" customFormat="1" ht="10.199999999999999">
      <c r="B6415" s="87"/>
      <c r="C6415" s="87"/>
      <c r="R6415" s="89"/>
      <c r="S6415" s="89"/>
      <c r="T6415" s="89"/>
    </row>
    <row r="6416" spans="2:20" s="86" customFormat="1" ht="10.199999999999999">
      <c r="B6416" s="87"/>
      <c r="C6416" s="87"/>
      <c r="R6416" s="89"/>
      <c r="S6416" s="89"/>
      <c r="T6416" s="89"/>
    </row>
    <row r="6417" spans="2:20" s="86" customFormat="1" ht="10.199999999999999">
      <c r="B6417" s="87"/>
      <c r="C6417" s="87"/>
      <c r="R6417" s="89"/>
      <c r="S6417" s="89"/>
      <c r="T6417" s="89"/>
    </row>
    <row r="6418" spans="2:20" s="86" customFormat="1" ht="10.199999999999999">
      <c r="B6418" s="87"/>
      <c r="C6418" s="87"/>
      <c r="R6418" s="89"/>
      <c r="S6418" s="89"/>
      <c r="T6418" s="89"/>
    </row>
    <row r="6419" spans="2:20" s="86" customFormat="1" ht="10.199999999999999">
      <c r="B6419" s="87"/>
      <c r="C6419" s="87"/>
      <c r="R6419" s="89"/>
      <c r="S6419" s="89"/>
      <c r="T6419" s="89"/>
    </row>
    <row r="6420" spans="2:20" s="86" customFormat="1" ht="10.199999999999999">
      <c r="B6420" s="87"/>
      <c r="C6420" s="87"/>
      <c r="R6420" s="89"/>
      <c r="S6420" s="89"/>
      <c r="T6420" s="89"/>
    </row>
    <row r="6421" spans="2:20" s="86" customFormat="1" ht="10.199999999999999">
      <c r="B6421" s="87"/>
      <c r="C6421" s="87"/>
      <c r="R6421" s="89"/>
      <c r="S6421" s="89"/>
      <c r="T6421" s="89"/>
    </row>
    <row r="6422" spans="2:20" s="86" customFormat="1" ht="10.199999999999999">
      <c r="B6422" s="87"/>
      <c r="C6422" s="87"/>
      <c r="R6422" s="89"/>
      <c r="S6422" s="89"/>
      <c r="T6422" s="89"/>
    </row>
    <row r="6423" spans="2:20" s="86" customFormat="1" ht="10.199999999999999">
      <c r="B6423" s="87"/>
      <c r="C6423" s="87"/>
      <c r="R6423" s="89"/>
      <c r="S6423" s="89"/>
      <c r="T6423" s="89"/>
    </row>
    <row r="6424" spans="2:20" s="86" customFormat="1" ht="10.199999999999999">
      <c r="B6424" s="87"/>
      <c r="C6424" s="87"/>
      <c r="R6424" s="89"/>
      <c r="S6424" s="89"/>
      <c r="T6424" s="89"/>
    </row>
    <row r="6425" spans="2:20" s="86" customFormat="1" ht="10.199999999999999">
      <c r="B6425" s="87"/>
      <c r="C6425" s="87"/>
      <c r="R6425" s="89"/>
      <c r="S6425" s="89"/>
      <c r="T6425" s="89"/>
    </row>
    <row r="6426" spans="2:20" s="86" customFormat="1" ht="10.199999999999999">
      <c r="B6426" s="87"/>
      <c r="C6426" s="87"/>
      <c r="R6426" s="89"/>
      <c r="S6426" s="89"/>
      <c r="T6426" s="89"/>
    </row>
    <row r="6427" spans="2:20" s="86" customFormat="1" ht="10.199999999999999">
      <c r="B6427" s="87"/>
      <c r="C6427" s="87"/>
      <c r="R6427" s="89"/>
      <c r="S6427" s="89"/>
      <c r="T6427" s="89"/>
    </row>
    <row r="6428" spans="2:20" s="86" customFormat="1" ht="10.199999999999999">
      <c r="B6428" s="87"/>
      <c r="C6428" s="87"/>
      <c r="R6428" s="89"/>
      <c r="S6428" s="89"/>
      <c r="T6428" s="89"/>
    </row>
    <row r="6429" spans="2:20" s="86" customFormat="1" ht="10.199999999999999">
      <c r="B6429" s="87"/>
      <c r="C6429" s="87"/>
      <c r="R6429" s="89"/>
      <c r="S6429" s="89"/>
      <c r="T6429" s="89"/>
    </row>
    <row r="6430" spans="2:20" s="86" customFormat="1" ht="10.199999999999999">
      <c r="B6430" s="87"/>
      <c r="C6430" s="87"/>
      <c r="R6430" s="89"/>
      <c r="S6430" s="89"/>
      <c r="T6430" s="89"/>
    </row>
    <row r="6431" spans="2:20" s="86" customFormat="1" ht="10.199999999999999">
      <c r="B6431" s="87"/>
      <c r="C6431" s="87"/>
      <c r="R6431" s="89"/>
      <c r="S6431" s="89"/>
      <c r="T6431" s="89"/>
    </row>
    <row r="6432" spans="2:20" s="86" customFormat="1" ht="10.199999999999999">
      <c r="B6432" s="87"/>
      <c r="C6432" s="87"/>
      <c r="R6432" s="89"/>
      <c r="S6432" s="89"/>
      <c r="T6432" s="89"/>
    </row>
    <row r="6433" spans="2:20" s="86" customFormat="1" ht="10.199999999999999">
      <c r="B6433" s="87"/>
      <c r="C6433" s="87"/>
      <c r="R6433" s="89"/>
      <c r="S6433" s="89"/>
      <c r="T6433" s="89"/>
    </row>
    <row r="6434" spans="2:20" s="86" customFormat="1" ht="10.199999999999999">
      <c r="B6434" s="87"/>
      <c r="C6434" s="87"/>
      <c r="R6434" s="89"/>
      <c r="S6434" s="89"/>
      <c r="T6434" s="89"/>
    </row>
    <row r="6435" spans="2:20" s="86" customFormat="1" ht="10.199999999999999">
      <c r="B6435" s="87"/>
      <c r="C6435" s="87"/>
      <c r="R6435" s="89"/>
      <c r="S6435" s="89"/>
      <c r="T6435" s="89"/>
    </row>
    <row r="6436" spans="2:20" s="86" customFormat="1" ht="10.199999999999999">
      <c r="B6436" s="87"/>
      <c r="C6436" s="87"/>
      <c r="R6436" s="89"/>
      <c r="S6436" s="89"/>
      <c r="T6436" s="89"/>
    </row>
    <row r="6437" spans="2:20" s="86" customFormat="1" ht="10.199999999999999">
      <c r="B6437" s="87"/>
      <c r="C6437" s="87"/>
      <c r="R6437" s="89"/>
      <c r="S6437" s="89"/>
      <c r="T6437" s="89"/>
    </row>
    <row r="6438" spans="2:20" s="86" customFormat="1" ht="10.199999999999999">
      <c r="B6438" s="87"/>
      <c r="C6438" s="87"/>
      <c r="R6438" s="89"/>
      <c r="S6438" s="89"/>
      <c r="T6438" s="89"/>
    </row>
    <row r="6439" spans="2:20" s="86" customFormat="1" ht="10.199999999999999">
      <c r="B6439" s="87"/>
      <c r="C6439" s="87"/>
      <c r="R6439" s="89"/>
      <c r="S6439" s="89"/>
      <c r="T6439" s="89"/>
    </row>
    <row r="6440" spans="2:20" s="86" customFormat="1" ht="10.199999999999999">
      <c r="B6440" s="87"/>
      <c r="C6440" s="87"/>
      <c r="R6440" s="89"/>
      <c r="S6440" s="89"/>
      <c r="T6440" s="89"/>
    </row>
    <row r="6441" spans="2:20" s="86" customFormat="1" ht="10.199999999999999">
      <c r="B6441" s="87"/>
      <c r="C6441" s="87"/>
      <c r="R6441" s="89"/>
      <c r="S6441" s="89"/>
      <c r="T6441" s="89"/>
    </row>
    <row r="6442" spans="2:20" s="86" customFormat="1" ht="10.199999999999999">
      <c r="B6442" s="87"/>
      <c r="C6442" s="87"/>
      <c r="R6442" s="89"/>
      <c r="S6442" s="89"/>
      <c r="T6442" s="89"/>
    </row>
    <row r="6443" spans="2:20" s="86" customFormat="1" ht="10.199999999999999">
      <c r="B6443" s="87"/>
      <c r="C6443" s="87"/>
      <c r="R6443" s="89"/>
      <c r="S6443" s="89"/>
      <c r="T6443" s="89"/>
    </row>
    <row r="6444" spans="2:20" s="86" customFormat="1" ht="10.199999999999999">
      <c r="B6444" s="87"/>
      <c r="C6444" s="87"/>
      <c r="R6444" s="89"/>
      <c r="S6444" s="89"/>
      <c r="T6444" s="89"/>
    </row>
    <row r="6445" spans="2:20" s="86" customFormat="1" ht="10.199999999999999">
      <c r="B6445" s="87"/>
      <c r="C6445" s="87"/>
      <c r="R6445" s="89"/>
      <c r="S6445" s="89"/>
      <c r="T6445" s="89"/>
    </row>
    <row r="6446" spans="2:20" s="86" customFormat="1" ht="10.199999999999999">
      <c r="B6446" s="87"/>
      <c r="C6446" s="87"/>
      <c r="R6446" s="89"/>
      <c r="S6446" s="89"/>
      <c r="T6446" s="89"/>
    </row>
    <row r="6447" spans="2:20" s="86" customFormat="1" ht="10.199999999999999">
      <c r="B6447" s="87"/>
      <c r="C6447" s="87"/>
      <c r="R6447" s="89"/>
      <c r="S6447" s="89"/>
      <c r="T6447" s="89"/>
    </row>
    <row r="6448" spans="2:20" s="86" customFormat="1" ht="10.199999999999999">
      <c r="B6448" s="87"/>
      <c r="C6448" s="87"/>
      <c r="R6448" s="89"/>
      <c r="S6448" s="89"/>
      <c r="T6448" s="89"/>
    </row>
    <row r="6449" spans="2:20" s="86" customFormat="1" ht="10.199999999999999">
      <c r="B6449" s="87"/>
      <c r="C6449" s="87"/>
      <c r="R6449" s="89"/>
      <c r="S6449" s="89"/>
      <c r="T6449" s="89"/>
    </row>
    <row r="6450" spans="2:20" s="86" customFormat="1" ht="10.199999999999999">
      <c r="B6450" s="87"/>
      <c r="C6450" s="87"/>
      <c r="R6450" s="89"/>
      <c r="S6450" s="89"/>
      <c r="T6450" s="89"/>
    </row>
    <row r="6451" spans="2:20" s="86" customFormat="1" ht="10.199999999999999">
      <c r="B6451" s="87"/>
      <c r="C6451" s="87"/>
      <c r="R6451" s="89"/>
      <c r="S6451" s="89"/>
      <c r="T6451" s="89"/>
    </row>
    <row r="6452" spans="2:20" s="86" customFormat="1" ht="10.199999999999999">
      <c r="B6452" s="87"/>
      <c r="C6452" s="87"/>
      <c r="R6452" s="89"/>
      <c r="S6452" s="89"/>
      <c r="T6452" s="89"/>
    </row>
    <row r="6453" spans="2:20" s="86" customFormat="1" ht="10.199999999999999">
      <c r="B6453" s="87"/>
      <c r="C6453" s="87"/>
      <c r="R6453" s="89"/>
      <c r="S6453" s="89"/>
      <c r="T6453" s="89"/>
    </row>
    <row r="6454" spans="2:20" s="86" customFormat="1" ht="10.199999999999999">
      <c r="B6454" s="87"/>
      <c r="C6454" s="87"/>
      <c r="R6454" s="89"/>
      <c r="S6454" s="89"/>
      <c r="T6454" s="89"/>
    </row>
    <row r="6455" spans="2:20" s="86" customFormat="1" ht="10.199999999999999">
      <c r="B6455" s="87"/>
      <c r="C6455" s="87"/>
      <c r="R6455" s="89"/>
      <c r="S6455" s="89"/>
      <c r="T6455" s="89"/>
    </row>
    <row r="6456" spans="2:20" s="86" customFormat="1" ht="10.199999999999999">
      <c r="B6456" s="87"/>
      <c r="C6456" s="87"/>
      <c r="R6456" s="89"/>
      <c r="S6456" s="89"/>
      <c r="T6456" s="89"/>
    </row>
    <row r="6457" spans="2:20" s="86" customFormat="1" ht="10.199999999999999">
      <c r="B6457" s="87"/>
      <c r="C6457" s="87"/>
      <c r="R6457" s="89"/>
      <c r="S6457" s="89"/>
      <c r="T6457" s="89"/>
    </row>
    <row r="6458" spans="2:20" s="86" customFormat="1" ht="10.199999999999999">
      <c r="B6458" s="87"/>
      <c r="C6458" s="87"/>
      <c r="R6458" s="89"/>
      <c r="S6458" s="89"/>
      <c r="T6458" s="89"/>
    </row>
    <row r="6459" spans="2:20" s="86" customFormat="1" ht="10.199999999999999">
      <c r="B6459" s="87"/>
      <c r="C6459" s="87"/>
      <c r="R6459" s="89"/>
      <c r="S6459" s="89"/>
      <c r="T6459" s="89"/>
    </row>
    <row r="6460" spans="2:20" s="86" customFormat="1" ht="10.199999999999999">
      <c r="B6460" s="87"/>
      <c r="C6460" s="87"/>
      <c r="R6460" s="89"/>
      <c r="S6460" s="89"/>
      <c r="T6460" s="89"/>
    </row>
    <row r="6461" spans="2:20" s="86" customFormat="1" ht="10.199999999999999">
      <c r="B6461" s="87"/>
      <c r="C6461" s="87"/>
      <c r="R6461" s="89"/>
      <c r="S6461" s="89"/>
      <c r="T6461" s="89"/>
    </row>
    <row r="6462" spans="2:20" s="86" customFormat="1" ht="10.199999999999999">
      <c r="B6462" s="87"/>
      <c r="C6462" s="87"/>
      <c r="R6462" s="89"/>
      <c r="S6462" s="89"/>
      <c r="T6462" s="89"/>
    </row>
    <row r="6463" spans="2:20" s="86" customFormat="1" ht="10.199999999999999">
      <c r="B6463" s="87"/>
      <c r="C6463" s="87"/>
      <c r="R6463" s="89"/>
      <c r="S6463" s="89"/>
      <c r="T6463" s="89"/>
    </row>
    <row r="6464" spans="2:20" s="86" customFormat="1" ht="10.199999999999999">
      <c r="B6464" s="87"/>
      <c r="C6464" s="87"/>
      <c r="R6464" s="89"/>
      <c r="S6464" s="89"/>
      <c r="T6464" s="89"/>
    </row>
    <row r="6465" spans="2:20" s="86" customFormat="1" ht="10.199999999999999">
      <c r="B6465" s="87"/>
      <c r="C6465" s="87"/>
      <c r="R6465" s="89"/>
      <c r="S6465" s="89"/>
      <c r="T6465" s="89"/>
    </row>
    <row r="6466" spans="2:20" s="86" customFormat="1" ht="10.199999999999999">
      <c r="B6466" s="87"/>
      <c r="C6466" s="87"/>
      <c r="R6466" s="89"/>
      <c r="S6466" s="89"/>
      <c r="T6466" s="89"/>
    </row>
    <row r="6467" spans="2:20" s="86" customFormat="1" ht="10.199999999999999">
      <c r="B6467" s="87"/>
      <c r="C6467" s="87"/>
      <c r="R6467" s="89"/>
      <c r="S6467" s="89"/>
      <c r="T6467" s="89"/>
    </row>
    <row r="6468" spans="2:20" s="86" customFormat="1" ht="10.199999999999999">
      <c r="B6468" s="87"/>
      <c r="C6468" s="87"/>
      <c r="R6468" s="89"/>
      <c r="S6468" s="89"/>
      <c r="T6468" s="89"/>
    </row>
    <row r="6469" spans="2:20" s="86" customFormat="1" ht="10.199999999999999">
      <c r="B6469" s="87"/>
      <c r="C6469" s="87"/>
      <c r="R6469" s="89"/>
      <c r="S6469" s="89"/>
      <c r="T6469" s="89"/>
    </row>
    <row r="6470" spans="2:20" s="86" customFormat="1" ht="10.199999999999999">
      <c r="B6470" s="87"/>
      <c r="C6470" s="87"/>
      <c r="R6470" s="89"/>
      <c r="S6470" s="89"/>
      <c r="T6470" s="89"/>
    </row>
    <row r="6471" spans="2:20" s="86" customFormat="1" ht="10.199999999999999">
      <c r="B6471" s="87"/>
      <c r="C6471" s="87"/>
      <c r="R6471" s="89"/>
      <c r="S6471" s="89"/>
      <c r="T6471" s="89"/>
    </row>
    <row r="6472" spans="2:20" s="86" customFormat="1" ht="10.199999999999999">
      <c r="B6472" s="87"/>
      <c r="C6472" s="87"/>
      <c r="R6472" s="89"/>
      <c r="S6472" s="89"/>
      <c r="T6472" s="89"/>
    </row>
    <row r="6473" spans="2:20" s="86" customFormat="1" ht="10.199999999999999">
      <c r="B6473" s="87"/>
      <c r="C6473" s="87"/>
      <c r="R6473" s="89"/>
      <c r="S6473" s="89"/>
      <c r="T6473" s="89"/>
    </row>
    <row r="6474" spans="2:20" s="86" customFormat="1" ht="10.199999999999999">
      <c r="B6474" s="87"/>
      <c r="C6474" s="87"/>
      <c r="R6474" s="89"/>
      <c r="S6474" s="89"/>
      <c r="T6474" s="89"/>
    </row>
    <row r="6475" spans="2:20" s="86" customFormat="1" ht="10.199999999999999">
      <c r="B6475" s="87"/>
      <c r="C6475" s="87"/>
      <c r="R6475" s="89"/>
      <c r="S6475" s="89"/>
      <c r="T6475" s="89"/>
    </row>
    <row r="6476" spans="2:20" s="86" customFormat="1" ht="10.199999999999999">
      <c r="B6476" s="87"/>
      <c r="C6476" s="87"/>
      <c r="R6476" s="89"/>
      <c r="S6476" s="89"/>
      <c r="T6476" s="89"/>
    </row>
    <row r="6477" spans="2:20" s="86" customFormat="1" ht="10.199999999999999">
      <c r="B6477" s="87"/>
      <c r="C6477" s="87"/>
      <c r="R6477" s="89"/>
      <c r="S6477" s="89"/>
      <c r="T6477" s="89"/>
    </row>
    <row r="6478" spans="2:20" s="86" customFormat="1" ht="10.199999999999999">
      <c r="B6478" s="87"/>
      <c r="C6478" s="87"/>
      <c r="R6478" s="89"/>
      <c r="S6478" s="89"/>
      <c r="T6478" s="89"/>
    </row>
    <row r="6479" spans="2:20" s="86" customFormat="1" ht="10.199999999999999">
      <c r="B6479" s="87"/>
      <c r="C6479" s="87"/>
      <c r="R6479" s="89"/>
      <c r="S6479" s="89"/>
      <c r="T6479" s="89"/>
    </row>
    <row r="6480" spans="2:20" s="86" customFormat="1" ht="10.199999999999999">
      <c r="B6480" s="87"/>
      <c r="C6480" s="87"/>
      <c r="R6480" s="89"/>
      <c r="S6480" s="89"/>
      <c r="T6480" s="89"/>
    </row>
    <row r="6481" spans="2:20" s="86" customFormat="1" ht="10.199999999999999">
      <c r="B6481" s="87"/>
      <c r="C6481" s="87"/>
      <c r="R6481" s="89"/>
      <c r="S6481" s="89"/>
      <c r="T6481" s="89"/>
    </row>
    <row r="6482" spans="2:20" s="86" customFormat="1" ht="10.199999999999999">
      <c r="B6482" s="87"/>
      <c r="C6482" s="87"/>
      <c r="R6482" s="89"/>
      <c r="S6482" s="89"/>
      <c r="T6482" s="89"/>
    </row>
    <row r="6483" spans="2:20" s="86" customFormat="1" ht="10.199999999999999">
      <c r="B6483" s="87"/>
      <c r="C6483" s="87"/>
      <c r="R6483" s="89"/>
      <c r="S6483" s="89"/>
      <c r="T6483" s="89"/>
    </row>
    <row r="6484" spans="2:20" s="86" customFormat="1" ht="10.199999999999999">
      <c r="B6484" s="87"/>
      <c r="C6484" s="87"/>
      <c r="R6484" s="89"/>
      <c r="S6484" s="89"/>
      <c r="T6484" s="89"/>
    </row>
    <row r="6485" spans="2:20" s="86" customFormat="1" ht="10.199999999999999">
      <c r="B6485" s="87"/>
      <c r="C6485" s="87"/>
      <c r="R6485" s="89"/>
      <c r="S6485" s="89"/>
      <c r="T6485" s="89"/>
    </row>
    <row r="6486" spans="2:20" s="86" customFormat="1" ht="10.199999999999999">
      <c r="B6486" s="87"/>
      <c r="C6486" s="87"/>
      <c r="R6486" s="89"/>
      <c r="S6486" s="89"/>
      <c r="T6486" s="89"/>
    </row>
    <row r="6487" spans="2:20" s="86" customFormat="1" ht="10.199999999999999">
      <c r="B6487" s="87"/>
      <c r="C6487" s="87"/>
      <c r="R6487" s="89"/>
      <c r="S6487" s="89"/>
      <c r="T6487" s="89"/>
    </row>
    <row r="6488" spans="2:20" s="86" customFormat="1" ht="10.199999999999999">
      <c r="B6488" s="87"/>
      <c r="C6488" s="87"/>
      <c r="R6488" s="89"/>
      <c r="S6488" s="89"/>
      <c r="T6488" s="89"/>
    </row>
    <row r="6489" spans="2:20" s="86" customFormat="1" ht="10.199999999999999">
      <c r="B6489" s="87"/>
      <c r="C6489" s="87"/>
      <c r="R6489" s="89"/>
      <c r="S6489" s="89"/>
      <c r="T6489" s="89"/>
    </row>
    <row r="6490" spans="2:20" s="86" customFormat="1" ht="10.199999999999999">
      <c r="B6490" s="87"/>
      <c r="C6490" s="87"/>
      <c r="R6490" s="89"/>
      <c r="S6490" s="89"/>
      <c r="T6490" s="89"/>
    </row>
    <row r="6491" spans="2:20" s="86" customFormat="1" ht="10.199999999999999">
      <c r="B6491" s="87"/>
      <c r="C6491" s="87"/>
      <c r="R6491" s="89"/>
      <c r="S6491" s="89"/>
      <c r="T6491" s="89"/>
    </row>
    <row r="6492" spans="2:20" s="86" customFormat="1" ht="10.199999999999999">
      <c r="B6492" s="87"/>
      <c r="C6492" s="87"/>
      <c r="R6492" s="89"/>
      <c r="S6492" s="89"/>
      <c r="T6492" s="89"/>
    </row>
    <row r="6493" spans="2:20" s="86" customFormat="1" ht="10.199999999999999">
      <c r="B6493" s="87"/>
      <c r="C6493" s="87"/>
      <c r="R6493" s="89"/>
      <c r="S6493" s="89"/>
      <c r="T6493" s="89"/>
    </row>
    <row r="6494" spans="2:20" s="86" customFormat="1" ht="10.199999999999999">
      <c r="B6494" s="87"/>
      <c r="C6494" s="87"/>
      <c r="R6494" s="89"/>
      <c r="S6494" s="89"/>
      <c r="T6494" s="89"/>
    </row>
    <row r="6495" spans="2:20" s="86" customFormat="1" ht="10.199999999999999">
      <c r="B6495" s="87"/>
      <c r="C6495" s="87"/>
      <c r="R6495" s="89"/>
      <c r="S6495" s="89"/>
      <c r="T6495" s="89"/>
    </row>
    <row r="6496" spans="2:20" s="86" customFormat="1" ht="10.199999999999999">
      <c r="B6496" s="87"/>
      <c r="C6496" s="87"/>
      <c r="R6496" s="89"/>
      <c r="S6496" s="89"/>
      <c r="T6496" s="89"/>
    </row>
    <row r="6497" spans="2:20" s="86" customFormat="1" ht="10.199999999999999">
      <c r="B6497" s="87"/>
      <c r="C6497" s="87"/>
      <c r="R6497" s="89"/>
      <c r="S6497" s="89"/>
      <c r="T6497" s="89"/>
    </row>
    <row r="6498" spans="2:20" s="86" customFormat="1" ht="10.199999999999999">
      <c r="B6498" s="87"/>
      <c r="C6498" s="87"/>
      <c r="R6498" s="89"/>
      <c r="S6498" s="89"/>
      <c r="T6498" s="89"/>
    </row>
    <row r="6499" spans="2:20" s="86" customFormat="1" ht="10.199999999999999">
      <c r="B6499" s="87"/>
      <c r="C6499" s="87"/>
      <c r="R6499" s="89"/>
      <c r="S6499" s="89"/>
      <c r="T6499" s="89"/>
    </row>
    <row r="6500" spans="2:20" s="86" customFormat="1" ht="10.199999999999999">
      <c r="B6500" s="87"/>
      <c r="C6500" s="87"/>
      <c r="R6500" s="89"/>
      <c r="S6500" s="89"/>
      <c r="T6500" s="89"/>
    </row>
    <row r="6501" spans="2:20" s="86" customFormat="1" ht="10.199999999999999">
      <c r="B6501" s="87"/>
      <c r="C6501" s="87"/>
      <c r="R6501" s="89"/>
      <c r="S6501" s="89"/>
      <c r="T6501" s="89"/>
    </row>
    <row r="6502" spans="2:20" s="86" customFormat="1" ht="10.199999999999999">
      <c r="B6502" s="87"/>
      <c r="C6502" s="87"/>
      <c r="R6502" s="89"/>
      <c r="S6502" s="89"/>
      <c r="T6502" s="89"/>
    </row>
    <row r="6503" spans="2:20" s="86" customFormat="1" ht="10.199999999999999">
      <c r="B6503" s="87"/>
      <c r="C6503" s="87"/>
      <c r="R6503" s="89"/>
      <c r="S6503" s="89"/>
      <c r="T6503" s="89"/>
    </row>
    <row r="6504" spans="2:20" s="86" customFormat="1" ht="10.199999999999999">
      <c r="B6504" s="87"/>
      <c r="C6504" s="87"/>
      <c r="R6504" s="89"/>
      <c r="S6504" s="89"/>
      <c r="T6504" s="89"/>
    </row>
    <row r="6505" spans="2:20" s="86" customFormat="1" ht="10.199999999999999">
      <c r="B6505" s="87"/>
      <c r="C6505" s="87"/>
      <c r="R6505" s="89"/>
      <c r="S6505" s="89"/>
      <c r="T6505" s="89"/>
    </row>
    <row r="6506" spans="2:20" s="86" customFormat="1" ht="10.199999999999999">
      <c r="B6506" s="87"/>
      <c r="C6506" s="87"/>
      <c r="R6506" s="89"/>
      <c r="S6506" s="89"/>
      <c r="T6506" s="89"/>
    </row>
    <row r="6507" spans="2:20" s="86" customFormat="1" ht="10.199999999999999">
      <c r="B6507" s="87"/>
      <c r="C6507" s="87"/>
      <c r="R6507" s="89"/>
      <c r="S6507" s="89"/>
      <c r="T6507" s="89"/>
    </row>
    <row r="6508" spans="2:20" s="86" customFormat="1" ht="10.199999999999999">
      <c r="B6508" s="87"/>
      <c r="C6508" s="87"/>
      <c r="R6508" s="89"/>
      <c r="S6508" s="89"/>
      <c r="T6508" s="89"/>
    </row>
    <row r="6509" spans="2:20" s="86" customFormat="1" ht="10.199999999999999">
      <c r="B6509" s="87"/>
      <c r="C6509" s="87"/>
      <c r="R6509" s="89"/>
      <c r="S6509" s="89"/>
      <c r="T6509" s="89"/>
    </row>
    <row r="6510" spans="2:20" s="86" customFormat="1" ht="10.199999999999999">
      <c r="B6510" s="87"/>
      <c r="C6510" s="87"/>
      <c r="R6510" s="89"/>
      <c r="S6510" s="89"/>
      <c r="T6510" s="89"/>
    </row>
    <row r="6511" spans="2:20" s="86" customFormat="1" ht="10.199999999999999">
      <c r="B6511" s="87"/>
      <c r="C6511" s="87"/>
      <c r="R6511" s="89"/>
      <c r="S6511" s="89"/>
      <c r="T6511" s="89"/>
    </row>
    <row r="6512" spans="2:20" s="86" customFormat="1" ht="10.199999999999999">
      <c r="B6512" s="87"/>
      <c r="C6512" s="87"/>
      <c r="R6512" s="89"/>
      <c r="S6512" s="89"/>
      <c r="T6512" s="89"/>
    </row>
    <row r="6513" spans="2:20" s="86" customFormat="1" ht="10.199999999999999">
      <c r="B6513" s="87"/>
      <c r="C6513" s="87"/>
      <c r="R6513" s="89"/>
      <c r="S6513" s="89"/>
      <c r="T6513" s="89"/>
    </row>
    <row r="6514" spans="2:20" s="86" customFormat="1" ht="10.199999999999999">
      <c r="B6514" s="87"/>
      <c r="C6514" s="87"/>
      <c r="R6514" s="89"/>
      <c r="S6514" s="89"/>
      <c r="T6514" s="89"/>
    </row>
    <row r="6515" spans="2:20" s="86" customFormat="1" ht="10.199999999999999">
      <c r="B6515" s="87"/>
      <c r="C6515" s="87"/>
      <c r="R6515" s="89"/>
      <c r="S6515" s="89"/>
      <c r="T6515" s="89"/>
    </row>
    <row r="6516" spans="2:20" s="86" customFormat="1" ht="10.199999999999999">
      <c r="B6516" s="87"/>
      <c r="C6516" s="87"/>
      <c r="R6516" s="89"/>
      <c r="S6516" s="89"/>
      <c r="T6516" s="89"/>
    </row>
    <row r="6517" spans="2:20" s="86" customFormat="1" ht="10.199999999999999">
      <c r="B6517" s="87"/>
      <c r="C6517" s="87"/>
      <c r="R6517" s="89"/>
      <c r="S6517" s="89"/>
      <c r="T6517" s="89"/>
    </row>
    <row r="6518" spans="2:20" s="86" customFormat="1" ht="10.199999999999999">
      <c r="B6518" s="87"/>
      <c r="C6518" s="87"/>
      <c r="R6518" s="89"/>
      <c r="S6518" s="89"/>
      <c r="T6518" s="89"/>
    </row>
    <row r="6519" spans="2:20" s="86" customFormat="1" ht="10.199999999999999">
      <c r="B6519" s="87"/>
      <c r="C6519" s="87"/>
      <c r="R6519" s="89"/>
      <c r="S6519" s="89"/>
      <c r="T6519" s="89"/>
    </row>
    <row r="6520" spans="2:20" s="86" customFormat="1" ht="10.199999999999999">
      <c r="B6520" s="87"/>
      <c r="C6520" s="87"/>
      <c r="R6520" s="89"/>
      <c r="S6520" s="89"/>
      <c r="T6520" s="89"/>
    </row>
    <row r="6521" spans="2:20" s="86" customFormat="1" ht="10.199999999999999">
      <c r="B6521" s="87"/>
      <c r="C6521" s="87"/>
      <c r="R6521" s="89"/>
      <c r="S6521" s="89"/>
      <c r="T6521" s="89"/>
    </row>
    <row r="6522" spans="2:20" s="86" customFormat="1" ht="10.199999999999999">
      <c r="B6522" s="87"/>
      <c r="C6522" s="87"/>
      <c r="R6522" s="89"/>
      <c r="S6522" s="89"/>
      <c r="T6522" s="89"/>
    </row>
    <row r="6523" spans="2:20" s="86" customFormat="1" ht="10.199999999999999">
      <c r="B6523" s="87"/>
      <c r="C6523" s="87"/>
      <c r="R6523" s="89"/>
      <c r="S6523" s="89"/>
      <c r="T6523" s="89"/>
    </row>
    <row r="6524" spans="2:20" s="86" customFormat="1" ht="10.199999999999999">
      <c r="B6524" s="87"/>
      <c r="C6524" s="87"/>
      <c r="R6524" s="89"/>
      <c r="S6524" s="89"/>
      <c r="T6524" s="89"/>
    </row>
    <row r="6525" spans="2:20" s="86" customFormat="1" ht="10.199999999999999">
      <c r="B6525" s="87"/>
      <c r="C6525" s="87"/>
      <c r="R6525" s="89"/>
      <c r="S6525" s="89"/>
      <c r="T6525" s="89"/>
    </row>
    <row r="6526" spans="2:20" s="86" customFormat="1" ht="10.199999999999999">
      <c r="B6526" s="87"/>
      <c r="C6526" s="87"/>
      <c r="R6526" s="89"/>
      <c r="S6526" s="89"/>
      <c r="T6526" s="89"/>
    </row>
    <row r="6527" spans="2:20" s="86" customFormat="1" ht="10.199999999999999">
      <c r="B6527" s="87"/>
      <c r="C6527" s="87"/>
      <c r="R6527" s="89"/>
      <c r="S6527" s="89"/>
      <c r="T6527" s="89"/>
    </row>
    <row r="6528" spans="2:20" s="86" customFormat="1" ht="10.199999999999999">
      <c r="B6528" s="87"/>
      <c r="C6528" s="87"/>
      <c r="R6528" s="89"/>
      <c r="S6528" s="89"/>
      <c r="T6528" s="89"/>
    </row>
    <row r="6529" spans="2:20" s="86" customFormat="1" ht="10.199999999999999">
      <c r="B6529" s="87"/>
      <c r="C6529" s="87"/>
      <c r="R6529" s="89"/>
      <c r="S6529" s="89"/>
      <c r="T6529" s="89"/>
    </row>
    <row r="6530" spans="2:20" s="86" customFormat="1" ht="10.199999999999999">
      <c r="B6530" s="87"/>
      <c r="C6530" s="87"/>
      <c r="R6530" s="89"/>
      <c r="S6530" s="89"/>
      <c r="T6530" s="89"/>
    </row>
    <row r="6531" spans="2:20" s="86" customFormat="1" ht="10.199999999999999">
      <c r="B6531" s="87"/>
      <c r="C6531" s="87"/>
      <c r="R6531" s="89"/>
      <c r="S6531" s="89"/>
      <c r="T6531" s="89"/>
    </row>
    <row r="6532" spans="2:20" s="86" customFormat="1" ht="10.199999999999999">
      <c r="B6532" s="87"/>
      <c r="C6532" s="87"/>
      <c r="R6532" s="89"/>
      <c r="S6532" s="89"/>
      <c r="T6532" s="89"/>
    </row>
    <row r="6533" spans="2:20" s="86" customFormat="1" ht="10.199999999999999">
      <c r="B6533" s="87"/>
      <c r="C6533" s="87"/>
      <c r="R6533" s="89"/>
      <c r="S6533" s="89"/>
      <c r="T6533" s="89"/>
    </row>
    <row r="6534" spans="2:20" s="86" customFormat="1" ht="10.199999999999999">
      <c r="B6534" s="87"/>
      <c r="C6534" s="87"/>
      <c r="R6534" s="89"/>
      <c r="S6534" s="89"/>
      <c r="T6534" s="89"/>
    </row>
    <row r="6535" spans="2:20" s="86" customFormat="1" ht="10.199999999999999">
      <c r="B6535" s="87"/>
      <c r="C6535" s="87"/>
      <c r="R6535" s="89"/>
      <c r="S6535" s="89"/>
      <c r="T6535" s="89"/>
    </row>
    <row r="6536" spans="2:20" s="86" customFormat="1" ht="10.199999999999999">
      <c r="B6536" s="87"/>
      <c r="C6536" s="87"/>
      <c r="R6536" s="89"/>
      <c r="S6536" s="89"/>
      <c r="T6536" s="89"/>
    </row>
    <row r="6537" spans="2:20" s="86" customFormat="1" ht="10.199999999999999">
      <c r="B6537" s="87"/>
      <c r="C6537" s="87"/>
      <c r="R6537" s="89"/>
      <c r="S6537" s="89"/>
      <c r="T6537" s="89"/>
    </row>
    <row r="6538" spans="2:20" s="86" customFormat="1" ht="10.199999999999999">
      <c r="B6538" s="87"/>
      <c r="C6538" s="87"/>
      <c r="R6538" s="89"/>
      <c r="S6538" s="89"/>
      <c r="T6538" s="89"/>
    </row>
    <row r="6539" spans="2:20" s="86" customFormat="1" ht="10.199999999999999">
      <c r="B6539" s="87"/>
      <c r="C6539" s="87"/>
      <c r="R6539" s="89"/>
      <c r="S6539" s="89"/>
      <c r="T6539" s="89"/>
    </row>
    <row r="6540" spans="2:20" s="86" customFormat="1" ht="10.199999999999999">
      <c r="B6540" s="87"/>
      <c r="C6540" s="87"/>
      <c r="R6540" s="89"/>
      <c r="S6540" s="89"/>
      <c r="T6540" s="89"/>
    </row>
    <row r="6541" spans="2:20" s="86" customFormat="1" ht="10.199999999999999">
      <c r="B6541" s="87"/>
      <c r="C6541" s="87"/>
      <c r="R6541" s="89"/>
      <c r="S6541" s="89"/>
      <c r="T6541" s="89"/>
    </row>
    <row r="6542" spans="2:20" s="86" customFormat="1" ht="10.199999999999999">
      <c r="B6542" s="87"/>
      <c r="C6542" s="87"/>
      <c r="R6542" s="89"/>
      <c r="S6542" s="89"/>
      <c r="T6542" s="89"/>
    </row>
    <row r="6543" spans="2:20" s="86" customFormat="1" ht="10.199999999999999">
      <c r="B6543" s="87"/>
      <c r="C6543" s="87"/>
      <c r="R6543" s="89"/>
      <c r="S6543" s="89"/>
      <c r="T6543" s="89"/>
    </row>
    <row r="6544" spans="2:20" s="86" customFormat="1" ht="10.199999999999999">
      <c r="B6544" s="87"/>
      <c r="C6544" s="87"/>
      <c r="R6544" s="89"/>
      <c r="S6544" s="89"/>
      <c r="T6544" s="89"/>
    </row>
    <row r="6545" spans="2:20" s="86" customFormat="1" ht="10.199999999999999">
      <c r="B6545" s="87"/>
      <c r="C6545" s="87"/>
      <c r="R6545" s="89"/>
      <c r="S6545" s="89"/>
      <c r="T6545" s="89"/>
    </row>
    <row r="6546" spans="2:20" s="86" customFormat="1" ht="10.199999999999999">
      <c r="B6546" s="87"/>
      <c r="C6546" s="87"/>
      <c r="R6546" s="89"/>
      <c r="S6546" s="89"/>
      <c r="T6546" s="89"/>
    </row>
    <row r="6547" spans="2:20" s="86" customFormat="1" ht="10.199999999999999">
      <c r="B6547" s="87"/>
      <c r="C6547" s="87"/>
      <c r="R6547" s="89"/>
      <c r="S6547" s="89"/>
      <c r="T6547" s="89"/>
    </row>
    <row r="6548" spans="2:20" s="86" customFormat="1" ht="10.199999999999999">
      <c r="B6548" s="87"/>
      <c r="C6548" s="87"/>
      <c r="R6548" s="89"/>
      <c r="S6548" s="89"/>
      <c r="T6548" s="89"/>
    </row>
    <row r="6549" spans="2:20" s="86" customFormat="1" ht="10.199999999999999">
      <c r="B6549" s="87"/>
      <c r="C6549" s="87"/>
      <c r="R6549" s="89"/>
      <c r="S6549" s="89"/>
      <c r="T6549" s="89"/>
    </row>
    <row r="6550" spans="2:20" s="86" customFormat="1" ht="10.199999999999999">
      <c r="B6550" s="87"/>
      <c r="C6550" s="87"/>
      <c r="R6550" s="89"/>
      <c r="S6550" s="89"/>
      <c r="T6550" s="89"/>
    </row>
    <row r="6551" spans="2:20" s="86" customFormat="1" ht="10.199999999999999">
      <c r="B6551" s="87"/>
      <c r="C6551" s="87"/>
      <c r="R6551" s="89"/>
      <c r="S6551" s="89"/>
      <c r="T6551" s="89"/>
    </row>
    <row r="6552" spans="2:20" s="86" customFormat="1" ht="10.199999999999999">
      <c r="B6552" s="87"/>
      <c r="C6552" s="87"/>
      <c r="R6552" s="89"/>
      <c r="S6552" s="89"/>
      <c r="T6552" s="89"/>
    </row>
    <row r="6553" spans="2:20" s="86" customFormat="1" ht="10.199999999999999">
      <c r="B6553" s="87"/>
      <c r="C6553" s="87"/>
      <c r="R6553" s="89"/>
      <c r="S6553" s="89"/>
      <c r="T6553" s="89"/>
    </row>
    <row r="6554" spans="2:20" s="86" customFormat="1" ht="10.199999999999999">
      <c r="B6554" s="87"/>
      <c r="C6554" s="87"/>
      <c r="R6554" s="89"/>
      <c r="S6554" s="89"/>
      <c r="T6554" s="89"/>
    </row>
    <row r="6555" spans="2:20" s="86" customFormat="1" ht="10.199999999999999">
      <c r="B6555" s="87"/>
      <c r="C6555" s="87"/>
      <c r="R6555" s="89"/>
      <c r="S6555" s="89"/>
      <c r="T6555" s="89"/>
    </row>
    <row r="6556" spans="2:20" s="86" customFormat="1" ht="10.199999999999999">
      <c r="B6556" s="87"/>
      <c r="C6556" s="87"/>
      <c r="R6556" s="89"/>
      <c r="S6556" s="89"/>
      <c r="T6556" s="89"/>
    </row>
    <row r="6557" spans="2:20" s="86" customFormat="1" ht="10.199999999999999">
      <c r="B6557" s="87"/>
      <c r="C6557" s="87"/>
      <c r="R6557" s="89"/>
      <c r="S6557" s="89"/>
      <c r="T6557" s="89"/>
    </row>
    <row r="6558" spans="2:20" s="86" customFormat="1" ht="10.199999999999999">
      <c r="B6558" s="87"/>
      <c r="C6558" s="87"/>
      <c r="R6558" s="89"/>
      <c r="S6558" s="89"/>
      <c r="T6558" s="89"/>
    </row>
    <row r="6559" spans="2:20" s="86" customFormat="1" ht="10.199999999999999">
      <c r="B6559" s="87"/>
      <c r="C6559" s="87"/>
      <c r="R6559" s="89"/>
      <c r="S6559" s="89"/>
      <c r="T6559" s="89"/>
    </row>
    <row r="6560" spans="2:20" s="86" customFormat="1" ht="10.199999999999999">
      <c r="B6560" s="87"/>
      <c r="C6560" s="87"/>
      <c r="R6560" s="89"/>
      <c r="S6560" s="89"/>
      <c r="T6560" s="89"/>
    </row>
    <row r="6561" spans="2:20" s="86" customFormat="1" ht="10.199999999999999">
      <c r="B6561" s="87"/>
      <c r="C6561" s="87"/>
      <c r="R6561" s="89"/>
      <c r="S6561" s="89"/>
      <c r="T6561" s="89"/>
    </row>
    <row r="6562" spans="2:20" s="86" customFormat="1" ht="10.199999999999999">
      <c r="B6562" s="87"/>
      <c r="C6562" s="87"/>
      <c r="R6562" s="89"/>
      <c r="S6562" s="89"/>
      <c r="T6562" s="89"/>
    </row>
    <row r="6563" spans="2:20" s="86" customFormat="1" ht="10.199999999999999">
      <c r="B6563" s="87"/>
      <c r="C6563" s="87"/>
      <c r="R6563" s="89"/>
      <c r="S6563" s="89"/>
      <c r="T6563" s="89"/>
    </row>
    <row r="6564" spans="2:20" s="86" customFormat="1" ht="10.199999999999999">
      <c r="B6564" s="87"/>
      <c r="C6564" s="87"/>
      <c r="R6564" s="89"/>
      <c r="S6564" s="89"/>
      <c r="T6564" s="89"/>
    </row>
    <row r="6565" spans="2:20" s="86" customFormat="1" ht="10.199999999999999">
      <c r="B6565" s="87"/>
      <c r="C6565" s="87"/>
      <c r="R6565" s="89"/>
      <c r="S6565" s="89"/>
      <c r="T6565" s="89"/>
    </row>
    <row r="6566" spans="2:20" s="86" customFormat="1" ht="10.199999999999999">
      <c r="B6566" s="87"/>
      <c r="C6566" s="87"/>
      <c r="R6566" s="89"/>
      <c r="S6566" s="89"/>
      <c r="T6566" s="89"/>
    </row>
    <row r="6567" spans="2:20" s="86" customFormat="1" ht="10.199999999999999">
      <c r="B6567" s="87"/>
      <c r="C6567" s="87"/>
      <c r="R6567" s="89"/>
      <c r="S6567" s="89"/>
      <c r="T6567" s="89"/>
    </row>
    <row r="6568" spans="2:20" s="86" customFormat="1" ht="10.199999999999999">
      <c r="B6568" s="87"/>
      <c r="C6568" s="87"/>
      <c r="R6568" s="89"/>
      <c r="S6568" s="89"/>
      <c r="T6568" s="89"/>
    </row>
    <row r="6569" spans="2:20" s="86" customFormat="1" ht="10.199999999999999">
      <c r="B6569" s="87"/>
      <c r="C6569" s="87"/>
      <c r="R6569" s="89"/>
      <c r="S6569" s="89"/>
      <c r="T6569" s="89"/>
    </row>
    <row r="6570" spans="2:20" s="86" customFormat="1" ht="10.199999999999999">
      <c r="B6570" s="87"/>
      <c r="C6570" s="87"/>
      <c r="R6570" s="89"/>
      <c r="S6570" s="89"/>
      <c r="T6570" s="89"/>
    </row>
    <row r="6571" spans="2:20" s="86" customFormat="1" ht="10.199999999999999">
      <c r="B6571" s="87"/>
      <c r="C6571" s="87"/>
      <c r="R6571" s="89"/>
      <c r="S6571" s="89"/>
      <c r="T6571" s="89"/>
    </row>
    <row r="6572" spans="2:20" s="86" customFormat="1" ht="10.199999999999999">
      <c r="B6572" s="87"/>
      <c r="C6572" s="87"/>
      <c r="R6572" s="89"/>
      <c r="S6572" s="89"/>
      <c r="T6572" s="89"/>
    </row>
    <row r="6573" spans="2:20" s="86" customFormat="1" ht="10.199999999999999">
      <c r="B6573" s="87"/>
      <c r="C6573" s="87"/>
      <c r="R6573" s="89"/>
      <c r="S6573" s="89"/>
      <c r="T6573" s="89"/>
    </row>
    <row r="6574" spans="2:20" s="86" customFormat="1" ht="10.199999999999999">
      <c r="B6574" s="87"/>
      <c r="C6574" s="87"/>
      <c r="R6574" s="89"/>
      <c r="S6574" s="89"/>
      <c r="T6574" s="89"/>
    </row>
    <row r="6575" spans="2:20" s="86" customFormat="1" ht="10.199999999999999">
      <c r="B6575" s="87"/>
      <c r="C6575" s="87"/>
      <c r="R6575" s="89"/>
      <c r="S6575" s="89"/>
      <c r="T6575" s="89"/>
    </row>
    <row r="6576" spans="2:20" s="86" customFormat="1" ht="10.199999999999999">
      <c r="B6576" s="87"/>
      <c r="C6576" s="87"/>
      <c r="R6576" s="89"/>
      <c r="S6576" s="89"/>
      <c r="T6576" s="89"/>
    </row>
    <row r="6577" spans="2:20" s="86" customFormat="1" ht="10.199999999999999">
      <c r="B6577" s="87"/>
      <c r="C6577" s="87"/>
      <c r="R6577" s="89"/>
      <c r="S6577" s="89"/>
      <c r="T6577" s="89"/>
    </row>
    <row r="6578" spans="2:20" s="86" customFormat="1" ht="10.199999999999999">
      <c r="B6578" s="87"/>
      <c r="C6578" s="87"/>
      <c r="R6578" s="89"/>
      <c r="S6578" s="89"/>
      <c r="T6578" s="89"/>
    </row>
    <row r="6579" spans="2:20" s="86" customFormat="1" ht="10.199999999999999">
      <c r="B6579" s="87"/>
      <c r="C6579" s="87"/>
      <c r="R6579" s="89"/>
      <c r="S6579" s="89"/>
      <c r="T6579" s="89"/>
    </row>
    <row r="6580" spans="2:20" s="86" customFormat="1" ht="10.199999999999999">
      <c r="B6580" s="87"/>
      <c r="C6580" s="87"/>
      <c r="R6580" s="89"/>
      <c r="S6580" s="89"/>
      <c r="T6580" s="89"/>
    </row>
    <row r="6581" spans="2:20" s="86" customFormat="1" ht="10.199999999999999">
      <c r="B6581" s="87"/>
      <c r="C6581" s="87"/>
      <c r="R6581" s="89"/>
      <c r="S6581" s="89"/>
      <c r="T6581" s="89"/>
    </row>
    <row r="6582" spans="2:20" s="86" customFormat="1" ht="10.199999999999999">
      <c r="B6582" s="87"/>
      <c r="C6582" s="87"/>
      <c r="R6582" s="89"/>
      <c r="S6582" s="89"/>
      <c r="T6582" s="89"/>
    </row>
    <row r="6583" spans="2:20" s="86" customFormat="1" ht="10.199999999999999">
      <c r="B6583" s="87"/>
      <c r="C6583" s="87"/>
      <c r="R6583" s="89"/>
      <c r="S6583" s="89"/>
      <c r="T6583" s="89"/>
    </row>
    <row r="6584" spans="2:20" s="86" customFormat="1" ht="10.199999999999999">
      <c r="B6584" s="87"/>
      <c r="C6584" s="87"/>
      <c r="R6584" s="89"/>
      <c r="S6584" s="89"/>
      <c r="T6584" s="89"/>
    </row>
    <row r="6585" spans="2:20" s="86" customFormat="1" ht="10.199999999999999">
      <c r="B6585" s="87"/>
      <c r="C6585" s="87"/>
      <c r="R6585" s="89"/>
      <c r="S6585" s="89"/>
      <c r="T6585" s="89"/>
    </row>
    <row r="6586" spans="2:20" s="86" customFormat="1" ht="10.199999999999999">
      <c r="B6586" s="87"/>
      <c r="C6586" s="87"/>
      <c r="R6586" s="89"/>
      <c r="S6586" s="89"/>
      <c r="T6586" s="89"/>
    </row>
    <row r="6587" spans="2:20" s="86" customFormat="1" ht="10.199999999999999">
      <c r="B6587" s="87"/>
      <c r="C6587" s="87"/>
      <c r="R6587" s="89"/>
      <c r="S6587" s="89"/>
      <c r="T6587" s="89"/>
    </row>
    <row r="6588" spans="2:20" s="86" customFormat="1" ht="10.199999999999999">
      <c r="B6588" s="87"/>
      <c r="C6588" s="87"/>
      <c r="R6588" s="89"/>
      <c r="S6588" s="89"/>
      <c r="T6588" s="89"/>
    </row>
    <row r="6589" spans="2:20" s="86" customFormat="1" ht="10.199999999999999">
      <c r="B6589" s="87"/>
      <c r="C6589" s="87"/>
      <c r="R6589" s="89"/>
      <c r="S6589" s="89"/>
      <c r="T6589" s="89"/>
    </row>
    <row r="6590" spans="2:20" s="86" customFormat="1" ht="10.199999999999999">
      <c r="B6590" s="87"/>
      <c r="C6590" s="87"/>
      <c r="R6590" s="89"/>
      <c r="S6590" s="89"/>
      <c r="T6590" s="89"/>
    </row>
    <row r="6591" spans="2:20" s="86" customFormat="1" ht="10.199999999999999">
      <c r="B6591" s="87"/>
      <c r="C6591" s="87"/>
      <c r="R6591" s="89"/>
      <c r="S6591" s="89"/>
      <c r="T6591" s="89"/>
    </row>
    <row r="6592" spans="2:20" s="86" customFormat="1" ht="10.199999999999999">
      <c r="B6592" s="87"/>
      <c r="C6592" s="87"/>
      <c r="R6592" s="89"/>
      <c r="S6592" s="89"/>
      <c r="T6592" s="89"/>
    </row>
    <row r="6593" spans="2:20" s="86" customFormat="1" ht="10.199999999999999">
      <c r="B6593" s="87"/>
      <c r="C6593" s="87"/>
      <c r="R6593" s="89"/>
      <c r="S6593" s="89"/>
      <c r="T6593" s="89"/>
    </row>
    <row r="6594" spans="2:20" s="86" customFormat="1" ht="10.199999999999999">
      <c r="B6594" s="87"/>
      <c r="C6594" s="87"/>
      <c r="R6594" s="89"/>
      <c r="S6594" s="89"/>
      <c r="T6594" s="89"/>
    </row>
    <row r="6595" spans="2:20" s="86" customFormat="1" ht="10.199999999999999">
      <c r="B6595" s="87"/>
      <c r="C6595" s="87"/>
      <c r="R6595" s="89"/>
      <c r="S6595" s="89"/>
      <c r="T6595" s="89"/>
    </row>
    <row r="6596" spans="2:20" s="86" customFormat="1" ht="10.199999999999999">
      <c r="B6596" s="87"/>
      <c r="C6596" s="87"/>
      <c r="R6596" s="89"/>
      <c r="S6596" s="89"/>
      <c r="T6596" s="89"/>
    </row>
    <row r="6597" spans="2:20" s="86" customFormat="1" ht="10.199999999999999">
      <c r="B6597" s="87"/>
      <c r="C6597" s="87"/>
      <c r="R6597" s="89"/>
      <c r="S6597" s="89"/>
      <c r="T6597" s="89"/>
    </row>
    <row r="6598" spans="2:20" s="86" customFormat="1" ht="10.199999999999999">
      <c r="B6598" s="87"/>
      <c r="C6598" s="87"/>
      <c r="R6598" s="89"/>
      <c r="S6598" s="89"/>
      <c r="T6598" s="89"/>
    </row>
    <row r="6599" spans="2:20" s="86" customFormat="1" ht="10.199999999999999">
      <c r="B6599" s="87"/>
      <c r="C6599" s="87"/>
      <c r="R6599" s="89"/>
      <c r="S6599" s="89"/>
      <c r="T6599" s="89"/>
    </row>
    <row r="6600" spans="2:20" s="86" customFormat="1" ht="10.199999999999999">
      <c r="B6600" s="87"/>
      <c r="C6600" s="87"/>
      <c r="R6600" s="89"/>
      <c r="S6600" s="89"/>
      <c r="T6600" s="89"/>
    </row>
    <row r="6601" spans="2:20" s="86" customFormat="1" ht="10.199999999999999">
      <c r="B6601" s="87"/>
      <c r="C6601" s="87"/>
      <c r="R6601" s="89"/>
      <c r="S6601" s="89"/>
      <c r="T6601" s="89"/>
    </row>
    <row r="6602" spans="2:20" s="86" customFormat="1" ht="10.199999999999999">
      <c r="B6602" s="87"/>
      <c r="C6602" s="87"/>
      <c r="R6602" s="89"/>
      <c r="S6602" s="89"/>
      <c r="T6602" s="89"/>
    </row>
    <row r="6603" spans="2:20" s="86" customFormat="1" ht="10.199999999999999">
      <c r="B6603" s="87"/>
      <c r="C6603" s="87"/>
      <c r="R6603" s="89"/>
      <c r="S6603" s="89"/>
      <c r="T6603" s="89"/>
    </row>
    <row r="6604" spans="2:20" s="86" customFormat="1" ht="10.199999999999999">
      <c r="B6604" s="87"/>
      <c r="C6604" s="87"/>
      <c r="R6604" s="89"/>
      <c r="S6604" s="89"/>
      <c r="T6604" s="89"/>
    </row>
    <row r="6605" spans="2:20" s="86" customFormat="1" ht="10.199999999999999">
      <c r="B6605" s="87"/>
      <c r="C6605" s="87"/>
      <c r="R6605" s="89"/>
      <c r="S6605" s="89"/>
      <c r="T6605" s="89"/>
    </row>
    <row r="6606" spans="2:20" s="86" customFormat="1" ht="10.199999999999999">
      <c r="B6606" s="87"/>
      <c r="C6606" s="87"/>
      <c r="R6606" s="89"/>
      <c r="S6606" s="89"/>
      <c r="T6606" s="89"/>
    </row>
    <row r="6607" spans="2:20" s="86" customFormat="1" ht="10.199999999999999">
      <c r="B6607" s="87"/>
      <c r="C6607" s="87"/>
      <c r="R6607" s="89"/>
      <c r="S6607" s="89"/>
      <c r="T6607" s="89"/>
    </row>
    <row r="6608" spans="2:20" s="86" customFormat="1" ht="10.199999999999999">
      <c r="B6608" s="87"/>
      <c r="C6608" s="87"/>
      <c r="R6608" s="89"/>
      <c r="S6608" s="89"/>
      <c r="T6608" s="89"/>
    </row>
    <row r="6609" spans="2:20" s="86" customFormat="1" ht="10.199999999999999">
      <c r="B6609" s="87"/>
      <c r="C6609" s="87"/>
      <c r="R6609" s="89"/>
      <c r="S6609" s="89"/>
      <c r="T6609" s="89"/>
    </row>
    <row r="6610" spans="2:20" s="86" customFormat="1" ht="10.199999999999999">
      <c r="B6610" s="87"/>
      <c r="C6610" s="87"/>
      <c r="R6610" s="89"/>
      <c r="S6610" s="89"/>
      <c r="T6610" s="89"/>
    </row>
    <row r="6611" spans="2:20" s="86" customFormat="1" ht="10.199999999999999">
      <c r="B6611" s="87"/>
      <c r="C6611" s="87"/>
      <c r="R6611" s="89"/>
      <c r="S6611" s="89"/>
      <c r="T6611" s="89"/>
    </row>
    <row r="6612" spans="2:20" s="86" customFormat="1" ht="10.199999999999999">
      <c r="B6612" s="87"/>
      <c r="C6612" s="87"/>
      <c r="R6612" s="89"/>
      <c r="S6612" s="89"/>
      <c r="T6612" s="89"/>
    </row>
    <row r="6613" spans="2:20" s="86" customFormat="1" ht="10.199999999999999">
      <c r="B6613" s="87"/>
      <c r="C6613" s="87"/>
      <c r="R6613" s="89"/>
      <c r="S6613" s="89"/>
      <c r="T6613" s="89"/>
    </row>
    <row r="6614" spans="2:20" s="86" customFormat="1" ht="10.199999999999999">
      <c r="B6614" s="87"/>
      <c r="C6614" s="87"/>
      <c r="R6614" s="89"/>
      <c r="S6614" s="89"/>
      <c r="T6614" s="89"/>
    </row>
    <row r="6615" spans="2:20" s="86" customFormat="1" ht="10.199999999999999">
      <c r="B6615" s="87"/>
      <c r="C6615" s="87"/>
      <c r="R6615" s="89"/>
      <c r="S6615" s="89"/>
      <c r="T6615" s="89"/>
    </row>
    <row r="6616" spans="2:20" s="86" customFormat="1" ht="10.199999999999999">
      <c r="B6616" s="87"/>
      <c r="C6616" s="87"/>
      <c r="R6616" s="89"/>
      <c r="S6616" s="89"/>
      <c r="T6616" s="89"/>
    </row>
    <row r="6617" spans="2:20" s="86" customFormat="1" ht="10.199999999999999">
      <c r="B6617" s="87"/>
      <c r="C6617" s="87"/>
      <c r="R6617" s="89"/>
      <c r="S6617" s="89"/>
      <c r="T6617" s="89"/>
    </row>
    <row r="6618" spans="2:20" s="86" customFormat="1" ht="10.199999999999999">
      <c r="B6618" s="87"/>
      <c r="C6618" s="87"/>
      <c r="R6618" s="89"/>
      <c r="S6618" s="89"/>
      <c r="T6618" s="89"/>
    </row>
    <row r="6619" spans="2:20" s="86" customFormat="1" ht="10.199999999999999">
      <c r="B6619" s="87"/>
      <c r="C6619" s="87"/>
      <c r="R6619" s="89"/>
      <c r="S6619" s="89"/>
      <c r="T6619" s="89"/>
    </row>
    <row r="6620" spans="2:20" s="86" customFormat="1" ht="10.199999999999999">
      <c r="B6620" s="87"/>
      <c r="C6620" s="87"/>
      <c r="R6620" s="89"/>
      <c r="S6620" s="89"/>
      <c r="T6620" s="89"/>
    </row>
    <row r="6621" spans="2:20" s="86" customFormat="1" ht="10.199999999999999">
      <c r="B6621" s="87"/>
      <c r="C6621" s="87"/>
      <c r="R6621" s="89"/>
      <c r="S6621" s="89"/>
      <c r="T6621" s="89"/>
    </row>
    <row r="6622" spans="2:20" s="86" customFormat="1" ht="10.199999999999999">
      <c r="B6622" s="87"/>
      <c r="C6622" s="87"/>
      <c r="R6622" s="89"/>
      <c r="S6622" s="89"/>
      <c r="T6622" s="89"/>
    </row>
    <row r="6623" spans="2:20" s="86" customFormat="1" ht="10.199999999999999">
      <c r="B6623" s="87"/>
      <c r="C6623" s="87"/>
      <c r="R6623" s="89"/>
      <c r="S6623" s="89"/>
      <c r="T6623" s="89"/>
    </row>
    <row r="6624" spans="2:20" s="86" customFormat="1" ht="10.199999999999999">
      <c r="B6624" s="87"/>
      <c r="C6624" s="87"/>
      <c r="R6624" s="89"/>
      <c r="S6624" s="89"/>
      <c r="T6624" s="89"/>
    </row>
    <row r="6625" spans="2:20" s="86" customFormat="1" ht="10.199999999999999">
      <c r="B6625" s="87"/>
      <c r="C6625" s="87"/>
      <c r="R6625" s="89"/>
      <c r="S6625" s="89"/>
      <c r="T6625" s="89"/>
    </row>
    <row r="6626" spans="2:20" s="86" customFormat="1" ht="10.199999999999999">
      <c r="B6626" s="87"/>
      <c r="C6626" s="87"/>
      <c r="R6626" s="89"/>
      <c r="S6626" s="89"/>
      <c r="T6626" s="89"/>
    </row>
    <row r="6627" spans="2:20" s="86" customFormat="1" ht="10.199999999999999">
      <c r="B6627" s="87"/>
      <c r="C6627" s="87"/>
      <c r="R6627" s="89"/>
      <c r="S6627" s="89"/>
      <c r="T6627" s="89"/>
    </row>
    <row r="6628" spans="2:20" s="86" customFormat="1" ht="10.199999999999999">
      <c r="B6628" s="87"/>
      <c r="C6628" s="87"/>
      <c r="R6628" s="89"/>
      <c r="S6628" s="89"/>
      <c r="T6628" s="89"/>
    </row>
    <row r="6629" spans="2:20" s="86" customFormat="1" ht="10.199999999999999">
      <c r="B6629" s="87"/>
      <c r="C6629" s="87"/>
      <c r="R6629" s="89"/>
      <c r="S6629" s="89"/>
      <c r="T6629" s="89"/>
    </row>
    <row r="6630" spans="2:20" s="86" customFormat="1" ht="10.199999999999999">
      <c r="B6630" s="87"/>
      <c r="C6630" s="87"/>
      <c r="R6630" s="89"/>
      <c r="S6630" s="89"/>
      <c r="T6630" s="89"/>
    </row>
    <row r="6631" spans="2:20" s="86" customFormat="1" ht="10.199999999999999">
      <c r="B6631" s="87"/>
      <c r="C6631" s="87"/>
      <c r="R6631" s="89"/>
      <c r="S6631" s="89"/>
      <c r="T6631" s="89"/>
    </row>
    <row r="6632" spans="2:20" s="86" customFormat="1" ht="10.199999999999999">
      <c r="B6632" s="87"/>
      <c r="C6632" s="87"/>
      <c r="R6632" s="89"/>
      <c r="S6632" s="89"/>
      <c r="T6632" s="89"/>
    </row>
    <row r="6633" spans="2:20" s="86" customFormat="1" ht="10.199999999999999">
      <c r="B6633" s="87"/>
      <c r="C6633" s="87"/>
      <c r="R6633" s="89"/>
      <c r="S6633" s="89"/>
      <c r="T6633" s="89"/>
    </row>
    <row r="6634" spans="2:20" s="86" customFormat="1" ht="10.199999999999999">
      <c r="B6634" s="87"/>
      <c r="C6634" s="87"/>
      <c r="R6634" s="89"/>
      <c r="S6634" s="89"/>
      <c r="T6634" s="89"/>
    </row>
    <row r="6635" spans="2:20" s="86" customFormat="1" ht="10.199999999999999">
      <c r="B6635" s="87"/>
      <c r="C6635" s="87"/>
      <c r="R6635" s="89"/>
      <c r="S6635" s="89"/>
      <c r="T6635" s="89"/>
    </row>
    <row r="6636" spans="2:20" s="86" customFormat="1" ht="10.199999999999999">
      <c r="B6636" s="87"/>
      <c r="C6636" s="87"/>
      <c r="R6636" s="89"/>
      <c r="S6636" s="89"/>
      <c r="T6636" s="89"/>
    </row>
    <row r="6637" spans="2:20" s="86" customFormat="1" ht="10.199999999999999">
      <c r="B6637" s="87"/>
      <c r="C6637" s="87"/>
      <c r="R6637" s="89"/>
      <c r="S6637" s="89"/>
      <c r="T6637" s="89"/>
    </row>
    <row r="6638" spans="2:20" s="86" customFormat="1" ht="10.199999999999999">
      <c r="B6638" s="87"/>
      <c r="C6638" s="87"/>
      <c r="R6638" s="89"/>
      <c r="S6638" s="89"/>
      <c r="T6638" s="89"/>
    </row>
    <row r="6639" spans="2:20" s="86" customFormat="1" ht="10.199999999999999">
      <c r="B6639" s="87"/>
      <c r="C6639" s="87"/>
      <c r="R6639" s="89"/>
      <c r="S6639" s="89"/>
      <c r="T6639" s="89"/>
    </row>
    <row r="6640" spans="2:20" s="86" customFormat="1" ht="10.199999999999999">
      <c r="B6640" s="87"/>
      <c r="C6640" s="87"/>
      <c r="R6640" s="89"/>
      <c r="S6640" s="89"/>
      <c r="T6640" s="89"/>
    </row>
    <row r="6641" spans="2:20" s="86" customFormat="1" ht="10.199999999999999">
      <c r="B6641" s="87"/>
      <c r="C6641" s="87"/>
      <c r="R6641" s="89"/>
      <c r="S6641" s="89"/>
      <c r="T6641" s="89"/>
    </row>
    <row r="6642" spans="2:20" s="86" customFormat="1" ht="10.199999999999999">
      <c r="B6642" s="87"/>
      <c r="C6642" s="87"/>
      <c r="R6642" s="89"/>
      <c r="S6642" s="89"/>
      <c r="T6642" s="89"/>
    </row>
    <row r="6643" spans="2:20" s="86" customFormat="1" ht="10.199999999999999">
      <c r="B6643" s="87"/>
      <c r="C6643" s="87"/>
      <c r="R6643" s="89"/>
      <c r="S6643" s="89"/>
      <c r="T6643" s="89"/>
    </row>
    <row r="6644" spans="2:20" s="86" customFormat="1" ht="10.199999999999999">
      <c r="B6644" s="87"/>
      <c r="C6644" s="87"/>
      <c r="R6644" s="89"/>
      <c r="S6644" s="89"/>
      <c r="T6644" s="89"/>
    </row>
    <row r="6645" spans="2:20" s="86" customFormat="1" ht="10.199999999999999">
      <c r="B6645" s="87"/>
      <c r="C6645" s="87"/>
      <c r="R6645" s="89"/>
      <c r="S6645" s="89"/>
      <c r="T6645" s="89"/>
    </row>
    <row r="6646" spans="2:20" s="86" customFormat="1" ht="10.199999999999999">
      <c r="B6646" s="87"/>
      <c r="C6646" s="87"/>
      <c r="R6646" s="89"/>
      <c r="S6646" s="89"/>
      <c r="T6646" s="89"/>
    </row>
    <row r="6647" spans="2:20" s="86" customFormat="1" ht="10.199999999999999">
      <c r="B6647" s="87"/>
      <c r="C6647" s="87"/>
      <c r="R6647" s="89"/>
      <c r="S6647" s="89"/>
      <c r="T6647" s="89"/>
    </row>
    <row r="6648" spans="2:20" s="86" customFormat="1" ht="10.199999999999999">
      <c r="B6648" s="87"/>
      <c r="C6648" s="87"/>
      <c r="R6648" s="89"/>
      <c r="S6648" s="89"/>
      <c r="T6648" s="89"/>
    </row>
    <row r="6649" spans="2:20" s="86" customFormat="1" ht="10.199999999999999">
      <c r="B6649" s="87"/>
      <c r="C6649" s="87"/>
      <c r="R6649" s="89"/>
      <c r="S6649" s="89"/>
      <c r="T6649" s="89"/>
    </row>
    <row r="6650" spans="2:20" s="86" customFormat="1" ht="10.199999999999999">
      <c r="B6650" s="87"/>
      <c r="C6650" s="87"/>
      <c r="R6650" s="89"/>
      <c r="S6650" s="89"/>
      <c r="T6650" s="89"/>
    </row>
    <row r="6651" spans="2:20" s="86" customFormat="1" ht="10.199999999999999">
      <c r="B6651" s="87"/>
      <c r="C6651" s="87"/>
      <c r="R6651" s="89"/>
      <c r="S6651" s="89"/>
      <c r="T6651" s="89"/>
    </row>
    <row r="6652" spans="2:20" s="86" customFormat="1" ht="10.199999999999999">
      <c r="B6652" s="87"/>
      <c r="C6652" s="87"/>
      <c r="R6652" s="89"/>
      <c r="S6652" s="89"/>
      <c r="T6652" s="89"/>
    </row>
    <row r="6653" spans="2:20" s="86" customFormat="1" ht="10.199999999999999">
      <c r="B6653" s="87"/>
      <c r="C6653" s="87"/>
      <c r="R6653" s="89"/>
      <c r="S6653" s="89"/>
      <c r="T6653" s="89"/>
    </row>
    <row r="6654" spans="2:20" s="86" customFormat="1" ht="10.199999999999999">
      <c r="B6654" s="87"/>
      <c r="C6654" s="87"/>
      <c r="R6654" s="89"/>
      <c r="S6654" s="89"/>
      <c r="T6654" s="89"/>
    </row>
    <row r="6655" spans="2:20" s="86" customFormat="1" ht="10.199999999999999">
      <c r="B6655" s="87"/>
      <c r="C6655" s="87"/>
      <c r="R6655" s="89"/>
      <c r="S6655" s="89"/>
      <c r="T6655" s="89"/>
    </row>
    <row r="6656" spans="2:20" s="86" customFormat="1" ht="10.199999999999999">
      <c r="B6656" s="87"/>
      <c r="C6656" s="87"/>
      <c r="R6656" s="89"/>
      <c r="S6656" s="89"/>
      <c r="T6656" s="89"/>
    </row>
    <row r="6657" spans="2:20" s="86" customFormat="1" ht="10.199999999999999">
      <c r="B6657" s="87"/>
      <c r="C6657" s="87"/>
      <c r="R6657" s="89"/>
      <c r="S6657" s="89"/>
      <c r="T6657" s="89"/>
    </row>
    <row r="6658" spans="2:20" s="86" customFormat="1" ht="10.199999999999999">
      <c r="B6658" s="87"/>
      <c r="C6658" s="87"/>
      <c r="R6658" s="89"/>
      <c r="S6658" s="89"/>
      <c r="T6658" s="89"/>
    </row>
    <row r="6659" spans="2:20" s="86" customFormat="1" ht="10.199999999999999">
      <c r="B6659" s="87"/>
      <c r="C6659" s="87"/>
      <c r="R6659" s="89"/>
      <c r="S6659" s="89"/>
      <c r="T6659" s="89"/>
    </row>
    <row r="6660" spans="2:20" s="86" customFormat="1" ht="10.199999999999999">
      <c r="B6660" s="87"/>
      <c r="C6660" s="87"/>
      <c r="R6660" s="89"/>
      <c r="S6660" s="89"/>
      <c r="T6660" s="89"/>
    </row>
    <row r="6661" spans="2:20" s="86" customFormat="1" ht="10.199999999999999">
      <c r="B6661" s="87"/>
      <c r="C6661" s="87"/>
      <c r="R6661" s="89"/>
      <c r="S6661" s="89"/>
      <c r="T6661" s="89"/>
    </row>
    <row r="6662" spans="2:20" s="86" customFormat="1" ht="10.199999999999999">
      <c r="B6662" s="87"/>
      <c r="C6662" s="87"/>
      <c r="R6662" s="89"/>
      <c r="S6662" s="89"/>
      <c r="T6662" s="89"/>
    </row>
    <row r="6663" spans="2:20" s="86" customFormat="1" ht="10.199999999999999">
      <c r="B6663" s="87"/>
      <c r="C6663" s="87"/>
      <c r="R6663" s="89"/>
      <c r="S6663" s="89"/>
      <c r="T6663" s="89"/>
    </row>
    <row r="6664" spans="2:20" s="86" customFormat="1" ht="10.199999999999999">
      <c r="B6664" s="87"/>
      <c r="C6664" s="87"/>
      <c r="R6664" s="89"/>
      <c r="S6664" s="89"/>
      <c r="T6664" s="89"/>
    </row>
    <row r="6665" spans="2:20" s="86" customFormat="1" ht="10.199999999999999">
      <c r="B6665" s="87"/>
      <c r="C6665" s="87"/>
      <c r="R6665" s="89"/>
      <c r="S6665" s="89"/>
      <c r="T6665" s="89"/>
    </row>
    <row r="6666" spans="2:20" s="86" customFormat="1" ht="10.199999999999999">
      <c r="B6666" s="87"/>
      <c r="C6666" s="87"/>
      <c r="R6666" s="89"/>
      <c r="S6666" s="89"/>
      <c r="T6666" s="89"/>
    </row>
    <row r="6667" spans="2:20" s="86" customFormat="1" ht="10.199999999999999">
      <c r="B6667" s="87"/>
      <c r="C6667" s="87"/>
      <c r="R6667" s="89"/>
      <c r="S6667" s="89"/>
      <c r="T6667" s="89"/>
    </row>
    <row r="6668" spans="2:20" s="86" customFormat="1" ht="10.199999999999999">
      <c r="B6668" s="87"/>
      <c r="C6668" s="87"/>
      <c r="R6668" s="89"/>
      <c r="S6668" s="89"/>
      <c r="T6668" s="89"/>
    </row>
    <row r="6669" spans="2:20" s="86" customFormat="1" ht="10.199999999999999">
      <c r="B6669" s="87"/>
      <c r="C6669" s="87"/>
      <c r="R6669" s="89"/>
      <c r="S6669" s="89"/>
      <c r="T6669" s="89"/>
    </row>
    <row r="6670" spans="2:20" s="86" customFormat="1" ht="10.199999999999999">
      <c r="B6670" s="87"/>
      <c r="C6670" s="87"/>
      <c r="R6670" s="89"/>
      <c r="S6670" s="89"/>
      <c r="T6670" s="89"/>
    </row>
    <row r="6671" spans="2:20" s="86" customFormat="1" ht="10.199999999999999">
      <c r="B6671" s="87"/>
      <c r="C6671" s="87"/>
      <c r="R6671" s="89"/>
      <c r="S6671" s="89"/>
      <c r="T6671" s="89"/>
    </row>
    <row r="6672" spans="2:20" s="86" customFormat="1" ht="10.199999999999999">
      <c r="B6672" s="87"/>
      <c r="C6672" s="87"/>
      <c r="R6672" s="89"/>
      <c r="S6672" s="89"/>
      <c r="T6672" s="89"/>
    </row>
    <row r="6673" spans="2:20" s="86" customFormat="1" ht="10.199999999999999">
      <c r="B6673" s="87"/>
      <c r="C6673" s="87"/>
      <c r="R6673" s="89"/>
      <c r="S6673" s="89"/>
      <c r="T6673" s="89"/>
    </row>
    <row r="6674" spans="2:20" s="86" customFormat="1" ht="10.199999999999999">
      <c r="B6674" s="87"/>
      <c r="C6674" s="87"/>
      <c r="R6674" s="89"/>
      <c r="S6674" s="89"/>
      <c r="T6674" s="89"/>
    </row>
    <row r="6675" spans="2:20" s="86" customFormat="1" ht="10.199999999999999">
      <c r="B6675" s="87"/>
      <c r="C6675" s="87"/>
      <c r="R6675" s="89"/>
      <c r="S6675" s="89"/>
      <c r="T6675" s="89"/>
    </row>
    <row r="6676" spans="2:20" s="86" customFormat="1" ht="10.199999999999999">
      <c r="B6676" s="87"/>
      <c r="C6676" s="87"/>
      <c r="R6676" s="89"/>
      <c r="S6676" s="89"/>
      <c r="T6676" s="89"/>
    </row>
    <row r="6677" spans="2:20" s="86" customFormat="1" ht="10.199999999999999">
      <c r="B6677" s="87"/>
      <c r="C6677" s="87"/>
      <c r="R6677" s="89"/>
      <c r="S6677" s="89"/>
      <c r="T6677" s="89"/>
    </row>
    <row r="6678" spans="2:20" s="86" customFormat="1" ht="10.199999999999999">
      <c r="B6678" s="87"/>
      <c r="C6678" s="87"/>
      <c r="R6678" s="89"/>
      <c r="S6678" s="89"/>
      <c r="T6678" s="89"/>
    </row>
    <row r="6679" spans="2:20" s="86" customFormat="1" ht="10.199999999999999">
      <c r="B6679" s="87"/>
      <c r="C6679" s="87"/>
      <c r="R6679" s="89"/>
      <c r="S6679" s="89"/>
      <c r="T6679" s="89"/>
    </row>
    <row r="6680" spans="2:20" s="86" customFormat="1" ht="10.199999999999999">
      <c r="B6680" s="87"/>
      <c r="C6680" s="87"/>
      <c r="R6680" s="89"/>
      <c r="S6680" s="89"/>
      <c r="T6680" s="89"/>
    </row>
    <row r="6681" spans="2:20" s="86" customFormat="1" ht="10.199999999999999">
      <c r="B6681" s="87"/>
      <c r="C6681" s="87"/>
      <c r="R6681" s="89"/>
      <c r="S6681" s="89"/>
      <c r="T6681" s="89"/>
    </row>
    <row r="6682" spans="2:20" s="86" customFormat="1" ht="10.199999999999999">
      <c r="B6682" s="87"/>
      <c r="C6682" s="87"/>
      <c r="R6682" s="89"/>
      <c r="S6682" s="89"/>
      <c r="T6682" s="89"/>
    </row>
    <row r="6683" spans="2:20" s="86" customFormat="1" ht="10.199999999999999">
      <c r="B6683" s="87"/>
      <c r="C6683" s="87"/>
      <c r="R6683" s="89"/>
      <c r="S6683" s="89"/>
      <c r="T6683" s="89"/>
    </row>
    <row r="6684" spans="2:20" s="86" customFormat="1" ht="10.199999999999999">
      <c r="B6684" s="87"/>
      <c r="C6684" s="87"/>
      <c r="R6684" s="89"/>
      <c r="S6684" s="89"/>
      <c r="T6684" s="89"/>
    </row>
    <row r="6685" spans="2:20" s="86" customFormat="1" ht="10.199999999999999">
      <c r="B6685" s="87"/>
      <c r="C6685" s="87"/>
      <c r="R6685" s="89"/>
      <c r="S6685" s="89"/>
      <c r="T6685" s="89"/>
    </row>
    <row r="6686" spans="2:20" s="86" customFormat="1" ht="10.199999999999999">
      <c r="B6686" s="87"/>
      <c r="C6686" s="87"/>
      <c r="R6686" s="89"/>
      <c r="S6686" s="89"/>
      <c r="T6686" s="89"/>
    </row>
    <row r="6687" spans="2:20" s="86" customFormat="1" ht="10.199999999999999">
      <c r="B6687" s="87"/>
      <c r="C6687" s="87"/>
      <c r="R6687" s="89"/>
      <c r="S6687" s="89"/>
      <c r="T6687" s="89"/>
    </row>
    <row r="6688" spans="2:20" s="86" customFormat="1" ht="10.199999999999999">
      <c r="B6688" s="87"/>
      <c r="C6688" s="87"/>
      <c r="R6688" s="89"/>
      <c r="S6688" s="89"/>
      <c r="T6688" s="89"/>
    </row>
    <row r="6689" spans="2:20" s="86" customFormat="1" ht="10.199999999999999">
      <c r="B6689" s="87"/>
      <c r="C6689" s="87"/>
      <c r="R6689" s="89"/>
      <c r="S6689" s="89"/>
      <c r="T6689" s="89"/>
    </row>
    <row r="6690" spans="2:20" s="86" customFormat="1" ht="10.199999999999999">
      <c r="B6690" s="87"/>
      <c r="C6690" s="87"/>
      <c r="R6690" s="89"/>
      <c r="S6690" s="89"/>
      <c r="T6690" s="89"/>
    </row>
    <row r="6691" spans="2:20" s="86" customFormat="1" ht="10.199999999999999">
      <c r="B6691" s="87"/>
      <c r="C6691" s="87"/>
      <c r="R6691" s="89"/>
      <c r="S6691" s="89"/>
      <c r="T6691" s="89"/>
    </row>
    <row r="6692" spans="2:20" s="86" customFormat="1" ht="10.199999999999999">
      <c r="B6692" s="87"/>
      <c r="C6692" s="87"/>
      <c r="R6692" s="89"/>
      <c r="S6692" s="89"/>
      <c r="T6692" s="89"/>
    </row>
    <row r="6693" spans="2:20" s="86" customFormat="1" ht="10.199999999999999">
      <c r="B6693" s="87"/>
      <c r="C6693" s="87"/>
      <c r="R6693" s="89"/>
      <c r="S6693" s="89"/>
      <c r="T6693" s="89"/>
    </row>
    <row r="6694" spans="2:20" s="86" customFormat="1" ht="10.199999999999999">
      <c r="B6694" s="87"/>
      <c r="C6694" s="87"/>
      <c r="R6694" s="89"/>
      <c r="S6694" s="89"/>
      <c r="T6694" s="89"/>
    </row>
    <row r="6695" spans="2:20" s="86" customFormat="1" ht="10.199999999999999">
      <c r="B6695" s="87"/>
      <c r="C6695" s="87"/>
      <c r="R6695" s="89"/>
      <c r="S6695" s="89"/>
      <c r="T6695" s="89"/>
    </row>
    <row r="6696" spans="2:20" s="86" customFormat="1" ht="10.199999999999999">
      <c r="B6696" s="87"/>
      <c r="C6696" s="87"/>
      <c r="R6696" s="89"/>
      <c r="S6696" s="89"/>
      <c r="T6696" s="89"/>
    </row>
    <row r="6697" spans="2:20" s="86" customFormat="1" ht="10.199999999999999">
      <c r="B6697" s="87"/>
      <c r="C6697" s="87"/>
      <c r="R6697" s="89"/>
      <c r="S6697" s="89"/>
      <c r="T6697" s="89"/>
    </row>
    <row r="6698" spans="2:20" s="86" customFormat="1" ht="10.199999999999999">
      <c r="B6698" s="87"/>
      <c r="C6698" s="87"/>
      <c r="R6698" s="89"/>
      <c r="S6698" s="89"/>
      <c r="T6698" s="89"/>
    </row>
    <row r="6699" spans="2:20" s="86" customFormat="1" ht="10.199999999999999">
      <c r="B6699" s="87"/>
      <c r="C6699" s="87"/>
      <c r="R6699" s="89"/>
      <c r="S6699" s="89"/>
      <c r="T6699" s="89"/>
    </row>
    <row r="6700" spans="2:20" s="86" customFormat="1" ht="10.199999999999999">
      <c r="B6700" s="87"/>
      <c r="C6700" s="87"/>
      <c r="R6700" s="89"/>
      <c r="S6700" s="89"/>
      <c r="T6700" s="89"/>
    </row>
    <row r="6701" spans="2:20" s="86" customFormat="1" ht="10.199999999999999">
      <c r="B6701" s="87"/>
      <c r="C6701" s="87"/>
      <c r="R6701" s="89"/>
      <c r="S6701" s="89"/>
      <c r="T6701" s="89"/>
    </row>
    <row r="6702" spans="2:20" s="86" customFormat="1" ht="10.199999999999999">
      <c r="B6702" s="87"/>
      <c r="C6702" s="87"/>
      <c r="R6702" s="89"/>
      <c r="S6702" s="89"/>
      <c r="T6702" s="89"/>
    </row>
    <row r="6703" spans="2:20" s="86" customFormat="1" ht="10.199999999999999">
      <c r="B6703" s="87"/>
      <c r="C6703" s="87"/>
      <c r="R6703" s="89"/>
      <c r="S6703" s="89"/>
      <c r="T6703" s="89"/>
    </row>
    <row r="6704" spans="2:20" s="86" customFormat="1" ht="10.199999999999999">
      <c r="B6704" s="87"/>
      <c r="C6704" s="87"/>
      <c r="R6704" s="89"/>
      <c r="S6704" s="89"/>
      <c r="T6704" s="89"/>
    </row>
    <row r="6705" spans="2:20" s="86" customFormat="1" ht="10.199999999999999">
      <c r="B6705" s="87"/>
      <c r="C6705" s="87"/>
      <c r="R6705" s="89"/>
      <c r="S6705" s="89"/>
      <c r="T6705" s="89"/>
    </row>
    <row r="6706" spans="2:20" s="86" customFormat="1" ht="10.199999999999999">
      <c r="B6706" s="87"/>
      <c r="C6706" s="87"/>
      <c r="R6706" s="89"/>
      <c r="S6706" s="89"/>
      <c r="T6706" s="89"/>
    </row>
    <row r="6707" spans="2:20" s="86" customFormat="1" ht="10.199999999999999">
      <c r="B6707" s="87"/>
      <c r="C6707" s="87"/>
      <c r="R6707" s="89"/>
      <c r="S6707" s="89"/>
      <c r="T6707" s="89"/>
    </row>
    <row r="6708" spans="2:20" s="86" customFormat="1" ht="10.199999999999999">
      <c r="B6708" s="87"/>
      <c r="C6708" s="87"/>
      <c r="R6708" s="89"/>
      <c r="S6708" s="89"/>
      <c r="T6708" s="89"/>
    </row>
    <row r="6709" spans="2:20" s="86" customFormat="1" ht="10.199999999999999">
      <c r="B6709" s="87"/>
      <c r="C6709" s="87"/>
      <c r="R6709" s="89"/>
      <c r="S6709" s="89"/>
      <c r="T6709" s="89"/>
    </row>
    <row r="6710" spans="2:20" s="86" customFormat="1" ht="10.199999999999999">
      <c r="B6710" s="87"/>
      <c r="C6710" s="87"/>
      <c r="R6710" s="89"/>
      <c r="S6710" s="89"/>
      <c r="T6710" s="89"/>
    </row>
    <row r="6711" spans="2:20" s="86" customFormat="1" ht="10.199999999999999">
      <c r="B6711" s="87"/>
      <c r="C6711" s="87"/>
      <c r="R6711" s="89"/>
      <c r="S6711" s="89"/>
      <c r="T6711" s="89"/>
    </row>
    <row r="6712" spans="2:20" s="86" customFormat="1" ht="10.199999999999999">
      <c r="B6712" s="87"/>
      <c r="C6712" s="87"/>
      <c r="R6712" s="89"/>
      <c r="S6712" s="89"/>
      <c r="T6712" s="89"/>
    </row>
    <row r="6713" spans="2:20" s="86" customFormat="1" ht="10.199999999999999">
      <c r="B6713" s="87"/>
      <c r="C6713" s="87"/>
      <c r="R6713" s="89"/>
      <c r="S6713" s="89"/>
      <c r="T6713" s="89"/>
    </row>
    <row r="6714" spans="2:20" s="86" customFormat="1" ht="10.199999999999999">
      <c r="B6714" s="87"/>
      <c r="C6714" s="87"/>
      <c r="R6714" s="89"/>
      <c r="S6714" s="89"/>
      <c r="T6714" s="89"/>
    </row>
    <row r="6715" spans="2:20" s="86" customFormat="1" ht="10.199999999999999">
      <c r="B6715" s="87"/>
      <c r="C6715" s="87"/>
      <c r="R6715" s="89"/>
      <c r="S6715" s="89"/>
      <c r="T6715" s="89"/>
    </row>
    <row r="6716" spans="2:20" s="86" customFormat="1" ht="10.199999999999999">
      <c r="B6716" s="87"/>
      <c r="C6716" s="87"/>
      <c r="R6716" s="89"/>
      <c r="S6716" s="89"/>
      <c r="T6716" s="89"/>
    </row>
    <row r="6717" spans="2:20" s="86" customFormat="1" ht="10.199999999999999">
      <c r="B6717" s="87"/>
      <c r="C6717" s="87"/>
      <c r="R6717" s="89"/>
      <c r="S6717" s="89"/>
      <c r="T6717" s="89"/>
    </row>
    <row r="6718" spans="2:20" s="86" customFormat="1" ht="10.199999999999999">
      <c r="B6718" s="87"/>
      <c r="C6718" s="87"/>
      <c r="R6718" s="89"/>
      <c r="S6718" s="89"/>
      <c r="T6718" s="89"/>
    </row>
    <row r="6719" spans="2:20" s="86" customFormat="1" ht="10.199999999999999">
      <c r="B6719" s="87"/>
      <c r="C6719" s="87"/>
      <c r="R6719" s="89"/>
      <c r="S6719" s="89"/>
      <c r="T6719" s="89"/>
    </row>
    <row r="6720" spans="2:20" s="86" customFormat="1" ht="10.199999999999999">
      <c r="B6720" s="87"/>
      <c r="C6720" s="87"/>
      <c r="R6720" s="89"/>
      <c r="S6720" s="89"/>
      <c r="T6720" s="89"/>
    </row>
    <row r="6721" spans="2:20" s="86" customFormat="1" ht="10.199999999999999">
      <c r="B6721" s="87"/>
      <c r="C6721" s="87"/>
      <c r="R6721" s="89"/>
      <c r="S6721" s="89"/>
      <c r="T6721" s="89"/>
    </row>
    <row r="6722" spans="2:20" s="86" customFormat="1" ht="10.199999999999999">
      <c r="B6722" s="87"/>
      <c r="C6722" s="87"/>
      <c r="R6722" s="89"/>
      <c r="S6722" s="89"/>
      <c r="T6722" s="89"/>
    </row>
    <row r="6723" spans="2:20" s="86" customFormat="1" ht="10.199999999999999">
      <c r="B6723" s="87"/>
      <c r="C6723" s="87"/>
      <c r="R6723" s="89"/>
      <c r="S6723" s="89"/>
      <c r="T6723" s="89"/>
    </row>
    <row r="6724" spans="2:20" s="86" customFormat="1" ht="10.199999999999999">
      <c r="B6724" s="87"/>
      <c r="C6724" s="87"/>
      <c r="R6724" s="89"/>
      <c r="S6724" s="89"/>
      <c r="T6724" s="89"/>
    </row>
    <row r="6725" spans="2:20" s="86" customFormat="1" ht="10.199999999999999">
      <c r="B6725" s="87"/>
      <c r="C6725" s="87"/>
      <c r="R6725" s="89"/>
      <c r="S6725" s="89"/>
      <c r="T6725" s="89"/>
    </row>
    <row r="6726" spans="2:20" s="86" customFormat="1" ht="10.199999999999999">
      <c r="B6726" s="87"/>
      <c r="C6726" s="87"/>
      <c r="R6726" s="89"/>
      <c r="S6726" s="89"/>
      <c r="T6726" s="89"/>
    </row>
    <row r="6727" spans="2:20" s="86" customFormat="1" ht="10.199999999999999">
      <c r="B6727" s="87"/>
      <c r="C6727" s="87"/>
      <c r="R6727" s="89"/>
      <c r="S6727" s="89"/>
      <c r="T6727" s="89"/>
    </row>
    <row r="6728" spans="2:20" s="86" customFormat="1" ht="10.199999999999999">
      <c r="B6728" s="87"/>
      <c r="C6728" s="87"/>
      <c r="R6728" s="89"/>
      <c r="S6728" s="89"/>
      <c r="T6728" s="89"/>
    </row>
    <row r="6729" spans="2:20" s="86" customFormat="1" ht="10.199999999999999">
      <c r="B6729" s="87"/>
      <c r="C6729" s="87"/>
      <c r="R6729" s="89"/>
      <c r="S6729" s="89"/>
      <c r="T6729" s="89"/>
    </row>
    <row r="6730" spans="2:20" s="86" customFormat="1" ht="10.199999999999999">
      <c r="B6730" s="87"/>
      <c r="C6730" s="87"/>
      <c r="R6730" s="89"/>
      <c r="S6730" s="89"/>
      <c r="T6730" s="89"/>
    </row>
    <row r="6731" spans="2:20" s="86" customFormat="1" ht="10.199999999999999">
      <c r="B6731" s="87"/>
      <c r="C6731" s="87"/>
      <c r="R6731" s="89"/>
      <c r="S6731" s="89"/>
      <c r="T6731" s="89"/>
    </row>
    <row r="6732" spans="2:20" s="86" customFormat="1" ht="10.199999999999999">
      <c r="B6732" s="87"/>
      <c r="C6732" s="87"/>
      <c r="R6732" s="89"/>
      <c r="S6732" s="89"/>
      <c r="T6732" s="89"/>
    </row>
    <row r="6733" spans="2:20" s="86" customFormat="1" ht="10.199999999999999">
      <c r="B6733" s="87"/>
      <c r="C6733" s="87"/>
      <c r="R6733" s="89"/>
      <c r="S6733" s="89"/>
      <c r="T6733" s="89"/>
    </row>
    <row r="6734" spans="2:20" s="86" customFormat="1" ht="10.199999999999999">
      <c r="B6734" s="87"/>
      <c r="C6734" s="87"/>
      <c r="R6734" s="89"/>
      <c r="S6734" s="89"/>
      <c r="T6734" s="89"/>
    </row>
    <row r="6735" spans="2:20" s="86" customFormat="1" ht="10.199999999999999">
      <c r="B6735" s="87"/>
      <c r="C6735" s="87"/>
      <c r="R6735" s="89"/>
      <c r="S6735" s="89"/>
      <c r="T6735" s="89"/>
    </row>
    <row r="6736" spans="2:20" s="86" customFormat="1" ht="10.199999999999999">
      <c r="B6736" s="87"/>
      <c r="C6736" s="87"/>
      <c r="R6736" s="89"/>
      <c r="S6736" s="89"/>
      <c r="T6736" s="89"/>
    </row>
    <row r="6737" spans="2:20" s="86" customFormat="1" ht="10.199999999999999">
      <c r="B6737" s="87"/>
      <c r="C6737" s="87"/>
      <c r="R6737" s="89"/>
      <c r="S6737" s="89"/>
      <c r="T6737" s="89"/>
    </row>
    <row r="6738" spans="2:20" s="86" customFormat="1" ht="10.199999999999999">
      <c r="B6738" s="87"/>
      <c r="C6738" s="87"/>
      <c r="R6738" s="89"/>
      <c r="S6738" s="89"/>
      <c r="T6738" s="89"/>
    </row>
    <row r="6739" spans="2:20" s="86" customFormat="1" ht="10.199999999999999">
      <c r="B6739" s="87"/>
      <c r="C6739" s="87"/>
      <c r="R6739" s="89"/>
      <c r="S6739" s="89"/>
      <c r="T6739" s="89"/>
    </row>
    <row r="6740" spans="2:20" s="86" customFormat="1" ht="10.199999999999999">
      <c r="B6740" s="87"/>
      <c r="C6740" s="87"/>
      <c r="R6740" s="89"/>
      <c r="S6740" s="89"/>
      <c r="T6740" s="89"/>
    </row>
    <row r="6741" spans="2:20" s="86" customFormat="1" ht="10.199999999999999">
      <c r="B6741" s="87"/>
      <c r="C6741" s="87"/>
      <c r="R6741" s="89"/>
      <c r="S6741" s="89"/>
      <c r="T6741" s="89"/>
    </row>
    <row r="6742" spans="2:20" s="86" customFormat="1" ht="10.199999999999999">
      <c r="B6742" s="87"/>
      <c r="C6742" s="87"/>
      <c r="R6742" s="89"/>
      <c r="S6742" s="89"/>
      <c r="T6742" s="89"/>
    </row>
    <row r="6743" spans="2:20" s="86" customFormat="1" ht="10.199999999999999">
      <c r="B6743" s="87"/>
      <c r="C6743" s="87"/>
      <c r="R6743" s="89"/>
      <c r="S6743" s="89"/>
      <c r="T6743" s="89"/>
    </row>
    <row r="6744" spans="2:20" s="86" customFormat="1" ht="10.199999999999999">
      <c r="B6744" s="87"/>
      <c r="C6744" s="87"/>
      <c r="R6744" s="89"/>
      <c r="S6744" s="89"/>
      <c r="T6744" s="89"/>
    </row>
    <row r="6745" spans="2:20" s="86" customFormat="1" ht="10.199999999999999">
      <c r="B6745" s="87"/>
      <c r="C6745" s="87"/>
      <c r="R6745" s="89"/>
      <c r="S6745" s="89"/>
      <c r="T6745" s="89"/>
    </row>
    <row r="6746" spans="2:20" s="86" customFormat="1" ht="10.199999999999999">
      <c r="B6746" s="87"/>
      <c r="C6746" s="87"/>
      <c r="R6746" s="89"/>
      <c r="S6746" s="89"/>
      <c r="T6746" s="89"/>
    </row>
    <row r="6747" spans="2:20" s="86" customFormat="1" ht="10.199999999999999">
      <c r="B6747" s="87"/>
      <c r="C6747" s="87"/>
      <c r="R6747" s="89"/>
      <c r="S6747" s="89"/>
      <c r="T6747" s="89"/>
    </row>
    <row r="6748" spans="2:20" s="86" customFormat="1" ht="10.199999999999999">
      <c r="B6748" s="87"/>
      <c r="C6748" s="87"/>
      <c r="R6748" s="89"/>
      <c r="S6748" s="89"/>
      <c r="T6748" s="89"/>
    </row>
    <row r="6749" spans="2:20" s="86" customFormat="1" ht="10.199999999999999">
      <c r="B6749" s="87"/>
      <c r="C6749" s="87"/>
      <c r="R6749" s="89"/>
      <c r="S6749" s="89"/>
      <c r="T6749" s="89"/>
    </row>
    <row r="6750" spans="2:20" s="86" customFormat="1" ht="10.199999999999999">
      <c r="B6750" s="87"/>
      <c r="C6750" s="87"/>
      <c r="R6750" s="89"/>
      <c r="S6750" s="89"/>
      <c r="T6750" s="89"/>
    </row>
    <row r="6751" spans="2:20" s="86" customFormat="1" ht="10.199999999999999">
      <c r="B6751" s="87"/>
      <c r="C6751" s="87"/>
      <c r="R6751" s="89"/>
      <c r="S6751" s="89"/>
      <c r="T6751" s="89"/>
    </row>
    <row r="6752" spans="2:20" s="86" customFormat="1" ht="10.199999999999999">
      <c r="B6752" s="87"/>
      <c r="C6752" s="87"/>
      <c r="R6752" s="89"/>
      <c r="S6752" s="89"/>
      <c r="T6752" s="89"/>
    </row>
    <row r="6753" spans="2:20" s="86" customFormat="1" ht="10.199999999999999">
      <c r="B6753" s="87"/>
      <c r="C6753" s="87"/>
      <c r="R6753" s="89"/>
      <c r="S6753" s="89"/>
      <c r="T6753" s="89"/>
    </row>
    <row r="6754" spans="2:20" s="86" customFormat="1" ht="10.199999999999999">
      <c r="B6754" s="87"/>
      <c r="C6754" s="87"/>
      <c r="R6754" s="89"/>
      <c r="S6754" s="89"/>
      <c r="T6754" s="89"/>
    </row>
    <row r="6755" spans="2:20" s="86" customFormat="1" ht="10.199999999999999">
      <c r="B6755" s="87"/>
      <c r="C6755" s="87"/>
      <c r="R6755" s="89"/>
      <c r="S6755" s="89"/>
      <c r="T6755" s="89"/>
    </row>
    <row r="6756" spans="2:20" s="86" customFormat="1" ht="10.199999999999999">
      <c r="B6756" s="87"/>
      <c r="C6756" s="87"/>
      <c r="R6756" s="89"/>
      <c r="S6756" s="89"/>
      <c r="T6756" s="89"/>
    </row>
    <row r="6757" spans="2:20" s="86" customFormat="1" ht="10.199999999999999">
      <c r="B6757" s="87"/>
      <c r="C6757" s="87"/>
      <c r="R6757" s="89"/>
      <c r="S6757" s="89"/>
      <c r="T6757" s="89"/>
    </row>
    <row r="6758" spans="2:20" s="86" customFormat="1" ht="10.199999999999999">
      <c r="B6758" s="87"/>
      <c r="C6758" s="87"/>
      <c r="R6758" s="89"/>
      <c r="S6758" s="89"/>
      <c r="T6758" s="89"/>
    </row>
    <row r="6759" spans="2:20" s="86" customFormat="1" ht="10.199999999999999">
      <c r="B6759" s="87"/>
      <c r="C6759" s="87"/>
      <c r="R6759" s="89"/>
      <c r="S6759" s="89"/>
      <c r="T6759" s="89"/>
    </row>
    <row r="6760" spans="2:20" s="86" customFormat="1" ht="10.199999999999999">
      <c r="B6760" s="87"/>
      <c r="C6760" s="87"/>
      <c r="R6760" s="89"/>
      <c r="S6760" s="89"/>
      <c r="T6760" s="89"/>
    </row>
    <row r="6761" spans="2:20" s="86" customFormat="1" ht="10.199999999999999">
      <c r="B6761" s="87"/>
      <c r="C6761" s="87"/>
      <c r="R6761" s="89"/>
      <c r="S6761" s="89"/>
      <c r="T6761" s="89"/>
    </row>
    <row r="6762" spans="2:20" s="86" customFormat="1" ht="10.199999999999999">
      <c r="B6762" s="87"/>
      <c r="C6762" s="87"/>
      <c r="R6762" s="89"/>
      <c r="S6762" s="89"/>
      <c r="T6762" s="89"/>
    </row>
    <row r="6763" spans="2:20" s="86" customFormat="1" ht="10.199999999999999">
      <c r="B6763" s="87"/>
      <c r="C6763" s="87"/>
      <c r="R6763" s="89"/>
      <c r="S6763" s="89"/>
      <c r="T6763" s="89"/>
    </row>
    <row r="6764" spans="2:20" s="86" customFormat="1" ht="10.199999999999999">
      <c r="B6764" s="87"/>
      <c r="C6764" s="87"/>
      <c r="R6764" s="89"/>
      <c r="S6764" s="89"/>
      <c r="T6764" s="89"/>
    </row>
    <row r="6765" spans="2:20" s="86" customFormat="1" ht="10.199999999999999">
      <c r="B6765" s="87"/>
      <c r="C6765" s="87"/>
      <c r="R6765" s="89"/>
      <c r="S6765" s="89"/>
      <c r="T6765" s="89"/>
    </row>
    <row r="6766" spans="2:20" s="86" customFormat="1" ht="10.199999999999999">
      <c r="B6766" s="87"/>
      <c r="C6766" s="87"/>
      <c r="R6766" s="89"/>
      <c r="S6766" s="89"/>
      <c r="T6766" s="89"/>
    </row>
    <row r="6767" spans="2:20" s="86" customFormat="1" ht="10.199999999999999">
      <c r="B6767" s="87"/>
      <c r="C6767" s="87"/>
      <c r="R6767" s="89"/>
      <c r="S6767" s="89"/>
      <c r="T6767" s="89"/>
    </row>
    <row r="6768" spans="2:20" s="86" customFormat="1" ht="10.199999999999999">
      <c r="B6768" s="87"/>
      <c r="C6768" s="87"/>
      <c r="R6768" s="89"/>
      <c r="S6768" s="89"/>
      <c r="T6768" s="89"/>
    </row>
    <row r="6769" spans="2:20" s="86" customFormat="1" ht="10.199999999999999">
      <c r="B6769" s="87"/>
      <c r="C6769" s="87"/>
      <c r="R6769" s="89"/>
      <c r="S6769" s="89"/>
      <c r="T6769" s="89"/>
    </row>
    <row r="6770" spans="2:20" s="86" customFormat="1" ht="10.199999999999999">
      <c r="B6770" s="87"/>
      <c r="C6770" s="87"/>
      <c r="R6770" s="89"/>
      <c r="S6770" s="89"/>
      <c r="T6770" s="89"/>
    </row>
    <row r="6771" spans="2:20" s="86" customFormat="1" ht="10.199999999999999">
      <c r="B6771" s="87"/>
      <c r="C6771" s="87"/>
      <c r="R6771" s="89"/>
      <c r="S6771" s="89"/>
      <c r="T6771" s="89"/>
    </row>
    <row r="6772" spans="2:20" s="86" customFormat="1" ht="10.199999999999999">
      <c r="B6772" s="87"/>
      <c r="C6772" s="87"/>
      <c r="R6772" s="89"/>
      <c r="S6772" s="89"/>
      <c r="T6772" s="89"/>
    </row>
    <row r="6773" spans="2:20" s="86" customFormat="1" ht="10.199999999999999">
      <c r="B6773" s="87"/>
      <c r="C6773" s="87"/>
      <c r="R6773" s="89"/>
      <c r="S6773" s="89"/>
      <c r="T6773" s="89"/>
    </row>
    <row r="6774" spans="2:20" s="86" customFormat="1" ht="10.199999999999999">
      <c r="B6774" s="87"/>
      <c r="C6774" s="87"/>
      <c r="R6774" s="89"/>
      <c r="S6774" s="89"/>
      <c r="T6774" s="89"/>
    </row>
    <row r="6775" spans="2:20" s="86" customFormat="1" ht="10.199999999999999">
      <c r="B6775" s="87"/>
      <c r="C6775" s="87"/>
      <c r="R6775" s="89"/>
      <c r="S6775" s="89"/>
      <c r="T6775" s="89"/>
    </row>
    <row r="6776" spans="2:20" s="86" customFormat="1" ht="10.199999999999999">
      <c r="B6776" s="87"/>
      <c r="C6776" s="87"/>
      <c r="R6776" s="89"/>
      <c r="S6776" s="89"/>
      <c r="T6776" s="89"/>
    </row>
    <row r="6777" spans="2:20" s="86" customFormat="1" ht="10.199999999999999">
      <c r="B6777" s="87"/>
      <c r="C6777" s="87"/>
      <c r="R6777" s="89"/>
      <c r="S6777" s="89"/>
      <c r="T6777" s="89"/>
    </row>
    <row r="6778" spans="2:20" s="86" customFormat="1" ht="10.199999999999999">
      <c r="B6778" s="87"/>
      <c r="C6778" s="87"/>
      <c r="R6778" s="89"/>
      <c r="S6778" s="89"/>
      <c r="T6778" s="89"/>
    </row>
    <row r="6779" spans="2:20" s="86" customFormat="1" ht="10.199999999999999">
      <c r="B6779" s="87"/>
      <c r="C6779" s="87"/>
      <c r="R6779" s="89"/>
      <c r="S6779" s="89"/>
      <c r="T6779" s="89"/>
    </row>
    <row r="6780" spans="2:20" s="86" customFormat="1" ht="10.199999999999999">
      <c r="B6780" s="87"/>
      <c r="C6780" s="87"/>
      <c r="R6780" s="89"/>
      <c r="S6780" s="89"/>
      <c r="T6780" s="89"/>
    </row>
    <row r="6781" spans="2:20" s="86" customFormat="1" ht="10.199999999999999">
      <c r="B6781" s="87"/>
      <c r="C6781" s="87"/>
      <c r="R6781" s="89"/>
      <c r="S6781" s="89"/>
      <c r="T6781" s="89"/>
    </row>
    <row r="6782" spans="2:20" s="86" customFormat="1" ht="10.199999999999999">
      <c r="B6782" s="87"/>
      <c r="C6782" s="87"/>
      <c r="R6782" s="89"/>
      <c r="S6782" s="89"/>
      <c r="T6782" s="89"/>
    </row>
    <row r="6783" spans="2:20" s="86" customFormat="1" ht="10.199999999999999">
      <c r="B6783" s="87"/>
      <c r="C6783" s="87"/>
      <c r="R6783" s="89"/>
      <c r="S6783" s="89"/>
      <c r="T6783" s="89"/>
    </row>
    <row r="6784" spans="2:20" s="86" customFormat="1" ht="10.199999999999999">
      <c r="B6784" s="87"/>
      <c r="C6784" s="87"/>
      <c r="R6784" s="89"/>
      <c r="S6784" s="89"/>
      <c r="T6784" s="89"/>
    </row>
    <row r="6785" spans="2:20" s="86" customFormat="1" ht="10.199999999999999">
      <c r="B6785" s="87"/>
      <c r="C6785" s="87"/>
      <c r="R6785" s="89"/>
      <c r="S6785" s="89"/>
      <c r="T6785" s="89"/>
    </row>
    <row r="6786" spans="2:20" s="86" customFormat="1" ht="10.199999999999999">
      <c r="B6786" s="87"/>
      <c r="C6786" s="87"/>
      <c r="R6786" s="89"/>
      <c r="S6786" s="89"/>
      <c r="T6786" s="89"/>
    </row>
    <row r="6787" spans="2:20" s="86" customFormat="1" ht="10.199999999999999">
      <c r="B6787" s="87"/>
      <c r="C6787" s="87"/>
      <c r="R6787" s="89"/>
      <c r="S6787" s="89"/>
      <c r="T6787" s="89"/>
    </row>
    <row r="6788" spans="2:20" s="86" customFormat="1" ht="10.199999999999999">
      <c r="B6788" s="87"/>
      <c r="C6788" s="87"/>
      <c r="R6788" s="89"/>
      <c r="S6788" s="89"/>
      <c r="T6788" s="89"/>
    </row>
    <row r="6789" spans="2:20" s="86" customFormat="1" ht="10.199999999999999">
      <c r="B6789" s="87"/>
      <c r="C6789" s="87"/>
      <c r="R6789" s="89"/>
      <c r="S6789" s="89"/>
      <c r="T6789" s="89"/>
    </row>
    <row r="6790" spans="2:20" s="86" customFormat="1" ht="10.199999999999999">
      <c r="B6790" s="87"/>
      <c r="C6790" s="87"/>
      <c r="R6790" s="89"/>
      <c r="S6790" s="89"/>
      <c r="T6790" s="89"/>
    </row>
    <row r="6791" spans="2:20" s="86" customFormat="1" ht="10.199999999999999">
      <c r="B6791" s="87"/>
      <c r="C6791" s="87"/>
      <c r="R6791" s="89"/>
      <c r="S6791" s="89"/>
      <c r="T6791" s="89"/>
    </row>
    <row r="6792" spans="2:20" s="86" customFormat="1" ht="10.199999999999999">
      <c r="B6792" s="87"/>
      <c r="C6792" s="87"/>
      <c r="R6792" s="89"/>
      <c r="S6792" s="89"/>
      <c r="T6792" s="89"/>
    </row>
    <row r="6793" spans="2:20" s="86" customFormat="1" ht="10.199999999999999">
      <c r="B6793" s="87"/>
      <c r="C6793" s="87"/>
      <c r="R6793" s="89"/>
      <c r="S6793" s="89"/>
      <c r="T6793" s="89"/>
    </row>
    <row r="6794" spans="2:20" s="86" customFormat="1" ht="10.199999999999999">
      <c r="B6794" s="87"/>
      <c r="C6794" s="87"/>
      <c r="R6794" s="89"/>
      <c r="S6794" s="89"/>
      <c r="T6794" s="89"/>
    </row>
    <row r="6795" spans="2:20" s="86" customFormat="1" ht="10.199999999999999">
      <c r="B6795" s="87"/>
      <c r="C6795" s="87"/>
      <c r="R6795" s="89"/>
      <c r="S6795" s="89"/>
      <c r="T6795" s="89"/>
    </row>
    <row r="6796" spans="2:20" s="86" customFormat="1" ht="10.199999999999999">
      <c r="B6796" s="87"/>
      <c r="C6796" s="87"/>
      <c r="R6796" s="89"/>
      <c r="S6796" s="89"/>
      <c r="T6796" s="89"/>
    </row>
    <row r="6797" spans="2:20" s="86" customFormat="1" ht="10.199999999999999">
      <c r="B6797" s="87"/>
      <c r="C6797" s="87"/>
      <c r="R6797" s="89"/>
      <c r="S6797" s="89"/>
      <c r="T6797" s="89"/>
    </row>
    <row r="6798" spans="2:20" s="86" customFormat="1" ht="10.199999999999999">
      <c r="B6798" s="87"/>
      <c r="C6798" s="87"/>
      <c r="R6798" s="89"/>
      <c r="S6798" s="89"/>
      <c r="T6798" s="89"/>
    </row>
    <row r="6799" spans="2:20" s="86" customFormat="1" ht="10.199999999999999">
      <c r="B6799" s="87"/>
      <c r="C6799" s="87"/>
      <c r="R6799" s="89"/>
      <c r="S6799" s="89"/>
      <c r="T6799" s="89"/>
    </row>
    <row r="6800" spans="2:20" s="86" customFormat="1" ht="10.199999999999999">
      <c r="B6800" s="87"/>
      <c r="C6800" s="87"/>
      <c r="R6800" s="89"/>
      <c r="S6800" s="89"/>
      <c r="T6800" s="89"/>
    </row>
    <row r="6801" spans="2:20" s="86" customFormat="1" ht="10.199999999999999">
      <c r="B6801" s="87"/>
      <c r="C6801" s="87"/>
      <c r="R6801" s="89"/>
      <c r="S6801" s="89"/>
      <c r="T6801" s="89"/>
    </row>
    <row r="6802" spans="2:20" s="86" customFormat="1" ht="10.199999999999999">
      <c r="B6802" s="87"/>
      <c r="C6802" s="87"/>
      <c r="R6802" s="89"/>
      <c r="S6802" s="89"/>
      <c r="T6802" s="89"/>
    </row>
    <row r="6803" spans="2:20" s="86" customFormat="1" ht="10.199999999999999">
      <c r="B6803" s="87"/>
      <c r="C6803" s="87"/>
      <c r="R6803" s="89"/>
      <c r="S6803" s="89"/>
      <c r="T6803" s="89"/>
    </row>
    <row r="6804" spans="2:20" s="86" customFormat="1" ht="10.199999999999999">
      <c r="B6804" s="87"/>
      <c r="C6804" s="87"/>
      <c r="R6804" s="89"/>
      <c r="S6804" s="89"/>
      <c r="T6804" s="89"/>
    </row>
    <row r="6805" spans="2:20" s="86" customFormat="1" ht="10.199999999999999">
      <c r="B6805" s="87"/>
      <c r="C6805" s="87"/>
      <c r="R6805" s="89"/>
      <c r="S6805" s="89"/>
      <c r="T6805" s="89"/>
    </row>
    <row r="6806" spans="2:20" s="86" customFormat="1" ht="10.199999999999999">
      <c r="B6806" s="87"/>
      <c r="C6806" s="87"/>
      <c r="R6806" s="89"/>
      <c r="S6806" s="89"/>
      <c r="T6806" s="89"/>
    </row>
    <row r="6807" spans="2:20" s="86" customFormat="1" ht="10.199999999999999">
      <c r="B6807" s="87"/>
      <c r="C6807" s="87"/>
      <c r="R6807" s="89"/>
      <c r="S6807" s="89"/>
      <c r="T6807" s="89"/>
    </row>
    <row r="6808" spans="2:20" s="86" customFormat="1" ht="10.199999999999999">
      <c r="B6808" s="87"/>
      <c r="C6808" s="87"/>
      <c r="R6808" s="89"/>
      <c r="S6808" s="89"/>
      <c r="T6808" s="89"/>
    </row>
    <row r="6809" spans="2:20" s="86" customFormat="1" ht="10.199999999999999">
      <c r="B6809" s="87"/>
      <c r="C6809" s="87"/>
      <c r="R6809" s="89"/>
      <c r="S6809" s="89"/>
      <c r="T6809" s="89"/>
    </row>
    <row r="6810" spans="2:20" s="86" customFormat="1" ht="10.199999999999999">
      <c r="B6810" s="87"/>
      <c r="C6810" s="87"/>
      <c r="R6810" s="89"/>
      <c r="S6810" s="89"/>
      <c r="T6810" s="89"/>
    </row>
    <row r="6811" spans="2:20" s="86" customFormat="1" ht="10.199999999999999">
      <c r="B6811" s="87"/>
      <c r="C6811" s="87"/>
      <c r="R6811" s="89"/>
      <c r="S6811" s="89"/>
      <c r="T6811" s="89"/>
    </row>
    <row r="6812" spans="2:20" s="86" customFormat="1" ht="10.199999999999999">
      <c r="B6812" s="87"/>
      <c r="C6812" s="87"/>
      <c r="R6812" s="89"/>
      <c r="S6812" s="89"/>
      <c r="T6812" s="89"/>
    </row>
    <row r="6813" spans="2:20" s="86" customFormat="1" ht="10.199999999999999">
      <c r="B6813" s="87"/>
      <c r="C6813" s="87"/>
      <c r="R6813" s="89"/>
      <c r="S6813" s="89"/>
      <c r="T6813" s="89"/>
    </row>
    <row r="6814" spans="2:20" s="86" customFormat="1" ht="10.199999999999999">
      <c r="B6814" s="87"/>
      <c r="C6814" s="87"/>
      <c r="R6814" s="89"/>
      <c r="S6814" s="89"/>
      <c r="T6814" s="89"/>
    </row>
    <row r="6815" spans="2:20" s="86" customFormat="1" ht="10.199999999999999">
      <c r="B6815" s="87"/>
      <c r="C6815" s="87"/>
      <c r="R6815" s="89"/>
      <c r="S6815" s="89"/>
      <c r="T6815" s="89"/>
    </row>
    <row r="6816" spans="2:20" s="86" customFormat="1" ht="10.199999999999999">
      <c r="B6816" s="87"/>
      <c r="C6816" s="87"/>
      <c r="R6816" s="89"/>
      <c r="S6816" s="89"/>
      <c r="T6816" s="89"/>
    </row>
    <row r="6817" spans="2:20" s="86" customFormat="1" ht="10.199999999999999">
      <c r="B6817" s="87"/>
      <c r="C6817" s="87"/>
      <c r="R6817" s="89"/>
      <c r="S6817" s="89"/>
      <c r="T6817" s="89"/>
    </row>
    <row r="6818" spans="2:20" s="86" customFormat="1" ht="10.199999999999999">
      <c r="B6818" s="87"/>
      <c r="C6818" s="87"/>
      <c r="R6818" s="89"/>
      <c r="S6818" s="89"/>
      <c r="T6818" s="89"/>
    </row>
    <row r="6819" spans="2:20" s="86" customFormat="1" ht="10.199999999999999">
      <c r="B6819" s="87"/>
      <c r="C6819" s="87"/>
      <c r="R6819" s="89"/>
      <c r="S6819" s="89"/>
      <c r="T6819" s="89"/>
    </row>
    <row r="6820" spans="2:20" s="86" customFormat="1" ht="10.199999999999999">
      <c r="B6820" s="87"/>
      <c r="C6820" s="87"/>
      <c r="R6820" s="89"/>
      <c r="S6820" s="89"/>
      <c r="T6820" s="89"/>
    </row>
    <row r="6821" spans="2:20" s="86" customFormat="1" ht="10.199999999999999">
      <c r="B6821" s="87"/>
      <c r="C6821" s="87"/>
      <c r="R6821" s="89"/>
      <c r="S6821" s="89"/>
      <c r="T6821" s="89"/>
    </row>
    <row r="6822" spans="2:20" s="86" customFormat="1" ht="10.199999999999999">
      <c r="B6822" s="87"/>
      <c r="C6822" s="87"/>
      <c r="R6822" s="89"/>
      <c r="S6822" s="89"/>
      <c r="T6822" s="89"/>
    </row>
    <row r="6823" spans="2:20" s="86" customFormat="1" ht="10.199999999999999">
      <c r="B6823" s="87"/>
      <c r="C6823" s="87"/>
      <c r="R6823" s="89"/>
      <c r="S6823" s="89"/>
      <c r="T6823" s="89"/>
    </row>
    <row r="6824" spans="2:20" s="86" customFormat="1" ht="10.199999999999999">
      <c r="B6824" s="87"/>
      <c r="C6824" s="87"/>
      <c r="R6824" s="89"/>
      <c r="S6824" s="89"/>
      <c r="T6824" s="89"/>
    </row>
    <row r="6825" spans="2:20" s="86" customFormat="1" ht="10.199999999999999">
      <c r="B6825" s="87"/>
      <c r="C6825" s="87"/>
      <c r="R6825" s="89"/>
      <c r="S6825" s="89"/>
      <c r="T6825" s="89"/>
    </row>
    <row r="6826" spans="2:20" s="86" customFormat="1" ht="10.199999999999999">
      <c r="B6826" s="87"/>
      <c r="C6826" s="87"/>
      <c r="R6826" s="89"/>
      <c r="S6826" s="89"/>
      <c r="T6826" s="89"/>
    </row>
    <row r="6827" spans="2:20" s="86" customFormat="1" ht="10.199999999999999">
      <c r="B6827" s="87"/>
      <c r="C6827" s="87"/>
      <c r="R6827" s="89"/>
      <c r="S6827" s="89"/>
      <c r="T6827" s="89"/>
    </row>
    <row r="6828" spans="2:20" s="86" customFormat="1" ht="10.199999999999999">
      <c r="B6828" s="87"/>
      <c r="C6828" s="87"/>
      <c r="R6828" s="89"/>
      <c r="S6828" s="89"/>
      <c r="T6828" s="89"/>
    </row>
    <row r="6829" spans="2:20" s="86" customFormat="1" ht="10.199999999999999">
      <c r="B6829" s="87"/>
      <c r="C6829" s="87"/>
      <c r="R6829" s="89"/>
      <c r="S6829" s="89"/>
      <c r="T6829" s="89"/>
    </row>
    <row r="6830" spans="2:20" s="86" customFormat="1" ht="10.199999999999999">
      <c r="B6830" s="87"/>
      <c r="C6830" s="87"/>
      <c r="R6830" s="89"/>
      <c r="S6830" s="89"/>
      <c r="T6830" s="89"/>
    </row>
    <row r="6831" spans="2:20" s="86" customFormat="1" ht="10.199999999999999">
      <c r="B6831" s="87"/>
      <c r="C6831" s="87"/>
      <c r="R6831" s="89"/>
      <c r="S6831" s="89"/>
      <c r="T6831" s="89"/>
    </row>
    <row r="6832" spans="2:20" s="86" customFormat="1" ht="10.199999999999999">
      <c r="B6832" s="87"/>
      <c r="C6832" s="87"/>
      <c r="R6832" s="89"/>
      <c r="S6832" s="89"/>
      <c r="T6832" s="89"/>
    </row>
    <row r="6833" spans="2:20" s="86" customFormat="1" ht="10.199999999999999">
      <c r="B6833" s="87"/>
      <c r="C6833" s="87"/>
      <c r="R6833" s="89"/>
      <c r="S6833" s="89"/>
      <c r="T6833" s="89"/>
    </row>
    <row r="6834" spans="2:20" s="86" customFormat="1" ht="10.199999999999999">
      <c r="B6834" s="87"/>
      <c r="C6834" s="87"/>
      <c r="R6834" s="89"/>
      <c r="S6834" s="89"/>
      <c r="T6834" s="89"/>
    </row>
    <row r="6835" spans="2:20" s="86" customFormat="1" ht="10.199999999999999">
      <c r="B6835" s="87"/>
      <c r="C6835" s="87"/>
      <c r="R6835" s="89"/>
      <c r="S6835" s="89"/>
      <c r="T6835" s="89"/>
    </row>
    <row r="6836" spans="2:20" s="86" customFormat="1" ht="10.199999999999999">
      <c r="B6836" s="87"/>
      <c r="C6836" s="87"/>
      <c r="R6836" s="89"/>
      <c r="S6836" s="89"/>
      <c r="T6836" s="89"/>
    </row>
    <row r="6837" spans="2:20" s="86" customFormat="1" ht="10.199999999999999">
      <c r="B6837" s="87"/>
      <c r="C6837" s="87"/>
      <c r="R6837" s="89"/>
      <c r="S6837" s="89"/>
      <c r="T6837" s="89"/>
    </row>
    <row r="6838" spans="2:20" s="86" customFormat="1" ht="10.199999999999999">
      <c r="B6838" s="87"/>
      <c r="C6838" s="87"/>
      <c r="R6838" s="89"/>
      <c r="S6838" s="89"/>
      <c r="T6838" s="89"/>
    </row>
    <row r="6839" spans="2:20" s="86" customFormat="1" ht="10.199999999999999">
      <c r="B6839" s="87"/>
      <c r="C6839" s="87"/>
      <c r="R6839" s="89"/>
      <c r="S6839" s="89"/>
      <c r="T6839" s="89"/>
    </row>
    <row r="6840" spans="2:20" s="86" customFormat="1" ht="10.199999999999999">
      <c r="B6840" s="87"/>
      <c r="C6840" s="87"/>
      <c r="R6840" s="89"/>
      <c r="S6840" s="89"/>
      <c r="T6840" s="89"/>
    </row>
    <row r="6841" spans="2:20" s="86" customFormat="1" ht="10.199999999999999">
      <c r="B6841" s="87"/>
      <c r="C6841" s="87"/>
      <c r="R6841" s="89"/>
      <c r="S6841" s="89"/>
      <c r="T6841" s="89"/>
    </row>
    <row r="6842" spans="2:20" s="86" customFormat="1" ht="10.199999999999999">
      <c r="B6842" s="87"/>
      <c r="C6842" s="87"/>
      <c r="R6842" s="89"/>
      <c r="S6842" s="89"/>
      <c r="T6842" s="89"/>
    </row>
    <row r="6843" spans="2:20" s="86" customFormat="1" ht="10.199999999999999">
      <c r="B6843" s="87"/>
      <c r="C6843" s="87"/>
      <c r="R6843" s="89"/>
      <c r="S6843" s="89"/>
      <c r="T6843" s="89"/>
    </row>
    <row r="6844" spans="2:20" s="86" customFormat="1" ht="10.199999999999999">
      <c r="B6844" s="87"/>
      <c r="C6844" s="87"/>
      <c r="R6844" s="89"/>
      <c r="S6844" s="89"/>
      <c r="T6844" s="89"/>
    </row>
    <row r="6845" spans="2:20" s="86" customFormat="1" ht="10.199999999999999">
      <c r="B6845" s="87"/>
      <c r="C6845" s="87"/>
      <c r="R6845" s="89"/>
      <c r="S6845" s="89"/>
      <c r="T6845" s="89"/>
    </row>
    <row r="6846" spans="2:20" s="86" customFormat="1" ht="10.199999999999999">
      <c r="B6846" s="87"/>
      <c r="C6846" s="87"/>
      <c r="R6846" s="89"/>
      <c r="S6846" s="89"/>
      <c r="T6846" s="89"/>
    </row>
    <row r="6847" spans="2:20" s="86" customFormat="1" ht="10.199999999999999">
      <c r="B6847" s="87"/>
      <c r="C6847" s="87"/>
      <c r="R6847" s="89"/>
      <c r="S6847" s="89"/>
      <c r="T6847" s="89"/>
    </row>
    <row r="6848" spans="2:20" s="86" customFormat="1" ht="10.199999999999999">
      <c r="B6848" s="87"/>
      <c r="C6848" s="87"/>
      <c r="R6848" s="89"/>
      <c r="S6848" s="89"/>
      <c r="T6848" s="89"/>
    </row>
    <row r="6849" spans="2:20" s="86" customFormat="1" ht="10.199999999999999">
      <c r="B6849" s="87"/>
      <c r="C6849" s="87"/>
      <c r="R6849" s="89"/>
      <c r="S6849" s="89"/>
      <c r="T6849" s="89"/>
    </row>
    <row r="6850" spans="2:20" s="86" customFormat="1" ht="10.199999999999999">
      <c r="B6850" s="87"/>
      <c r="C6850" s="87"/>
      <c r="R6850" s="89"/>
      <c r="S6850" s="89"/>
      <c r="T6850" s="89"/>
    </row>
    <row r="6851" spans="2:20" s="86" customFormat="1" ht="10.199999999999999">
      <c r="B6851" s="87"/>
      <c r="C6851" s="87"/>
      <c r="R6851" s="89"/>
      <c r="S6851" s="89"/>
      <c r="T6851" s="89"/>
    </row>
    <row r="6852" spans="2:20" s="86" customFormat="1" ht="10.199999999999999">
      <c r="B6852" s="87"/>
      <c r="C6852" s="87"/>
      <c r="R6852" s="89"/>
      <c r="S6852" s="89"/>
      <c r="T6852" s="89"/>
    </row>
    <row r="6853" spans="2:20" s="86" customFormat="1" ht="10.199999999999999">
      <c r="B6853" s="87"/>
      <c r="C6853" s="87"/>
      <c r="R6853" s="89"/>
      <c r="S6853" s="89"/>
      <c r="T6853" s="89"/>
    </row>
    <row r="6854" spans="2:20" s="86" customFormat="1" ht="10.199999999999999">
      <c r="B6854" s="87"/>
      <c r="C6854" s="87"/>
      <c r="R6854" s="89"/>
      <c r="S6854" s="89"/>
      <c r="T6854" s="89"/>
    </row>
    <row r="6855" spans="2:20" s="86" customFormat="1" ht="10.199999999999999">
      <c r="B6855" s="87"/>
      <c r="C6855" s="87"/>
      <c r="R6855" s="89"/>
      <c r="S6855" s="89"/>
      <c r="T6855" s="89"/>
    </row>
    <row r="6856" spans="2:20" s="86" customFormat="1" ht="10.199999999999999">
      <c r="B6856" s="87"/>
      <c r="C6856" s="87"/>
      <c r="R6856" s="89"/>
      <c r="S6856" s="89"/>
      <c r="T6856" s="89"/>
    </row>
    <row r="6857" spans="2:20" s="86" customFormat="1" ht="10.199999999999999">
      <c r="B6857" s="87"/>
      <c r="C6857" s="87"/>
      <c r="R6857" s="89"/>
      <c r="S6857" s="89"/>
      <c r="T6857" s="89"/>
    </row>
    <row r="6858" spans="2:20" s="86" customFormat="1" ht="10.199999999999999">
      <c r="B6858" s="87"/>
      <c r="C6858" s="87"/>
      <c r="R6858" s="89"/>
      <c r="S6858" s="89"/>
      <c r="T6858" s="89"/>
    </row>
    <row r="6859" spans="2:20" s="86" customFormat="1" ht="10.199999999999999">
      <c r="B6859" s="87"/>
      <c r="C6859" s="87"/>
      <c r="R6859" s="89"/>
      <c r="S6859" s="89"/>
      <c r="T6859" s="89"/>
    </row>
    <row r="6860" spans="2:20" s="86" customFormat="1" ht="10.199999999999999">
      <c r="B6860" s="87"/>
      <c r="C6860" s="87"/>
      <c r="R6860" s="89"/>
      <c r="S6860" s="89"/>
      <c r="T6860" s="89"/>
    </row>
    <row r="6861" spans="2:20" s="86" customFormat="1" ht="10.199999999999999">
      <c r="B6861" s="87"/>
      <c r="C6861" s="87"/>
      <c r="R6861" s="89"/>
      <c r="S6861" s="89"/>
      <c r="T6861" s="89"/>
    </row>
    <row r="6862" spans="2:20" s="86" customFormat="1" ht="10.199999999999999">
      <c r="B6862" s="87"/>
      <c r="C6862" s="87"/>
      <c r="R6862" s="89"/>
      <c r="S6862" s="89"/>
      <c r="T6862" s="89"/>
    </row>
    <row r="6863" spans="2:20" s="86" customFormat="1" ht="10.199999999999999">
      <c r="B6863" s="87"/>
      <c r="C6863" s="87"/>
      <c r="R6863" s="89"/>
      <c r="S6863" s="89"/>
      <c r="T6863" s="89"/>
    </row>
    <row r="6864" spans="2:20" s="86" customFormat="1" ht="10.199999999999999">
      <c r="B6864" s="87"/>
      <c r="C6864" s="87"/>
      <c r="R6864" s="89"/>
      <c r="S6864" s="89"/>
      <c r="T6864" s="89"/>
    </row>
    <row r="6865" spans="2:20" s="86" customFormat="1" ht="10.199999999999999">
      <c r="B6865" s="87"/>
      <c r="C6865" s="87"/>
      <c r="R6865" s="89"/>
      <c r="S6865" s="89"/>
      <c r="T6865" s="89"/>
    </row>
    <row r="6866" spans="2:20" s="86" customFormat="1" ht="10.199999999999999">
      <c r="B6866" s="87"/>
      <c r="C6866" s="87"/>
      <c r="R6866" s="89"/>
      <c r="S6866" s="89"/>
      <c r="T6866" s="89"/>
    </row>
    <row r="6867" spans="2:20" s="86" customFormat="1" ht="10.199999999999999">
      <c r="B6867" s="87"/>
      <c r="C6867" s="87"/>
      <c r="R6867" s="89"/>
      <c r="S6867" s="89"/>
      <c r="T6867" s="89"/>
    </row>
    <row r="6868" spans="2:20" s="86" customFormat="1" ht="10.199999999999999">
      <c r="B6868" s="87"/>
      <c r="C6868" s="87"/>
      <c r="R6868" s="89"/>
      <c r="S6868" s="89"/>
      <c r="T6868" s="89"/>
    </row>
    <row r="6869" spans="2:20" s="86" customFormat="1" ht="10.199999999999999">
      <c r="B6869" s="87"/>
      <c r="C6869" s="87"/>
      <c r="R6869" s="89"/>
      <c r="S6869" s="89"/>
      <c r="T6869" s="89"/>
    </row>
    <row r="6870" spans="2:20" s="86" customFormat="1" ht="10.199999999999999">
      <c r="B6870" s="87"/>
      <c r="C6870" s="87"/>
      <c r="R6870" s="89"/>
      <c r="S6870" s="89"/>
      <c r="T6870" s="89"/>
    </row>
    <row r="6871" spans="2:20" s="86" customFormat="1" ht="10.199999999999999">
      <c r="B6871" s="87"/>
      <c r="C6871" s="87"/>
      <c r="R6871" s="89"/>
      <c r="S6871" s="89"/>
      <c r="T6871" s="89"/>
    </row>
    <row r="6872" spans="2:20" s="86" customFormat="1" ht="10.199999999999999">
      <c r="B6872" s="87"/>
      <c r="C6872" s="87"/>
      <c r="R6872" s="89"/>
      <c r="S6872" s="89"/>
      <c r="T6872" s="89"/>
    </row>
    <row r="6873" spans="2:20" s="86" customFormat="1" ht="10.199999999999999">
      <c r="B6873" s="87"/>
      <c r="C6873" s="87"/>
      <c r="R6873" s="89"/>
      <c r="S6873" s="89"/>
      <c r="T6873" s="89"/>
    </row>
    <row r="6874" spans="2:20" s="86" customFormat="1" ht="10.199999999999999">
      <c r="B6874" s="87"/>
      <c r="C6874" s="87"/>
      <c r="R6874" s="89"/>
      <c r="S6874" s="89"/>
      <c r="T6874" s="89"/>
    </row>
    <row r="6875" spans="2:20" s="86" customFormat="1" ht="10.199999999999999">
      <c r="B6875" s="87"/>
      <c r="C6875" s="87"/>
      <c r="R6875" s="89"/>
      <c r="S6875" s="89"/>
      <c r="T6875" s="89"/>
    </row>
    <row r="6876" spans="2:20" s="86" customFormat="1" ht="10.199999999999999">
      <c r="B6876" s="87"/>
      <c r="C6876" s="87"/>
      <c r="R6876" s="89"/>
      <c r="S6876" s="89"/>
      <c r="T6876" s="89"/>
    </row>
    <row r="6877" spans="2:20" s="86" customFormat="1" ht="10.199999999999999">
      <c r="B6877" s="87"/>
      <c r="C6877" s="87"/>
      <c r="R6877" s="89"/>
      <c r="S6877" s="89"/>
      <c r="T6877" s="89"/>
    </row>
    <row r="6878" spans="2:20" s="86" customFormat="1" ht="10.199999999999999">
      <c r="B6878" s="87"/>
      <c r="C6878" s="87"/>
      <c r="R6878" s="89"/>
      <c r="S6878" s="89"/>
      <c r="T6878" s="89"/>
    </row>
    <row r="6879" spans="2:20" s="86" customFormat="1" ht="10.199999999999999">
      <c r="B6879" s="87"/>
      <c r="C6879" s="87"/>
      <c r="R6879" s="89"/>
      <c r="S6879" s="89"/>
      <c r="T6879" s="89"/>
    </row>
    <row r="6880" spans="2:20" s="86" customFormat="1" ht="10.199999999999999">
      <c r="B6880" s="87"/>
      <c r="C6880" s="87"/>
      <c r="R6880" s="89"/>
      <c r="S6880" s="89"/>
      <c r="T6880" s="89"/>
    </row>
    <row r="6881" spans="2:20" s="86" customFormat="1" ht="10.199999999999999">
      <c r="B6881" s="87"/>
      <c r="C6881" s="87"/>
      <c r="R6881" s="89"/>
      <c r="S6881" s="89"/>
      <c r="T6881" s="89"/>
    </row>
    <row r="6882" spans="2:20" s="86" customFormat="1" ht="10.199999999999999">
      <c r="B6882" s="87"/>
      <c r="C6882" s="87"/>
      <c r="R6882" s="89"/>
      <c r="S6882" s="89"/>
      <c r="T6882" s="89"/>
    </row>
    <row r="6883" spans="2:20" s="86" customFormat="1" ht="10.199999999999999">
      <c r="B6883" s="87"/>
      <c r="C6883" s="87"/>
      <c r="R6883" s="89"/>
      <c r="S6883" s="89"/>
      <c r="T6883" s="89"/>
    </row>
    <row r="6884" spans="2:20" s="86" customFormat="1" ht="10.199999999999999">
      <c r="B6884" s="87"/>
      <c r="C6884" s="87"/>
      <c r="R6884" s="89"/>
      <c r="S6884" s="89"/>
      <c r="T6884" s="89"/>
    </row>
    <row r="6885" spans="2:20" s="86" customFormat="1" ht="10.199999999999999">
      <c r="B6885" s="87"/>
      <c r="C6885" s="87"/>
      <c r="R6885" s="89"/>
      <c r="S6885" s="89"/>
      <c r="T6885" s="89"/>
    </row>
    <row r="6886" spans="2:20" s="86" customFormat="1" ht="10.199999999999999">
      <c r="B6886" s="87"/>
      <c r="C6886" s="87"/>
      <c r="R6886" s="89"/>
      <c r="S6886" s="89"/>
      <c r="T6886" s="89"/>
    </row>
    <row r="6887" spans="2:20" s="86" customFormat="1" ht="10.199999999999999">
      <c r="B6887" s="87"/>
      <c r="C6887" s="87"/>
      <c r="R6887" s="89"/>
      <c r="S6887" s="89"/>
      <c r="T6887" s="89"/>
    </row>
    <row r="6888" spans="2:20" s="86" customFormat="1" ht="10.199999999999999">
      <c r="B6888" s="87"/>
      <c r="C6888" s="87"/>
      <c r="R6888" s="89"/>
      <c r="S6888" s="89"/>
      <c r="T6888" s="89"/>
    </row>
    <row r="6889" spans="2:20" s="86" customFormat="1" ht="10.199999999999999">
      <c r="B6889" s="87"/>
      <c r="C6889" s="87"/>
      <c r="R6889" s="89"/>
      <c r="S6889" s="89"/>
      <c r="T6889" s="89"/>
    </row>
    <row r="6890" spans="2:20" s="86" customFormat="1" ht="10.199999999999999">
      <c r="B6890" s="87"/>
      <c r="C6890" s="87"/>
      <c r="R6890" s="89"/>
      <c r="S6890" s="89"/>
      <c r="T6890" s="89"/>
    </row>
    <row r="6891" spans="2:20" s="86" customFormat="1" ht="10.199999999999999">
      <c r="B6891" s="87"/>
      <c r="C6891" s="87"/>
      <c r="R6891" s="89"/>
      <c r="S6891" s="89"/>
      <c r="T6891" s="89"/>
    </row>
    <row r="6892" spans="2:20" s="86" customFormat="1" ht="10.199999999999999">
      <c r="B6892" s="87"/>
      <c r="C6892" s="87"/>
      <c r="R6892" s="89"/>
      <c r="S6892" s="89"/>
      <c r="T6892" s="89"/>
    </row>
    <row r="6893" spans="2:20" s="86" customFormat="1" ht="10.199999999999999">
      <c r="B6893" s="87"/>
      <c r="C6893" s="87"/>
      <c r="R6893" s="89"/>
      <c r="S6893" s="89"/>
      <c r="T6893" s="89"/>
    </row>
    <row r="6894" spans="2:20" s="86" customFormat="1" ht="10.199999999999999">
      <c r="B6894" s="87"/>
      <c r="C6894" s="87"/>
      <c r="R6894" s="89"/>
      <c r="S6894" s="89"/>
      <c r="T6894" s="89"/>
    </row>
    <row r="6895" spans="2:20" s="86" customFormat="1" ht="10.199999999999999">
      <c r="B6895" s="87"/>
      <c r="C6895" s="87"/>
      <c r="R6895" s="89"/>
      <c r="S6895" s="89"/>
      <c r="T6895" s="89"/>
    </row>
    <row r="6896" spans="2:20" s="86" customFormat="1" ht="10.199999999999999">
      <c r="B6896" s="87"/>
      <c r="C6896" s="87"/>
      <c r="R6896" s="89"/>
      <c r="S6896" s="89"/>
      <c r="T6896" s="89"/>
    </row>
    <row r="6897" spans="2:20" s="86" customFormat="1" ht="10.199999999999999">
      <c r="B6897" s="87"/>
      <c r="C6897" s="87"/>
      <c r="R6897" s="89"/>
      <c r="S6897" s="89"/>
      <c r="T6897" s="89"/>
    </row>
    <row r="6898" spans="2:20" s="86" customFormat="1" ht="10.199999999999999">
      <c r="B6898" s="87"/>
      <c r="C6898" s="87"/>
      <c r="R6898" s="89"/>
      <c r="S6898" s="89"/>
      <c r="T6898" s="89"/>
    </row>
    <row r="6899" spans="2:20" s="86" customFormat="1" ht="10.199999999999999">
      <c r="B6899" s="87"/>
      <c r="C6899" s="87"/>
      <c r="R6899" s="89"/>
      <c r="S6899" s="89"/>
      <c r="T6899" s="89"/>
    </row>
    <row r="6900" spans="2:20" s="86" customFormat="1" ht="10.199999999999999">
      <c r="B6900" s="87"/>
      <c r="C6900" s="87"/>
      <c r="R6900" s="89"/>
      <c r="S6900" s="89"/>
      <c r="T6900" s="89"/>
    </row>
    <row r="6901" spans="2:20" s="86" customFormat="1" ht="10.199999999999999">
      <c r="B6901" s="87"/>
      <c r="C6901" s="87"/>
      <c r="R6901" s="89"/>
      <c r="S6901" s="89"/>
      <c r="T6901" s="89"/>
    </row>
    <row r="6902" spans="2:20" s="86" customFormat="1" ht="10.199999999999999">
      <c r="B6902" s="87"/>
      <c r="C6902" s="87"/>
      <c r="R6902" s="89"/>
      <c r="S6902" s="89"/>
      <c r="T6902" s="89"/>
    </row>
    <row r="6903" spans="2:20" s="86" customFormat="1" ht="10.199999999999999">
      <c r="B6903" s="87"/>
      <c r="C6903" s="87"/>
      <c r="R6903" s="89"/>
      <c r="S6903" s="89"/>
      <c r="T6903" s="89"/>
    </row>
    <row r="6904" spans="2:20" s="86" customFormat="1" ht="10.199999999999999">
      <c r="B6904" s="87"/>
      <c r="C6904" s="87"/>
      <c r="R6904" s="89"/>
      <c r="S6904" s="89"/>
      <c r="T6904" s="89"/>
    </row>
    <row r="6905" spans="2:20" s="86" customFormat="1" ht="10.199999999999999">
      <c r="B6905" s="87"/>
      <c r="C6905" s="87"/>
      <c r="R6905" s="89"/>
      <c r="S6905" s="89"/>
      <c r="T6905" s="89"/>
    </row>
    <row r="6906" spans="2:20" s="86" customFormat="1" ht="10.199999999999999">
      <c r="B6906" s="87"/>
      <c r="C6906" s="87"/>
      <c r="R6906" s="89"/>
      <c r="S6906" s="89"/>
      <c r="T6906" s="89"/>
    </row>
    <row r="6907" spans="2:20" s="86" customFormat="1" ht="10.199999999999999">
      <c r="B6907" s="87"/>
      <c r="C6907" s="87"/>
      <c r="R6907" s="89"/>
      <c r="S6907" s="89"/>
      <c r="T6907" s="89"/>
    </row>
    <row r="6908" spans="2:20" s="86" customFormat="1" ht="10.199999999999999">
      <c r="B6908" s="87"/>
      <c r="C6908" s="87"/>
      <c r="R6908" s="89"/>
      <c r="S6908" s="89"/>
      <c r="T6908" s="89"/>
    </row>
    <row r="6909" spans="2:20" s="86" customFormat="1" ht="10.199999999999999">
      <c r="B6909" s="87"/>
      <c r="C6909" s="87"/>
      <c r="R6909" s="89"/>
      <c r="S6909" s="89"/>
      <c r="T6909" s="89"/>
    </row>
    <row r="6910" spans="2:20" s="86" customFormat="1" ht="10.199999999999999">
      <c r="B6910" s="87"/>
      <c r="C6910" s="87"/>
      <c r="R6910" s="89"/>
      <c r="S6910" s="89"/>
      <c r="T6910" s="89"/>
    </row>
    <row r="6911" spans="2:20" s="86" customFormat="1" ht="10.199999999999999">
      <c r="B6911" s="87"/>
      <c r="C6911" s="87"/>
      <c r="R6911" s="89"/>
      <c r="S6911" s="89"/>
      <c r="T6911" s="89"/>
    </row>
    <row r="6912" spans="2:20" s="86" customFormat="1" ht="10.199999999999999">
      <c r="B6912" s="87"/>
      <c r="C6912" s="87"/>
      <c r="R6912" s="89"/>
      <c r="S6912" s="89"/>
      <c r="T6912" s="89"/>
    </row>
    <row r="6913" spans="2:20" s="86" customFormat="1" ht="10.199999999999999">
      <c r="B6913" s="87"/>
      <c r="C6913" s="87"/>
      <c r="R6913" s="89"/>
      <c r="S6913" s="89"/>
      <c r="T6913" s="89"/>
    </row>
    <row r="6914" spans="2:20" s="86" customFormat="1" ht="10.199999999999999">
      <c r="B6914" s="87"/>
      <c r="C6914" s="87"/>
      <c r="R6914" s="89"/>
      <c r="S6914" s="89"/>
      <c r="T6914" s="89"/>
    </row>
    <row r="6915" spans="2:20" s="86" customFormat="1" ht="10.199999999999999">
      <c r="B6915" s="87"/>
      <c r="C6915" s="87"/>
      <c r="R6915" s="89"/>
      <c r="S6915" s="89"/>
      <c r="T6915" s="89"/>
    </row>
    <row r="6916" spans="2:20" s="86" customFormat="1" ht="10.199999999999999">
      <c r="B6916" s="87"/>
      <c r="C6916" s="87"/>
      <c r="R6916" s="89"/>
      <c r="S6916" s="89"/>
      <c r="T6916" s="89"/>
    </row>
    <row r="6917" spans="2:20" s="86" customFormat="1" ht="10.199999999999999">
      <c r="B6917" s="87"/>
      <c r="C6917" s="87"/>
      <c r="R6917" s="89"/>
      <c r="S6917" s="89"/>
      <c r="T6917" s="89"/>
    </row>
    <row r="6918" spans="2:20" s="86" customFormat="1" ht="10.199999999999999">
      <c r="B6918" s="87"/>
      <c r="C6918" s="87"/>
      <c r="R6918" s="89"/>
      <c r="S6918" s="89"/>
      <c r="T6918" s="89"/>
    </row>
    <row r="6919" spans="2:20" s="86" customFormat="1" ht="10.199999999999999">
      <c r="B6919" s="87"/>
      <c r="C6919" s="87"/>
      <c r="R6919" s="89"/>
      <c r="S6919" s="89"/>
      <c r="T6919" s="89"/>
    </row>
    <row r="6920" spans="2:20" s="86" customFormat="1" ht="10.199999999999999">
      <c r="B6920" s="87"/>
      <c r="C6920" s="87"/>
      <c r="R6920" s="89"/>
      <c r="S6920" s="89"/>
      <c r="T6920" s="89"/>
    </row>
    <row r="6921" spans="2:20" s="86" customFormat="1" ht="10.199999999999999">
      <c r="B6921" s="87"/>
      <c r="C6921" s="87"/>
      <c r="R6921" s="89"/>
      <c r="S6921" s="89"/>
      <c r="T6921" s="89"/>
    </row>
    <row r="6922" spans="2:20" s="86" customFormat="1" ht="10.199999999999999">
      <c r="B6922" s="87"/>
      <c r="C6922" s="87"/>
      <c r="R6922" s="89"/>
      <c r="S6922" s="89"/>
      <c r="T6922" s="89"/>
    </row>
    <row r="6923" spans="2:20" s="86" customFormat="1" ht="10.199999999999999">
      <c r="B6923" s="87"/>
      <c r="C6923" s="87"/>
      <c r="R6923" s="89"/>
      <c r="S6923" s="89"/>
      <c r="T6923" s="89"/>
    </row>
    <row r="6924" spans="2:20" s="86" customFormat="1" ht="10.199999999999999">
      <c r="B6924" s="87"/>
      <c r="C6924" s="87"/>
      <c r="R6924" s="89"/>
      <c r="S6924" s="89"/>
      <c r="T6924" s="89"/>
    </row>
    <row r="6925" spans="2:20" s="86" customFormat="1" ht="10.199999999999999">
      <c r="B6925" s="87"/>
      <c r="C6925" s="87"/>
      <c r="R6925" s="89"/>
      <c r="S6925" s="89"/>
      <c r="T6925" s="89"/>
    </row>
    <row r="6926" spans="2:20" s="86" customFormat="1" ht="10.199999999999999">
      <c r="B6926" s="87"/>
      <c r="C6926" s="87"/>
      <c r="R6926" s="89"/>
      <c r="S6926" s="89"/>
      <c r="T6926" s="89"/>
    </row>
    <row r="6927" spans="2:20" s="86" customFormat="1" ht="10.199999999999999">
      <c r="B6927" s="87"/>
      <c r="C6927" s="87"/>
      <c r="R6927" s="89"/>
      <c r="S6927" s="89"/>
      <c r="T6927" s="89"/>
    </row>
    <row r="6928" spans="2:20" s="86" customFormat="1" ht="10.199999999999999">
      <c r="B6928" s="87"/>
      <c r="C6928" s="87"/>
      <c r="R6928" s="89"/>
      <c r="S6928" s="89"/>
      <c r="T6928" s="89"/>
    </row>
    <row r="6929" spans="2:20" s="86" customFormat="1" ht="10.199999999999999">
      <c r="B6929" s="87"/>
      <c r="C6929" s="87"/>
      <c r="R6929" s="89"/>
      <c r="S6929" s="89"/>
      <c r="T6929" s="89"/>
    </row>
    <row r="6930" spans="2:20" s="86" customFormat="1" ht="10.199999999999999">
      <c r="B6930" s="87"/>
      <c r="C6930" s="87"/>
      <c r="R6930" s="89"/>
      <c r="S6930" s="89"/>
      <c r="T6930" s="89"/>
    </row>
    <row r="6931" spans="2:20" s="86" customFormat="1" ht="10.199999999999999">
      <c r="B6931" s="87"/>
      <c r="C6931" s="87"/>
      <c r="R6931" s="89"/>
      <c r="S6931" s="89"/>
      <c r="T6931" s="89"/>
    </row>
    <row r="6932" spans="2:20" s="86" customFormat="1" ht="10.199999999999999">
      <c r="B6932" s="87"/>
      <c r="C6932" s="87"/>
      <c r="R6932" s="89"/>
      <c r="S6932" s="89"/>
      <c r="T6932" s="89"/>
    </row>
    <row r="6933" spans="2:20" s="86" customFormat="1" ht="10.199999999999999">
      <c r="B6933" s="87"/>
      <c r="C6933" s="87"/>
      <c r="R6933" s="89"/>
      <c r="S6933" s="89"/>
      <c r="T6933" s="89"/>
    </row>
    <row r="6934" spans="2:20" s="86" customFormat="1" ht="10.199999999999999">
      <c r="B6934" s="87"/>
      <c r="C6934" s="87"/>
      <c r="R6934" s="89"/>
      <c r="S6934" s="89"/>
      <c r="T6934" s="89"/>
    </row>
    <row r="6935" spans="2:20" s="86" customFormat="1" ht="10.199999999999999">
      <c r="B6935" s="87"/>
      <c r="C6935" s="87"/>
      <c r="R6935" s="89"/>
      <c r="S6935" s="89"/>
      <c r="T6935" s="89"/>
    </row>
    <row r="6936" spans="2:20" s="86" customFormat="1" ht="10.199999999999999">
      <c r="B6936" s="87"/>
      <c r="C6936" s="87"/>
      <c r="R6936" s="89"/>
      <c r="S6936" s="89"/>
      <c r="T6936" s="89"/>
    </row>
    <row r="6937" spans="2:20" s="86" customFormat="1" ht="10.199999999999999">
      <c r="B6937" s="87"/>
      <c r="C6937" s="87"/>
      <c r="R6937" s="89"/>
      <c r="S6937" s="89"/>
      <c r="T6937" s="89"/>
    </row>
    <row r="6938" spans="2:20" s="86" customFormat="1" ht="10.199999999999999">
      <c r="B6938" s="87"/>
      <c r="C6938" s="87"/>
      <c r="R6938" s="89"/>
      <c r="S6938" s="89"/>
      <c r="T6938" s="89"/>
    </row>
    <row r="6939" spans="2:20" s="86" customFormat="1" ht="10.199999999999999">
      <c r="B6939" s="87"/>
      <c r="C6939" s="87"/>
      <c r="R6939" s="89"/>
      <c r="S6939" s="89"/>
      <c r="T6939" s="89"/>
    </row>
    <row r="6940" spans="2:20" s="86" customFormat="1" ht="10.199999999999999">
      <c r="B6940" s="87"/>
      <c r="C6940" s="87"/>
      <c r="R6940" s="89"/>
      <c r="S6940" s="89"/>
      <c r="T6940" s="89"/>
    </row>
    <row r="6941" spans="2:20" s="86" customFormat="1" ht="10.199999999999999">
      <c r="B6941" s="87"/>
      <c r="C6941" s="87"/>
      <c r="R6941" s="89"/>
      <c r="S6941" s="89"/>
      <c r="T6941" s="89"/>
    </row>
    <row r="6942" spans="2:20" s="86" customFormat="1" ht="10.199999999999999">
      <c r="B6942" s="87"/>
      <c r="C6942" s="87"/>
      <c r="R6942" s="89"/>
      <c r="S6942" s="89"/>
      <c r="T6942" s="89"/>
    </row>
    <row r="6943" spans="2:20" s="86" customFormat="1" ht="10.199999999999999">
      <c r="B6943" s="87"/>
      <c r="C6943" s="87"/>
      <c r="R6943" s="89"/>
      <c r="S6943" s="89"/>
      <c r="T6943" s="89"/>
    </row>
    <row r="6944" spans="2:20" s="86" customFormat="1" ht="10.199999999999999">
      <c r="B6944" s="87"/>
      <c r="C6944" s="87"/>
      <c r="R6944" s="89"/>
      <c r="S6944" s="89"/>
      <c r="T6944" s="89"/>
    </row>
    <row r="6945" spans="2:20" s="86" customFormat="1" ht="10.199999999999999">
      <c r="B6945" s="87"/>
      <c r="C6945" s="87"/>
      <c r="R6945" s="89"/>
      <c r="S6945" s="89"/>
      <c r="T6945" s="89"/>
    </row>
    <row r="6946" spans="2:20" s="86" customFormat="1" ht="10.199999999999999">
      <c r="B6946" s="87"/>
      <c r="C6946" s="87"/>
      <c r="R6946" s="89"/>
      <c r="S6946" s="89"/>
      <c r="T6946" s="89"/>
    </row>
    <row r="6947" spans="2:20" s="86" customFormat="1" ht="10.199999999999999">
      <c r="B6947" s="87"/>
      <c r="C6947" s="87"/>
      <c r="R6947" s="89"/>
      <c r="S6947" s="89"/>
      <c r="T6947" s="89"/>
    </row>
    <row r="6948" spans="2:20" s="86" customFormat="1" ht="10.199999999999999">
      <c r="B6948" s="87"/>
      <c r="C6948" s="87"/>
      <c r="R6948" s="89"/>
      <c r="S6948" s="89"/>
      <c r="T6948" s="89"/>
    </row>
    <row r="6949" spans="2:20" s="86" customFormat="1" ht="10.199999999999999">
      <c r="B6949" s="87"/>
      <c r="C6949" s="87"/>
      <c r="R6949" s="89"/>
      <c r="S6949" s="89"/>
      <c r="T6949" s="89"/>
    </row>
    <row r="6950" spans="2:20" s="86" customFormat="1" ht="10.199999999999999">
      <c r="B6950" s="87"/>
      <c r="C6950" s="87"/>
      <c r="R6950" s="89"/>
      <c r="S6950" s="89"/>
      <c r="T6950" s="89"/>
    </row>
    <row r="6951" spans="2:20" s="86" customFormat="1" ht="10.199999999999999">
      <c r="B6951" s="87"/>
      <c r="C6951" s="87"/>
      <c r="R6951" s="89"/>
      <c r="S6951" s="89"/>
      <c r="T6951" s="89"/>
    </row>
    <row r="6952" spans="2:20" s="86" customFormat="1" ht="10.199999999999999">
      <c r="B6952" s="87"/>
      <c r="C6952" s="87"/>
      <c r="R6952" s="89"/>
      <c r="S6952" s="89"/>
      <c r="T6952" s="89"/>
    </row>
    <row r="6953" spans="2:20" s="86" customFormat="1" ht="10.199999999999999">
      <c r="B6953" s="87"/>
      <c r="C6953" s="87"/>
      <c r="R6953" s="89"/>
      <c r="S6953" s="89"/>
      <c r="T6953" s="89"/>
    </row>
    <row r="6954" spans="2:20" s="86" customFormat="1" ht="10.199999999999999">
      <c r="B6954" s="87"/>
      <c r="C6954" s="87"/>
      <c r="R6954" s="89"/>
      <c r="S6954" s="89"/>
      <c r="T6954" s="89"/>
    </row>
    <row r="6955" spans="2:20" s="86" customFormat="1" ht="10.199999999999999">
      <c r="B6955" s="87"/>
      <c r="C6955" s="87"/>
      <c r="R6955" s="89"/>
      <c r="S6955" s="89"/>
      <c r="T6955" s="89"/>
    </row>
    <row r="6956" spans="2:20" s="86" customFormat="1" ht="10.199999999999999">
      <c r="B6956" s="87"/>
      <c r="C6956" s="87"/>
      <c r="R6956" s="89"/>
      <c r="S6956" s="89"/>
      <c r="T6956" s="89"/>
    </row>
    <row r="6957" spans="2:20" s="86" customFormat="1" ht="10.199999999999999">
      <c r="B6957" s="87"/>
      <c r="C6957" s="87"/>
      <c r="R6957" s="89"/>
      <c r="S6957" s="89"/>
      <c r="T6957" s="89"/>
    </row>
    <row r="6958" spans="2:20" s="86" customFormat="1" ht="10.199999999999999">
      <c r="B6958" s="87"/>
      <c r="C6958" s="87"/>
      <c r="R6958" s="89"/>
      <c r="S6958" s="89"/>
      <c r="T6958" s="89"/>
    </row>
    <row r="6959" spans="2:20" s="86" customFormat="1" ht="10.199999999999999">
      <c r="B6959" s="87"/>
      <c r="C6959" s="87"/>
      <c r="R6959" s="89"/>
      <c r="S6959" s="89"/>
      <c r="T6959" s="89"/>
    </row>
    <row r="6960" spans="2:20" s="86" customFormat="1" ht="10.199999999999999">
      <c r="B6960" s="87"/>
      <c r="C6960" s="87"/>
      <c r="R6960" s="89"/>
      <c r="S6960" s="89"/>
      <c r="T6960" s="89"/>
    </row>
    <row r="6961" spans="2:20" s="86" customFormat="1" ht="10.199999999999999">
      <c r="B6961" s="87"/>
      <c r="C6961" s="87"/>
      <c r="R6961" s="89"/>
      <c r="S6961" s="89"/>
      <c r="T6961" s="89"/>
    </row>
    <row r="6962" spans="2:20" s="86" customFormat="1" ht="10.199999999999999">
      <c r="B6962" s="87"/>
      <c r="C6962" s="87"/>
      <c r="R6962" s="89"/>
      <c r="S6962" s="89"/>
      <c r="T6962" s="89"/>
    </row>
    <row r="6963" spans="2:20" s="86" customFormat="1" ht="10.199999999999999">
      <c r="B6963" s="87"/>
      <c r="C6963" s="87"/>
      <c r="R6963" s="89"/>
      <c r="S6963" s="89"/>
      <c r="T6963" s="89"/>
    </row>
    <row r="6964" spans="2:20" s="86" customFormat="1" ht="10.199999999999999">
      <c r="B6964" s="87"/>
      <c r="C6964" s="87"/>
      <c r="R6964" s="89"/>
      <c r="S6964" s="89"/>
      <c r="T6964" s="89"/>
    </row>
    <row r="6965" spans="2:20" s="86" customFormat="1" ht="10.199999999999999">
      <c r="B6965" s="87"/>
      <c r="C6965" s="87"/>
      <c r="R6965" s="89"/>
      <c r="S6965" s="89"/>
      <c r="T6965" s="89"/>
    </row>
    <row r="6966" spans="2:20" s="86" customFormat="1" ht="10.199999999999999">
      <c r="B6966" s="87"/>
      <c r="C6966" s="87"/>
      <c r="R6966" s="89"/>
      <c r="S6966" s="89"/>
      <c r="T6966" s="89"/>
    </row>
    <row r="6967" spans="2:20" s="86" customFormat="1" ht="10.199999999999999">
      <c r="B6967" s="87"/>
      <c r="C6967" s="87"/>
      <c r="R6967" s="89"/>
      <c r="S6967" s="89"/>
      <c r="T6967" s="89"/>
    </row>
    <row r="6968" spans="2:20" s="86" customFormat="1" ht="10.199999999999999">
      <c r="B6968" s="87"/>
      <c r="C6968" s="87"/>
      <c r="R6968" s="89"/>
      <c r="S6968" s="89"/>
      <c r="T6968" s="89"/>
    </row>
    <row r="6969" spans="2:20" s="86" customFormat="1" ht="10.199999999999999">
      <c r="B6969" s="87"/>
      <c r="C6969" s="87"/>
      <c r="R6969" s="89"/>
      <c r="S6969" s="89"/>
      <c r="T6969" s="89"/>
    </row>
    <row r="6970" spans="2:20" s="86" customFormat="1" ht="10.199999999999999">
      <c r="B6970" s="87"/>
      <c r="C6970" s="87"/>
      <c r="R6970" s="89"/>
      <c r="S6970" s="89"/>
      <c r="T6970" s="89"/>
    </row>
    <row r="6971" spans="2:20" s="86" customFormat="1" ht="10.199999999999999">
      <c r="B6971" s="87"/>
      <c r="C6971" s="87"/>
      <c r="R6971" s="89"/>
      <c r="S6971" s="89"/>
      <c r="T6971" s="89"/>
    </row>
    <row r="6972" spans="2:20" s="86" customFormat="1" ht="10.199999999999999">
      <c r="B6972" s="87"/>
      <c r="C6972" s="87"/>
      <c r="R6972" s="89"/>
      <c r="S6972" s="89"/>
      <c r="T6972" s="89"/>
    </row>
    <row r="6973" spans="2:20" s="86" customFormat="1" ht="10.199999999999999">
      <c r="B6973" s="87"/>
      <c r="C6973" s="87"/>
      <c r="R6973" s="89"/>
      <c r="S6973" s="89"/>
      <c r="T6973" s="89"/>
    </row>
    <row r="6974" spans="2:20" s="86" customFormat="1" ht="10.199999999999999">
      <c r="B6974" s="87"/>
      <c r="C6974" s="87"/>
      <c r="R6974" s="89"/>
      <c r="S6974" s="89"/>
      <c r="T6974" s="89"/>
    </row>
    <row r="6975" spans="2:20" s="86" customFormat="1" ht="10.199999999999999">
      <c r="B6975" s="87"/>
      <c r="C6975" s="87"/>
      <c r="R6975" s="89"/>
      <c r="S6975" s="89"/>
      <c r="T6975" s="89"/>
    </row>
    <row r="6976" spans="2:20" s="86" customFormat="1" ht="10.199999999999999">
      <c r="B6976" s="87"/>
      <c r="C6976" s="87"/>
      <c r="R6976" s="89"/>
      <c r="S6976" s="89"/>
      <c r="T6976" s="89"/>
    </row>
    <row r="6977" spans="2:20" s="86" customFormat="1" ht="10.199999999999999">
      <c r="B6977" s="87"/>
      <c r="C6977" s="87"/>
      <c r="R6977" s="89"/>
      <c r="S6977" s="89"/>
      <c r="T6977" s="89"/>
    </row>
    <row r="6978" spans="2:20" s="86" customFormat="1" ht="10.199999999999999">
      <c r="B6978" s="87"/>
      <c r="C6978" s="87"/>
      <c r="R6978" s="89"/>
      <c r="S6978" s="89"/>
      <c r="T6978" s="89"/>
    </row>
    <row r="6979" spans="2:20" s="86" customFormat="1" ht="10.199999999999999">
      <c r="B6979" s="87"/>
      <c r="C6979" s="87"/>
      <c r="R6979" s="89"/>
      <c r="S6979" s="89"/>
      <c r="T6979" s="89"/>
    </row>
    <row r="6980" spans="2:20" s="86" customFormat="1" ht="10.199999999999999">
      <c r="B6980" s="87"/>
      <c r="C6980" s="87"/>
      <c r="R6980" s="89"/>
      <c r="S6980" s="89"/>
      <c r="T6980" s="89"/>
    </row>
    <row r="6981" spans="2:20" s="86" customFormat="1" ht="10.199999999999999">
      <c r="B6981" s="87"/>
      <c r="C6981" s="87"/>
      <c r="R6981" s="89"/>
      <c r="S6981" s="89"/>
      <c r="T6981" s="89"/>
    </row>
    <row r="6982" spans="2:20" s="86" customFormat="1" ht="10.199999999999999">
      <c r="B6982" s="87"/>
      <c r="C6982" s="87"/>
      <c r="R6982" s="89"/>
      <c r="S6982" s="89"/>
      <c r="T6982" s="89"/>
    </row>
    <row r="6983" spans="2:20" s="86" customFormat="1" ht="10.199999999999999">
      <c r="B6983" s="87"/>
      <c r="C6983" s="87"/>
      <c r="R6983" s="89"/>
      <c r="S6983" s="89"/>
      <c r="T6983" s="89"/>
    </row>
    <row r="6984" spans="2:20" s="86" customFormat="1" ht="10.199999999999999">
      <c r="B6984" s="87"/>
      <c r="C6984" s="87"/>
      <c r="R6984" s="89"/>
      <c r="S6984" s="89"/>
      <c r="T6984" s="89"/>
    </row>
    <row r="6985" spans="2:20" s="86" customFormat="1" ht="10.199999999999999">
      <c r="B6985" s="87"/>
      <c r="C6985" s="87"/>
      <c r="R6985" s="89"/>
      <c r="S6985" s="89"/>
      <c r="T6985" s="89"/>
    </row>
    <row r="6986" spans="2:20" s="86" customFormat="1" ht="10.199999999999999">
      <c r="B6986" s="87"/>
      <c r="C6986" s="87"/>
      <c r="R6986" s="89"/>
      <c r="S6986" s="89"/>
      <c r="T6986" s="89"/>
    </row>
    <row r="6987" spans="2:20" s="86" customFormat="1" ht="10.199999999999999">
      <c r="B6987" s="87"/>
      <c r="C6987" s="87"/>
      <c r="R6987" s="89"/>
      <c r="S6987" s="89"/>
      <c r="T6987" s="89"/>
    </row>
    <row r="6988" spans="2:20" s="86" customFormat="1" ht="10.199999999999999">
      <c r="B6988" s="87"/>
      <c r="C6988" s="87"/>
      <c r="R6988" s="89"/>
      <c r="S6988" s="89"/>
      <c r="T6988" s="89"/>
    </row>
    <row r="6989" spans="2:20" s="86" customFormat="1" ht="10.199999999999999">
      <c r="B6989" s="87"/>
      <c r="C6989" s="87"/>
      <c r="R6989" s="89"/>
      <c r="S6989" s="89"/>
      <c r="T6989" s="89"/>
    </row>
    <row r="6990" spans="2:20" s="86" customFormat="1" ht="10.199999999999999">
      <c r="B6990" s="87"/>
      <c r="C6990" s="87"/>
      <c r="R6990" s="89"/>
      <c r="S6990" s="89"/>
      <c r="T6990" s="89"/>
    </row>
    <row r="6991" spans="2:20" s="86" customFormat="1" ht="10.199999999999999">
      <c r="B6991" s="87"/>
      <c r="C6991" s="87"/>
      <c r="R6991" s="89"/>
      <c r="S6991" s="89"/>
      <c r="T6991" s="89"/>
    </row>
    <row r="6992" spans="2:20" s="86" customFormat="1" ht="10.199999999999999">
      <c r="B6992" s="87"/>
      <c r="C6992" s="87"/>
      <c r="R6992" s="89"/>
      <c r="S6992" s="89"/>
      <c r="T6992" s="89"/>
    </row>
    <row r="6993" spans="2:20" s="86" customFormat="1" ht="10.199999999999999">
      <c r="B6993" s="87"/>
      <c r="C6993" s="87"/>
      <c r="R6993" s="89"/>
      <c r="S6993" s="89"/>
      <c r="T6993" s="89"/>
    </row>
    <row r="6994" spans="2:20" s="86" customFormat="1" ht="10.199999999999999">
      <c r="B6994" s="87"/>
      <c r="C6994" s="87"/>
      <c r="R6994" s="89"/>
      <c r="S6994" s="89"/>
      <c r="T6994" s="89"/>
    </row>
    <row r="6995" spans="2:20" s="86" customFormat="1" ht="10.199999999999999">
      <c r="B6995" s="87"/>
      <c r="C6995" s="87"/>
      <c r="R6995" s="89"/>
      <c r="S6995" s="89"/>
      <c r="T6995" s="89"/>
    </row>
    <row r="6996" spans="2:20" s="86" customFormat="1" ht="10.199999999999999">
      <c r="B6996" s="87"/>
      <c r="C6996" s="87"/>
      <c r="R6996" s="89"/>
      <c r="S6996" s="89"/>
      <c r="T6996" s="89"/>
    </row>
    <row r="6997" spans="2:20" s="86" customFormat="1" ht="10.199999999999999">
      <c r="B6997" s="87"/>
      <c r="C6997" s="87"/>
      <c r="R6997" s="89"/>
      <c r="S6997" s="89"/>
      <c r="T6997" s="89"/>
    </row>
    <row r="6998" spans="2:20" s="86" customFormat="1" ht="10.199999999999999">
      <c r="B6998" s="87"/>
      <c r="C6998" s="87"/>
      <c r="R6998" s="89"/>
      <c r="S6998" s="89"/>
      <c r="T6998" s="89"/>
    </row>
    <row r="6999" spans="2:20" s="86" customFormat="1" ht="10.199999999999999">
      <c r="B6999" s="87"/>
      <c r="C6999" s="87"/>
      <c r="R6999" s="89"/>
      <c r="S6999" s="89"/>
      <c r="T6999" s="89"/>
    </row>
    <row r="7000" spans="2:20" s="86" customFormat="1" ht="10.199999999999999">
      <c r="B7000" s="87"/>
      <c r="C7000" s="87"/>
      <c r="R7000" s="89"/>
      <c r="S7000" s="89"/>
      <c r="T7000" s="89"/>
    </row>
    <row r="7001" spans="2:20" s="86" customFormat="1" ht="10.199999999999999">
      <c r="B7001" s="87"/>
      <c r="C7001" s="87"/>
      <c r="R7001" s="89"/>
      <c r="S7001" s="89"/>
      <c r="T7001" s="89"/>
    </row>
    <row r="7002" spans="2:20" s="86" customFormat="1" ht="10.199999999999999">
      <c r="B7002" s="87"/>
      <c r="C7002" s="87"/>
      <c r="R7002" s="89"/>
      <c r="S7002" s="89"/>
      <c r="T7002" s="89"/>
    </row>
    <row r="7003" spans="2:20" s="86" customFormat="1" ht="10.199999999999999">
      <c r="B7003" s="87"/>
      <c r="C7003" s="87"/>
      <c r="R7003" s="89"/>
      <c r="S7003" s="89"/>
      <c r="T7003" s="89"/>
    </row>
    <row r="7004" spans="2:20" s="86" customFormat="1" ht="10.199999999999999">
      <c r="B7004" s="87"/>
      <c r="C7004" s="87"/>
      <c r="R7004" s="89"/>
      <c r="S7004" s="89"/>
      <c r="T7004" s="89"/>
    </row>
    <row r="7005" spans="2:20" s="86" customFormat="1" ht="10.199999999999999">
      <c r="B7005" s="87"/>
      <c r="C7005" s="87"/>
      <c r="R7005" s="89"/>
      <c r="S7005" s="89"/>
      <c r="T7005" s="89"/>
    </row>
    <row r="7006" spans="2:20" s="86" customFormat="1" ht="10.199999999999999">
      <c r="B7006" s="87"/>
      <c r="C7006" s="87"/>
      <c r="R7006" s="89"/>
      <c r="S7006" s="89"/>
      <c r="T7006" s="89"/>
    </row>
    <row r="7007" spans="2:20" s="86" customFormat="1" ht="10.199999999999999">
      <c r="B7007" s="87"/>
      <c r="C7007" s="87"/>
      <c r="R7007" s="89"/>
      <c r="S7007" s="89"/>
      <c r="T7007" s="89"/>
    </row>
    <row r="7008" spans="2:20" s="86" customFormat="1" ht="10.199999999999999">
      <c r="B7008" s="87"/>
      <c r="C7008" s="87"/>
      <c r="R7008" s="89"/>
      <c r="S7008" s="89"/>
      <c r="T7008" s="89"/>
    </row>
    <row r="7009" spans="2:20" s="86" customFormat="1" ht="10.199999999999999">
      <c r="B7009" s="87"/>
      <c r="C7009" s="87"/>
      <c r="R7009" s="89"/>
      <c r="S7009" s="89"/>
      <c r="T7009" s="89"/>
    </row>
    <row r="7010" spans="2:20" s="86" customFormat="1" ht="10.199999999999999">
      <c r="B7010" s="87"/>
      <c r="C7010" s="87"/>
      <c r="R7010" s="89"/>
      <c r="S7010" s="89"/>
      <c r="T7010" s="89"/>
    </row>
    <row r="7011" spans="2:20" s="86" customFormat="1" ht="10.199999999999999">
      <c r="B7011" s="87"/>
      <c r="C7011" s="87"/>
      <c r="R7011" s="89"/>
      <c r="S7011" s="89"/>
      <c r="T7011" s="89"/>
    </row>
    <row r="7012" spans="2:20" s="86" customFormat="1" ht="10.199999999999999">
      <c r="B7012" s="87"/>
      <c r="C7012" s="87"/>
      <c r="R7012" s="89"/>
      <c r="S7012" s="89"/>
      <c r="T7012" s="89"/>
    </row>
    <row r="7013" spans="2:20" s="86" customFormat="1" ht="10.199999999999999">
      <c r="B7013" s="87"/>
      <c r="C7013" s="87"/>
      <c r="R7013" s="89"/>
      <c r="S7013" s="89"/>
      <c r="T7013" s="89"/>
    </row>
    <row r="7014" spans="2:20" s="86" customFormat="1" ht="10.199999999999999">
      <c r="B7014" s="87"/>
      <c r="C7014" s="87"/>
      <c r="R7014" s="89"/>
      <c r="S7014" s="89"/>
      <c r="T7014" s="89"/>
    </row>
    <row r="7015" spans="2:20" s="86" customFormat="1" ht="10.199999999999999">
      <c r="B7015" s="87"/>
      <c r="C7015" s="87"/>
      <c r="R7015" s="89"/>
      <c r="S7015" s="89"/>
      <c r="T7015" s="89"/>
    </row>
    <row r="7016" spans="2:20" s="86" customFormat="1" ht="10.199999999999999">
      <c r="B7016" s="87"/>
      <c r="C7016" s="87"/>
      <c r="R7016" s="89"/>
      <c r="S7016" s="89"/>
      <c r="T7016" s="89"/>
    </row>
    <row r="7017" spans="2:20" s="86" customFormat="1" ht="10.199999999999999">
      <c r="B7017" s="87"/>
      <c r="C7017" s="87"/>
      <c r="R7017" s="89"/>
      <c r="S7017" s="89"/>
      <c r="T7017" s="89"/>
    </row>
    <row r="7018" spans="2:20" s="86" customFormat="1" ht="10.199999999999999">
      <c r="B7018" s="87"/>
      <c r="C7018" s="87"/>
      <c r="R7018" s="89"/>
      <c r="S7018" s="89"/>
      <c r="T7018" s="89"/>
    </row>
    <row r="7019" spans="2:20" s="86" customFormat="1" ht="10.199999999999999">
      <c r="B7019" s="87"/>
      <c r="C7019" s="87"/>
      <c r="R7019" s="89"/>
      <c r="S7019" s="89"/>
      <c r="T7019" s="89"/>
    </row>
    <row r="7020" spans="2:20" s="86" customFormat="1" ht="10.199999999999999">
      <c r="B7020" s="87"/>
      <c r="C7020" s="87"/>
      <c r="R7020" s="89"/>
      <c r="S7020" s="89"/>
      <c r="T7020" s="89"/>
    </row>
    <row r="7021" spans="2:20" s="86" customFormat="1" ht="10.199999999999999">
      <c r="B7021" s="87"/>
      <c r="C7021" s="87"/>
      <c r="R7021" s="89"/>
      <c r="S7021" s="89"/>
      <c r="T7021" s="89"/>
    </row>
    <row r="7022" spans="2:20" s="86" customFormat="1" ht="10.199999999999999">
      <c r="B7022" s="87"/>
      <c r="C7022" s="87"/>
      <c r="R7022" s="89"/>
      <c r="S7022" s="89"/>
      <c r="T7022" s="89"/>
    </row>
    <row r="7023" spans="2:20" s="86" customFormat="1" ht="10.199999999999999">
      <c r="B7023" s="87"/>
      <c r="C7023" s="87"/>
      <c r="R7023" s="89"/>
      <c r="S7023" s="89"/>
      <c r="T7023" s="89"/>
    </row>
    <row r="7024" spans="2:20" s="86" customFormat="1" ht="10.199999999999999">
      <c r="B7024" s="87"/>
      <c r="C7024" s="87"/>
      <c r="R7024" s="89"/>
      <c r="S7024" s="89"/>
      <c r="T7024" s="89"/>
    </row>
    <row r="7025" spans="2:20" s="86" customFormat="1" ht="10.199999999999999">
      <c r="B7025" s="87"/>
      <c r="C7025" s="87"/>
      <c r="R7025" s="89"/>
      <c r="S7025" s="89"/>
      <c r="T7025" s="89"/>
    </row>
    <row r="7026" spans="2:20" s="86" customFormat="1" ht="10.199999999999999">
      <c r="B7026" s="87"/>
      <c r="C7026" s="87"/>
      <c r="R7026" s="89"/>
      <c r="S7026" s="89"/>
      <c r="T7026" s="89"/>
    </row>
    <row r="7027" spans="2:20" s="86" customFormat="1" ht="10.199999999999999">
      <c r="B7027" s="87"/>
      <c r="C7027" s="87"/>
      <c r="R7027" s="89"/>
      <c r="S7027" s="89"/>
      <c r="T7027" s="89"/>
    </row>
    <row r="7028" spans="2:20" s="86" customFormat="1" ht="10.199999999999999">
      <c r="B7028" s="87"/>
      <c r="C7028" s="87"/>
      <c r="R7028" s="89"/>
      <c r="S7028" s="89"/>
      <c r="T7028" s="89"/>
    </row>
    <row r="7029" spans="2:20" s="86" customFormat="1" ht="10.199999999999999">
      <c r="B7029" s="87"/>
      <c r="C7029" s="87"/>
      <c r="R7029" s="89"/>
      <c r="S7029" s="89"/>
      <c r="T7029" s="89"/>
    </row>
    <row r="7030" spans="2:20" s="86" customFormat="1" ht="10.199999999999999">
      <c r="B7030" s="87"/>
      <c r="C7030" s="87"/>
      <c r="R7030" s="89"/>
      <c r="S7030" s="89"/>
      <c r="T7030" s="89"/>
    </row>
    <row r="7031" spans="2:20" s="86" customFormat="1" ht="10.199999999999999">
      <c r="B7031" s="87"/>
      <c r="C7031" s="87"/>
      <c r="R7031" s="89"/>
      <c r="S7031" s="89"/>
      <c r="T7031" s="89"/>
    </row>
    <row r="7032" spans="2:20" s="86" customFormat="1" ht="10.199999999999999">
      <c r="B7032" s="87"/>
      <c r="C7032" s="87"/>
      <c r="R7032" s="89"/>
      <c r="S7032" s="89"/>
      <c r="T7032" s="89"/>
    </row>
    <row r="7033" spans="2:20" s="86" customFormat="1" ht="10.199999999999999">
      <c r="B7033" s="87"/>
      <c r="C7033" s="87"/>
      <c r="R7033" s="89"/>
      <c r="S7033" s="89"/>
      <c r="T7033" s="89"/>
    </row>
    <row r="7034" spans="2:20" s="86" customFormat="1" ht="10.199999999999999">
      <c r="B7034" s="87"/>
      <c r="C7034" s="87"/>
      <c r="R7034" s="89"/>
      <c r="S7034" s="89"/>
      <c r="T7034" s="89"/>
    </row>
    <row r="7035" spans="2:20" s="86" customFormat="1" ht="10.199999999999999">
      <c r="B7035" s="87"/>
      <c r="C7035" s="87"/>
      <c r="R7035" s="89"/>
      <c r="S7035" s="89"/>
      <c r="T7035" s="89"/>
    </row>
    <row r="7036" spans="2:20" s="86" customFormat="1" ht="10.199999999999999">
      <c r="B7036" s="87"/>
      <c r="C7036" s="87"/>
      <c r="R7036" s="89"/>
      <c r="S7036" s="89"/>
      <c r="T7036" s="89"/>
    </row>
    <row r="7037" spans="2:20" s="86" customFormat="1" ht="10.199999999999999">
      <c r="B7037" s="87"/>
      <c r="C7037" s="87"/>
      <c r="R7037" s="89"/>
      <c r="S7037" s="89"/>
      <c r="T7037" s="89"/>
    </row>
    <row r="7038" spans="2:20" s="86" customFormat="1" ht="10.199999999999999">
      <c r="B7038" s="87"/>
      <c r="C7038" s="87"/>
      <c r="R7038" s="89"/>
      <c r="S7038" s="89"/>
      <c r="T7038" s="89"/>
    </row>
    <row r="7039" spans="2:20" s="86" customFormat="1" ht="10.199999999999999">
      <c r="B7039" s="87"/>
      <c r="C7039" s="87"/>
      <c r="R7039" s="89"/>
      <c r="S7039" s="89"/>
      <c r="T7039" s="89"/>
    </row>
    <row r="7040" spans="2:20" s="86" customFormat="1" ht="10.199999999999999">
      <c r="B7040" s="87"/>
      <c r="C7040" s="87"/>
      <c r="R7040" s="89"/>
      <c r="S7040" s="89"/>
      <c r="T7040" s="89"/>
    </row>
    <row r="7041" spans="2:20" s="86" customFormat="1" ht="10.199999999999999">
      <c r="B7041" s="87"/>
      <c r="C7041" s="87"/>
      <c r="R7041" s="89"/>
      <c r="S7041" s="89"/>
      <c r="T7041" s="89"/>
    </row>
    <row r="7042" spans="2:20" s="86" customFormat="1" ht="10.199999999999999">
      <c r="B7042" s="87"/>
      <c r="C7042" s="87"/>
      <c r="R7042" s="89"/>
      <c r="S7042" s="89"/>
      <c r="T7042" s="89"/>
    </row>
    <row r="7043" spans="2:20" s="86" customFormat="1" ht="10.199999999999999">
      <c r="B7043" s="87"/>
      <c r="C7043" s="87"/>
      <c r="R7043" s="89"/>
      <c r="S7043" s="89"/>
      <c r="T7043" s="89"/>
    </row>
    <row r="7044" spans="2:20" s="86" customFormat="1" ht="10.199999999999999">
      <c r="B7044" s="87"/>
      <c r="C7044" s="87"/>
      <c r="R7044" s="89"/>
      <c r="S7044" s="89"/>
      <c r="T7044" s="89"/>
    </row>
    <row r="7045" spans="2:20" s="86" customFormat="1" ht="10.199999999999999">
      <c r="B7045" s="87"/>
      <c r="C7045" s="87"/>
      <c r="R7045" s="89"/>
      <c r="S7045" s="89"/>
      <c r="T7045" s="89"/>
    </row>
    <row r="7046" spans="2:20" s="86" customFormat="1" ht="10.199999999999999">
      <c r="B7046" s="87"/>
      <c r="C7046" s="87"/>
      <c r="R7046" s="89"/>
      <c r="S7046" s="89"/>
      <c r="T7046" s="89"/>
    </row>
    <row r="7047" spans="2:20" s="86" customFormat="1" ht="10.199999999999999">
      <c r="B7047" s="87"/>
      <c r="C7047" s="87"/>
      <c r="R7047" s="89"/>
      <c r="S7047" s="89"/>
      <c r="T7047" s="89"/>
    </row>
    <row r="7048" spans="2:20" s="86" customFormat="1" ht="10.199999999999999">
      <c r="B7048" s="87"/>
      <c r="C7048" s="87"/>
      <c r="R7048" s="89"/>
      <c r="S7048" s="89"/>
      <c r="T7048" s="89"/>
    </row>
    <row r="7049" spans="2:20" s="86" customFormat="1" ht="10.199999999999999">
      <c r="B7049" s="87"/>
      <c r="C7049" s="87"/>
      <c r="R7049" s="89"/>
      <c r="S7049" s="89"/>
      <c r="T7049" s="89"/>
    </row>
    <row r="7050" spans="2:20" s="86" customFormat="1" ht="10.199999999999999">
      <c r="B7050" s="87"/>
      <c r="C7050" s="87"/>
      <c r="R7050" s="89"/>
      <c r="S7050" s="89"/>
      <c r="T7050" s="89"/>
    </row>
    <row r="7051" spans="2:20" s="86" customFormat="1" ht="10.199999999999999">
      <c r="B7051" s="87"/>
      <c r="C7051" s="87"/>
      <c r="R7051" s="89"/>
      <c r="S7051" s="89"/>
      <c r="T7051" s="89"/>
    </row>
    <row r="7052" spans="2:20" s="86" customFormat="1" ht="10.199999999999999">
      <c r="B7052" s="87"/>
      <c r="C7052" s="87"/>
      <c r="R7052" s="89"/>
      <c r="S7052" s="89"/>
      <c r="T7052" s="89"/>
    </row>
    <row r="7053" spans="2:20" s="86" customFormat="1" ht="10.199999999999999">
      <c r="B7053" s="87"/>
      <c r="C7053" s="87"/>
      <c r="R7053" s="89"/>
      <c r="S7053" s="89"/>
      <c r="T7053" s="89"/>
    </row>
    <row r="7054" spans="2:20" s="86" customFormat="1" ht="10.199999999999999">
      <c r="B7054" s="87"/>
      <c r="C7054" s="87"/>
      <c r="R7054" s="89"/>
      <c r="S7054" s="89"/>
      <c r="T7054" s="89"/>
    </row>
    <row r="7055" spans="2:20" s="86" customFormat="1" ht="10.199999999999999">
      <c r="B7055" s="87"/>
      <c r="C7055" s="87"/>
      <c r="R7055" s="89"/>
      <c r="S7055" s="89"/>
      <c r="T7055" s="89"/>
    </row>
    <row r="7056" spans="2:20" s="86" customFormat="1" ht="10.199999999999999">
      <c r="B7056" s="87"/>
      <c r="C7056" s="87"/>
      <c r="R7056" s="89"/>
      <c r="S7056" s="89"/>
      <c r="T7056" s="89"/>
    </row>
    <row r="7057" spans="2:20" s="86" customFormat="1" ht="10.199999999999999">
      <c r="B7057" s="87"/>
      <c r="C7057" s="87"/>
      <c r="R7057" s="89"/>
      <c r="S7057" s="89"/>
      <c r="T7057" s="89"/>
    </row>
    <row r="7058" spans="2:20" s="86" customFormat="1" ht="10.199999999999999">
      <c r="B7058" s="87"/>
      <c r="C7058" s="87"/>
      <c r="R7058" s="89"/>
      <c r="S7058" s="89"/>
      <c r="T7058" s="89"/>
    </row>
    <row r="7059" spans="2:20" s="86" customFormat="1" ht="10.199999999999999">
      <c r="B7059" s="87"/>
      <c r="C7059" s="87"/>
      <c r="R7059" s="89"/>
      <c r="S7059" s="89"/>
      <c r="T7059" s="89"/>
    </row>
    <row r="7060" spans="2:20" s="86" customFormat="1" ht="10.199999999999999">
      <c r="B7060" s="87"/>
      <c r="C7060" s="87"/>
      <c r="R7060" s="89"/>
      <c r="S7060" s="89"/>
      <c r="T7060" s="89"/>
    </row>
    <row r="7061" spans="2:20" s="86" customFormat="1" ht="10.199999999999999">
      <c r="B7061" s="87"/>
      <c r="C7061" s="87"/>
      <c r="R7061" s="89"/>
      <c r="S7061" s="89"/>
      <c r="T7061" s="89"/>
    </row>
    <row r="7062" spans="2:20" s="86" customFormat="1" ht="10.199999999999999">
      <c r="B7062" s="87"/>
      <c r="C7062" s="87"/>
      <c r="R7062" s="89"/>
      <c r="S7062" s="89"/>
      <c r="T7062" s="89"/>
    </row>
    <row r="7063" spans="2:20" s="86" customFormat="1" ht="10.199999999999999">
      <c r="B7063" s="87"/>
      <c r="C7063" s="87"/>
      <c r="R7063" s="89"/>
      <c r="S7063" s="89"/>
      <c r="T7063" s="89"/>
    </row>
    <row r="7064" spans="2:20" s="86" customFormat="1" ht="10.199999999999999">
      <c r="B7064" s="87"/>
      <c r="C7064" s="87"/>
      <c r="R7064" s="89"/>
      <c r="S7064" s="89"/>
      <c r="T7064" s="89"/>
    </row>
    <row r="7065" spans="2:20" s="86" customFormat="1" ht="10.199999999999999">
      <c r="B7065" s="87"/>
      <c r="C7065" s="87"/>
      <c r="R7065" s="89"/>
      <c r="S7065" s="89"/>
      <c r="T7065" s="89"/>
    </row>
    <row r="7066" spans="2:20" s="86" customFormat="1" ht="10.199999999999999">
      <c r="B7066" s="87"/>
      <c r="C7066" s="87"/>
      <c r="R7066" s="89"/>
      <c r="S7066" s="89"/>
      <c r="T7066" s="89"/>
    </row>
    <row r="7067" spans="2:20" s="86" customFormat="1" ht="10.199999999999999">
      <c r="B7067" s="87"/>
      <c r="C7067" s="87"/>
      <c r="R7067" s="89"/>
      <c r="S7067" s="89"/>
      <c r="T7067" s="89"/>
    </row>
    <row r="7068" spans="2:20" s="86" customFormat="1" ht="10.199999999999999">
      <c r="B7068" s="87"/>
      <c r="C7068" s="87"/>
      <c r="R7068" s="89"/>
      <c r="S7068" s="89"/>
      <c r="T7068" s="89"/>
    </row>
    <row r="7069" spans="2:20" s="86" customFormat="1" ht="10.199999999999999">
      <c r="B7069" s="87"/>
      <c r="C7069" s="87"/>
      <c r="R7069" s="89"/>
      <c r="S7069" s="89"/>
      <c r="T7069" s="89"/>
    </row>
    <row r="7070" spans="2:20" s="86" customFormat="1" ht="10.199999999999999">
      <c r="B7070" s="87"/>
      <c r="C7070" s="87"/>
      <c r="R7070" s="89"/>
      <c r="S7070" s="89"/>
      <c r="T7070" s="89"/>
    </row>
    <row r="7071" spans="2:20" s="86" customFormat="1" ht="10.199999999999999">
      <c r="B7071" s="87"/>
      <c r="C7071" s="87"/>
      <c r="R7071" s="89"/>
      <c r="S7071" s="89"/>
      <c r="T7071" s="89"/>
    </row>
    <row r="7072" spans="2:20" s="86" customFormat="1" ht="10.199999999999999">
      <c r="B7072" s="87"/>
      <c r="C7072" s="87"/>
      <c r="R7072" s="89"/>
      <c r="S7072" s="89"/>
      <c r="T7072" s="89"/>
    </row>
    <row r="7073" spans="2:20" s="86" customFormat="1" ht="10.199999999999999">
      <c r="B7073" s="87"/>
      <c r="C7073" s="87"/>
      <c r="R7073" s="89"/>
      <c r="S7073" s="89"/>
      <c r="T7073" s="89"/>
    </row>
    <row r="7074" spans="2:20" s="86" customFormat="1" ht="10.199999999999999">
      <c r="B7074" s="87"/>
      <c r="C7074" s="87"/>
      <c r="R7074" s="89"/>
      <c r="S7074" s="89"/>
      <c r="T7074" s="89"/>
    </row>
    <row r="7075" spans="2:20" s="86" customFormat="1" ht="10.199999999999999">
      <c r="B7075" s="87"/>
      <c r="C7075" s="87"/>
      <c r="R7075" s="89"/>
      <c r="S7075" s="89"/>
      <c r="T7075" s="89"/>
    </row>
    <row r="7076" spans="2:20" s="86" customFormat="1" ht="10.199999999999999">
      <c r="B7076" s="87"/>
      <c r="C7076" s="87"/>
      <c r="R7076" s="89"/>
      <c r="S7076" s="89"/>
      <c r="T7076" s="89"/>
    </row>
    <row r="7077" spans="2:20" s="86" customFormat="1" ht="10.199999999999999">
      <c r="B7077" s="87"/>
      <c r="C7077" s="87"/>
      <c r="R7077" s="89"/>
      <c r="S7077" s="89"/>
      <c r="T7077" s="89"/>
    </row>
    <row r="7078" spans="2:20" s="86" customFormat="1" ht="10.199999999999999">
      <c r="B7078" s="87"/>
      <c r="C7078" s="87"/>
      <c r="R7078" s="89"/>
      <c r="S7078" s="89"/>
      <c r="T7078" s="89"/>
    </row>
    <row r="7079" spans="2:20" s="86" customFormat="1" ht="10.199999999999999">
      <c r="B7079" s="87"/>
      <c r="C7079" s="87"/>
      <c r="R7079" s="89"/>
      <c r="S7079" s="89"/>
      <c r="T7079" s="89"/>
    </row>
    <row r="7080" spans="2:20" s="86" customFormat="1" ht="10.199999999999999">
      <c r="B7080" s="87"/>
      <c r="C7080" s="87"/>
      <c r="R7080" s="89"/>
      <c r="S7080" s="89"/>
      <c r="T7080" s="89"/>
    </row>
    <row r="7081" spans="2:20" s="86" customFormat="1" ht="10.199999999999999">
      <c r="B7081" s="87"/>
      <c r="C7081" s="87"/>
      <c r="R7081" s="89"/>
      <c r="S7081" s="89"/>
      <c r="T7081" s="89"/>
    </row>
    <row r="7082" spans="2:20" s="86" customFormat="1" ht="10.199999999999999">
      <c r="B7082" s="87"/>
      <c r="C7082" s="87"/>
      <c r="R7082" s="89"/>
      <c r="S7082" s="89"/>
      <c r="T7082" s="89"/>
    </row>
    <row r="7083" spans="2:20" s="86" customFormat="1" ht="10.199999999999999">
      <c r="B7083" s="87"/>
      <c r="C7083" s="87"/>
      <c r="R7083" s="89"/>
      <c r="S7083" s="89"/>
      <c r="T7083" s="89"/>
    </row>
    <row r="7084" spans="2:20" s="86" customFormat="1" ht="10.199999999999999">
      <c r="B7084" s="87"/>
      <c r="C7084" s="87"/>
      <c r="R7084" s="89"/>
      <c r="S7084" s="89"/>
      <c r="T7084" s="89"/>
    </row>
    <row r="7085" spans="2:20" s="86" customFormat="1" ht="10.199999999999999">
      <c r="B7085" s="87"/>
      <c r="C7085" s="87"/>
      <c r="R7085" s="89"/>
      <c r="S7085" s="89"/>
      <c r="T7085" s="89"/>
    </row>
    <row r="7086" spans="2:20" s="86" customFormat="1" ht="10.199999999999999">
      <c r="B7086" s="87"/>
      <c r="C7086" s="87"/>
      <c r="R7086" s="89"/>
      <c r="S7086" s="89"/>
      <c r="T7086" s="89"/>
    </row>
    <row r="7087" spans="2:20" s="86" customFormat="1" ht="10.199999999999999">
      <c r="B7087" s="87"/>
      <c r="C7087" s="87"/>
      <c r="R7087" s="89"/>
      <c r="S7087" s="89"/>
      <c r="T7087" s="89"/>
    </row>
    <row r="7088" spans="2:20" s="86" customFormat="1" ht="10.199999999999999">
      <c r="B7088" s="87"/>
      <c r="C7088" s="87"/>
      <c r="R7088" s="89"/>
      <c r="S7088" s="89"/>
      <c r="T7088" s="89"/>
    </row>
    <row r="7089" spans="2:20" s="86" customFormat="1" ht="10.199999999999999">
      <c r="B7089" s="87"/>
      <c r="C7089" s="87"/>
      <c r="R7089" s="89"/>
      <c r="S7089" s="89"/>
      <c r="T7089" s="89"/>
    </row>
    <row r="7090" spans="2:20" s="86" customFormat="1" ht="10.199999999999999">
      <c r="B7090" s="87"/>
      <c r="C7090" s="87"/>
      <c r="R7090" s="89"/>
      <c r="S7090" s="89"/>
      <c r="T7090" s="89"/>
    </row>
    <row r="7091" spans="2:20" s="86" customFormat="1" ht="10.199999999999999">
      <c r="B7091" s="87"/>
      <c r="C7091" s="87"/>
      <c r="R7091" s="89"/>
      <c r="S7091" s="89"/>
      <c r="T7091" s="89"/>
    </row>
    <row r="7092" spans="2:20" s="86" customFormat="1" ht="10.199999999999999">
      <c r="B7092" s="87"/>
      <c r="C7092" s="87"/>
      <c r="R7092" s="89"/>
      <c r="S7092" s="89"/>
      <c r="T7092" s="89"/>
    </row>
    <row r="7093" spans="2:20" s="86" customFormat="1" ht="10.199999999999999">
      <c r="B7093" s="87"/>
      <c r="C7093" s="87"/>
      <c r="R7093" s="89"/>
      <c r="S7093" s="89"/>
      <c r="T7093" s="89"/>
    </row>
    <row r="7094" spans="2:20" s="86" customFormat="1" ht="10.199999999999999">
      <c r="B7094" s="87"/>
      <c r="C7094" s="87"/>
      <c r="R7094" s="89"/>
      <c r="S7094" s="89"/>
      <c r="T7094" s="89"/>
    </row>
    <row r="7095" spans="2:20" s="86" customFormat="1" ht="10.199999999999999">
      <c r="B7095" s="87"/>
      <c r="C7095" s="87"/>
      <c r="R7095" s="89"/>
      <c r="S7095" s="89"/>
      <c r="T7095" s="89"/>
    </row>
    <row r="7096" spans="2:20" s="86" customFormat="1" ht="10.199999999999999">
      <c r="B7096" s="87"/>
      <c r="C7096" s="87"/>
      <c r="R7096" s="89"/>
      <c r="S7096" s="89"/>
      <c r="T7096" s="89"/>
    </row>
    <row r="7097" spans="2:20" s="86" customFormat="1" ht="10.199999999999999">
      <c r="B7097" s="87"/>
      <c r="C7097" s="87"/>
      <c r="R7097" s="89"/>
      <c r="S7097" s="89"/>
      <c r="T7097" s="89"/>
    </row>
    <row r="7098" spans="2:20" s="86" customFormat="1" ht="10.199999999999999">
      <c r="B7098" s="87"/>
      <c r="C7098" s="87"/>
      <c r="R7098" s="89"/>
      <c r="S7098" s="89"/>
      <c r="T7098" s="89"/>
    </row>
    <row r="7099" spans="2:20" s="86" customFormat="1" ht="10.199999999999999">
      <c r="B7099" s="87"/>
      <c r="C7099" s="87"/>
      <c r="R7099" s="89"/>
      <c r="S7099" s="89"/>
      <c r="T7099" s="89"/>
    </row>
    <row r="7100" spans="2:20" s="86" customFormat="1" ht="10.199999999999999">
      <c r="B7100" s="87"/>
      <c r="C7100" s="87"/>
      <c r="R7100" s="89"/>
      <c r="S7100" s="89"/>
      <c r="T7100" s="89"/>
    </row>
    <row r="7101" spans="2:20" s="86" customFormat="1" ht="10.199999999999999">
      <c r="B7101" s="87"/>
      <c r="C7101" s="87"/>
      <c r="R7101" s="89"/>
      <c r="S7101" s="89"/>
      <c r="T7101" s="89"/>
    </row>
    <row r="7102" spans="2:20" s="86" customFormat="1" ht="10.199999999999999">
      <c r="B7102" s="87"/>
      <c r="C7102" s="87"/>
      <c r="R7102" s="89"/>
      <c r="S7102" s="89"/>
      <c r="T7102" s="89"/>
    </row>
    <row r="7103" spans="2:20" s="86" customFormat="1" ht="10.199999999999999">
      <c r="B7103" s="87"/>
      <c r="C7103" s="87"/>
      <c r="R7103" s="89"/>
      <c r="S7103" s="89"/>
      <c r="T7103" s="89"/>
    </row>
    <row r="7104" spans="2:20" s="86" customFormat="1" ht="10.199999999999999">
      <c r="B7104" s="87"/>
      <c r="C7104" s="87"/>
      <c r="R7104" s="89"/>
      <c r="S7104" s="89"/>
      <c r="T7104" s="89"/>
    </row>
    <row r="7105" spans="2:20" s="86" customFormat="1" ht="10.199999999999999">
      <c r="B7105" s="87"/>
      <c r="C7105" s="87"/>
      <c r="R7105" s="89"/>
      <c r="S7105" s="89"/>
      <c r="T7105" s="89"/>
    </row>
    <row r="7106" spans="2:20" s="86" customFormat="1" ht="10.199999999999999">
      <c r="B7106" s="87"/>
      <c r="C7106" s="87"/>
      <c r="R7106" s="89"/>
      <c r="S7106" s="89"/>
      <c r="T7106" s="89"/>
    </row>
    <row r="7107" spans="2:20" s="86" customFormat="1" ht="10.199999999999999">
      <c r="B7107" s="87"/>
      <c r="C7107" s="87"/>
      <c r="R7107" s="89"/>
      <c r="S7107" s="89"/>
      <c r="T7107" s="89"/>
    </row>
    <row r="7108" spans="2:20" s="86" customFormat="1" ht="10.199999999999999">
      <c r="B7108" s="87"/>
      <c r="C7108" s="87"/>
      <c r="R7108" s="89"/>
      <c r="S7108" s="89"/>
      <c r="T7108" s="89"/>
    </row>
    <row r="7109" spans="2:20" s="86" customFormat="1" ht="10.199999999999999">
      <c r="B7109" s="87"/>
      <c r="C7109" s="87"/>
      <c r="R7109" s="89"/>
      <c r="S7109" s="89"/>
      <c r="T7109" s="89"/>
    </row>
    <row r="7110" spans="2:20" s="86" customFormat="1" ht="10.199999999999999">
      <c r="B7110" s="87"/>
      <c r="C7110" s="87"/>
      <c r="R7110" s="89"/>
      <c r="S7110" s="89"/>
      <c r="T7110" s="89"/>
    </row>
    <row r="7111" spans="2:20" s="86" customFormat="1" ht="10.199999999999999">
      <c r="B7111" s="87"/>
      <c r="C7111" s="87"/>
      <c r="R7111" s="89"/>
      <c r="S7111" s="89"/>
      <c r="T7111" s="89"/>
    </row>
    <row r="7112" spans="2:20" s="86" customFormat="1" ht="10.199999999999999">
      <c r="B7112" s="87"/>
      <c r="C7112" s="87"/>
      <c r="R7112" s="89"/>
      <c r="S7112" s="89"/>
      <c r="T7112" s="89"/>
    </row>
    <row r="7113" spans="2:20" s="86" customFormat="1" ht="10.199999999999999">
      <c r="B7113" s="87"/>
      <c r="C7113" s="87"/>
      <c r="R7113" s="89"/>
      <c r="S7113" s="89"/>
      <c r="T7113" s="89"/>
    </row>
    <row r="7114" spans="2:20" s="86" customFormat="1" ht="10.199999999999999">
      <c r="B7114" s="87"/>
      <c r="C7114" s="87"/>
      <c r="R7114" s="89"/>
      <c r="S7114" s="89"/>
      <c r="T7114" s="89"/>
    </row>
    <row r="7115" spans="2:20" s="86" customFormat="1" ht="10.199999999999999">
      <c r="B7115" s="87"/>
      <c r="C7115" s="87"/>
      <c r="R7115" s="89"/>
      <c r="S7115" s="89"/>
      <c r="T7115" s="89"/>
    </row>
    <row r="7116" spans="2:20" s="86" customFormat="1" ht="10.199999999999999">
      <c r="B7116" s="87"/>
      <c r="C7116" s="87"/>
      <c r="R7116" s="89"/>
      <c r="S7116" s="89"/>
      <c r="T7116" s="89"/>
    </row>
    <row r="7117" spans="2:20" s="86" customFormat="1" ht="10.199999999999999">
      <c r="B7117" s="87"/>
      <c r="C7117" s="87"/>
      <c r="R7117" s="89"/>
      <c r="S7117" s="89"/>
      <c r="T7117" s="89"/>
    </row>
    <row r="7118" spans="2:20" s="86" customFormat="1" ht="10.199999999999999">
      <c r="B7118" s="87"/>
      <c r="C7118" s="87"/>
      <c r="R7118" s="89"/>
      <c r="S7118" s="89"/>
      <c r="T7118" s="89"/>
    </row>
    <row r="7119" spans="2:20" s="86" customFormat="1" ht="10.199999999999999">
      <c r="B7119" s="87"/>
      <c r="C7119" s="87"/>
      <c r="R7119" s="89"/>
      <c r="S7119" s="89"/>
      <c r="T7119" s="89"/>
    </row>
    <row r="7120" spans="2:20" s="86" customFormat="1" ht="10.199999999999999">
      <c r="B7120" s="87"/>
      <c r="C7120" s="87"/>
      <c r="R7120" s="89"/>
      <c r="S7120" s="89"/>
      <c r="T7120" s="89"/>
    </row>
    <row r="7121" spans="2:20" s="86" customFormat="1" ht="10.199999999999999">
      <c r="B7121" s="87"/>
      <c r="C7121" s="87"/>
      <c r="R7121" s="89"/>
      <c r="S7121" s="89"/>
      <c r="T7121" s="89"/>
    </row>
    <row r="7122" spans="2:20" s="86" customFormat="1" ht="10.199999999999999">
      <c r="B7122" s="87"/>
      <c r="C7122" s="87"/>
      <c r="R7122" s="89"/>
      <c r="S7122" s="89"/>
      <c r="T7122" s="89"/>
    </row>
    <row r="7123" spans="2:20" s="86" customFormat="1" ht="10.199999999999999">
      <c r="B7123" s="87"/>
      <c r="C7123" s="87"/>
      <c r="R7123" s="89"/>
      <c r="S7123" s="89"/>
      <c r="T7123" s="89"/>
    </row>
    <row r="7124" spans="2:20" s="86" customFormat="1" ht="10.199999999999999">
      <c r="B7124" s="87"/>
      <c r="C7124" s="87"/>
      <c r="R7124" s="89"/>
      <c r="S7124" s="89"/>
      <c r="T7124" s="89"/>
    </row>
    <row r="7125" spans="2:20" s="86" customFormat="1" ht="10.199999999999999">
      <c r="B7125" s="87"/>
      <c r="C7125" s="87"/>
      <c r="R7125" s="89"/>
      <c r="S7125" s="89"/>
      <c r="T7125" s="89"/>
    </row>
    <row r="7126" spans="2:20" s="86" customFormat="1" ht="10.199999999999999">
      <c r="B7126" s="87"/>
      <c r="C7126" s="87"/>
      <c r="R7126" s="89"/>
      <c r="S7126" s="89"/>
      <c r="T7126" s="89"/>
    </row>
    <row r="7127" spans="2:20" s="86" customFormat="1" ht="10.199999999999999">
      <c r="B7127" s="87"/>
      <c r="C7127" s="87"/>
      <c r="R7127" s="89"/>
      <c r="S7127" s="89"/>
      <c r="T7127" s="89"/>
    </row>
    <row r="7128" spans="2:20" s="86" customFormat="1" ht="10.199999999999999">
      <c r="B7128" s="87"/>
      <c r="C7128" s="87"/>
      <c r="R7128" s="89"/>
      <c r="S7128" s="89"/>
      <c r="T7128" s="89"/>
    </row>
    <row r="7129" spans="2:20" s="86" customFormat="1" ht="10.199999999999999">
      <c r="B7129" s="87"/>
      <c r="C7129" s="87"/>
      <c r="R7129" s="89"/>
      <c r="S7129" s="89"/>
      <c r="T7129" s="89"/>
    </row>
    <row r="7130" spans="2:20" s="86" customFormat="1" ht="10.199999999999999">
      <c r="B7130" s="87"/>
      <c r="C7130" s="87"/>
      <c r="R7130" s="89"/>
      <c r="S7130" s="89"/>
      <c r="T7130" s="89"/>
    </row>
    <row r="7131" spans="2:20" s="86" customFormat="1" ht="10.199999999999999">
      <c r="B7131" s="87"/>
      <c r="C7131" s="87"/>
      <c r="R7131" s="89"/>
      <c r="S7131" s="89"/>
      <c r="T7131" s="89"/>
    </row>
    <row r="7132" spans="2:20" s="86" customFormat="1" ht="10.199999999999999">
      <c r="B7132" s="87"/>
      <c r="C7132" s="87"/>
      <c r="R7132" s="89"/>
      <c r="S7132" s="89"/>
      <c r="T7132" s="89"/>
    </row>
    <row r="7133" spans="2:20" s="86" customFormat="1" ht="10.199999999999999">
      <c r="B7133" s="87"/>
      <c r="C7133" s="87"/>
      <c r="R7133" s="89"/>
      <c r="S7133" s="89"/>
      <c r="T7133" s="89"/>
    </row>
    <row r="7134" spans="2:20" s="86" customFormat="1" ht="10.199999999999999">
      <c r="B7134" s="87"/>
      <c r="C7134" s="87"/>
      <c r="R7134" s="89"/>
      <c r="S7134" s="89"/>
      <c r="T7134" s="89"/>
    </row>
    <row r="7135" spans="2:20" s="86" customFormat="1" ht="10.199999999999999">
      <c r="B7135" s="87"/>
      <c r="C7135" s="87"/>
      <c r="R7135" s="89"/>
      <c r="S7135" s="89"/>
      <c r="T7135" s="89"/>
    </row>
    <row r="7136" spans="2:20" s="86" customFormat="1" ht="10.199999999999999">
      <c r="B7136" s="87"/>
      <c r="C7136" s="87"/>
      <c r="R7136" s="89"/>
      <c r="S7136" s="89"/>
      <c r="T7136" s="89"/>
    </row>
    <row r="7137" spans="2:20" s="86" customFormat="1" ht="10.199999999999999">
      <c r="B7137" s="87"/>
      <c r="C7137" s="87"/>
      <c r="R7137" s="89"/>
      <c r="S7137" s="89"/>
      <c r="T7137" s="89"/>
    </row>
    <row r="7138" spans="2:20" s="86" customFormat="1" ht="10.199999999999999">
      <c r="B7138" s="87"/>
      <c r="C7138" s="87"/>
      <c r="R7138" s="89"/>
      <c r="S7138" s="89"/>
      <c r="T7138" s="89"/>
    </row>
    <row r="7139" spans="2:20" s="86" customFormat="1" ht="10.199999999999999">
      <c r="B7139" s="87"/>
      <c r="C7139" s="87"/>
      <c r="R7139" s="89"/>
      <c r="S7139" s="89"/>
      <c r="T7139" s="89"/>
    </row>
    <row r="7140" spans="2:20" s="86" customFormat="1" ht="10.199999999999999">
      <c r="B7140" s="87"/>
      <c r="C7140" s="87"/>
      <c r="R7140" s="89"/>
      <c r="S7140" s="89"/>
      <c r="T7140" s="89"/>
    </row>
    <row r="7141" spans="2:20" s="86" customFormat="1" ht="10.199999999999999">
      <c r="B7141" s="87"/>
      <c r="C7141" s="87"/>
      <c r="R7141" s="89"/>
      <c r="S7141" s="89"/>
      <c r="T7141" s="89"/>
    </row>
    <row r="7142" spans="2:20" s="86" customFormat="1" ht="10.199999999999999">
      <c r="B7142" s="87"/>
      <c r="C7142" s="87"/>
      <c r="R7142" s="89"/>
      <c r="S7142" s="89"/>
      <c r="T7142" s="89"/>
    </row>
    <row r="7143" spans="2:20" s="86" customFormat="1" ht="10.199999999999999">
      <c r="B7143" s="87"/>
      <c r="C7143" s="87"/>
      <c r="R7143" s="89"/>
      <c r="S7143" s="89"/>
      <c r="T7143" s="89"/>
    </row>
    <row r="7144" spans="2:20" s="86" customFormat="1" ht="10.199999999999999">
      <c r="B7144" s="87"/>
      <c r="C7144" s="87"/>
      <c r="R7144" s="89"/>
      <c r="S7144" s="89"/>
      <c r="T7144" s="89"/>
    </row>
    <row r="7145" spans="2:20" s="86" customFormat="1" ht="10.199999999999999">
      <c r="B7145" s="87"/>
      <c r="C7145" s="87"/>
      <c r="R7145" s="89"/>
      <c r="S7145" s="89"/>
      <c r="T7145" s="89"/>
    </row>
    <row r="7146" spans="2:20" s="86" customFormat="1" ht="10.199999999999999">
      <c r="B7146" s="87"/>
      <c r="C7146" s="87"/>
      <c r="R7146" s="89"/>
      <c r="S7146" s="89"/>
      <c r="T7146" s="89"/>
    </row>
    <row r="7147" spans="2:20" s="86" customFormat="1" ht="10.199999999999999">
      <c r="B7147" s="87"/>
      <c r="C7147" s="87"/>
      <c r="R7147" s="89"/>
      <c r="S7147" s="89"/>
      <c r="T7147" s="89"/>
    </row>
    <row r="7148" spans="2:20" s="86" customFormat="1" ht="10.199999999999999">
      <c r="B7148" s="87"/>
      <c r="C7148" s="87"/>
      <c r="R7148" s="89"/>
      <c r="S7148" s="89"/>
      <c r="T7148" s="89"/>
    </row>
    <row r="7149" spans="2:20" s="86" customFormat="1" ht="10.199999999999999">
      <c r="B7149" s="87"/>
      <c r="C7149" s="87"/>
      <c r="R7149" s="89"/>
      <c r="S7149" s="89"/>
      <c r="T7149" s="89"/>
    </row>
    <row r="7150" spans="2:20" s="86" customFormat="1" ht="10.199999999999999">
      <c r="B7150" s="87"/>
      <c r="C7150" s="87"/>
      <c r="R7150" s="89"/>
      <c r="S7150" s="89"/>
      <c r="T7150" s="89"/>
    </row>
    <row r="7151" spans="2:20" s="86" customFormat="1" ht="10.199999999999999">
      <c r="B7151" s="87"/>
      <c r="C7151" s="87"/>
      <c r="R7151" s="89"/>
      <c r="S7151" s="89"/>
      <c r="T7151" s="89"/>
    </row>
    <row r="7152" spans="2:20" s="86" customFormat="1" ht="10.199999999999999">
      <c r="B7152" s="87"/>
      <c r="C7152" s="87"/>
      <c r="R7152" s="89"/>
      <c r="S7152" s="89"/>
      <c r="T7152" s="89"/>
    </row>
    <row r="7153" spans="2:20" s="86" customFormat="1" ht="10.199999999999999">
      <c r="B7153" s="87"/>
      <c r="C7153" s="87"/>
      <c r="R7153" s="89"/>
      <c r="S7153" s="89"/>
      <c r="T7153" s="89"/>
    </row>
    <row r="7154" spans="2:20" s="86" customFormat="1" ht="10.199999999999999">
      <c r="B7154" s="87"/>
      <c r="C7154" s="87"/>
      <c r="R7154" s="89"/>
      <c r="S7154" s="89"/>
      <c r="T7154" s="89"/>
    </row>
    <row r="7155" spans="2:20" s="86" customFormat="1" ht="10.199999999999999">
      <c r="B7155" s="87"/>
      <c r="C7155" s="87"/>
      <c r="R7155" s="89"/>
      <c r="S7155" s="89"/>
      <c r="T7155" s="89"/>
    </row>
    <row r="7156" spans="2:20" s="86" customFormat="1" ht="10.199999999999999">
      <c r="B7156" s="87"/>
      <c r="C7156" s="87"/>
      <c r="R7156" s="89"/>
      <c r="S7156" s="89"/>
      <c r="T7156" s="89"/>
    </row>
    <row r="7157" spans="2:20" s="86" customFormat="1" ht="10.199999999999999">
      <c r="B7157" s="87"/>
      <c r="C7157" s="87"/>
      <c r="R7157" s="89"/>
      <c r="S7157" s="89"/>
      <c r="T7157" s="89"/>
    </row>
    <row r="7158" spans="2:20" s="86" customFormat="1" ht="10.199999999999999">
      <c r="B7158" s="87"/>
      <c r="C7158" s="87"/>
      <c r="R7158" s="89"/>
      <c r="S7158" s="89"/>
      <c r="T7158" s="89"/>
    </row>
    <row r="7159" spans="2:20" s="86" customFormat="1" ht="10.199999999999999">
      <c r="B7159" s="87"/>
      <c r="C7159" s="87"/>
      <c r="R7159" s="89"/>
      <c r="S7159" s="89"/>
      <c r="T7159" s="89"/>
    </row>
    <row r="7160" spans="2:20" s="86" customFormat="1" ht="10.199999999999999">
      <c r="B7160" s="87"/>
      <c r="C7160" s="87"/>
      <c r="R7160" s="89"/>
      <c r="S7160" s="89"/>
      <c r="T7160" s="89"/>
    </row>
    <row r="7161" spans="2:20" s="86" customFormat="1" ht="10.199999999999999">
      <c r="B7161" s="87"/>
      <c r="C7161" s="87"/>
      <c r="R7161" s="89"/>
      <c r="S7161" s="89"/>
      <c r="T7161" s="89"/>
    </row>
    <row r="7162" spans="2:20" s="86" customFormat="1" ht="10.199999999999999">
      <c r="B7162" s="87"/>
      <c r="C7162" s="87"/>
      <c r="R7162" s="89"/>
      <c r="S7162" s="89"/>
      <c r="T7162" s="89"/>
    </row>
    <row r="7163" spans="2:20" s="86" customFormat="1" ht="10.199999999999999">
      <c r="B7163" s="87"/>
      <c r="C7163" s="87"/>
      <c r="R7163" s="89"/>
      <c r="S7163" s="89"/>
      <c r="T7163" s="89"/>
    </row>
    <row r="7164" spans="2:20" s="86" customFormat="1" ht="10.199999999999999">
      <c r="B7164" s="87"/>
      <c r="C7164" s="87"/>
      <c r="R7164" s="89"/>
      <c r="S7164" s="89"/>
      <c r="T7164" s="89"/>
    </row>
    <row r="7165" spans="2:20" s="86" customFormat="1" ht="10.199999999999999">
      <c r="B7165" s="87"/>
      <c r="C7165" s="87"/>
      <c r="R7165" s="89"/>
      <c r="S7165" s="89"/>
      <c r="T7165" s="89"/>
    </row>
    <row r="7166" spans="2:20" s="86" customFormat="1" ht="10.199999999999999">
      <c r="B7166" s="87"/>
      <c r="C7166" s="87"/>
      <c r="R7166" s="89"/>
      <c r="S7166" s="89"/>
      <c r="T7166" s="89"/>
    </row>
    <row r="7167" spans="2:20" s="86" customFormat="1" ht="10.199999999999999">
      <c r="B7167" s="87"/>
      <c r="C7167" s="87"/>
      <c r="R7167" s="89"/>
      <c r="S7167" s="89"/>
      <c r="T7167" s="89"/>
    </row>
    <row r="7168" spans="2:20" s="86" customFormat="1" ht="10.199999999999999">
      <c r="B7168" s="87"/>
      <c r="C7168" s="87"/>
      <c r="R7168" s="89"/>
      <c r="S7168" s="89"/>
      <c r="T7168" s="89"/>
    </row>
    <row r="7169" spans="2:20" s="86" customFormat="1" ht="10.199999999999999">
      <c r="B7169" s="87"/>
      <c r="C7169" s="87"/>
      <c r="R7169" s="89"/>
      <c r="S7169" s="89"/>
      <c r="T7169" s="89"/>
    </row>
    <row r="7170" spans="2:20" s="86" customFormat="1" ht="10.199999999999999">
      <c r="B7170" s="87"/>
      <c r="C7170" s="87"/>
      <c r="R7170" s="89"/>
      <c r="S7170" s="89"/>
      <c r="T7170" s="89"/>
    </row>
    <row r="7171" spans="2:20" s="86" customFormat="1" ht="10.199999999999999">
      <c r="B7171" s="87"/>
      <c r="C7171" s="87"/>
      <c r="R7171" s="89"/>
      <c r="S7171" s="89"/>
      <c r="T7171" s="89"/>
    </row>
    <row r="7172" spans="2:20" s="86" customFormat="1" ht="10.199999999999999">
      <c r="B7172" s="87"/>
      <c r="C7172" s="87"/>
      <c r="R7172" s="89"/>
      <c r="S7172" s="89"/>
      <c r="T7172" s="89"/>
    </row>
    <row r="7173" spans="2:20" s="86" customFormat="1" ht="10.199999999999999">
      <c r="B7173" s="87"/>
      <c r="C7173" s="87"/>
      <c r="R7173" s="89"/>
      <c r="S7173" s="89"/>
      <c r="T7173" s="89"/>
    </row>
    <row r="7174" spans="2:20" s="86" customFormat="1" ht="10.199999999999999">
      <c r="B7174" s="87"/>
      <c r="C7174" s="87"/>
      <c r="R7174" s="89"/>
      <c r="S7174" s="89"/>
      <c r="T7174" s="89"/>
    </row>
    <row r="7175" spans="2:20" s="86" customFormat="1" ht="10.199999999999999">
      <c r="B7175" s="87"/>
      <c r="C7175" s="87"/>
      <c r="R7175" s="89"/>
      <c r="S7175" s="89"/>
      <c r="T7175" s="89"/>
    </row>
    <row r="7176" spans="2:20" s="86" customFormat="1" ht="10.199999999999999">
      <c r="B7176" s="87"/>
      <c r="C7176" s="87"/>
      <c r="R7176" s="89"/>
      <c r="S7176" s="89"/>
      <c r="T7176" s="89"/>
    </row>
    <row r="7177" spans="2:20" s="86" customFormat="1" ht="10.199999999999999">
      <c r="B7177" s="87"/>
      <c r="C7177" s="87"/>
      <c r="R7177" s="89"/>
      <c r="S7177" s="89"/>
      <c r="T7177" s="89"/>
    </row>
    <row r="7178" spans="2:20" s="86" customFormat="1" ht="10.199999999999999">
      <c r="B7178" s="87"/>
      <c r="C7178" s="87"/>
      <c r="R7178" s="89"/>
      <c r="S7178" s="89"/>
      <c r="T7178" s="89"/>
    </row>
    <row r="7179" spans="2:20" s="86" customFormat="1" ht="10.199999999999999">
      <c r="B7179" s="87"/>
      <c r="C7179" s="87"/>
      <c r="R7179" s="89"/>
      <c r="S7179" s="89"/>
      <c r="T7179" s="89"/>
    </row>
    <row r="7180" spans="2:20" s="86" customFormat="1" ht="10.199999999999999">
      <c r="B7180" s="87"/>
      <c r="C7180" s="87"/>
      <c r="R7180" s="89"/>
      <c r="S7180" s="89"/>
      <c r="T7180" s="89"/>
    </row>
    <row r="7181" spans="2:20" s="86" customFormat="1" ht="10.199999999999999">
      <c r="B7181" s="87"/>
      <c r="C7181" s="87"/>
      <c r="R7181" s="89"/>
      <c r="S7181" s="89"/>
      <c r="T7181" s="89"/>
    </row>
    <row r="7182" spans="2:20" s="86" customFormat="1" ht="10.199999999999999">
      <c r="B7182" s="87"/>
      <c r="C7182" s="87"/>
      <c r="R7182" s="89"/>
      <c r="S7182" s="89"/>
      <c r="T7182" s="89"/>
    </row>
    <row r="7183" spans="2:20" s="86" customFormat="1" ht="10.199999999999999">
      <c r="B7183" s="87"/>
      <c r="C7183" s="87"/>
      <c r="R7183" s="89"/>
      <c r="S7183" s="89"/>
      <c r="T7183" s="89"/>
    </row>
    <row r="7184" spans="2:20" s="86" customFormat="1" ht="10.199999999999999">
      <c r="B7184" s="87"/>
      <c r="C7184" s="87"/>
      <c r="R7184" s="89"/>
      <c r="S7184" s="89"/>
      <c r="T7184" s="89"/>
    </row>
    <row r="7185" spans="2:20" s="86" customFormat="1" ht="10.199999999999999">
      <c r="B7185" s="87"/>
      <c r="C7185" s="87"/>
      <c r="R7185" s="89"/>
      <c r="S7185" s="89"/>
      <c r="T7185" s="89"/>
    </row>
    <row r="7186" spans="2:20" s="86" customFormat="1" ht="10.199999999999999">
      <c r="B7186" s="87"/>
      <c r="C7186" s="87"/>
      <c r="R7186" s="89"/>
      <c r="S7186" s="89"/>
      <c r="T7186" s="89"/>
    </row>
    <row r="7187" spans="2:20" s="86" customFormat="1" ht="10.199999999999999">
      <c r="B7187" s="87"/>
      <c r="C7187" s="87"/>
      <c r="R7187" s="89"/>
      <c r="S7187" s="89"/>
      <c r="T7187" s="89"/>
    </row>
    <row r="7188" spans="2:20" s="86" customFormat="1" ht="10.199999999999999">
      <c r="B7188" s="87"/>
      <c r="C7188" s="87"/>
      <c r="R7188" s="89"/>
      <c r="S7188" s="89"/>
      <c r="T7188" s="89"/>
    </row>
    <row r="7189" spans="2:20" s="86" customFormat="1" ht="10.199999999999999">
      <c r="B7189" s="87"/>
      <c r="C7189" s="87"/>
      <c r="R7189" s="89"/>
      <c r="S7189" s="89"/>
      <c r="T7189" s="89"/>
    </row>
    <row r="7190" spans="2:20" s="86" customFormat="1" ht="10.199999999999999">
      <c r="B7190" s="87"/>
      <c r="C7190" s="87"/>
      <c r="R7190" s="89"/>
      <c r="S7190" s="89"/>
      <c r="T7190" s="89"/>
    </row>
    <row r="7191" spans="2:20" s="86" customFormat="1" ht="10.199999999999999">
      <c r="B7191" s="87"/>
      <c r="C7191" s="87"/>
      <c r="R7191" s="89"/>
      <c r="S7191" s="89"/>
      <c r="T7191" s="89"/>
    </row>
    <row r="7192" spans="2:20" s="86" customFormat="1" ht="10.199999999999999">
      <c r="B7192" s="87"/>
      <c r="C7192" s="87"/>
      <c r="R7192" s="89"/>
      <c r="S7192" s="89"/>
      <c r="T7192" s="89"/>
    </row>
    <row r="7193" spans="2:20" s="86" customFormat="1" ht="10.199999999999999">
      <c r="B7193" s="87"/>
      <c r="C7193" s="87"/>
      <c r="R7193" s="89"/>
      <c r="S7193" s="89"/>
      <c r="T7193" s="89"/>
    </row>
    <row r="7194" spans="2:20" s="86" customFormat="1" ht="10.199999999999999">
      <c r="B7194" s="87"/>
      <c r="C7194" s="87"/>
      <c r="R7194" s="89"/>
      <c r="S7194" s="89"/>
      <c r="T7194" s="89"/>
    </row>
    <row r="7195" spans="2:20" s="86" customFormat="1" ht="10.199999999999999">
      <c r="B7195" s="87"/>
      <c r="C7195" s="87"/>
      <c r="R7195" s="89"/>
      <c r="S7195" s="89"/>
      <c r="T7195" s="89"/>
    </row>
    <row r="7196" spans="2:20" s="86" customFormat="1" ht="10.199999999999999">
      <c r="B7196" s="87"/>
      <c r="C7196" s="87"/>
      <c r="R7196" s="89"/>
      <c r="S7196" s="89"/>
      <c r="T7196" s="89"/>
    </row>
    <row r="7197" spans="2:20" s="86" customFormat="1" ht="10.199999999999999">
      <c r="B7197" s="87"/>
      <c r="C7197" s="87"/>
      <c r="R7197" s="89"/>
      <c r="S7197" s="89"/>
      <c r="T7197" s="89"/>
    </row>
    <row r="7198" spans="2:20" s="86" customFormat="1" ht="10.199999999999999">
      <c r="B7198" s="87"/>
      <c r="C7198" s="87"/>
      <c r="R7198" s="89"/>
      <c r="S7198" s="89"/>
      <c r="T7198" s="89"/>
    </row>
    <row r="7199" spans="2:20" s="86" customFormat="1" ht="10.199999999999999">
      <c r="B7199" s="87"/>
      <c r="C7199" s="87"/>
      <c r="R7199" s="89"/>
      <c r="S7199" s="89"/>
      <c r="T7199" s="89"/>
    </row>
    <row r="7200" spans="2:20" s="86" customFormat="1" ht="10.199999999999999">
      <c r="B7200" s="87"/>
      <c r="C7200" s="87"/>
      <c r="R7200" s="89"/>
      <c r="S7200" s="89"/>
      <c r="T7200" s="89"/>
    </row>
    <row r="7201" spans="2:20" s="86" customFormat="1" ht="10.199999999999999">
      <c r="B7201" s="87"/>
      <c r="C7201" s="87"/>
      <c r="R7201" s="89"/>
      <c r="S7201" s="89"/>
      <c r="T7201" s="89"/>
    </row>
    <row r="7202" spans="2:20" s="86" customFormat="1" ht="10.199999999999999">
      <c r="B7202" s="87"/>
      <c r="C7202" s="87"/>
      <c r="R7202" s="89"/>
      <c r="S7202" s="89"/>
      <c r="T7202" s="89"/>
    </row>
    <row r="7203" spans="2:20" s="86" customFormat="1" ht="10.199999999999999">
      <c r="B7203" s="87"/>
      <c r="C7203" s="87"/>
      <c r="R7203" s="89"/>
      <c r="S7203" s="89"/>
      <c r="T7203" s="89"/>
    </row>
    <row r="7204" spans="2:20" s="86" customFormat="1" ht="10.199999999999999">
      <c r="B7204" s="87"/>
      <c r="C7204" s="87"/>
      <c r="R7204" s="89"/>
      <c r="S7204" s="89"/>
      <c r="T7204" s="89"/>
    </row>
    <row r="7205" spans="2:20" s="86" customFormat="1" ht="10.199999999999999">
      <c r="B7205" s="87"/>
      <c r="C7205" s="87"/>
      <c r="R7205" s="89"/>
      <c r="S7205" s="89"/>
      <c r="T7205" s="89"/>
    </row>
    <row r="7206" spans="2:20" s="86" customFormat="1" ht="10.199999999999999">
      <c r="B7206" s="87"/>
      <c r="C7206" s="87"/>
      <c r="R7206" s="89"/>
      <c r="S7206" s="89"/>
      <c r="T7206" s="89"/>
    </row>
    <row r="7207" spans="2:20" s="86" customFormat="1" ht="10.199999999999999">
      <c r="B7207" s="87"/>
      <c r="C7207" s="87"/>
      <c r="R7207" s="89"/>
      <c r="S7207" s="89"/>
      <c r="T7207" s="89"/>
    </row>
    <row r="7208" spans="2:20" s="86" customFormat="1" ht="10.199999999999999">
      <c r="B7208" s="87"/>
      <c r="C7208" s="87"/>
      <c r="R7208" s="89"/>
      <c r="S7208" s="89"/>
      <c r="T7208" s="89"/>
    </row>
    <row r="7209" spans="2:20" s="86" customFormat="1" ht="10.199999999999999">
      <c r="B7209" s="87"/>
      <c r="C7209" s="87"/>
      <c r="R7209" s="89"/>
      <c r="S7209" s="89"/>
      <c r="T7209" s="89"/>
    </row>
    <row r="7210" spans="2:20" s="86" customFormat="1" ht="10.199999999999999">
      <c r="B7210" s="87"/>
      <c r="C7210" s="87"/>
      <c r="R7210" s="89"/>
      <c r="S7210" s="89"/>
      <c r="T7210" s="89"/>
    </row>
    <row r="7211" spans="2:20" s="86" customFormat="1" ht="10.199999999999999">
      <c r="B7211" s="87"/>
      <c r="C7211" s="87"/>
      <c r="R7211" s="89"/>
      <c r="S7211" s="89"/>
      <c r="T7211" s="89"/>
    </row>
    <row r="7212" spans="2:20" s="86" customFormat="1" ht="10.199999999999999">
      <c r="B7212" s="87"/>
      <c r="C7212" s="87"/>
      <c r="R7212" s="89"/>
      <c r="S7212" s="89"/>
      <c r="T7212" s="89"/>
    </row>
    <row r="7213" spans="2:20" s="86" customFormat="1" ht="10.199999999999999">
      <c r="B7213" s="87"/>
      <c r="C7213" s="87"/>
      <c r="R7213" s="89"/>
      <c r="S7213" s="89"/>
      <c r="T7213" s="89"/>
    </row>
    <row r="7214" spans="2:20" s="86" customFormat="1" ht="10.199999999999999">
      <c r="B7214" s="87"/>
      <c r="C7214" s="87"/>
      <c r="R7214" s="89"/>
      <c r="S7214" s="89"/>
      <c r="T7214" s="89"/>
    </row>
    <row r="7215" spans="2:20" s="86" customFormat="1" ht="10.199999999999999">
      <c r="B7215" s="87"/>
      <c r="C7215" s="87"/>
      <c r="R7215" s="89"/>
      <c r="S7215" s="89"/>
      <c r="T7215" s="89"/>
    </row>
    <row r="7216" spans="2:20" s="86" customFormat="1" ht="10.199999999999999">
      <c r="B7216" s="87"/>
      <c r="C7216" s="87"/>
      <c r="R7216" s="89"/>
      <c r="S7216" s="89"/>
      <c r="T7216" s="89"/>
    </row>
    <row r="7217" spans="2:20" s="86" customFormat="1" ht="10.199999999999999">
      <c r="B7217" s="87"/>
      <c r="C7217" s="87"/>
      <c r="R7217" s="89"/>
      <c r="S7217" s="89"/>
      <c r="T7217" s="89"/>
    </row>
    <row r="7218" spans="2:20" s="86" customFormat="1" ht="10.199999999999999">
      <c r="B7218" s="87"/>
      <c r="C7218" s="87"/>
      <c r="R7218" s="89"/>
      <c r="S7218" s="89"/>
      <c r="T7218" s="89"/>
    </row>
    <row r="7219" spans="2:20" s="86" customFormat="1" ht="10.199999999999999">
      <c r="B7219" s="87"/>
      <c r="C7219" s="87"/>
      <c r="R7219" s="89"/>
      <c r="S7219" s="89"/>
      <c r="T7219" s="89"/>
    </row>
    <row r="7220" spans="2:20" s="86" customFormat="1" ht="10.199999999999999">
      <c r="B7220" s="87"/>
      <c r="C7220" s="87"/>
      <c r="R7220" s="89"/>
      <c r="S7220" s="89"/>
      <c r="T7220" s="89"/>
    </row>
    <row r="7221" spans="2:20" s="86" customFormat="1" ht="10.199999999999999">
      <c r="B7221" s="87"/>
      <c r="C7221" s="87"/>
      <c r="R7221" s="89"/>
      <c r="S7221" s="89"/>
      <c r="T7221" s="89"/>
    </row>
    <row r="7222" spans="2:20" s="86" customFormat="1" ht="10.199999999999999">
      <c r="B7222" s="87"/>
      <c r="C7222" s="87"/>
      <c r="R7222" s="89"/>
      <c r="S7222" s="89"/>
      <c r="T7222" s="89"/>
    </row>
    <row r="7223" spans="2:20" s="86" customFormat="1" ht="10.199999999999999">
      <c r="B7223" s="87"/>
      <c r="C7223" s="87"/>
      <c r="R7223" s="89"/>
      <c r="S7223" s="89"/>
      <c r="T7223" s="89"/>
    </row>
    <row r="7224" spans="2:20" s="86" customFormat="1" ht="10.199999999999999">
      <c r="B7224" s="87"/>
      <c r="C7224" s="87"/>
      <c r="R7224" s="89"/>
      <c r="S7224" s="89"/>
      <c r="T7224" s="89"/>
    </row>
    <row r="7225" spans="2:20" s="86" customFormat="1" ht="10.199999999999999">
      <c r="B7225" s="87"/>
      <c r="C7225" s="87"/>
      <c r="R7225" s="89"/>
      <c r="S7225" s="89"/>
      <c r="T7225" s="89"/>
    </row>
    <row r="7226" spans="2:20" s="86" customFormat="1" ht="10.199999999999999">
      <c r="B7226" s="87"/>
      <c r="C7226" s="87"/>
      <c r="R7226" s="89"/>
      <c r="S7226" s="89"/>
      <c r="T7226" s="89"/>
    </row>
    <row r="7227" spans="2:20" s="86" customFormat="1" ht="10.199999999999999">
      <c r="B7227" s="87"/>
      <c r="C7227" s="87"/>
      <c r="R7227" s="89"/>
      <c r="S7227" s="89"/>
      <c r="T7227" s="89"/>
    </row>
    <row r="7228" spans="2:20" s="86" customFormat="1" ht="10.199999999999999">
      <c r="B7228" s="87"/>
      <c r="C7228" s="87"/>
      <c r="R7228" s="89"/>
      <c r="S7228" s="89"/>
      <c r="T7228" s="89"/>
    </row>
    <row r="7229" spans="2:20" s="86" customFormat="1" ht="10.199999999999999">
      <c r="B7229" s="87"/>
      <c r="C7229" s="87"/>
      <c r="R7229" s="89"/>
      <c r="S7229" s="89"/>
      <c r="T7229" s="89"/>
    </row>
    <row r="7230" spans="2:20" s="86" customFormat="1" ht="10.199999999999999">
      <c r="B7230" s="87"/>
      <c r="C7230" s="87"/>
      <c r="R7230" s="89"/>
      <c r="S7230" s="89"/>
      <c r="T7230" s="89"/>
    </row>
    <row r="7231" spans="2:20" s="86" customFormat="1" ht="10.199999999999999">
      <c r="B7231" s="87"/>
      <c r="C7231" s="87"/>
      <c r="R7231" s="89"/>
      <c r="S7231" s="89"/>
      <c r="T7231" s="89"/>
    </row>
    <row r="7232" spans="2:20" s="86" customFormat="1" ht="10.199999999999999">
      <c r="B7232" s="87"/>
      <c r="C7232" s="87"/>
      <c r="R7232" s="89"/>
      <c r="S7232" s="89"/>
      <c r="T7232" s="89"/>
    </row>
    <row r="7233" spans="2:20" s="86" customFormat="1" ht="10.199999999999999">
      <c r="B7233" s="87"/>
      <c r="C7233" s="87"/>
      <c r="R7233" s="89"/>
      <c r="S7233" s="89"/>
      <c r="T7233" s="89"/>
    </row>
    <row r="7234" spans="2:20" s="86" customFormat="1" ht="10.199999999999999">
      <c r="B7234" s="87"/>
      <c r="C7234" s="87"/>
      <c r="R7234" s="89"/>
      <c r="S7234" s="89"/>
      <c r="T7234" s="89"/>
    </row>
    <row r="7235" spans="2:20" s="86" customFormat="1" ht="10.199999999999999">
      <c r="B7235" s="87"/>
      <c r="C7235" s="87"/>
      <c r="R7235" s="89"/>
      <c r="S7235" s="89"/>
      <c r="T7235" s="89"/>
    </row>
    <row r="7236" spans="2:20" s="86" customFormat="1" ht="10.199999999999999">
      <c r="B7236" s="87"/>
      <c r="C7236" s="87"/>
      <c r="R7236" s="89"/>
      <c r="S7236" s="89"/>
      <c r="T7236" s="89"/>
    </row>
    <row r="7237" spans="2:20" s="86" customFormat="1" ht="10.199999999999999">
      <c r="B7237" s="87"/>
      <c r="C7237" s="87"/>
      <c r="R7237" s="89"/>
      <c r="S7237" s="89"/>
      <c r="T7237" s="89"/>
    </row>
    <row r="7238" spans="2:20" s="86" customFormat="1" ht="10.199999999999999">
      <c r="B7238" s="87"/>
      <c r="C7238" s="87"/>
      <c r="R7238" s="89"/>
      <c r="S7238" s="89"/>
      <c r="T7238" s="89"/>
    </row>
    <row r="7239" spans="2:20" s="86" customFormat="1" ht="10.199999999999999">
      <c r="B7239" s="87"/>
      <c r="C7239" s="87"/>
      <c r="R7239" s="89"/>
      <c r="S7239" s="89"/>
      <c r="T7239" s="89"/>
    </row>
    <row r="7240" spans="2:20" s="86" customFormat="1" ht="10.199999999999999">
      <c r="B7240" s="87"/>
      <c r="C7240" s="87"/>
      <c r="R7240" s="89"/>
      <c r="S7240" s="89"/>
      <c r="T7240" s="89"/>
    </row>
    <row r="7241" spans="2:20" s="86" customFormat="1" ht="10.199999999999999">
      <c r="B7241" s="87"/>
      <c r="C7241" s="87"/>
      <c r="R7241" s="89"/>
      <c r="S7241" s="89"/>
      <c r="T7241" s="89"/>
    </row>
    <row r="7242" spans="2:20" s="86" customFormat="1" ht="10.199999999999999">
      <c r="B7242" s="87"/>
      <c r="C7242" s="87"/>
      <c r="R7242" s="89"/>
      <c r="S7242" s="89"/>
      <c r="T7242" s="89"/>
    </row>
    <row r="7243" spans="2:20" s="86" customFormat="1" ht="10.199999999999999">
      <c r="B7243" s="87"/>
      <c r="C7243" s="87"/>
      <c r="R7243" s="89"/>
      <c r="S7243" s="89"/>
      <c r="T7243" s="89"/>
    </row>
    <row r="7244" spans="2:20" s="86" customFormat="1" ht="10.199999999999999">
      <c r="B7244" s="87"/>
      <c r="C7244" s="87"/>
      <c r="R7244" s="89"/>
      <c r="S7244" s="89"/>
      <c r="T7244" s="89"/>
    </row>
    <row r="7245" spans="2:20" s="86" customFormat="1" ht="10.199999999999999">
      <c r="B7245" s="87"/>
      <c r="C7245" s="87"/>
      <c r="R7245" s="89"/>
      <c r="S7245" s="89"/>
      <c r="T7245" s="89"/>
    </row>
    <row r="7246" spans="2:20" s="86" customFormat="1" ht="10.199999999999999">
      <c r="B7246" s="87"/>
      <c r="C7246" s="87"/>
      <c r="R7246" s="89"/>
      <c r="S7246" s="89"/>
      <c r="T7246" s="89"/>
    </row>
    <row r="7247" spans="2:20" s="86" customFormat="1" ht="10.199999999999999">
      <c r="B7247" s="87"/>
      <c r="C7247" s="87"/>
      <c r="R7247" s="89"/>
      <c r="S7247" s="89"/>
      <c r="T7247" s="89"/>
    </row>
    <row r="7248" spans="2:20" s="86" customFormat="1" ht="10.199999999999999">
      <c r="B7248" s="87"/>
      <c r="C7248" s="87"/>
      <c r="R7248" s="89"/>
      <c r="S7248" s="89"/>
      <c r="T7248" s="89"/>
    </row>
    <row r="7249" spans="2:20" s="86" customFormat="1" ht="10.199999999999999">
      <c r="B7249" s="87"/>
      <c r="C7249" s="87"/>
      <c r="R7249" s="89"/>
      <c r="S7249" s="89"/>
      <c r="T7249" s="89"/>
    </row>
    <row r="7250" spans="2:20" s="86" customFormat="1" ht="10.199999999999999">
      <c r="B7250" s="87"/>
      <c r="C7250" s="87"/>
      <c r="R7250" s="89"/>
      <c r="S7250" s="89"/>
      <c r="T7250" s="89"/>
    </row>
    <row r="7251" spans="2:20" s="86" customFormat="1" ht="10.199999999999999">
      <c r="B7251" s="87"/>
      <c r="C7251" s="87"/>
      <c r="R7251" s="89"/>
      <c r="S7251" s="89"/>
      <c r="T7251" s="89"/>
    </row>
    <row r="7252" spans="2:20" s="86" customFormat="1" ht="10.199999999999999">
      <c r="B7252" s="87"/>
      <c r="C7252" s="87"/>
      <c r="R7252" s="89"/>
      <c r="S7252" s="89"/>
      <c r="T7252" s="89"/>
    </row>
    <row r="7253" spans="2:20" s="86" customFormat="1" ht="10.199999999999999">
      <c r="B7253" s="87"/>
      <c r="C7253" s="87"/>
      <c r="R7253" s="89"/>
      <c r="S7253" s="89"/>
      <c r="T7253" s="89"/>
    </row>
    <row r="7254" spans="2:20" s="86" customFormat="1" ht="10.199999999999999">
      <c r="B7254" s="87"/>
      <c r="C7254" s="87"/>
      <c r="R7254" s="89"/>
      <c r="S7254" s="89"/>
      <c r="T7254" s="89"/>
    </row>
    <row r="7255" spans="2:20" s="86" customFormat="1" ht="10.199999999999999">
      <c r="B7255" s="87"/>
      <c r="C7255" s="87"/>
      <c r="R7255" s="89"/>
      <c r="S7255" s="89"/>
      <c r="T7255" s="89"/>
    </row>
    <row r="7256" spans="2:20" s="86" customFormat="1" ht="10.199999999999999">
      <c r="B7256" s="87"/>
      <c r="C7256" s="87"/>
      <c r="R7256" s="89"/>
      <c r="S7256" s="89"/>
      <c r="T7256" s="89"/>
    </row>
    <row r="7257" spans="2:20" s="86" customFormat="1" ht="10.199999999999999">
      <c r="B7257" s="87"/>
      <c r="C7257" s="87"/>
      <c r="R7257" s="89"/>
      <c r="S7257" s="89"/>
      <c r="T7257" s="89"/>
    </row>
    <row r="7258" spans="2:20" s="86" customFormat="1" ht="10.199999999999999">
      <c r="B7258" s="87"/>
      <c r="C7258" s="87"/>
      <c r="R7258" s="89"/>
      <c r="S7258" s="89"/>
      <c r="T7258" s="89"/>
    </row>
    <row r="7259" spans="2:20" s="86" customFormat="1" ht="10.199999999999999">
      <c r="B7259" s="87"/>
      <c r="C7259" s="87"/>
      <c r="R7259" s="89"/>
      <c r="S7259" s="89"/>
      <c r="T7259" s="89"/>
    </row>
    <row r="7260" spans="2:20" s="86" customFormat="1" ht="10.199999999999999">
      <c r="B7260" s="87"/>
      <c r="C7260" s="87"/>
      <c r="R7260" s="89"/>
      <c r="S7260" s="89"/>
      <c r="T7260" s="89"/>
    </row>
    <row r="7261" spans="2:20" s="86" customFormat="1" ht="10.199999999999999">
      <c r="B7261" s="87"/>
      <c r="C7261" s="87"/>
      <c r="R7261" s="89"/>
      <c r="S7261" s="89"/>
      <c r="T7261" s="89"/>
    </row>
    <row r="7262" spans="2:20" s="86" customFormat="1" ht="10.199999999999999">
      <c r="B7262" s="87"/>
      <c r="C7262" s="87"/>
      <c r="R7262" s="89"/>
      <c r="S7262" s="89"/>
      <c r="T7262" s="89"/>
    </row>
    <row r="7263" spans="2:20" s="86" customFormat="1" ht="10.199999999999999">
      <c r="B7263" s="87"/>
      <c r="C7263" s="87"/>
      <c r="R7263" s="89"/>
      <c r="S7263" s="89"/>
      <c r="T7263" s="89"/>
    </row>
    <row r="7264" spans="2:20" s="86" customFormat="1" ht="10.199999999999999">
      <c r="B7264" s="87"/>
      <c r="C7264" s="87"/>
      <c r="R7264" s="89"/>
      <c r="S7264" s="89"/>
      <c r="T7264" s="89"/>
    </row>
    <row r="7265" spans="2:20" s="86" customFormat="1" ht="10.199999999999999">
      <c r="B7265" s="87"/>
      <c r="C7265" s="87"/>
      <c r="R7265" s="89"/>
      <c r="S7265" s="89"/>
      <c r="T7265" s="89"/>
    </row>
    <row r="7266" spans="2:20" s="86" customFormat="1" ht="10.199999999999999">
      <c r="B7266" s="87"/>
      <c r="C7266" s="87"/>
      <c r="R7266" s="89"/>
      <c r="S7266" s="89"/>
      <c r="T7266" s="89"/>
    </row>
    <row r="7267" spans="2:20" s="86" customFormat="1" ht="10.199999999999999">
      <c r="B7267" s="87"/>
      <c r="C7267" s="87"/>
      <c r="R7267" s="89"/>
      <c r="S7267" s="89"/>
      <c r="T7267" s="89"/>
    </row>
    <row r="7268" spans="2:20" s="86" customFormat="1" ht="10.199999999999999">
      <c r="B7268" s="87"/>
      <c r="C7268" s="87"/>
      <c r="R7268" s="89"/>
      <c r="S7268" s="89"/>
      <c r="T7268" s="89"/>
    </row>
    <row r="7269" spans="2:20" s="86" customFormat="1" ht="10.199999999999999">
      <c r="B7269" s="87"/>
      <c r="C7269" s="87"/>
      <c r="R7269" s="89"/>
      <c r="S7269" s="89"/>
      <c r="T7269" s="89"/>
    </row>
    <row r="7270" spans="2:20" s="86" customFormat="1" ht="10.199999999999999">
      <c r="B7270" s="87"/>
      <c r="C7270" s="87"/>
      <c r="R7270" s="89"/>
      <c r="S7270" s="89"/>
      <c r="T7270" s="89"/>
    </row>
    <row r="7271" spans="2:20" s="86" customFormat="1" ht="10.199999999999999">
      <c r="B7271" s="87"/>
      <c r="C7271" s="87"/>
      <c r="R7271" s="89"/>
      <c r="S7271" s="89"/>
      <c r="T7271" s="89"/>
    </row>
    <row r="7272" spans="2:20" s="86" customFormat="1" ht="10.199999999999999">
      <c r="B7272" s="87"/>
      <c r="C7272" s="87"/>
      <c r="R7272" s="89"/>
      <c r="S7272" s="89"/>
      <c r="T7272" s="89"/>
    </row>
    <row r="7273" spans="2:20" s="86" customFormat="1" ht="10.199999999999999">
      <c r="B7273" s="87"/>
      <c r="C7273" s="87"/>
      <c r="R7273" s="89"/>
      <c r="S7273" s="89"/>
      <c r="T7273" s="89"/>
    </row>
    <row r="7274" spans="2:20" s="86" customFormat="1" ht="10.199999999999999">
      <c r="B7274" s="87"/>
      <c r="C7274" s="87"/>
      <c r="R7274" s="89"/>
      <c r="S7274" s="89"/>
      <c r="T7274" s="89"/>
    </row>
    <row r="7275" spans="2:20" s="86" customFormat="1" ht="10.199999999999999">
      <c r="B7275" s="87"/>
      <c r="C7275" s="87"/>
      <c r="R7275" s="89"/>
      <c r="S7275" s="89"/>
      <c r="T7275" s="89"/>
    </row>
    <row r="7276" spans="2:20" s="86" customFormat="1" ht="10.199999999999999">
      <c r="B7276" s="87"/>
      <c r="C7276" s="87"/>
      <c r="R7276" s="89"/>
      <c r="S7276" s="89"/>
      <c r="T7276" s="89"/>
    </row>
    <row r="7277" spans="2:20" s="86" customFormat="1" ht="10.199999999999999">
      <c r="B7277" s="87"/>
      <c r="C7277" s="87"/>
      <c r="R7277" s="89"/>
      <c r="S7277" s="89"/>
      <c r="T7277" s="89"/>
    </row>
    <row r="7278" spans="2:20" s="86" customFormat="1" ht="10.199999999999999">
      <c r="B7278" s="87"/>
      <c r="C7278" s="87"/>
      <c r="R7278" s="89"/>
      <c r="S7278" s="89"/>
      <c r="T7278" s="89"/>
    </row>
    <row r="7279" spans="2:20" s="86" customFormat="1" ht="10.199999999999999">
      <c r="B7279" s="87"/>
      <c r="C7279" s="87"/>
      <c r="R7279" s="89"/>
      <c r="S7279" s="89"/>
      <c r="T7279" s="89"/>
    </row>
    <row r="7280" spans="2:20" s="86" customFormat="1" ht="10.199999999999999">
      <c r="B7280" s="87"/>
      <c r="C7280" s="87"/>
      <c r="R7280" s="89"/>
      <c r="S7280" s="89"/>
      <c r="T7280" s="89"/>
    </row>
    <row r="7281" spans="2:20" s="86" customFormat="1" ht="10.199999999999999">
      <c r="B7281" s="87"/>
      <c r="C7281" s="87"/>
      <c r="R7281" s="89"/>
      <c r="S7281" s="89"/>
      <c r="T7281" s="89"/>
    </row>
    <row r="7282" spans="2:20" s="86" customFormat="1" ht="10.199999999999999">
      <c r="B7282" s="87"/>
      <c r="C7282" s="87"/>
      <c r="R7282" s="89"/>
      <c r="S7282" s="89"/>
      <c r="T7282" s="89"/>
    </row>
    <row r="7283" spans="2:20" s="86" customFormat="1" ht="10.199999999999999">
      <c r="B7283" s="87"/>
      <c r="C7283" s="87"/>
      <c r="R7283" s="89"/>
      <c r="S7283" s="89"/>
      <c r="T7283" s="89"/>
    </row>
    <row r="7284" spans="2:20" s="86" customFormat="1" ht="10.199999999999999">
      <c r="B7284" s="87"/>
      <c r="C7284" s="87"/>
      <c r="R7284" s="89"/>
      <c r="S7284" s="89"/>
      <c r="T7284" s="89"/>
    </row>
    <row r="7285" spans="2:20" s="86" customFormat="1" ht="10.199999999999999">
      <c r="B7285" s="87"/>
      <c r="C7285" s="87"/>
      <c r="R7285" s="89"/>
      <c r="S7285" s="89"/>
      <c r="T7285" s="89"/>
    </row>
    <row r="7286" spans="2:20" s="86" customFormat="1" ht="10.199999999999999">
      <c r="B7286" s="87"/>
      <c r="C7286" s="87"/>
      <c r="R7286" s="89"/>
      <c r="S7286" s="89"/>
      <c r="T7286" s="89"/>
    </row>
    <row r="7287" spans="2:20" s="86" customFormat="1" ht="10.199999999999999">
      <c r="B7287" s="87"/>
      <c r="C7287" s="87"/>
      <c r="R7287" s="89"/>
      <c r="S7287" s="89"/>
      <c r="T7287" s="89"/>
    </row>
    <row r="7288" spans="2:20" s="86" customFormat="1" ht="10.199999999999999">
      <c r="B7288" s="87"/>
      <c r="C7288" s="87"/>
      <c r="R7288" s="89"/>
      <c r="S7288" s="89"/>
      <c r="T7288" s="89"/>
    </row>
    <row r="7289" spans="2:20" s="86" customFormat="1" ht="10.199999999999999">
      <c r="B7289" s="87"/>
      <c r="C7289" s="87"/>
      <c r="R7289" s="89"/>
      <c r="S7289" s="89"/>
      <c r="T7289" s="89"/>
    </row>
    <row r="7290" spans="2:20" s="86" customFormat="1" ht="10.199999999999999">
      <c r="B7290" s="87"/>
      <c r="C7290" s="87"/>
      <c r="R7290" s="89"/>
      <c r="S7290" s="89"/>
      <c r="T7290" s="89"/>
    </row>
    <row r="7291" spans="2:20" s="86" customFormat="1" ht="10.199999999999999">
      <c r="B7291" s="87"/>
      <c r="C7291" s="87"/>
      <c r="R7291" s="89"/>
      <c r="S7291" s="89"/>
      <c r="T7291" s="89"/>
    </row>
    <row r="7292" spans="2:20" s="86" customFormat="1" ht="10.199999999999999">
      <c r="B7292" s="87"/>
      <c r="C7292" s="87"/>
      <c r="R7292" s="89"/>
      <c r="S7292" s="89"/>
      <c r="T7292" s="89"/>
    </row>
    <row r="7293" spans="2:20" s="86" customFormat="1" ht="10.199999999999999">
      <c r="B7293" s="87"/>
      <c r="C7293" s="87"/>
      <c r="R7293" s="89"/>
      <c r="S7293" s="89"/>
      <c r="T7293" s="89"/>
    </row>
    <row r="7294" spans="2:20" s="86" customFormat="1" ht="10.199999999999999">
      <c r="B7294" s="87"/>
      <c r="C7294" s="87"/>
      <c r="R7294" s="89"/>
      <c r="S7294" s="89"/>
      <c r="T7294" s="89"/>
    </row>
    <row r="7295" spans="2:20" s="86" customFormat="1" ht="10.199999999999999">
      <c r="B7295" s="87"/>
      <c r="C7295" s="87"/>
      <c r="R7295" s="89"/>
      <c r="S7295" s="89"/>
      <c r="T7295" s="89"/>
    </row>
    <row r="7296" spans="2:20" s="86" customFormat="1" ht="10.199999999999999">
      <c r="B7296" s="87"/>
      <c r="C7296" s="87"/>
      <c r="R7296" s="89"/>
      <c r="S7296" s="89"/>
      <c r="T7296" s="89"/>
    </row>
    <row r="7297" spans="2:20" s="86" customFormat="1" ht="10.199999999999999">
      <c r="B7297" s="87"/>
      <c r="C7297" s="87"/>
      <c r="R7297" s="89"/>
      <c r="S7297" s="89"/>
      <c r="T7297" s="89"/>
    </row>
    <row r="7298" spans="2:20" s="86" customFormat="1" ht="10.199999999999999">
      <c r="B7298" s="87"/>
      <c r="C7298" s="87"/>
      <c r="R7298" s="89"/>
      <c r="S7298" s="89"/>
      <c r="T7298" s="89"/>
    </row>
    <row r="7299" spans="2:20" s="86" customFormat="1" ht="10.199999999999999">
      <c r="B7299" s="87"/>
      <c r="C7299" s="87"/>
      <c r="R7299" s="89"/>
      <c r="S7299" s="89"/>
      <c r="T7299" s="89"/>
    </row>
    <row r="7300" spans="2:20" s="86" customFormat="1" ht="10.199999999999999">
      <c r="B7300" s="87"/>
      <c r="C7300" s="87"/>
      <c r="R7300" s="89"/>
      <c r="S7300" s="89"/>
      <c r="T7300" s="89"/>
    </row>
    <row r="7301" spans="2:20" s="86" customFormat="1" ht="10.199999999999999">
      <c r="B7301" s="87"/>
      <c r="C7301" s="87"/>
      <c r="R7301" s="89"/>
      <c r="S7301" s="89"/>
      <c r="T7301" s="89"/>
    </row>
    <row r="7302" spans="2:20" s="86" customFormat="1" ht="10.199999999999999">
      <c r="B7302" s="87"/>
      <c r="C7302" s="87"/>
      <c r="R7302" s="89"/>
      <c r="S7302" s="89"/>
      <c r="T7302" s="89"/>
    </row>
    <row r="7303" spans="2:20" s="86" customFormat="1" ht="10.199999999999999">
      <c r="B7303" s="87"/>
      <c r="C7303" s="87"/>
      <c r="R7303" s="89"/>
      <c r="S7303" s="89"/>
      <c r="T7303" s="89"/>
    </row>
    <row r="7304" spans="2:20" s="86" customFormat="1" ht="10.199999999999999">
      <c r="B7304" s="87"/>
      <c r="C7304" s="87"/>
      <c r="R7304" s="89"/>
      <c r="S7304" s="89"/>
      <c r="T7304" s="89"/>
    </row>
    <row r="7305" spans="2:20" s="86" customFormat="1" ht="10.199999999999999">
      <c r="B7305" s="87"/>
      <c r="C7305" s="87"/>
      <c r="R7305" s="89"/>
      <c r="S7305" s="89"/>
      <c r="T7305" s="89"/>
    </row>
    <row r="7306" spans="2:20" s="86" customFormat="1" ht="10.199999999999999">
      <c r="B7306" s="87"/>
      <c r="C7306" s="87"/>
      <c r="R7306" s="89"/>
      <c r="S7306" s="89"/>
      <c r="T7306" s="89"/>
    </row>
    <row r="7307" spans="2:20" s="86" customFormat="1" ht="10.199999999999999">
      <c r="B7307" s="87"/>
      <c r="C7307" s="87"/>
      <c r="R7307" s="89"/>
      <c r="S7307" s="89"/>
      <c r="T7307" s="89"/>
    </row>
    <row r="7308" spans="2:20" s="86" customFormat="1" ht="10.199999999999999">
      <c r="B7308" s="87"/>
      <c r="C7308" s="87"/>
      <c r="R7308" s="89"/>
      <c r="S7308" s="89"/>
      <c r="T7308" s="89"/>
    </row>
    <row r="7309" spans="2:20" s="86" customFormat="1" ht="10.199999999999999">
      <c r="B7309" s="87"/>
      <c r="C7309" s="87"/>
      <c r="R7309" s="89"/>
      <c r="S7309" s="89"/>
      <c r="T7309" s="89"/>
    </row>
    <row r="7310" spans="2:20" s="86" customFormat="1" ht="10.199999999999999">
      <c r="B7310" s="87"/>
      <c r="C7310" s="87"/>
      <c r="R7310" s="89"/>
      <c r="S7310" s="89"/>
      <c r="T7310" s="89"/>
    </row>
    <row r="7311" spans="2:20" s="86" customFormat="1" ht="10.199999999999999">
      <c r="B7311" s="87"/>
      <c r="C7311" s="87"/>
      <c r="R7311" s="89"/>
      <c r="S7311" s="89"/>
      <c r="T7311" s="89"/>
    </row>
    <row r="7312" spans="2:20" s="86" customFormat="1" ht="10.199999999999999">
      <c r="B7312" s="87"/>
      <c r="C7312" s="87"/>
      <c r="R7312" s="89"/>
      <c r="S7312" s="89"/>
      <c r="T7312" s="89"/>
    </row>
    <row r="7313" spans="2:20" s="86" customFormat="1" ht="10.199999999999999">
      <c r="B7313" s="87"/>
      <c r="C7313" s="87"/>
      <c r="R7313" s="89"/>
      <c r="S7313" s="89"/>
      <c r="T7313" s="89"/>
    </row>
    <row r="7314" spans="2:20" s="86" customFormat="1" ht="10.199999999999999">
      <c r="B7314" s="87"/>
      <c r="C7314" s="87"/>
      <c r="R7314" s="89"/>
      <c r="S7314" s="89"/>
      <c r="T7314" s="89"/>
    </row>
    <row r="7315" spans="2:20" s="86" customFormat="1" ht="10.199999999999999">
      <c r="B7315" s="87"/>
      <c r="C7315" s="87"/>
      <c r="R7315" s="89"/>
      <c r="S7315" s="89"/>
      <c r="T7315" s="89"/>
    </row>
    <row r="7316" spans="2:20" s="86" customFormat="1" ht="10.199999999999999">
      <c r="B7316" s="87"/>
      <c r="C7316" s="87"/>
      <c r="R7316" s="89"/>
      <c r="S7316" s="89"/>
      <c r="T7316" s="89"/>
    </row>
    <row r="7317" spans="2:20" s="86" customFormat="1" ht="10.199999999999999">
      <c r="B7317" s="87"/>
      <c r="C7317" s="87"/>
      <c r="R7317" s="89"/>
      <c r="S7317" s="89"/>
      <c r="T7317" s="89"/>
    </row>
    <row r="7318" spans="2:20" s="86" customFormat="1" ht="10.199999999999999">
      <c r="B7318" s="87"/>
      <c r="C7318" s="87"/>
      <c r="R7318" s="89"/>
      <c r="S7318" s="89"/>
      <c r="T7318" s="89"/>
    </row>
    <row r="7319" spans="2:20" s="86" customFormat="1" ht="10.199999999999999">
      <c r="B7319" s="87"/>
      <c r="C7319" s="87"/>
      <c r="R7319" s="89"/>
      <c r="S7319" s="89"/>
      <c r="T7319" s="89"/>
    </row>
    <row r="7320" spans="2:20" s="86" customFormat="1" ht="10.199999999999999">
      <c r="B7320" s="87"/>
      <c r="C7320" s="87"/>
      <c r="R7320" s="89"/>
      <c r="S7320" s="89"/>
      <c r="T7320" s="89"/>
    </row>
    <row r="7321" spans="2:20" s="86" customFormat="1" ht="10.199999999999999">
      <c r="B7321" s="87"/>
      <c r="C7321" s="87"/>
      <c r="R7321" s="89"/>
      <c r="S7321" s="89"/>
      <c r="T7321" s="89"/>
    </row>
    <row r="7322" spans="2:20" s="86" customFormat="1" ht="10.199999999999999">
      <c r="B7322" s="87"/>
      <c r="C7322" s="87"/>
      <c r="R7322" s="89"/>
      <c r="S7322" s="89"/>
      <c r="T7322" s="89"/>
    </row>
    <row r="7323" spans="2:20" s="86" customFormat="1" ht="10.199999999999999">
      <c r="B7323" s="87"/>
      <c r="C7323" s="87"/>
      <c r="R7323" s="89"/>
      <c r="S7323" s="89"/>
      <c r="T7323" s="89"/>
    </row>
    <row r="7324" spans="2:20" s="86" customFormat="1" ht="10.199999999999999">
      <c r="B7324" s="87"/>
      <c r="C7324" s="87"/>
      <c r="R7324" s="89"/>
      <c r="S7324" s="89"/>
      <c r="T7324" s="89"/>
    </row>
    <row r="7325" spans="2:20" s="86" customFormat="1" ht="10.199999999999999">
      <c r="B7325" s="87"/>
      <c r="C7325" s="87"/>
      <c r="R7325" s="89"/>
      <c r="S7325" s="89"/>
      <c r="T7325" s="89"/>
    </row>
    <row r="7326" spans="2:20" s="86" customFormat="1" ht="10.199999999999999">
      <c r="B7326" s="87"/>
      <c r="C7326" s="87"/>
      <c r="R7326" s="89"/>
      <c r="S7326" s="89"/>
      <c r="T7326" s="89"/>
    </row>
    <row r="7327" spans="2:20" s="86" customFormat="1" ht="10.199999999999999">
      <c r="B7327" s="87"/>
      <c r="C7327" s="87"/>
      <c r="R7327" s="89"/>
      <c r="S7327" s="89"/>
      <c r="T7327" s="89"/>
    </row>
    <row r="7328" spans="2:20" s="86" customFormat="1" ht="10.199999999999999">
      <c r="B7328" s="87"/>
      <c r="C7328" s="87"/>
      <c r="R7328" s="89"/>
      <c r="S7328" s="89"/>
      <c r="T7328" s="89"/>
    </row>
    <row r="7329" spans="2:20" s="86" customFormat="1" ht="10.199999999999999">
      <c r="B7329" s="87"/>
      <c r="C7329" s="87"/>
      <c r="R7329" s="89"/>
      <c r="S7329" s="89"/>
      <c r="T7329" s="89"/>
    </row>
    <row r="7330" spans="2:20" s="86" customFormat="1" ht="10.199999999999999">
      <c r="B7330" s="87"/>
      <c r="C7330" s="87"/>
      <c r="R7330" s="89"/>
      <c r="S7330" s="89"/>
      <c r="T7330" s="89"/>
    </row>
    <row r="7331" spans="2:20" s="86" customFormat="1" ht="10.199999999999999">
      <c r="B7331" s="87"/>
      <c r="C7331" s="87"/>
      <c r="R7331" s="89"/>
      <c r="S7331" s="89"/>
      <c r="T7331" s="89"/>
    </row>
    <row r="7332" spans="2:20" s="86" customFormat="1" ht="10.199999999999999">
      <c r="B7332" s="87"/>
      <c r="C7332" s="87"/>
      <c r="R7332" s="89"/>
      <c r="S7332" s="89"/>
      <c r="T7332" s="89"/>
    </row>
    <row r="7333" spans="2:20" s="86" customFormat="1" ht="10.199999999999999">
      <c r="B7333" s="87"/>
      <c r="C7333" s="87"/>
      <c r="R7333" s="89"/>
      <c r="S7333" s="89"/>
      <c r="T7333" s="89"/>
    </row>
    <row r="7334" spans="2:20" s="86" customFormat="1" ht="10.199999999999999">
      <c r="B7334" s="87"/>
      <c r="C7334" s="87"/>
      <c r="R7334" s="89"/>
      <c r="S7334" s="89"/>
      <c r="T7334" s="89"/>
    </row>
    <row r="7335" spans="2:20" s="86" customFormat="1" ht="10.199999999999999">
      <c r="B7335" s="87"/>
      <c r="C7335" s="87"/>
      <c r="R7335" s="89"/>
      <c r="S7335" s="89"/>
      <c r="T7335" s="89"/>
    </row>
    <row r="7336" spans="2:20" s="86" customFormat="1" ht="10.199999999999999">
      <c r="B7336" s="87"/>
      <c r="C7336" s="87"/>
      <c r="R7336" s="89"/>
      <c r="S7336" s="89"/>
      <c r="T7336" s="89"/>
    </row>
    <row r="7337" spans="2:20" s="86" customFormat="1" ht="10.199999999999999">
      <c r="B7337" s="87"/>
      <c r="C7337" s="87"/>
      <c r="R7337" s="89"/>
      <c r="S7337" s="89"/>
      <c r="T7337" s="89"/>
    </row>
    <row r="7338" spans="2:20" s="86" customFormat="1" ht="10.199999999999999">
      <c r="B7338" s="87"/>
      <c r="C7338" s="87"/>
      <c r="R7338" s="89"/>
      <c r="S7338" s="89"/>
      <c r="T7338" s="89"/>
    </row>
    <row r="7339" spans="2:20" s="86" customFormat="1" ht="10.199999999999999">
      <c r="B7339" s="87"/>
      <c r="C7339" s="87"/>
      <c r="R7339" s="89"/>
      <c r="S7339" s="89"/>
      <c r="T7339" s="89"/>
    </row>
    <row r="7340" spans="2:20" s="86" customFormat="1" ht="10.199999999999999">
      <c r="B7340" s="87"/>
      <c r="C7340" s="87"/>
      <c r="R7340" s="89"/>
      <c r="S7340" s="89"/>
      <c r="T7340" s="89"/>
    </row>
    <row r="7341" spans="2:20" s="86" customFormat="1" ht="10.199999999999999">
      <c r="B7341" s="87"/>
      <c r="C7341" s="87"/>
      <c r="R7341" s="89"/>
      <c r="S7341" s="89"/>
      <c r="T7341" s="89"/>
    </row>
    <row r="7342" spans="2:20" s="86" customFormat="1" ht="10.199999999999999">
      <c r="B7342" s="87"/>
      <c r="C7342" s="87"/>
      <c r="R7342" s="89"/>
      <c r="S7342" s="89"/>
      <c r="T7342" s="89"/>
    </row>
    <row r="7343" spans="2:20" s="86" customFormat="1" ht="10.199999999999999">
      <c r="B7343" s="87"/>
      <c r="C7343" s="87"/>
      <c r="R7343" s="89"/>
      <c r="S7343" s="89"/>
      <c r="T7343" s="89"/>
    </row>
    <row r="7344" spans="2:20" s="86" customFormat="1" ht="10.199999999999999">
      <c r="B7344" s="87"/>
      <c r="C7344" s="87"/>
      <c r="R7344" s="89"/>
      <c r="S7344" s="89"/>
      <c r="T7344" s="89"/>
    </row>
    <row r="7345" spans="2:20" s="86" customFormat="1" ht="10.199999999999999">
      <c r="B7345" s="87"/>
      <c r="C7345" s="87"/>
      <c r="R7345" s="89"/>
      <c r="S7345" s="89"/>
      <c r="T7345" s="89"/>
    </row>
    <row r="7346" spans="2:20" s="86" customFormat="1" ht="10.199999999999999">
      <c r="B7346" s="87"/>
      <c r="C7346" s="87"/>
      <c r="R7346" s="89"/>
      <c r="S7346" s="89"/>
      <c r="T7346" s="89"/>
    </row>
    <row r="7347" spans="2:20" s="86" customFormat="1" ht="10.199999999999999">
      <c r="B7347" s="87"/>
      <c r="C7347" s="87"/>
      <c r="R7347" s="89"/>
      <c r="S7347" s="89"/>
      <c r="T7347" s="89"/>
    </row>
    <row r="7348" spans="2:20" s="86" customFormat="1" ht="10.199999999999999">
      <c r="B7348" s="87"/>
      <c r="C7348" s="87"/>
      <c r="R7348" s="89"/>
      <c r="S7348" s="89"/>
      <c r="T7348" s="89"/>
    </row>
    <row r="7349" spans="2:20" s="86" customFormat="1" ht="10.199999999999999">
      <c r="B7349" s="87"/>
      <c r="C7349" s="87"/>
      <c r="R7349" s="89"/>
      <c r="S7349" s="89"/>
      <c r="T7349" s="89"/>
    </row>
    <row r="7350" spans="2:20" s="86" customFormat="1" ht="10.199999999999999">
      <c r="B7350" s="87"/>
      <c r="C7350" s="87"/>
      <c r="R7350" s="89"/>
      <c r="S7350" s="89"/>
      <c r="T7350" s="89"/>
    </row>
    <row r="7351" spans="2:20" s="86" customFormat="1" ht="10.199999999999999">
      <c r="B7351" s="87"/>
      <c r="C7351" s="87"/>
      <c r="R7351" s="89"/>
      <c r="S7351" s="89"/>
      <c r="T7351" s="89"/>
    </row>
    <row r="7352" spans="2:20" s="86" customFormat="1" ht="10.199999999999999">
      <c r="B7352" s="87"/>
      <c r="C7352" s="87"/>
      <c r="R7352" s="89"/>
      <c r="S7352" s="89"/>
      <c r="T7352" s="89"/>
    </row>
    <row r="7353" spans="2:20" s="86" customFormat="1" ht="10.199999999999999">
      <c r="B7353" s="87"/>
      <c r="C7353" s="87"/>
      <c r="R7353" s="89"/>
      <c r="S7353" s="89"/>
      <c r="T7353" s="89"/>
    </row>
    <row r="7354" spans="2:20" s="86" customFormat="1" ht="10.199999999999999">
      <c r="B7354" s="87"/>
      <c r="C7354" s="87"/>
      <c r="R7354" s="89"/>
      <c r="S7354" s="89"/>
      <c r="T7354" s="89"/>
    </row>
    <row r="7355" spans="2:20" s="86" customFormat="1" ht="10.199999999999999">
      <c r="B7355" s="87"/>
      <c r="C7355" s="87"/>
      <c r="R7355" s="89"/>
      <c r="S7355" s="89"/>
      <c r="T7355" s="89"/>
    </row>
    <row r="7356" spans="2:20" s="86" customFormat="1" ht="10.199999999999999">
      <c r="B7356" s="87"/>
      <c r="C7356" s="87"/>
      <c r="R7356" s="89"/>
      <c r="S7356" s="89"/>
      <c r="T7356" s="89"/>
    </row>
    <row r="7357" spans="2:20" s="86" customFormat="1" ht="10.199999999999999">
      <c r="B7357" s="87"/>
      <c r="C7357" s="87"/>
      <c r="R7357" s="89"/>
      <c r="S7357" s="89"/>
      <c r="T7357" s="89"/>
    </row>
    <row r="7358" spans="2:20" s="86" customFormat="1" ht="10.199999999999999">
      <c r="B7358" s="87"/>
      <c r="C7358" s="87"/>
      <c r="R7358" s="89"/>
      <c r="S7358" s="89"/>
      <c r="T7358" s="89"/>
    </row>
    <row r="7359" spans="2:20" s="86" customFormat="1" ht="10.199999999999999">
      <c r="B7359" s="87"/>
      <c r="C7359" s="87"/>
      <c r="R7359" s="89"/>
      <c r="S7359" s="89"/>
      <c r="T7359" s="89"/>
    </row>
    <row r="7360" spans="2:20" s="86" customFormat="1" ht="10.199999999999999">
      <c r="B7360" s="87"/>
      <c r="C7360" s="87"/>
      <c r="R7360" s="89"/>
      <c r="S7360" s="89"/>
      <c r="T7360" s="89"/>
    </row>
    <row r="7361" spans="2:20" s="86" customFormat="1" ht="10.199999999999999">
      <c r="B7361" s="87"/>
      <c r="C7361" s="87"/>
      <c r="R7361" s="89"/>
      <c r="S7361" s="89"/>
      <c r="T7361" s="89"/>
    </row>
    <row r="7362" spans="2:20" s="86" customFormat="1" ht="10.199999999999999">
      <c r="B7362" s="87"/>
      <c r="C7362" s="87"/>
      <c r="R7362" s="89"/>
      <c r="S7362" s="89"/>
      <c r="T7362" s="89"/>
    </row>
    <row r="7363" spans="2:20" s="86" customFormat="1" ht="10.199999999999999">
      <c r="B7363" s="87"/>
      <c r="C7363" s="87"/>
      <c r="R7363" s="89"/>
      <c r="S7363" s="89"/>
      <c r="T7363" s="89"/>
    </row>
    <row r="7364" spans="2:20" s="86" customFormat="1" ht="10.199999999999999">
      <c r="B7364" s="87"/>
      <c r="C7364" s="87"/>
      <c r="R7364" s="89"/>
      <c r="S7364" s="89"/>
      <c r="T7364" s="89"/>
    </row>
    <row r="7365" spans="2:20" s="86" customFormat="1" ht="10.199999999999999">
      <c r="B7365" s="87"/>
      <c r="C7365" s="87"/>
      <c r="R7365" s="89"/>
      <c r="S7365" s="89"/>
      <c r="T7365" s="89"/>
    </row>
    <row r="7366" spans="2:20" s="86" customFormat="1" ht="10.199999999999999">
      <c r="B7366" s="87"/>
      <c r="C7366" s="87"/>
      <c r="R7366" s="89"/>
      <c r="S7366" s="89"/>
      <c r="T7366" s="89"/>
    </row>
    <row r="7367" spans="2:20" s="86" customFormat="1" ht="10.199999999999999">
      <c r="B7367" s="87"/>
      <c r="C7367" s="87"/>
      <c r="R7367" s="89"/>
      <c r="S7367" s="89"/>
      <c r="T7367" s="89"/>
    </row>
    <row r="7368" spans="2:20" s="86" customFormat="1" ht="10.199999999999999">
      <c r="B7368" s="87"/>
      <c r="C7368" s="87"/>
      <c r="R7368" s="89"/>
      <c r="S7368" s="89"/>
      <c r="T7368" s="89"/>
    </row>
    <row r="7369" spans="2:20" s="86" customFormat="1" ht="10.199999999999999">
      <c r="B7369" s="87"/>
      <c r="C7369" s="87"/>
      <c r="R7369" s="89"/>
      <c r="S7369" s="89"/>
      <c r="T7369" s="89"/>
    </row>
    <row r="7370" spans="2:20" s="86" customFormat="1" ht="10.199999999999999">
      <c r="B7370" s="87"/>
      <c r="C7370" s="87"/>
      <c r="R7370" s="89"/>
      <c r="S7370" s="89"/>
      <c r="T7370" s="89"/>
    </row>
    <row r="7371" spans="2:20" s="86" customFormat="1" ht="10.199999999999999">
      <c r="B7371" s="87"/>
      <c r="C7371" s="87"/>
      <c r="R7371" s="89"/>
      <c r="S7371" s="89"/>
      <c r="T7371" s="89"/>
    </row>
    <row r="7372" spans="2:20" s="86" customFormat="1" ht="10.199999999999999">
      <c r="B7372" s="87"/>
      <c r="C7372" s="87"/>
      <c r="R7372" s="89"/>
      <c r="S7372" s="89"/>
      <c r="T7372" s="89"/>
    </row>
    <row r="7373" spans="2:20" s="86" customFormat="1" ht="10.199999999999999">
      <c r="B7373" s="87"/>
      <c r="C7373" s="87"/>
      <c r="R7373" s="89"/>
      <c r="S7373" s="89"/>
      <c r="T7373" s="89"/>
    </row>
    <row r="7374" spans="2:20" s="86" customFormat="1" ht="10.199999999999999">
      <c r="B7374" s="87"/>
      <c r="C7374" s="87"/>
      <c r="R7374" s="89"/>
      <c r="S7374" s="89"/>
      <c r="T7374" s="89"/>
    </row>
    <row r="7375" spans="2:20" s="86" customFormat="1" ht="10.199999999999999">
      <c r="B7375" s="87"/>
      <c r="C7375" s="87"/>
      <c r="R7375" s="89"/>
      <c r="S7375" s="89"/>
      <c r="T7375" s="89"/>
    </row>
    <row r="7376" spans="2:20" s="86" customFormat="1" ht="10.199999999999999">
      <c r="B7376" s="87"/>
      <c r="C7376" s="87"/>
      <c r="R7376" s="89"/>
      <c r="S7376" s="89"/>
      <c r="T7376" s="89"/>
    </row>
    <row r="7377" spans="2:20" s="86" customFormat="1" ht="10.199999999999999">
      <c r="B7377" s="87"/>
      <c r="C7377" s="87"/>
      <c r="R7377" s="89"/>
      <c r="S7377" s="89"/>
      <c r="T7377" s="89"/>
    </row>
    <row r="7378" spans="2:20" s="86" customFormat="1" ht="10.199999999999999">
      <c r="B7378" s="87"/>
      <c r="C7378" s="87"/>
      <c r="R7378" s="89"/>
      <c r="S7378" s="89"/>
      <c r="T7378" s="89"/>
    </row>
    <row r="7379" spans="2:20" s="86" customFormat="1" ht="10.199999999999999">
      <c r="B7379" s="87"/>
      <c r="C7379" s="87"/>
      <c r="R7379" s="89"/>
      <c r="S7379" s="89"/>
      <c r="T7379" s="89"/>
    </row>
    <row r="7380" spans="2:20" s="86" customFormat="1" ht="10.199999999999999">
      <c r="B7380" s="87"/>
      <c r="C7380" s="87"/>
      <c r="R7380" s="89"/>
      <c r="S7380" s="89"/>
      <c r="T7380" s="89"/>
    </row>
    <row r="7381" spans="2:20" s="86" customFormat="1" ht="10.199999999999999">
      <c r="B7381" s="87"/>
      <c r="C7381" s="87"/>
      <c r="R7381" s="89"/>
      <c r="S7381" s="89"/>
      <c r="T7381" s="89"/>
    </row>
    <row r="7382" spans="2:20" s="86" customFormat="1" ht="10.199999999999999">
      <c r="B7382" s="87"/>
      <c r="C7382" s="87"/>
      <c r="R7382" s="89"/>
      <c r="S7382" s="89"/>
      <c r="T7382" s="89"/>
    </row>
    <row r="7383" spans="2:20" s="86" customFormat="1" ht="10.199999999999999">
      <c r="B7383" s="87"/>
      <c r="C7383" s="87"/>
      <c r="R7383" s="89"/>
      <c r="S7383" s="89"/>
      <c r="T7383" s="89"/>
    </row>
    <row r="7384" spans="2:20" s="86" customFormat="1" ht="10.199999999999999">
      <c r="B7384" s="87"/>
      <c r="C7384" s="87"/>
      <c r="R7384" s="89"/>
      <c r="S7384" s="89"/>
      <c r="T7384" s="89"/>
    </row>
    <row r="7385" spans="2:20" s="86" customFormat="1" ht="10.199999999999999">
      <c r="B7385" s="87"/>
      <c r="C7385" s="87"/>
      <c r="R7385" s="89"/>
      <c r="S7385" s="89"/>
      <c r="T7385" s="89"/>
    </row>
    <row r="7386" spans="2:20" s="86" customFormat="1" ht="10.199999999999999">
      <c r="B7386" s="87"/>
      <c r="C7386" s="87"/>
      <c r="R7386" s="89"/>
      <c r="S7386" s="89"/>
      <c r="T7386" s="89"/>
    </row>
    <row r="7387" spans="2:20" s="86" customFormat="1" ht="10.199999999999999">
      <c r="B7387" s="87"/>
      <c r="C7387" s="87"/>
      <c r="R7387" s="89"/>
      <c r="S7387" s="89"/>
      <c r="T7387" s="89"/>
    </row>
    <row r="7388" spans="2:20" s="86" customFormat="1" ht="10.199999999999999">
      <c r="B7388" s="87"/>
      <c r="C7388" s="87"/>
      <c r="R7388" s="89"/>
      <c r="S7388" s="89"/>
      <c r="T7388" s="89"/>
    </row>
    <row r="7389" spans="2:20" s="86" customFormat="1" ht="10.199999999999999">
      <c r="B7389" s="87"/>
      <c r="C7389" s="87"/>
      <c r="R7389" s="89"/>
      <c r="S7389" s="89"/>
      <c r="T7389" s="89"/>
    </row>
    <row r="7390" spans="2:20" s="86" customFormat="1" ht="10.199999999999999">
      <c r="B7390" s="87"/>
      <c r="C7390" s="87"/>
      <c r="R7390" s="89"/>
      <c r="S7390" s="89"/>
      <c r="T7390" s="89"/>
    </row>
    <row r="7391" spans="2:20" s="86" customFormat="1" ht="10.199999999999999">
      <c r="B7391" s="87"/>
      <c r="C7391" s="87"/>
      <c r="R7391" s="89"/>
      <c r="S7391" s="89"/>
      <c r="T7391" s="89"/>
    </row>
    <row r="7392" spans="2:20" s="86" customFormat="1" ht="10.199999999999999">
      <c r="B7392" s="87"/>
      <c r="C7392" s="87"/>
      <c r="R7392" s="89"/>
      <c r="S7392" s="89"/>
      <c r="T7392" s="89"/>
    </row>
    <row r="7393" spans="2:20" s="86" customFormat="1" ht="10.199999999999999">
      <c r="B7393" s="87"/>
      <c r="C7393" s="87"/>
      <c r="R7393" s="89"/>
      <c r="S7393" s="89"/>
      <c r="T7393" s="89"/>
    </row>
    <row r="7394" spans="2:20" s="86" customFormat="1" ht="10.199999999999999">
      <c r="B7394" s="87"/>
      <c r="C7394" s="87"/>
      <c r="R7394" s="89"/>
      <c r="S7394" s="89"/>
      <c r="T7394" s="89"/>
    </row>
    <row r="7395" spans="2:20" s="86" customFormat="1" ht="10.199999999999999">
      <c r="B7395" s="87"/>
      <c r="C7395" s="87"/>
      <c r="R7395" s="89"/>
      <c r="S7395" s="89"/>
      <c r="T7395" s="89"/>
    </row>
    <row r="7396" spans="2:20" s="86" customFormat="1" ht="10.199999999999999">
      <c r="B7396" s="87"/>
      <c r="C7396" s="87"/>
      <c r="R7396" s="89"/>
      <c r="S7396" s="89"/>
      <c r="T7396" s="89"/>
    </row>
    <row r="7397" spans="2:20" s="86" customFormat="1" ht="10.199999999999999">
      <c r="B7397" s="87"/>
      <c r="C7397" s="87"/>
      <c r="R7397" s="89"/>
      <c r="S7397" s="89"/>
      <c r="T7397" s="89"/>
    </row>
    <row r="7398" spans="2:20" s="86" customFormat="1" ht="10.199999999999999">
      <c r="B7398" s="87"/>
      <c r="C7398" s="87"/>
      <c r="R7398" s="89"/>
      <c r="S7398" s="89"/>
      <c r="T7398" s="89"/>
    </row>
    <row r="7399" spans="2:20" s="86" customFormat="1" ht="10.199999999999999">
      <c r="B7399" s="87"/>
      <c r="C7399" s="87"/>
      <c r="R7399" s="89"/>
      <c r="S7399" s="89"/>
      <c r="T7399" s="89"/>
    </row>
    <row r="7400" spans="2:20" s="86" customFormat="1" ht="10.199999999999999">
      <c r="B7400" s="87"/>
      <c r="C7400" s="87"/>
      <c r="R7400" s="89"/>
      <c r="S7400" s="89"/>
      <c r="T7400" s="89"/>
    </row>
    <row r="7401" spans="2:20" s="86" customFormat="1" ht="10.199999999999999">
      <c r="B7401" s="87"/>
      <c r="C7401" s="87"/>
      <c r="R7401" s="89"/>
      <c r="S7401" s="89"/>
      <c r="T7401" s="89"/>
    </row>
    <row r="7402" spans="2:20" s="86" customFormat="1" ht="10.199999999999999">
      <c r="B7402" s="87"/>
      <c r="C7402" s="87"/>
      <c r="R7402" s="89"/>
      <c r="S7402" s="89"/>
      <c r="T7402" s="89"/>
    </row>
    <row r="7403" spans="2:20" s="86" customFormat="1" ht="10.199999999999999">
      <c r="B7403" s="87"/>
      <c r="C7403" s="87"/>
      <c r="R7403" s="89"/>
      <c r="S7403" s="89"/>
      <c r="T7403" s="89"/>
    </row>
    <row r="7404" spans="2:20" s="86" customFormat="1" ht="10.199999999999999">
      <c r="B7404" s="87"/>
      <c r="C7404" s="87"/>
      <c r="R7404" s="89"/>
      <c r="S7404" s="89"/>
      <c r="T7404" s="89"/>
    </row>
    <row r="7405" spans="2:20" s="86" customFormat="1" ht="10.199999999999999">
      <c r="B7405" s="87"/>
      <c r="C7405" s="87"/>
      <c r="R7405" s="89"/>
      <c r="S7405" s="89"/>
      <c r="T7405" s="89"/>
    </row>
    <row r="7406" spans="2:20" s="86" customFormat="1" ht="10.199999999999999">
      <c r="B7406" s="87"/>
      <c r="C7406" s="87"/>
      <c r="R7406" s="89"/>
      <c r="S7406" s="89"/>
      <c r="T7406" s="89"/>
    </row>
    <row r="7407" spans="2:20" s="86" customFormat="1" ht="10.199999999999999">
      <c r="B7407" s="87"/>
      <c r="C7407" s="87"/>
      <c r="R7407" s="89"/>
      <c r="S7407" s="89"/>
      <c r="T7407" s="89"/>
    </row>
    <row r="7408" spans="2:20" s="86" customFormat="1" ht="10.199999999999999">
      <c r="B7408" s="87"/>
      <c r="C7408" s="87"/>
      <c r="R7408" s="89"/>
      <c r="S7408" s="89"/>
      <c r="T7408" s="89"/>
    </row>
    <row r="7409" spans="2:20" s="86" customFormat="1" ht="10.199999999999999">
      <c r="B7409" s="87"/>
      <c r="C7409" s="87"/>
      <c r="R7409" s="89"/>
      <c r="S7409" s="89"/>
      <c r="T7409" s="89"/>
    </row>
    <row r="7410" spans="2:20" s="86" customFormat="1" ht="10.199999999999999">
      <c r="B7410" s="87"/>
      <c r="C7410" s="87"/>
      <c r="R7410" s="89"/>
      <c r="S7410" s="89"/>
      <c r="T7410" s="89"/>
    </row>
    <row r="7411" spans="2:20" s="86" customFormat="1" ht="10.199999999999999">
      <c r="B7411" s="87"/>
      <c r="C7411" s="87"/>
      <c r="R7411" s="89"/>
      <c r="S7411" s="89"/>
      <c r="T7411" s="89"/>
    </row>
    <row r="7412" spans="2:20" s="86" customFormat="1" ht="10.199999999999999">
      <c r="B7412" s="87"/>
      <c r="C7412" s="87"/>
      <c r="R7412" s="89"/>
      <c r="S7412" s="89"/>
      <c r="T7412" s="89"/>
    </row>
    <row r="7413" spans="2:20" s="86" customFormat="1" ht="10.199999999999999">
      <c r="B7413" s="87"/>
      <c r="C7413" s="87"/>
      <c r="R7413" s="89"/>
      <c r="S7413" s="89"/>
      <c r="T7413" s="89"/>
    </row>
    <row r="7414" spans="2:20" s="86" customFormat="1" ht="10.199999999999999">
      <c r="B7414" s="87"/>
      <c r="C7414" s="87"/>
      <c r="R7414" s="89"/>
      <c r="S7414" s="89"/>
      <c r="T7414" s="89"/>
    </row>
    <row r="7415" spans="2:20" s="86" customFormat="1" ht="10.199999999999999">
      <c r="B7415" s="87"/>
      <c r="C7415" s="87"/>
      <c r="R7415" s="89"/>
      <c r="S7415" s="89"/>
      <c r="T7415" s="89"/>
    </row>
    <row r="7416" spans="2:20" s="86" customFormat="1" ht="10.199999999999999">
      <c r="B7416" s="87"/>
      <c r="C7416" s="87"/>
      <c r="R7416" s="89"/>
      <c r="S7416" s="89"/>
      <c r="T7416" s="89"/>
    </row>
    <row r="7417" spans="2:20" s="86" customFormat="1" ht="10.199999999999999">
      <c r="B7417" s="87"/>
      <c r="C7417" s="87"/>
      <c r="R7417" s="89"/>
      <c r="S7417" s="89"/>
      <c r="T7417" s="89"/>
    </row>
    <row r="7418" spans="2:20" s="86" customFormat="1" ht="10.199999999999999">
      <c r="B7418" s="87"/>
      <c r="C7418" s="87"/>
      <c r="R7418" s="89"/>
      <c r="S7418" s="89"/>
      <c r="T7418" s="89"/>
    </row>
    <row r="7419" spans="2:20" s="86" customFormat="1" ht="10.199999999999999">
      <c r="B7419" s="87"/>
      <c r="C7419" s="87"/>
      <c r="R7419" s="89"/>
      <c r="S7419" s="89"/>
      <c r="T7419" s="89"/>
    </row>
    <row r="7420" spans="2:20" s="86" customFormat="1" ht="10.199999999999999">
      <c r="B7420" s="87"/>
      <c r="C7420" s="87"/>
      <c r="R7420" s="89"/>
      <c r="S7420" s="89"/>
      <c r="T7420" s="89"/>
    </row>
    <row r="7421" spans="2:20" s="86" customFormat="1" ht="10.199999999999999">
      <c r="B7421" s="87"/>
      <c r="C7421" s="87"/>
      <c r="R7421" s="89"/>
      <c r="S7421" s="89"/>
      <c r="T7421" s="89"/>
    </row>
    <row r="7422" spans="2:20" s="86" customFormat="1" ht="10.199999999999999">
      <c r="B7422" s="87"/>
      <c r="C7422" s="87"/>
      <c r="R7422" s="89"/>
      <c r="S7422" s="89"/>
      <c r="T7422" s="89"/>
    </row>
    <row r="7423" spans="2:20" s="86" customFormat="1" ht="10.199999999999999">
      <c r="B7423" s="87"/>
      <c r="C7423" s="87"/>
      <c r="R7423" s="89"/>
      <c r="S7423" s="89"/>
      <c r="T7423" s="89"/>
    </row>
    <row r="7424" spans="2:20" s="86" customFormat="1" ht="10.199999999999999">
      <c r="B7424" s="87"/>
      <c r="C7424" s="87"/>
      <c r="R7424" s="89"/>
      <c r="S7424" s="89"/>
      <c r="T7424" s="89"/>
    </row>
    <row r="7425" spans="2:20" s="86" customFormat="1" ht="10.199999999999999">
      <c r="B7425" s="87"/>
      <c r="C7425" s="87"/>
      <c r="R7425" s="89"/>
      <c r="S7425" s="89"/>
      <c r="T7425" s="89"/>
    </row>
    <row r="7426" spans="2:20" s="86" customFormat="1" ht="10.199999999999999">
      <c r="B7426" s="87"/>
      <c r="C7426" s="87"/>
      <c r="R7426" s="89"/>
      <c r="S7426" s="89"/>
      <c r="T7426" s="89"/>
    </row>
    <row r="7427" spans="2:20" s="86" customFormat="1" ht="10.199999999999999">
      <c r="B7427" s="87"/>
      <c r="C7427" s="87"/>
      <c r="R7427" s="89"/>
      <c r="S7427" s="89"/>
      <c r="T7427" s="89"/>
    </row>
    <row r="7428" spans="2:20" s="86" customFormat="1" ht="10.199999999999999">
      <c r="B7428" s="87"/>
      <c r="C7428" s="87"/>
      <c r="R7428" s="89"/>
      <c r="S7428" s="89"/>
      <c r="T7428" s="89"/>
    </row>
    <row r="7429" spans="2:20" s="86" customFormat="1" ht="10.199999999999999">
      <c r="B7429" s="87"/>
      <c r="C7429" s="87"/>
      <c r="R7429" s="89"/>
      <c r="S7429" s="89"/>
      <c r="T7429" s="89"/>
    </row>
    <row r="7430" spans="2:20" s="86" customFormat="1" ht="10.199999999999999">
      <c r="B7430" s="87"/>
      <c r="C7430" s="87"/>
      <c r="R7430" s="89"/>
      <c r="S7430" s="89"/>
      <c r="T7430" s="89"/>
    </row>
    <row r="7431" spans="2:20" s="86" customFormat="1" ht="10.199999999999999">
      <c r="B7431" s="87"/>
      <c r="C7431" s="87"/>
      <c r="R7431" s="89"/>
      <c r="S7431" s="89"/>
      <c r="T7431" s="89"/>
    </row>
    <row r="7432" spans="2:20" s="86" customFormat="1" ht="10.199999999999999">
      <c r="B7432" s="87"/>
      <c r="C7432" s="87"/>
      <c r="R7432" s="89"/>
      <c r="S7432" s="89"/>
      <c r="T7432" s="89"/>
    </row>
    <row r="7433" spans="2:20" s="86" customFormat="1" ht="10.199999999999999">
      <c r="B7433" s="87"/>
      <c r="C7433" s="87"/>
      <c r="R7433" s="89"/>
      <c r="S7433" s="89"/>
      <c r="T7433" s="89"/>
    </row>
    <row r="7434" spans="2:20" s="86" customFormat="1" ht="10.199999999999999">
      <c r="B7434" s="87"/>
      <c r="C7434" s="87"/>
      <c r="R7434" s="89"/>
      <c r="S7434" s="89"/>
      <c r="T7434" s="89"/>
    </row>
    <row r="7435" spans="2:20" s="86" customFormat="1" ht="10.199999999999999">
      <c r="B7435" s="87"/>
      <c r="C7435" s="87"/>
      <c r="R7435" s="89"/>
      <c r="S7435" s="89"/>
      <c r="T7435" s="89"/>
    </row>
    <row r="7436" spans="2:20" s="86" customFormat="1" ht="10.199999999999999">
      <c r="B7436" s="87"/>
      <c r="C7436" s="87"/>
      <c r="R7436" s="89"/>
      <c r="S7436" s="89"/>
      <c r="T7436" s="89"/>
    </row>
    <row r="7437" spans="2:20" s="86" customFormat="1" ht="10.199999999999999">
      <c r="B7437" s="87"/>
      <c r="C7437" s="87"/>
      <c r="R7437" s="89"/>
      <c r="S7437" s="89"/>
      <c r="T7437" s="89"/>
    </row>
    <row r="7438" spans="2:20" s="86" customFormat="1" ht="10.199999999999999">
      <c r="B7438" s="87"/>
      <c r="C7438" s="87"/>
      <c r="R7438" s="89"/>
      <c r="S7438" s="89"/>
      <c r="T7438" s="89"/>
    </row>
    <row r="7439" spans="2:20" s="86" customFormat="1" ht="10.199999999999999">
      <c r="B7439" s="87"/>
      <c r="C7439" s="87"/>
      <c r="R7439" s="89"/>
      <c r="S7439" s="89"/>
      <c r="T7439" s="89"/>
    </row>
    <row r="7440" spans="2:20" s="86" customFormat="1" ht="10.199999999999999">
      <c r="B7440" s="87"/>
      <c r="C7440" s="87"/>
      <c r="R7440" s="89"/>
      <c r="S7440" s="89"/>
      <c r="T7440" s="89"/>
    </row>
    <row r="7441" spans="2:20" s="86" customFormat="1" ht="10.199999999999999">
      <c r="B7441" s="87"/>
      <c r="C7441" s="87"/>
      <c r="R7441" s="89"/>
      <c r="S7441" s="89"/>
      <c r="T7441" s="89"/>
    </row>
    <row r="7442" spans="2:20" s="86" customFormat="1" ht="10.199999999999999">
      <c r="B7442" s="87"/>
      <c r="C7442" s="87"/>
      <c r="R7442" s="89"/>
      <c r="S7442" s="89"/>
      <c r="T7442" s="89"/>
    </row>
    <row r="7443" spans="2:20" s="86" customFormat="1" ht="10.199999999999999">
      <c r="B7443" s="87"/>
      <c r="C7443" s="87"/>
      <c r="R7443" s="89"/>
      <c r="S7443" s="89"/>
      <c r="T7443" s="89"/>
    </row>
    <row r="7444" spans="2:20" s="86" customFormat="1" ht="10.199999999999999">
      <c r="B7444" s="87"/>
      <c r="C7444" s="87"/>
      <c r="R7444" s="89"/>
      <c r="S7444" s="89"/>
      <c r="T7444" s="89"/>
    </row>
    <row r="7445" spans="2:20" s="86" customFormat="1" ht="10.199999999999999">
      <c r="B7445" s="87"/>
      <c r="C7445" s="87"/>
      <c r="R7445" s="89"/>
      <c r="S7445" s="89"/>
      <c r="T7445" s="89"/>
    </row>
    <row r="7446" spans="2:20" s="86" customFormat="1" ht="10.199999999999999">
      <c r="B7446" s="87"/>
      <c r="C7446" s="87"/>
      <c r="R7446" s="89"/>
      <c r="S7446" s="89"/>
      <c r="T7446" s="89"/>
    </row>
    <row r="7447" spans="2:20" s="86" customFormat="1" ht="10.199999999999999">
      <c r="B7447" s="87"/>
      <c r="C7447" s="87"/>
      <c r="R7447" s="89"/>
      <c r="S7447" s="89"/>
      <c r="T7447" s="89"/>
    </row>
    <row r="7448" spans="2:20" s="86" customFormat="1" ht="10.199999999999999">
      <c r="B7448" s="87"/>
      <c r="C7448" s="87"/>
      <c r="R7448" s="89"/>
      <c r="S7448" s="89"/>
      <c r="T7448" s="89"/>
    </row>
    <row r="7449" spans="2:20" s="86" customFormat="1" ht="10.199999999999999">
      <c r="B7449" s="87"/>
      <c r="C7449" s="87"/>
      <c r="R7449" s="89"/>
      <c r="S7449" s="89"/>
      <c r="T7449" s="89"/>
    </row>
    <row r="7450" spans="2:20" s="86" customFormat="1" ht="10.199999999999999">
      <c r="B7450" s="87"/>
      <c r="C7450" s="87"/>
      <c r="R7450" s="89"/>
      <c r="S7450" s="89"/>
      <c r="T7450" s="89"/>
    </row>
    <row r="7451" spans="2:20" s="86" customFormat="1" ht="10.199999999999999">
      <c r="B7451" s="87"/>
      <c r="C7451" s="87"/>
      <c r="R7451" s="89"/>
      <c r="S7451" s="89"/>
      <c r="T7451" s="89"/>
    </row>
    <row r="7452" spans="2:20" s="86" customFormat="1" ht="10.199999999999999">
      <c r="B7452" s="87"/>
      <c r="C7452" s="87"/>
      <c r="R7452" s="89"/>
      <c r="S7452" s="89"/>
      <c r="T7452" s="89"/>
    </row>
    <row r="7453" spans="2:20" s="86" customFormat="1" ht="10.199999999999999">
      <c r="B7453" s="87"/>
      <c r="C7453" s="87"/>
      <c r="R7453" s="89"/>
      <c r="S7453" s="89"/>
      <c r="T7453" s="89"/>
    </row>
    <row r="7454" spans="2:20" s="86" customFormat="1" ht="10.199999999999999">
      <c r="B7454" s="87"/>
      <c r="C7454" s="87"/>
      <c r="R7454" s="89"/>
      <c r="S7454" s="89"/>
      <c r="T7454" s="89"/>
    </row>
    <row r="7455" spans="2:20" s="86" customFormat="1" ht="10.199999999999999">
      <c r="B7455" s="87"/>
      <c r="C7455" s="87"/>
      <c r="R7455" s="89"/>
      <c r="S7455" s="89"/>
      <c r="T7455" s="89"/>
    </row>
    <row r="7456" spans="2:20" s="86" customFormat="1" ht="10.199999999999999">
      <c r="B7456" s="87"/>
      <c r="C7456" s="87"/>
      <c r="R7456" s="89"/>
      <c r="S7456" s="89"/>
      <c r="T7456" s="89"/>
    </row>
    <row r="7457" spans="2:20" s="86" customFormat="1" ht="10.199999999999999">
      <c r="B7457" s="87"/>
      <c r="C7457" s="87"/>
      <c r="R7457" s="89"/>
      <c r="S7457" s="89"/>
      <c r="T7457" s="89"/>
    </row>
    <row r="7458" spans="2:20" s="86" customFormat="1" ht="10.199999999999999">
      <c r="B7458" s="87"/>
      <c r="C7458" s="87"/>
      <c r="R7458" s="89"/>
      <c r="S7458" s="89"/>
      <c r="T7458" s="89"/>
    </row>
    <row r="7459" spans="2:20" s="86" customFormat="1" ht="10.199999999999999">
      <c r="B7459" s="87"/>
      <c r="C7459" s="87"/>
      <c r="R7459" s="89"/>
      <c r="S7459" s="89"/>
      <c r="T7459" s="89"/>
    </row>
    <row r="7460" spans="2:20" s="86" customFormat="1" ht="10.199999999999999">
      <c r="B7460" s="87"/>
      <c r="C7460" s="87"/>
      <c r="R7460" s="89"/>
      <c r="S7460" s="89"/>
      <c r="T7460" s="89"/>
    </row>
    <row r="7461" spans="2:20" s="86" customFormat="1" ht="10.199999999999999">
      <c r="B7461" s="87"/>
      <c r="C7461" s="87"/>
      <c r="R7461" s="89"/>
      <c r="S7461" s="89"/>
      <c r="T7461" s="89"/>
    </row>
    <row r="7462" spans="2:20" s="86" customFormat="1" ht="10.199999999999999">
      <c r="B7462" s="87"/>
      <c r="C7462" s="87"/>
      <c r="R7462" s="89"/>
      <c r="S7462" s="89"/>
      <c r="T7462" s="89"/>
    </row>
    <row r="7463" spans="2:20" s="86" customFormat="1" ht="10.199999999999999">
      <c r="B7463" s="87"/>
      <c r="C7463" s="87"/>
      <c r="R7463" s="89"/>
      <c r="S7463" s="89"/>
      <c r="T7463" s="89"/>
    </row>
    <row r="7464" spans="2:20" s="86" customFormat="1" ht="10.199999999999999">
      <c r="B7464" s="87"/>
      <c r="C7464" s="87"/>
      <c r="R7464" s="89"/>
      <c r="S7464" s="89"/>
      <c r="T7464" s="89"/>
    </row>
    <row r="7465" spans="2:20" s="86" customFormat="1" ht="10.199999999999999">
      <c r="B7465" s="87"/>
      <c r="C7465" s="87"/>
      <c r="R7465" s="89"/>
      <c r="S7465" s="89"/>
      <c r="T7465" s="89"/>
    </row>
    <row r="7466" spans="2:20" s="86" customFormat="1" ht="10.199999999999999">
      <c r="B7466" s="87"/>
      <c r="C7466" s="87"/>
      <c r="R7466" s="89"/>
      <c r="S7466" s="89"/>
      <c r="T7466" s="89"/>
    </row>
    <row r="7467" spans="2:20" s="86" customFormat="1" ht="10.199999999999999">
      <c r="B7467" s="87"/>
      <c r="C7467" s="87"/>
      <c r="R7467" s="89"/>
      <c r="S7467" s="89"/>
      <c r="T7467" s="89"/>
    </row>
    <row r="7468" spans="2:20" s="86" customFormat="1" ht="10.199999999999999">
      <c r="B7468" s="87"/>
      <c r="C7468" s="87"/>
      <c r="R7468" s="89"/>
      <c r="S7468" s="89"/>
      <c r="T7468" s="89"/>
    </row>
    <row r="7469" spans="2:20" s="86" customFormat="1" ht="10.199999999999999">
      <c r="B7469" s="87"/>
      <c r="C7469" s="87"/>
      <c r="R7469" s="89"/>
      <c r="S7469" s="89"/>
      <c r="T7469" s="89"/>
    </row>
    <row r="7470" spans="2:20" s="86" customFormat="1" ht="10.199999999999999">
      <c r="B7470" s="87"/>
      <c r="C7470" s="87"/>
      <c r="R7470" s="89"/>
      <c r="S7470" s="89"/>
      <c r="T7470" s="89"/>
    </row>
    <row r="7471" spans="2:20" s="86" customFormat="1" ht="10.199999999999999">
      <c r="B7471" s="87"/>
      <c r="C7471" s="87"/>
      <c r="R7471" s="89"/>
      <c r="S7471" s="89"/>
      <c r="T7471" s="89"/>
    </row>
    <row r="7472" spans="2:20" s="86" customFormat="1" ht="10.199999999999999">
      <c r="B7472" s="87"/>
      <c r="C7472" s="87"/>
      <c r="R7472" s="89"/>
      <c r="S7472" s="89"/>
      <c r="T7472" s="89"/>
    </row>
    <row r="7473" spans="2:20" s="86" customFormat="1" ht="10.199999999999999">
      <c r="B7473" s="87"/>
      <c r="C7473" s="87"/>
      <c r="R7473" s="89"/>
      <c r="S7473" s="89"/>
      <c r="T7473" s="89"/>
    </row>
    <row r="7474" spans="2:20" s="86" customFormat="1" ht="10.199999999999999">
      <c r="B7474" s="87"/>
      <c r="C7474" s="87"/>
      <c r="R7474" s="89"/>
      <c r="S7474" s="89"/>
      <c r="T7474" s="89"/>
    </row>
    <row r="7475" spans="2:20" s="86" customFormat="1" ht="10.199999999999999">
      <c r="B7475" s="87"/>
      <c r="C7475" s="87"/>
      <c r="R7475" s="89"/>
      <c r="S7475" s="89"/>
      <c r="T7475" s="89"/>
    </row>
    <row r="7476" spans="2:20" s="86" customFormat="1" ht="10.199999999999999">
      <c r="B7476" s="87"/>
      <c r="C7476" s="87"/>
      <c r="R7476" s="89"/>
      <c r="S7476" s="89"/>
      <c r="T7476" s="89"/>
    </row>
    <row r="7477" spans="2:20" s="86" customFormat="1" ht="10.199999999999999">
      <c r="B7477" s="87"/>
      <c r="C7477" s="87"/>
      <c r="R7477" s="89"/>
      <c r="S7477" s="89"/>
      <c r="T7477" s="89"/>
    </row>
    <row r="7478" spans="2:20" s="86" customFormat="1" ht="10.199999999999999">
      <c r="B7478" s="87"/>
      <c r="C7478" s="87"/>
      <c r="R7478" s="89"/>
      <c r="S7478" s="89"/>
      <c r="T7478" s="89"/>
    </row>
    <row r="7479" spans="2:20" s="86" customFormat="1" ht="10.199999999999999">
      <c r="B7479" s="87"/>
      <c r="C7479" s="87"/>
      <c r="R7479" s="89"/>
      <c r="S7479" s="89"/>
      <c r="T7479" s="89"/>
    </row>
    <row r="7480" spans="2:20" s="86" customFormat="1" ht="10.199999999999999">
      <c r="B7480" s="87"/>
      <c r="C7480" s="87"/>
      <c r="R7480" s="89"/>
      <c r="S7480" s="89"/>
      <c r="T7480" s="89"/>
    </row>
    <row r="7481" spans="2:20" s="86" customFormat="1" ht="10.199999999999999">
      <c r="B7481" s="87"/>
      <c r="C7481" s="87"/>
      <c r="R7481" s="89"/>
      <c r="S7481" s="89"/>
      <c r="T7481" s="89"/>
    </row>
    <row r="7482" spans="2:20" s="86" customFormat="1" ht="10.199999999999999">
      <c r="B7482" s="87"/>
      <c r="C7482" s="87"/>
      <c r="R7482" s="89"/>
      <c r="S7482" s="89"/>
      <c r="T7482" s="89"/>
    </row>
    <row r="7483" spans="2:20" s="86" customFormat="1" ht="10.199999999999999">
      <c r="B7483" s="87"/>
      <c r="C7483" s="87"/>
      <c r="R7483" s="89"/>
      <c r="S7483" s="89"/>
      <c r="T7483" s="89"/>
    </row>
    <row r="7484" spans="2:20" s="86" customFormat="1" ht="10.199999999999999">
      <c r="B7484" s="87"/>
      <c r="C7484" s="87"/>
      <c r="R7484" s="89"/>
      <c r="S7484" s="89"/>
      <c r="T7484" s="89"/>
    </row>
    <row r="7485" spans="2:20" s="86" customFormat="1" ht="10.199999999999999">
      <c r="B7485" s="87"/>
      <c r="C7485" s="87"/>
      <c r="R7485" s="89"/>
      <c r="S7485" s="89"/>
      <c r="T7485" s="89"/>
    </row>
    <row r="7486" spans="2:20" s="86" customFormat="1" ht="10.199999999999999">
      <c r="B7486" s="87"/>
      <c r="C7486" s="87"/>
      <c r="R7486" s="89"/>
      <c r="S7486" s="89"/>
      <c r="T7486" s="89"/>
    </row>
    <row r="7487" spans="2:20" s="86" customFormat="1" ht="10.199999999999999">
      <c r="B7487" s="87"/>
      <c r="C7487" s="87"/>
      <c r="R7487" s="89"/>
      <c r="S7487" s="89"/>
      <c r="T7487" s="89"/>
    </row>
    <row r="7488" spans="2:20" s="86" customFormat="1" ht="10.199999999999999">
      <c r="B7488" s="87"/>
      <c r="C7488" s="87"/>
      <c r="R7488" s="89"/>
      <c r="S7488" s="89"/>
      <c r="T7488" s="89"/>
    </row>
    <row r="7489" spans="2:20" s="86" customFormat="1" ht="10.199999999999999">
      <c r="B7489" s="87"/>
      <c r="C7489" s="87"/>
      <c r="R7489" s="89"/>
      <c r="S7489" s="89"/>
      <c r="T7489" s="89"/>
    </row>
    <row r="7490" spans="2:20" s="86" customFormat="1" ht="10.199999999999999">
      <c r="B7490" s="87"/>
      <c r="C7490" s="87"/>
      <c r="R7490" s="89"/>
      <c r="S7490" s="89"/>
      <c r="T7490" s="89"/>
    </row>
    <row r="7491" spans="2:20" s="86" customFormat="1" ht="10.199999999999999">
      <c r="B7491" s="87"/>
      <c r="C7491" s="87"/>
      <c r="R7491" s="89"/>
      <c r="S7491" s="89"/>
      <c r="T7491" s="89"/>
    </row>
    <row r="7492" spans="2:20" s="86" customFormat="1" ht="10.199999999999999">
      <c r="B7492" s="87"/>
      <c r="C7492" s="87"/>
      <c r="R7492" s="89"/>
      <c r="S7492" s="89"/>
      <c r="T7492" s="89"/>
    </row>
    <row r="7493" spans="2:20" s="86" customFormat="1" ht="10.199999999999999">
      <c r="B7493" s="87"/>
      <c r="C7493" s="87"/>
      <c r="R7493" s="89"/>
      <c r="S7493" s="89"/>
      <c r="T7493" s="89"/>
    </row>
    <row r="7494" spans="2:20" s="86" customFormat="1" ht="10.199999999999999">
      <c r="B7494" s="87"/>
      <c r="C7494" s="87"/>
      <c r="R7494" s="89"/>
      <c r="S7494" s="89"/>
      <c r="T7494" s="89"/>
    </row>
    <row r="7495" spans="2:20" s="86" customFormat="1" ht="10.199999999999999">
      <c r="B7495" s="87"/>
      <c r="C7495" s="87"/>
      <c r="R7495" s="89"/>
      <c r="S7495" s="89"/>
      <c r="T7495" s="89"/>
    </row>
    <row r="7496" spans="2:20" s="86" customFormat="1" ht="10.199999999999999">
      <c r="B7496" s="87"/>
      <c r="C7496" s="87"/>
      <c r="R7496" s="89"/>
      <c r="S7496" s="89"/>
      <c r="T7496" s="89"/>
    </row>
    <row r="7497" spans="2:20" s="86" customFormat="1" ht="10.199999999999999">
      <c r="B7497" s="87"/>
      <c r="C7497" s="87"/>
      <c r="R7497" s="89"/>
      <c r="S7497" s="89"/>
      <c r="T7497" s="89"/>
    </row>
    <row r="7498" spans="2:20" s="86" customFormat="1" ht="10.199999999999999">
      <c r="B7498" s="87"/>
      <c r="C7498" s="87"/>
      <c r="R7498" s="89"/>
      <c r="S7498" s="89"/>
      <c r="T7498" s="89"/>
    </row>
    <row r="7499" spans="2:20" s="86" customFormat="1" ht="10.199999999999999">
      <c r="B7499" s="87"/>
      <c r="C7499" s="87"/>
      <c r="R7499" s="89"/>
      <c r="S7499" s="89"/>
      <c r="T7499" s="89"/>
    </row>
    <row r="7500" spans="2:20" s="86" customFormat="1" ht="10.199999999999999">
      <c r="B7500" s="87"/>
      <c r="C7500" s="87"/>
      <c r="R7500" s="89"/>
      <c r="S7500" s="89"/>
      <c r="T7500" s="89"/>
    </row>
    <row r="7501" spans="2:20" s="86" customFormat="1" ht="10.199999999999999">
      <c r="B7501" s="87"/>
      <c r="C7501" s="87"/>
      <c r="R7501" s="89"/>
      <c r="S7501" s="89"/>
      <c r="T7501" s="89"/>
    </row>
    <row r="7502" spans="2:20" s="86" customFormat="1" ht="10.199999999999999">
      <c r="B7502" s="87"/>
      <c r="C7502" s="87"/>
      <c r="R7502" s="89"/>
      <c r="S7502" s="89"/>
      <c r="T7502" s="89"/>
    </row>
    <row r="7503" spans="2:20" s="86" customFormat="1" ht="10.199999999999999">
      <c r="B7503" s="87"/>
      <c r="C7503" s="87"/>
      <c r="R7503" s="89"/>
      <c r="S7503" s="89"/>
      <c r="T7503" s="89"/>
    </row>
    <row r="7504" spans="2:20" s="86" customFormat="1" ht="10.199999999999999">
      <c r="B7504" s="87"/>
      <c r="C7504" s="87"/>
      <c r="R7504" s="89"/>
      <c r="S7504" s="89"/>
      <c r="T7504" s="89"/>
    </row>
    <row r="7505" spans="2:20" s="86" customFormat="1" ht="10.199999999999999">
      <c r="B7505" s="87"/>
      <c r="C7505" s="87"/>
      <c r="R7505" s="89"/>
      <c r="S7505" s="89"/>
      <c r="T7505" s="89"/>
    </row>
    <row r="7506" spans="2:20" s="86" customFormat="1" ht="10.199999999999999">
      <c r="B7506" s="87"/>
      <c r="C7506" s="87"/>
      <c r="R7506" s="89"/>
      <c r="S7506" s="89"/>
      <c r="T7506" s="89"/>
    </row>
    <row r="7507" spans="2:20" s="86" customFormat="1" ht="10.199999999999999">
      <c r="B7507" s="87"/>
      <c r="C7507" s="87"/>
      <c r="R7507" s="89"/>
      <c r="S7507" s="89"/>
      <c r="T7507" s="89"/>
    </row>
    <row r="7508" spans="2:20" s="86" customFormat="1" ht="10.199999999999999">
      <c r="B7508" s="87"/>
      <c r="C7508" s="87"/>
      <c r="R7508" s="89"/>
      <c r="S7508" s="89"/>
      <c r="T7508" s="89"/>
    </row>
    <row r="7509" spans="2:20" s="86" customFormat="1" ht="10.199999999999999">
      <c r="B7509" s="87"/>
      <c r="C7509" s="87"/>
      <c r="R7509" s="89"/>
      <c r="S7509" s="89"/>
      <c r="T7509" s="89"/>
    </row>
    <row r="7510" spans="2:20" s="86" customFormat="1" ht="10.199999999999999">
      <c r="B7510" s="87"/>
      <c r="C7510" s="87"/>
      <c r="R7510" s="89"/>
      <c r="S7510" s="89"/>
      <c r="T7510" s="89"/>
    </row>
    <row r="7511" spans="2:20" s="86" customFormat="1" ht="10.199999999999999">
      <c r="B7511" s="87"/>
      <c r="C7511" s="87"/>
      <c r="R7511" s="89"/>
      <c r="S7511" s="89"/>
      <c r="T7511" s="89"/>
    </row>
    <row r="7512" spans="2:20" s="86" customFormat="1" ht="10.199999999999999">
      <c r="B7512" s="87"/>
      <c r="C7512" s="87"/>
      <c r="R7512" s="89"/>
      <c r="S7512" s="89"/>
      <c r="T7512" s="89"/>
    </row>
    <row r="7513" spans="2:20" s="86" customFormat="1" ht="10.199999999999999">
      <c r="B7513" s="87"/>
      <c r="C7513" s="87"/>
      <c r="R7513" s="89"/>
      <c r="S7513" s="89"/>
      <c r="T7513" s="89"/>
    </row>
    <row r="7514" spans="2:20" s="86" customFormat="1" ht="10.199999999999999">
      <c r="B7514" s="87"/>
      <c r="C7514" s="87"/>
      <c r="R7514" s="89"/>
      <c r="S7514" s="89"/>
      <c r="T7514" s="89"/>
    </row>
    <row r="7515" spans="2:20" s="86" customFormat="1" ht="10.199999999999999">
      <c r="B7515" s="87"/>
      <c r="C7515" s="87"/>
      <c r="R7515" s="89"/>
      <c r="S7515" s="89"/>
      <c r="T7515" s="89"/>
    </row>
    <row r="7516" spans="2:20" s="86" customFormat="1" ht="10.199999999999999">
      <c r="B7516" s="87"/>
      <c r="C7516" s="87"/>
      <c r="R7516" s="89"/>
      <c r="S7516" s="89"/>
      <c r="T7516" s="89"/>
    </row>
    <row r="7517" spans="2:20" s="86" customFormat="1" ht="10.199999999999999">
      <c r="B7517" s="87"/>
      <c r="C7517" s="87"/>
      <c r="R7517" s="89"/>
      <c r="S7517" s="89"/>
      <c r="T7517" s="89"/>
    </row>
    <row r="7518" spans="2:20" s="86" customFormat="1" ht="10.199999999999999">
      <c r="B7518" s="87"/>
      <c r="C7518" s="87"/>
      <c r="R7518" s="89"/>
      <c r="S7518" s="89"/>
      <c r="T7518" s="89"/>
    </row>
    <row r="7519" spans="2:20" s="86" customFormat="1" ht="10.199999999999999">
      <c r="B7519" s="87"/>
      <c r="C7519" s="87"/>
      <c r="R7519" s="89"/>
      <c r="S7519" s="89"/>
      <c r="T7519" s="89"/>
    </row>
    <row r="7520" spans="2:20" s="86" customFormat="1" ht="10.199999999999999">
      <c r="B7520" s="87"/>
      <c r="C7520" s="87"/>
      <c r="R7520" s="89"/>
      <c r="S7520" s="89"/>
      <c r="T7520" s="89"/>
    </row>
    <row r="7521" spans="2:20" s="86" customFormat="1" ht="10.199999999999999">
      <c r="B7521" s="87"/>
      <c r="C7521" s="87"/>
      <c r="R7521" s="89"/>
      <c r="S7521" s="89"/>
      <c r="T7521" s="89"/>
    </row>
    <row r="7522" spans="2:20" s="86" customFormat="1" ht="10.199999999999999">
      <c r="B7522" s="87"/>
      <c r="C7522" s="87"/>
      <c r="R7522" s="89"/>
      <c r="S7522" s="89"/>
      <c r="T7522" s="89"/>
    </row>
    <row r="7523" spans="2:20" s="86" customFormat="1" ht="10.199999999999999">
      <c r="B7523" s="87"/>
      <c r="C7523" s="87"/>
      <c r="R7523" s="89"/>
      <c r="S7523" s="89"/>
      <c r="T7523" s="89"/>
    </row>
    <row r="7524" spans="2:20" s="86" customFormat="1" ht="10.199999999999999">
      <c r="B7524" s="87"/>
      <c r="C7524" s="87"/>
      <c r="R7524" s="89"/>
      <c r="S7524" s="89"/>
      <c r="T7524" s="89"/>
    </row>
    <row r="7525" spans="2:20" s="86" customFormat="1" ht="10.199999999999999">
      <c r="B7525" s="87"/>
      <c r="C7525" s="87"/>
      <c r="R7525" s="89"/>
      <c r="S7525" s="89"/>
      <c r="T7525" s="89"/>
    </row>
    <row r="7526" spans="2:20" s="86" customFormat="1" ht="10.199999999999999">
      <c r="B7526" s="87"/>
      <c r="C7526" s="87"/>
      <c r="R7526" s="89"/>
      <c r="S7526" s="89"/>
      <c r="T7526" s="89"/>
    </row>
    <row r="7527" spans="2:20" s="86" customFormat="1" ht="10.199999999999999">
      <c r="B7527" s="87"/>
      <c r="C7527" s="87"/>
      <c r="R7527" s="89"/>
      <c r="S7527" s="89"/>
      <c r="T7527" s="89"/>
    </row>
    <row r="7528" spans="2:20" s="86" customFormat="1" ht="10.199999999999999">
      <c r="B7528" s="87"/>
      <c r="C7528" s="87"/>
      <c r="R7528" s="89"/>
      <c r="S7528" s="89"/>
      <c r="T7528" s="89"/>
    </row>
    <row r="7529" spans="2:20" s="86" customFormat="1" ht="10.199999999999999">
      <c r="B7529" s="87"/>
      <c r="C7529" s="87"/>
      <c r="R7529" s="89"/>
      <c r="S7529" s="89"/>
      <c r="T7529" s="89"/>
    </row>
    <row r="7530" spans="2:20" s="86" customFormat="1" ht="10.199999999999999">
      <c r="B7530" s="87"/>
      <c r="C7530" s="87"/>
      <c r="R7530" s="89"/>
      <c r="S7530" s="89"/>
      <c r="T7530" s="89"/>
    </row>
    <row r="7531" spans="2:20" s="86" customFormat="1" ht="10.199999999999999">
      <c r="B7531" s="87"/>
      <c r="C7531" s="87"/>
      <c r="R7531" s="89"/>
      <c r="S7531" s="89"/>
      <c r="T7531" s="89"/>
    </row>
    <row r="7532" spans="2:20" s="86" customFormat="1" ht="10.199999999999999">
      <c r="B7532" s="87"/>
      <c r="C7532" s="87"/>
      <c r="R7532" s="89"/>
      <c r="S7532" s="89"/>
      <c r="T7532" s="89"/>
    </row>
    <row r="7533" spans="2:20" s="86" customFormat="1" ht="10.199999999999999">
      <c r="B7533" s="87"/>
      <c r="C7533" s="87"/>
      <c r="R7533" s="89"/>
      <c r="S7533" s="89"/>
      <c r="T7533" s="89"/>
    </row>
    <row r="7534" spans="2:20" s="86" customFormat="1" ht="10.199999999999999">
      <c r="B7534" s="87"/>
      <c r="C7534" s="87"/>
      <c r="R7534" s="89"/>
      <c r="S7534" s="89"/>
      <c r="T7534" s="89"/>
    </row>
    <row r="7535" spans="2:20" s="86" customFormat="1" ht="10.199999999999999">
      <c r="B7535" s="87"/>
      <c r="C7535" s="87"/>
      <c r="R7535" s="89"/>
      <c r="S7535" s="89"/>
      <c r="T7535" s="89"/>
    </row>
    <row r="7536" spans="2:20" s="86" customFormat="1" ht="10.199999999999999">
      <c r="B7536" s="87"/>
      <c r="C7536" s="87"/>
      <c r="R7536" s="89"/>
      <c r="S7536" s="89"/>
      <c r="T7536" s="89"/>
    </row>
    <row r="7537" spans="2:20" s="86" customFormat="1" ht="10.199999999999999">
      <c r="B7537" s="87"/>
      <c r="C7537" s="87"/>
      <c r="R7537" s="89"/>
      <c r="S7537" s="89"/>
      <c r="T7537" s="89"/>
    </row>
    <row r="7538" spans="2:20" s="86" customFormat="1" ht="10.199999999999999">
      <c r="B7538" s="87"/>
      <c r="C7538" s="87"/>
      <c r="R7538" s="89"/>
      <c r="S7538" s="89"/>
      <c r="T7538" s="89"/>
    </row>
    <row r="7539" spans="2:20" s="86" customFormat="1" ht="10.199999999999999">
      <c r="B7539" s="87"/>
      <c r="C7539" s="87"/>
      <c r="R7539" s="89"/>
      <c r="S7539" s="89"/>
      <c r="T7539" s="89"/>
    </row>
    <row r="7540" spans="2:20" s="86" customFormat="1" ht="10.199999999999999">
      <c r="B7540" s="87"/>
      <c r="C7540" s="87"/>
      <c r="R7540" s="89"/>
      <c r="S7540" s="89"/>
      <c r="T7540" s="89"/>
    </row>
    <row r="7541" spans="2:20" s="86" customFormat="1" ht="10.199999999999999">
      <c r="B7541" s="87"/>
      <c r="C7541" s="87"/>
      <c r="R7541" s="89"/>
      <c r="S7541" s="89"/>
      <c r="T7541" s="89"/>
    </row>
    <row r="7542" spans="2:20" s="86" customFormat="1" ht="10.199999999999999">
      <c r="B7542" s="87"/>
      <c r="C7542" s="87"/>
      <c r="R7542" s="89"/>
      <c r="S7542" s="89"/>
      <c r="T7542" s="89"/>
    </row>
    <row r="7543" spans="2:20" s="86" customFormat="1" ht="10.199999999999999">
      <c r="B7543" s="87"/>
      <c r="C7543" s="87"/>
      <c r="R7543" s="89"/>
      <c r="S7543" s="89"/>
      <c r="T7543" s="89"/>
    </row>
    <row r="7544" spans="2:20" s="86" customFormat="1" ht="10.199999999999999">
      <c r="B7544" s="87"/>
      <c r="C7544" s="87"/>
      <c r="R7544" s="89"/>
      <c r="S7544" s="89"/>
      <c r="T7544" s="89"/>
    </row>
    <row r="7545" spans="2:20" s="86" customFormat="1" ht="10.199999999999999">
      <c r="B7545" s="87"/>
      <c r="C7545" s="87"/>
      <c r="R7545" s="89"/>
      <c r="S7545" s="89"/>
      <c r="T7545" s="89"/>
    </row>
    <row r="7546" spans="2:20" s="86" customFormat="1" ht="10.199999999999999">
      <c r="B7546" s="87"/>
      <c r="C7546" s="87"/>
      <c r="R7546" s="89"/>
      <c r="S7546" s="89"/>
      <c r="T7546" s="89"/>
    </row>
    <row r="7547" spans="2:20" s="86" customFormat="1" ht="10.199999999999999">
      <c r="B7547" s="87"/>
      <c r="C7547" s="87"/>
      <c r="R7547" s="89"/>
      <c r="S7547" s="89"/>
      <c r="T7547" s="89"/>
    </row>
    <row r="7548" spans="2:20" s="86" customFormat="1" ht="10.199999999999999">
      <c r="B7548" s="87"/>
      <c r="C7548" s="87"/>
      <c r="R7548" s="89"/>
      <c r="S7548" s="89"/>
      <c r="T7548" s="89"/>
    </row>
    <row r="7549" spans="2:20" s="86" customFormat="1" ht="10.199999999999999">
      <c r="B7549" s="87"/>
      <c r="C7549" s="87"/>
      <c r="R7549" s="89"/>
      <c r="S7549" s="89"/>
      <c r="T7549" s="89"/>
    </row>
    <row r="7550" spans="2:20" s="86" customFormat="1" ht="10.199999999999999">
      <c r="B7550" s="87"/>
      <c r="C7550" s="87"/>
      <c r="R7550" s="89"/>
      <c r="S7550" s="89"/>
      <c r="T7550" s="89"/>
    </row>
    <row r="7551" spans="2:20" s="86" customFormat="1" ht="10.199999999999999">
      <c r="B7551" s="87"/>
      <c r="C7551" s="87"/>
      <c r="R7551" s="89"/>
      <c r="S7551" s="89"/>
      <c r="T7551" s="89"/>
    </row>
    <row r="7552" spans="2:20" s="86" customFormat="1" ht="10.199999999999999">
      <c r="B7552" s="87"/>
      <c r="C7552" s="87"/>
      <c r="R7552" s="89"/>
      <c r="S7552" s="89"/>
      <c r="T7552" s="89"/>
    </row>
    <row r="7553" spans="2:20" s="86" customFormat="1" ht="10.199999999999999">
      <c r="B7553" s="87"/>
      <c r="C7553" s="87"/>
      <c r="R7553" s="89"/>
      <c r="S7553" s="89"/>
      <c r="T7553" s="89"/>
    </row>
    <row r="7554" spans="2:20" s="86" customFormat="1" ht="10.199999999999999">
      <c r="B7554" s="87"/>
      <c r="C7554" s="87"/>
      <c r="R7554" s="89"/>
      <c r="S7554" s="89"/>
      <c r="T7554" s="89"/>
    </row>
    <row r="7555" spans="2:20" s="86" customFormat="1" ht="10.199999999999999">
      <c r="B7555" s="87"/>
      <c r="C7555" s="87"/>
      <c r="R7555" s="89"/>
      <c r="S7555" s="89"/>
      <c r="T7555" s="89"/>
    </row>
    <row r="7556" spans="2:20" s="86" customFormat="1" ht="10.199999999999999">
      <c r="B7556" s="87"/>
      <c r="C7556" s="87"/>
      <c r="R7556" s="89"/>
      <c r="S7556" s="89"/>
      <c r="T7556" s="89"/>
    </row>
    <row r="7557" spans="2:20" s="86" customFormat="1" ht="10.199999999999999">
      <c r="B7557" s="87"/>
      <c r="C7557" s="87"/>
      <c r="R7557" s="89"/>
      <c r="S7557" s="89"/>
      <c r="T7557" s="89"/>
    </row>
    <row r="7558" spans="2:20" s="86" customFormat="1" ht="10.199999999999999">
      <c r="B7558" s="87"/>
      <c r="C7558" s="87"/>
      <c r="R7558" s="89"/>
      <c r="S7558" s="89"/>
      <c r="T7558" s="89"/>
    </row>
    <row r="7559" spans="2:20" s="86" customFormat="1" ht="10.199999999999999">
      <c r="B7559" s="87"/>
      <c r="C7559" s="87"/>
      <c r="R7559" s="89"/>
      <c r="S7559" s="89"/>
      <c r="T7559" s="89"/>
    </row>
    <row r="7560" spans="2:20" s="86" customFormat="1" ht="10.199999999999999">
      <c r="B7560" s="87"/>
      <c r="C7560" s="87"/>
      <c r="R7560" s="89"/>
      <c r="S7560" s="89"/>
      <c r="T7560" s="89"/>
    </row>
    <row r="7561" spans="2:20" s="86" customFormat="1" ht="10.199999999999999">
      <c r="B7561" s="87"/>
      <c r="C7561" s="87"/>
      <c r="R7561" s="89"/>
      <c r="S7561" s="89"/>
      <c r="T7561" s="89"/>
    </row>
    <row r="7562" spans="2:20" s="86" customFormat="1" ht="10.199999999999999">
      <c r="B7562" s="87"/>
      <c r="C7562" s="87"/>
      <c r="R7562" s="89"/>
      <c r="S7562" s="89"/>
      <c r="T7562" s="89"/>
    </row>
    <row r="7563" spans="2:20" s="86" customFormat="1" ht="10.199999999999999">
      <c r="B7563" s="87"/>
      <c r="C7563" s="87"/>
      <c r="R7563" s="89"/>
      <c r="S7563" s="89"/>
      <c r="T7563" s="89"/>
    </row>
    <row r="7564" spans="2:20" s="86" customFormat="1" ht="10.199999999999999">
      <c r="B7564" s="87"/>
      <c r="C7564" s="87"/>
      <c r="R7564" s="89"/>
      <c r="S7564" s="89"/>
      <c r="T7564" s="89"/>
    </row>
    <row r="7565" spans="2:20" s="86" customFormat="1" ht="10.199999999999999">
      <c r="B7565" s="87"/>
      <c r="C7565" s="87"/>
      <c r="R7565" s="89"/>
      <c r="S7565" s="89"/>
      <c r="T7565" s="89"/>
    </row>
    <row r="7566" spans="2:20" s="86" customFormat="1" ht="10.199999999999999">
      <c r="B7566" s="87"/>
      <c r="C7566" s="87"/>
      <c r="R7566" s="89"/>
      <c r="S7566" s="89"/>
      <c r="T7566" s="89"/>
    </row>
    <row r="7567" spans="2:20" s="86" customFormat="1" ht="10.199999999999999">
      <c r="B7567" s="87"/>
      <c r="C7567" s="87"/>
      <c r="R7567" s="89"/>
      <c r="S7567" s="89"/>
      <c r="T7567" s="89"/>
    </row>
    <row r="7568" spans="2:20" s="86" customFormat="1" ht="10.199999999999999">
      <c r="B7568" s="87"/>
      <c r="C7568" s="87"/>
      <c r="R7568" s="89"/>
      <c r="S7568" s="89"/>
      <c r="T7568" s="89"/>
    </row>
    <row r="7569" spans="2:20" s="86" customFormat="1" ht="10.199999999999999">
      <c r="B7569" s="87"/>
      <c r="C7569" s="87"/>
      <c r="R7569" s="89"/>
      <c r="S7569" s="89"/>
      <c r="T7569" s="89"/>
    </row>
    <row r="7570" spans="2:20" s="86" customFormat="1" ht="10.199999999999999">
      <c r="B7570" s="87"/>
      <c r="C7570" s="87"/>
      <c r="R7570" s="89"/>
      <c r="S7570" s="89"/>
      <c r="T7570" s="89"/>
    </row>
    <row r="7571" spans="2:20" s="86" customFormat="1" ht="10.199999999999999">
      <c r="B7571" s="87"/>
      <c r="C7571" s="87"/>
      <c r="R7571" s="89"/>
      <c r="S7571" s="89"/>
      <c r="T7571" s="89"/>
    </row>
    <row r="7572" spans="2:20" s="86" customFormat="1" ht="10.199999999999999">
      <c r="B7572" s="87"/>
      <c r="C7572" s="87"/>
      <c r="R7572" s="89"/>
      <c r="S7572" s="89"/>
      <c r="T7572" s="89"/>
    </row>
    <row r="7573" spans="2:20" s="86" customFormat="1" ht="10.199999999999999">
      <c r="B7573" s="87"/>
      <c r="C7573" s="87"/>
      <c r="R7573" s="89"/>
      <c r="S7573" s="89"/>
      <c r="T7573" s="89"/>
    </row>
    <row r="7574" spans="2:20" s="86" customFormat="1" ht="10.199999999999999">
      <c r="B7574" s="87"/>
      <c r="C7574" s="87"/>
      <c r="R7574" s="89"/>
      <c r="S7574" s="89"/>
      <c r="T7574" s="89"/>
    </row>
    <row r="7575" spans="2:20" s="86" customFormat="1" ht="10.199999999999999">
      <c r="B7575" s="87"/>
      <c r="C7575" s="87"/>
      <c r="R7575" s="89"/>
      <c r="S7575" s="89"/>
      <c r="T7575" s="89"/>
    </row>
    <row r="7576" spans="2:20" s="86" customFormat="1" ht="10.199999999999999">
      <c r="B7576" s="87"/>
      <c r="C7576" s="87"/>
      <c r="R7576" s="89"/>
      <c r="S7576" s="89"/>
      <c r="T7576" s="89"/>
    </row>
    <row r="7577" spans="2:20" s="86" customFormat="1" ht="10.199999999999999">
      <c r="B7577" s="87"/>
      <c r="C7577" s="87"/>
      <c r="R7577" s="89"/>
      <c r="S7577" s="89"/>
      <c r="T7577" s="89"/>
    </row>
    <row r="7578" spans="2:20" s="86" customFormat="1" ht="10.199999999999999">
      <c r="B7578" s="87"/>
      <c r="C7578" s="87"/>
      <c r="R7578" s="89"/>
      <c r="S7578" s="89"/>
      <c r="T7578" s="89"/>
    </row>
    <row r="7579" spans="2:20" s="86" customFormat="1" ht="10.199999999999999">
      <c r="B7579" s="87"/>
      <c r="C7579" s="87"/>
      <c r="R7579" s="89"/>
      <c r="S7579" s="89"/>
      <c r="T7579" s="89"/>
    </row>
    <row r="7580" spans="2:20" s="86" customFormat="1" ht="10.199999999999999">
      <c r="B7580" s="87"/>
      <c r="C7580" s="87"/>
      <c r="R7580" s="89"/>
      <c r="S7580" s="89"/>
      <c r="T7580" s="89"/>
    </row>
    <row r="7581" spans="2:20" s="86" customFormat="1" ht="10.199999999999999">
      <c r="B7581" s="87"/>
      <c r="C7581" s="87"/>
      <c r="R7581" s="89"/>
      <c r="S7581" s="89"/>
      <c r="T7581" s="89"/>
    </row>
    <row r="7582" spans="2:20" s="86" customFormat="1" ht="10.199999999999999">
      <c r="B7582" s="87"/>
      <c r="C7582" s="87"/>
      <c r="R7582" s="89"/>
      <c r="S7582" s="89"/>
      <c r="T7582" s="89"/>
    </row>
    <row r="7583" spans="2:20" s="86" customFormat="1" ht="10.199999999999999">
      <c r="B7583" s="87"/>
      <c r="C7583" s="87"/>
      <c r="R7583" s="89"/>
      <c r="S7583" s="89"/>
      <c r="T7583" s="89"/>
    </row>
    <row r="7584" spans="2:20" s="86" customFormat="1" ht="10.199999999999999">
      <c r="B7584" s="87"/>
      <c r="C7584" s="87"/>
      <c r="R7584" s="89"/>
      <c r="S7584" s="89"/>
      <c r="T7584" s="89"/>
    </row>
    <row r="7585" spans="2:20" s="86" customFormat="1" ht="10.199999999999999">
      <c r="B7585" s="87"/>
      <c r="C7585" s="87"/>
      <c r="R7585" s="89"/>
      <c r="S7585" s="89"/>
      <c r="T7585" s="89"/>
    </row>
    <row r="7586" spans="2:20" s="86" customFormat="1" ht="10.199999999999999">
      <c r="B7586" s="87"/>
      <c r="C7586" s="87"/>
      <c r="R7586" s="89"/>
      <c r="S7586" s="89"/>
      <c r="T7586" s="89"/>
    </row>
    <row r="7587" spans="2:20" s="86" customFormat="1" ht="10.199999999999999">
      <c r="B7587" s="87"/>
      <c r="C7587" s="87"/>
      <c r="R7587" s="89"/>
      <c r="S7587" s="89"/>
      <c r="T7587" s="89"/>
    </row>
    <row r="7588" spans="2:20" s="86" customFormat="1" ht="10.199999999999999">
      <c r="B7588" s="87"/>
      <c r="C7588" s="87"/>
      <c r="R7588" s="89"/>
      <c r="S7588" s="89"/>
      <c r="T7588" s="89"/>
    </row>
    <row r="7589" spans="2:20" s="86" customFormat="1" ht="10.199999999999999">
      <c r="B7589" s="87"/>
      <c r="C7589" s="87"/>
      <c r="R7589" s="89"/>
      <c r="S7589" s="89"/>
      <c r="T7589" s="89"/>
    </row>
    <row r="7590" spans="2:20" s="86" customFormat="1" ht="10.199999999999999">
      <c r="B7590" s="87"/>
      <c r="C7590" s="87"/>
      <c r="R7590" s="89"/>
      <c r="S7590" s="89"/>
      <c r="T7590" s="89"/>
    </row>
    <row r="7591" spans="2:20" s="86" customFormat="1" ht="10.199999999999999">
      <c r="B7591" s="87"/>
      <c r="C7591" s="87"/>
      <c r="R7591" s="89"/>
      <c r="S7591" s="89"/>
      <c r="T7591" s="89"/>
    </row>
    <row r="7592" spans="2:20" s="86" customFormat="1" ht="10.199999999999999">
      <c r="B7592" s="87"/>
      <c r="C7592" s="87"/>
      <c r="R7592" s="89"/>
      <c r="S7592" s="89"/>
      <c r="T7592" s="89"/>
    </row>
    <row r="7593" spans="2:20" s="86" customFormat="1" ht="10.199999999999999">
      <c r="B7593" s="87"/>
      <c r="C7593" s="87"/>
      <c r="R7593" s="89"/>
      <c r="S7593" s="89"/>
      <c r="T7593" s="89"/>
    </row>
    <row r="7594" spans="2:20" s="86" customFormat="1" ht="10.199999999999999">
      <c r="B7594" s="87"/>
      <c r="C7594" s="87"/>
      <c r="R7594" s="89"/>
      <c r="S7594" s="89"/>
      <c r="T7594" s="89"/>
    </row>
    <row r="7595" spans="2:20" s="86" customFormat="1" ht="10.199999999999999">
      <c r="B7595" s="87"/>
      <c r="C7595" s="87"/>
      <c r="R7595" s="89"/>
      <c r="S7595" s="89"/>
      <c r="T7595" s="89"/>
    </row>
    <row r="7596" spans="2:20" s="86" customFormat="1" ht="10.199999999999999">
      <c r="B7596" s="87"/>
      <c r="C7596" s="87"/>
      <c r="R7596" s="89"/>
      <c r="S7596" s="89"/>
      <c r="T7596" s="89"/>
    </row>
    <row r="7597" spans="2:20" s="86" customFormat="1" ht="10.199999999999999">
      <c r="B7597" s="87"/>
      <c r="C7597" s="87"/>
      <c r="R7597" s="89"/>
      <c r="S7597" s="89"/>
      <c r="T7597" s="89"/>
    </row>
    <row r="7598" spans="2:20" s="86" customFormat="1" ht="10.199999999999999">
      <c r="B7598" s="87"/>
      <c r="C7598" s="87"/>
      <c r="R7598" s="89"/>
      <c r="S7598" s="89"/>
      <c r="T7598" s="89"/>
    </row>
    <row r="7599" spans="2:20" s="86" customFormat="1" ht="10.199999999999999">
      <c r="B7599" s="87"/>
      <c r="C7599" s="87"/>
      <c r="R7599" s="89"/>
      <c r="S7599" s="89"/>
      <c r="T7599" s="89"/>
    </row>
    <row r="7600" spans="2:20" s="86" customFormat="1" ht="10.199999999999999">
      <c r="B7600" s="87"/>
      <c r="C7600" s="87"/>
      <c r="R7600" s="89"/>
      <c r="S7600" s="89"/>
      <c r="T7600" s="89"/>
    </row>
    <row r="7601" spans="2:20" s="86" customFormat="1" ht="10.199999999999999">
      <c r="B7601" s="87"/>
      <c r="C7601" s="87"/>
      <c r="R7601" s="89"/>
      <c r="S7601" s="89"/>
      <c r="T7601" s="89"/>
    </row>
    <row r="7602" spans="2:20" s="86" customFormat="1" ht="10.199999999999999">
      <c r="B7602" s="87"/>
      <c r="C7602" s="87"/>
      <c r="R7602" s="89"/>
      <c r="S7602" s="89"/>
      <c r="T7602" s="89"/>
    </row>
    <row r="7603" spans="2:20" s="86" customFormat="1" ht="10.199999999999999">
      <c r="B7603" s="87"/>
      <c r="C7603" s="87"/>
      <c r="R7603" s="89"/>
      <c r="S7603" s="89"/>
      <c r="T7603" s="89"/>
    </row>
    <row r="7604" spans="2:20" s="86" customFormat="1" ht="10.199999999999999">
      <c r="B7604" s="87"/>
      <c r="C7604" s="87"/>
      <c r="R7604" s="89"/>
      <c r="S7604" s="89"/>
      <c r="T7604" s="89"/>
    </row>
    <row r="7605" spans="2:20" s="86" customFormat="1" ht="10.199999999999999">
      <c r="B7605" s="87"/>
      <c r="C7605" s="87"/>
      <c r="R7605" s="89"/>
      <c r="S7605" s="89"/>
      <c r="T7605" s="89"/>
    </row>
    <row r="7606" spans="2:20" s="86" customFormat="1" ht="10.199999999999999">
      <c r="B7606" s="87"/>
      <c r="C7606" s="87"/>
      <c r="R7606" s="89"/>
      <c r="S7606" s="89"/>
      <c r="T7606" s="89"/>
    </row>
    <row r="7607" spans="2:20" s="86" customFormat="1" ht="10.199999999999999">
      <c r="B7607" s="87"/>
      <c r="C7607" s="87"/>
      <c r="R7607" s="89"/>
      <c r="S7607" s="89"/>
      <c r="T7607" s="89"/>
    </row>
    <row r="7608" spans="2:20" s="86" customFormat="1" ht="10.199999999999999">
      <c r="B7608" s="87"/>
      <c r="C7608" s="87"/>
      <c r="R7608" s="89"/>
      <c r="S7608" s="89"/>
      <c r="T7608" s="89"/>
    </row>
    <row r="7609" spans="2:20" s="86" customFormat="1" ht="10.199999999999999">
      <c r="B7609" s="87"/>
      <c r="C7609" s="87"/>
      <c r="R7609" s="89"/>
      <c r="S7609" s="89"/>
      <c r="T7609" s="89"/>
    </row>
    <row r="7610" spans="2:20" s="86" customFormat="1" ht="10.199999999999999">
      <c r="B7610" s="87"/>
      <c r="C7610" s="87"/>
      <c r="R7610" s="89"/>
      <c r="S7610" s="89"/>
      <c r="T7610" s="89"/>
    </row>
    <row r="7611" spans="2:20" s="86" customFormat="1" ht="10.199999999999999">
      <c r="B7611" s="87"/>
      <c r="C7611" s="87"/>
      <c r="R7611" s="89"/>
      <c r="S7611" s="89"/>
      <c r="T7611" s="89"/>
    </row>
    <row r="7612" spans="2:20" s="86" customFormat="1" ht="10.199999999999999">
      <c r="B7612" s="87"/>
      <c r="C7612" s="87"/>
      <c r="R7612" s="89"/>
      <c r="S7612" s="89"/>
      <c r="T7612" s="89"/>
    </row>
    <row r="7613" spans="2:20" s="86" customFormat="1" ht="10.199999999999999">
      <c r="B7613" s="87"/>
      <c r="C7613" s="87"/>
      <c r="R7613" s="89"/>
      <c r="S7613" s="89"/>
      <c r="T7613" s="89"/>
    </row>
    <row r="7614" spans="2:20" s="86" customFormat="1" ht="10.199999999999999">
      <c r="B7614" s="87"/>
      <c r="C7614" s="87"/>
      <c r="R7614" s="89"/>
      <c r="S7614" s="89"/>
      <c r="T7614" s="89"/>
    </row>
    <row r="7615" spans="2:20" s="86" customFormat="1" ht="10.199999999999999">
      <c r="B7615" s="87"/>
      <c r="C7615" s="87"/>
      <c r="R7615" s="89"/>
      <c r="S7615" s="89"/>
      <c r="T7615" s="89"/>
    </row>
    <row r="7616" spans="2:20" s="86" customFormat="1" ht="10.199999999999999">
      <c r="B7616" s="87"/>
      <c r="C7616" s="87"/>
      <c r="R7616" s="89"/>
      <c r="S7616" s="89"/>
      <c r="T7616" s="89"/>
    </row>
    <row r="7617" spans="2:20" s="86" customFormat="1" ht="10.199999999999999">
      <c r="B7617" s="87"/>
      <c r="C7617" s="87"/>
      <c r="R7617" s="89"/>
      <c r="S7617" s="89"/>
      <c r="T7617" s="89"/>
    </row>
    <row r="7618" spans="2:20" s="86" customFormat="1" ht="10.199999999999999">
      <c r="B7618" s="87"/>
      <c r="C7618" s="87"/>
      <c r="R7618" s="89"/>
      <c r="S7618" s="89"/>
      <c r="T7618" s="89"/>
    </row>
    <row r="7619" spans="2:20" s="86" customFormat="1" ht="10.199999999999999">
      <c r="B7619" s="87"/>
      <c r="C7619" s="87"/>
      <c r="R7619" s="89"/>
      <c r="S7619" s="89"/>
      <c r="T7619" s="89"/>
    </row>
    <row r="7620" spans="2:20" s="86" customFormat="1" ht="10.199999999999999">
      <c r="B7620" s="87"/>
      <c r="C7620" s="87"/>
      <c r="R7620" s="89"/>
      <c r="S7620" s="89"/>
      <c r="T7620" s="89"/>
    </row>
    <row r="7621" spans="2:20" s="86" customFormat="1" ht="10.199999999999999">
      <c r="B7621" s="87"/>
      <c r="C7621" s="87"/>
      <c r="R7621" s="89"/>
      <c r="S7621" s="89"/>
      <c r="T7621" s="89"/>
    </row>
    <row r="7622" spans="2:20" s="86" customFormat="1" ht="10.199999999999999">
      <c r="B7622" s="87"/>
      <c r="C7622" s="87"/>
      <c r="R7622" s="89"/>
      <c r="S7622" s="89"/>
      <c r="T7622" s="89"/>
    </row>
    <row r="7623" spans="2:20" s="86" customFormat="1" ht="10.199999999999999">
      <c r="B7623" s="87"/>
      <c r="C7623" s="87"/>
      <c r="R7623" s="89"/>
      <c r="S7623" s="89"/>
      <c r="T7623" s="89"/>
    </row>
    <row r="7624" spans="2:20" s="86" customFormat="1" ht="10.199999999999999">
      <c r="B7624" s="87"/>
      <c r="C7624" s="87"/>
      <c r="R7624" s="89"/>
      <c r="S7624" s="89"/>
      <c r="T7624" s="89"/>
    </row>
    <row r="7625" spans="2:20" s="86" customFormat="1" ht="10.199999999999999">
      <c r="B7625" s="87"/>
      <c r="C7625" s="87"/>
      <c r="R7625" s="89"/>
      <c r="S7625" s="89"/>
      <c r="T7625" s="89"/>
    </row>
    <row r="7626" spans="2:20" s="86" customFormat="1" ht="10.199999999999999">
      <c r="B7626" s="87"/>
      <c r="C7626" s="87"/>
      <c r="R7626" s="89"/>
      <c r="S7626" s="89"/>
      <c r="T7626" s="89"/>
    </row>
    <row r="7627" spans="2:20" s="86" customFormat="1" ht="10.199999999999999">
      <c r="B7627" s="87"/>
      <c r="C7627" s="87"/>
      <c r="R7627" s="89"/>
      <c r="S7627" s="89"/>
      <c r="T7627" s="89"/>
    </row>
    <row r="7628" spans="2:20" s="86" customFormat="1" ht="10.199999999999999">
      <c r="B7628" s="87"/>
      <c r="C7628" s="87"/>
      <c r="R7628" s="89"/>
      <c r="S7628" s="89"/>
      <c r="T7628" s="89"/>
    </row>
    <row r="7629" spans="2:20" s="86" customFormat="1" ht="10.199999999999999">
      <c r="B7629" s="87"/>
      <c r="C7629" s="87"/>
      <c r="R7629" s="89"/>
      <c r="S7629" s="89"/>
      <c r="T7629" s="89"/>
    </row>
    <row r="7630" spans="2:20" s="86" customFormat="1" ht="10.199999999999999">
      <c r="B7630" s="87"/>
      <c r="C7630" s="87"/>
      <c r="R7630" s="89"/>
      <c r="S7630" s="89"/>
      <c r="T7630" s="89"/>
    </row>
    <row r="7631" spans="2:20" s="86" customFormat="1" ht="10.199999999999999">
      <c r="B7631" s="87"/>
      <c r="C7631" s="87"/>
      <c r="R7631" s="89"/>
      <c r="S7631" s="89"/>
      <c r="T7631" s="89"/>
    </row>
    <row r="7632" spans="2:20" s="86" customFormat="1" ht="10.199999999999999">
      <c r="B7632" s="87"/>
      <c r="C7632" s="87"/>
      <c r="R7632" s="89"/>
      <c r="S7632" s="89"/>
      <c r="T7632" s="89"/>
    </row>
    <row r="7633" spans="2:20" s="86" customFormat="1" ht="10.199999999999999">
      <c r="B7633" s="87"/>
      <c r="C7633" s="87"/>
      <c r="R7633" s="89"/>
      <c r="S7633" s="89"/>
      <c r="T7633" s="89"/>
    </row>
    <row r="7634" spans="2:20" s="86" customFormat="1" ht="10.199999999999999">
      <c r="B7634" s="87"/>
      <c r="C7634" s="87"/>
      <c r="R7634" s="89"/>
      <c r="S7634" s="89"/>
      <c r="T7634" s="89"/>
    </row>
    <row r="7635" spans="2:20" s="86" customFormat="1" ht="10.199999999999999">
      <c r="B7635" s="87"/>
      <c r="C7635" s="87"/>
      <c r="R7635" s="89"/>
      <c r="S7635" s="89"/>
      <c r="T7635" s="89"/>
    </row>
    <row r="7636" spans="2:20" s="86" customFormat="1" ht="10.199999999999999">
      <c r="B7636" s="87"/>
      <c r="C7636" s="87"/>
      <c r="R7636" s="89"/>
      <c r="S7636" s="89"/>
      <c r="T7636" s="89"/>
    </row>
    <row r="7637" spans="2:20" s="86" customFormat="1" ht="10.199999999999999">
      <c r="B7637" s="87"/>
      <c r="C7637" s="87"/>
      <c r="R7637" s="89"/>
      <c r="S7637" s="89"/>
      <c r="T7637" s="89"/>
    </row>
    <row r="7638" spans="2:20" s="86" customFormat="1" ht="10.199999999999999">
      <c r="B7638" s="87"/>
      <c r="C7638" s="87"/>
      <c r="R7638" s="89"/>
      <c r="S7638" s="89"/>
      <c r="T7638" s="89"/>
    </row>
    <row r="7639" spans="2:20" s="86" customFormat="1" ht="10.199999999999999">
      <c r="B7639" s="87"/>
      <c r="C7639" s="87"/>
      <c r="R7639" s="89"/>
      <c r="S7639" s="89"/>
      <c r="T7639" s="89"/>
    </row>
    <row r="7640" spans="2:20" s="86" customFormat="1" ht="10.199999999999999">
      <c r="B7640" s="87"/>
      <c r="C7640" s="87"/>
      <c r="R7640" s="89"/>
      <c r="S7640" s="89"/>
      <c r="T7640" s="89"/>
    </row>
    <row r="7641" spans="2:20" s="86" customFormat="1" ht="10.199999999999999">
      <c r="B7641" s="87"/>
      <c r="C7641" s="87"/>
      <c r="R7641" s="89"/>
      <c r="S7641" s="89"/>
      <c r="T7641" s="89"/>
    </row>
    <row r="7642" spans="2:20" s="86" customFormat="1" ht="10.199999999999999">
      <c r="B7642" s="87"/>
      <c r="C7642" s="87"/>
      <c r="R7642" s="89"/>
      <c r="S7642" s="89"/>
      <c r="T7642" s="89"/>
    </row>
    <row r="7643" spans="2:20" s="86" customFormat="1" ht="10.199999999999999">
      <c r="B7643" s="87"/>
      <c r="C7643" s="87"/>
      <c r="R7643" s="89"/>
      <c r="S7643" s="89"/>
      <c r="T7643" s="89"/>
    </row>
    <row r="7644" spans="2:20" s="86" customFormat="1" ht="10.199999999999999">
      <c r="B7644" s="87"/>
      <c r="C7644" s="87"/>
      <c r="R7644" s="89"/>
      <c r="S7644" s="89"/>
      <c r="T7644" s="89"/>
    </row>
    <row r="7645" spans="2:20" s="86" customFormat="1" ht="10.199999999999999">
      <c r="B7645" s="87"/>
      <c r="C7645" s="87"/>
      <c r="R7645" s="89"/>
      <c r="S7645" s="89"/>
      <c r="T7645" s="89"/>
    </row>
    <row r="7646" spans="2:20" s="86" customFormat="1" ht="10.199999999999999">
      <c r="B7646" s="87"/>
      <c r="C7646" s="87"/>
      <c r="R7646" s="89"/>
      <c r="S7646" s="89"/>
      <c r="T7646" s="89"/>
    </row>
    <row r="7647" spans="2:20" s="86" customFormat="1" ht="10.199999999999999">
      <c r="B7647" s="87"/>
      <c r="C7647" s="87"/>
      <c r="R7647" s="89"/>
      <c r="S7647" s="89"/>
      <c r="T7647" s="89"/>
    </row>
    <row r="7648" spans="2:20" s="86" customFormat="1" ht="10.199999999999999">
      <c r="B7648" s="87"/>
      <c r="C7648" s="87"/>
      <c r="R7648" s="89"/>
      <c r="S7648" s="89"/>
      <c r="T7648" s="89"/>
    </row>
    <row r="7649" spans="2:20" s="86" customFormat="1" ht="10.199999999999999">
      <c r="B7649" s="87"/>
      <c r="C7649" s="87"/>
      <c r="R7649" s="89"/>
      <c r="S7649" s="89"/>
      <c r="T7649" s="89"/>
    </row>
    <row r="7650" spans="2:20" s="86" customFormat="1" ht="10.199999999999999">
      <c r="B7650" s="87"/>
      <c r="C7650" s="87"/>
      <c r="R7650" s="89"/>
      <c r="S7650" s="89"/>
      <c r="T7650" s="89"/>
    </row>
    <row r="7651" spans="2:20" s="86" customFormat="1" ht="10.199999999999999">
      <c r="B7651" s="87"/>
      <c r="C7651" s="87"/>
      <c r="R7651" s="89"/>
      <c r="S7651" s="89"/>
      <c r="T7651" s="89"/>
    </row>
    <row r="7652" spans="2:20" s="86" customFormat="1" ht="10.199999999999999">
      <c r="B7652" s="87"/>
      <c r="C7652" s="87"/>
      <c r="R7652" s="89"/>
      <c r="S7652" s="89"/>
      <c r="T7652" s="89"/>
    </row>
    <row r="7653" spans="2:20" s="86" customFormat="1" ht="10.199999999999999">
      <c r="B7653" s="87"/>
      <c r="C7653" s="87"/>
      <c r="R7653" s="89"/>
      <c r="S7653" s="89"/>
      <c r="T7653" s="89"/>
    </row>
    <row r="7654" spans="2:20" s="86" customFormat="1" ht="10.199999999999999">
      <c r="B7654" s="87"/>
      <c r="C7654" s="87"/>
      <c r="R7654" s="89"/>
      <c r="S7654" s="89"/>
      <c r="T7654" s="89"/>
    </row>
    <row r="7655" spans="2:20" s="86" customFormat="1" ht="10.199999999999999">
      <c r="B7655" s="87"/>
      <c r="C7655" s="87"/>
      <c r="R7655" s="89"/>
      <c r="S7655" s="89"/>
      <c r="T7655" s="89"/>
    </row>
    <row r="7656" spans="2:20" s="86" customFormat="1" ht="10.199999999999999">
      <c r="B7656" s="87"/>
      <c r="C7656" s="87"/>
      <c r="R7656" s="89"/>
      <c r="S7656" s="89"/>
      <c r="T7656" s="89"/>
    </row>
    <row r="7657" spans="2:20" s="86" customFormat="1" ht="10.199999999999999">
      <c r="B7657" s="87"/>
      <c r="C7657" s="87"/>
      <c r="R7657" s="89"/>
      <c r="S7657" s="89"/>
      <c r="T7657" s="89"/>
    </row>
    <row r="7658" spans="2:20" s="86" customFormat="1" ht="10.199999999999999">
      <c r="B7658" s="87"/>
      <c r="C7658" s="87"/>
      <c r="R7658" s="89"/>
      <c r="S7658" s="89"/>
      <c r="T7658" s="89"/>
    </row>
    <row r="7659" spans="2:20" s="86" customFormat="1" ht="10.199999999999999">
      <c r="B7659" s="87"/>
      <c r="C7659" s="87"/>
      <c r="R7659" s="89"/>
      <c r="S7659" s="89"/>
      <c r="T7659" s="89"/>
    </row>
    <row r="7660" spans="2:20" s="86" customFormat="1" ht="10.199999999999999">
      <c r="B7660" s="87"/>
      <c r="C7660" s="87"/>
      <c r="R7660" s="89"/>
      <c r="S7660" s="89"/>
      <c r="T7660" s="89"/>
    </row>
    <row r="7661" spans="2:20" s="86" customFormat="1" ht="10.199999999999999">
      <c r="B7661" s="87"/>
      <c r="C7661" s="87"/>
      <c r="R7661" s="89"/>
      <c r="S7661" s="89"/>
      <c r="T7661" s="89"/>
    </row>
    <row r="7662" spans="2:20" s="86" customFormat="1" ht="10.199999999999999">
      <c r="B7662" s="87"/>
      <c r="C7662" s="87"/>
      <c r="R7662" s="89"/>
      <c r="S7662" s="89"/>
      <c r="T7662" s="89"/>
    </row>
    <row r="7663" spans="2:20" s="86" customFormat="1" ht="10.199999999999999">
      <c r="B7663" s="87"/>
      <c r="C7663" s="87"/>
      <c r="R7663" s="89"/>
      <c r="S7663" s="89"/>
      <c r="T7663" s="89"/>
    </row>
    <row r="7664" spans="2:20" s="86" customFormat="1" ht="10.199999999999999">
      <c r="B7664" s="87"/>
      <c r="C7664" s="87"/>
      <c r="R7664" s="89"/>
      <c r="S7664" s="89"/>
      <c r="T7664" s="89"/>
    </row>
    <row r="7665" spans="2:20" s="86" customFormat="1" ht="10.199999999999999">
      <c r="B7665" s="87"/>
      <c r="C7665" s="87"/>
      <c r="R7665" s="89"/>
      <c r="S7665" s="89"/>
      <c r="T7665" s="89"/>
    </row>
    <row r="7666" spans="2:20" s="86" customFormat="1" ht="10.199999999999999">
      <c r="B7666" s="87"/>
      <c r="C7666" s="87"/>
      <c r="R7666" s="89"/>
      <c r="S7666" s="89"/>
      <c r="T7666" s="89"/>
    </row>
    <row r="7667" spans="2:20" s="86" customFormat="1" ht="10.199999999999999">
      <c r="B7667" s="87"/>
      <c r="C7667" s="87"/>
      <c r="R7667" s="89"/>
      <c r="S7667" s="89"/>
      <c r="T7667" s="89"/>
    </row>
    <row r="7668" spans="2:20" s="86" customFormat="1" ht="10.199999999999999">
      <c r="B7668" s="87"/>
      <c r="C7668" s="87"/>
      <c r="R7668" s="89"/>
      <c r="S7668" s="89"/>
      <c r="T7668" s="89"/>
    </row>
    <row r="7669" spans="2:20" s="86" customFormat="1" ht="10.199999999999999">
      <c r="B7669" s="87"/>
      <c r="C7669" s="87"/>
      <c r="R7669" s="89"/>
      <c r="S7669" s="89"/>
      <c r="T7669" s="89"/>
    </row>
    <row r="7670" spans="2:20" s="86" customFormat="1" ht="10.199999999999999">
      <c r="B7670" s="87"/>
      <c r="C7670" s="87"/>
      <c r="R7670" s="89"/>
      <c r="S7670" s="89"/>
      <c r="T7670" s="89"/>
    </row>
    <row r="7671" spans="2:20" s="86" customFormat="1" ht="10.199999999999999">
      <c r="B7671" s="87"/>
      <c r="C7671" s="87"/>
      <c r="R7671" s="89"/>
      <c r="S7671" s="89"/>
      <c r="T7671" s="89"/>
    </row>
    <row r="7672" spans="2:20" s="86" customFormat="1" ht="10.199999999999999">
      <c r="B7672" s="87"/>
      <c r="C7672" s="87"/>
      <c r="R7672" s="89"/>
      <c r="S7672" s="89"/>
      <c r="T7672" s="89"/>
    </row>
    <row r="7673" spans="2:20" s="86" customFormat="1" ht="10.199999999999999">
      <c r="B7673" s="87"/>
      <c r="C7673" s="87"/>
      <c r="R7673" s="89"/>
      <c r="S7673" s="89"/>
      <c r="T7673" s="89"/>
    </row>
    <row r="7674" spans="2:20" s="86" customFormat="1" ht="10.199999999999999">
      <c r="B7674" s="87"/>
      <c r="C7674" s="87"/>
      <c r="R7674" s="89"/>
      <c r="S7674" s="89"/>
      <c r="T7674" s="89"/>
    </row>
    <row r="7675" spans="2:20" s="86" customFormat="1" ht="10.199999999999999">
      <c r="B7675" s="87"/>
      <c r="C7675" s="87"/>
      <c r="R7675" s="89"/>
      <c r="S7675" s="89"/>
      <c r="T7675" s="89"/>
    </row>
    <row r="7676" spans="2:20" s="86" customFormat="1" ht="10.199999999999999">
      <c r="B7676" s="87"/>
      <c r="C7676" s="87"/>
      <c r="R7676" s="89"/>
      <c r="S7676" s="89"/>
      <c r="T7676" s="89"/>
    </row>
    <row r="7677" spans="2:20" s="86" customFormat="1" ht="10.199999999999999">
      <c r="B7677" s="87"/>
      <c r="C7677" s="87"/>
      <c r="R7677" s="89"/>
      <c r="S7677" s="89"/>
      <c r="T7677" s="89"/>
    </row>
    <row r="7678" spans="2:20" s="86" customFormat="1" ht="10.199999999999999">
      <c r="B7678" s="87"/>
      <c r="C7678" s="87"/>
      <c r="R7678" s="89"/>
      <c r="S7678" s="89"/>
      <c r="T7678" s="89"/>
    </row>
    <row r="7679" spans="2:20" s="86" customFormat="1" ht="10.199999999999999">
      <c r="B7679" s="87"/>
      <c r="C7679" s="87"/>
      <c r="R7679" s="89"/>
      <c r="S7679" s="89"/>
      <c r="T7679" s="89"/>
    </row>
    <row r="7680" spans="2:20" s="86" customFormat="1" ht="10.199999999999999">
      <c r="B7680" s="87"/>
      <c r="C7680" s="87"/>
      <c r="R7680" s="89"/>
      <c r="S7680" s="89"/>
      <c r="T7680" s="89"/>
    </row>
    <row r="7681" spans="2:20" s="86" customFormat="1" ht="10.199999999999999">
      <c r="B7681" s="87"/>
      <c r="C7681" s="87"/>
      <c r="R7681" s="89"/>
      <c r="S7681" s="89"/>
      <c r="T7681" s="89"/>
    </row>
    <row r="7682" spans="2:20" s="86" customFormat="1" ht="10.199999999999999">
      <c r="B7682" s="87"/>
      <c r="C7682" s="87"/>
      <c r="R7682" s="89"/>
      <c r="S7682" s="89"/>
      <c r="T7682" s="89"/>
    </row>
    <row r="7683" spans="2:20" s="86" customFormat="1" ht="10.199999999999999">
      <c r="B7683" s="87"/>
      <c r="C7683" s="87"/>
      <c r="R7683" s="89"/>
      <c r="S7683" s="89"/>
      <c r="T7683" s="89"/>
    </row>
    <row r="7684" spans="2:20" s="86" customFormat="1" ht="10.199999999999999">
      <c r="B7684" s="87"/>
      <c r="C7684" s="87"/>
      <c r="R7684" s="89"/>
      <c r="S7684" s="89"/>
      <c r="T7684" s="89"/>
    </row>
    <row r="7685" spans="2:20" s="86" customFormat="1" ht="10.199999999999999">
      <c r="B7685" s="87"/>
      <c r="C7685" s="87"/>
      <c r="R7685" s="89"/>
      <c r="S7685" s="89"/>
      <c r="T7685" s="89"/>
    </row>
    <row r="7686" spans="2:20" s="86" customFormat="1" ht="10.199999999999999">
      <c r="B7686" s="87"/>
      <c r="C7686" s="87"/>
      <c r="R7686" s="89"/>
      <c r="S7686" s="89"/>
      <c r="T7686" s="89"/>
    </row>
    <row r="7687" spans="2:20" s="86" customFormat="1" ht="10.199999999999999">
      <c r="B7687" s="87"/>
      <c r="C7687" s="87"/>
      <c r="R7687" s="89"/>
      <c r="S7687" s="89"/>
      <c r="T7687" s="89"/>
    </row>
    <row r="7688" spans="2:20" s="86" customFormat="1" ht="10.199999999999999">
      <c r="B7688" s="87"/>
      <c r="C7688" s="87"/>
      <c r="R7688" s="89"/>
      <c r="S7688" s="89"/>
      <c r="T7688" s="89"/>
    </row>
    <row r="7689" spans="2:20" s="86" customFormat="1" ht="10.199999999999999">
      <c r="B7689" s="87"/>
      <c r="C7689" s="87"/>
      <c r="R7689" s="89"/>
      <c r="S7689" s="89"/>
      <c r="T7689" s="89"/>
    </row>
    <row r="7690" spans="2:20" s="86" customFormat="1" ht="10.199999999999999">
      <c r="B7690" s="87"/>
      <c r="C7690" s="87"/>
      <c r="R7690" s="89"/>
      <c r="S7690" s="89"/>
      <c r="T7690" s="89"/>
    </row>
    <row r="7691" spans="2:20" s="86" customFormat="1" ht="10.199999999999999">
      <c r="B7691" s="87"/>
      <c r="C7691" s="87"/>
      <c r="R7691" s="89"/>
      <c r="S7691" s="89"/>
      <c r="T7691" s="89"/>
    </row>
    <row r="7692" spans="2:20" s="86" customFormat="1" ht="10.199999999999999">
      <c r="B7692" s="87"/>
      <c r="C7692" s="87"/>
      <c r="R7692" s="89"/>
      <c r="S7692" s="89"/>
      <c r="T7692" s="89"/>
    </row>
    <row r="7693" spans="2:20" s="86" customFormat="1" ht="10.199999999999999">
      <c r="B7693" s="87"/>
      <c r="C7693" s="87"/>
      <c r="R7693" s="89"/>
      <c r="S7693" s="89"/>
      <c r="T7693" s="89"/>
    </row>
    <row r="7694" spans="2:20" s="86" customFormat="1" ht="10.199999999999999">
      <c r="B7694" s="87"/>
      <c r="C7694" s="87"/>
      <c r="R7694" s="89"/>
      <c r="S7694" s="89"/>
      <c r="T7694" s="89"/>
    </row>
    <row r="7695" spans="2:20" s="86" customFormat="1" ht="10.199999999999999">
      <c r="B7695" s="87"/>
      <c r="C7695" s="87"/>
      <c r="R7695" s="89"/>
      <c r="S7695" s="89"/>
      <c r="T7695" s="89"/>
    </row>
    <row r="7696" spans="2:20" s="86" customFormat="1" ht="10.199999999999999">
      <c r="B7696" s="87"/>
      <c r="C7696" s="87"/>
      <c r="R7696" s="89"/>
      <c r="S7696" s="89"/>
      <c r="T7696" s="89"/>
    </row>
    <row r="7697" spans="2:20" s="86" customFormat="1" ht="10.199999999999999">
      <c r="B7697" s="87"/>
      <c r="C7697" s="87"/>
      <c r="R7697" s="89"/>
      <c r="S7697" s="89"/>
      <c r="T7697" s="89"/>
    </row>
    <row r="7698" spans="2:20" s="86" customFormat="1" ht="10.199999999999999">
      <c r="B7698" s="87"/>
      <c r="C7698" s="87"/>
      <c r="R7698" s="89"/>
      <c r="S7698" s="89"/>
      <c r="T7698" s="89"/>
    </row>
    <row r="7699" spans="2:20" s="86" customFormat="1" ht="10.199999999999999">
      <c r="B7699" s="87"/>
      <c r="C7699" s="87"/>
      <c r="R7699" s="89"/>
      <c r="S7699" s="89"/>
      <c r="T7699" s="89"/>
    </row>
    <row r="7700" spans="2:20" s="86" customFormat="1" ht="10.199999999999999">
      <c r="B7700" s="87"/>
      <c r="C7700" s="87"/>
      <c r="R7700" s="89"/>
      <c r="S7700" s="89"/>
      <c r="T7700" s="89"/>
    </row>
    <row r="7701" spans="2:20" s="86" customFormat="1" ht="10.199999999999999">
      <c r="B7701" s="87"/>
      <c r="C7701" s="87"/>
      <c r="R7701" s="89"/>
      <c r="S7701" s="89"/>
      <c r="T7701" s="89"/>
    </row>
    <row r="7702" spans="2:20" s="86" customFormat="1" ht="10.199999999999999">
      <c r="B7702" s="87"/>
      <c r="C7702" s="87"/>
      <c r="R7702" s="89"/>
      <c r="S7702" s="89"/>
      <c r="T7702" s="89"/>
    </row>
    <row r="7703" spans="2:20" s="86" customFormat="1" ht="10.199999999999999">
      <c r="B7703" s="87"/>
      <c r="C7703" s="87"/>
      <c r="R7703" s="89"/>
      <c r="S7703" s="89"/>
      <c r="T7703" s="89"/>
    </row>
    <row r="7704" spans="2:20" s="86" customFormat="1" ht="10.199999999999999">
      <c r="B7704" s="87"/>
      <c r="C7704" s="87"/>
      <c r="R7704" s="89"/>
      <c r="S7704" s="89"/>
      <c r="T7704" s="89"/>
    </row>
    <row r="7705" spans="2:20" s="86" customFormat="1" ht="10.199999999999999">
      <c r="B7705" s="87"/>
      <c r="C7705" s="87"/>
      <c r="R7705" s="89"/>
      <c r="S7705" s="89"/>
      <c r="T7705" s="89"/>
    </row>
    <row r="7706" spans="2:20" s="86" customFormat="1" ht="10.199999999999999">
      <c r="B7706" s="87"/>
      <c r="C7706" s="87"/>
      <c r="R7706" s="89"/>
      <c r="S7706" s="89"/>
      <c r="T7706" s="89"/>
    </row>
    <row r="7707" spans="2:20" s="86" customFormat="1" ht="10.199999999999999">
      <c r="B7707" s="87"/>
      <c r="C7707" s="87"/>
      <c r="R7707" s="89"/>
      <c r="S7707" s="89"/>
      <c r="T7707" s="89"/>
    </row>
    <row r="7708" spans="2:20" s="86" customFormat="1" ht="10.199999999999999">
      <c r="B7708" s="87"/>
      <c r="C7708" s="87"/>
      <c r="R7708" s="89"/>
      <c r="S7708" s="89"/>
      <c r="T7708" s="89"/>
    </row>
    <row r="7709" spans="2:20" s="86" customFormat="1" ht="10.199999999999999">
      <c r="B7709" s="87"/>
      <c r="C7709" s="87"/>
      <c r="R7709" s="89"/>
      <c r="S7709" s="89"/>
      <c r="T7709" s="89"/>
    </row>
    <row r="7710" spans="2:20" s="86" customFormat="1" ht="10.199999999999999">
      <c r="B7710" s="87"/>
      <c r="C7710" s="87"/>
      <c r="R7710" s="89"/>
      <c r="S7710" s="89"/>
      <c r="T7710" s="89"/>
    </row>
    <row r="7711" spans="2:20" s="86" customFormat="1" ht="10.199999999999999">
      <c r="B7711" s="87"/>
      <c r="C7711" s="87"/>
      <c r="R7711" s="89"/>
      <c r="S7711" s="89"/>
      <c r="T7711" s="89"/>
    </row>
    <row r="7712" spans="2:20" s="86" customFormat="1" ht="10.199999999999999">
      <c r="B7712" s="87"/>
      <c r="C7712" s="87"/>
      <c r="R7712" s="89"/>
      <c r="S7712" s="89"/>
      <c r="T7712" s="89"/>
    </row>
    <row r="7713" spans="2:20" s="86" customFormat="1" ht="10.199999999999999">
      <c r="B7713" s="87"/>
      <c r="C7713" s="87"/>
      <c r="R7713" s="89"/>
      <c r="S7713" s="89"/>
      <c r="T7713" s="89"/>
    </row>
    <row r="7714" spans="2:20" s="86" customFormat="1" ht="10.199999999999999">
      <c r="B7714" s="87"/>
      <c r="C7714" s="87"/>
      <c r="R7714" s="89"/>
      <c r="S7714" s="89"/>
      <c r="T7714" s="89"/>
    </row>
    <row r="7715" spans="2:20" s="86" customFormat="1" ht="10.199999999999999">
      <c r="B7715" s="87"/>
      <c r="C7715" s="87"/>
      <c r="R7715" s="89"/>
      <c r="S7715" s="89"/>
      <c r="T7715" s="89"/>
    </row>
    <row r="7716" spans="2:20" s="86" customFormat="1" ht="10.199999999999999">
      <c r="B7716" s="87"/>
      <c r="C7716" s="87"/>
      <c r="R7716" s="89"/>
      <c r="S7716" s="89"/>
      <c r="T7716" s="89"/>
    </row>
    <row r="7717" spans="2:20" s="86" customFormat="1" ht="10.199999999999999">
      <c r="B7717" s="87"/>
      <c r="C7717" s="87"/>
      <c r="R7717" s="89"/>
      <c r="S7717" s="89"/>
      <c r="T7717" s="89"/>
    </row>
    <row r="7718" spans="2:20" s="86" customFormat="1" ht="10.199999999999999">
      <c r="B7718" s="87"/>
      <c r="C7718" s="87"/>
      <c r="R7718" s="89"/>
      <c r="S7718" s="89"/>
      <c r="T7718" s="89"/>
    </row>
    <row r="7719" spans="2:20" s="86" customFormat="1" ht="10.199999999999999">
      <c r="B7719" s="87"/>
      <c r="C7719" s="87"/>
      <c r="R7719" s="89"/>
      <c r="S7719" s="89"/>
      <c r="T7719" s="89"/>
    </row>
    <row r="7720" spans="2:20" s="86" customFormat="1" ht="10.199999999999999">
      <c r="B7720" s="87"/>
      <c r="C7720" s="87"/>
      <c r="R7720" s="89"/>
      <c r="S7720" s="89"/>
      <c r="T7720" s="89"/>
    </row>
    <row r="7721" spans="2:20" s="86" customFormat="1" ht="10.199999999999999">
      <c r="B7721" s="87"/>
      <c r="C7721" s="87"/>
      <c r="R7721" s="89"/>
      <c r="S7721" s="89"/>
      <c r="T7721" s="89"/>
    </row>
    <row r="7722" spans="2:20" s="86" customFormat="1" ht="10.199999999999999">
      <c r="B7722" s="87"/>
      <c r="C7722" s="87"/>
      <c r="R7722" s="89"/>
      <c r="S7722" s="89"/>
      <c r="T7722" s="89"/>
    </row>
    <row r="7723" spans="2:20" s="86" customFormat="1" ht="10.199999999999999">
      <c r="B7723" s="87"/>
      <c r="C7723" s="87"/>
      <c r="R7723" s="89"/>
      <c r="S7723" s="89"/>
      <c r="T7723" s="89"/>
    </row>
    <row r="7724" spans="2:20" s="86" customFormat="1" ht="10.199999999999999">
      <c r="B7724" s="87"/>
      <c r="C7724" s="87"/>
      <c r="R7724" s="89"/>
      <c r="S7724" s="89"/>
      <c r="T7724" s="89"/>
    </row>
    <row r="7725" spans="2:20" s="86" customFormat="1" ht="10.199999999999999">
      <c r="B7725" s="87"/>
      <c r="C7725" s="87"/>
      <c r="R7725" s="89"/>
      <c r="S7725" s="89"/>
      <c r="T7725" s="89"/>
    </row>
    <row r="7726" spans="2:20" s="86" customFormat="1" ht="10.199999999999999">
      <c r="B7726" s="87"/>
      <c r="C7726" s="87"/>
      <c r="R7726" s="89"/>
      <c r="S7726" s="89"/>
      <c r="T7726" s="89"/>
    </row>
    <row r="7727" spans="2:20" s="86" customFormat="1" ht="10.199999999999999">
      <c r="B7727" s="87"/>
      <c r="C7727" s="87"/>
      <c r="R7727" s="89"/>
      <c r="S7727" s="89"/>
      <c r="T7727" s="89"/>
    </row>
    <row r="7728" spans="2:20" s="86" customFormat="1" ht="10.199999999999999">
      <c r="B7728" s="87"/>
      <c r="C7728" s="87"/>
      <c r="R7728" s="89"/>
      <c r="S7728" s="89"/>
      <c r="T7728" s="89"/>
    </row>
    <row r="7729" spans="2:20" s="86" customFormat="1" ht="10.199999999999999">
      <c r="B7729" s="87"/>
      <c r="C7729" s="87"/>
      <c r="R7729" s="89"/>
      <c r="S7729" s="89"/>
      <c r="T7729" s="89"/>
    </row>
    <row r="7730" spans="2:20" s="86" customFormat="1" ht="10.199999999999999">
      <c r="B7730" s="87"/>
      <c r="C7730" s="87"/>
      <c r="R7730" s="89"/>
      <c r="S7730" s="89"/>
      <c r="T7730" s="89"/>
    </row>
    <row r="7731" spans="2:20" s="86" customFormat="1" ht="10.199999999999999">
      <c r="B7731" s="87"/>
      <c r="C7731" s="87"/>
      <c r="R7731" s="89"/>
      <c r="S7731" s="89"/>
      <c r="T7731" s="89"/>
    </row>
    <row r="7732" spans="2:20" s="86" customFormat="1" ht="10.199999999999999">
      <c r="B7732" s="87"/>
      <c r="C7732" s="87"/>
      <c r="R7732" s="89"/>
      <c r="S7732" s="89"/>
      <c r="T7732" s="89"/>
    </row>
    <row r="7733" spans="2:20" s="86" customFormat="1" ht="10.199999999999999">
      <c r="B7733" s="87"/>
      <c r="C7733" s="87"/>
      <c r="R7733" s="89"/>
      <c r="S7733" s="89"/>
      <c r="T7733" s="89"/>
    </row>
    <row r="7734" spans="2:20" s="86" customFormat="1" ht="10.199999999999999">
      <c r="B7734" s="87"/>
      <c r="C7734" s="87"/>
      <c r="R7734" s="89"/>
      <c r="S7734" s="89"/>
      <c r="T7734" s="89"/>
    </row>
    <row r="7735" spans="2:20" s="86" customFormat="1" ht="10.199999999999999">
      <c r="B7735" s="87"/>
      <c r="C7735" s="87"/>
      <c r="R7735" s="89"/>
      <c r="S7735" s="89"/>
      <c r="T7735" s="89"/>
    </row>
    <row r="7736" spans="2:20" s="86" customFormat="1" ht="10.199999999999999">
      <c r="B7736" s="87"/>
      <c r="C7736" s="87"/>
      <c r="R7736" s="89"/>
      <c r="S7736" s="89"/>
      <c r="T7736" s="89"/>
    </row>
    <row r="7737" spans="2:20" s="86" customFormat="1" ht="10.199999999999999">
      <c r="B7737" s="87"/>
      <c r="C7737" s="87"/>
      <c r="R7737" s="89"/>
      <c r="S7737" s="89"/>
      <c r="T7737" s="89"/>
    </row>
    <row r="7738" spans="2:20" s="86" customFormat="1" ht="10.199999999999999">
      <c r="B7738" s="87"/>
      <c r="C7738" s="87"/>
      <c r="R7738" s="89"/>
      <c r="S7738" s="89"/>
      <c r="T7738" s="89"/>
    </row>
    <row r="7739" spans="2:20" s="86" customFormat="1" ht="10.199999999999999">
      <c r="B7739" s="87"/>
      <c r="C7739" s="87"/>
      <c r="R7739" s="89"/>
      <c r="S7739" s="89"/>
      <c r="T7739" s="89"/>
    </row>
    <row r="7740" spans="2:20" s="86" customFormat="1" ht="10.199999999999999">
      <c r="B7740" s="87"/>
      <c r="C7740" s="87"/>
      <c r="R7740" s="89"/>
      <c r="S7740" s="89"/>
      <c r="T7740" s="89"/>
    </row>
    <row r="7741" spans="2:20" s="86" customFormat="1" ht="10.199999999999999">
      <c r="B7741" s="87"/>
      <c r="C7741" s="87"/>
      <c r="R7741" s="89"/>
      <c r="S7741" s="89"/>
      <c r="T7741" s="89"/>
    </row>
    <row r="7742" spans="2:20" s="86" customFormat="1" ht="10.199999999999999">
      <c r="B7742" s="87"/>
      <c r="C7742" s="87"/>
      <c r="R7742" s="89"/>
      <c r="S7742" s="89"/>
      <c r="T7742" s="89"/>
    </row>
    <row r="7743" spans="2:20" s="86" customFormat="1" ht="10.199999999999999">
      <c r="B7743" s="87"/>
      <c r="C7743" s="87"/>
      <c r="R7743" s="89"/>
      <c r="S7743" s="89"/>
      <c r="T7743" s="89"/>
    </row>
    <row r="7744" spans="2:20" s="86" customFormat="1" ht="10.199999999999999">
      <c r="B7744" s="87"/>
      <c r="C7744" s="87"/>
      <c r="R7744" s="89"/>
      <c r="S7744" s="89"/>
      <c r="T7744" s="89"/>
    </row>
    <row r="7745" spans="2:20" s="86" customFormat="1" ht="10.199999999999999">
      <c r="B7745" s="87"/>
      <c r="C7745" s="87"/>
      <c r="R7745" s="89"/>
      <c r="S7745" s="89"/>
      <c r="T7745" s="89"/>
    </row>
    <row r="7746" spans="2:20" s="86" customFormat="1" ht="10.199999999999999">
      <c r="B7746" s="87"/>
      <c r="C7746" s="87"/>
      <c r="R7746" s="89"/>
      <c r="S7746" s="89"/>
      <c r="T7746" s="89"/>
    </row>
    <row r="7747" spans="2:20" s="86" customFormat="1" ht="10.199999999999999">
      <c r="B7747" s="87"/>
      <c r="C7747" s="87"/>
      <c r="R7747" s="89"/>
      <c r="S7747" s="89"/>
      <c r="T7747" s="89"/>
    </row>
    <row r="7748" spans="2:20" s="86" customFormat="1" ht="10.199999999999999">
      <c r="B7748" s="87"/>
      <c r="C7748" s="87"/>
      <c r="R7748" s="89"/>
      <c r="S7748" s="89"/>
      <c r="T7748" s="89"/>
    </row>
    <row r="7749" spans="2:20" s="86" customFormat="1" ht="10.199999999999999">
      <c r="B7749" s="87"/>
      <c r="C7749" s="87"/>
      <c r="R7749" s="89"/>
      <c r="S7749" s="89"/>
      <c r="T7749" s="89"/>
    </row>
    <row r="7750" spans="2:20" s="86" customFormat="1" ht="10.199999999999999">
      <c r="B7750" s="87"/>
      <c r="C7750" s="87"/>
      <c r="R7750" s="89"/>
      <c r="S7750" s="89"/>
      <c r="T7750" s="89"/>
    </row>
    <row r="7751" spans="2:20" s="86" customFormat="1" ht="10.199999999999999">
      <c r="B7751" s="87"/>
      <c r="C7751" s="87"/>
      <c r="R7751" s="89"/>
      <c r="S7751" s="89"/>
      <c r="T7751" s="89"/>
    </row>
    <row r="7752" spans="2:20" s="86" customFormat="1" ht="10.199999999999999">
      <c r="B7752" s="87"/>
      <c r="C7752" s="87"/>
      <c r="R7752" s="89"/>
      <c r="S7752" s="89"/>
      <c r="T7752" s="89"/>
    </row>
    <row r="7753" spans="2:20" s="86" customFormat="1" ht="10.199999999999999">
      <c r="B7753" s="87"/>
      <c r="C7753" s="87"/>
      <c r="R7753" s="89"/>
      <c r="S7753" s="89"/>
      <c r="T7753" s="89"/>
    </row>
    <row r="7754" spans="2:20" s="86" customFormat="1" ht="10.199999999999999">
      <c r="B7754" s="87"/>
      <c r="C7754" s="87"/>
      <c r="R7754" s="89"/>
      <c r="S7754" s="89"/>
      <c r="T7754" s="89"/>
    </row>
    <row r="7755" spans="2:20" s="86" customFormat="1" ht="10.199999999999999">
      <c r="B7755" s="87"/>
      <c r="C7755" s="87"/>
      <c r="R7755" s="89"/>
      <c r="S7755" s="89"/>
      <c r="T7755" s="89"/>
    </row>
    <row r="7756" spans="2:20" s="86" customFormat="1" ht="10.199999999999999">
      <c r="B7756" s="87"/>
      <c r="C7756" s="87"/>
      <c r="R7756" s="89"/>
      <c r="S7756" s="89"/>
      <c r="T7756" s="89"/>
    </row>
    <row r="7757" spans="2:20" s="86" customFormat="1" ht="10.199999999999999">
      <c r="B7757" s="87"/>
      <c r="C7757" s="87"/>
      <c r="R7757" s="89"/>
      <c r="S7757" s="89"/>
      <c r="T7757" s="89"/>
    </row>
    <row r="7758" spans="2:20" s="86" customFormat="1" ht="10.199999999999999">
      <c r="B7758" s="87"/>
      <c r="C7758" s="87"/>
      <c r="R7758" s="89"/>
      <c r="S7758" s="89"/>
      <c r="T7758" s="89"/>
    </row>
    <row r="7759" spans="2:20" s="86" customFormat="1" ht="10.199999999999999">
      <c r="B7759" s="87"/>
      <c r="C7759" s="87"/>
      <c r="R7759" s="89"/>
      <c r="S7759" s="89"/>
      <c r="T7759" s="89"/>
    </row>
    <row r="7760" spans="2:20" s="86" customFormat="1" ht="10.199999999999999">
      <c r="B7760" s="87"/>
      <c r="C7760" s="87"/>
      <c r="R7760" s="89"/>
      <c r="S7760" s="89"/>
      <c r="T7760" s="89"/>
    </row>
    <row r="7761" spans="2:20" s="86" customFormat="1" ht="10.199999999999999">
      <c r="B7761" s="87"/>
      <c r="C7761" s="87"/>
      <c r="R7761" s="89"/>
      <c r="S7761" s="89"/>
      <c r="T7761" s="89"/>
    </row>
    <row r="7762" spans="2:20" s="86" customFormat="1" ht="10.199999999999999">
      <c r="B7762" s="87"/>
      <c r="C7762" s="87"/>
      <c r="R7762" s="89"/>
      <c r="S7762" s="89"/>
      <c r="T7762" s="89"/>
    </row>
    <row r="7763" spans="2:20" s="86" customFormat="1" ht="10.199999999999999">
      <c r="B7763" s="87"/>
      <c r="C7763" s="87"/>
      <c r="R7763" s="89"/>
      <c r="S7763" s="89"/>
      <c r="T7763" s="89"/>
    </row>
    <row r="7764" spans="2:20" s="86" customFormat="1" ht="10.199999999999999">
      <c r="B7764" s="87"/>
      <c r="C7764" s="87"/>
      <c r="R7764" s="89"/>
      <c r="S7764" s="89"/>
      <c r="T7764" s="89"/>
    </row>
    <row r="7765" spans="2:20" s="86" customFormat="1" ht="10.199999999999999">
      <c r="B7765" s="87"/>
      <c r="C7765" s="87"/>
      <c r="R7765" s="89"/>
      <c r="S7765" s="89"/>
      <c r="T7765" s="89"/>
    </row>
    <row r="7766" spans="2:20" s="86" customFormat="1" ht="10.199999999999999">
      <c r="B7766" s="87"/>
      <c r="C7766" s="87"/>
      <c r="R7766" s="89"/>
      <c r="S7766" s="89"/>
      <c r="T7766" s="89"/>
    </row>
    <row r="7767" spans="2:20" s="86" customFormat="1" ht="10.199999999999999">
      <c r="B7767" s="87"/>
      <c r="C7767" s="87"/>
      <c r="R7767" s="89"/>
      <c r="S7767" s="89"/>
      <c r="T7767" s="89"/>
    </row>
    <row r="7768" spans="2:20" s="86" customFormat="1" ht="10.199999999999999">
      <c r="B7768" s="87"/>
      <c r="C7768" s="87"/>
      <c r="R7768" s="89"/>
      <c r="S7768" s="89"/>
      <c r="T7768" s="89"/>
    </row>
    <row r="7769" spans="2:20" s="86" customFormat="1" ht="10.199999999999999">
      <c r="B7769" s="87"/>
      <c r="C7769" s="87"/>
      <c r="R7769" s="89"/>
      <c r="S7769" s="89"/>
      <c r="T7769" s="89"/>
    </row>
    <row r="7770" spans="2:20" s="86" customFormat="1" ht="10.199999999999999">
      <c r="B7770" s="87"/>
      <c r="C7770" s="87"/>
      <c r="R7770" s="89"/>
      <c r="S7770" s="89"/>
      <c r="T7770" s="89"/>
    </row>
    <row r="7771" spans="2:20" s="86" customFormat="1" ht="10.199999999999999">
      <c r="B7771" s="87"/>
      <c r="C7771" s="87"/>
      <c r="R7771" s="89"/>
      <c r="S7771" s="89"/>
      <c r="T7771" s="89"/>
    </row>
    <row r="7772" spans="2:20" s="86" customFormat="1" ht="10.199999999999999">
      <c r="B7772" s="87"/>
      <c r="C7772" s="87"/>
      <c r="R7772" s="89"/>
      <c r="S7772" s="89"/>
      <c r="T7772" s="89"/>
    </row>
    <row r="7773" spans="2:20" s="86" customFormat="1" ht="10.199999999999999">
      <c r="B7773" s="87"/>
      <c r="C7773" s="87"/>
      <c r="R7773" s="89"/>
      <c r="S7773" s="89"/>
      <c r="T7773" s="89"/>
    </row>
    <row r="7774" spans="2:20" s="86" customFormat="1" ht="10.199999999999999">
      <c r="B7774" s="87"/>
      <c r="C7774" s="87"/>
      <c r="R7774" s="89"/>
      <c r="S7774" s="89"/>
      <c r="T7774" s="89"/>
    </row>
    <row r="7775" spans="2:20" s="86" customFormat="1" ht="10.199999999999999">
      <c r="B7775" s="87"/>
      <c r="C7775" s="87"/>
      <c r="R7775" s="89"/>
      <c r="S7775" s="89"/>
      <c r="T7775" s="89"/>
    </row>
    <row r="7776" spans="2:20" s="86" customFormat="1" ht="10.199999999999999">
      <c r="B7776" s="87"/>
      <c r="C7776" s="87"/>
      <c r="R7776" s="89"/>
      <c r="S7776" s="89"/>
      <c r="T7776" s="89"/>
    </row>
    <row r="7777" spans="2:20" s="86" customFormat="1" ht="10.199999999999999">
      <c r="B7777" s="87"/>
      <c r="C7777" s="87"/>
      <c r="R7777" s="89"/>
      <c r="S7777" s="89"/>
      <c r="T7777" s="89"/>
    </row>
    <row r="7778" spans="2:20" s="86" customFormat="1" ht="10.199999999999999">
      <c r="B7778" s="87"/>
      <c r="C7778" s="87"/>
      <c r="R7778" s="89"/>
      <c r="S7778" s="89"/>
      <c r="T7778" s="89"/>
    </row>
    <row r="7779" spans="2:20" s="86" customFormat="1" ht="10.199999999999999">
      <c r="B7779" s="87"/>
      <c r="C7779" s="87"/>
      <c r="R7779" s="89"/>
      <c r="S7779" s="89"/>
      <c r="T7779" s="89"/>
    </row>
    <row r="7780" spans="2:20" s="86" customFormat="1" ht="10.199999999999999">
      <c r="B7780" s="87"/>
      <c r="C7780" s="87"/>
      <c r="R7780" s="89"/>
      <c r="S7780" s="89"/>
      <c r="T7780" s="89"/>
    </row>
    <row r="7781" spans="2:20" s="86" customFormat="1" ht="10.199999999999999">
      <c r="B7781" s="87"/>
      <c r="C7781" s="87"/>
      <c r="R7781" s="89"/>
      <c r="S7781" s="89"/>
      <c r="T7781" s="89"/>
    </row>
    <row r="7782" spans="2:20" s="86" customFormat="1" ht="10.199999999999999">
      <c r="B7782" s="87"/>
      <c r="C7782" s="87"/>
      <c r="R7782" s="89"/>
      <c r="S7782" s="89"/>
      <c r="T7782" s="89"/>
    </row>
    <row r="7783" spans="2:20" s="86" customFormat="1" ht="10.199999999999999">
      <c r="B7783" s="87"/>
      <c r="C7783" s="87"/>
      <c r="R7783" s="89"/>
      <c r="S7783" s="89"/>
      <c r="T7783" s="89"/>
    </row>
    <row r="7784" spans="2:20" s="86" customFormat="1" ht="10.199999999999999">
      <c r="B7784" s="87"/>
      <c r="C7784" s="87"/>
      <c r="R7784" s="89"/>
      <c r="S7784" s="89"/>
      <c r="T7784" s="89"/>
    </row>
    <row r="7785" spans="2:20" s="86" customFormat="1" ht="10.199999999999999">
      <c r="B7785" s="87"/>
      <c r="C7785" s="87"/>
      <c r="R7785" s="89"/>
      <c r="S7785" s="89"/>
      <c r="T7785" s="89"/>
    </row>
    <row r="7786" spans="2:20" s="86" customFormat="1" ht="10.199999999999999">
      <c r="B7786" s="87"/>
      <c r="C7786" s="87"/>
      <c r="R7786" s="89"/>
      <c r="S7786" s="89"/>
      <c r="T7786" s="89"/>
    </row>
    <row r="7787" spans="2:20" s="86" customFormat="1" ht="10.199999999999999">
      <c r="B7787" s="87"/>
      <c r="C7787" s="87"/>
      <c r="R7787" s="89"/>
      <c r="S7787" s="89"/>
      <c r="T7787" s="89"/>
    </row>
    <row r="7788" spans="2:20" s="86" customFormat="1" ht="10.199999999999999">
      <c r="B7788" s="87"/>
      <c r="C7788" s="87"/>
      <c r="R7788" s="89"/>
      <c r="S7788" s="89"/>
      <c r="T7788" s="89"/>
    </row>
    <row r="7789" spans="2:20" s="86" customFormat="1" ht="10.199999999999999">
      <c r="B7789" s="87"/>
      <c r="C7789" s="87"/>
      <c r="R7789" s="89"/>
      <c r="S7789" s="89"/>
      <c r="T7789" s="89"/>
    </row>
    <row r="7790" spans="2:20" s="86" customFormat="1" ht="10.199999999999999">
      <c r="B7790" s="87"/>
      <c r="C7790" s="87"/>
      <c r="R7790" s="89"/>
      <c r="S7790" s="89"/>
      <c r="T7790" s="89"/>
    </row>
    <row r="7791" spans="2:20" s="86" customFormat="1" ht="10.199999999999999">
      <c r="B7791" s="87"/>
      <c r="C7791" s="87"/>
      <c r="R7791" s="89"/>
      <c r="S7791" s="89"/>
      <c r="T7791" s="89"/>
    </row>
    <row r="7792" spans="2:20" s="86" customFormat="1" ht="10.199999999999999">
      <c r="B7792" s="87"/>
      <c r="C7792" s="87"/>
      <c r="R7792" s="89"/>
      <c r="S7792" s="89"/>
      <c r="T7792" s="89"/>
    </row>
    <row r="7793" spans="2:20" s="86" customFormat="1" ht="10.199999999999999">
      <c r="B7793" s="87"/>
      <c r="C7793" s="87"/>
      <c r="R7793" s="89"/>
      <c r="S7793" s="89"/>
      <c r="T7793" s="89"/>
    </row>
    <row r="7794" spans="2:20" s="86" customFormat="1" ht="10.199999999999999">
      <c r="B7794" s="87"/>
      <c r="C7794" s="87"/>
      <c r="R7794" s="89"/>
      <c r="S7794" s="89"/>
      <c r="T7794" s="89"/>
    </row>
    <row r="7795" spans="2:20" s="86" customFormat="1" ht="10.199999999999999">
      <c r="B7795" s="87"/>
      <c r="C7795" s="87"/>
      <c r="R7795" s="89"/>
      <c r="S7795" s="89"/>
      <c r="T7795" s="89"/>
    </row>
    <row r="7796" spans="2:20" s="86" customFormat="1" ht="10.199999999999999">
      <c r="B7796" s="87"/>
      <c r="C7796" s="87"/>
      <c r="R7796" s="89"/>
      <c r="S7796" s="89"/>
      <c r="T7796" s="89"/>
    </row>
    <row r="7797" spans="2:20" s="86" customFormat="1" ht="10.199999999999999">
      <c r="B7797" s="87"/>
      <c r="C7797" s="87"/>
      <c r="R7797" s="89"/>
      <c r="S7797" s="89"/>
      <c r="T7797" s="89"/>
    </row>
    <row r="7798" spans="2:20" s="86" customFormat="1" ht="10.199999999999999">
      <c r="B7798" s="87"/>
      <c r="C7798" s="87"/>
      <c r="R7798" s="89"/>
      <c r="S7798" s="89"/>
      <c r="T7798" s="89"/>
    </row>
    <row r="7799" spans="2:20" s="86" customFormat="1" ht="10.199999999999999">
      <c r="B7799" s="87"/>
      <c r="C7799" s="87"/>
      <c r="R7799" s="89"/>
      <c r="S7799" s="89"/>
      <c r="T7799" s="89"/>
    </row>
    <row r="7800" spans="2:20" s="86" customFormat="1" ht="10.199999999999999">
      <c r="B7800" s="87"/>
      <c r="C7800" s="87"/>
      <c r="R7800" s="89"/>
      <c r="S7800" s="89"/>
      <c r="T7800" s="89"/>
    </row>
    <row r="7801" spans="2:20" s="86" customFormat="1" ht="10.199999999999999">
      <c r="B7801" s="87"/>
      <c r="C7801" s="87"/>
      <c r="R7801" s="89"/>
      <c r="S7801" s="89"/>
      <c r="T7801" s="89"/>
    </row>
    <row r="7802" spans="2:20" s="86" customFormat="1" ht="10.199999999999999">
      <c r="B7802" s="87"/>
      <c r="C7802" s="87"/>
      <c r="R7802" s="89"/>
      <c r="S7802" s="89"/>
      <c r="T7802" s="89"/>
    </row>
    <row r="7803" spans="2:20" s="86" customFormat="1" ht="10.199999999999999">
      <c r="B7803" s="87"/>
      <c r="C7803" s="87"/>
      <c r="R7803" s="89"/>
      <c r="S7803" s="89"/>
      <c r="T7803" s="89"/>
    </row>
    <row r="7804" spans="2:20" s="86" customFormat="1" ht="10.199999999999999">
      <c r="B7804" s="87"/>
      <c r="C7804" s="87"/>
      <c r="R7804" s="89"/>
      <c r="S7804" s="89"/>
      <c r="T7804" s="89"/>
    </row>
    <row r="7805" spans="2:20" s="86" customFormat="1" ht="10.199999999999999">
      <c r="B7805" s="87"/>
      <c r="C7805" s="87"/>
      <c r="R7805" s="89"/>
      <c r="S7805" s="89"/>
      <c r="T7805" s="89"/>
    </row>
    <row r="7806" spans="2:20" s="86" customFormat="1" ht="10.199999999999999">
      <c r="B7806" s="87"/>
      <c r="C7806" s="87"/>
      <c r="R7806" s="89"/>
      <c r="S7806" s="89"/>
      <c r="T7806" s="89"/>
    </row>
    <row r="7807" spans="2:20" s="86" customFormat="1" ht="10.199999999999999">
      <c r="B7807" s="87"/>
      <c r="C7807" s="87"/>
      <c r="R7807" s="89"/>
      <c r="S7807" s="89"/>
      <c r="T7807" s="89"/>
    </row>
    <row r="7808" spans="2:20" s="86" customFormat="1" ht="10.199999999999999">
      <c r="B7808" s="87"/>
      <c r="C7808" s="87"/>
      <c r="R7808" s="89"/>
      <c r="S7808" s="89"/>
      <c r="T7808" s="89"/>
    </row>
    <row r="7809" spans="2:20" s="86" customFormat="1" ht="10.199999999999999">
      <c r="B7809" s="87"/>
      <c r="C7809" s="87"/>
      <c r="R7809" s="89"/>
      <c r="S7809" s="89"/>
      <c r="T7809" s="89"/>
    </row>
    <row r="7810" spans="2:20" s="86" customFormat="1" ht="10.199999999999999">
      <c r="B7810" s="87"/>
      <c r="C7810" s="87"/>
      <c r="R7810" s="89"/>
      <c r="S7810" s="89"/>
      <c r="T7810" s="89"/>
    </row>
    <row r="7811" spans="2:20" s="86" customFormat="1" ht="10.199999999999999">
      <c r="B7811" s="87"/>
      <c r="C7811" s="87"/>
      <c r="R7811" s="89"/>
      <c r="S7811" s="89"/>
      <c r="T7811" s="89"/>
    </row>
    <row r="7812" spans="2:20" s="86" customFormat="1" ht="10.199999999999999">
      <c r="B7812" s="87"/>
      <c r="C7812" s="87"/>
      <c r="R7812" s="89"/>
      <c r="S7812" s="89"/>
      <c r="T7812" s="89"/>
    </row>
    <row r="7813" spans="2:20" s="86" customFormat="1" ht="10.199999999999999">
      <c r="B7813" s="87"/>
      <c r="C7813" s="87"/>
      <c r="R7813" s="89"/>
      <c r="S7813" s="89"/>
      <c r="T7813" s="89"/>
    </row>
    <row r="7814" spans="2:20" s="86" customFormat="1" ht="10.199999999999999">
      <c r="B7814" s="87"/>
      <c r="C7814" s="87"/>
      <c r="R7814" s="89"/>
      <c r="S7814" s="89"/>
      <c r="T7814" s="89"/>
    </row>
    <row r="7815" spans="2:20" s="86" customFormat="1" ht="10.199999999999999">
      <c r="B7815" s="87"/>
      <c r="C7815" s="87"/>
      <c r="R7815" s="89"/>
      <c r="S7815" s="89"/>
      <c r="T7815" s="89"/>
    </row>
    <row r="7816" spans="2:20" s="86" customFormat="1" ht="10.199999999999999">
      <c r="B7816" s="87"/>
      <c r="C7816" s="87"/>
      <c r="R7816" s="89"/>
      <c r="S7816" s="89"/>
      <c r="T7816" s="89"/>
    </row>
    <row r="7817" spans="2:20" s="86" customFormat="1" ht="10.199999999999999">
      <c r="B7817" s="87"/>
      <c r="C7817" s="87"/>
      <c r="R7817" s="89"/>
      <c r="S7817" s="89"/>
      <c r="T7817" s="89"/>
    </row>
    <row r="7818" spans="2:20" s="86" customFormat="1" ht="10.199999999999999">
      <c r="B7818" s="87"/>
      <c r="C7818" s="87"/>
      <c r="R7818" s="89"/>
      <c r="S7818" s="89"/>
      <c r="T7818" s="89"/>
    </row>
    <row r="7819" spans="2:20" s="86" customFormat="1" ht="10.199999999999999">
      <c r="B7819" s="87"/>
      <c r="C7819" s="87"/>
      <c r="R7819" s="89"/>
      <c r="S7819" s="89"/>
      <c r="T7819" s="89"/>
    </row>
    <row r="7820" spans="2:20" s="86" customFormat="1" ht="10.199999999999999">
      <c r="B7820" s="87"/>
      <c r="C7820" s="87"/>
      <c r="R7820" s="89"/>
      <c r="S7820" s="89"/>
      <c r="T7820" s="89"/>
    </row>
    <row r="7821" spans="2:20" s="86" customFormat="1" ht="10.199999999999999">
      <c r="B7821" s="87"/>
      <c r="C7821" s="87"/>
      <c r="R7821" s="89"/>
      <c r="S7821" s="89"/>
      <c r="T7821" s="89"/>
    </row>
    <row r="7822" spans="2:20" s="86" customFormat="1" ht="10.199999999999999">
      <c r="B7822" s="87"/>
      <c r="C7822" s="87"/>
      <c r="R7822" s="89"/>
      <c r="S7822" s="89"/>
      <c r="T7822" s="89"/>
    </row>
    <row r="7823" spans="2:20" s="86" customFormat="1" ht="10.199999999999999">
      <c r="B7823" s="87"/>
      <c r="C7823" s="87"/>
      <c r="R7823" s="89"/>
      <c r="S7823" s="89"/>
      <c r="T7823" s="89"/>
    </row>
    <row r="7824" spans="2:20" s="86" customFormat="1" ht="10.199999999999999">
      <c r="B7824" s="87"/>
      <c r="C7824" s="87"/>
      <c r="R7824" s="89"/>
      <c r="S7824" s="89"/>
      <c r="T7824" s="89"/>
    </row>
    <row r="7825" spans="2:20" s="86" customFormat="1" ht="10.199999999999999">
      <c r="B7825" s="87"/>
      <c r="C7825" s="87"/>
      <c r="R7825" s="89"/>
      <c r="S7825" s="89"/>
      <c r="T7825" s="89"/>
    </row>
    <row r="7826" spans="2:20" s="86" customFormat="1" ht="10.199999999999999">
      <c r="B7826" s="87"/>
      <c r="C7826" s="87"/>
      <c r="R7826" s="89"/>
      <c r="S7826" s="89"/>
      <c r="T7826" s="89"/>
    </row>
    <row r="7827" spans="2:20" s="86" customFormat="1" ht="10.199999999999999">
      <c r="B7827" s="87"/>
      <c r="C7827" s="87"/>
      <c r="R7827" s="89"/>
      <c r="S7827" s="89"/>
      <c r="T7827" s="89"/>
    </row>
    <row r="7828" spans="2:20" s="86" customFormat="1" ht="10.199999999999999">
      <c r="B7828" s="87"/>
      <c r="C7828" s="87"/>
      <c r="R7828" s="89"/>
      <c r="S7828" s="89"/>
      <c r="T7828" s="89"/>
    </row>
    <row r="7829" spans="2:20" s="86" customFormat="1" ht="10.199999999999999">
      <c r="B7829" s="87"/>
      <c r="C7829" s="87"/>
      <c r="R7829" s="89"/>
      <c r="S7829" s="89"/>
      <c r="T7829" s="89"/>
    </row>
    <row r="7830" spans="2:20" s="86" customFormat="1" ht="10.199999999999999">
      <c r="B7830" s="87"/>
      <c r="C7830" s="87"/>
      <c r="R7830" s="89"/>
      <c r="S7830" s="89"/>
      <c r="T7830" s="89"/>
    </row>
    <row r="7831" spans="2:20" s="86" customFormat="1" ht="10.199999999999999">
      <c r="B7831" s="87"/>
      <c r="C7831" s="87"/>
      <c r="R7831" s="89"/>
      <c r="S7831" s="89"/>
      <c r="T7831" s="89"/>
    </row>
    <row r="7832" spans="2:20" s="86" customFormat="1" ht="10.199999999999999">
      <c r="B7832" s="87"/>
      <c r="C7832" s="87"/>
      <c r="R7832" s="89"/>
      <c r="S7832" s="89"/>
      <c r="T7832" s="89"/>
    </row>
    <row r="7833" spans="2:20" s="86" customFormat="1" ht="10.199999999999999">
      <c r="B7833" s="87"/>
      <c r="C7833" s="87"/>
      <c r="R7833" s="89"/>
      <c r="S7833" s="89"/>
      <c r="T7833" s="89"/>
    </row>
    <row r="7834" spans="2:20" s="86" customFormat="1" ht="10.199999999999999">
      <c r="B7834" s="87"/>
      <c r="C7834" s="87"/>
      <c r="R7834" s="89"/>
      <c r="S7834" s="89"/>
      <c r="T7834" s="89"/>
    </row>
    <row r="7835" spans="2:20" s="86" customFormat="1" ht="10.199999999999999">
      <c r="B7835" s="87"/>
      <c r="C7835" s="87"/>
      <c r="R7835" s="89"/>
      <c r="S7835" s="89"/>
      <c r="T7835" s="89"/>
    </row>
    <row r="7836" spans="2:20" s="86" customFormat="1" ht="10.199999999999999">
      <c r="B7836" s="87"/>
      <c r="C7836" s="87"/>
      <c r="R7836" s="89"/>
      <c r="S7836" s="89"/>
      <c r="T7836" s="89"/>
    </row>
    <row r="7837" spans="2:20" s="86" customFormat="1" ht="10.199999999999999">
      <c r="B7837" s="87"/>
      <c r="C7837" s="87"/>
      <c r="R7837" s="89"/>
      <c r="S7837" s="89"/>
      <c r="T7837" s="89"/>
    </row>
    <row r="7838" spans="2:20" s="86" customFormat="1" ht="10.199999999999999">
      <c r="B7838" s="87"/>
      <c r="C7838" s="87"/>
      <c r="R7838" s="89"/>
      <c r="S7838" s="89"/>
      <c r="T7838" s="89"/>
    </row>
    <row r="7839" spans="2:20" s="86" customFormat="1" ht="10.199999999999999">
      <c r="B7839" s="87"/>
      <c r="C7839" s="87"/>
      <c r="R7839" s="89"/>
      <c r="S7839" s="89"/>
      <c r="T7839" s="89"/>
    </row>
    <row r="7840" spans="2:20" s="86" customFormat="1" ht="10.199999999999999">
      <c r="B7840" s="87"/>
      <c r="C7840" s="87"/>
      <c r="R7840" s="89"/>
      <c r="S7840" s="89"/>
      <c r="T7840" s="89"/>
    </row>
    <row r="7841" spans="2:20" s="86" customFormat="1" ht="10.199999999999999">
      <c r="B7841" s="87"/>
      <c r="C7841" s="87"/>
      <c r="R7841" s="89"/>
      <c r="S7841" s="89"/>
      <c r="T7841" s="89"/>
    </row>
    <row r="7842" spans="2:20" s="86" customFormat="1" ht="10.199999999999999">
      <c r="B7842" s="87"/>
      <c r="C7842" s="87"/>
      <c r="R7842" s="89"/>
      <c r="S7842" s="89"/>
      <c r="T7842" s="89"/>
    </row>
    <row r="7843" spans="2:20" s="86" customFormat="1" ht="10.199999999999999">
      <c r="B7843" s="87"/>
      <c r="C7843" s="87"/>
      <c r="R7843" s="89"/>
      <c r="S7843" s="89"/>
      <c r="T7843" s="89"/>
    </row>
    <row r="7844" spans="2:20" s="86" customFormat="1" ht="10.199999999999999">
      <c r="B7844" s="87"/>
      <c r="C7844" s="87"/>
      <c r="R7844" s="89"/>
      <c r="S7844" s="89"/>
      <c r="T7844" s="89"/>
    </row>
    <row r="7845" spans="2:20" s="86" customFormat="1" ht="10.199999999999999">
      <c r="B7845" s="87"/>
      <c r="C7845" s="87"/>
      <c r="R7845" s="89"/>
      <c r="S7845" s="89"/>
      <c r="T7845" s="89"/>
    </row>
    <row r="7846" spans="2:20" s="86" customFormat="1" ht="10.199999999999999">
      <c r="B7846" s="87"/>
      <c r="C7846" s="87"/>
      <c r="R7846" s="89"/>
      <c r="S7846" s="89"/>
      <c r="T7846" s="89"/>
    </row>
    <row r="7847" spans="2:20" s="86" customFormat="1" ht="10.199999999999999">
      <c r="B7847" s="87"/>
      <c r="C7847" s="87"/>
      <c r="R7847" s="89"/>
      <c r="S7847" s="89"/>
      <c r="T7847" s="89"/>
    </row>
    <row r="7848" spans="2:20" s="86" customFormat="1" ht="10.199999999999999">
      <c r="B7848" s="87"/>
      <c r="C7848" s="87"/>
      <c r="R7848" s="89"/>
      <c r="S7848" s="89"/>
      <c r="T7848" s="89"/>
    </row>
    <row r="7849" spans="2:20" s="86" customFormat="1" ht="10.199999999999999">
      <c r="B7849" s="87"/>
      <c r="C7849" s="87"/>
      <c r="R7849" s="89"/>
      <c r="S7849" s="89"/>
      <c r="T7849" s="89"/>
    </row>
    <row r="7850" spans="2:20" s="86" customFormat="1" ht="10.199999999999999">
      <c r="B7850" s="87"/>
      <c r="C7850" s="87"/>
      <c r="R7850" s="89"/>
      <c r="S7850" s="89"/>
      <c r="T7850" s="89"/>
    </row>
    <row r="7851" spans="2:20" s="86" customFormat="1" ht="10.199999999999999">
      <c r="B7851" s="87"/>
      <c r="C7851" s="87"/>
      <c r="R7851" s="89"/>
      <c r="S7851" s="89"/>
      <c r="T7851" s="89"/>
    </row>
    <row r="7852" spans="2:20" s="86" customFormat="1" ht="10.199999999999999">
      <c r="B7852" s="87"/>
      <c r="C7852" s="87"/>
      <c r="R7852" s="89"/>
      <c r="S7852" s="89"/>
      <c r="T7852" s="89"/>
    </row>
    <row r="7853" spans="2:20" s="86" customFormat="1" ht="10.199999999999999">
      <c r="B7853" s="87"/>
      <c r="C7853" s="87"/>
      <c r="R7853" s="89"/>
      <c r="S7853" s="89"/>
      <c r="T7853" s="89"/>
    </row>
    <row r="7854" spans="2:20" s="86" customFormat="1" ht="10.199999999999999">
      <c r="B7854" s="87"/>
      <c r="C7854" s="87"/>
      <c r="R7854" s="89"/>
      <c r="S7854" s="89"/>
      <c r="T7854" s="89"/>
    </row>
    <row r="7855" spans="2:20" s="86" customFormat="1" ht="10.199999999999999">
      <c r="B7855" s="87"/>
      <c r="C7855" s="87"/>
      <c r="R7855" s="89"/>
      <c r="S7855" s="89"/>
      <c r="T7855" s="89"/>
    </row>
    <row r="7856" spans="2:20" s="86" customFormat="1" ht="10.199999999999999">
      <c r="B7856" s="87"/>
      <c r="C7856" s="87"/>
      <c r="R7856" s="89"/>
      <c r="S7856" s="89"/>
      <c r="T7856" s="89"/>
    </row>
    <row r="7857" spans="2:20" s="86" customFormat="1" ht="10.199999999999999">
      <c r="B7857" s="87"/>
      <c r="C7857" s="87"/>
      <c r="R7857" s="89"/>
      <c r="S7857" s="89"/>
      <c r="T7857" s="89"/>
    </row>
    <row r="7858" spans="2:20" s="86" customFormat="1" ht="10.199999999999999">
      <c r="B7858" s="87"/>
      <c r="C7858" s="87"/>
      <c r="R7858" s="89"/>
      <c r="S7858" s="89"/>
      <c r="T7858" s="89"/>
    </row>
    <row r="7859" spans="2:20" s="86" customFormat="1" ht="10.199999999999999">
      <c r="B7859" s="87"/>
      <c r="C7859" s="87"/>
      <c r="R7859" s="89"/>
      <c r="S7859" s="89"/>
      <c r="T7859" s="89"/>
    </row>
    <row r="7860" spans="2:20" s="86" customFormat="1" ht="10.199999999999999">
      <c r="B7860" s="87"/>
      <c r="C7860" s="87"/>
      <c r="R7860" s="89"/>
      <c r="S7860" s="89"/>
      <c r="T7860" s="89"/>
    </row>
    <row r="7861" spans="2:20" s="86" customFormat="1" ht="10.199999999999999">
      <c r="B7861" s="87"/>
      <c r="C7861" s="87"/>
      <c r="R7861" s="89"/>
      <c r="S7861" s="89"/>
      <c r="T7861" s="89"/>
    </row>
    <row r="7862" spans="2:20" s="86" customFormat="1" ht="10.199999999999999">
      <c r="B7862" s="87"/>
      <c r="C7862" s="87"/>
      <c r="R7862" s="89"/>
      <c r="S7862" s="89"/>
      <c r="T7862" s="89"/>
    </row>
    <row r="7863" spans="2:20" s="86" customFormat="1" ht="10.199999999999999">
      <c r="B7863" s="87"/>
      <c r="C7863" s="87"/>
      <c r="R7863" s="89"/>
      <c r="S7863" s="89"/>
      <c r="T7863" s="89"/>
    </row>
    <row r="7864" spans="2:20" s="86" customFormat="1" ht="10.199999999999999">
      <c r="B7864" s="87"/>
      <c r="C7864" s="87"/>
      <c r="R7864" s="89"/>
      <c r="S7864" s="89"/>
      <c r="T7864" s="89"/>
    </row>
    <row r="7865" spans="2:20" s="86" customFormat="1" ht="10.199999999999999">
      <c r="B7865" s="87"/>
      <c r="C7865" s="87"/>
      <c r="R7865" s="89"/>
      <c r="S7865" s="89"/>
      <c r="T7865" s="89"/>
    </row>
    <row r="7866" spans="2:20" s="86" customFormat="1" ht="10.199999999999999">
      <c r="B7866" s="87"/>
      <c r="C7866" s="87"/>
      <c r="R7866" s="89"/>
      <c r="S7866" s="89"/>
      <c r="T7866" s="89"/>
    </row>
    <row r="7867" spans="2:20" s="86" customFormat="1" ht="10.199999999999999">
      <c r="B7867" s="87"/>
      <c r="C7867" s="87"/>
      <c r="R7867" s="89"/>
      <c r="S7867" s="89"/>
      <c r="T7867" s="89"/>
    </row>
    <row r="7868" spans="2:20" s="86" customFormat="1" ht="10.199999999999999">
      <c r="B7868" s="87"/>
      <c r="C7868" s="87"/>
      <c r="R7868" s="89"/>
      <c r="S7868" s="89"/>
      <c r="T7868" s="89"/>
    </row>
    <row r="7869" spans="2:20" s="86" customFormat="1" ht="10.199999999999999">
      <c r="B7869" s="87"/>
      <c r="C7869" s="87"/>
      <c r="R7869" s="89"/>
      <c r="S7869" s="89"/>
      <c r="T7869" s="89"/>
    </row>
    <row r="7870" spans="2:20" s="86" customFormat="1" ht="10.199999999999999">
      <c r="B7870" s="87"/>
      <c r="C7870" s="87"/>
      <c r="R7870" s="89"/>
      <c r="S7870" s="89"/>
      <c r="T7870" s="89"/>
    </row>
    <row r="7871" spans="2:20" s="86" customFormat="1" ht="10.199999999999999">
      <c r="B7871" s="87"/>
      <c r="C7871" s="87"/>
      <c r="R7871" s="89"/>
      <c r="S7871" s="89"/>
      <c r="T7871" s="89"/>
    </row>
    <row r="7872" spans="2:20" s="86" customFormat="1" ht="10.199999999999999">
      <c r="B7872" s="87"/>
      <c r="C7872" s="87"/>
      <c r="R7872" s="89"/>
      <c r="S7872" s="89"/>
      <c r="T7872" s="89"/>
    </row>
    <row r="7873" spans="2:20" s="86" customFormat="1" ht="10.199999999999999">
      <c r="B7873" s="87"/>
      <c r="C7873" s="87"/>
      <c r="R7873" s="89"/>
      <c r="S7873" s="89"/>
      <c r="T7873" s="89"/>
    </row>
    <row r="7874" spans="2:20" s="86" customFormat="1" ht="10.199999999999999">
      <c r="B7874" s="87"/>
      <c r="C7874" s="87"/>
      <c r="R7874" s="89"/>
      <c r="S7874" s="89"/>
      <c r="T7874" s="89"/>
    </row>
    <row r="7875" spans="2:20" s="86" customFormat="1" ht="10.199999999999999">
      <c r="B7875" s="87"/>
      <c r="C7875" s="87"/>
      <c r="R7875" s="89"/>
      <c r="S7875" s="89"/>
      <c r="T7875" s="89"/>
    </row>
    <row r="7876" spans="2:20" s="86" customFormat="1" ht="10.199999999999999">
      <c r="B7876" s="87"/>
      <c r="C7876" s="87"/>
      <c r="R7876" s="89"/>
      <c r="S7876" s="89"/>
      <c r="T7876" s="89"/>
    </row>
    <row r="7877" spans="2:20" s="86" customFormat="1" ht="10.199999999999999">
      <c r="B7877" s="87"/>
      <c r="C7877" s="87"/>
      <c r="R7877" s="89"/>
      <c r="S7877" s="89"/>
      <c r="T7877" s="89"/>
    </row>
    <row r="7878" spans="2:20" s="86" customFormat="1" ht="10.199999999999999">
      <c r="B7878" s="87"/>
      <c r="C7878" s="87"/>
      <c r="R7878" s="89"/>
      <c r="S7878" s="89"/>
      <c r="T7878" s="89"/>
    </row>
    <row r="7879" spans="2:20" s="86" customFormat="1" ht="10.199999999999999">
      <c r="B7879" s="87"/>
      <c r="C7879" s="87"/>
      <c r="R7879" s="89"/>
      <c r="S7879" s="89"/>
      <c r="T7879" s="89"/>
    </row>
    <row r="7880" spans="2:20" s="86" customFormat="1" ht="10.199999999999999">
      <c r="B7880" s="87"/>
      <c r="C7880" s="87"/>
      <c r="R7880" s="89"/>
      <c r="S7880" s="89"/>
      <c r="T7880" s="89"/>
    </row>
    <row r="7881" spans="2:20" s="86" customFormat="1" ht="10.199999999999999">
      <c r="B7881" s="87"/>
      <c r="C7881" s="87"/>
      <c r="R7881" s="89"/>
      <c r="S7881" s="89"/>
      <c r="T7881" s="89"/>
    </row>
    <row r="7882" spans="2:20" s="86" customFormat="1" ht="10.199999999999999">
      <c r="B7882" s="87"/>
      <c r="C7882" s="87"/>
      <c r="R7882" s="89"/>
      <c r="S7882" s="89"/>
      <c r="T7882" s="89"/>
    </row>
    <row r="7883" spans="2:20" s="86" customFormat="1" ht="10.199999999999999">
      <c r="B7883" s="87"/>
      <c r="C7883" s="87"/>
      <c r="R7883" s="89"/>
      <c r="S7883" s="89"/>
      <c r="T7883" s="89"/>
    </row>
    <row r="7884" spans="2:20" s="86" customFormat="1" ht="10.199999999999999">
      <c r="B7884" s="87"/>
      <c r="C7884" s="87"/>
      <c r="R7884" s="89"/>
      <c r="S7884" s="89"/>
      <c r="T7884" s="89"/>
    </row>
    <row r="7885" spans="2:20" s="86" customFormat="1" ht="10.199999999999999">
      <c r="B7885" s="87"/>
      <c r="C7885" s="87"/>
      <c r="R7885" s="89"/>
      <c r="S7885" s="89"/>
      <c r="T7885" s="89"/>
    </row>
    <row r="7886" spans="2:20" s="86" customFormat="1" ht="10.199999999999999">
      <c r="B7886" s="87"/>
      <c r="C7886" s="87"/>
      <c r="R7886" s="89"/>
      <c r="S7886" s="89"/>
      <c r="T7886" s="89"/>
    </row>
    <row r="7887" spans="2:20" s="86" customFormat="1" ht="10.199999999999999">
      <c r="B7887" s="87"/>
      <c r="C7887" s="87"/>
      <c r="R7887" s="89"/>
      <c r="S7887" s="89"/>
      <c r="T7887" s="89"/>
    </row>
    <row r="7888" spans="2:20" s="86" customFormat="1" ht="10.199999999999999">
      <c r="B7888" s="87"/>
      <c r="C7888" s="87"/>
      <c r="R7888" s="89"/>
      <c r="S7888" s="89"/>
      <c r="T7888" s="89"/>
    </row>
    <row r="7889" spans="2:20" s="86" customFormat="1" ht="10.199999999999999">
      <c r="B7889" s="87"/>
      <c r="C7889" s="87"/>
      <c r="R7889" s="89"/>
      <c r="S7889" s="89"/>
      <c r="T7889" s="89"/>
    </row>
    <row r="7890" spans="2:20" s="86" customFormat="1" ht="10.199999999999999">
      <c r="B7890" s="87"/>
      <c r="C7890" s="87"/>
      <c r="R7890" s="89"/>
      <c r="S7890" s="89"/>
      <c r="T7890" s="89"/>
    </row>
    <row r="7891" spans="2:20" s="86" customFormat="1" ht="10.199999999999999">
      <c r="B7891" s="87"/>
      <c r="C7891" s="87"/>
      <c r="R7891" s="89"/>
      <c r="S7891" s="89"/>
      <c r="T7891" s="89"/>
    </row>
    <row r="7892" spans="2:20" s="86" customFormat="1" ht="10.199999999999999">
      <c r="B7892" s="87"/>
      <c r="C7892" s="87"/>
      <c r="R7892" s="89"/>
      <c r="S7892" s="89"/>
      <c r="T7892" s="89"/>
    </row>
    <row r="7893" spans="2:20" s="86" customFormat="1" ht="10.199999999999999">
      <c r="B7893" s="87"/>
      <c r="C7893" s="87"/>
      <c r="R7893" s="89"/>
      <c r="S7893" s="89"/>
      <c r="T7893" s="89"/>
    </row>
    <row r="7894" spans="2:20" s="86" customFormat="1" ht="10.199999999999999">
      <c r="B7894" s="87"/>
      <c r="C7894" s="87"/>
      <c r="R7894" s="89"/>
      <c r="S7894" s="89"/>
      <c r="T7894" s="89"/>
    </row>
    <row r="7895" spans="2:20" s="86" customFormat="1" ht="10.199999999999999">
      <c r="B7895" s="87"/>
      <c r="C7895" s="87"/>
      <c r="R7895" s="89"/>
      <c r="S7895" s="89"/>
      <c r="T7895" s="89"/>
    </row>
    <row r="7896" spans="2:20" s="86" customFormat="1" ht="10.199999999999999">
      <c r="B7896" s="87"/>
      <c r="C7896" s="87"/>
      <c r="R7896" s="89"/>
      <c r="S7896" s="89"/>
      <c r="T7896" s="89"/>
    </row>
    <row r="7897" spans="2:20" s="86" customFormat="1" ht="10.199999999999999">
      <c r="B7897" s="87"/>
      <c r="C7897" s="87"/>
      <c r="R7897" s="89"/>
      <c r="S7897" s="89"/>
      <c r="T7897" s="89"/>
    </row>
    <row r="7898" spans="2:20" s="86" customFormat="1" ht="10.199999999999999">
      <c r="B7898" s="87"/>
      <c r="C7898" s="87"/>
      <c r="R7898" s="89"/>
      <c r="S7898" s="89"/>
      <c r="T7898" s="89"/>
    </row>
    <row r="7899" spans="2:20" s="86" customFormat="1" ht="10.199999999999999">
      <c r="B7899" s="87"/>
      <c r="C7899" s="87"/>
      <c r="R7899" s="89"/>
      <c r="S7899" s="89"/>
      <c r="T7899" s="89"/>
    </row>
    <row r="7900" spans="2:20" s="86" customFormat="1" ht="10.199999999999999">
      <c r="B7900" s="87"/>
      <c r="C7900" s="87"/>
      <c r="R7900" s="89"/>
      <c r="S7900" s="89"/>
      <c r="T7900" s="89"/>
    </row>
    <row r="7901" spans="2:20" s="86" customFormat="1" ht="10.199999999999999">
      <c r="B7901" s="87"/>
      <c r="C7901" s="87"/>
      <c r="R7901" s="89"/>
      <c r="S7901" s="89"/>
      <c r="T7901" s="89"/>
    </row>
    <row r="7902" spans="2:20" s="86" customFormat="1" ht="10.199999999999999">
      <c r="B7902" s="87"/>
      <c r="C7902" s="87"/>
      <c r="R7902" s="89"/>
      <c r="S7902" s="89"/>
      <c r="T7902" s="89"/>
    </row>
    <row r="7903" spans="2:20" s="86" customFormat="1" ht="10.199999999999999">
      <c r="B7903" s="87"/>
      <c r="C7903" s="87"/>
      <c r="R7903" s="89"/>
      <c r="S7903" s="89"/>
      <c r="T7903" s="89"/>
    </row>
    <row r="7904" spans="2:20" s="86" customFormat="1" ht="10.199999999999999">
      <c r="B7904" s="87"/>
      <c r="C7904" s="87"/>
      <c r="R7904" s="89"/>
      <c r="S7904" s="89"/>
      <c r="T7904" s="89"/>
    </row>
    <row r="7905" spans="2:20" s="86" customFormat="1" ht="10.199999999999999">
      <c r="B7905" s="87"/>
      <c r="C7905" s="87"/>
      <c r="R7905" s="89"/>
      <c r="S7905" s="89"/>
      <c r="T7905" s="89"/>
    </row>
    <row r="7906" spans="2:20" s="86" customFormat="1" ht="10.199999999999999">
      <c r="B7906" s="87"/>
      <c r="C7906" s="87"/>
      <c r="R7906" s="89"/>
      <c r="S7906" s="89"/>
      <c r="T7906" s="89"/>
    </row>
    <row r="7907" spans="2:20" s="86" customFormat="1" ht="10.199999999999999">
      <c r="B7907" s="87"/>
      <c r="C7907" s="87"/>
      <c r="R7907" s="89"/>
      <c r="S7907" s="89"/>
      <c r="T7907" s="89"/>
    </row>
    <row r="7908" spans="2:20" s="86" customFormat="1" ht="10.199999999999999">
      <c r="B7908" s="87"/>
      <c r="C7908" s="87"/>
      <c r="R7908" s="89"/>
      <c r="S7908" s="89"/>
      <c r="T7908" s="89"/>
    </row>
    <row r="7909" spans="2:20" s="86" customFormat="1" ht="10.199999999999999">
      <c r="B7909" s="87"/>
      <c r="C7909" s="87"/>
      <c r="R7909" s="89"/>
      <c r="S7909" s="89"/>
      <c r="T7909" s="89"/>
    </row>
    <row r="7910" spans="2:20" s="86" customFormat="1" ht="10.199999999999999">
      <c r="B7910" s="87"/>
      <c r="C7910" s="87"/>
      <c r="R7910" s="89"/>
      <c r="S7910" s="89"/>
      <c r="T7910" s="89"/>
    </row>
    <row r="7911" spans="2:20" s="86" customFormat="1" ht="10.199999999999999">
      <c r="B7911" s="87"/>
      <c r="C7911" s="87"/>
      <c r="R7911" s="89"/>
      <c r="S7911" s="89"/>
      <c r="T7911" s="89"/>
    </row>
    <row r="7912" spans="2:20" s="86" customFormat="1" ht="10.199999999999999">
      <c r="B7912" s="87"/>
      <c r="C7912" s="87"/>
      <c r="R7912" s="89"/>
      <c r="S7912" s="89"/>
      <c r="T7912" s="89"/>
    </row>
    <row r="7913" spans="2:20" s="86" customFormat="1" ht="10.199999999999999">
      <c r="B7913" s="87"/>
      <c r="C7913" s="87"/>
      <c r="R7913" s="89"/>
      <c r="S7913" s="89"/>
      <c r="T7913" s="89"/>
    </row>
    <row r="7914" spans="2:20" s="86" customFormat="1" ht="10.199999999999999">
      <c r="B7914" s="87"/>
      <c r="C7914" s="87"/>
      <c r="R7914" s="89"/>
      <c r="S7914" s="89"/>
      <c r="T7914" s="89"/>
    </row>
    <row r="7915" spans="2:20" s="86" customFormat="1" ht="10.199999999999999">
      <c r="B7915" s="87"/>
      <c r="C7915" s="87"/>
      <c r="R7915" s="89"/>
      <c r="S7915" s="89"/>
      <c r="T7915" s="89"/>
    </row>
    <row r="7916" spans="2:20" s="86" customFormat="1" ht="10.199999999999999">
      <c r="B7916" s="87"/>
      <c r="C7916" s="87"/>
      <c r="R7916" s="89"/>
      <c r="S7916" s="89"/>
      <c r="T7916" s="89"/>
    </row>
    <row r="7917" spans="2:20" s="86" customFormat="1" ht="10.199999999999999">
      <c r="B7917" s="87"/>
      <c r="C7917" s="87"/>
      <c r="R7917" s="89"/>
      <c r="S7917" s="89"/>
      <c r="T7917" s="89"/>
    </row>
    <row r="7918" spans="2:20" s="86" customFormat="1" ht="10.199999999999999">
      <c r="B7918" s="87"/>
      <c r="C7918" s="87"/>
      <c r="R7918" s="89"/>
      <c r="S7918" s="89"/>
      <c r="T7918" s="89"/>
    </row>
    <row r="7919" spans="2:20" s="86" customFormat="1" ht="10.199999999999999">
      <c r="B7919" s="87"/>
      <c r="C7919" s="87"/>
      <c r="R7919" s="89"/>
      <c r="S7919" s="89"/>
      <c r="T7919" s="89"/>
    </row>
    <row r="7920" spans="2:20" s="86" customFormat="1" ht="10.199999999999999">
      <c r="B7920" s="87"/>
      <c r="C7920" s="87"/>
      <c r="R7920" s="89"/>
      <c r="S7920" s="89"/>
      <c r="T7920" s="89"/>
    </row>
    <row r="7921" spans="2:20" s="86" customFormat="1" ht="10.199999999999999">
      <c r="B7921" s="87"/>
      <c r="C7921" s="87"/>
      <c r="R7921" s="89"/>
      <c r="S7921" s="89"/>
      <c r="T7921" s="89"/>
    </row>
    <row r="7922" spans="2:20" s="86" customFormat="1" ht="10.199999999999999">
      <c r="B7922" s="87"/>
      <c r="C7922" s="87"/>
      <c r="R7922" s="89"/>
      <c r="S7922" s="89"/>
      <c r="T7922" s="89"/>
    </row>
    <row r="7923" spans="2:20" s="86" customFormat="1" ht="10.199999999999999">
      <c r="B7923" s="87"/>
      <c r="C7923" s="87"/>
      <c r="R7923" s="89"/>
      <c r="S7923" s="89"/>
      <c r="T7923" s="89"/>
    </row>
    <row r="7924" spans="2:20" s="86" customFormat="1" ht="10.199999999999999">
      <c r="B7924" s="87"/>
      <c r="C7924" s="87"/>
      <c r="R7924" s="89"/>
      <c r="S7924" s="89"/>
      <c r="T7924" s="89"/>
    </row>
    <row r="7925" spans="2:20" s="86" customFormat="1" ht="10.199999999999999">
      <c r="B7925" s="87"/>
      <c r="C7925" s="87"/>
      <c r="R7925" s="89"/>
      <c r="S7925" s="89"/>
      <c r="T7925" s="89"/>
    </row>
    <row r="7926" spans="2:20" s="86" customFormat="1" ht="10.199999999999999">
      <c r="B7926" s="87"/>
      <c r="C7926" s="87"/>
      <c r="R7926" s="89"/>
      <c r="S7926" s="89"/>
      <c r="T7926" s="89"/>
    </row>
    <row r="7927" spans="2:20" s="86" customFormat="1" ht="10.199999999999999">
      <c r="B7927" s="87"/>
      <c r="C7927" s="87"/>
      <c r="R7927" s="89"/>
      <c r="S7927" s="89"/>
      <c r="T7927" s="89"/>
    </row>
    <row r="7928" spans="2:20" s="86" customFormat="1" ht="10.199999999999999">
      <c r="B7928" s="87"/>
      <c r="C7928" s="87"/>
      <c r="R7928" s="89"/>
      <c r="S7928" s="89"/>
      <c r="T7928" s="89"/>
    </row>
    <row r="7929" spans="2:20" s="86" customFormat="1" ht="10.199999999999999">
      <c r="B7929" s="87"/>
      <c r="C7929" s="87"/>
      <c r="R7929" s="89"/>
      <c r="S7929" s="89"/>
      <c r="T7929" s="89"/>
    </row>
    <row r="7930" spans="2:20" s="86" customFormat="1" ht="10.199999999999999">
      <c r="B7930" s="87"/>
      <c r="C7930" s="87"/>
      <c r="R7930" s="89"/>
      <c r="S7930" s="89"/>
      <c r="T7930" s="89"/>
    </row>
    <row r="7931" spans="2:20" s="86" customFormat="1" ht="10.199999999999999">
      <c r="B7931" s="87"/>
      <c r="C7931" s="87"/>
      <c r="R7931" s="89"/>
      <c r="S7931" s="89"/>
      <c r="T7931" s="89"/>
    </row>
    <row r="7932" spans="2:20" s="86" customFormat="1" ht="10.199999999999999">
      <c r="B7932" s="87"/>
      <c r="C7932" s="87"/>
      <c r="R7932" s="89"/>
      <c r="S7932" s="89"/>
      <c r="T7932" s="89"/>
    </row>
    <row r="7933" spans="2:20" s="86" customFormat="1" ht="10.199999999999999">
      <c r="B7933" s="87"/>
      <c r="C7933" s="87"/>
      <c r="R7933" s="89"/>
      <c r="S7933" s="89"/>
      <c r="T7933" s="89"/>
    </row>
    <row r="7934" spans="2:20" s="86" customFormat="1" ht="10.199999999999999">
      <c r="B7934" s="87"/>
      <c r="C7934" s="87"/>
      <c r="R7934" s="89"/>
      <c r="S7934" s="89"/>
      <c r="T7934" s="89"/>
    </row>
    <row r="7935" spans="2:20" s="86" customFormat="1" ht="10.199999999999999">
      <c r="B7935" s="87"/>
      <c r="C7935" s="87"/>
      <c r="R7935" s="89"/>
      <c r="S7935" s="89"/>
      <c r="T7935" s="89"/>
    </row>
    <row r="7936" spans="2:20" s="86" customFormat="1" ht="10.199999999999999">
      <c r="B7936" s="87"/>
      <c r="C7936" s="87"/>
      <c r="R7936" s="89"/>
      <c r="S7936" s="89"/>
      <c r="T7936" s="89"/>
    </row>
    <row r="7937" spans="2:20" s="86" customFormat="1" ht="10.199999999999999">
      <c r="B7937" s="87"/>
      <c r="C7937" s="87"/>
      <c r="R7937" s="89"/>
      <c r="S7937" s="89"/>
      <c r="T7937" s="89"/>
    </row>
    <row r="7938" spans="2:20" s="86" customFormat="1" ht="10.199999999999999">
      <c r="B7938" s="87"/>
      <c r="C7938" s="87"/>
      <c r="R7938" s="89"/>
      <c r="S7938" s="89"/>
      <c r="T7938" s="89"/>
    </row>
    <row r="7939" spans="2:20" s="86" customFormat="1" ht="10.199999999999999">
      <c r="B7939" s="87"/>
      <c r="C7939" s="87"/>
      <c r="R7939" s="89"/>
      <c r="S7939" s="89"/>
      <c r="T7939" s="89"/>
    </row>
    <row r="7940" spans="2:20" s="86" customFormat="1" ht="10.199999999999999">
      <c r="B7940" s="87"/>
      <c r="C7940" s="87"/>
      <c r="R7940" s="89"/>
      <c r="S7940" s="89"/>
      <c r="T7940" s="89"/>
    </row>
    <row r="7941" spans="2:20" s="86" customFormat="1" ht="10.199999999999999">
      <c r="B7941" s="87"/>
      <c r="C7941" s="87"/>
      <c r="R7941" s="89"/>
      <c r="S7941" s="89"/>
      <c r="T7941" s="89"/>
    </row>
    <row r="7942" spans="2:20" s="86" customFormat="1" ht="10.199999999999999">
      <c r="B7942" s="87"/>
      <c r="C7942" s="87"/>
      <c r="R7942" s="89"/>
      <c r="S7942" s="89"/>
      <c r="T7942" s="89"/>
    </row>
    <row r="7943" spans="2:20" s="86" customFormat="1" ht="10.199999999999999">
      <c r="B7943" s="87"/>
      <c r="C7943" s="87"/>
      <c r="R7943" s="89"/>
      <c r="S7943" s="89"/>
      <c r="T7943" s="89"/>
    </row>
    <row r="7944" spans="2:20" s="86" customFormat="1" ht="10.199999999999999">
      <c r="B7944" s="87"/>
      <c r="C7944" s="87"/>
      <c r="R7944" s="89"/>
      <c r="S7944" s="89"/>
      <c r="T7944" s="89"/>
    </row>
    <row r="7945" spans="2:20" s="86" customFormat="1" ht="10.199999999999999">
      <c r="B7945" s="87"/>
      <c r="C7945" s="87"/>
      <c r="R7945" s="89"/>
      <c r="S7945" s="89"/>
      <c r="T7945" s="89"/>
    </row>
    <row r="7946" spans="2:20" s="86" customFormat="1" ht="10.199999999999999">
      <c r="B7946" s="87"/>
      <c r="C7946" s="87"/>
      <c r="R7946" s="89"/>
      <c r="S7946" s="89"/>
      <c r="T7946" s="89"/>
    </row>
    <row r="7947" spans="2:20" s="86" customFormat="1" ht="10.199999999999999">
      <c r="B7947" s="87"/>
      <c r="C7947" s="87"/>
      <c r="R7947" s="89"/>
      <c r="S7947" s="89"/>
      <c r="T7947" s="89"/>
    </row>
    <row r="7948" spans="2:20" s="86" customFormat="1" ht="10.199999999999999">
      <c r="B7948" s="87"/>
      <c r="C7948" s="87"/>
      <c r="R7948" s="89"/>
      <c r="S7948" s="89"/>
      <c r="T7948" s="89"/>
    </row>
    <row r="7949" spans="2:20" s="86" customFormat="1" ht="10.199999999999999">
      <c r="B7949" s="87"/>
      <c r="C7949" s="87"/>
      <c r="R7949" s="89"/>
      <c r="S7949" s="89"/>
      <c r="T7949" s="89"/>
    </row>
    <row r="7950" spans="2:20" s="86" customFormat="1" ht="10.199999999999999">
      <c r="B7950" s="87"/>
      <c r="C7950" s="87"/>
      <c r="R7950" s="89"/>
      <c r="S7950" s="89"/>
      <c r="T7950" s="89"/>
    </row>
    <row r="7951" spans="2:20" s="86" customFormat="1" ht="10.199999999999999">
      <c r="B7951" s="87"/>
      <c r="C7951" s="87"/>
      <c r="R7951" s="89"/>
      <c r="S7951" s="89"/>
      <c r="T7951" s="89"/>
    </row>
    <row r="7952" spans="2:20" s="86" customFormat="1" ht="10.199999999999999">
      <c r="B7952" s="87"/>
      <c r="C7952" s="87"/>
      <c r="R7952" s="89"/>
      <c r="S7952" s="89"/>
      <c r="T7952" s="89"/>
    </row>
    <row r="7953" spans="2:20" s="86" customFormat="1" ht="10.199999999999999">
      <c r="B7953" s="87"/>
      <c r="C7953" s="87"/>
      <c r="R7953" s="89"/>
      <c r="S7953" s="89"/>
      <c r="T7953" s="89"/>
    </row>
    <row r="7954" spans="2:20" s="86" customFormat="1" ht="10.199999999999999">
      <c r="B7954" s="87"/>
      <c r="C7954" s="87"/>
      <c r="R7954" s="89"/>
      <c r="S7954" s="89"/>
      <c r="T7954" s="89"/>
    </row>
    <row r="7955" spans="2:20" s="86" customFormat="1" ht="10.199999999999999">
      <c r="B7955" s="87"/>
      <c r="C7955" s="87"/>
      <c r="R7955" s="89"/>
      <c r="S7955" s="89"/>
      <c r="T7955" s="89"/>
    </row>
    <row r="7956" spans="2:20" s="86" customFormat="1" ht="10.199999999999999">
      <c r="B7956" s="87"/>
      <c r="C7956" s="87"/>
      <c r="R7956" s="89"/>
      <c r="S7956" s="89"/>
      <c r="T7956" s="89"/>
    </row>
    <row r="7957" spans="2:20" s="86" customFormat="1" ht="10.199999999999999">
      <c r="B7957" s="87"/>
      <c r="C7957" s="87"/>
      <c r="R7957" s="89"/>
      <c r="S7957" s="89"/>
      <c r="T7957" s="89"/>
    </row>
    <row r="7958" spans="2:20" s="86" customFormat="1" ht="10.199999999999999">
      <c r="B7958" s="87"/>
      <c r="C7958" s="87"/>
      <c r="R7958" s="89"/>
      <c r="S7958" s="89"/>
      <c r="T7958" s="89"/>
    </row>
    <row r="7959" spans="2:20" s="86" customFormat="1" ht="10.199999999999999">
      <c r="B7959" s="87"/>
      <c r="C7959" s="87"/>
      <c r="R7959" s="89"/>
      <c r="S7959" s="89"/>
      <c r="T7959" s="89"/>
    </row>
    <row r="7960" spans="2:20" s="86" customFormat="1" ht="10.199999999999999">
      <c r="B7960" s="87"/>
      <c r="C7960" s="87"/>
      <c r="R7960" s="89"/>
      <c r="S7960" s="89"/>
      <c r="T7960" s="89"/>
    </row>
    <row r="7961" spans="2:20" s="86" customFormat="1" ht="10.199999999999999">
      <c r="B7961" s="87"/>
      <c r="C7961" s="87"/>
      <c r="R7961" s="89"/>
      <c r="S7961" s="89"/>
      <c r="T7961" s="89"/>
    </row>
    <row r="7962" spans="2:20" s="86" customFormat="1" ht="10.199999999999999">
      <c r="B7962" s="87"/>
      <c r="C7962" s="87"/>
      <c r="R7962" s="89"/>
      <c r="S7962" s="89"/>
      <c r="T7962" s="89"/>
    </row>
    <row r="7963" spans="2:20" s="86" customFormat="1" ht="10.199999999999999">
      <c r="B7963" s="87"/>
      <c r="C7963" s="87"/>
      <c r="R7963" s="89"/>
      <c r="S7963" s="89"/>
      <c r="T7963" s="89"/>
    </row>
    <row r="7964" spans="2:20" s="86" customFormat="1" ht="10.199999999999999">
      <c r="B7964" s="87"/>
      <c r="C7964" s="87"/>
      <c r="R7964" s="89"/>
      <c r="S7964" s="89"/>
      <c r="T7964" s="89"/>
    </row>
    <row r="7965" spans="2:20" s="86" customFormat="1" ht="10.199999999999999">
      <c r="B7965" s="87"/>
      <c r="C7965" s="87"/>
      <c r="R7965" s="89"/>
      <c r="S7965" s="89"/>
      <c r="T7965" s="89"/>
    </row>
    <row r="7966" spans="2:20" s="86" customFormat="1" ht="10.199999999999999">
      <c r="B7966" s="87"/>
      <c r="C7966" s="87"/>
      <c r="R7966" s="89"/>
      <c r="S7966" s="89"/>
      <c r="T7966" s="89"/>
    </row>
    <row r="7967" spans="2:20" s="86" customFormat="1" ht="10.199999999999999">
      <c r="B7967" s="87"/>
      <c r="C7967" s="87"/>
      <c r="R7967" s="89"/>
      <c r="S7967" s="89"/>
      <c r="T7967" s="89"/>
    </row>
    <row r="7968" spans="2:20" s="86" customFormat="1" ht="10.199999999999999">
      <c r="B7968" s="87"/>
      <c r="C7968" s="87"/>
      <c r="R7968" s="89"/>
      <c r="S7968" s="89"/>
      <c r="T7968" s="89"/>
    </row>
    <row r="7969" spans="2:20" s="86" customFormat="1" ht="10.199999999999999">
      <c r="B7969" s="87"/>
      <c r="C7969" s="87"/>
      <c r="R7969" s="89"/>
      <c r="S7969" s="89"/>
      <c r="T7969" s="89"/>
    </row>
    <row r="7970" spans="2:20" s="86" customFormat="1" ht="10.199999999999999">
      <c r="B7970" s="87"/>
      <c r="C7970" s="87"/>
      <c r="R7970" s="89"/>
      <c r="S7970" s="89"/>
      <c r="T7970" s="89"/>
    </row>
    <row r="7971" spans="2:20" s="86" customFormat="1" ht="10.199999999999999">
      <c r="B7971" s="87"/>
      <c r="C7971" s="87"/>
      <c r="R7971" s="89"/>
      <c r="S7971" s="89"/>
      <c r="T7971" s="89"/>
    </row>
    <row r="7972" spans="2:20" s="86" customFormat="1" ht="10.199999999999999">
      <c r="B7972" s="87"/>
      <c r="C7972" s="87"/>
      <c r="R7972" s="89"/>
      <c r="S7972" s="89"/>
      <c r="T7972" s="89"/>
    </row>
    <row r="7973" spans="2:20" s="86" customFormat="1" ht="10.199999999999999">
      <c r="B7973" s="87"/>
      <c r="C7973" s="87"/>
      <c r="R7973" s="89"/>
      <c r="S7973" s="89"/>
      <c r="T7973" s="89"/>
    </row>
    <row r="7974" spans="2:20" s="86" customFormat="1" ht="10.199999999999999">
      <c r="B7974" s="87"/>
      <c r="C7974" s="87"/>
      <c r="R7974" s="89"/>
      <c r="S7974" s="89"/>
      <c r="T7974" s="89"/>
    </row>
    <row r="7975" spans="2:20" s="86" customFormat="1" ht="10.199999999999999">
      <c r="B7975" s="87"/>
      <c r="C7975" s="87"/>
      <c r="R7975" s="89"/>
      <c r="S7975" s="89"/>
      <c r="T7975" s="89"/>
    </row>
    <row r="7976" spans="2:20" s="86" customFormat="1" ht="10.199999999999999">
      <c r="B7976" s="87"/>
      <c r="C7976" s="87"/>
      <c r="R7976" s="89"/>
      <c r="S7976" s="89"/>
      <c r="T7976" s="89"/>
    </row>
    <row r="7977" spans="2:20" s="86" customFormat="1" ht="10.199999999999999">
      <c r="B7977" s="87"/>
      <c r="C7977" s="87"/>
      <c r="R7977" s="89"/>
      <c r="S7977" s="89"/>
      <c r="T7977" s="89"/>
    </row>
    <row r="7978" spans="2:20" s="86" customFormat="1" ht="10.199999999999999">
      <c r="B7978" s="87"/>
      <c r="C7978" s="87"/>
      <c r="R7978" s="89"/>
      <c r="S7978" s="89"/>
      <c r="T7978" s="89"/>
    </row>
    <row r="7979" spans="2:20" s="86" customFormat="1" ht="10.199999999999999">
      <c r="B7979" s="87"/>
      <c r="C7979" s="87"/>
      <c r="R7979" s="89"/>
      <c r="S7979" s="89"/>
      <c r="T7979" s="89"/>
    </row>
    <row r="7980" spans="2:20" s="86" customFormat="1" ht="10.199999999999999">
      <c r="B7980" s="87"/>
      <c r="C7980" s="87"/>
      <c r="R7980" s="89"/>
      <c r="S7980" s="89"/>
      <c r="T7980" s="89"/>
    </row>
    <row r="7981" spans="2:20" s="86" customFormat="1" ht="10.199999999999999">
      <c r="B7981" s="87"/>
      <c r="C7981" s="87"/>
      <c r="R7981" s="89"/>
      <c r="S7981" s="89"/>
      <c r="T7981" s="89"/>
    </row>
    <row r="7982" spans="2:20" s="86" customFormat="1" ht="10.199999999999999">
      <c r="B7982" s="87"/>
      <c r="C7982" s="87"/>
      <c r="R7982" s="89"/>
      <c r="S7982" s="89"/>
      <c r="T7982" s="89"/>
    </row>
    <row r="7983" spans="2:20" s="86" customFormat="1" ht="10.199999999999999">
      <c r="B7983" s="87"/>
      <c r="C7983" s="87"/>
      <c r="R7983" s="89"/>
      <c r="S7983" s="89"/>
      <c r="T7983" s="89"/>
    </row>
    <row r="7984" spans="2:20" s="86" customFormat="1" ht="10.199999999999999">
      <c r="B7984" s="87"/>
      <c r="C7984" s="87"/>
      <c r="R7984" s="89"/>
      <c r="S7984" s="89"/>
      <c r="T7984" s="89"/>
    </row>
    <row r="7985" spans="2:20" s="86" customFormat="1" ht="10.199999999999999">
      <c r="B7985" s="87"/>
      <c r="C7985" s="87"/>
      <c r="R7985" s="89"/>
      <c r="S7985" s="89"/>
      <c r="T7985" s="89"/>
    </row>
    <row r="7986" spans="2:20" s="86" customFormat="1" ht="10.199999999999999">
      <c r="B7986" s="87"/>
      <c r="C7986" s="87"/>
      <c r="R7986" s="89"/>
      <c r="S7986" s="89"/>
      <c r="T7986" s="89"/>
    </row>
    <row r="7987" spans="2:20" s="86" customFormat="1" ht="10.199999999999999">
      <c r="B7987" s="87"/>
      <c r="C7987" s="87"/>
      <c r="R7987" s="89"/>
      <c r="S7987" s="89"/>
      <c r="T7987" s="89"/>
    </row>
    <row r="7988" spans="2:20" s="86" customFormat="1" ht="10.199999999999999">
      <c r="B7988" s="87"/>
      <c r="C7988" s="87"/>
      <c r="R7988" s="89"/>
      <c r="S7988" s="89"/>
      <c r="T7988" s="89"/>
    </row>
    <row r="7989" spans="2:20" s="86" customFormat="1" ht="10.199999999999999">
      <c r="B7989" s="87"/>
      <c r="C7989" s="87"/>
      <c r="R7989" s="89"/>
      <c r="S7989" s="89"/>
      <c r="T7989" s="89"/>
    </row>
    <row r="7990" spans="2:20" s="86" customFormat="1" ht="10.199999999999999">
      <c r="B7990" s="87"/>
      <c r="C7990" s="87"/>
      <c r="R7990" s="89"/>
      <c r="S7990" s="89"/>
      <c r="T7990" s="89"/>
    </row>
    <row r="7991" spans="2:20" s="86" customFormat="1" ht="10.199999999999999">
      <c r="B7991" s="87"/>
      <c r="C7991" s="87"/>
      <c r="R7991" s="89"/>
      <c r="S7991" s="89"/>
      <c r="T7991" s="89"/>
    </row>
    <row r="7992" spans="2:20" s="86" customFormat="1" ht="10.199999999999999">
      <c r="B7992" s="87"/>
      <c r="C7992" s="87"/>
      <c r="R7992" s="89"/>
      <c r="S7992" s="89"/>
      <c r="T7992" s="89"/>
    </row>
    <row r="7993" spans="2:20" s="86" customFormat="1" ht="10.199999999999999">
      <c r="B7993" s="87"/>
      <c r="C7993" s="87"/>
      <c r="R7993" s="89"/>
      <c r="S7993" s="89"/>
      <c r="T7993" s="89"/>
    </row>
    <row r="7994" spans="2:20" s="86" customFormat="1" ht="10.199999999999999">
      <c r="B7994" s="87"/>
      <c r="C7994" s="87"/>
      <c r="R7994" s="89"/>
      <c r="S7994" s="89"/>
      <c r="T7994" s="89"/>
    </row>
    <row r="7995" spans="2:20" s="86" customFormat="1" ht="10.199999999999999">
      <c r="B7995" s="87"/>
      <c r="C7995" s="87"/>
      <c r="R7995" s="89"/>
      <c r="S7995" s="89"/>
      <c r="T7995" s="89"/>
    </row>
    <row r="7996" spans="2:20" s="86" customFormat="1" ht="10.199999999999999">
      <c r="B7996" s="87"/>
      <c r="C7996" s="87"/>
      <c r="R7996" s="89"/>
      <c r="S7996" s="89"/>
      <c r="T7996" s="89"/>
    </row>
    <row r="7997" spans="2:20" s="86" customFormat="1" ht="10.199999999999999">
      <c r="B7997" s="87"/>
      <c r="C7997" s="87"/>
      <c r="R7997" s="89"/>
      <c r="S7997" s="89"/>
      <c r="T7997" s="89"/>
    </row>
    <row r="7998" spans="2:20" s="86" customFormat="1" ht="10.199999999999999">
      <c r="B7998" s="87"/>
      <c r="C7998" s="87"/>
      <c r="R7998" s="89"/>
      <c r="S7998" s="89"/>
      <c r="T7998" s="89"/>
    </row>
    <row r="7999" spans="2:20" s="86" customFormat="1" ht="10.199999999999999">
      <c r="B7999" s="87"/>
      <c r="C7999" s="87"/>
      <c r="R7999" s="89"/>
      <c r="S7999" s="89"/>
      <c r="T7999" s="89"/>
    </row>
    <row r="8000" spans="2:20" s="86" customFormat="1" ht="10.199999999999999">
      <c r="B8000" s="87"/>
      <c r="C8000" s="87"/>
      <c r="R8000" s="89"/>
      <c r="S8000" s="89"/>
      <c r="T8000" s="89"/>
    </row>
    <row r="8001" spans="2:20" s="86" customFormat="1" ht="10.199999999999999">
      <c r="B8001" s="87"/>
      <c r="C8001" s="87"/>
      <c r="R8001" s="89"/>
      <c r="S8001" s="89"/>
      <c r="T8001" s="89"/>
    </row>
    <row r="8002" spans="2:20" s="86" customFormat="1" ht="10.199999999999999">
      <c r="B8002" s="87"/>
      <c r="C8002" s="87"/>
      <c r="R8002" s="89"/>
      <c r="S8002" s="89"/>
      <c r="T8002" s="89"/>
    </row>
    <row r="8003" spans="2:20" s="86" customFormat="1" ht="10.199999999999999">
      <c r="B8003" s="87"/>
      <c r="C8003" s="87"/>
      <c r="R8003" s="89"/>
      <c r="S8003" s="89"/>
      <c r="T8003" s="89"/>
    </row>
    <row r="8004" spans="2:20" s="86" customFormat="1" ht="10.199999999999999">
      <c r="B8004" s="87"/>
      <c r="C8004" s="87"/>
      <c r="R8004" s="89"/>
      <c r="S8004" s="89"/>
      <c r="T8004" s="89"/>
    </row>
    <row r="8005" spans="2:20" s="86" customFormat="1" ht="10.199999999999999">
      <c r="B8005" s="87"/>
      <c r="C8005" s="87"/>
      <c r="R8005" s="89"/>
      <c r="S8005" s="89"/>
      <c r="T8005" s="89"/>
    </row>
    <row r="8006" spans="2:20" s="86" customFormat="1" ht="10.199999999999999">
      <c r="B8006" s="87"/>
      <c r="C8006" s="87"/>
      <c r="R8006" s="89"/>
      <c r="S8006" s="89"/>
      <c r="T8006" s="89"/>
    </row>
    <row r="8007" spans="2:20" s="86" customFormat="1" ht="10.199999999999999">
      <c r="B8007" s="87"/>
      <c r="C8007" s="87"/>
      <c r="R8007" s="89"/>
      <c r="S8007" s="89"/>
      <c r="T8007" s="89"/>
    </row>
    <row r="8008" spans="2:20" s="86" customFormat="1" ht="10.199999999999999">
      <c r="B8008" s="87"/>
      <c r="C8008" s="87"/>
      <c r="R8008" s="89"/>
      <c r="S8008" s="89"/>
      <c r="T8008" s="89"/>
    </row>
    <row r="8009" spans="2:20" s="86" customFormat="1" ht="10.199999999999999">
      <c r="B8009" s="87"/>
      <c r="C8009" s="87"/>
      <c r="R8009" s="89"/>
      <c r="S8009" s="89"/>
      <c r="T8009" s="89"/>
    </row>
    <row r="8010" spans="2:20" s="86" customFormat="1" ht="10.199999999999999">
      <c r="B8010" s="87"/>
      <c r="C8010" s="87"/>
      <c r="R8010" s="89"/>
      <c r="S8010" s="89"/>
      <c r="T8010" s="89"/>
    </row>
    <row r="8011" spans="2:20" s="86" customFormat="1" ht="10.199999999999999">
      <c r="B8011" s="87"/>
      <c r="C8011" s="87"/>
      <c r="R8011" s="89"/>
      <c r="S8011" s="89"/>
      <c r="T8011" s="89"/>
    </row>
    <row r="8012" spans="2:20" s="86" customFormat="1" ht="10.199999999999999">
      <c r="B8012" s="87"/>
      <c r="C8012" s="87"/>
      <c r="R8012" s="89"/>
      <c r="S8012" s="89"/>
      <c r="T8012" s="89"/>
    </row>
    <row r="8013" spans="2:20" s="86" customFormat="1" ht="10.199999999999999">
      <c r="B8013" s="87"/>
      <c r="C8013" s="87"/>
      <c r="R8013" s="89"/>
      <c r="S8013" s="89"/>
      <c r="T8013" s="89"/>
    </row>
    <row r="8014" spans="2:20" s="86" customFormat="1" ht="10.199999999999999">
      <c r="B8014" s="87"/>
      <c r="C8014" s="87"/>
      <c r="R8014" s="89"/>
      <c r="S8014" s="89"/>
      <c r="T8014" s="89"/>
    </row>
    <row r="8015" spans="2:20" s="86" customFormat="1" ht="10.199999999999999">
      <c r="B8015" s="87"/>
      <c r="C8015" s="87"/>
      <c r="R8015" s="89"/>
      <c r="S8015" s="89"/>
      <c r="T8015" s="89"/>
    </row>
    <row r="8016" spans="2:20" s="86" customFormat="1" ht="10.199999999999999">
      <c r="B8016" s="87"/>
      <c r="C8016" s="87"/>
      <c r="R8016" s="89"/>
      <c r="S8016" s="89"/>
      <c r="T8016" s="89"/>
    </row>
    <row r="8017" spans="2:20" s="86" customFormat="1" ht="10.199999999999999">
      <c r="B8017" s="87"/>
      <c r="C8017" s="87"/>
      <c r="R8017" s="89"/>
      <c r="S8017" s="89"/>
      <c r="T8017" s="89"/>
    </row>
    <row r="8018" spans="2:20" s="86" customFormat="1" ht="10.199999999999999">
      <c r="B8018" s="87"/>
      <c r="C8018" s="87"/>
      <c r="R8018" s="89"/>
      <c r="S8018" s="89"/>
      <c r="T8018" s="89"/>
    </row>
    <row r="8019" spans="2:20" s="86" customFormat="1" ht="10.199999999999999">
      <c r="B8019" s="87"/>
      <c r="C8019" s="87"/>
      <c r="R8019" s="89"/>
      <c r="S8019" s="89"/>
      <c r="T8019" s="89"/>
    </row>
    <row r="8020" spans="2:20" s="86" customFormat="1" ht="10.199999999999999">
      <c r="B8020" s="87"/>
      <c r="C8020" s="87"/>
      <c r="R8020" s="89"/>
      <c r="S8020" s="89"/>
      <c r="T8020" s="89"/>
    </row>
    <row r="8021" spans="2:20" s="86" customFormat="1" ht="10.199999999999999">
      <c r="B8021" s="87"/>
      <c r="C8021" s="87"/>
      <c r="R8021" s="89"/>
      <c r="S8021" s="89"/>
      <c r="T8021" s="89"/>
    </row>
    <row r="8022" spans="2:20" s="86" customFormat="1" ht="10.199999999999999">
      <c r="B8022" s="87"/>
      <c r="C8022" s="87"/>
      <c r="R8022" s="89"/>
      <c r="S8022" s="89"/>
      <c r="T8022" s="89"/>
    </row>
    <row r="8023" spans="2:20" s="86" customFormat="1" ht="10.199999999999999">
      <c r="B8023" s="87"/>
      <c r="C8023" s="87"/>
      <c r="R8023" s="89"/>
      <c r="S8023" s="89"/>
      <c r="T8023" s="89"/>
    </row>
    <row r="8024" spans="2:20" s="86" customFormat="1" ht="10.199999999999999">
      <c r="B8024" s="87"/>
      <c r="C8024" s="87"/>
      <c r="R8024" s="89"/>
      <c r="S8024" s="89"/>
      <c r="T8024" s="89"/>
    </row>
    <row r="8025" spans="2:20" s="86" customFormat="1" ht="10.199999999999999">
      <c r="B8025" s="87"/>
      <c r="C8025" s="87"/>
      <c r="R8025" s="89"/>
      <c r="S8025" s="89"/>
      <c r="T8025" s="89"/>
    </row>
    <row r="8026" spans="2:20" s="86" customFormat="1" ht="10.199999999999999">
      <c r="B8026" s="87"/>
      <c r="C8026" s="87"/>
      <c r="R8026" s="89"/>
      <c r="S8026" s="89"/>
      <c r="T8026" s="89"/>
    </row>
    <row r="8027" spans="2:20" s="86" customFormat="1" ht="10.199999999999999">
      <c r="B8027" s="87"/>
      <c r="C8027" s="87"/>
      <c r="R8027" s="89"/>
      <c r="S8027" s="89"/>
      <c r="T8027" s="89"/>
    </row>
    <row r="8028" spans="2:20" s="86" customFormat="1" ht="10.199999999999999">
      <c r="B8028" s="87"/>
      <c r="C8028" s="87"/>
      <c r="R8028" s="89"/>
      <c r="S8028" s="89"/>
      <c r="T8028" s="89"/>
    </row>
    <row r="8029" spans="2:20" s="86" customFormat="1" ht="10.199999999999999">
      <c r="B8029" s="87"/>
      <c r="C8029" s="87"/>
      <c r="R8029" s="89"/>
      <c r="S8029" s="89"/>
      <c r="T8029" s="89"/>
    </row>
    <row r="8030" spans="2:20" s="86" customFormat="1" ht="10.199999999999999">
      <c r="B8030" s="87"/>
      <c r="C8030" s="87"/>
      <c r="R8030" s="89"/>
      <c r="S8030" s="89"/>
      <c r="T8030" s="89"/>
    </row>
    <row r="8031" spans="2:20" s="86" customFormat="1" ht="10.199999999999999">
      <c r="B8031" s="87"/>
      <c r="C8031" s="87"/>
      <c r="R8031" s="89"/>
      <c r="S8031" s="89"/>
      <c r="T8031" s="89"/>
    </row>
    <row r="8032" spans="2:20" s="86" customFormat="1" ht="10.199999999999999">
      <c r="B8032" s="87"/>
      <c r="C8032" s="87"/>
      <c r="R8032" s="89"/>
      <c r="S8032" s="89"/>
      <c r="T8032" s="89"/>
    </row>
    <row r="8033" spans="2:20" s="86" customFormat="1" ht="10.199999999999999">
      <c r="B8033" s="87"/>
      <c r="C8033" s="87"/>
      <c r="R8033" s="89"/>
      <c r="S8033" s="89"/>
      <c r="T8033" s="89"/>
    </row>
    <row r="8034" spans="2:20" s="86" customFormat="1" ht="10.199999999999999">
      <c r="B8034" s="87"/>
      <c r="C8034" s="87"/>
      <c r="R8034" s="89"/>
      <c r="S8034" s="89"/>
      <c r="T8034" s="89"/>
    </row>
    <row r="8035" spans="2:20" s="86" customFormat="1" ht="10.199999999999999">
      <c r="B8035" s="87"/>
      <c r="C8035" s="87"/>
      <c r="R8035" s="89"/>
      <c r="S8035" s="89"/>
      <c r="T8035" s="89"/>
    </row>
    <row r="8036" spans="2:20" s="86" customFormat="1" ht="10.199999999999999">
      <c r="B8036" s="87"/>
      <c r="C8036" s="87"/>
      <c r="R8036" s="89"/>
      <c r="S8036" s="89"/>
      <c r="T8036" s="89"/>
    </row>
    <row r="8037" spans="2:20" s="86" customFormat="1" ht="10.199999999999999">
      <c r="B8037" s="87"/>
      <c r="C8037" s="87"/>
      <c r="R8037" s="89"/>
      <c r="S8037" s="89"/>
      <c r="T8037" s="89"/>
    </row>
    <row r="8038" spans="2:20" s="86" customFormat="1" ht="10.199999999999999">
      <c r="B8038" s="87"/>
      <c r="C8038" s="87"/>
      <c r="R8038" s="89"/>
      <c r="S8038" s="89"/>
      <c r="T8038" s="89"/>
    </row>
    <row r="8039" spans="2:20" s="86" customFormat="1" ht="10.199999999999999">
      <c r="B8039" s="87"/>
      <c r="C8039" s="87"/>
      <c r="R8039" s="89"/>
      <c r="S8039" s="89"/>
      <c r="T8039" s="89"/>
    </row>
    <row r="8040" spans="2:20" s="86" customFormat="1" ht="10.199999999999999">
      <c r="B8040" s="87"/>
      <c r="C8040" s="87"/>
      <c r="R8040" s="89"/>
      <c r="S8040" s="89"/>
      <c r="T8040" s="89"/>
    </row>
    <row r="8041" spans="2:20" s="86" customFormat="1" ht="10.199999999999999">
      <c r="B8041" s="87"/>
      <c r="C8041" s="87"/>
      <c r="R8041" s="89"/>
      <c r="S8041" s="89"/>
      <c r="T8041" s="89"/>
    </row>
    <row r="8042" spans="2:20" s="86" customFormat="1" ht="10.199999999999999">
      <c r="B8042" s="87"/>
      <c r="C8042" s="87"/>
      <c r="R8042" s="89"/>
      <c r="S8042" s="89"/>
      <c r="T8042" s="89"/>
    </row>
    <row r="8043" spans="2:20" s="86" customFormat="1" ht="10.199999999999999">
      <c r="B8043" s="87"/>
      <c r="C8043" s="87"/>
      <c r="R8043" s="89"/>
      <c r="S8043" s="89"/>
      <c r="T8043" s="89"/>
    </row>
    <row r="8044" spans="2:20" s="86" customFormat="1" ht="10.199999999999999">
      <c r="B8044" s="87"/>
      <c r="C8044" s="87"/>
      <c r="R8044" s="89"/>
      <c r="S8044" s="89"/>
      <c r="T8044" s="89"/>
    </row>
    <row r="8045" spans="2:20" s="86" customFormat="1" ht="10.199999999999999">
      <c r="B8045" s="87"/>
      <c r="C8045" s="87"/>
      <c r="R8045" s="89"/>
      <c r="S8045" s="89"/>
      <c r="T8045" s="89"/>
    </row>
    <row r="8046" spans="2:20" s="86" customFormat="1" ht="10.199999999999999">
      <c r="B8046" s="87"/>
      <c r="C8046" s="87"/>
      <c r="R8046" s="89"/>
      <c r="S8046" s="89"/>
      <c r="T8046" s="89"/>
    </row>
    <row r="8047" spans="2:20" s="86" customFormat="1" ht="10.199999999999999">
      <c r="B8047" s="87"/>
      <c r="C8047" s="87"/>
      <c r="R8047" s="89"/>
      <c r="S8047" s="89"/>
      <c r="T8047" s="89"/>
    </row>
    <row r="8048" spans="2:20" s="86" customFormat="1" ht="10.199999999999999">
      <c r="B8048" s="87"/>
      <c r="C8048" s="87"/>
      <c r="R8048" s="89"/>
      <c r="S8048" s="89"/>
      <c r="T8048" s="89"/>
    </row>
    <row r="8049" spans="2:20" s="86" customFormat="1" ht="10.199999999999999">
      <c r="B8049" s="87"/>
      <c r="C8049" s="87"/>
      <c r="R8049" s="89"/>
      <c r="S8049" s="89"/>
      <c r="T8049" s="89"/>
    </row>
    <row r="8050" spans="2:20" s="86" customFormat="1" ht="10.199999999999999">
      <c r="B8050" s="87"/>
      <c r="C8050" s="87"/>
      <c r="R8050" s="89"/>
      <c r="S8050" s="89"/>
      <c r="T8050" s="89"/>
    </row>
    <row r="8051" spans="2:20" s="86" customFormat="1" ht="10.199999999999999">
      <c r="B8051" s="87"/>
      <c r="C8051" s="87"/>
      <c r="R8051" s="89"/>
      <c r="S8051" s="89"/>
      <c r="T8051" s="89"/>
    </row>
    <row r="8052" spans="2:20" s="86" customFormat="1" ht="10.199999999999999">
      <c r="B8052" s="87"/>
      <c r="C8052" s="87"/>
      <c r="R8052" s="89"/>
      <c r="S8052" s="89"/>
      <c r="T8052" s="89"/>
    </row>
    <row r="8053" spans="2:20" s="86" customFormat="1" ht="10.199999999999999">
      <c r="B8053" s="87"/>
      <c r="C8053" s="87"/>
      <c r="R8053" s="89"/>
      <c r="S8053" s="89"/>
      <c r="T8053" s="89"/>
    </row>
    <row r="8054" spans="2:20" s="86" customFormat="1" ht="10.199999999999999">
      <c r="B8054" s="87"/>
      <c r="C8054" s="87"/>
      <c r="R8054" s="89"/>
      <c r="S8054" s="89"/>
      <c r="T8054" s="89"/>
    </row>
    <row r="8055" spans="2:20" s="86" customFormat="1" ht="10.199999999999999">
      <c r="B8055" s="87"/>
      <c r="C8055" s="87"/>
      <c r="R8055" s="89"/>
      <c r="S8055" s="89"/>
      <c r="T8055" s="89"/>
    </row>
    <row r="8056" spans="2:20" s="86" customFormat="1" ht="10.199999999999999">
      <c r="B8056" s="87"/>
      <c r="C8056" s="87"/>
      <c r="R8056" s="89"/>
      <c r="S8056" s="89"/>
      <c r="T8056" s="89"/>
    </row>
    <row r="8057" spans="2:20" s="86" customFormat="1" ht="10.199999999999999">
      <c r="B8057" s="87"/>
      <c r="C8057" s="87"/>
      <c r="R8057" s="89"/>
      <c r="S8057" s="89"/>
      <c r="T8057" s="89"/>
    </row>
    <row r="8058" spans="2:20" s="86" customFormat="1" ht="10.199999999999999">
      <c r="B8058" s="87"/>
      <c r="C8058" s="87"/>
      <c r="R8058" s="89"/>
      <c r="S8058" s="89"/>
      <c r="T8058" s="89"/>
    </row>
    <row r="8059" spans="2:20" s="86" customFormat="1" ht="10.199999999999999">
      <c r="B8059" s="87"/>
      <c r="C8059" s="87"/>
      <c r="R8059" s="89"/>
      <c r="S8059" s="89"/>
      <c r="T8059" s="89"/>
    </row>
    <row r="8060" spans="2:20" s="86" customFormat="1" ht="10.199999999999999">
      <c r="B8060" s="87"/>
      <c r="C8060" s="87"/>
      <c r="R8060" s="89"/>
      <c r="S8060" s="89"/>
      <c r="T8060" s="89"/>
    </row>
    <row r="8061" spans="2:20" s="86" customFormat="1" ht="10.199999999999999">
      <c r="B8061" s="87"/>
      <c r="C8061" s="87"/>
      <c r="R8061" s="89"/>
      <c r="S8061" s="89"/>
      <c r="T8061" s="89"/>
    </row>
    <row r="8062" spans="2:20" s="86" customFormat="1" ht="10.199999999999999">
      <c r="B8062" s="87"/>
      <c r="C8062" s="87"/>
      <c r="R8062" s="89"/>
      <c r="S8062" s="89"/>
      <c r="T8062" s="89"/>
    </row>
    <row r="8063" spans="2:20" s="86" customFormat="1" ht="10.199999999999999">
      <c r="B8063" s="87"/>
      <c r="C8063" s="87"/>
      <c r="R8063" s="89"/>
      <c r="S8063" s="89"/>
      <c r="T8063" s="89"/>
    </row>
    <row r="8064" spans="2:20" s="86" customFormat="1" ht="10.199999999999999">
      <c r="B8064" s="87"/>
      <c r="C8064" s="87"/>
      <c r="R8064" s="89"/>
      <c r="S8064" s="89"/>
      <c r="T8064" s="89"/>
    </row>
    <row r="8065" spans="2:20" s="86" customFormat="1" ht="10.199999999999999">
      <c r="B8065" s="87"/>
      <c r="C8065" s="87"/>
      <c r="R8065" s="89"/>
      <c r="S8065" s="89"/>
      <c r="T8065" s="89"/>
    </row>
    <row r="8066" spans="2:20" s="86" customFormat="1" ht="10.199999999999999">
      <c r="B8066" s="87"/>
      <c r="C8066" s="87"/>
      <c r="R8066" s="89"/>
      <c r="S8066" s="89"/>
      <c r="T8066" s="89"/>
    </row>
    <row r="8067" spans="2:20" s="86" customFormat="1" ht="10.199999999999999">
      <c r="B8067" s="87"/>
      <c r="C8067" s="87"/>
      <c r="R8067" s="89"/>
      <c r="S8067" s="89"/>
      <c r="T8067" s="89"/>
    </row>
    <row r="8068" spans="2:20" s="86" customFormat="1" ht="10.199999999999999">
      <c r="B8068" s="87"/>
      <c r="C8068" s="87"/>
      <c r="R8068" s="89"/>
      <c r="S8068" s="89"/>
      <c r="T8068" s="89"/>
    </row>
    <row r="8069" spans="2:20" s="86" customFormat="1" ht="10.199999999999999">
      <c r="B8069" s="87"/>
      <c r="C8069" s="87"/>
      <c r="R8069" s="89"/>
      <c r="S8069" s="89"/>
      <c r="T8069" s="89"/>
    </row>
    <row r="8070" spans="2:20" s="86" customFormat="1" ht="10.199999999999999">
      <c r="B8070" s="87"/>
      <c r="C8070" s="87"/>
      <c r="R8070" s="89"/>
      <c r="S8070" s="89"/>
      <c r="T8070" s="89"/>
    </row>
    <row r="8071" spans="2:20" s="86" customFormat="1" ht="10.199999999999999">
      <c r="B8071" s="87"/>
      <c r="C8071" s="87"/>
      <c r="R8071" s="89"/>
      <c r="S8071" s="89"/>
      <c r="T8071" s="89"/>
    </row>
    <row r="8072" spans="2:20" s="86" customFormat="1" ht="10.199999999999999">
      <c r="B8072" s="87"/>
      <c r="C8072" s="87"/>
      <c r="R8072" s="89"/>
      <c r="S8072" s="89"/>
      <c r="T8072" s="89"/>
    </row>
    <row r="8073" spans="2:20" s="86" customFormat="1" ht="10.199999999999999">
      <c r="B8073" s="87"/>
      <c r="C8073" s="87"/>
      <c r="R8073" s="89"/>
      <c r="S8073" s="89"/>
      <c r="T8073" s="89"/>
    </row>
    <row r="8074" spans="2:20" s="86" customFormat="1" ht="10.199999999999999">
      <c r="B8074" s="87"/>
      <c r="C8074" s="87"/>
      <c r="R8074" s="89"/>
      <c r="S8074" s="89"/>
      <c r="T8074" s="89"/>
    </row>
    <row r="8075" spans="2:20" s="86" customFormat="1" ht="10.199999999999999">
      <c r="B8075" s="87"/>
      <c r="C8075" s="87"/>
      <c r="R8075" s="89"/>
      <c r="S8075" s="89"/>
      <c r="T8075" s="89"/>
    </row>
    <row r="8076" spans="2:20" s="86" customFormat="1" ht="10.199999999999999">
      <c r="B8076" s="87"/>
      <c r="C8076" s="87"/>
      <c r="R8076" s="89"/>
      <c r="S8076" s="89"/>
      <c r="T8076" s="89"/>
    </row>
    <row r="8077" spans="2:20" s="86" customFormat="1" ht="10.199999999999999">
      <c r="B8077" s="87"/>
      <c r="C8077" s="87"/>
      <c r="R8077" s="89"/>
      <c r="S8077" s="89"/>
      <c r="T8077" s="89"/>
    </row>
    <row r="8078" spans="2:20" s="86" customFormat="1" ht="10.199999999999999">
      <c r="B8078" s="87"/>
      <c r="C8078" s="87"/>
      <c r="R8078" s="89"/>
      <c r="S8078" s="89"/>
      <c r="T8078" s="89"/>
    </row>
    <row r="8079" spans="2:20" s="86" customFormat="1" ht="10.199999999999999">
      <c r="B8079" s="87"/>
      <c r="C8079" s="87"/>
      <c r="R8079" s="89"/>
      <c r="S8079" s="89"/>
      <c r="T8079" s="89"/>
    </row>
    <row r="8080" spans="2:20" s="86" customFormat="1" ht="10.199999999999999">
      <c r="B8080" s="87"/>
      <c r="C8080" s="87"/>
      <c r="R8080" s="89"/>
      <c r="S8080" s="89"/>
      <c r="T8080" s="89"/>
    </row>
    <row r="8081" spans="2:20" s="86" customFormat="1" ht="10.199999999999999">
      <c r="B8081" s="87"/>
      <c r="C8081" s="87"/>
      <c r="R8081" s="89"/>
      <c r="S8081" s="89"/>
      <c r="T8081" s="89"/>
    </row>
    <row r="8082" spans="2:20" s="86" customFormat="1" ht="10.199999999999999">
      <c r="B8082" s="87"/>
      <c r="C8082" s="87"/>
      <c r="R8082" s="89"/>
      <c r="S8082" s="89"/>
      <c r="T8082" s="89"/>
    </row>
    <row r="8083" spans="2:20" s="86" customFormat="1" ht="10.199999999999999">
      <c r="B8083" s="87"/>
      <c r="C8083" s="87"/>
      <c r="R8083" s="89"/>
      <c r="S8083" s="89"/>
      <c r="T8083" s="89"/>
    </row>
    <row r="8084" spans="2:20" s="86" customFormat="1" ht="10.199999999999999">
      <c r="B8084" s="87"/>
      <c r="C8084" s="87"/>
      <c r="R8084" s="89"/>
      <c r="S8084" s="89"/>
      <c r="T8084" s="89"/>
    </row>
    <row r="8085" spans="2:20" s="86" customFormat="1" ht="10.199999999999999">
      <c r="B8085" s="87"/>
      <c r="C8085" s="87"/>
      <c r="R8085" s="89"/>
      <c r="S8085" s="89"/>
      <c r="T8085" s="89"/>
    </row>
    <row r="8086" spans="2:20" s="86" customFormat="1" ht="10.199999999999999">
      <c r="B8086" s="87"/>
      <c r="C8086" s="87"/>
      <c r="R8086" s="89"/>
      <c r="S8086" s="89"/>
      <c r="T8086" s="89"/>
    </row>
    <row r="8087" spans="2:20" s="86" customFormat="1" ht="10.199999999999999">
      <c r="B8087" s="87"/>
      <c r="C8087" s="87"/>
      <c r="R8087" s="89"/>
      <c r="S8087" s="89"/>
      <c r="T8087" s="89"/>
    </row>
    <row r="8088" spans="2:20" s="86" customFormat="1" ht="10.199999999999999">
      <c r="B8088" s="87"/>
      <c r="C8088" s="87"/>
      <c r="R8088" s="89"/>
      <c r="S8088" s="89"/>
      <c r="T8088" s="89"/>
    </row>
    <row r="8089" spans="2:20" s="86" customFormat="1" ht="10.199999999999999">
      <c r="B8089" s="87"/>
      <c r="C8089" s="87"/>
      <c r="R8089" s="89"/>
      <c r="S8089" s="89"/>
      <c r="T8089" s="89"/>
    </row>
    <row r="8090" spans="2:20" s="86" customFormat="1" ht="10.199999999999999">
      <c r="B8090" s="87"/>
      <c r="C8090" s="87"/>
      <c r="R8090" s="89"/>
      <c r="S8090" s="89"/>
      <c r="T8090" s="89"/>
    </row>
    <row r="8091" spans="2:20" s="86" customFormat="1" ht="10.199999999999999">
      <c r="B8091" s="87"/>
      <c r="C8091" s="87"/>
      <c r="R8091" s="89"/>
      <c r="S8091" s="89"/>
      <c r="T8091" s="89"/>
    </row>
    <row r="8092" spans="2:20" s="86" customFormat="1" ht="10.199999999999999">
      <c r="B8092" s="87"/>
      <c r="C8092" s="87"/>
      <c r="R8092" s="89"/>
      <c r="S8092" s="89"/>
      <c r="T8092" s="89"/>
    </row>
    <row r="8093" spans="2:20" s="86" customFormat="1" ht="10.199999999999999">
      <c r="B8093" s="87"/>
      <c r="C8093" s="87"/>
      <c r="R8093" s="89"/>
      <c r="S8093" s="89"/>
      <c r="T8093" s="89"/>
    </row>
    <row r="8094" spans="2:20" s="86" customFormat="1" ht="10.199999999999999">
      <c r="B8094" s="87"/>
      <c r="C8094" s="87"/>
      <c r="R8094" s="89"/>
      <c r="S8094" s="89"/>
      <c r="T8094" s="89"/>
    </row>
    <row r="8095" spans="2:20" s="86" customFormat="1" ht="10.199999999999999">
      <c r="B8095" s="87"/>
      <c r="C8095" s="87"/>
      <c r="R8095" s="89"/>
      <c r="S8095" s="89"/>
      <c r="T8095" s="89"/>
    </row>
    <row r="8096" spans="2:20" s="86" customFormat="1" ht="10.199999999999999">
      <c r="B8096" s="87"/>
      <c r="C8096" s="87"/>
      <c r="R8096" s="89"/>
      <c r="S8096" s="89"/>
      <c r="T8096" s="89"/>
    </row>
    <row r="8097" spans="2:20" s="86" customFormat="1" ht="10.199999999999999">
      <c r="B8097" s="87"/>
      <c r="C8097" s="87"/>
      <c r="R8097" s="89"/>
      <c r="S8097" s="89"/>
      <c r="T8097" s="89"/>
    </row>
    <row r="8098" spans="2:20" s="86" customFormat="1" ht="10.199999999999999">
      <c r="B8098" s="87"/>
      <c r="C8098" s="87"/>
      <c r="R8098" s="89"/>
      <c r="S8098" s="89"/>
      <c r="T8098" s="89"/>
    </row>
    <row r="8099" spans="2:20" s="86" customFormat="1" ht="10.199999999999999">
      <c r="B8099" s="87"/>
      <c r="C8099" s="87"/>
      <c r="R8099" s="89"/>
      <c r="S8099" s="89"/>
      <c r="T8099" s="89"/>
    </row>
    <row r="8100" spans="2:20" s="86" customFormat="1" ht="10.199999999999999">
      <c r="B8100" s="87"/>
      <c r="C8100" s="87"/>
      <c r="R8100" s="89"/>
      <c r="S8100" s="89"/>
      <c r="T8100" s="89"/>
    </row>
    <row r="8101" spans="2:20" s="86" customFormat="1" ht="10.199999999999999">
      <c r="B8101" s="87"/>
      <c r="C8101" s="87"/>
      <c r="R8101" s="89"/>
      <c r="S8101" s="89"/>
      <c r="T8101" s="89"/>
    </row>
    <row r="8102" spans="2:20" s="86" customFormat="1" ht="10.199999999999999">
      <c r="B8102" s="87"/>
      <c r="C8102" s="87"/>
      <c r="R8102" s="89"/>
      <c r="S8102" s="89"/>
      <c r="T8102" s="89"/>
    </row>
    <row r="8103" spans="2:20" s="86" customFormat="1" ht="10.199999999999999">
      <c r="B8103" s="87"/>
      <c r="C8103" s="87"/>
      <c r="R8103" s="89"/>
      <c r="S8103" s="89"/>
      <c r="T8103" s="89"/>
    </row>
    <row r="8104" spans="2:20" s="86" customFormat="1" ht="10.199999999999999">
      <c r="B8104" s="87"/>
      <c r="C8104" s="87"/>
      <c r="R8104" s="89"/>
      <c r="S8104" s="89"/>
      <c r="T8104" s="89"/>
    </row>
    <row r="8105" spans="2:20" s="86" customFormat="1" ht="10.199999999999999">
      <c r="B8105" s="87"/>
      <c r="C8105" s="87"/>
      <c r="R8105" s="89"/>
      <c r="S8105" s="89"/>
      <c r="T8105" s="89"/>
    </row>
    <row r="8106" spans="2:20" s="86" customFormat="1" ht="10.199999999999999">
      <c r="B8106" s="87"/>
      <c r="C8106" s="87"/>
      <c r="R8106" s="89"/>
      <c r="S8106" s="89"/>
      <c r="T8106" s="89"/>
    </row>
    <row r="8107" spans="2:20" s="86" customFormat="1" ht="10.199999999999999">
      <c r="B8107" s="87"/>
      <c r="C8107" s="87"/>
      <c r="R8107" s="89"/>
      <c r="S8107" s="89"/>
      <c r="T8107" s="89"/>
    </row>
    <row r="8108" spans="2:20" s="86" customFormat="1" ht="10.199999999999999">
      <c r="B8108" s="87"/>
      <c r="C8108" s="87"/>
      <c r="R8108" s="89"/>
      <c r="S8108" s="89"/>
      <c r="T8108" s="89"/>
    </row>
    <row r="8109" spans="2:20" s="86" customFormat="1" ht="10.199999999999999">
      <c r="B8109" s="87"/>
      <c r="C8109" s="87"/>
      <c r="R8109" s="89"/>
      <c r="S8109" s="89"/>
      <c r="T8109" s="89"/>
    </row>
    <row r="8110" spans="2:20" s="86" customFormat="1" ht="10.199999999999999">
      <c r="B8110" s="87"/>
      <c r="C8110" s="87"/>
      <c r="R8110" s="89"/>
      <c r="S8110" s="89"/>
      <c r="T8110" s="89"/>
    </row>
    <row r="8111" spans="2:20" s="86" customFormat="1" ht="10.199999999999999">
      <c r="B8111" s="87"/>
      <c r="C8111" s="87"/>
      <c r="R8111" s="89"/>
      <c r="S8111" s="89"/>
      <c r="T8111" s="89"/>
    </row>
    <row r="8112" spans="2:20" s="86" customFormat="1" ht="10.199999999999999">
      <c r="B8112" s="87"/>
      <c r="C8112" s="87"/>
      <c r="R8112" s="89"/>
      <c r="S8112" s="89"/>
      <c r="T8112" s="89"/>
    </row>
    <row r="8113" spans="2:20" s="86" customFormat="1" ht="10.199999999999999">
      <c r="B8113" s="87"/>
      <c r="C8113" s="87"/>
      <c r="R8113" s="89"/>
      <c r="S8113" s="89"/>
      <c r="T8113" s="89"/>
    </row>
    <row r="8114" spans="2:20" s="86" customFormat="1" ht="10.199999999999999">
      <c r="B8114" s="87"/>
      <c r="C8114" s="87"/>
      <c r="R8114" s="89"/>
      <c r="S8114" s="89"/>
      <c r="T8114" s="89"/>
    </row>
    <row r="8115" spans="2:20" s="86" customFormat="1" ht="10.199999999999999">
      <c r="B8115" s="87"/>
      <c r="C8115" s="87"/>
      <c r="R8115" s="89"/>
      <c r="S8115" s="89"/>
      <c r="T8115" s="89"/>
    </row>
    <row r="8116" spans="2:20" s="86" customFormat="1" ht="10.199999999999999">
      <c r="B8116" s="87"/>
      <c r="C8116" s="87"/>
      <c r="R8116" s="89"/>
      <c r="S8116" s="89"/>
      <c r="T8116" s="89"/>
    </row>
    <row r="8117" spans="2:20" s="86" customFormat="1" ht="10.199999999999999">
      <c r="B8117" s="87"/>
      <c r="C8117" s="87"/>
      <c r="R8117" s="89"/>
      <c r="S8117" s="89"/>
      <c r="T8117" s="89"/>
    </row>
    <row r="8118" spans="2:20" s="86" customFormat="1" ht="10.199999999999999">
      <c r="B8118" s="87"/>
      <c r="C8118" s="87"/>
      <c r="R8118" s="89"/>
      <c r="S8118" s="89"/>
      <c r="T8118" s="89"/>
    </row>
    <row r="8119" spans="2:20" s="86" customFormat="1" ht="10.199999999999999">
      <c r="B8119" s="87"/>
      <c r="C8119" s="87"/>
      <c r="R8119" s="89"/>
      <c r="S8119" s="89"/>
      <c r="T8119" s="89"/>
    </row>
    <row r="8120" spans="2:20" s="86" customFormat="1" ht="10.199999999999999">
      <c r="B8120" s="87"/>
      <c r="C8120" s="87"/>
      <c r="R8120" s="89"/>
      <c r="S8120" s="89"/>
      <c r="T8120" s="89"/>
    </row>
    <row r="8121" spans="2:20" s="86" customFormat="1" ht="10.199999999999999">
      <c r="B8121" s="87"/>
      <c r="C8121" s="87"/>
      <c r="R8121" s="89"/>
      <c r="S8121" s="89"/>
      <c r="T8121" s="89"/>
    </row>
    <row r="8122" spans="2:20" s="86" customFormat="1" ht="10.199999999999999">
      <c r="B8122" s="87"/>
      <c r="C8122" s="87"/>
      <c r="R8122" s="89"/>
      <c r="S8122" s="89"/>
      <c r="T8122" s="89"/>
    </row>
    <row r="8123" spans="2:20" s="86" customFormat="1" ht="10.199999999999999">
      <c r="B8123" s="87"/>
      <c r="C8123" s="87"/>
      <c r="R8123" s="89"/>
      <c r="S8123" s="89"/>
      <c r="T8123" s="89"/>
    </row>
    <row r="8124" spans="2:20" s="86" customFormat="1" ht="10.199999999999999">
      <c r="B8124" s="87"/>
      <c r="C8124" s="87"/>
      <c r="R8124" s="89"/>
      <c r="S8124" s="89"/>
      <c r="T8124" s="89"/>
    </row>
    <row r="8125" spans="2:20" s="86" customFormat="1" ht="10.199999999999999">
      <c r="B8125" s="87"/>
      <c r="C8125" s="87"/>
      <c r="R8125" s="89"/>
      <c r="S8125" s="89"/>
      <c r="T8125" s="89"/>
    </row>
    <row r="8126" spans="2:20" s="86" customFormat="1" ht="10.199999999999999">
      <c r="B8126" s="87"/>
      <c r="C8126" s="87"/>
      <c r="R8126" s="89"/>
      <c r="S8126" s="89"/>
      <c r="T8126" s="89"/>
    </row>
    <row r="8127" spans="2:20" s="86" customFormat="1" ht="10.199999999999999">
      <c r="B8127" s="87"/>
      <c r="C8127" s="87"/>
      <c r="R8127" s="89"/>
      <c r="S8127" s="89"/>
      <c r="T8127" s="89"/>
    </row>
    <row r="8128" spans="2:20" s="86" customFormat="1" ht="10.199999999999999">
      <c r="B8128" s="87"/>
      <c r="C8128" s="87"/>
      <c r="R8128" s="89"/>
      <c r="S8128" s="89"/>
      <c r="T8128" s="89"/>
    </row>
    <row r="8129" spans="2:20" s="86" customFormat="1" ht="10.199999999999999">
      <c r="B8129" s="87"/>
      <c r="C8129" s="87"/>
      <c r="R8129" s="89"/>
      <c r="S8129" s="89"/>
      <c r="T8129" s="89"/>
    </row>
    <row r="8130" spans="2:20" s="86" customFormat="1" ht="10.199999999999999">
      <c r="B8130" s="87"/>
      <c r="C8130" s="87"/>
      <c r="R8130" s="89"/>
      <c r="S8130" s="89"/>
      <c r="T8130" s="89"/>
    </row>
    <row r="8131" spans="2:20" s="86" customFormat="1" ht="10.199999999999999">
      <c r="B8131" s="87"/>
      <c r="C8131" s="87"/>
      <c r="R8131" s="89"/>
      <c r="S8131" s="89"/>
      <c r="T8131" s="89"/>
    </row>
    <row r="8132" spans="2:20" s="86" customFormat="1" ht="10.199999999999999">
      <c r="B8132" s="87"/>
      <c r="C8132" s="87"/>
      <c r="R8132" s="89"/>
      <c r="S8132" s="89"/>
      <c r="T8132" s="89"/>
    </row>
    <row r="8133" spans="2:20" s="86" customFormat="1" ht="10.199999999999999">
      <c r="B8133" s="87"/>
      <c r="C8133" s="87"/>
      <c r="R8133" s="89"/>
      <c r="S8133" s="89"/>
      <c r="T8133" s="89"/>
    </row>
    <row r="8134" spans="2:20" s="86" customFormat="1" ht="10.199999999999999">
      <c r="B8134" s="87"/>
      <c r="C8134" s="87"/>
      <c r="R8134" s="89"/>
      <c r="S8134" s="89"/>
      <c r="T8134" s="89"/>
    </row>
    <row r="8135" spans="2:20" s="86" customFormat="1" ht="10.199999999999999">
      <c r="B8135" s="87"/>
      <c r="C8135" s="87"/>
      <c r="R8135" s="89"/>
      <c r="S8135" s="89"/>
      <c r="T8135" s="89"/>
    </row>
    <row r="8136" spans="2:20" s="86" customFormat="1" ht="10.199999999999999">
      <c r="B8136" s="87"/>
      <c r="C8136" s="87"/>
      <c r="R8136" s="89"/>
      <c r="S8136" s="89"/>
      <c r="T8136" s="89"/>
    </row>
    <row r="8137" spans="2:20" s="86" customFormat="1" ht="10.199999999999999">
      <c r="B8137" s="87"/>
      <c r="C8137" s="87"/>
      <c r="R8137" s="89"/>
      <c r="S8137" s="89"/>
      <c r="T8137" s="89"/>
    </row>
    <row r="8138" spans="2:20" s="86" customFormat="1" ht="10.199999999999999">
      <c r="B8138" s="87"/>
      <c r="C8138" s="87"/>
      <c r="R8138" s="89"/>
      <c r="S8138" s="89"/>
      <c r="T8138" s="89"/>
    </row>
    <row r="8139" spans="2:20" s="86" customFormat="1" ht="10.199999999999999">
      <c r="B8139" s="87"/>
      <c r="C8139" s="87"/>
      <c r="R8139" s="89"/>
      <c r="S8139" s="89"/>
      <c r="T8139" s="89"/>
    </row>
    <row r="8140" spans="2:20" s="86" customFormat="1" ht="10.199999999999999">
      <c r="B8140" s="87"/>
      <c r="C8140" s="87"/>
      <c r="R8140" s="89"/>
      <c r="S8140" s="89"/>
      <c r="T8140" s="89"/>
    </row>
    <row r="8141" spans="2:20" s="86" customFormat="1" ht="10.199999999999999">
      <c r="B8141" s="87"/>
      <c r="C8141" s="87"/>
      <c r="R8141" s="89"/>
      <c r="S8141" s="89"/>
      <c r="T8141" s="89"/>
    </row>
    <row r="8142" spans="2:20" s="86" customFormat="1" ht="10.199999999999999">
      <c r="B8142" s="87"/>
      <c r="C8142" s="87"/>
      <c r="R8142" s="89"/>
      <c r="S8142" s="89"/>
      <c r="T8142" s="89"/>
    </row>
    <row r="8143" spans="2:20" s="86" customFormat="1" ht="10.199999999999999">
      <c r="B8143" s="87"/>
      <c r="C8143" s="87"/>
      <c r="R8143" s="89"/>
      <c r="S8143" s="89"/>
      <c r="T8143" s="89"/>
    </row>
    <row r="8144" spans="2:20" s="86" customFormat="1" ht="10.199999999999999">
      <c r="B8144" s="87"/>
      <c r="C8144" s="87"/>
      <c r="R8144" s="89"/>
      <c r="S8144" s="89"/>
      <c r="T8144" s="89"/>
    </row>
    <row r="8145" spans="2:20" s="86" customFormat="1" ht="10.199999999999999">
      <c r="B8145" s="87"/>
      <c r="C8145" s="87"/>
      <c r="R8145" s="89"/>
      <c r="S8145" s="89"/>
      <c r="T8145" s="89"/>
    </row>
    <row r="8146" spans="2:20" s="86" customFormat="1" ht="10.199999999999999">
      <c r="B8146" s="87"/>
      <c r="C8146" s="87"/>
      <c r="R8146" s="89"/>
      <c r="S8146" s="89"/>
      <c r="T8146" s="89"/>
    </row>
    <row r="8147" spans="2:20" s="86" customFormat="1" ht="10.199999999999999">
      <c r="B8147" s="87"/>
      <c r="C8147" s="87"/>
      <c r="R8147" s="89"/>
      <c r="S8147" s="89"/>
      <c r="T8147" s="89"/>
    </row>
    <row r="8148" spans="2:20" s="86" customFormat="1" ht="10.199999999999999">
      <c r="B8148" s="87"/>
      <c r="C8148" s="87"/>
      <c r="R8148" s="89"/>
      <c r="S8148" s="89"/>
      <c r="T8148" s="89"/>
    </row>
    <row r="8149" spans="2:20" s="86" customFormat="1" ht="10.199999999999999">
      <c r="B8149" s="87"/>
      <c r="C8149" s="87"/>
      <c r="R8149" s="89"/>
      <c r="S8149" s="89"/>
      <c r="T8149" s="89"/>
    </row>
    <row r="8150" spans="2:20" s="86" customFormat="1" ht="10.199999999999999">
      <c r="B8150" s="87"/>
      <c r="C8150" s="87"/>
      <c r="R8150" s="89"/>
      <c r="S8150" s="89"/>
      <c r="T8150" s="89"/>
    </row>
    <row r="8151" spans="2:20" s="86" customFormat="1" ht="10.199999999999999">
      <c r="B8151" s="87"/>
      <c r="C8151" s="87"/>
      <c r="R8151" s="89"/>
      <c r="S8151" s="89"/>
      <c r="T8151" s="89"/>
    </row>
    <row r="8152" spans="2:20" s="86" customFormat="1" ht="10.199999999999999">
      <c r="B8152" s="87"/>
      <c r="C8152" s="87"/>
      <c r="R8152" s="89"/>
      <c r="S8152" s="89"/>
      <c r="T8152" s="89"/>
    </row>
    <row r="8153" spans="2:20" s="86" customFormat="1" ht="10.199999999999999">
      <c r="B8153" s="87"/>
      <c r="C8153" s="87"/>
      <c r="R8153" s="89"/>
      <c r="S8153" s="89"/>
      <c r="T8153" s="89"/>
    </row>
    <row r="8154" spans="2:20" s="86" customFormat="1" ht="10.199999999999999">
      <c r="B8154" s="87"/>
      <c r="C8154" s="87"/>
      <c r="R8154" s="89"/>
      <c r="S8154" s="89"/>
      <c r="T8154" s="89"/>
    </row>
    <row r="8155" spans="2:20" s="86" customFormat="1" ht="10.199999999999999">
      <c r="B8155" s="87"/>
      <c r="C8155" s="87"/>
      <c r="R8155" s="89"/>
      <c r="S8155" s="89"/>
      <c r="T8155" s="89"/>
    </row>
    <row r="8156" spans="2:20" s="86" customFormat="1" ht="10.199999999999999">
      <c r="B8156" s="87"/>
      <c r="C8156" s="87"/>
      <c r="R8156" s="89"/>
      <c r="S8156" s="89"/>
      <c r="T8156" s="89"/>
    </row>
    <row r="8157" spans="2:20" s="86" customFormat="1" ht="10.199999999999999">
      <c r="B8157" s="87"/>
      <c r="C8157" s="87"/>
      <c r="R8157" s="89"/>
      <c r="S8157" s="89"/>
      <c r="T8157" s="89"/>
    </row>
    <row r="8158" spans="2:20" s="86" customFormat="1" ht="10.199999999999999">
      <c r="B8158" s="87"/>
      <c r="C8158" s="87"/>
      <c r="R8158" s="89"/>
      <c r="S8158" s="89"/>
      <c r="T8158" s="89"/>
    </row>
    <row r="8159" spans="2:20" s="86" customFormat="1" ht="10.199999999999999">
      <c r="B8159" s="87"/>
      <c r="C8159" s="87"/>
      <c r="R8159" s="89"/>
      <c r="S8159" s="89"/>
      <c r="T8159" s="89"/>
    </row>
    <row r="8160" spans="2:20" s="86" customFormat="1" ht="10.199999999999999">
      <c r="B8160" s="87"/>
      <c r="C8160" s="87"/>
      <c r="R8160" s="89"/>
      <c r="S8160" s="89"/>
      <c r="T8160" s="89"/>
    </row>
    <row r="8161" spans="2:20" s="86" customFormat="1" ht="10.199999999999999">
      <c r="B8161" s="87"/>
      <c r="C8161" s="87"/>
      <c r="R8161" s="89"/>
      <c r="S8161" s="89"/>
      <c r="T8161" s="89"/>
    </row>
    <row r="8162" spans="2:20" s="86" customFormat="1" ht="10.199999999999999">
      <c r="B8162" s="87"/>
      <c r="C8162" s="87"/>
      <c r="R8162" s="89"/>
      <c r="S8162" s="89"/>
      <c r="T8162" s="89"/>
    </row>
    <row r="8163" spans="2:20" s="86" customFormat="1" ht="10.199999999999999">
      <c r="B8163" s="87"/>
      <c r="C8163" s="87"/>
      <c r="R8163" s="89"/>
      <c r="S8163" s="89"/>
      <c r="T8163" s="89"/>
    </row>
    <row r="8164" spans="2:20" s="86" customFormat="1" ht="10.199999999999999">
      <c r="B8164" s="87"/>
      <c r="C8164" s="87"/>
      <c r="R8164" s="89"/>
      <c r="S8164" s="89"/>
      <c r="T8164" s="89"/>
    </row>
    <row r="8165" spans="2:20" s="86" customFormat="1" ht="10.199999999999999">
      <c r="B8165" s="87"/>
      <c r="C8165" s="87"/>
      <c r="R8165" s="89"/>
      <c r="S8165" s="89"/>
      <c r="T8165" s="89"/>
    </row>
    <row r="8166" spans="2:20" s="86" customFormat="1" ht="10.199999999999999">
      <c r="B8166" s="87"/>
      <c r="C8166" s="87"/>
      <c r="R8166" s="89"/>
      <c r="S8166" s="89"/>
      <c r="T8166" s="89"/>
    </row>
    <row r="8167" spans="2:20" s="86" customFormat="1" ht="10.199999999999999">
      <c r="B8167" s="87"/>
      <c r="C8167" s="87"/>
      <c r="R8167" s="89"/>
      <c r="S8167" s="89"/>
      <c r="T8167" s="89"/>
    </row>
    <row r="8168" spans="2:20" s="86" customFormat="1" ht="10.199999999999999">
      <c r="B8168" s="87"/>
      <c r="C8168" s="87"/>
      <c r="R8168" s="89"/>
      <c r="S8168" s="89"/>
      <c r="T8168" s="89"/>
    </row>
    <row r="8169" spans="2:20" s="86" customFormat="1" ht="10.199999999999999">
      <c r="B8169" s="87"/>
      <c r="C8169" s="87"/>
      <c r="R8169" s="89"/>
      <c r="S8169" s="89"/>
      <c r="T8169" s="89"/>
    </row>
    <row r="8170" spans="2:20" s="86" customFormat="1" ht="10.199999999999999">
      <c r="B8170" s="87"/>
      <c r="C8170" s="87"/>
      <c r="R8170" s="89"/>
      <c r="S8170" s="89"/>
      <c r="T8170" s="89"/>
    </row>
    <row r="8171" spans="2:20" s="86" customFormat="1" ht="10.199999999999999">
      <c r="B8171" s="87"/>
      <c r="C8171" s="87"/>
      <c r="R8171" s="89"/>
      <c r="S8171" s="89"/>
      <c r="T8171" s="89"/>
    </row>
    <row r="8172" spans="2:20" s="86" customFormat="1" ht="10.199999999999999">
      <c r="B8172" s="87"/>
      <c r="C8172" s="87"/>
      <c r="R8172" s="89"/>
      <c r="S8172" s="89"/>
      <c r="T8172" s="89"/>
    </row>
    <row r="8173" spans="2:20" s="86" customFormat="1" ht="10.199999999999999">
      <c r="B8173" s="87"/>
      <c r="C8173" s="87"/>
      <c r="R8173" s="89"/>
      <c r="S8173" s="89"/>
      <c r="T8173" s="89"/>
    </row>
    <row r="8174" spans="2:20" s="86" customFormat="1" ht="10.199999999999999">
      <c r="B8174" s="87"/>
      <c r="C8174" s="87"/>
      <c r="R8174" s="89"/>
      <c r="S8174" s="89"/>
      <c r="T8174" s="89"/>
    </row>
    <row r="8175" spans="2:20" s="86" customFormat="1" ht="10.199999999999999">
      <c r="B8175" s="87"/>
      <c r="C8175" s="87"/>
      <c r="R8175" s="89"/>
      <c r="S8175" s="89"/>
      <c r="T8175" s="89"/>
    </row>
    <row r="8176" spans="2:20" s="86" customFormat="1" ht="10.199999999999999">
      <c r="B8176" s="87"/>
      <c r="C8176" s="87"/>
      <c r="R8176" s="89"/>
      <c r="S8176" s="89"/>
      <c r="T8176" s="89"/>
    </row>
    <row r="8177" spans="2:20" s="86" customFormat="1" ht="10.199999999999999">
      <c r="B8177" s="87"/>
      <c r="C8177" s="87"/>
      <c r="R8177" s="89"/>
      <c r="S8177" s="89"/>
      <c r="T8177" s="89"/>
    </row>
    <row r="8178" spans="2:20" s="86" customFormat="1" ht="10.199999999999999">
      <c r="B8178" s="87"/>
      <c r="C8178" s="87"/>
      <c r="R8178" s="89"/>
      <c r="S8178" s="89"/>
      <c r="T8178" s="89"/>
    </row>
    <row r="8179" spans="2:20" s="86" customFormat="1" ht="10.199999999999999">
      <c r="B8179" s="87"/>
      <c r="C8179" s="87"/>
      <c r="R8179" s="89"/>
      <c r="S8179" s="89"/>
      <c r="T8179" s="89"/>
    </row>
    <row r="8180" spans="2:20" s="86" customFormat="1" ht="10.199999999999999">
      <c r="B8180" s="87"/>
      <c r="C8180" s="87"/>
      <c r="R8180" s="89"/>
      <c r="S8180" s="89"/>
      <c r="T8180" s="89"/>
    </row>
    <row r="8181" spans="2:20" s="86" customFormat="1" ht="10.199999999999999">
      <c r="B8181" s="87"/>
      <c r="C8181" s="87"/>
      <c r="R8181" s="89"/>
      <c r="S8181" s="89"/>
      <c r="T8181" s="89"/>
    </row>
    <row r="8182" spans="2:20" s="86" customFormat="1" ht="10.199999999999999">
      <c r="B8182" s="87"/>
      <c r="C8182" s="87"/>
      <c r="R8182" s="89"/>
      <c r="S8182" s="89"/>
      <c r="T8182" s="89"/>
    </row>
    <row r="8183" spans="2:20" s="86" customFormat="1" ht="10.199999999999999">
      <c r="B8183" s="87"/>
      <c r="C8183" s="87"/>
      <c r="R8183" s="89"/>
      <c r="S8183" s="89"/>
      <c r="T8183" s="89"/>
    </row>
    <row r="8184" spans="2:20" s="86" customFormat="1" ht="10.199999999999999">
      <c r="B8184" s="87"/>
      <c r="C8184" s="87"/>
      <c r="R8184" s="89"/>
      <c r="S8184" s="89"/>
      <c r="T8184" s="89"/>
    </row>
    <row r="8185" spans="2:20" s="86" customFormat="1" ht="10.199999999999999">
      <c r="B8185" s="87"/>
      <c r="C8185" s="87"/>
      <c r="R8185" s="89"/>
      <c r="S8185" s="89"/>
      <c r="T8185" s="89"/>
    </row>
    <row r="8186" spans="2:20" s="86" customFormat="1" ht="10.199999999999999">
      <c r="B8186" s="87"/>
      <c r="C8186" s="87"/>
      <c r="R8186" s="89"/>
      <c r="S8186" s="89"/>
      <c r="T8186" s="89"/>
    </row>
    <row r="8187" spans="2:20" s="86" customFormat="1" ht="10.199999999999999">
      <c r="B8187" s="87"/>
      <c r="C8187" s="87"/>
      <c r="R8187" s="89"/>
      <c r="S8187" s="89"/>
      <c r="T8187" s="89"/>
    </row>
    <row r="8188" spans="2:20" s="86" customFormat="1" ht="10.199999999999999">
      <c r="B8188" s="87"/>
      <c r="C8188" s="87"/>
      <c r="R8188" s="89"/>
      <c r="S8188" s="89"/>
      <c r="T8188" s="89"/>
    </row>
    <row r="8189" spans="2:20" s="86" customFormat="1" ht="10.199999999999999">
      <c r="B8189" s="87"/>
      <c r="C8189" s="87"/>
      <c r="R8189" s="89"/>
      <c r="S8189" s="89"/>
      <c r="T8189" s="89"/>
    </row>
    <row r="8190" spans="2:20" s="86" customFormat="1" ht="10.199999999999999">
      <c r="B8190" s="87"/>
      <c r="C8190" s="87"/>
      <c r="R8190" s="89"/>
      <c r="S8190" s="89"/>
      <c r="T8190" s="89"/>
    </row>
    <row r="8191" spans="2:20" s="86" customFormat="1" ht="10.199999999999999">
      <c r="B8191" s="87"/>
      <c r="C8191" s="87"/>
      <c r="R8191" s="89"/>
      <c r="S8191" s="89"/>
      <c r="T8191" s="89"/>
    </row>
    <row r="8192" spans="2:20" s="86" customFormat="1" ht="10.199999999999999">
      <c r="B8192" s="87"/>
      <c r="C8192" s="87"/>
      <c r="R8192" s="89"/>
      <c r="S8192" s="89"/>
      <c r="T8192" s="89"/>
    </row>
    <row r="8193" spans="2:20" s="86" customFormat="1" ht="10.199999999999999">
      <c r="B8193" s="87"/>
      <c r="C8193" s="87"/>
      <c r="R8193" s="89"/>
      <c r="S8193" s="89"/>
      <c r="T8193" s="89"/>
    </row>
    <row r="8194" spans="2:20" s="86" customFormat="1" ht="10.199999999999999">
      <c r="B8194" s="87"/>
      <c r="C8194" s="87"/>
      <c r="R8194" s="89"/>
      <c r="S8194" s="89"/>
      <c r="T8194" s="89"/>
    </row>
    <row r="8195" spans="2:20" s="86" customFormat="1" ht="10.199999999999999">
      <c r="B8195" s="87"/>
      <c r="C8195" s="87"/>
      <c r="R8195" s="89"/>
      <c r="S8195" s="89"/>
      <c r="T8195" s="89"/>
    </row>
    <row r="8196" spans="2:20" s="86" customFormat="1" ht="10.199999999999999">
      <c r="B8196" s="87"/>
      <c r="C8196" s="87"/>
      <c r="R8196" s="89"/>
      <c r="S8196" s="89"/>
      <c r="T8196" s="89"/>
    </row>
    <row r="8197" spans="2:20" s="86" customFormat="1" ht="10.199999999999999">
      <c r="B8197" s="87"/>
      <c r="C8197" s="87"/>
      <c r="R8197" s="89"/>
      <c r="S8197" s="89"/>
      <c r="T8197" s="89"/>
    </row>
    <row r="8198" spans="2:20" s="86" customFormat="1" ht="10.199999999999999">
      <c r="B8198" s="87"/>
      <c r="C8198" s="87"/>
      <c r="R8198" s="89"/>
      <c r="S8198" s="89"/>
      <c r="T8198" s="89"/>
    </row>
    <row r="8199" spans="2:20" s="86" customFormat="1" ht="10.199999999999999">
      <c r="B8199" s="87"/>
      <c r="C8199" s="87"/>
      <c r="R8199" s="89"/>
      <c r="S8199" s="89"/>
      <c r="T8199" s="89"/>
    </row>
    <row r="8200" spans="2:20" s="86" customFormat="1" ht="10.199999999999999">
      <c r="B8200" s="87"/>
      <c r="C8200" s="87"/>
      <c r="R8200" s="89"/>
      <c r="S8200" s="89"/>
      <c r="T8200" s="89"/>
    </row>
    <row r="8201" spans="2:20" s="86" customFormat="1" ht="10.199999999999999">
      <c r="B8201" s="87"/>
      <c r="C8201" s="87"/>
      <c r="R8201" s="89"/>
      <c r="S8201" s="89"/>
      <c r="T8201" s="89"/>
    </row>
    <row r="8202" spans="2:20" s="86" customFormat="1" ht="10.199999999999999">
      <c r="B8202" s="87"/>
      <c r="C8202" s="87"/>
      <c r="R8202" s="89"/>
      <c r="S8202" s="89"/>
      <c r="T8202" s="89"/>
    </row>
    <row r="8203" spans="2:20" s="86" customFormat="1" ht="10.199999999999999">
      <c r="B8203" s="87"/>
      <c r="C8203" s="87"/>
      <c r="R8203" s="89"/>
      <c r="S8203" s="89"/>
      <c r="T8203" s="89"/>
    </row>
    <row r="8204" spans="2:20" s="86" customFormat="1" ht="10.199999999999999">
      <c r="B8204" s="87"/>
      <c r="C8204" s="87"/>
      <c r="R8204" s="89"/>
      <c r="S8204" s="89"/>
      <c r="T8204" s="89"/>
    </row>
    <row r="8205" spans="2:20" s="86" customFormat="1" ht="10.199999999999999">
      <c r="B8205" s="87"/>
      <c r="C8205" s="87"/>
      <c r="R8205" s="89"/>
      <c r="S8205" s="89"/>
      <c r="T8205" s="89"/>
    </row>
    <row r="8206" spans="2:20" s="86" customFormat="1" ht="10.199999999999999">
      <c r="B8206" s="87"/>
      <c r="C8206" s="87"/>
      <c r="R8206" s="89"/>
      <c r="S8206" s="89"/>
      <c r="T8206" s="89"/>
    </row>
    <row r="8207" spans="2:20" s="86" customFormat="1" ht="10.199999999999999">
      <c r="B8207" s="87"/>
      <c r="C8207" s="87"/>
      <c r="R8207" s="89"/>
      <c r="S8207" s="89"/>
      <c r="T8207" s="89"/>
    </row>
    <row r="8208" spans="2:20" s="86" customFormat="1" ht="10.199999999999999">
      <c r="B8208" s="87"/>
      <c r="C8208" s="87"/>
      <c r="R8208" s="89"/>
      <c r="S8208" s="89"/>
      <c r="T8208" s="89"/>
    </row>
    <row r="8209" spans="2:20" s="86" customFormat="1" ht="10.199999999999999">
      <c r="B8209" s="87"/>
      <c r="C8209" s="87"/>
      <c r="R8209" s="89"/>
      <c r="S8209" s="89"/>
      <c r="T8209" s="89"/>
    </row>
    <row r="8210" spans="2:20" s="86" customFormat="1" ht="10.199999999999999">
      <c r="B8210" s="87"/>
      <c r="C8210" s="87"/>
      <c r="R8210" s="89"/>
      <c r="S8210" s="89"/>
      <c r="T8210" s="89"/>
    </row>
    <row r="8211" spans="2:20" s="86" customFormat="1" ht="10.199999999999999">
      <c r="B8211" s="87"/>
      <c r="C8211" s="87"/>
      <c r="R8211" s="89"/>
      <c r="S8211" s="89"/>
      <c r="T8211" s="89"/>
    </row>
    <row r="8212" spans="2:20" s="86" customFormat="1" ht="10.199999999999999">
      <c r="B8212" s="87"/>
      <c r="C8212" s="87"/>
      <c r="R8212" s="89"/>
      <c r="S8212" s="89"/>
      <c r="T8212" s="89"/>
    </row>
    <row r="8213" spans="2:20" s="86" customFormat="1" ht="10.199999999999999">
      <c r="B8213" s="87"/>
      <c r="C8213" s="87"/>
      <c r="R8213" s="89"/>
      <c r="S8213" s="89"/>
      <c r="T8213" s="89"/>
    </row>
    <row r="8214" spans="2:20" s="86" customFormat="1" ht="10.199999999999999">
      <c r="B8214" s="87"/>
      <c r="C8214" s="87"/>
      <c r="R8214" s="89"/>
      <c r="S8214" s="89"/>
      <c r="T8214" s="89"/>
    </row>
    <row r="8215" spans="2:20" s="86" customFormat="1" ht="10.199999999999999">
      <c r="B8215" s="87"/>
      <c r="C8215" s="87"/>
      <c r="R8215" s="89"/>
      <c r="S8215" s="89"/>
      <c r="T8215" s="89"/>
    </row>
    <row r="8216" spans="2:20" s="86" customFormat="1" ht="10.199999999999999">
      <c r="B8216" s="87"/>
      <c r="C8216" s="87"/>
      <c r="R8216" s="89"/>
      <c r="S8216" s="89"/>
      <c r="T8216" s="89"/>
    </row>
    <row r="8217" spans="2:20" s="86" customFormat="1" ht="10.199999999999999">
      <c r="B8217" s="87"/>
      <c r="C8217" s="87"/>
      <c r="R8217" s="89"/>
      <c r="S8217" s="89"/>
      <c r="T8217" s="89"/>
    </row>
    <row r="8218" spans="2:20" s="86" customFormat="1" ht="10.199999999999999">
      <c r="B8218" s="87"/>
      <c r="C8218" s="87"/>
      <c r="R8218" s="89"/>
      <c r="S8218" s="89"/>
      <c r="T8218" s="89"/>
    </row>
    <row r="8219" spans="2:20" s="86" customFormat="1" ht="10.199999999999999">
      <c r="B8219" s="87"/>
      <c r="C8219" s="87"/>
      <c r="R8219" s="89"/>
      <c r="S8219" s="89"/>
      <c r="T8219" s="89"/>
    </row>
    <row r="8220" spans="2:20" s="86" customFormat="1" ht="10.199999999999999">
      <c r="B8220" s="87"/>
      <c r="C8220" s="87"/>
      <c r="R8220" s="89"/>
      <c r="S8220" s="89"/>
      <c r="T8220" s="89"/>
    </row>
    <row r="8221" spans="2:20" s="86" customFormat="1" ht="10.199999999999999">
      <c r="B8221" s="87"/>
      <c r="C8221" s="87"/>
      <c r="R8221" s="89"/>
      <c r="S8221" s="89"/>
      <c r="T8221" s="89"/>
    </row>
    <row r="8222" spans="2:20" s="86" customFormat="1" ht="10.199999999999999">
      <c r="B8222" s="87"/>
      <c r="C8222" s="87"/>
      <c r="R8222" s="89"/>
      <c r="S8222" s="89"/>
      <c r="T8222" s="89"/>
    </row>
    <row r="8223" spans="2:20" s="86" customFormat="1" ht="10.199999999999999">
      <c r="B8223" s="87"/>
      <c r="C8223" s="87"/>
      <c r="R8223" s="89"/>
      <c r="S8223" s="89"/>
      <c r="T8223" s="89"/>
    </row>
    <row r="8224" spans="2:20" s="86" customFormat="1" ht="10.199999999999999">
      <c r="B8224" s="87"/>
      <c r="C8224" s="87"/>
      <c r="R8224" s="89"/>
      <c r="S8224" s="89"/>
      <c r="T8224" s="89"/>
    </row>
    <row r="8225" spans="2:20" s="86" customFormat="1" ht="10.199999999999999">
      <c r="B8225" s="87"/>
      <c r="C8225" s="87"/>
      <c r="R8225" s="89"/>
      <c r="S8225" s="89"/>
      <c r="T8225" s="89"/>
    </row>
    <row r="8226" spans="2:20" s="86" customFormat="1" ht="10.199999999999999">
      <c r="B8226" s="87"/>
      <c r="C8226" s="87"/>
      <c r="R8226" s="89"/>
      <c r="S8226" s="89"/>
      <c r="T8226" s="89"/>
    </row>
    <row r="8227" spans="2:20" s="86" customFormat="1" ht="10.199999999999999">
      <c r="B8227" s="87"/>
      <c r="C8227" s="87"/>
      <c r="R8227" s="89"/>
      <c r="S8227" s="89"/>
      <c r="T8227" s="89"/>
    </row>
    <row r="8228" spans="2:20" s="86" customFormat="1" ht="10.199999999999999">
      <c r="B8228" s="87"/>
      <c r="C8228" s="87"/>
      <c r="R8228" s="89"/>
      <c r="S8228" s="89"/>
      <c r="T8228" s="89"/>
    </row>
    <row r="8229" spans="2:20" s="86" customFormat="1" ht="10.199999999999999">
      <c r="B8229" s="87"/>
      <c r="C8229" s="87"/>
      <c r="R8229" s="89"/>
      <c r="S8229" s="89"/>
      <c r="T8229" s="89"/>
    </row>
    <row r="8230" spans="2:20" s="86" customFormat="1" ht="10.199999999999999">
      <c r="B8230" s="87"/>
      <c r="C8230" s="87"/>
      <c r="R8230" s="89"/>
      <c r="S8230" s="89"/>
      <c r="T8230" s="89"/>
    </row>
    <row r="8231" spans="2:20" s="86" customFormat="1" ht="10.199999999999999">
      <c r="B8231" s="87"/>
      <c r="C8231" s="87"/>
      <c r="R8231" s="89"/>
      <c r="S8231" s="89"/>
      <c r="T8231" s="89"/>
    </row>
    <row r="8232" spans="2:20" s="86" customFormat="1" ht="10.199999999999999">
      <c r="B8232" s="87"/>
      <c r="C8232" s="87"/>
      <c r="R8232" s="89"/>
      <c r="S8232" s="89"/>
      <c r="T8232" s="89"/>
    </row>
    <row r="8233" spans="2:20" s="86" customFormat="1" ht="10.199999999999999">
      <c r="B8233" s="87"/>
      <c r="C8233" s="87"/>
      <c r="R8233" s="89"/>
      <c r="S8233" s="89"/>
      <c r="T8233" s="89"/>
    </row>
    <row r="8234" spans="2:20" s="86" customFormat="1" ht="10.199999999999999">
      <c r="B8234" s="87"/>
      <c r="C8234" s="87"/>
      <c r="R8234" s="89"/>
      <c r="S8234" s="89"/>
      <c r="T8234" s="89"/>
    </row>
    <row r="8235" spans="2:20" s="86" customFormat="1" ht="10.199999999999999">
      <c r="B8235" s="87"/>
      <c r="C8235" s="87"/>
      <c r="R8235" s="89"/>
      <c r="S8235" s="89"/>
      <c r="T8235" s="89"/>
    </row>
    <row r="8236" spans="2:20" s="86" customFormat="1" ht="10.199999999999999">
      <c r="B8236" s="87"/>
      <c r="C8236" s="87"/>
      <c r="R8236" s="89"/>
      <c r="S8236" s="89"/>
      <c r="T8236" s="89"/>
    </row>
    <row r="8237" spans="2:20" s="86" customFormat="1" ht="10.199999999999999">
      <c r="B8237" s="87"/>
      <c r="C8237" s="87"/>
      <c r="R8237" s="89"/>
      <c r="S8237" s="89"/>
      <c r="T8237" s="89"/>
    </row>
    <row r="8238" spans="2:20" s="86" customFormat="1" ht="10.199999999999999">
      <c r="B8238" s="87"/>
      <c r="C8238" s="87"/>
      <c r="R8238" s="89"/>
      <c r="S8238" s="89"/>
      <c r="T8238" s="89"/>
    </row>
    <row r="8239" spans="2:20" s="86" customFormat="1" ht="10.199999999999999">
      <c r="B8239" s="87"/>
      <c r="C8239" s="87"/>
      <c r="R8239" s="89"/>
      <c r="S8239" s="89"/>
      <c r="T8239" s="89"/>
    </row>
    <row r="8240" spans="2:20" s="86" customFormat="1" ht="10.199999999999999">
      <c r="B8240" s="87"/>
      <c r="C8240" s="87"/>
      <c r="R8240" s="89"/>
      <c r="S8240" s="89"/>
      <c r="T8240" s="89"/>
    </row>
    <row r="8241" spans="2:20" s="86" customFormat="1" ht="10.199999999999999">
      <c r="B8241" s="87"/>
      <c r="C8241" s="87"/>
      <c r="R8241" s="89"/>
      <c r="S8241" s="89"/>
      <c r="T8241" s="89"/>
    </row>
    <row r="8242" spans="2:20" s="86" customFormat="1" ht="10.199999999999999">
      <c r="B8242" s="87"/>
      <c r="C8242" s="87"/>
      <c r="R8242" s="89"/>
      <c r="S8242" s="89"/>
      <c r="T8242" s="89"/>
    </row>
    <row r="8243" spans="2:20" s="86" customFormat="1" ht="10.199999999999999">
      <c r="B8243" s="87"/>
      <c r="C8243" s="87"/>
      <c r="R8243" s="89"/>
      <c r="S8243" s="89"/>
      <c r="T8243" s="89"/>
    </row>
    <row r="8244" spans="2:20" s="86" customFormat="1" ht="10.199999999999999">
      <c r="B8244" s="87"/>
      <c r="C8244" s="87"/>
      <c r="R8244" s="89"/>
      <c r="S8244" s="89"/>
      <c r="T8244" s="89"/>
    </row>
    <row r="8245" spans="2:20" s="86" customFormat="1" ht="10.199999999999999">
      <c r="B8245" s="87"/>
      <c r="C8245" s="87"/>
      <c r="R8245" s="89"/>
      <c r="S8245" s="89"/>
      <c r="T8245" s="89"/>
    </row>
    <row r="8246" spans="2:20" s="86" customFormat="1" ht="10.199999999999999">
      <c r="B8246" s="87"/>
      <c r="C8246" s="87"/>
      <c r="R8246" s="89"/>
      <c r="S8246" s="89"/>
      <c r="T8246" s="89"/>
    </row>
    <row r="8247" spans="2:20" s="86" customFormat="1" ht="10.199999999999999">
      <c r="B8247" s="87"/>
      <c r="C8247" s="87"/>
      <c r="R8247" s="89"/>
      <c r="S8247" s="89"/>
      <c r="T8247" s="89"/>
    </row>
    <row r="8248" spans="2:20" s="86" customFormat="1" ht="10.199999999999999">
      <c r="B8248" s="87"/>
      <c r="C8248" s="87"/>
      <c r="R8248" s="89"/>
      <c r="S8248" s="89"/>
      <c r="T8248" s="89"/>
    </row>
    <row r="8249" spans="2:20" s="86" customFormat="1" ht="10.199999999999999">
      <c r="B8249" s="87"/>
      <c r="C8249" s="87"/>
      <c r="R8249" s="89"/>
      <c r="S8249" s="89"/>
      <c r="T8249" s="89"/>
    </row>
    <row r="8250" spans="2:20" s="86" customFormat="1" ht="10.199999999999999">
      <c r="B8250" s="87"/>
      <c r="C8250" s="87"/>
      <c r="R8250" s="89"/>
      <c r="S8250" s="89"/>
      <c r="T8250" s="89"/>
    </row>
    <row r="8251" spans="2:20" s="86" customFormat="1" ht="10.199999999999999">
      <c r="B8251" s="87"/>
      <c r="C8251" s="87"/>
      <c r="R8251" s="89"/>
      <c r="S8251" s="89"/>
      <c r="T8251" s="89"/>
    </row>
    <row r="8252" spans="2:20" s="86" customFormat="1" ht="10.199999999999999">
      <c r="B8252" s="87"/>
      <c r="C8252" s="87"/>
      <c r="R8252" s="89"/>
      <c r="S8252" s="89"/>
      <c r="T8252" s="89"/>
    </row>
    <row r="8253" spans="2:20" s="86" customFormat="1" ht="10.199999999999999">
      <c r="B8253" s="87"/>
      <c r="C8253" s="87"/>
      <c r="R8253" s="89"/>
      <c r="S8253" s="89"/>
      <c r="T8253" s="89"/>
    </row>
    <row r="8254" spans="2:20" s="86" customFormat="1" ht="10.199999999999999">
      <c r="B8254" s="87"/>
      <c r="C8254" s="87"/>
      <c r="R8254" s="89"/>
      <c r="S8254" s="89"/>
      <c r="T8254" s="89"/>
    </row>
    <row r="8255" spans="2:20" s="86" customFormat="1" ht="10.199999999999999">
      <c r="B8255" s="87"/>
      <c r="C8255" s="87"/>
      <c r="R8255" s="89"/>
      <c r="S8255" s="89"/>
      <c r="T8255" s="89"/>
    </row>
    <row r="8256" spans="2:20" s="86" customFormat="1" ht="10.199999999999999">
      <c r="B8256" s="87"/>
      <c r="C8256" s="87"/>
      <c r="R8256" s="89"/>
      <c r="S8256" s="89"/>
      <c r="T8256" s="89"/>
    </row>
    <row r="8257" spans="2:20" s="86" customFormat="1" ht="10.199999999999999">
      <c r="B8257" s="87"/>
      <c r="C8257" s="87"/>
      <c r="R8257" s="89"/>
      <c r="S8257" s="89"/>
      <c r="T8257" s="89"/>
    </row>
    <row r="8258" spans="2:20" s="86" customFormat="1" ht="10.199999999999999">
      <c r="B8258" s="87"/>
      <c r="C8258" s="87"/>
      <c r="R8258" s="89"/>
      <c r="S8258" s="89"/>
      <c r="T8258" s="89"/>
    </row>
    <row r="8259" spans="2:20" s="86" customFormat="1" ht="10.199999999999999">
      <c r="B8259" s="87"/>
      <c r="C8259" s="87"/>
      <c r="R8259" s="89"/>
      <c r="S8259" s="89"/>
      <c r="T8259" s="89"/>
    </row>
    <row r="8260" spans="2:20" s="86" customFormat="1" ht="10.199999999999999">
      <c r="B8260" s="87"/>
      <c r="C8260" s="87"/>
      <c r="R8260" s="89"/>
      <c r="S8260" s="89"/>
      <c r="T8260" s="89"/>
    </row>
    <row r="8261" spans="2:20" s="86" customFormat="1" ht="10.199999999999999">
      <c r="B8261" s="87"/>
      <c r="C8261" s="87"/>
      <c r="R8261" s="89"/>
      <c r="S8261" s="89"/>
      <c r="T8261" s="89"/>
    </row>
    <row r="8262" spans="2:20" s="86" customFormat="1" ht="10.199999999999999">
      <c r="B8262" s="87"/>
      <c r="C8262" s="87"/>
      <c r="R8262" s="89"/>
      <c r="S8262" s="89"/>
      <c r="T8262" s="89"/>
    </row>
    <row r="8263" spans="2:20" s="86" customFormat="1" ht="10.199999999999999">
      <c r="B8263" s="87"/>
      <c r="C8263" s="87"/>
      <c r="R8263" s="89"/>
      <c r="S8263" s="89"/>
      <c r="T8263" s="89"/>
    </row>
    <row r="8264" spans="2:20" s="86" customFormat="1" ht="10.199999999999999">
      <c r="B8264" s="87"/>
      <c r="C8264" s="87"/>
      <c r="R8264" s="89"/>
      <c r="S8264" s="89"/>
      <c r="T8264" s="89"/>
    </row>
    <row r="8265" spans="2:20" s="86" customFormat="1" ht="10.199999999999999">
      <c r="B8265" s="87"/>
      <c r="C8265" s="87"/>
      <c r="R8265" s="89"/>
      <c r="S8265" s="89"/>
      <c r="T8265" s="89"/>
    </row>
    <row r="8266" spans="2:20" s="86" customFormat="1" ht="10.199999999999999">
      <c r="B8266" s="87"/>
      <c r="C8266" s="87"/>
      <c r="R8266" s="89"/>
      <c r="S8266" s="89"/>
      <c r="T8266" s="89"/>
    </row>
    <row r="8267" spans="2:20" s="86" customFormat="1" ht="10.199999999999999">
      <c r="B8267" s="87"/>
      <c r="C8267" s="87"/>
      <c r="R8267" s="89"/>
      <c r="S8267" s="89"/>
      <c r="T8267" s="89"/>
    </row>
    <row r="8268" spans="2:20" s="86" customFormat="1" ht="10.199999999999999">
      <c r="B8268" s="87"/>
      <c r="C8268" s="87"/>
      <c r="R8268" s="89"/>
      <c r="S8268" s="89"/>
      <c r="T8268" s="89"/>
    </row>
    <row r="8269" spans="2:20" s="86" customFormat="1" ht="10.199999999999999">
      <c r="B8269" s="87"/>
      <c r="C8269" s="87"/>
      <c r="R8269" s="89"/>
      <c r="S8269" s="89"/>
      <c r="T8269" s="89"/>
    </row>
    <row r="8270" spans="2:20" s="86" customFormat="1" ht="10.199999999999999">
      <c r="B8270" s="87"/>
      <c r="C8270" s="87"/>
      <c r="R8270" s="89"/>
      <c r="S8270" s="89"/>
      <c r="T8270" s="89"/>
    </row>
    <row r="8271" spans="2:20" s="86" customFormat="1" ht="10.199999999999999">
      <c r="B8271" s="87"/>
      <c r="C8271" s="87"/>
      <c r="R8271" s="89"/>
      <c r="S8271" s="89"/>
      <c r="T8271" s="89"/>
    </row>
    <row r="8272" spans="2:20" s="86" customFormat="1" ht="10.199999999999999">
      <c r="B8272" s="87"/>
      <c r="C8272" s="87"/>
      <c r="R8272" s="89"/>
      <c r="S8272" s="89"/>
      <c r="T8272" s="89"/>
    </row>
    <row r="8273" spans="2:20" s="86" customFormat="1" ht="10.199999999999999">
      <c r="B8273" s="87"/>
      <c r="C8273" s="87"/>
      <c r="R8273" s="89"/>
      <c r="S8273" s="89"/>
      <c r="T8273" s="89"/>
    </row>
    <row r="8274" spans="2:20" s="86" customFormat="1" ht="10.199999999999999">
      <c r="B8274" s="87"/>
      <c r="C8274" s="87"/>
      <c r="R8274" s="89"/>
      <c r="S8274" s="89"/>
      <c r="T8274" s="89"/>
    </row>
    <row r="8275" spans="2:20" s="86" customFormat="1" ht="10.199999999999999">
      <c r="B8275" s="87"/>
      <c r="C8275" s="87"/>
      <c r="R8275" s="89"/>
      <c r="S8275" s="89"/>
      <c r="T8275" s="89"/>
    </row>
    <row r="8276" spans="2:20" s="86" customFormat="1" ht="10.199999999999999">
      <c r="B8276" s="87"/>
      <c r="C8276" s="87"/>
      <c r="R8276" s="89"/>
      <c r="S8276" s="89"/>
      <c r="T8276" s="89"/>
    </row>
    <row r="8277" spans="2:20" s="86" customFormat="1" ht="10.199999999999999">
      <c r="B8277" s="87"/>
      <c r="C8277" s="87"/>
      <c r="R8277" s="89"/>
      <c r="S8277" s="89"/>
      <c r="T8277" s="89"/>
    </row>
    <row r="8278" spans="2:20" s="86" customFormat="1" ht="10.199999999999999">
      <c r="B8278" s="87"/>
      <c r="C8278" s="87"/>
      <c r="R8278" s="89"/>
      <c r="S8278" s="89"/>
      <c r="T8278" s="89"/>
    </row>
    <row r="8279" spans="2:20" s="86" customFormat="1" ht="10.199999999999999">
      <c r="B8279" s="87"/>
      <c r="C8279" s="87"/>
      <c r="R8279" s="89"/>
      <c r="S8279" s="89"/>
      <c r="T8279" s="89"/>
    </row>
    <row r="8280" spans="2:20" s="86" customFormat="1" ht="10.199999999999999">
      <c r="B8280" s="87"/>
      <c r="C8280" s="87"/>
      <c r="R8280" s="89"/>
      <c r="S8280" s="89"/>
      <c r="T8280" s="89"/>
    </row>
    <row r="8281" spans="2:20" s="86" customFormat="1" ht="10.199999999999999">
      <c r="B8281" s="87"/>
      <c r="C8281" s="87"/>
      <c r="R8281" s="89"/>
      <c r="S8281" s="89"/>
      <c r="T8281" s="89"/>
    </row>
    <row r="8282" spans="2:20" s="86" customFormat="1" ht="10.199999999999999">
      <c r="B8282" s="87"/>
      <c r="C8282" s="87"/>
      <c r="R8282" s="89"/>
      <c r="S8282" s="89"/>
      <c r="T8282" s="89"/>
    </row>
    <row r="8283" spans="2:20" s="86" customFormat="1" ht="10.199999999999999">
      <c r="B8283" s="87"/>
      <c r="C8283" s="87"/>
      <c r="R8283" s="89"/>
      <c r="S8283" s="89"/>
      <c r="T8283" s="89"/>
    </row>
    <row r="8284" spans="2:20" s="86" customFormat="1" ht="10.199999999999999">
      <c r="B8284" s="87"/>
      <c r="C8284" s="87"/>
      <c r="R8284" s="89"/>
      <c r="S8284" s="89"/>
      <c r="T8284" s="89"/>
    </row>
    <row r="8285" spans="2:20" s="86" customFormat="1" ht="10.199999999999999">
      <c r="B8285" s="87"/>
      <c r="C8285" s="87"/>
      <c r="R8285" s="89"/>
      <c r="S8285" s="89"/>
      <c r="T8285" s="89"/>
    </row>
    <row r="8286" spans="2:20" s="86" customFormat="1" ht="10.199999999999999">
      <c r="B8286" s="87"/>
      <c r="C8286" s="87"/>
      <c r="R8286" s="89"/>
      <c r="S8286" s="89"/>
      <c r="T8286" s="89"/>
    </row>
    <row r="8287" spans="2:20" s="86" customFormat="1" ht="10.199999999999999">
      <c r="B8287" s="87"/>
      <c r="C8287" s="87"/>
      <c r="R8287" s="89"/>
      <c r="S8287" s="89"/>
      <c r="T8287" s="89"/>
    </row>
    <row r="8288" spans="2:20" s="86" customFormat="1" ht="10.199999999999999">
      <c r="B8288" s="87"/>
      <c r="C8288" s="87"/>
      <c r="R8288" s="89"/>
      <c r="S8288" s="89"/>
      <c r="T8288" s="89"/>
    </row>
    <row r="8289" spans="2:20" s="86" customFormat="1" ht="10.199999999999999">
      <c r="B8289" s="87"/>
      <c r="C8289" s="87"/>
      <c r="R8289" s="89"/>
      <c r="S8289" s="89"/>
      <c r="T8289" s="89"/>
    </row>
    <row r="8290" spans="2:20" s="86" customFormat="1" ht="10.199999999999999">
      <c r="B8290" s="87"/>
      <c r="C8290" s="87"/>
      <c r="R8290" s="89"/>
      <c r="S8290" s="89"/>
      <c r="T8290" s="89"/>
    </row>
    <row r="8291" spans="2:20" s="86" customFormat="1" ht="10.199999999999999">
      <c r="B8291" s="87"/>
      <c r="C8291" s="87"/>
      <c r="R8291" s="89"/>
      <c r="S8291" s="89"/>
      <c r="T8291" s="89"/>
    </row>
    <row r="8292" spans="2:20" s="86" customFormat="1" ht="10.199999999999999">
      <c r="B8292" s="87"/>
      <c r="C8292" s="87"/>
      <c r="R8292" s="89"/>
      <c r="S8292" s="89"/>
      <c r="T8292" s="89"/>
    </row>
    <row r="8293" spans="2:20" s="86" customFormat="1" ht="10.199999999999999">
      <c r="B8293" s="87"/>
      <c r="C8293" s="87"/>
      <c r="R8293" s="89"/>
      <c r="S8293" s="89"/>
      <c r="T8293" s="89"/>
    </row>
    <row r="8294" spans="2:20" s="86" customFormat="1" ht="10.199999999999999">
      <c r="B8294" s="87"/>
      <c r="C8294" s="87"/>
      <c r="R8294" s="89"/>
      <c r="S8294" s="89"/>
      <c r="T8294" s="89"/>
    </row>
    <row r="8295" spans="2:20" s="86" customFormat="1" ht="10.199999999999999">
      <c r="B8295" s="87"/>
      <c r="C8295" s="87"/>
      <c r="R8295" s="89"/>
      <c r="S8295" s="89"/>
      <c r="T8295" s="89"/>
    </row>
    <row r="8296" spans="2:20" s="86" customFormat="1" ht="10.199999999999999">
      <c r="B8296" s="87"/>
      <c r="C8296" s="87"/>
      <c r="R8296" s="89"/>
      <c r="S8296" s="89"/>
      <c r="T8296" s="89"/>
    </row>
    <row r="8297" spans="2:20" s="86" customFormat="1" ht="10.199999999999999">
      <c r="B8297" s="87"/>
      <c r="C8297" s="87"/>
      <c r="R8297" s="89"/>
      <c r="S8297" s="89"/>
      <c r="T8297" s="89"/>
    </row>
  </sheetData>
  <sheetProtection algorithmName="SHA-512" hashValue="zT44OZfkWoo8wRzcN5ZVwmlkpkfKrtAYvTg9IxwmrtYobGadEw7bs+Z5c/4knxMSQEp/816t04/DZGXG7GCNEw==" saltValue="X+sSK4nM3CAKpttalB/pjA==" spinCount="100000" sheet="1"/>
  <mergeCells count="139">
    <mergeCell ref="C329:G329"/>
    <mergeCell ref="C313:G313"/>
    <mergeCell ref="C316:G316"/>
    <mergeCell ref="C322:G322"/>
    <mergeCell ref="C325:G325"/>
    <mergeCell ref="C326:G326"/>
    <mergeCell ref="C328:G328"/>
    <mergeCell ref="C298:G298"/>
    <mergeCell ref="C302:G302"/>
    <mergeCell ref="C304:G304"/>
    <mergeCell ref="C305:G305"/>
    <mergeCell ref="C308:G308"/>
    <mergeCell ref="C310:G310"/>
    <mergeCell ref="C286:G286"/>
    <mergeCell ref="C287:G287"/>
    <mergeCell ref="C290:G290"/>
    <mergeCell ref="C292:G292"/>
    <mergeCell ref="C295:G295"/>
    <mergeCell ref="C297:G297"/>
    <mergeCell ref="C274:G274"/>
    <mergeCell ref="C276:G276"/>
    <mergeCell ref="C278:G278"/>
    <mergeCell ref="C279:G279"/>
    <mergeCell ref="C282:G282"/>
    <mergeCell ref="C284:G284"/>
    <mergeCell ref="C261:G261"/>
    <mergeCell ref="C263:G263"/>
    <mergeCell ref="C264:G264"/>
    <mergeCell ref="C268:G268"/>
    <mergeCell ref="C270:G270"/>
    <mergeCell ref="C271:G271"/>
    <mergeCell ref="C246:G246"/>
    <mergeCell ref="C249:G249"/>
    <mergeCell ref="C251:G251"/>
    <mergeCell ref="C253:G253"/>
    <mergeCell ref="C254:G254"/>
    <mergeCell ref="C258:G258"/>
    <mergeCell ref="C233:G233"/>
    <mergeCell ref="C235:G235"/>
    <mergeCell ref="C236:G236"/>
    <mergeCell ref="C240:G240"/>
    <mergeCell ref="C243:G243"/>
    <mergeCell ref="C245:G245"/>
    <mergeCell ref="C222:G222"/>
    <mergeCell ref="C225:G225"/>
    <mergeCell ref="C226:G226"/>
    <mergeCell ref="C228:G228"/>
    <mergeCell ref="C230:G230"/>
    <mergeCell ref="C232:G232"/>
    <mergeCell ref="C212:G212"/>
    <mergeCell ref="C214:G214"/>
    <mergeCell ref="C215:G215"/>
    <mergeCell ref="C218:G218"/>
    <mergeCell ref="C219:G219"/>
    <mergeCell ref="C221:G221"/>
    <mergeCell ref="C202:G202"/>
    <mergeCell ref="C204:G204"/>
    <mergeCell ref="C205:G205"/>
    <mergeCell ref="C207:G207"/>
    <mergeCell ref="C209:G209"/>
    <mergeCell ref="C211:G211"/>
    <mergeCell ref="C185:G185"/>
    <mergeCell ref="C186:G186"/>
    <mergeCell ref="C189:G189"/>
    <mergeCell ref="C193:G193"/>
    <mergeCell ref="C196:G196"/>
    <mergeCell ref="C199:G199"/>
    <mergeCell ref="C161:G161"/>
    <mergeCell ref="C166:G166"/>
    <mergeCell ref="C170:G170"/>
    <mergeCell ref="C174:G174"/>
    <mergeCell ref="C178:G178"/>
    <mergeCell ref="C183:G183"/>
    <mergeCell ref="C142:G142"/>
    <mergeCell ref="C146:G146"/>
    <mergeCell ref="C149:G149"/>
    <mergeCell ref="C151:G151"/>
    <mergeCell ref="C155:G155"/>
    <mergeCell ref="C158:G158"/>
    <mergeCell ref="C128:G128"/>
    <mergeCell ref="C131:G131"/>
    <mergeCell ref="C134:G134"/>
    <mergeCell ref="C135:G135"/>
    <mergeCell ref="C138:G138"/>
    <mergeCell ref="C140:G140"/>
    <mergeCell ref="C114:G114"/>
    <mergeCell ref="C116:G116"/>
    <mergeCell ref="C118:G118"/>
    <mergeCell ref="C121:G121"/>
    <mergeCell ref="C123:G123"/>
    <mergeCell ref="C126:G126"/>
    <mergeCell ref="C98:G98"/>
    <mergeCell ref="C101:G101"/>
    <mergeCell ref="C106:G106"/>
    <mergeCell ref="C108:G108"/>
    <mergeCell ref="C111:G111"/>
    <mergeCell ref="C112:G112"/>
    <mergeCell ref="C88:G88"/>
    <mergeCell ref="C89:G89"/>
    <mergeCell ref="C90:G90"/>
    <mergeCell ref="C92:G92"/>
    <mergeCell ref="C93:G93"/>
    <mergeCell ref="C95:G95"/>
    <mergeCell ref="C70:G70"/>
    <mergeCell ref="C72:G72"/>
    <mergeCell ref="C75:G75"/>
    <mergeCell ref="C77:G77"/>
    <mergeCell ref="C80:G80"/>
    <mergeCell ref="C85:G85"/>
    <mergeCell ref="C55:G55"/>
    <mergeCell ref="C58:G58"/>
    <mergeCell ref="C60:G60"/>
    <mergeCell ref="C63:G63"/>
    <mergeCell ref="C66:G66"/>
    <mergeCell ref="C68:G68"/>
    <mergeCell ref="C42:G42"/>
    <mergeCell ref="C45:G45"/>
    <mergeCell ref="C47:G47"/>
    <mergeCell ref="C49:G49"/>
    <mergeCell ref="C51:G51"/>
    <mergeCell ref="C53:G53"/>
    <mergeCell ref="C35:G35"/>
    <mergeCell ref="C37:G37"/>
    <mergeCell ref="C39:G39"/>
    <mergeCell ref="C14:G14"/>
    <mergeCell ref="C16:G16"/>
    <mergeCell ref="C19:G19"/>
    <mergeCell ref="C25:G25"/>
    <mergeCell ref="C27:G27"/>
    <mergeCell ref="C28:G28"/>
    <mergeCell ref="A1:G1"/>
    <mergeCell ref="C2:G2"/>
    <mergeCell ref="C3:G3"/>
    <mergeCell ref="C4:G4"/>
    <mergeCell ref="C10:G10"/>
    <mergeCell ref="C12:G12"/>
    <mergeCell ref="C30:G30"/>
    <mergeCell ref="C32:G32"/>
    <mergeCell ref="C33:G33"/>
  </mergeCells>
  <printOptions horizontalCentered="1"/>
  <pageMargins left="0" right="0" top="0.78740157480314965" bottom="0.78740157480314965" header="0.31496062992125984" footer="0.31496062992125984"/>
  <pageSetup paperSize="9" orientation="landscape"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A8297"/>
  <sheetViews>
    <sheetView workbookViewId="0">
      <pane ySplit="7" topLeftCell="A8" activePane="bottomLeft" state="frozen"/>
      <selection activeCell="A2" sqref="A2:G2"/>
      <selection pane="bottomLeft" activeCell="F60" sqref="F60"/>
    </sheetView>
  </sheetViews>
  <sheetFormatPr defaultColWidth="9.109375" defaultRowHeight="13.2" outlineLevelRow="1"/>
  <cols>
    <col min="1" max="1" width="3.44140625" style="79" customWidth="1"/>
    <col min="2" max="2" width="10.5546875" style="138" customWidth="1"/>
    <col min="3" max="3" width="45.6640625" style="138" customWidth="1"/>
    <col min="4" max="4" width="4.5546875" style="79" bestFit="1" customWidth="1"/>
    <col min="5" max="5" width="10.5546875" style="79" customWidth="1"/>
    <col min="6" max="6" width="9.88671875" style="79" customWidth="1"/>
    <col min="7" max="7" width="12.6640625" style="79" customWidth="1"/>
    <col min="8" max="13" width="0" style="79" hidden="1" customWidth="1"/>
    <col min="14" max="14" width="7.5546875" style="79" bestFit="1" customWidth="1"/>
    <col min="15" max="15" width="6.88671875" style="79" bestFit="1" customWidth="1"/>
    <col min="16" max="16" width="7.5546875" style="79" bestFit="1" customWidth="1"/>
    <col min="17" max="17" width="6.88671875" style="79" bestFit="1" customWidth="1"/>
    <col min="18" max="18" width="4.88671875" style="176" bestFit="1" customWidth="1"/>
    <col min="19" max="19" width="7.33203125" style="176" bestFit="1" customWidth="1"/>
    <col min="20" max="20" width="6.6640625" style="176" bestFit="1" customWidth="1"/>
    <col min="21" max="23" width="0" style="79" hidden="1" customWidth="1"/>
    <col min="24" max="28" width="9.109375" style="79"/>
    <col min="29" max="29" width="0" style="79" hidden="1" customWidth="1"/>
    <col min="30" max="30" width="9.109375" style="79"/>
    <col min="31" max="41" width="0" style="79" hidden="1" customWidth="1"/>
    <col min="42" max="52" width="9.109375" style="79"/>
    <col min="53" max="53" width="98.6640625" style="79" customWidth="1"/>
    <col min="54" max="16384" width="9.109375" style="79"/>
  </cols>
  <sheetData>
    <row r="1" spans="1:53" ht="45" customHeight="1">
      <c r="A1" s="310" t="s">
        <v>317</v>
      </c>
      <c r="B1" s="310"/>
      <c r="C1" s="310"/>
      <c r="D1" s="310"/>
      <c r="E1" s="310"/>
      <c r="F1" s="310"/>
      <c r="G1" s="310"/>
      <c r="AG1" s="79" t="s">
        <v>244</v>
      </c>
    </row>
    <row r="2" spans="1:53" s="194" customFormat="1" ht="30" customHeight="1">
      <c r="A2" s="192" t="s">
        <v>7</v>
      </c>
      <c r="B2" s="193" t="s">
        <v>42</v>
      </c>
      <c r="C2" s="311" t="s">
        <v>43</v>
      </c>
      <c r="D2" s="312"/>
      <c r="E2" s="312"/>
      <c r="F2" s="312"/>
      <c r="G2" s="313"/>
      <c r="R2" s="241"/>
      <c r="S2" s="241"/>
      <c r="T2" s="241"/>
      <c r="AG2" s="194" t="s">
        <v>245</v>
      </c>
    </row>
    <row r="3" spans="1:53" s="190" customFormat="1" ht="20.100000000000001" customHeight="1">
      <c r="A3" s="188" t="s">
        <v>8</v>
      </c>
      <c r="B3" s="189" t="s">
        <v>64</v>
      </c>
      <c r="C3" s="314" t="s">
        <v>65</v>
      </c>
      <c r="D3" s="315"/>
      <c r="E3" s="315"/>
      <c r="F3" s="315"/>
      <c r="G3" s="316"/>
      <c r="R3" s="242"/>
      <c r="S3" s="242"/>
      <c r="T3" s="242"/>
      <c r="AC3" s="191" t="s">
        <v>245</v>
      </c>
      <c r="AG3" s="190" t="s">
        <v>247</v>
      </c>
    </row>
    <row r="4" spans="1:53" s="187" customFormat="1" ht="15" customHeight="1">
      <c r="A4" s="185" t="s">
        <v>9</v>
      </c>
      <c r="B4" s="186" t="s">
        <v>66</v>
      </c>
      <c r="C4" s="317" t="s">
        <v>67</v>
      </c>
      <c r="D4" s="318"/>
      <c r="E4" s="318"/>
      <c r="F4" s="318"/>
      <c r="G4" s="319"/>
      <c r="R4" s="243"/>
      <c r="S4" s="243"/>
      <c r="T4" s="243"/>
      <c r="AG4" s="187" t="s">
        <v>248</v>
      </c>
    </row>
    <row r="5" spans="1:53">
      <c r="D5" s="176"/>
    </row>
    <row r="6" spans="1:53" s="183" customFormat="1" ht="28.8">
      <c r="A6" s="179" t="s">
        <v>249</v>
      </c>
      <c r="B6" s="180" t="s">
        <v>250</v>
      </c>
      <c r="C6" s="180" t="s">
        <v>251</v>
      </c>
      <c r="D6" s="179" t="s">
        <v>252</v>
      </c>
      <c r="E6" s="179" t="s">
        <v>253</v>
      </c>
      <c r="F6" s="181" t="s">
        <v>254</v>
      </c>
      <c r="G6" s="179" t="s">
        <v>29</v>
      </c>
      <c r="H6" s="182" t="s">
        <v>30</v>
      </c>
      <c r="I6" s="182" t="s">
        <v>255</v>
      </c>
      <c r="J6" s="182" t="s">
        <v>31</v>
      </c>
      <c r="K6" s="182" t="s">
        <v>256</v>
      </c>
      <c r="L6" s="182" t="s">
        <v>257</v>
      </c>
      <c r="M6" s="182" t="s">
        <v>258</v>
      </c>
      <c r="N6" s="182" t="s">
        <v>259</v>
      </c>
      <c r="O6" s="182" t="s">
        <v>260</v>
      </c>
      <c r="P6" s="182" t="s">
        <v>261</v>
      </c>
      <c r="Q6" s="182" t="s">
        <v>262</v>
      </c>
      <c r="R6" s="182" t="s">
        <v>263</v>
      </c>
      <c r="S6" s="182" t="s">
        <v>264</v>
      </c>
      <c r="T6" s="182" t="s">
        <v>265</v>
      </c>
      <c r="U6" s="182" t="s">
        <v>266</v>
      </c>
      <c r="V6" s="182" t="s">
        <v>267</v>
      </c>
      <c r="W6" s="182" t="s">
        <v>268</v>
      </c>
    </row>
    <row r="7" spans="1:53" hidden="1">
      <c r="D7" s="176"/>
      <c r="E7" s="177"/>
      <c r="F7" s="178"/>
      <c r="G7" s="178"/>
      <c r="H7" s="178"/>
      <c r="I7" s="178"/>
      <c r="J7" s="178"/>
      <c r="K7" s="178"/>
      <c r="L7" s="178"/>
      <c r="M7" s="178"/>
      <c r="N7" s="178"/>
      <c r="O7" s="178"/>
      <c r="P7" s="178"/>
      <c r="Q7" s="178"/>
      <c r="R7" s="244"/>
      <c r="S7" s="244"/>
      <c r="T7" s="244"/>
      <c r="U7" s="178"/>
      <c r="V7" s="178"/>
      <c r="W7" s="178"/>
    </row>
    <row r="8" spans="1:53" s="86" customFormat="1" ht="10.199999999999999">
      <c r="A8" s="218" t="s">
        <v>269</v>
      </c>
      <c r="B8" s="219" t="s">
        <v>129</v>
      </c>
      <c r="C8" s="208" t="s">
        <v>130</v>
      </c>
      <c r="D8" s="195"/>
      <c r="E8" s="220"/>
      <c r="F8" s="221"/>
      <c r="G8" s="221">
        <f>SUMIF(AG9:AG15,"&lt;&gt;NOR",G9:G15)</f>
        <v>0</v>
      </c>
      <c r="H8" s="221"/>
      <c r="I8" s="221">
        <f>SUM(I9:I15)</f>
        <v>0</v>
      </c>
      <c r="J8" s="221"/>
      <c r="K8" s="221">
        <f>SUM(K9:K15)</f>
        <v>0</v>
      </c>
      <c r="L8" s="221"/>
      <c r="M8" s="221">
        <f>SUM(M9:M15)</f>
        <v>0</v>
      </c>
      <c r="N8" s="221"/>
      <c r="O8" s="221">
        <f>SUM(O9:O15)</f>
        <v>0</v>
      </c>
      <c r="P8" s="221"/>
      <c r="Q8" s="221">
        <f>SUM(Q9:Q15)</f>
        <v>0</v>
      </c>
      <c r="R8" s="196"/>
      <c r="S8" s="196"/>
      <c r="T8" s="197"/>
      <c r="U8" s="222"/>
      <c r="V8" s="222">
        <f>SUM(V9:V15)</f>
        <v>5.36</v>
      </c>
      <c r="W8" s="222"/>
      <c r="AG8" s="86" t="s">
        <v>270</v>
      </c>
    </row>
    <row r="9" spans="1:53" s="86" customFormat="1" ht="20.399999999999999" outlineLevel="1">
      <c r="A9" s="223">
        <v>1</v>
      </c>
      <c r="B9" s="224" t="s">
        <v>604</v>
      </c>
      <c r="C9" s="209" t="s">
        <v>605</v>
      </c>
      <c r="D9" s="198" t="s">
        <v>334</v>
      </c>
      <c r="E9" s="225">
        <v>1.59</v>
      </c>
      <c r="F9" s="226"/>
      <c r="G9" s="227">
        <f>ROUND(E9*F9,2)</f>
        <v>0</v>
      </c>
      <c r="H9" s="226"/>
      <c r="I9" s="227">
        <f>ROUND(E9*H9,2)</f>
        <v>0</v>
      </c>
      <c r="J9" s="226"/>
      <c r="K9" s="227">
        <f>ROUND(E9*J9,2)</f>
        <v>0</v>
      </c>
      <c r="L9" s="227">
        <v>21</v>
      </c>
      <c r="M9" s="227">
        <f>G9*(1+L9/100)</f>
        <v>0</v>
      </c>
      <c r="N9" s="227">
        <v>0</v>
      </c>
      <c r="O9" s="227">
        <f>ROUND(E9*N9,2)</f>
        <v>0</v>
      </c>
      <c r="P9" s="227">
        <v>0</v>
      </c>
      <c r="Q9" s="227">
        <f>ROUND(E9*P9,2)</f>
        <v>0</v>
      </c>
      <c r="R9" s="199" t="s">
        <v>606</v>
      </c>
      <c r="S9" s="199" t="s">
        <v>274</v>
      </c>
      <c r="T9" s="200" t="s">
        <v>274</v>
      </c>
      <c r="U9" s="228">
        <v>3.1309999999999998</v>
      </c>
      <c r="V9" s="228">
        <f>ROUND(E9*U9,2)</f>
        <v>4.9800000000000004</v>
      </c>
      <c r="W9" s="228"/>
      <c r="AG9" s="86" t="s">
        <v>322</v>
      </c>
    </row>
    <row r="10" spans="1:53" s="86" customFormat="1" ht="20.399999999999999" outlineLevel="1">
      <c r="A10" s="229"/>
      <c r="B10" s="230"/>
      <c r="C10" s="324" t="s">
        <v>607</v>
      </c>
      <c r="D10" s="325"/>
      <c r="E10" s="325"/>
      <c r="F10" s="325"/>
      <c r="G10" s="325"/>
      <c r="H10" s="228"/>
      <c r="I10" s="228"/>
      <c r="J10" s="228"/>
      <c r="K10" s="228"/>
      <c r="L10" s="228"/>
      <c r="M10" s="228"/>
      <c r="N10" s="228"/>
      <c r="O10" s="228"/>
      <c r="P10" s="228"/>
      <c r="Q10" s="228"/>
      <c r="R10" s="201"/>
      <c r="S10" s="201"/>
      <c r="T10" s="201"/>
      <c r="U10" s="228"/>
      <c r="V10" s="228"/>
      <c r="W10" s="228"/>
      <c r="AG10" s="86" t="s">
        <v>324</v>
      </c>
      <c r="BA10" s="231" t="str">
        <f>C10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row>
    <row r="11" spans="1:53" s="86" customFormat="1" ht="10.199999999999999" outlineLevel="1">
      <c r="A11" s="229"/>
      <c r="B11" s="230"/>
      <c r="C11" s="212" t="s">
        <v>608</v>
      </c>
      <c r="D11" s="203"/>
      <c r="E11" s="235">
        <v>1.59</v>
      </c>
      <c r="F11" s="228"/>
      <c r="G11" s="228"/>
      <c r="H11" s="228"/>
      <c r="I11" s="228"/>
      <c r="J11" s="228"/>
      <c r="K11" s="228"/>
      <c r="L11" s="228"/>
      <c r="M11" s="228"/>
      <c r="N11" s="228"/>
      <c r="O11" s="228"/>
      <c r="P11" s="228"/>
      <c r="Q11" s="228"/>
      <c r="R11" s="201"/>
      <c r="S11" s="201"/>
      <c r="T11" s="201"/>
      <c r="U11" s="228"/>
      <c r="V11" s="228"/>
      <c r="W11" s="228"/>
      <c r="AG11" s="86" t="s">
        <v>326</v>
      </c>
      <c r="AH11" s="86">
        <v>0</v>
      </c>
    </row>
    <row r="12" spans="1:53" s="86" customFormat="1" ht="10.199999999999999" outlineLevel="1">
      <c r="A12" s="229"/>
      <c r="B12" s="230"/>
      <c r="C12" s="320"/>
      <c r="D12" s="321"/>
      <c r="E12" s="321"/>
      <c r="F12" s="321"/>
      <c r="G12" s="321"/>
      <c r="H12" s="228"/>
      <c r="I12" s="228"/>
      <c r="J12" s="228"/>
      <c r="K12" s="228"/>
      <c r="L12" s="228"/>
      <c r="M12" s="228"/>
      <c r="N12" s="228"/>
      <c r="O12" s="228"/>
      <c r="P12" s="228"/>
      <c r="Q12" s="228"/>
      <c r="R12" s="201"/>
      <c r="S12" s="201"/>
      <c r="T12" s="201"/>
      <c r="U12" s="228"/>
      <c r="V12" s="228"/>
      <c r="W12" s="228"/>
      <c r="AG12" s="86" t="s">
        <v>279</v>
      </c>
    </row>
    <row r="13" spans="1:53" s="86" customFormat="1" ht="20.399999999999999" outlineLevel="1">
      <c r="A13" s="223">
        <v>2</v>
      </c>
      <c r="B13" s="224" t="s">
        <v>609</v>
      </c>
      <c r="C13" s="209" t="s">
        <v>610</v>
      </c>
      <c r="D13" s="198" t="s">
        <v>334</v>
      </c>
      <c r="E13" s="225">
        <v>0.79500000000000004</v>
      </c>
      <c r="F13" s="226"/>
      <c r="G13" s="227">
        <f>ROUND(E13*F13,2)</f>
        <v>0</v>
      </c>
      <c r="H13" s="226"/>
      <c r="I13" s="227">
        <f>ROUND(E13*H13,2)</f>
        <v>0</v>
      </c>
      <c r="J13" s="226"/>
      <c r="K13" s="227">
        <f>ROUND(E13*J13,2)</f>
        <v>0</v>
      </c>
      <c r="L13" s="227">
        <v>21</v>
      </c>
      <c r="M13" s="227">
        <f>G13*(1+L13/100)</f>
        <v>0</v>
      </c>
      <c r="N13" s="227">
        <v>0</v>
      </c>
      <c r="O13" s="227">
        <f>ROUND(E13*N13,2)</f>
        <v>0</v>
      </c>
      <c r="P13" s="227">
        <v>0</v>
      </c>
      <c r="Q13" s="227">
        <f>ROUND(E13*P13,2)</f>
        <v>0</v>
      </c>
      <c r="R13" s="199" t="s">
        <v>606</v>
      </c>
      <c r="S13" s="199" t="s">
        <v>274</v>
      </c>
      <c r="T13" s="200" t="s">
        <v>274</v>
      </c>
      <c r="U13" s="228">
        <v>0.47399999999999998</v>
      </c>
      <c r="V13" s="228">
        <f>ROUND(E13*U13,2)</f>
        <v>0.38</v>
      </c>
      <c r="W13" s="228"/>
      <c r="AG13" s="86" t="s">
        <v>322</v>
      </c>
    </row>
    <row r="14" spans="1:53" s="86" customFormat="1" ht="20.399999999999999" outlineLevel="1">
      <c r="A14" s="229"/>
      <c r="B14" s="230"/>
      <c r="C14" s="324" t="s">
        <v>607</v>
      </c>
      <c r="D14" s="325"/>
      <c r="E14" s="325"/>
      <c r="F14" s="325"/>
      <c r="G14" s="325"/>
      <c r="H14" s="228"/>
      <c r="I14" s="228"/>
      <c r="J14" s="228"/>
      <c r="K14" s="228"/>
      <c r="L14" s="228"/>
      <c r="M14" s="228"/>
      <c r="N14" s="228"/>
      <c r="O14" s="228"/>
      <c r="P14" s="228"/>
      <c r="Q14" s="228"/>
      <c r="R14" s="201"/>
      <c r="S14" s="201"/>
      <c r="T14" s="201"/>
      <c r="U14" s="228"/>
      <c r="V14" s="228"/>
      <c r="W14" s="228"/>
      <c r="AG14" s="86" t="s">
        <v>324</v>
      </c>
      <c r="BA14" s="231" t="str">
        <f>C14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row>
    <row r="15" spans="1:53" s="86" customFormat="1" ht="10.199999999999999" outlineLevel="1">
      <c r="A15" s="229"/>
      <c r="B15" s="230"/>
      <c r="C15" s="320"/>
      <c r="D15" s="321"/>
      <c r="E15" s="321"/>
      <c r="F15" s="321"/>
      <c r="G15" s="321"/>
      <c r="H15" s="228"/>
      <c r="I15" s="228"/>
      <c r="J15" s="228"/>
      <c r="K15" s="228"/>
      <c r="L15" s="228"/>
      <c r="M15" s="228"/>
      <c r="N15" s="228"/>
      <c r="O15" s="228"/>
      <c r="P15" s="228"/>
      <c r="Q15" s="228"/>
      <c r="R15" s="201"/>
      <c r="S15" s="201"/>
      <c r="T15" s="201"/>
      <c r="U15" s="228"/>
      <c r="V15" s="228"/>
      <c r="W15" s="228"/>
      <c r="AG15" s="86" t="s">
        <v>279</v>
      </c>
    </row>
    <row r="16" spans="1:53" s="86" customFormat="1" ht="10.199999999999999">
      <c r="A16" s="218" t="s">
        <v>269</v>
      </c>
      <c r="B16" s="219" t="s">
        <v>131</v>
      </c>
      <c r="C16" s="208" t="s">
        <v>132</v>
      </c>
      <c r="D16" s="195"/>
      <c r="E16" s="220"/>
      <c r="F16" s="221"/>
      <c r="G16" s="221">
        <f>SUMIF(AG17:AG28,"&lt;&gt;NOR",G17:G28)</f>
        <v>0</v>
      </c>
      <c r="H16" s="221"/>
      <c r="I16" s="221">
        <f>SUM(I17:I28)</f>
        <v>0</v>
      </c>
      <c r="J16" s="221"/>
      <c r="K16" s="221">
        <f>SUM(K17:K28)</f>
        <v>0</v>
      </c>
      <c r="L16" s="221"/>
      <c r="M16" s="221">
        <f>SUM(M17:M28)</f>
        <v>0</v>
      </c>
      <c r="N16" s="221"/>
      <c r="O16" s="221">
        <f>SUM(O17:O28)</f>
        <v>0</v>
      </c>
      <c r="P16" s="221"/>
      <c r="Q16" s="221">
        <f>SUM(Q17:Q28)</f>
        <v>0</v>
      </c>
      <c r="R16" s="196"/>
      <c r="S16" s="196"/>
      <c r="T16" s="197"/>
      <c r="U16" s="222"/>
      <c r="V16" s="222">
        <f>SUM(V17:V28)</f>
        <v>0.71000000000000008</v>
      </c>
      <c r="W16" s="222"/>
      <c r="AG16" s="86" t="s">
        <v>270</v>
      </c>
    </row>
    <row r="17" spans="1:33" s="86" customFormat="1" ht="10.199999999999999" outlineLevel="1">
      <c r="A17" s="223">
        <v>3</v>
      </c>
      <c r="B17" s="224" t="s">
        <v>611</v>
      </c>
      <c r="C17" s="209" t="s">
        <v>612</v>
      </c>
      <c r="D17" s="198" t="s">
        <v>334</v>
      </c>
      <c r="E17" s="225">
        <v>1.59</v>
      </c>
      <c r="F17" s="226"/>
      <c r="G17" s="227">
        <f>ROUND(E17*F17,2)</f>
        <v>0</v>
      </c>
      <c r="H17" s="226"/>
      <c r="I17" s="227">
        <f>ROUND(E17*H17,2)</f>
        <v>0</v>
      </c>
      <c r="J17" s="226"/>
      <c r="K17" s="227">
        <f>ROUND(E17*J17,2)</f>
        <v>0</v>
      </c>
      <c r="L17" s="227">
        <v>21</v>
      </c>
      <c r="M17" s="227">
        <f>G17*(1+L17/100)</f>
        <v>0</v>
      </c>
      <c r="N17" s="227">
        <v>0</v>
      </c>
      <c r="O17" s="227">
        <f>ROUND(E17*N17,2)</f>
        <v>0</v>
      </c>
      <c r="P17" s="227">
        <v>0</v>
      </c>
      <c r="Q17" s="227">
        <f>ROUND(E17*P17,2)</f>
        <v>0</v>
      </c>
      <c r="R17" s="199" t="s">
        <v>606</v>
      </c>
      <c r="S17" s="199" t="s">
        <v>274</v>
      </c>
      <c r="T17" s="200" t="s">
        <v>274</v>
      </c>
      <c r="U17" s="228">
        <v>0.34499999999999997</v>
      </c>
      <c r="V17" s="228">
        <f>ROUND(E17*U17,2)</f>
        <v>0.55000000000000004</v>
      </c>
      <c r="W17" s="228"/>
      <c r="AG17" s="86" t="s">
        <v>322</v>
      </c>
    </row>
    <row r="18" spans="1:33" s="86" customFormat="1" ht="10.199999999999999" outlineLevel="1">
      <c r="A18" s="229"/>
      <c r="B18" s="230"/>
      <c r="C18" s="324" t="s">
        <v>613</v>
      </c>
      <c r="D18" s="325"/>
      <c r="E18" s="325"/>
      <c r="F18" s="325"/>
      <c r="G18" s="325"/>
      <c r="H18" s="228"/>
      <c r="I18" s="228"/>
      <c r="J18" s="228"/>
      <c r="K18" s="228"/>
      <c r="L18" s="228"/>
      <c r="M18" s="228"/>
      <c r="N18" s="228"/>
      <c r="O18" s="228"/>
      <c r="P18" s="228"/>
      <c r="Q18" s="228"/>
      <c r="R18" s="201"/>
      <c r="S18" s="201"/>
      <c r="T18" s="201"/>
      <c r="U18" s="228"/>
      <c r="V18" s="228"/>
      <c r="W18" s="228"/>
      <c r="AG18" s="86" t="s">
        <v>324</v>
      </c>
    </row>
    <row r="19" spans="1:33" s="86" customFormat="1" ht="10.199999999999999" outlineLevel="1">
      <c r="A19" s="229"/>
      <c r="B19" s="230"/>
      <c r="C19" s="320"/>
      <c r="D19" s="321"/>
      <c r="E19" s="321"/>
      <c r="F19" s="321"/>
      <c r="G19" s="321"/>
      <c r="H19" s="228"/>
      <c r="I19" s="228"/>
      <c r="J19" s="228"/>
      <c r="K19" s="228"/>
      <c r="L19" s="228"/>
      <c r="M19" s="228"/>
      <c r="N19" s="228"/>
      <c r="O19" s="228"/>
      <c r="P19" s="228"/>
      <c r="Q19" s="228"/>
      <c r="R19" s="201"/>
      <c r="S19" s="201"/>
      <c r="T19" s="201"/>
      <c r="U19" s="228"/>
      <c r="V19" s="228"/>
      <c r="W19" s="228"/>
      <c r="AG19" s="86" t="s">
        <v>279</v>
      </c>
    </row>
    <row r="20" spans="1:33" s="86" customFormat="1" ht="10.199999999999999" outlineLevel="1">
      <c r="A20" s="223">
        <v>4</v>
      </c>
      <c r="B20" s="224" t="s">
        <v>614</v>
      </c>
      <c r="C20" s="209" t="s">
        <v>615</v>
      </c>
      <c r="D20" s="198" t="s">
        <v>334</v>
      </c>
      <c r="E20" s="225">
        <v>1.59</v>
      </c>
      <c r="F20" s="226"/>
      <c r="G20" s="227">
        <f>ROUND(E20*F20,2)</f>
        <v>0</v>
      </c>
      <c r="H20" s="226"/>
      <c r="I20" s="227">
        <f>ROUND(E20*H20,2)</f>
        <v>0</v>
      </c>
      <c r="J20" s="226"/>
      <c r="K20" s="227">
        <f>ROUND(E20*J20,2)</f>
        <v>0</v>
      </c>
      <c r="L20" s="227">
        <v>21</v>
      </c>
      <c r="M20" s="227">
        <f>G20*(1+L20/100)</f>
        <v>0</v>
      </c>
      <c r="N20" s="227">
        <v>0</v>
      </c>
      <c r="O20" s="227">
        <f>ROUND(E20*N20,2)</f>
        <v>0</v>
      </c>
      <c r="P20" s="227">
        <v>0</v>
      </c>
      <c r="Q20" s="227">
        <f>ROUND(E20*P20,2)</f>
        <v>0</v>
      </c>
      <c r="R20" s="199" t="s">
        <v>606</v>
      </c>
      <c r="S20" s="199" t="s">
        <v>274</v>
      </c>
      <c r="T20" s="200" t="s">
        <v>274</v>
      </c>
      <c r="U20" s="228">
        <v>8.6999999999999994E-2</v>
      </c>
      <c r="V20" s="228">
        <f>ROUND(E20*U20,2)</f>
        <v>0.14000000000000001</v>
      </c>
      <c r="W20" s="228"/>
      <c r="AG20" s="86" t="s">
        <v>322</v>
      </c>
    </row>
    <row r="21" spans="1:33" s="86" customFormat="1" ht="10.199999999999999" outlineLevel="1">
      <c r="A21" s="229"/>
      <c r="B21" s="230"/>
      <c r="C21" s="324" t="s">
        <v>616</v>
      </c>
      <c r="D21" s="325"/>
      <c r="E21" s="325"/>
      <c r="F21" s="325"/>
      <c r="G21" s="325"/>
      <c r="H21" s="228"/>
      <c r="I21" s="228"/>
      <c r="J21" s="228"/>
      <c r="K21" s="228"/>
      <c r="L21" s="228"/>
      <c r="M21" s="228"/>
      <c r="N21" s="228"/>
      <c r="O21" s="228"/>
      <c r="P21" s="228"/>
      <c r="Q21" s="228"/>
      <c r="R21" s="201"/>
      <c r="S21" s="201"/>
      <c r="T21" s="201"/>
      <c r="U21" s="228"/>
      <c r="V21" s="228"/>
      <c r="W21" s="228"/>
      <c r="AG21" s="86" t="s">
        <v>324</v>
      </c>
    </row>
    <row r="22" spans="1:33" s="86" customFormat="1" ht="10.199999999999999" outlineLevel="1">
      <c r="A22" s="229"/>
      <c r="B22" s="230"/>
      <c r="C22" s="320"/>
      <c r="D22" s="321"/>
      <c r="E22" s="321"/>
      <c r="F22" s="321"/>
      <c r="G22" s="321"/>
      <c r="H22" s="228"/>
      <c r="I22" s="228"/>
      <c r="J22" s="228"/>
      <c r="K22" s="228"/>
      <c r="L22" s="228"/>
      <c r="M22" s="228"/>
      <c r="N22" s="228"/>
      <c r="O22" s="228"/>
      <c r="P22" s="228"/>
      <c r="Q22" s="228"/>
      <c r="R22" s="201"/>
      <c r="S22" s="201"/>
      <c r="T22" s="201"/>
      <c r="U22" s="228"/>
      <c r="V22" s="228"/>
      <c r="W22" s="228"/>
      <c r="AG22" s="86" t="s">
        <v>279</v>
      </c>
    </row>
    <row r="23" spans="1:33" s="86" customFormat="1" ht="20.399999999999999" outlineLevel="1">
      <c r="A23" s="223">
        <v>5</v>
      </c>
      <c r="B23" s="224" t="s">
        <v>617</v>
      </c>
      <c r="C23" s="209" t="s">
        <v>618</v>
      </c>
      <c r="D23" s="198" t="s">
        <v>334</v>
      </c>
      <c r="E23" s="225">
        <v>1.59</v>
      </c>
      <c r="F23" s="226"/>
      <c r="G23" s="227">
        <f>ROUND(E23*F23,2)</f>
        <v>0</v>
      </c>
      <c r="H23" s="226"/>
      <c r="I23" s="227">
        <f>ROUND(E23*H23,2)</f>
        <v>0</v>
      </c>
      <c r="J23" s="226"/>
      <c r="K23" s="227">
        <f>ROUND(E23*J23,2)</f>
        <v>0</v>
      </c>
      <c r="L23" s="227">
        <v>21</v>
      </c>
      <c r="M23" s="227">
        <f>G23*(1+L23/100)</f>
        <v>0</v>
      </c>
      <c r="N23" s="227">
        <v>0</v>
      </c>
      <c r="O23" s="227">
        <f>ROUND(E23*N23,2)</f>
        <v>0</v>
      </c>
      <c r="P23" s="227">
        <v>0</v>
      </c>
      <c r="Q23" s="227">
        <f>ROUND(E23*P23,2)</f>
        <v>0</v>
      </c>
      <c r="R23" s="199" t="s">
        <v>606</v>
      </c>
      <c r="S23" s="199" t="s">
        <v>274</v>
      </c>
      <c r="T23" s="200" t="s">
        <v>274</v>
      </c>
      <c r="U23" s="228">
        <v>1.0999999999999999E-2</v>
      </c>
      <c r="V23" s="228">
        <f>ROUND(E23*U23,2)</f>
        <v>0.02</v>
      </c>
      <c r="W23" s="228"/>
      <c r="AG23" s="86" t="s">
        <v>322</v>
      </c>
    </row>
    <row r="24" spans="1:33" s="86" customFormat="1" ht="10.199999999999999" outlineLevel="1">
      <c r="A24" s="229"/>
      <c r="B24" s="230"/>
      <c r="C24" s="324" t="s">
        <v>616</v>
      </c>
      <c r="D24" s="325"/>
      <c r="E24" s="325"/>
      <c r="F24" s="325"/>
      <c r="G24" s="325"/>
      <c r="H24" s="228"/>
      <c r="I24" s="228"/>
      <c r="J24" s="228"/>
      <c r="K24" s="228"/>
      <c r="L24" s="228"/>
      <c r="M24" s="228"/>
      <c r="N24" s="228"/>
      <c r="O24" s="228"/>
      <c r="P24" s="228"/>
      <c r="Q24" s="228"/>
      <c r="R24" s="201"/>
      <c r="S24" s="201"/>
      <c r="T24" s="201"/>
      <c r="U24" s="228"/>
      <c r="V24" s="228"/>
      <c r="W24" s="228"/>
      <c r="AG24" s="86" t="s">
        <v>324</v>
      </c>
    </row>
    <row r="25" spans="1:33" s="86" customFormat="1" ht="10.199999999999999" outlineLevel="1">
      <c r="A25" s="229"/>
      <c r="B25" s="230"/>
      <c r="C25" s="320"/>
      <c r="D25" s="321"/>
      <c r="E25" s="321"/>
      <c r="F25" s="321"/>
      <c r="G25" s="321"/>
      <c r="H25" s="228"/>
      <c r="I25" s="228"/>
      <c r="J25" s="228"/>
      <c r="K25" s="228"/>
      <c r="L25" s="228"/>
      <c r="M25" s="228"/>
      <c r="N25" s="228"/>
      <c r="O25" s="228"/>
      <c r="P25" s="228"/>
      <c r="Q25" s="228"/>
      <c r="R25" s="201"/>
      <c r="S25" s="201"/>
      <c r="T25" s="201"/>
      <c r="U25" s="228"/>
      <c r="V25" s="228"/>
      <c r="W25" s="228"/>
      <c r="AG25" s="86" t="s">
        <v>279</v>
      </c>
    </row>
    <row r="26" spans="1:33" s="86" customFormat="1" ht="30.6" outlineLevel="1">
      <c r="A26" s="223">
        <v>6</v>
      </c>
      <c r="B26" s="224" t="s">
        <v>619</v>
      </c>
      <c r="C26" s="209" t="s">
        <v>620</v>
      </c>
      <c r="D26" s="198" t="s">
        <v>334</v>
      </c>
      <c r="E26" s="225">
        <v>22.26</v>
      </c>
      <c r="F26" s="226"/>
      <c r="G26" s="227">
        <f>ROUND(E26*F26,2)</f>
        <v>0</v>
      </c>
      <c r="H26" s="226"/>
      <c r="I26" s="227">
        <f>ROUND(E26*H26,2)</f>
        <v>0</v>
      </c>
      <c r="J26" s="226"/>
      <c r="K26" s="227">
        <f>ROUND(E26*J26,2)</f>
        <v>0</v>
      </c>
      <c r="L26" s="227">
        <v>21</v>
      </c>
      <c r="M26" s="227">
        <f>G26*(1+L26/100)</f>
        <v>0</v>
      </c>
      <c r="N26" s="227">
        <v>0</v>
      </c>
      <c r="O26" s="227">
        <f>ROUND(E26*N26,2)</f>
        <v>0</v>
      </c>
      <c r="P26" s="227">
        <v>0</v>
      </c>
      <c r="Q26" s="227">
        <f>ROUND(E26*P26,2)</f>
        <v>0</v>
      </c>
      <c r="R26" s="199" t="s">
        <v>606</v>
      </c>
      <c r="S26" s="199" t="s">
        <v>274</v>
      </c>
      <c r="T26" s="200" t="s">
        <v>274</v>
      </c>
      <c r="U26" s="228">
        <v>0</v>
      </c>
      <c r="V26" s="228">
        <f>ROUND(E26*U26,2)</f>
        <v>0</v>
      </c>
      <c r="W26" s="228"/>
      <c r="AG26" s="86" t="s">
        <v>322</v>
      </c>
    </row>
    <row r="27" spans="1:33" s="86" customFormat="1" ht="10.199999999999999" outlineLevel="1">
      <c r="A27" s="229"/>
      <c r="B27" s="230"/>
      <c r="C27" s="324" t="s">
        <v>616</v>
      </c>
      <c r="D27" s="325"/>
      <c r="E27" s="325"/>
      <c r="F27" s="325"/>
      <c r="G27" s="325"/>
      <c r="H27" s="228"/>
      <c r="I27" s="228"/>
      <c r="J27" s="228"/>
      <c r="K27" s="228"/>
      <c r="L27" s="228"/>
      <c r="M27" s="228"/>
      <c r="N27" s="228"/>
      <c r="O27" s="228"/>
      <c r="P27" s="228"/>
      <c r="Q27" s="228"/>
      <c r="R27" s="201"/>
      <c r="S27" s="201"/>
      <c r="T27" s="201"/>
      <c r="U27" s="228"/>
      <c r="V27" s="228"/>
      <c r="W27" s="228"/>
      <c r="AG27" s="86" t="s">
        <v>324</v>
      </c>
    </row>
    <row r="28" spans="1:33" s="86" customFormat="1" ht="10.199999999999999" outlineLevel="1">
      <c r="A28" s="229"/>
      <c r="B28" s="230"/>
      <c r="C28" s="320"/>
      <c r="D28" s="321"/>
      <c r="E28" s="321"/>
      <c r="F28" s="321"/>
      <c r="G28" s="321"/>
      <c r="H28" s="228"/>
      <c r="I28" s="228"/>
      <c r="J28" s="228"/>
      <c r="K28" s="228"/>
      <c r="L28" s="228"/>
      <c r="M28" s="228"/>
      <c r="N28" s="228"/>
      <c r="O28" s="228"/>
      <c r="P28" s="228"/>
      <c r="Q28" s="228"/>
      <c r="R28" s="201"/>
      <c r="S28" s="201"/>
      <c r="T28" s="201"/>
      <c r="U28" s="228"/>
      <c r="V28" s="228"/>
      <c r="W28" s="228"/>
      <c r="AG28" s="86" t="s">
        <v>279</v>
      </c>
    </row>
    <row r="29" spans="1:33" s="86" customFormat="1" ht="10.199999999999999">
      <c r="A29" s="218" t="s">
        <v>269</v>
      </c>
      <c r="B29" s="219" t="s">
        <v>137</v>
      </c>
      <c r="C29" s="208" t="s">
        <v>138</v>
      </c>
      <c r="D29" s="195"/>
      <c r="E29" s="220"/>
      <c r="F29" s="221"/>
      <c r="G29" s="221">
        <f>SUMIF(AG30:AG31,"&lt;&gt;NOR",G30:G31)</f>
        <v>0</v>
      </c>
      <c r="H29" s="221"/>
      <c r="I29" s="221">
        <f>SUM(I30:I31)</f>
        <v>0</v>
      </c>
      <c r="J29" s="221"/>
      <c r="K29" s="221">
        <f>SUM(K30:K31)</f>
        <v>0</v>
      </c>
      <c r="L29" s="221"/>
      <c r="M29" s="221">
        <f>SUM(M30:M31)</f>
        <v>0</v>
      </c>
      <c r="N29" s="221"/>
      <c r="O29" s="221">
        <f>SUM(O30:O31)</f>
        <v>0</v>
      </c>
      <c r="P29" s="221"/>
      <c r="Q29" s="221">
        <f>SUM(Q30:Q31)</f>
        <v>0</v>
      </c>
      <c r="R29" s="196"/>
      <c r="S29" s="196"/>
      <c r="T29" s="197"/>
      <c r="U29" s="222"/>
      <c r="V29" s="222">
        <f>SUM(V30:V31)</f>
        <v>0</v>
      </c>
      <c r="W29" s="222"/>
      <c r="AG29" s="86" t="s">
        <v>270</v>
      </c>
    </row>
    <row r="30" spans="1:33" s="86" customFormat="1" ht="10.199999999999999" outlineLevel="1">
      <c r="A30" s="223">
        <v>7</v>
      </c>
      <c r="B30" s="224" t="s">
        <v>621</v>
      </c>
      <c r="C30" s="209" t="s">
        <v>622</v>
      </c>
      <c r="D30" s="198" t="s">
        <v>334</v>
      </c>
      <c r="E30" s="225">
        <v>1.59</v>
      </c>
      <c r="F30" s="226"/>
      <c r="G30" s="227">
        <f>ROUND(E30*F30,2)</f>
        <v>0</v>
      </c>
      <c r="H30" s="226"/>
      <c r="I30" s="227">
        <f>ROUND(E30*H30,2)</f>
        <v>0</v>
      </c>
      <c r="J30" s="226"/>
      <c r="K30" s="227">
        <f>ROUND(E30*J30,2)</f>
        <v>0</v>
      </c>
      <c r="L30" s="227">
        <v>21</v>
      </c>
      <c r="M30" s="227">
        <f>G30*(1+L30/100)</f>
        <v>0</v>
      </c>
      <c r="N30" s="227">
        <v>0</v>
      </c>
      <c r="O30" s="227">
        <f>ROUND(E30*N30,2)</f>
        <v>0</v>
      </c>
      <c r="P30" s="227">
        <v>0</v>
      </c>
      <c r="Q30" s="227">
        <f>ROUND(E30*P30,2)</f>
        <v>0</v>
      </c>
      <c r="R30" s="199" t="s">
        <v>606</v>
      </c>
      <c r="S30" s="199" t="s">
        <v>274</v>
      </c>
      <c r="T30" s="200" t="s">
        <v>274</v>
      </c>
      <c r="U30" s="228">
        <v>0</v>
      </c>
      <c r="V30" s="228">
        <f>ROUND(E30*U30,2)</f>
        <v>0</v>
      </c>
      <c r="W30" s="228"/>
      <c r="AG30" s="86" t="s">
        <v>322</v>
      </c>
    </row>
    <row r="31" spans="1:33" s="86" customFormat="1" ht="10.199999999999999" outlineLevel="1">
      <c r="A31" s="229"/>
      <c r="B31" s="230"/>
      <c r="C31" s="326"/>
      <c r="D31" s="327"/>
      <c r="E31" s="327"/>
      <c r="F31" s="327"/>
      <c r="G31" s="327"/>
      <c r="H31" s="228"/>
      <c r="I31" s="228"/>
      <c r="J31" s="228"/>
      <c r="K31" s="228"/>
      <c r="L31" s="228"/>
      <c r="M31" s="228"/>
      <c r="N31" s="228"/>
      <c r="O31" s="228"/>
      <c r="P31" s="228"/>
      <c r="Q31" s="228"/>
      <c r="R31" s="201"/>
      <c r="S31" s="201"/>
      <c r="T31" s="201"/>
      <c r="U31" s="228"/>
      <c r="V31" s="228"/>
      <c r="W31" s="228"/>
      <c r="AG31" s="86" t="s">
        <v>279</v>
      </c>
    </row>
    <row r="32" spans="1:33" s="86" customFormat="1" ht="10.199999999999999">
      <c r="A32" s="218" t="s">
        <v>269</v>
      </c>
      <c r="B32" s="219" t="s">
        <v>141</v>
      </c>
      <c r="C32" s="208" t="s">
        <v>142</v>
      </c>
      <c r="D32" s="195"/>
      <c r="E32" s="220"/>
      <c r="F32" s="221"/>
      <c r="G32" s="221">
        <f>SUMIF(AG33:AG46,"&lt;&gt;NOR",G33:G46)</f>
        <v>0</v>
      </c>
      <c r="H32" s="221"/>
      <c r="I32" s="221">
        <f>SUM(I33:I46)</f>
        <v>0</v>
      </c>
      <c r="J32" s="221"/>
      <c r="K32" s="221">
        <f>SUM(K33:K46)</f>
        <v>0</v>
      </c>
      <c r="L32" s="221"/>
      <c r="M32" s="221">
        <f>SUM(M33:M46)</f>
        <v>0</v>
      </c>
      <c r="N32" s="221"/>
      <c r="O32" s="221">
        <f>SUM(O33:O46)</f>
        <v>5.64</v>
      </c>
      <c r="P32" s="221"/>
      <c r="Q32" s="221">
        <f>SUM(Q33:Q46)</f>
        <v>0</v>
      </c>
      <c r="R32" s="196"/>
      <c r="S32" s="196"/>
      <c r="T32" s="197"/>
      <c r="U32" s="222"/>
      <c r="V32" s="222">
        <f>SUM(V33:V46)</f>
        <v>6</v>
      </c>
      <c r="W32" s="222"/>
      <c r="AG32" s="86" t="s">
        <v>270</v>
      </c>
    </row>
    <row r="33" spans="1:53" s="86" customFormat="1" ht="10.199999999999999" outlineLevel="1">
      <c r="A33" s="223">
        <v>8</v>
      </c>
      <c r="B33" s="224" t="s">
        <v>623</v>
      </c>
      <c r="C33" s="209" t="s">
        <v>624</v>
      </c>
      <c r="D33" s="198" t="s">
        <v>334</v>
      </c>
      <c r="E33" s="225">
        <v>1.4127799999999999</v>
      </c>
      <c r="F33" s="226"/>
      <c r="G33" s="227">
        <f>ROUND(E33*F33,2)</f>
        <v>0</v>
      </c>
      <c r="H33" s="226"/>
      <c r="I33" s="227">
        <f>ROUND(E33*H33,2)</f>
        <v>0</v>
      </c>
      <c r="J33" s="226"/>
      <c r="K33" s="227">
        <f>ROUND(E33*J33,2)</f>
        <v>0</v>
      </c>
      <c r="L33" s="227">
        <v>21</v>
      </c>
      <c r="M33" s="227">
        <f>G33*(1+L33/100)</f>
        <v>0</v>
      </c>
      <c r="N33" s="227">
        <v>2.5249999999999999</v>
      </c>
      <c r="O33" s="227">
        <f>ROUND(E33*N33,2)</f>
        <v>3.57</v>
      </c>
      <c r="P33" s="227">
        <v>0</v>
      </c>
      <c r="Q33" s="227">
        <f>ROUND(E33*P33,2)</f>
        <v>0</v>
      </c>
      <c r="R33" s="199" t="s">
        <v>321</v>
      </c>
      <c r="S33" s="199" t="s">
        <v>274</v>
      </c>
      <c r="T33" s="200" t="s">
        <v>274</v>
      </c>
      <c r="U33" s="228">
        <v>0.47699999999999998</v>
      </c>
      <c r="V33" s="228">
        <f>ROUND(E33*U33,2)</f>
        <v>0.67</v>
      </c>
      <c r="W33" s="228"/>
      <c r="AG33" s="86" t="s">
        <v>322</v>
      </c>
    </row>
    <row r="34" spans="1:53" s="86" customFormat="1" ht="10.199999999999999" outlineLevel="1">
      <c r="A34" s="229"/>
      <c r="B34" s="230"/>
      <c r="C34" s="212" t="s">
        <v>625</v>
      </c>
      <c r="D34" s="203"/>
      <c r="E34" s="235">
        <v>1.4127799999999999</v>
      </c>
      <c r="F34" s="228"/>
      <c r="G34" s="228"/>
      <c r="H34" s="228"/>
      <c r="I34" s="228"/>
      <c r="J34" s="228"/>
      <c r="K34" s="228"/>
      <c r="L34" s="228"/>
      <c r="M34" s="228"/>
      <c r="N34" s="228"/>
      <c r="O34" s="228"/>
      <c r="P34" s="228"/>
      <c r="Q34" s="228"/>
      <c r="R34" s="201"/>
      <c r="S34" s="201"/>
      <c r="T34" s="201"/>
      <c r="U34" s="228"/>
      <c r="V34" s="228"/>
      <c r="W34" s="228"/>
      <c r="AG34" s="86" t="s">
        <v>326</v>
      </c>
      <c r="AH34" s="86">
        <v>0</v>
      </c>
    </row>
    <row r="35" spans="1:53" s="86" customFormat="1" ht="10.199999999999999" outlineLevel="1">
      <c r="A35" s="229"/>
      <c r="B35" s="230"/>
      <c r="C35" s="320"/>
      <c r="D35" s="321"/>
      <c r="E35" s="321"/>
      <c r="F35" s="321"/>
      <c r="G35" s="321"/>
      <c r="H35" s="228"/>
      <c r="I35" s="228"/>
      <c r="J35" s="228"/>
      <c r="K35" s="228"/>
      <c r="L35" s="228"/>
      <c r="M35" s="228"/>
      <c r="N35" s="228"/>
      <c r="O35" s="228"/>
      <c r="P35" s="228"/>
      <c r="Q35" s="228"/>
      <c r="R35" s="201"/>
      <c r="S35" s="201"/>
      <c r="T35" s="201"/>
      <c r="U35" s="228"/>
      <c r="V35" s="228"/>
      <c r="W35" s="228"/>
      <c r="AG35" s="86" t="s">
        <v>279</v>
      </c>
    </row>
    <row r="36" spans="1:53" s="86" customFormat="1" ht="10.199999999999999" outlineLevel="1">
      <c r="A36" s="223">
        <v>9</v>
      </c>
      <c r="B36" s="224" t="s">
        <v>623</v>
      </c>
      <c r="C36" s="209" t="s">
        <v>624</v>
      </c>
      <c r="D36" s="198" t="s">
        <v>334</v>
      </c>
      <c r="E36" s="225">
        <v>0.73499999999999999</v>
      </c>
      <c r="F36" s="226"/>
      <c r="G36" s="227">
        <f>ROUND(E36*F36,2)</f>
        <v>0</v>
      </c>
      <c r="H36" s="226"/>
      <c r="I36" s="227">
        <f>ROUND(E36*H36,2)</f>
        <v>0</v>
      </c>
      <c r="J36" s="226"/>
      <c r="K36" s="227">
        <f>ROUND(E36*J36,2)</f>
        <v>0</v>
      </c>
      <c r="L36" s="227">
        <v>21</v>
      </c>
      <c r="M36" s="227">
        <f>G36*(1+L36/100)</f>
        <v>0</v>
      </c>
      <c r="N36" s="227">
        <v>2.5249999999999999</v>
      </c>
      <c r="O36" s="227">
        <f>ROUND(E36*N36,2)</f>
        <v>1.86</v>
      </c>
      <c r="P36" s="227">
        <v>0</v>
      </c>
      <c r="Q36" s="227">
        <f>ROUND(E36*P36,2)</f>
        <v>0</v>
      </c>
      <c r="R36" s="199" t="s">
        <v>321</v>
      </c>
      <c r="S36" s="199" t="s">
        <v>274</v>
      </c>
      <c r="T36" s="200" t="s">
        <v>274</v>
      </c>
      <c r="U36" s="228">
        <v>0.47699999999999998</v>
      </c>
      <c r="V36" s="228">
        <f>ROUND(E36*U36,2)</f>
        <v>0.35</v>
      </c>
      <c r="W36" s="228"/>
      <c r="AG36" s="86" t="s">
        <v>322</v>
      </c>
    </row>
    <row r="37" spans="1:53" s="86" customFormat="1" ht="10.199999999999999" outlineLevel="1">
      <c r="A37" s="229"/>
      <c r="B37" s="230"/>
      <c r="C37" s="212" t="s">
        <v>626</v>
      </c>
      <c r="D37" s="203"/>
      <c r="E37" s="235">
        <v>0.73499999999999999</v>
      </c>
      <c r="F37" s="228"/>
      <c r="G37" s="228"/>
      <c r="H37" s="228"/>
      <c r="I37" s="228"/>
      <c r="J37" s="228"/>
      <c r="K37" s="228"/>
      <c r="L37" s="228"/>
      <c r="M37" s="228"/>
      <c r="N37" s="228"/>
      <c r="O37" s="228"/>
      <c r="P37" s="228"/>
      <c r="Q37" s="228"/>
      <c r="R37" s="201"/>
      <c r="S37" s="201"/>
      <c r="T37" s="201"/>
      <c r="U37" s="228"/>
      <c r="V37" s="228"/>
      <c r="W37" s="228"/>
      <c r="AG37" s="86" t="s">
        <v>326</v>
      </c>
      <c r="AH37" s="86">
        <v>0</v>
      </c>
    </row>
    <row r="38" spans="1:53" s="86" customFormat="1" ht="10.199999999999999" outlineLevel="1">
      <c r="A38" s="229"/>
      <c r="B38" s="230"/>
      <c r="C38" s="320"/>
      <c r="D38" s="321"/>
      <c r="E38" s="321"/>
      <c r="F38" s="321"/>
      <c r="G38" s="321"/>
      <c r="H38" s="228"/>
      <c r="I38" s="228"/>
      <c r="J38" s="228"/>
      <c r="K38" s="228"/>
      <c r="L38" s="228"/>
      <c r="M38" s="228"/>
      <c r="N38" s="228"/>
      <c r="O38" s="228"/>
      <c r="P38" s="228"/>
      <c r="Q38" s="228"/>
      <c r="R38" s="201"/>
      <c r="S38" s="201"/>
      <c r="T38" s="201"/>
      <c r="U38" s="228"/>
      <c r="V38" s="228"/>
      <c r="W38" s="228"/>
      <c r="AG38" s="86" t="s">
        <v>279</v>
      </c>
    </row>
    <row r="39" spans="1:53" s="86" customFormat="1" ht="20.399999999999999" outlineLevel="1">
      <c r="A39" s="223">
        <v>10</v>
      </c>
      <c r="B39" s="224" t="s">
        <v>627</v>
      </c>
      <c r="C39" s="209" t="s">
        <v>628</v>
      </c>
      <c r="D39" s="198" t="s">
        <v>320</v>
      </c>
      <c r="E39" s="225">
        <v>5.88</v>
      </c>
      <c r="F39" s="226"/>
      <c r="G39" s="227">
        <f>ROUND(E39*F39,2)</f>
        <v>0</v>
      </c>
      <c r="H39" s="226"/>
      <c r="I39" s="227">
        <f>ROUND(E39*H39,2)</f>
        <v>0</v>
      </c>
      <c r="J39" s="226"/>
      <c r="K39" s="227">
        <f>ROUND(E39*J39,2)</f>
        <v>0</v>
      </c>
      <c r="L39" s="227">
        <v>21</v>
      </c>
      <c r="M39" s="227">
        <f>G39*(1+L39/100)</f>
        <v>0</v>
      </c>
      <c r="N39" s="227">
        <v>3.6400000000000002E-2</v>
      </c>
      <c r="O39" s="227">
        <f>ROUND(E39*N39,2)</f>
        <v>0.21</v>
      </c>
      <c r="P39" s="227">
        <v>0</v>
      </c>
      <c r="Q39" s="227">
        <f>ROUND(E39*P39,2)</f>
        <v>0</v>
      </c>
      <c r="R39" s="199" t="s">
        <v>321</v>
      </c>
      <c r="S39" s="199" t="s">
        <v>274</v>
      </c>
      <c r="T39" s="200" t="s">
        <v>274</v>
      </c>
      <c r="U39" s="228">
        <v>0.52700000000000002</v>
      </c>
      <c r="V39" s="228">
        <f>ROUND(E39*U39,2)</f>
        <v>3.1</v>
      </c>
      <c r="W39" s="228"/>
      <c r="AG39" s="86" t="s">
        <v>322</v>
      </c>
    </row>
    <row r="40" spans="1:53" s="86" customFormat="1" ht="10.199999999999999" outlineLevel="1">
      <c r="A40" s="229"/>
      <c r="B40" s="230"/>
      <c r="C40" s="324" t="s">
        <v>629</v>
      </c>
      <c r="D40" s="325"/>
      <c r="E40" s="325"/>
      <c r="F40" s="325"/>
      <c r="G40" s="325"/>
      <c r="H40" s="228"/>
      <c r="I40" s="228"/>
      <c r="J40" s="228"/>
      <c r="K40" s="228"/>
      <c r="L40" s="228"/>
      <c r="M40" s="228"/>
      <c r="N40" s="228"/>
      <c r="O40" s="228"/>
      <c r="P40" s="228"/>
      <c r="Q40" s="228"/>
      <c r="R40" s="201"/>
      <c r="S40" s="201"/>
      <c r="T40" s="201"/>
      <c r="U40" s="228"/>
      <c r="V40" s="228"/>
      <c r="W40" s="228"/>
      <c r="AG40" s="86" t="s">
        <v>324</v>
      </c>
      <c r="BA40" s="231" t="str">
        <f>C40</f>
        <v>bednění svislé nebo šikmé (odkloněné), půdorysně přímé nebo zalomené, stěn základových patek ve volných nebo zapažených jámách, rýhách, šachtách, včetně případných vzpěr,</v>
      </c>
    </row>
    <row r="41" spans="1:53" s="86" customFormat="1" ht="10.199999999999999" outlineLevel="1">
      <c r="A41" s="229"/>
      <c r="B41" s="230"/>
      <c r="C41" s="212" t="s">
        <v>630</v>
      </c>
      <c r="D41" s="203"/>
      <c r="E41" s="235">
        <v>5.88</v>
      </c>
      <c r="F41" s="228"/>
      <c r="G41" s="228"/>
      <c r="H41" s="228"/>
      <c r="I41" s="228"/>
      <c r="J41" s="228"/>
      <c r="K41" s="228"/>
      <c r="L41" s="228"/>
      <c r="M41" s="228"/>
      <c r="N41" s="228"/>
      <c r="O41" s="228"/>
      <c r="P41" s="228"/>
      <c r="Q41" s="228"/>
      <c r="R41" s="201"/>
      <c r="S41" s="201"/>
      <c r="T41" s="201"/>
      <c r="U41" s="228"/>
      <c r="V41" s="228"/>
      <c r="W41" s="228"/>
      <c r="AG41" s="86" t="s">
        <v>326</v>
      </c>
      <c r="AH41" s="86">
        <v>0</v>
      </c>
    </row>
    <row r="42" spans="1:53" s="86" customFormat="1" ht="10.199999999999999" outlineLevel="1">
      <c r="A42" s="229"/>
      <c r="B42" s="230"/>
      <c r="C42" s="320"/>
      <c r="D42" s="321"/>
      <c r="E42" s="321"/>
      <c r="F42" s="321"/>
      <c r="G42" s="321"/>
      <c r="H42" s="228"/>
      <c r="I42" s="228"/>
      <c r="J42" s="228"/>
      <c r="K42" s="228"/>
      <c r="L42" s="228"/>
      <c r="M42" s="228"/>
      <c r="N42" s="228"/>
      <c r="O42" s="228"/>
      <c r="P42" s="228"/>
      <c r="Q42" s="228"/>
      <c r="R42" s="201"/>
      <c r="S42" s="201"/>
      <c r="T42" s="201"/>
      <c r="U42" s="228"/>
      <c r="V42" s="228"/>
      <c r="W42" s="228"/>
      <c r="AG42" s="86" t="s">
        <v>279</v>
      </c>
    </row>
    <row r="43" spans="1:53" s="86" customFormat="1" ht="10.199999999999999" outlineLevel="1">
      <c r="A43" s="223">
        <v>11</v>
      </c>
      <c r="B43" s="224" t="s">
        <v>631</v>
      </c>
      <c r="C43" s="209" t="s">
        <v>632</v>
      </c>
      <c r="D43" s="198" t="s">
        <v>320</v>
      </c>
      <c r="E43" s="225">
        <v>5.88</v>
      </c>
      <c r="F43" s="226"/>
      <c r="G43" s="227">
        <f>ROUND(E43*F43,2)</f>
        <v>0</v>
      </c>
      <c r="H43" s="226"/>
      <c r="I43" s="227">
        <f>ROUND(E43*H43,2)</f>
        <v>0</v>
      </c>
      <c r="J43" s="226"/>
      <c r="K43" s="227">
        <f>ROUND(E43*J43,2)</f>
        <v>0</v>
      </c>
      <c r="L43" s="227">
        <v>21</v>
      </c>
      <c r="M43" s="227">
        <f>G43*(1+L43/100)</f>
        <v>0</v>
      </c>
      <c r="N43" s="227">
        <v>0</v>
      </c>
      <c r="O43" s="227">
        <f>ROUND(E43*N43,2)</f>
        <v>0</v>
      </c>
      <c r="P43" s="227">
        <v>0</v>
      </c>
      <c r="Q43" s="227">
        <f>ROUND(E43*P43,2)</f>
        <v>0</v>
      </c>
      <c r="R43" s="199" t="s">
        <v>321</v>
      </c>
      <c r="S43" s="199" t="s">
        <v>274</v>
      </c>
      <c r="T43" s="200" t="s">
        <v>274</v>
      </c>
      <c r="U43" s="228">
        <v>0.32</v>
      </c>
      <c r="V43" s="228">
        <f>ROUND(E43*U43,2)</f>
        <v>1.88</v>
      </c>
      <c r="W43" s="228"/>
      <c r="AG43" s="86" t="s">
        <v>322</v>
      </c>
    </row>
    <row r="44" spans="1:53" s="86" customFormat="1" ht="10.199999999999999" outlineLevel="1">
      <c r="A44" s="229"/>
      <c r="B44" s="230"/>
      <c r="C44" s="324" t="s">
        <v>629</v>
      </c>
      <c r="D44" s="325"/>
      <c r="E44" s="325"/>
      <c r="F44" s="325"/>
      <c r="G44" s="325"/>
      <c r="H44" s="228"/>
      <c r="I44" s="228"/>
      <c r="J44" s="228"/>
      <c r="K44" s="228"/>
      <c r="L44" s="228"/>
      <c r="M44" s="228"/>
      <c r="N44" s="228"/>
      <c r="O44" s="228"/>
      <c r="P44" s="228"/>
      <c r="Q44" s="228"/>
      <c r="R44" s="201"/>
      <c r="S44" s="201"/>
      <c r="T44" s="201"/>
      <c r="U44" s="228"/>
      <c r="V44" s="228"/>
      <c r="W44" s="228"/>
      <c r="AG44" s="86" t="s">
        <v>324</v>
      </c>
      <c r="BA44" s="231" t="str">
        <f>C44</f>
        <v>bednění svislé nebo šikmé (odkloněné), půdorysně přímé nebo zalomené, stěn základových patek ve volných nebo zapažených jámách, rýhách, šachtách, včetně případných vzpěr,</v>
      </c>
    </row>
    <row r="45" spans="1:53" s="86" customFormat="1" ht="10.199999999999999" outlineLevel="1">
      <c r="A45" s="229"/>
      <c r="B45" s="230"/>
      <c r="C45" s="322" t="s">
        <v>633</v>
      </c>
      <c r="D45" s="323"/>
      <c r="E45" s="323"/>
      <c r="F45" s="323"/>
      <c r="G45" s="323"/>
      <c r="H45" s="228"/>
      <c r="I45" s="228"/>
      <c r="J45" s="228"/>
      <c r="K45" s="228"/>
      <c r="L45" s="228"/>
      <c r="M45" s="228"/>
      <c r="N45" s="228"/>
      <c r="O45" s="228"/>
      <c r="P45" s="228"/>
      <c r="Q45" s="228"/>
      <c r="R45" s="201"/>
      <c r="S45" s="201"/>
      <c r="T45" s="201"/>
      <c r="U45" s="228"/>
      <c r="V45" s="228"/>
      <c r="W45" s="228"/>
      <c r="AG45" s="86" t="s">
        <v>278</v>
      </c>
    </row>
    <row r="46" spans="1:53" s="86" customFormat="1" ht="10.199999999999999" outlineLevel="1">
      <c r="A46" s="229"/>
      <c r="B46" s="230"/>
      <c r="C46" s="320"/>
      <c r="D46" s="321"/>
      <c r="E46" s="321"/>
      <c r="F46" s="321"/>
      <c r="G46" s="321"/>
      <c r="H46" s="228"/>
      <c r="I46" s="228"/>
      <c r="J46" s="228"/>
      <c r="K46" s="228"/>
      <c r="L46" s="228"/>
      <c r="M46" s="228"/>
      <c r="N46" s="228"/>
      <c r="O46" s="228"/>
      <c r="P46" s="228"/>
      <c r="Q46" s="228"/>
      <c r="R46" s="201"/>
      <c r="S46" s="201"/>
      <c r="T46" s="201"/>
      <c r="U46" s="228"/>
      <c r="V46" s="228"/>
      <c r="W46" s="228"/>
      <c r="AG46" s="86" t="s">
        <v>279</v>
      </c>
    </row>
    <row r="47" spans="1:53" s="86" customFormat="1" ht="10.199999999999999">
      <c r="A47" s="218" t="s">
        <v>269</v>
      </c>
      <c r="B47" s="219" t="s">
        <v>151</v>
      </c>
      <c r="C47" s="208" t="s">
        <v>152</v>
      </c>
      <c r="D47" s="195"/>
      <c r="E47" s="220"/>
      <c r="F47" s="221"/>
      <c r="G47" s="221">
        <f>SUMIF(AG48:AG54,"&lt;&gt;NOR",G48:G54)</f>
        <v>0</v>
      </c>
      <c r="H47" s="221"/>
      <c r="I47" s="221">
        <f>SUM(I48:I54)</f>
        <v>0</v>
      </c>
      <c r="J47" s="221"/>
      <c r="K47" s="221">
        <f>SUM(K48:K54)</f>
        <v>0</v>
      </c>
      <c r="L47" s="221"/>
      <c r="M47" s="221">
        <f>SUM(M48:M54)</f>
        <v>0</v>
      </c>
      <c r="N47" s="221"/>
      <c r="O47" s="221">
        <f>SUM(O48:O54)</f>
        <v>0.02</v>
      </c>
      <c r="P47" s="221"/>
      <c r="Q47" s="221">
        <f>SUM(Q48:Q54)</f>
        <v>0</v>
      </c>
      <c r="R47" s="196"/>
      <c r="S47" s="196"/>
      <c r="T47" s="197"/>
      <c r="U47" s="222"/>
      <c r="V47" s="222">
        <f>SUM(V48:V54)</f>
        <v>2</v>
      </c>
      <c r="W47" s="222"/>
      <c r="AG47" s="86" t="s">
        <v>270</v>
      </c>
    </row>
    <row r="48" spans="1:53" s="86" customFormat="1" ht="10.199999999999999" outlineLevel="1">
      <c r="A48" s="223">
        <v>12</v>
      </c>
      <c r="B48" s="224" t="s">
        <v>634</v>
      </c>
      <c r="C48" s="209" t="s">
        <v>635</v>
      </c>
      <c r="D48" s="198" t="s">
        <v>329</v>
      </c>
      <c r="E48" s="225">
        <v>1</v>
      </c>
      <c r="F48" s="226"/>
      <c r="G48" s="227">
        <f>ROUND(E48*F48,2)</f>
        <v>0</v>
      </c>
      <c r="H48" s="226"/>
      <c r="I48" s="227">
        <f>ROUND(E48*H48,2)</f>
        <v>0</v>
      </c>
      <c r="J48" s="226"/>
      <c r="K48" s="227">
        <f>ROUND(E48*J48,2)</f>
        <v>0</v>
      </c>
      <c r="L48" s="227">
        <v>21</v>
      </c>
      <c r="M48" s="227">
        <f>G48*(1+L48/100)</f>
        <v>0</v>
      </c>
      <c r="N48" s="227">
        <v>1.155E-2</v>
      </c>
      <c r="O48" s="227">
        <f>ROUND(E48*N48,2)</f>
        <v>0.01</v>
      </c>
      <c r="P48" s="227">
        <v>0</v>
      </c>
      <c r="Q48" s="227">
        <f>ROUND(E48*P48,2)</f>
        <v>0</v>
      </c>
      <c r="R48" s="199" t="s">
        <v>636</v>
      </c>
      <c r="S48" s="199" t="s">
        <v>274</v>
      </c>
      <c r="T48" s="200" t="s">
        <v>274</v>
      </c>
      <c r="U48" s="228">
        <v>1.998</v>
      </c>
      <c r="V48" s="228">
        <f>ROUND(E48*U48,2)</f>
        <v>2</v>
      </c>
      <c r="W48" s="228"/>
      <c r="AG48" s="86" t="s">
        <v>322</v>
      </c>
    </row>
    <row r="49" spans="1:53" s="86" customFormat="1" ht="10.199999999999999" outlineLevel="1">
      <c r="A49" s="229"/>
      <c r="B49" s="230"/>
      <c r="C49" s="324" t="s">
        <v>637</v>
      </c>
      <c r="D49" s="325"/>
      <c r="E49" s="325"/>
      <c r="F49" s="325"/>
      <c r="G49" s="325"/>
      <c r="H49" s="228"/>
      <c r="I49" s="228"/>
      <c r="J49" s="228"/>
      <c r="K49" s="228"/>
      <c r="L49" s="228"/>
      <c r="M49" s="228"/>
      <c r="N49" s="228"/>
      <c r="O49" s="228"/>
      <c r="P49" s="228"/>
      <c r="Q49" s="228"/>
      <c r="R49" s="201"/>
      <c r="S49" s="201"/>
      <c r="T49" s="201"/>
      <c r="U49" s="228"/>
      <c r="V49" s="228"/>
      <c r="W49" s="228"/>
      <c r="AG49" s="86" t="s">
        <v>324</v>
      </c>
      <c r="BA49" s="231" t="str">
        <f>C49</f>
        <v>se zajištěním polohy v konstrukci z vodostavebního betonu, s přivařením na výztuž, včetně pomocného pracovního lešení o výšce podlahy do 1900 mm a pro zatížení do 1,5 kPa,</v>
      </c>
    </row>
    <row r="50" spans="1:53" s="86" customFormat="1" ht="10.199999999999999" outlineLevel="1">
      <c r="A50" s="229"/>
      <c r="B50" s="230"/>
      <c r="C50" s="212" t="s">
        <v>638</v>
      </c>
      <c r="D50" s="203"/>
      <c r="E50" s="235">
        <v>1</v>
      </c>
      <c r="F50" s="228"/>
      <c r="G50" s="228"/>
      <c r="H50" s="228"/>
      <c r="I50" s="228"/>
      <c r="J50" s="228"/>
      <c r="K50" s="228"/>
      <c r="L50" s="228"/>
      <c r="M50" s="228"/>
      <c r="N50" s="228"/>
      <c r="O50" s="228"/>
      <c r="P50" s="228"/>
      <c r="Q50" s="228"/>
      <c r="R50" s="201"/>
      <c r="S50" s="201"/>
      <c r="T50" s="201"/>
      <c r="U50" s="228"/>
      <c r="V50" s="228"/>
      <c r="W50" s="228"/>
      <c r="AG50" s="86" t="s">
        <v>326</v>
      </c>
      <c r="AH50" s="86">
        <v>0</v>
      </c>
    </row>
    <row r="51" spans="1:53" s="86" customFormat="1" ht="10.199999999999999" outlineLevel="1">
      <c r="A51" s="229"/>
      <c r="B51" s="230"/>
      <c r="C51" s="320"/>
      <c r="D51" s="321"/>
      <c r="E51" s="321"/>
      <c r="F51" s="321"/>
      <c r="G51" s="321"/>
      <c r="H51" s="228"/>
      <c r="I51" s="228"/>
      <c r="J51" s="228"/>
      <c r="K51" s="228"/>
      <c r="L51" s="228"/>
      <c r="M51" s="228"/>
      <c r="N51" s="228"/>
      <c r="O51" s="228"/>
      <c r="P51" s="228"/>
      <c r="Q51" s="228"/>
      <c r="R51" s="201"/>
      <c r="S51" s="201"/>
      <c r="T51" s="201"/>
      <c r="U51" s="228"/>
      <c r="V51" s="228"/>
      <c r="W51" s="228"/>
      <c r="AG51" s="86" t="s">
        <v>279</v>
      </c>
    </row>
    <row r="52" spans="1:53" s="86" customFormat="1" ht="10.199999999999999" outlineLevel="1">
      <c r="A52" s="223">
        <v>13</v>
      </c>
      <c r="B52" s="224" t="s">
        <v>639</v>
      </c>
      <c r="C52" s="209" t="s">
        <v>640</v>
      </c>
      <c r="D52" s="198" t="s">
        <v>344</v>
      </c>
      <c r="E52" s="225">
        <v>1.62</v>
      </c>
      <c r="F52" s="226"/>
      <c r="G52" s="227">
        <f>ROUND(E52*F52,2)</f>
        <v>0</v>
      </c>
      <c r="H52" s="226"/>
      <c r="I52" s="227">
        <f>ROUND(E52*H52,2)</f>
        <v>0</v>
      </c>
      <c r="J52" s="226"/>
      <c r="K52" s="227">
        <f>ROUND(E52*J52,2)</f>
        <v>0</v>
      </c>
      <c r="L52" s="227">
        <v>21</v>
      </c>
      <c r="M52" s="227">
        <f>G52*(1+L52/100)</f>
        <v>0</v>
      </c>
      <c r="N52" s="227">
        <v>4.5100000000000001E-3</v>
      </c>
      <c r="O52" s="227">
        <f>ROUND(E52*N52,2)</f>
        <v>0.01</v>
      </c>
      <c r="P52" s="227">
        <v>0</v>
      </c>
      <c r="Q52" s="227">
        <f>ROUND(E52*P52,2)</f>
        <v>0</v>
      </c>
      <c r="R52" s="199" t="s">
        <v>439</v>
      </c>
      <c r="S52" s="199" t="s">
        <v>274</v>
      </c>
      <c r="T52" s="200" t="s">
        <v>274</v>
      </c>
      <c r="U52" s="228">
        <v>0</v>
      </c>
      <c r="V52" s="228">
        <f>ROUND(E52*U52,2)</f>
        <v>0</v>
      </c>
      <c r="W52" s="228"/>
      <c r="AG52" s="86" t="s">
        <v>440</v>
      </c>
    </row>
    <row r="53" spans="1:53" s="86" customFormat="1" ht="10.199999999999999" outlineLevel="1">
      <c r="A53" s="229"/>
      <c r="B53" s="230"/>
      <c r="C53" s="212" t="s">
        <v>641</v>
      </c>
      <c r="D53" s="203"/>
      <c r="E53" s="235">
        <v>1.62</v>
      </c>
      <c r="F53" s="228"/>
      <c r="G53" s="228"/>
      <c r="H53" s="228"/>
      <c r="I53" s="228"/>
      <c r="J53" s="228"/>
      <c r="K53" s="228"/>
      <c r="L53" s="228"/>
      <c r="M53" s="228"/>
      <c r="N53" s="228"/>
      <c r="O53" s="228"/>
      <c r="P53" s="228"/>
      <c r="Q53" s="228"/>
      <c r="R53" s="201"/>
      <c r="S53" s="201"/>
      <c r="T53" s="201"/>
      <c r="U53" s="228"/>
      <c r="V53" s="228"/>
      <c r="W53" s="228"/>
      <c r="AG53" s="86" t="s">
        <v>326</v>
      </c>
      <c r="AH53" s="86">
        <v>0</v>
      </c>
    </row>
    <row r="54" spans="1:53" s="86" customFormat="1" ht="10.199999999999999" outlineLevel="1">
      <c r="A54" s="229"/>
      <c r="B54" s="230"/>
      <c r="C54" s="320"/>
      <c r="D54" s="321"/>
      <c r="E54" s="321"/>
      <c r="F54" s="321"/>
      <c r="G54" s="321"/>
      <c r="H54" s="228"/>
      <c r="I54" s="228"/>
      <c r="J54" s="228"/>
      <c r="K54" s="228"/>
      <c r="L54" s="228"/>
      <c r="M54" s="228"/>
      <c r="N54" s="228"/>
      <c r="O54" s="228"/>
      <c r="P54" s="228"/>
      <c r="Q54" s="228"/>
      <c r="R54" s="201"/>
      <c r="S54" s="201"/>
      <c r="T54" s="201"/>
      <c r="U54" s="228"/>
      <c r="V54" s="228"/>
      <c r="W54" s="228"/>
      <c r="AG54" s="86" t="s">
        <v>279</v>
      </c>
    </row>
    <row r="55" spans="1:53" s="86" customFormat="1" ht="10.199999999999999">
      <c r="A55" s="218" t="s">
        <v>269</v>
      </c>
      <c r="B55" s="219" t="s">
        <v>177</v>
      </c>
      <c r="C55" s="208" t="s">
        <v>178</v>
      </c>
      <c r="D55" s="195"/>
      <c r="E55" s="220"/>
      <c r="F55" s="221"/>
      <c r="G55" s="221">
        <f>SUMIF(AG56:AG61,"&lt;&gt;NOR",G56:G61)</f>
        <v>0</v>
      </c>
      <c r="H55" s="221"/>
      <c r="I55" s="221">
        <f>SUM(I56:I61)</f>
        <v>0</v>
      </c>
      <c r="J55" s="221"/>
      <c r="K55" s="221">
        <f>SUM(K56:K61)</f>
        <v>0</v>
      </c>
      <c r="L55" s="221"/>
      <c r="M55" s="221">
        <f>SUM(M56:M61)</f>
        <v>0</v>
      </c>
      <c r="N55" s="221"/>
      <c r="O55" s="221">
        <f>SUM(O56:O61)</f>
        <v>0</v>
      </c>
      <c r="P55" s="221"/>
      <c r="Q55" s="221">
        <f>SUM(Q56:Q61)</f>
        <v>0</v>
      </c>
      <c r="R55" s="196"/>
      <c r="S55" s="196"/>
      <c r="T55" s="197"/>
      <c r="U55" s="222"/>
      <c r="V55" s="222">
        <f>SUM(V56:V61)</f>
        <v>0</v>
      </c>
      <c r="W55" s="222"/>
      <c r="AG55" s="86" t="s">
        <v>270</v>
      </c>
    </row>
    <row r="56" spans="1:53" s="86" customFormat="1" ht="10.199999999999999" outlineLevel="1">
      <c r="A56" s="245">
        <v>14</v>
      </c>
      <c r="B56" s="246" t="s">
        <v>642</v>
      </c>
      <c r="C56" s="247" t="s">
        <v>643</v>
      </c>
      <c r="D56" s="248" t="s">
        <v>644</v>
      </c>
      <c r="E56" s="249">
        <v>0</v>
      </c>
      <c r="F56" s="250">
        <v>0</v>
      </c>
      <c r="G56" s="251">
        <f>ROUND(E56*F56,2)</f>
        <v>0</v>
      </c>
      <c r="H56" s="250"/>
      <c r="I56" s="251">
        <f>ROUND(E56*H56,2)</f>
        <v>0</v>
      </c>
      <c r="J56" s="250"/>
      <c r="K56" s="251">
        <f>ROUND(E56*J56,2)</f>
        <v>0</v>
      </c>
      <c r="L56" s="251">
        <v>21</v>
      </c>
      <c r="M56" s="251">
        <f>G56*(1+L56/100)</f>
        <v>0</v>
      </c>
      <c r="N56" s="251">
        <v>2.65</v>
      </c>
      <c r="O56" s="251">
        <f>ROUND(E56*N56,2)</f>
        <v>0</v>
      </c>
      <c r="P56" s="251">
        <v>0</v>
      </c>
      <c r="Q56" s="251">
        <f>ROUND(E56*P56,2)</f>
        <v>0</v>
      </c>
      <c r="R56" s="252"/>
      <c r="S56" s="252" t="s">
        <v>576</v>
      </c>
      <c r="T56" s="253" t="s">
        <v>469</v>
      </c>
      <c r="U56" s="228">
        <v>0</v>
      </c>
      <c r="V56" s="228">
        <f>ROUND(E56*U56,2)</f>
        <v>0</v>
      </c>
      <c r="W56" s="228"/>
      <c r="AG56" s="86" t="s">
        <v>322</v>
      </c>
    </row>
    <row r="57" spans="1:53" s="86" customFormat="1" ht="10.199999999999999" outlineLevel="1">
      <c r="A57" s="229"/>
      <c r="B57" s="230"/>
      <c r="C57" s="212" t="s">
        <v>645</v>
      </c>
      <c r="D57" s="203"/>
      <c r="E57" s="235">
        <v>1.03</v>
      </c>
      <c r="F57" s="228"/>
      <c r="G57" s="228"/>
      <c r="H57" s="228"/>
      <c r="I57" s="228"/>
      <c r="J57" s="228"/>
      <c r="K57" s="228"/>
      <c r="L57" s="228"/>
      <c r="M57" s="228"/>
      <c r="N57" s="228"/>
      <c r="O57" s="228"/>
      <c r="P57" s="228"/>
      <c r="Q57" s="228"/>
      <c r="R57" s="201"/>
      <c r="S57" s="201"/>
      <c r="T57" s="201"/>
      <c r="U57" s="228"/>
      <c r="V57" s="228"/>
      <c r="W57" s="228"/>
      <c r="AG57" s="86" t="s">
        <v>326</v>
      </c>
      <c r="AH57" s="86">
        <v>0</v>
      </c>
    </row>
    <row r="58" spans="1:53" s="86" customFormat="1" ht="10.199999999999999" outlineLevel="1">
      <c r="A58" s="229"/>
      <c r="B58" s="230"/>
      <c r="C58" s="320"/>
      <c r="D58" s="321"/>
      <c r="E58" s="321"/>
      <c r="F58" s="321"/>
      <c r="G58" s="321"/>
      <c r="H58" s="228"/>
      <c r="I58" s="228"/>
      <c r="J58" s="228"/>
      <c r="K58" s="228"/>
      <c r="L58" s="228"/>
      <c r="M58" s="228"/>
      <c r="N58" s="228"/>
      <c r="O58" s="228"/>
      <c r="P58" s="228"/>
      <c r="Q58" s="228"/>
      <c r="R58" s="201"/>
      <c r="S58" s="201"/>
      <c r="T58" s="201"/>
      <c r="U58" s="228"/>
      <c r="V58" s="228"/>
      <c r="W58" s="228"/>
      <c r="AG58" s="86" t="s">
        <v>279</v>
      </c>
    </row>
    <row r="59" spans="1:53" s="86" customFormat="1" ht="10.199999999999999" outlineLevel="1">
      <c r="A59" s="245">
        <v>15</v>
      </c>
      <c r="B59" s="246" t="s">
        <v>646</v>
      </c>
      <c r="C59" s="247" t="s">
        <v>647</v>
      </c>
      <c r="D59" s="248" t="s">
        <v>648</v>
      </c>
      <c r="E59" s="249">
        <v>0</v>
      </c>
      <c r="F59" s="250">
        <v>0</v>
      </c>
      <c r="G59" s="251">
        <f>ROUND(E59*F59,2)</f>
        <v>0</v>
      </c>
      <c r="H59" s="250"/>
      <c r="I59" s="251">
        <f>ROUND(E59*H59,2)</f>
        <v>0</v>
      </c>
      <c r="J59" s="250"/>
      <c r="K59" s="251">
        <f>ROUND(E59*J59,2)</f>
        <v>0</v>
      </c>
      <c r="L59" s="251">
        <v>21</v>
      </c>
      <c r="M59" s="251">
        <f>G59*(1+L59/100)</f>
        <v>0</v>
      </c>
      <c r="N59" s="251">
        <v>0</v>
      </c>
      <c r="O59" s="251">
        <f>ROUND(E59*N59,2)</f>
        <v>0</v>
      </c>
      <c r="P59" s="251">
        <v>0</v>
      </c>
      <c r="Q59" s="251">
        <f>ROUND(E59*P59,2)</f>
        <v>0</v>
      </c>
      <c r="R59" s="252"/>
      <c r="S59" s="252" t="s">
        <v>576</v>
      </c>
      <c r="T59" s="253" t="s">
        <v>469</v>
      </c>
      <c r="U59" s="228">
        <v>0</v>
      </c>
      <c r="V59" s="228">
        <f>ROUND(E59*U59,2)</f>
        <v>0</v>
      </c>
      <c r="W59" s="228"/>
      <c r="AG59" s="86" t="s">
        <v>649</v>
      </c>
    </row>
    <row r="60" spans="1:53" s="86" customFormat="1" ht="10.199999999999999" outlineLevel="1">
      <c r="A60" s="229"/>
      <c r="B60" s="230"/>
      <c r="C60" s="212" t="s">
        <v>650</v>
      </c>
      <c r="D60" s="203"/>
      <c r="E60" s="235">
        <v>0.65429999999999999</v>
      </c>
      <c r="F60" s="228"/>
      <c r="G60" s="228"/>
      <c r="H60" s="228"/>
      <c r="I60" s="228"/>
      <c r="J60" s="228"/>
      <c r="K60" s="228"/>
      <c r="L60" s="228"/>
      <c r="M60" s="228"/>
      <c r="N60" s="228"/>
      <c r="O60" s="228"/>
      <c r="P60" s="228"/>
      <c r="Q60" s="228"/>
      <c r="R60" s="201"/>
      <c r="S60" s="201"/>
      <c r="T60" s="201"/>
      <c r="U60" s="228"/>
      <c r="V60" s="228"/>
      <c r="W60" s="228"/>
      <c r="AG60" s="86" t="s">
        <v>326</v>
      </c>
      <c r="AH60" s="86">
        <v>0</v>
      </c>
    </row>
    <row r="61" spans="1:53" s="86" customFormat="1" ht="10.199999999999999" outlineLevel="1">
      <c r="A61" s="229"/>
      <c r="B61" s="230"/>
      <c r="C61" s="320"/>
      <c r="D61" s="321"/>
      <c r="E61" s="321"/>
      <c r="F61" s="321"/>
      <c r="G61" s="321"/>
      <c r="H61" s="228"/>
      <c r="I61" s="228"/>
      <c r="J61" s="228"/>
      <c r="K61" s="228"/>
      <c r="L61" s="228"/>
      <c r="M61" s="228"/>
      <c r="N61" s="228"/>
      <c r="O61" s="228"/>
      <c r="P61" s="228"/>
      <c r="Q61" s="228"/>
      <c r="R61" s="201"/>
      <c r="S61" s="201"/>
      <c r="T61" s="201"/>
      <c r="U61" s="228"/>
      <c r="V61" s="228"/>
      <c r="W61" s="228"/>
      <c r="AG61" s="86" t="s">
        <v>279</v>
      </c>
    </row>
    <row r="62" spans="1:53" s="86" customFormat="1" ht="10.199999999999999">
      <c r="A62" s="218" t="s">
        <v>269</v>
      </c>
      <c r="B62" s="219" t="s">
        <v>185</v>
      </c>
      <c r="C62" s="208" t="s">
        <v>186</v>
      </c>
      <c r="D62" s="195"/>
      <c r="E62" s="220"/>
      <c r="F62" s="221"/>
      <c r="G62" s="221">
        <f>SUMIF(AG63:AG64,"&lt;&gt;NOR",G63:G64)</f>
        <v>0</v>
      </c>
      <c r="H62" s="221"/>
      <c r="I62" s="221">
        <f>SUM(I63:I64)</f>
        <v>0</v>
      </c>
      <c r="J62" s="221"/>
      <c r="K62" s="221">
        <f>SUM(K63:K64)</f>
        <v>0</v>
      </c>
      <c r="L62" s="221"/>
      <c r="M62" s="221">
        <f>SUM(M63:M64)</f>
        <v>0</v>
      </c>
      <c r="N62" s="221"/>
      <c r="O62" s="221">
        <f>SUM(O63:O64)</f>
        <v>0</v>
      </c>
      <c r="P62" s="221"/>
      <c r="Q62" s="221">
        <f>SUM(Q63:Q64)</f>
        <v>0</v>
      </c>
      <c r="R62" s="196"/>
      <c r="S62" s="196"/>
      <c r="T62" s="197"/>
      <c r="U62" s="222"/>
      <c r="V62" s="222">
        <f>SUM(V63:V64)</f>
        <v>3.67</v>
      </c>
      <c r="W62" s="222"/>
      <c r="AG62" s="86" t="s">
        <v>270</v>
      </c>
    </row>
    <row r="63" spans="1:53" s="86" customFormat="1" ht="10.199999999999999" outlineLevel="1">
      <c r="A63" s="223">
        <v>16</v>
      </c>
      <c r="B63" s="224" t="s">
        <v>651</v>
      </c>
      <c r="C63" s="209" t="s">
        <v>652</v>
      </c>
      <c r="D63" s="198" t="s">
        <v>358</v>
      </c>
      <c r="E63" s="225">
        <v>8.3855299999999993</v>
      </c>
      <c r="F63" s="226"/>
      <c r="G63" s="227">
        <f>ROUND(E63*F63,2)</f>
        <v>0</v>
      </c>
      <c r="H63" s="226"/>
      <c r="I63" s="227">
        <f>ROUND(E63*H63,2)</f>
        <v>0</v>
      </c>
      <c r="J63" s="226"/>
      <c r="K63" s="227">
        <f>ROUND(E63*J63,2)</f>
        <v>0</v>
      </c>
      <c r="L63" s="227">
        <v>21</v>
      </c>
      <c r="M63" s="227">
        <f>G63*(1+L63/100)</f>
        <v>0</v>
      </c>
      <c r="N63" s="227">
        <v>0</v>
      </c>
      <c r="O63" s="227">
        <f>ROUND(E63*N63,2)</f>
        <v>0</v>
      </c>
      <c r="P63" s="227">
        <v>0</v>
      </c>
      <c r="Q63" s="227">
        <f>ROUND(E63*P63,2)</f>
        <v>0</v>
      </c>
      <c r="R63" s="199"/>
      <c r="S63" s="199" t="s">
        <v>274</v>
      </c>
      <c r="T63" s="200" t="s">
        <v>274</v>
      </c>
      <c r="U63" s="228">
        <v>0.438</v>
      </c>
      <c r="V63" s="228">
        <f>ROUND(E63*U63,2)</f>
        <v>3.67</v>
      </c>
      <c r="W63" s="228"/>
      <c r="AG63" s="86" t="s">
        <v>525</v>
      </c>
    </row>
    <row r="64" spans="1:53" s="86" customFormat="1" ht="10.199999999999999" outlineLevel="1">
      <c r="A64" s="229"/>
      <c r="B64" s="230"/>
      <c r="C64" s="326"/>
      <c r="D64" s="327"/>
      <c r="E64" s="327"/>
      <c r="F64" s="327"/>
      <c r="G64" s="327"/>
      <c r="H64" s="228"/>
      <c r="I64" s="228"/>
      <c r="J64" s="228"/>
      <c r="K64" s="228"/>
      <c r="L64" s="228"/>
      <c r="M64" s="228"/>
      <c r="N64" s="228"/>
      <c r="O64" s="228"/>
      <c r="P64" s="228"/>
      <c r="Q64" s="228"/>
      <c r="R64" s="201"/>
      <c r="S64" s="201"/>
      <c r="T64" s="201"/>
      <c r="U64" s="228"/>
      <c r="V64" s="228"/>
      <c r="W64" s="228"/>
      <c r="AG64" s="86" t="s">
        <v>279</v>
      </c>
    </row>
    <row r="65" spans="1:34" s="86" customFormat="1" ht="10.199999999999999">
      <c r="A65" s="218" t="s">
        <v>269</v>
      </c>
      <c r="B65" s="219" t="s">
        <v>219</v>
      </c>
      <c r="C65" s="208" t="s">
        <v>220</v>
      </c>
      <c r="D65" s="195"/>
      <c r="E65" s="220"/>
      <c r="F65" s="221"/>
      <c r="G65" s="221">
        <f>SUMIF(AG66:AG83,"&lt;&gt;NOR",G66:G83)</f>
        <v>0</v>
      </c>
      <c r="H65" s="221"/>
      <c r="I65" s="221">
        <f>SUM(I66:I83)</f>
        <v>0</v>
      </c>
      <c r="J65" s="221"/>
      <c r="K65" s="221">
        <f>SUM(K66:K83)</f>
        <v>0</v>
      </c>
      <c r="L65" s="221"/>
      <c r="M65" s="221">
        <f>SUM(M66:M83)</f>
        <v>0</v>
      </c>
      <c r="N65" s="221"/>
      <c r="O65" s="221">
        <f>SUM(O66:O83)</f>
        <v>0.01</v>
      </c>
      <c r="P65" s="221"/>
      <c r="Q65" s="221">
        <f>SUM(Q66:Q83)</f>
        <v>0</v>
      </c>
      <c r="R65" s="196"/>
      <c r="S65" s="196"/>
      <c r="T65" s="197"/>
      <c r="U65" s="222"/>
      <c r="V65" s="222">
        <f>SUM(V66:V83)</f>
        <v>4.0199999999999996</v>
      </c>
      <c r="W65" s="222"/>
      <c r="AG65" s="86" t="s">
        <v>270</v>
      </c>
    </row>
    <row r="66" spans="1:34" s="86" customFormat="1" ht="10.199999999999999" outlineLevel="1">
      <c r="A66" s="223">
        <v>17</v>
      </c>
      <c r="B66" s="224" t="s">
        <v>653</v>
      </c>
      <c r="C66" s="209" t="s">
        <v>654</v>
      </c>
      <c r="D66" s="198" t="s">
        <v>0</v>
      </c>
      <c r="E66" s="225">
        <v>22.817499999999999</v>
      </c>
      <c r="F66" s="226"/>
      <c r="G66" s="227">
        <f>ROUND(E66*F66,2)</f>
        <v>0</v>
      </c>
      <c r="H66" s="226"/>
      <c r="I66" s="227">
        <f>ROUND(E66*H66,2)</f>
        <v>0</v>
      </c>
      <c r="J66" s="226"/>
      <c r="K66" s="227">
        <f>ROUND(E66*J66,2)</f>
        <v>0</v>
      </c>
      <c r="L66" s="227">
        <v>21</v>
      </c>
      <c r="M66" s="227">
        <f>G66*(1+L66/100)</f>
        <v>0</v>
      </c>
      <c r="N66" s="227">
        <v>0</v>
      </c>
      <c r="O66" s="227">
        <f>ROUND(E66*N66,2)</f>
        <v>0</v>
      </c>
      <c r="P66" s="227">
        <v>0</v>
      </c>
      <c r="Q66" s="227">
        <f>ROUND(E66*P66,2)</f>
        <v>0</v>
      </c>
      <c r="R66" s="199"/>
      <c r="S66" s="199" t="s">
        <v>274</v>
      </c>
      <c r="T66" s="200" t="s">
        <v>274</v>
      </c>
      <c r="U66" s="228">
        <v>3.8E-3</v>
      </c>
      <c r="V66" s="228">
        <f>ROUND(E66*U66,2)</f>
        <v>0.09</v>
      </c>
      <c r="W66" s="228"/>
      <c r="AG66" s="86" t="s">
        <v>322</v>
      </c>
    </row>
    <row r="67" spans="1:34" s="86" customFormat="1" ht="10.199999999999999" outlineLevel="1">
      <c r="A67" s="229"/>
      <c r="B67" s="230"/>
      <c r="C67" s="212" t="s">
        <v>655</v>
      </c>
      <c r="D67" s="203"/>
      <c r="E67" s="235">
        <v>22.817499999999999</v>
      </c>
      <c r="F67" s="228"/>
      <c r="G67" s="228"/>
      <c r="H67" s="228"/>
      <c r="I67" s="228"/>
      <c r="J67" s="228"/>
      <c r="K67" s="228"/>
      <c r="L67" s="228"/>
      <c r="M67" s="228"/>
      <c r="N67" s="228"/>
      <c r="O67" s="228"/>
      <c r="P67" s="228"/>
      <c r="Q67" s="228"/>
      <c r="R67" s="201"/>
      <c r="S67" s="201"/>
      <c r="T67" s="201"/>
      <c r="U67" s="228"/>
      <c r="V67" s="228"/>
      <c r="W67" s="228"/>
      <c r="AG67" s="86" t="s">
        <v>326</v>
      </c>
      <c r="AH67" s="86">
        <v>0</v>
      </c>
    </row>
    <row r="68" spans="1:34" s="86" customFormat="1" ht="10.199999999999999" outlineLevel="1">
      <c r="A68" s="229"/>
      <c r="B68" s="230"/>
      <c r="C68" s="320"/>
      <c r="D68" s="321"/>
      <c r="E68" s="321"/>
      <c r="F68" s="321"/>
      <c r="G68" s="321"/>
      <c r="H68" s="228"/>
      <c r="I68" s="228"/>
      <c r="J68" s="228"/>
      <c r="K68" s="228"/>
      <c r="L68" s="228"/>
      <c r="M68" s="228"/>
      <c r="N68" s="228"/>
      <c r="O68" s="228"/>
      <c r="P68" s="228"/>
      <c r="Q68" s="228"/>
      <c r="R68" s="201"/>
      <c r="S68" s="201"/>
      <c r="T68" s="201"/>
      <c r="U68" s="228"/>
      <c r="V68" s="228"/>
      <c r="W68" s="228"/>
      <c r="AG68" s="86" t="s">
        <v>279</v>
      </c>
    </row>
    <row r="69" spans="1:34" s="86" customFormat="1" ht="10.199999999999999" outlineLevel="1">
      <c r="A69" s="223">
        <v>18</v>
      </c>
      <c r="B69" s="224" t="s">
        <v>656</v>
      </c>
      <c r="C69" s="209" t="s">
        <v>657</v>
      </c>
      <c r="D69" s="198" t="s">
        <v>0</v>
      </c>
      <c r="E69" s="225">
        <v>22.817499999999999</v>
      </c>
      <c r="F69" s="226"/>
      <c r="G69" s="227">
        <f>ROUND(E69*F69,2)</f>
        <v>0</v>
      </c>
      <c r="H69" s="226"/>
      <c r="I69" s="227">
        <f>ROUND(E69*H69,2)</f>
        <v>0</v>
      </c>
      <c r="J69" s="226"/>
      <c r="K69" s="227">
        <f>ROUND(E69*J69,2)</f>
        <v>0</v>
      </c>
      <c r="L69" s="227">
        <v>21</v>
      </c>
      <c r="M69" s="227">
        <f>G69*(1+L69/100)</f>
        <v>0</v>
      </c>
      <c r="N69" s="227">
        <v>0</v>
      </c>
      <c r="O69" s="227">
        <f>ROUND(E69*N69,2)</f>
        <v>0</v>
      </c>
      <c r="P69" s="227">
        <v>0</v>
      </c>
      <c r="Q69" s="227">
        <f>ROUND(E69*P69,2)</f>
        <v>0</v>
      </c>
      <c r="R69" s="199"/>
      <c r="S69" s="199" t="s">
        <v>274</v>
      </c>
      <c r="T69" s="200" t="s">
        <v>274</v>
      </c>
      <c r="U69" s="228">
        <v>1.602E-2</v>
      </c>
      <c r="V69" s="228">
        <f>ROUND(E69*U69,2)</f>
        <v>0.37</v>
      </c>
      <c r="W69" s="228"/>
      <c r="AG69" s="86" t="s">
        <v>322</v>
      </c>
    </row>
    <row r="70" spans="1:34" s="86" customFormat="1" ht="10.199999999999999" outlineLevel="1">
      <c r="A70" s="229"/>
      <c r="B70" s="230"/>
      <c r="C70" s="212" t="s">
        <v>655</v>
      </c>
      <c r="D70" s="203"/>
      <c r="E70" s="235">
        <v>22.817499999999999</v>
      </c>
      <c r="F70" s="228"/>
      <c r="G70" s="228"/>
      <c r="H70" s="228"/>
      <c r="I70" s="228"/>
      <c r="J70" s="228"/>
      <c r="K70" s="228"/>
      <c r="L70" s="228"/>
      <c r="M70" s="228"/>
      <c r="N70" s="228"/>
      <c r="O70" s="228"/>
      <c r="P70" s="228"/>
      <c r="Q70" s="228"/>
      <c r="R70" s="201"/>
      <c r="S70" s="201"/>
      <c r="T70" s="201"/>
      <c r="U70" s="228"/>
      <c r="V70" s="228"/>
      <c r="W70" s="228"/>
      <c r="AG70" s="86" t="s">
        <v>326</v>
      </c>
      <c r="AH70" s="86">
        <v>0</v>
      </c>
    </row>
    <row r="71" spans="1:34" s="86" customFormat="1" ht="10.199999999999999" outlineLevel="1">
      <c r="A71" s="229"/>
      <c r="B71" s="230"/>
      <c r="C71" s="320"/>
      <c r="D71" s="321"/>
      <c r="E71" s="321"/>
      <c r="F71" s="321"/>
      <c r="G71" s="321"/>
      <c r="H71" s="228"/>
      <c r="I71" s="228"/>
      <c r="J71" s="228"/>
      <c r="K71" s="228"/>
      <c r="L71" s="228"/>
      <c r="M71" s="228"/>
      <c r="N71" s="228"/>
      <c r="O71" s="228"/>
      <c r="P71" s="228"/>
      <c r="Q71" s="228"/>
      <c r="R71" s="201"/>
      <c r="S71" s="201"/>
      <c r="T71" s="201"/>
      <c r="U71" s="228"/>
      <c r="V71" s="228"/>
      <c r="W71" s="228"/>
      <c r="AG71" s="86" t="s">
        <v>279</v>
      </c>
    </row>
    <row r="72" spans="1:34" s="86" customFormat="1" ht="20.399999999999999" outlineLevel="1">
      <c r="A72" s="223">
        <v>19</v>
      </c>
      <c r="B72" s="224" t="s">
        <v>658</v>
      </c>
      <c r="C72" s="209" t="s">
        <v>659</v>
      </c>
      <c r="D72" s="198" t="s">
        <v>344</v>
      </c>
      <c r="E72" s="225">
        <v>2.5</v>
      </c>
      <c r="F72" s="226"/>
      <c r="G72" s="227">
        <f>ROUND(E72*F72,2)</f>
        <v>0</v>
      </c>
      <c r="H72" s="226"/>
      <c r="I72" s="227">
        <f>ROUND(E72*H72,2)</f>
        <v>0</v>
      </c>
      <c r="J72" s="226"/>
      <c r="K72" s="227">
        <f>ROUND(E72*J72,2)</f>
        <v>0</v>
      </c>
      <c r="L72" s="227">
        <v>21</v>
      </c>
      <c r="M72" s="227">
        <f>G72*(1+L72/100)</f>
        <v>0</v>
      </c>
      <c r="N72" s="227">
        <v>1.0499999999999999E-3</v>
      </c>
      <c r="O72" s="227">
        <f>ROUND(E72*N72,2)</f>
        <v>0</v>
      </c>
      <c r="P72" s="227">
        <v>0</v>
      </c>
      <c r="Q72" s="227">
        <f>ROUND(E72*P72,2)</f>
        <v>0</v>
      </c>
      <c r="R72" s="199" t="s">
        <v>660</v>
      </c>
      <c r="S72" s="199" t="s">
        <v>274</v>
      </c>
      <c r="T72" s="200" t="s">
        <v>274</v>
      </c>
      <c r="U72" s="228">
        <v>0.49717</v>
      </c>
      <c r="V72" s="228">
        <f>ROUND(E72*U72,2)</f>
        <v>1.24</v>
      </c>
      <c r="W72" s="228"/>
      <c r="AG72" s="86" t="s">
        <v>322</v>
      </c>
    </row>
    <row r="73" spans="1:34" s="86" customFormat="1" ht="10.199999999999999" outlineLevel="1">
      <c r="A73" s="229"/>
      <c r="B73" s="230"/>
      <c r="C73" s="212" t="s">
        <v>661</v>
      </c>
      <c r="D73" s="203"/>
      <c r="E73" s="235">
        <v>2.5</v>
      </c>
      <c r="F73" s="228"/>
      <c r="G73" s="228"/>
      <c r="H73" s="228"/>
      <c r="I73" s="228"/>
      <c r="J73" s="228"/>
      <c r="K73" s="228"/>
      <c r="L73" s="228"/>
      <c r="M73" s="228"/>
      <c r="N73" s="228"/>
      <c r="O73" s="228"/>
      <c r="P73" s="228"/>
      <c r="Q73" s="228"/>
      <c r="R73" s="201"/>
      <c r="S73" s="201"/>
      <c r="T73" s="201"/>
      <c r="U73" s="228"/>
      <c r="V73" s="228"/>
      <c r="W73" s="228"/>
      <c r="AG73" s="86" t="s">
        <v>326</v>
      </c>
      <c r="AH73" s="86">
        <v>0</v>
      </c>
    </row>
    <row r="74" spans="1:34" s="86" customFormat="1" ht="10.199999999999999" outlineLevel="1">
      <c r="A74" s="229"/>
      <c r="B74" s="230"/>
      <c r="C74" s="320"/>
      <c r="D74" s="321"/>
      <c r="E74" s="321"/>
      <c r="F74" s="321"/>
      <c r="G74" s="321"/>
      <c r="H74" s="228"/>
      <c r="I74" s="228"/>
      <c r="J74" s="228"/>
      <c r="K74" s="228"/>
      <c r="L74" s="228"/>
      <c r="M74" s="228"/>
      <c r="N74" s="228"/>
      <c r="O74" s="228"/>
      <c r="P74" s="228"/>
      <c r="Q74" s="228"/>
      <c r="R74" s="201"/>
      <c r="S74" s="201"/>
      <c r="T74" s="201"/>
      <c r="U74" s="228"/>
      <c r="V74" s="228"/>
      <c r="W74" s="228"/>
      <c r="AG74" s="86" t="s">
        <v>279</v>
      </c>
    </row>
    <row r="75" spans="1:34" s="86" customFormat="1" ht="20.399999999999999" outlineLevel="1">
      <c r="A75" s="223">
        <v>20</v>
      </c>
      <c r="B75" s="224" t="s">
        <v>662</v>
      </c>
      <c r="C75" s="209" t="s">
        <v>663</v>
      </c>
      <c r="D75" s="198" t="s">
        <v>329</v>
      </c>
      <c r="E75" s="225">
        <v>1</v>
      </c>
      <c r="F75" s="226"/>
      <c r="G75" s="227">
        <f>ROUND(E75*F75,2)</f>
        <v>0</v>
      </c>
      <c r="H75" s="226"/>
      <c r="I75" s="227">
        <f>ROUND(E75*H75,2)</f>
        <v>0</v>
      </c>
      <c r="J75" s="226"/>
      <c r="K75" s="227">
        <f>ROUND(E75*J75,2)</f>
        <v>0</v>
      </c>
      <c r="L75" s="227">
        <v>21</v>
      </c>
      <c r="M75" s="227">
        <f>G75*(1+L75/100)</f>
        <v>0</v>
      </c>
      <c r="N75" s="227">
        <v>2.0000000000000001E-4</v>
      </c>
      <c r="O75" s="227">
        <f>ROUND(E75*N75,2)</f>
        <v>0</v>
      </c>
      <c r="P75" s="227">
        <v>0</v>
      </c>
      <c r="Q75" s="227">
        <f>ROUND(E75*P75,2)</f>
        <v>0</v>
      </c>
      <c r="R75" s="199" t="s">
        <v>660</v>
      </c>
      <c r="S75" s="199" t="s">
        <v>274</v>
      </c>
      <c r="T75" s="200" t="s">
        <v>274</v>
      </c>
      <c r="U75" s="228">
        <v>0.24399999999999999</v>
      </c>
      <c r="V75" s="228">
        <f>ROUND(E75*U75,2)</f>
        <v>0.24</v>
      </c>
      <c r="W75" s="228"/>
      <c r="AG75" s="86" t="s">
        <v>322</v>
      </c>
    </row>
    <row r="76" spans="1:34" s="86" customFormat="1" ht="10.199999999999999" outlineLevel="1">
      <c r="A76" s="229"/>
      <c r="B76" s="230"/>
      <c r="C76" s="212" t="s">
        <v>457</v>
      </c>
      <c r="D76" s="203"/>
      <c r="E76" s="235">
        <v>1</v>
      </c>
      <c r="F76" s="228"/>
      <c r="G76" s="228"/>
      <c r="H76" s="228"/>
      <c r="I76" s="228"/>
      <c r="J76" s="228"/>
      <c r="K76" s="228"/>
      <c r="L76" s="228"/>
      <c r="M76" s="228"/>
      <c r="N76" s="228"/>
      <c r="O76" s="228"/>
      <c r="P76" s="228"/>
      <c r="Q76" s="228"/>
      <c r="R76" s="201"/>
      <c r="S76" s="201"/>
      <c r="T76" s="201"/>
      <c r="U76" s="228"/>
      <c r="V76" s="228"/>
      <c r="W76" s="228"/>
      <c r="AG76" s="86" t="s">
        <v>326</v>
      </c>
      <c r="AH76" s="86">
        <v>0</v>
      </c>
    </row>
    <row r="77" spans="1:34" s="86" customFormat="1" ht="10.199999999999999" outlineLevel="1">
      <c r="A77" s="229"/>
      <c r="B77" s="230"/>
      <c r="C77" s="320"/>
      <c r="D77" s="321"/>
      <c r="E77" s="321"/>
      <c r="F77" s="321"/>
      <c r="G77" s="321"/>
      <c r="H77" s="228"/>
      <c r="I77" s="228"/>
      <c r="J77" s="228"/>
      <c r="K77" s="228"/>
      <c r="L77" s="228"/>
      <c r="M77" s="228"/>
      <c r="N77" s="228"/>
      <c r="O77" s="228"/>
      <c r="P77" s="228"/>
      <c r="Q77" s="228"/>
      <c r="R77" s="201"/>
      <c r="S77" s="201"/>
      <c r="T77" s="201"/>
      <c r="U77" s="228"/>
      <c r="V77" s="228"/>
      <c r="W77" s="228"/>
      <c r="AG77" s="86" t="s">
        <v>279</v>
      </c>
    </row>
    <row r="78" spans="1:34" s="86" customFormat="1" ht="20.399999999999999" outlineLevel="1">
      <c r="A78" s="223">
        <v>21</v>
      </c>
      <c r="B78" s="224" t="s">
        <v>664</v>
      </c>
      <c r="C78" s="209" t="s">
        <v>665</v>
      </c>
      <c r="D78" s="198" t="s">
        <v>329</v>
      </c>
      <c r="E78" s="225">
        <v>1</v>
      </c>
      <c r="F78" s="226"/>
      <c r="G78" s="227">
        <f>ROUND(E78*F78,2)</f>
        <v>0</v>
      </c>
      <c r="H78" s="226"/>
      <c r="I78" s="227">
        <f>ROUND(E78*H78,2)</f>
        <v>0</v>
      </c>
      <c r="J78" s="226"/>
      <c r="K78" s="227">
        <f>ROUND(E78*J78,2)</f>
        <v>0</v>
      </c>
      <c r="L78" s="227">
        <v>21</v>
      </c>
      <c r="M78" s="227">
        <f>G78*(1+L78/100)</f>
        <v>0</v>
      </c>
      <c r="N78" s="227">
        <v>7.77E-3</v>
      </c>
      <c r="O78" s="227">
        <f>ROUND(E78*N78,2)</f>
        <v>0.01</v>
      </c>
      <c r="P78" s="227">
        <v>0</v>
      </c>
      <c r="Q78" s="227">
        <f>ROUND(E78*P78,2)</f>
        <v>0</v>
      </c>
      <c r="R78" s="199" t="s">
        <v>660</v>
      </c>
      <c r="S78" s="199" t="s">
        <v>274</v>
      </c>
      <c r="T78" s="200" t="s">
        <v>274</v>
      </c>
      <c r="U78" s="228">
        <v>1.4546699999999999</v>
      </c>
      <c r="V78" s="228">
        <f>ROUND(E78*U78,2)</f>
        <v>1.45</v>
      </c>
      <c r="W78" s="228"/>
      <c r="AG78" s="86" t="s">
        <v>322</v>
      </c>
    </row>
    <row r="79" spans="1:34" s="86" customFormat="1" ht="10.199999999999999" outlineLevel="1">
      <c r="A79" s="229"/>
      <c r="B79" s="230"/>
      <c r="C79" s="212" t="s">
        <v>457</v>
      </c>
      <c r="D79" s="203"/>
      <c r="E79" s="235">
        <v>1</v>
      </c>
      <c r="F79" s="228"/>
      <c r="G79" s="228"/>
      <c r="H79" s="228"/>
      <c r="I79" s="228"/>
      <c r="J79" s="228"/>
      <c r="K79" s="228"/>
      <c r="L79" s="228"/>
      <c r="M79" s="228"/>
      <c r="N79" s="228"/>
      <c r="O79" s="228"/>
      <c r="P79" s="228"/>
      <c r="Q79" s="228"/>
      <c r="R79" s="201"/>
      <c r="S79" s="201"/>
      <c r="T79" s="201"/>
      <c r="U79" s="228"/>
      <c r="V79" s="228"/>
      <c r="W79" s="228"/>
      <c r="AG79" s="86" t="s">
        <v>326</v>
      </c>
      <c r="AH79" s="86">
        <v>0</v>
      </c>
    </row>
    <row r="80" spans="1:34" s="86" customFormat="1" ht="10.199999999999999" outlineLevel="1">
      <c r="A80" s="229"/>
      <c r="B80" s="230"/>
      <c r="C80" s="320"/>
      <c r="D80" s="321"/>
      <c r="E80" s="321"/>
      <c r="F80" s="321"/>
      <c r="G80" s="321"/>
      <c r="H80" s="228"/>
      <c r="I80" s="228"/>
      <c r="J80" s="228"/>
      <c r="K80" s="228"/>
      <c r="L80" s="228"/>
      <c r="M80" s="228"/>
      <c r="N80" s="228"/>
      <c r="O80" s="228"/>
      <c r="P80" s="228"/>
      <c r="Q80" s="228"/>
      <c r="R80" s="201"/>
      <c r="S80" s="201"/>
      <c r="T80" s="201"/>
      <c r="U80" s="228"/>
      <c r="V80" s="228"/>
      <c r="W80" s="228"/>
      <c r="AG80" s="86" t="s">
        <v>279</v>
      </c>
    </row>
    <row r="81" spans="1:34" s="86" customFormat="1" ht="10.199999999999999" outlineLevel="1">
      <c r="A81" s="223">
        <v>22</v>
      </c>
      <c r="B81" s="224" t="s">
        <v>666</v>
      </c>
      <c r="C81" s="209" t="s">
        <v>667</v>
      </c>
      <c r="D81" s="198" t="s">
        <v>329</v>
      </c>
      <c r="E81" s="225">
        <v>1</v>
      </c>
      <c r="F81" s="226"/>
      <c r="G81" s="227">
        <f>ROUND(E81*F81,2)</f>
        <v>0</v>
      </c>
      <c r="H81" s="226"/>
      <c r="I81" s="227">
        <f>ROUND(E81*H81,2)</f>
        <v>0</v>
      </c>
      <c r="J81" s="226"/>
      <c r="K81" s="227">
        <f>ROUND(E81*J81,2)</f>
        <v>0</v>
      </c>
      <c r="L81" s="227">
        <v>21</v>
      </c>
      <c r="M81" s="227">
        <f>G81*(1+L81/100)</f>
        <v>0</v>
      </c>
      <c r="N81" s="227">
        <v>0</v>
      </c>
      <c r="O81" s="227">
        <f>ROUND(E81*N81,2)</f>
        <v>0</v>
      </c>
      <c r="P81" s="227">
        <v>0</v>
      </c>
      <c r="Q81" s="227">
        <f>ROUND(E81*P81,2)</f>
        <v>0</v>
      </c>
      <c r="R81" s="199" t="s">
        <v>660</v>
      </c>
      <c r="S81" s="199" t="s">
        <v>274</v>
      </c>
      <c r="T81" s="200" t="s">
        <v>274</v>
      </c>
      <c r="U81" s="228">
        <v>0.63</v>
      </c>
      <c r="V81" s="228">
        <f>ROUND(E81*U81,2)</f>
        <v>0.63</v>
      </c>
      <c r="W81" s="228"/>
      <c r="AG81" s="86" t="s">
        <v>322</v>
      </c>
    </row>
    <row r="82" spans="1:34" s="86" customFormat="1" ht="10.199999999999999" outlineLevel="1">
      <c r="A82" s="229"/>
      <c r="B82" s="230"/>
      <c r="C82" s="212" t="s">
        <v>457</v>
      </c>
      <c r="D82" s="203"/>
      <c r="E82" s="235">
        <v>1</v>
      </c>
      <c r="F82" s="228"/>
      <c r="G82" s="228"/>
      <c r="H82" s="228"/>
      <c r="I82" s="228"/>
      <c r="J82" s="228"/>
      <c r="K82" s="228"/>
      <c r="L82" s="228"/>
      <c r="M82" s="228"/>
      <c r="N82" s="228"/>
      <c r="O82" s="228"/>
      <c r="P82" s="228"/>
      <c r="Q82" s="228"/>
      <c r="R82" s="201"/>
      <c r="S82" s="201"/>
      <c r="T82" s="201"/>
      <c r="U82" s="228"/>
      <c r="V82" s="228"/>
      <c r="W82" s="228"/>
      <c r="AG82" s="86" t="s">
        <v>326</v>
      </c>
      <c r="AH82" s="86">
        <v>0</v>
      </c>
    </row>
    <row r="83" spans="1:34" s="86" customFormat="1" ht="10.199999999999999" outlineLevel="1">
      <c r="A83" s="229"/>
      <c r="B83" s="230"/>
      <c r="C83" s="320"/>
      <c r="D83" s="321"/>
      <c r="E83" s="321"/>
      <c r="F83" s="321"/>
      <c r="G83" s="321"/>
      <c r="H83" s="228"/>
      <c r="I83" s="228"/>
      <c r="J83" s="228"/>
      <c r="K83" s="228"/>
      <c r="L83" s="228"/>
      <c r="M83" s="228"/>
      <c r="N83" s="228"/>
      <c r="O83" s="228"/>
      <c r="P83" s="228"/>
      <c r="Q83" s="228"/>
      <c r="R83" s="201"/>
      <c r="S83" s="201"/>
      <c r="T83" s="201"/>
      <c r="U83" s="228"/>
      <c r="V83" s="228"/>
      <c r="W83" s="228"/>
      <c r="AG83" s="86" t="s">
        <v>279</v>
      </c>
    </row>
    <row r="84" spans="1:34" s="86" customFormat="1" ht="10.199999999999999">
      <c r="B84" s="87"/>
      <c r="C84" s="210"/>
      <c r="D84" s="89"/>
      <c r="R84" s="89"/>
      <c r="S84" s="89"/>
      <c r="T84" s="89"/>
      <c r="AE84" s="86">
        <v>15</v>
      </c>
      <c r="AF84" s="86">
        <v>21</v>
      </c>
    </row>
    <row r="85" spans="1:34" s="86" customFormat="1" ht="10.199999999999999">
      <c r="A85" s="232"/>
      <c r="B85" s="184" t="s">
        <v>29</v>
      </c>
      <c r="C85" s="211"/>
      <c r="D85" s="202"/>
      <c r="E85" s="233"/>
      <c r="F85" s="233"/>
      <c r="G85" s="234">
        <f>G8+G16+G29+G32+G47+G55+G62+G65</f>
        <v>0</v>
      </c>
      <c r="R85" s="89"/>
      <c r="S85" s="89"/>
      <c r="T85" s="89"/>
      <c r="AE85" s="86">
        <f>SUMIF(L7:L83,AE84,G7:G83)</f>
        <v>0</v>
      </c>
      <c r="AF85" s="86">
        <f>SUMIF(L7:L83,AF84,G7:G83)</f>
        <v>0</v>
      </c>
      <c r="AG85" s="86" t="s">
        <v>314</v>
      </c>
    </row>
    <row r="86" spans="1:34" s="86" customFormat="1" ht="10.199999999999999">
      <c r="B86" s="87"/>
      <c r="C86" s="210"/>
      <c r="D86" s="89"/>
      <c r="R86" s="89"/>
      <c r="S86" s="89"/>
      <c r="T86" s="89"/>
      <c r="AG86" s="86" t="s">
        <v>316</v>
      </c>
    </row>
    <row r="87" spans="1:34" s="86" customFormat="1" ht="10.199999999999999">
      <c r="B87" s="87"/>
      <c r="C87" s="87"/>
      <c r="D87" s="89"/>
      <c r="R87" s="89"/>
      <c r="S87" s="89"/>
      <c r="T87" s="89"/>
    </row>
    <row r="88" spans="1:34" s="86" customFormat="1" ht="10.199999999999999">
      <c r="B88" s="87"/>
      <c r="C88" s="87"/>
      <c r="D88" s="89"/>
      <c r="R88" s="89"/>
      <c r="S88" s="89"/>
      <c r="T88" s="89"/>
    </row>
    <row r="89" spans="1:34" s="86" customFormat="1" ht="10.199999999999999">
      <c r="B89" s="87"/>
      <c r="C89" s="87"/>
      <c r="D89" s="89"/>
      <c r="R89" s="89"/>
      <c r="S89" s="89"/>
      <c r="T89" s="89"/>
    </row>
    <row r="90" spans="1:34" s="86" customFormat="1" ht="10.199999999999999">
      <c r="B90" s="87"/>
      <c r="C90" s="87"/>
      <c r="D90" s="89"/>
      <c r="R90" s="89"/>
      <c r="S90" s="89"/>
      <c r="T90" s="89"/>
    </row>
    <row r="91" spans="1:34" s="86" customFormat="1" ht="10.199999999999999">
      <c r="B91" s="87"/>
      <c r="C91" s="87"/>
      <c r="D91" s="89"/>
      <c r="R91" s="89"/>
      <c r="S91" s="89"/>
      <c r="T91" s="89"/>
    </row>
    <row r="92" spans="1:34" s="86" customFormat="1" ht="10.199999999999999">
      <c r="B92" s="87"/>
      <c r="C92" s="87"/>
      <c r="D92" s="89"/>
      <c r="R92" s="89"/>
      <c r="S92" s="89"/>
      <c r="T92" s="89"/>
    </row>
    <row r="93" spans="1:34" s="86" customFormat="1" ht="10.199999999999999">
      <c r="B93" s="87"/>
      <c r="C93" s="87"/>
      <c r="D93" s="89"/>
      <c r="R93" s="89"/>
      <c r="S93" s="89"/>
      <c r="T93" s="89"/>
    </row>
    <row r="94" spans="1:34" s="86" customFormat="1" ht="10.199999999999999">
      <c r="B94" s="87"/>
      <c r="C94" s="87"/>
      <c r="D94" s="89"/>
      <c r="R94" s="89"/>
      <c r="S94" s="89"/>
      <c r="T94" s="89"/>
    </row>
    <row r="95" spans="1:34" s="86" customFormat="1" ht="10.199999999999999">
      <c r="B95" s="87"/>
      <c r="C95" s="87"/>
      <c r="D95" s="89"/>
      <c r="R95" s="89"/>
      <c r="S95" s="89"/>
      <c r="T95" s="89"/>
    </row>
    <row r="96" spans="1:34" s="86" customFormat="1" ht="10.199999999999999">
      <c r="B96" s="87"/>
      <c r="C96" s="87"/>
      <c r="D96" s="89"/>
      <c r="R96" s="89"/>
      <c r="S96" s="89"/>
      <c r="T96" s="89"/>
    </row>
    <row r="97" spans="2:20" s="86" customFormat="1" ht="10.199999999999999">
      <c r="B97" s="87"/>
      <c r="C97" s="87"/>
      <c r="D97" s="89"/>
      <c r="R97" s="89"/>
      <c r="S97" s="89"/>
      <c r="T97" s="89"/>
    </row>
    <row r="98" spans="2:20" s="86" customFormat="1" ht="10.199999999999999">
      <c r="B98" s="87"/>
      <c r="C98" s="87"/>
      <c r="D98" s="89"/>
      <c r="R98" s="89"/>
      <c r="S98" s="89"/>
      <c r="T98" s="89"/>
    </row>
    <row r="99" spans="2:20" s="86" customFormat="1" ht="10.199999999999999">
      <c r="B99" s="87"/>
      <c r="C99" s="87"/>
      <c r="D99" s="89"/>
      <c r="R99" s="89"/>
      <c r="S99" s="89"/>
      <c r="T99" s="89"/>
    </row>
    <row r="100" spans="2:20" s="86" customFormat="1" ht="10.199999999999999">
      <c r="B100" s="87"/>
      <c r="C100" s="87"/>
      <c r="D100" s="89"/>
      <c r="R100" s="89"/>
      <c r="S100" s="89"/>
      <c r="T100" s="89"/>
    </row>
    <row r="101" spans="2:20" s="86" customFormat="1" ht="10.199999999999999">
      <c r="B101" s="87"/>
      <c r="C101" s="87"/>
      <c r="D101" s="89"/>
      <c r="R101" s="89"/>
      <c r="S101" s="89"/>
      <c r="T101" s="89"/>
    </row>
    <row r="102" spans="2:20" s="86" customFormat="1" ht="10.199999999999999">
      <c r="B102" s="87"/>
      <c r="C102" s="87"/>
      <c r="D102" s="89"/>
      <c r="R102" s="89"/>
      <c r="S102" s="89"/>
      <c r="T102" s="89"/>
    </row>
    <row r="103" spans="2:20" s="86" customFormat="1" ht="10.199999999999999">
      <c r="B103" s="87"/>
      <c r="C103" s="87"/>
      <c r="D103" s="89"/>
      <c r="R103" s="89"/>
      <c r="S103" s="89"/>
      <c r="T103" s="89"/>
    </row>
    <row r="104" spans="2:20" s="86" customFormat="1" ht="10.199999999999999">
      <c r="B104" s="87"/>
      <c r="C104" s="87"/>
      <c r="D104" s="89"/>
      <c r="R104" s="89"/>
      <c r="S104" s="89"/>
      <c r="T104" s="89"/>
    </row>
    <row r="105" spans="2:20" s="86" customFormat="1" ht="10.199999999999999">
      <c r="B105" s="87"/>
      <c r="C105" s="87"/>
      <c r="D105" s="89"/>
      <c r="R105" s="89"/>
      <c r="S105" s="89"/>
      <c r="T105" s="89"/>
    </row>
    <row r="106" spans="2:20" s="86" customFormat="1" ht="10.199999999999999">
      <c r="B106" s="87"/>
      <c r="C106" s="87"/>
      <c r="D106" s="89"/>
      <c r="R106" s="89"/>
      <c r="S106" s="89"/>
      <c r="T106" s="89"/>
    </row>
    <row r="107" spans="2:20" s="86" customFormat="1" ht="10.199999999999999">
      <c r="B107" s="87"/>
      <c r="C107" s="87"/>
      <c r="D107" s="89"/>
      <c r="R107" s="89"/>
      <c r="S107" s="89"/>
      <c r="T107" s="89"/>
    </row>
    <row r="108" spans="2:20" s="86" customFormat="1" ht="10.199999999999999">
      <c r="B108" s="87"/>
      <c r="C108" s="87"/>
      <c r="D108" s="89"/>
      <c r="R108" s="89"/>
      <c r="S108" s="89"/>
      <c r="T108" s="89"/>
    </row>
    <row r="109" spans="2:20" s="86" customFormat="1" ht="10.199999999999999">
      <c r="B109" s="87"/>
      <c r="C109" s="87"/>
      <c r="D109" s="89"/>
      <c r="R109" s="89"/>
      <c r="S109" s="89"/>
      <c r="T109" s="89"/>
    </row>
    <row r="110" spans="2:20" s="86" customFormat="1" ht="10.199999999999999">
      <c r="B110" s="87"/>
      <c r="C110" s="87"/>
      <c r="D110" s="89"/>
      <c r="R110" s="89"/>
      <c r="S110" s="89"/>
      <c r="T110" s="89"/>
    </row>
    <row r="111" spans="2:20" s="86" customFormat="1" ht="10.199999999999999">
      <c r="B111" s="87"/>
      <c r="C111" s="87"/>
      <c r="D111" s="89"/>
      <c r="R111" s="89"/>
      <c r="S111" s="89"/>
      <c r="T111" s="89"/>
    </row>
    <row r="112" spans="2:20" s="86" customFormat="1" ht="10.199999999999999">
      <c r="B112" s="87"/>
      <c r="C112" s="87"/>
      <c r="D112" s="89"/>
      <c r="R112" s="89"/>
      <c r="S112" s="89"/>
      <c r="T112" s="89"/>
    </row>
    <row r="113" spans="2:20" s="86" customFormat="1" ht="10.199999999999999">
      <c r="B113" s="87"/>
      <c r="C113" s="87"/>
      <c r="D113" s="89"/>
      <c r="R113" s="89"/>
      <c r="S113" s="89"/>
      <c r="T113" s="89"/>
    </row>
    <row r="114" spans="2:20" s="86" customFormat="1" ht="10.199999999999999">
      <c r="B114" s="87"/>
      <c r="C114" s="87"/>
      <c r="D114" s="89"/>
      <c r="R114" s="89"/>
      <c r="S114" s="89"/>
      <c r="T114" s="89"/>
    </row>
    <row r="115" spans="2:20" s="86" customFormat="1" ht="10.199999999999999">
      <c r="B115" s="87"/>
      <c r="C115" s="87"/>
      <c r="D115" s="89"/>
      <c r="R115" s="89"/>
      <c r="S115" s="89"/>
      <c r="T115" s="89"/>
    </row>
    <row r="116" spans="2:20" s="86" customFormat="1" ht="10.199999999999999">
      <c r="B116" s="87"/>
      <c r="C116" s="87"/>
      <c r="D116" s="89"/>
      <c r="R116" s="89"/>
      <c r="S116" s="89"/>
      <c r="T116" s="89"/>
    </row>
    <row r="117" spans="2:20" s="86" customFormat="1" ht="10.199999999999999">
      <c r="B117" s="87"/>
      <c r="C117" s="87"/>
      <c r="D117" s="89"/>
      <c r="R117" s="89"/>
      <c r="S117" s="89"/>
      <c r="T117" s="89"/>
    </row>
    <row r="118" spans="2:20" s="86" customFormat="1" ht="10.199999999999999">
      <c r="B118" s="87"/>
      <c r="C118" s="87"/>
      <c r="D118" s="89"/>
      <c r="R118" s="89"/>
      <c r="S118" s="89"/>
      <c r="T118" s="89"/>
    </row>
    <row r="119" spans="2:20" s="86" customFormat="1" ht="10.199999999999999">
      <c r="B119" s="87"/>
      <c r="C119" s="87"/>
      <c r="D119" s="89"/>
      <c r="R119" s="89"/>
      <c r="S119" s="89"/>
      <c r="T119" s="89"/>
    </row>
    <row r="120" spans="2:20" s="86" customFormat="1" ht="10.199999999999999">
      <c r="B120" s="87"/>
      <c r="C120" s="87"/>
      <c r="D120" s="89"/>
      <c r="R120" s="89"/>
      <c r="S120" s="89"/>
      <c r="T120" s="89"/>
    </row>
    <row r="121" spans="2:20" s="86" customFormat="1" ht="10.199999999999999">
      <c r="B121" s="87"/>
      <c r="C121" s="87"/>
      <c r="D121" s="89"/>
      <c r="R121" s="89"/>
      <c r="S121" s="89"/>
      <c r="T121" s="89"/>
    </row>
    <row r="122" spans="2:20" s="86" customFormat="1" ht="10.199999999999999">
      <c r="B122" s="87"/>
      <c r="C122" s="87"/>
      <c r="D122" s="89"/>
      <c r="R122" s="89"/>
      <c r="S122" s="89"/>
      <c r="T122" s="89"/>
    </row>
    <row r="123" spans="2:20" s="86" customFormat="1" ht="10.199999999999999">
      <c r="B123" s="87"/>
      <c r="C123" s="87"/>
      <c r="D123" s="89"/>
      <c r="R123" s="89"/>
      <c r="S123" s="89"/>
      <c r="T123" s="89"/>
    </row>
    <row r="124" spans="2:20" s="86" customFormat="1" ht="10.199999999999999">
      <c r="B124" s="87"/>
      <c r="C124" s="87"/>
      <c r="D124" s="89"/>
      <c r="R124" s="89"/>
      <c r="S124" s="89"/>
      <c r="T124" s="89"/>
    </row>
    <row r="125" spans="2:20" s="86" customFormat="1" ht="10.199999999999999">
      <c r="B125" s="87"/>
      <c r="C125" s="87"/>
      <c r="D125" s="89"/>
      <c r="R125" s="89"/>
      <c r="S125" s="89"/>
      <c r="T125" s="89"/>
    </row>
    <row r="126" spans="2:20" s="86" customFormat="1" ht="10.199999999999999">
      <c r="B126" s="87"/>
      <c r="C126" s="87"/>
      <c r="D126" s="89"/>
      <c r="R126" s="89"/>
      <c r="S126" s="89"/>
      <c r="T126" s="89"/>
    </row>
    <row r="127" spans="2:20" s="86" customFormat="1" ht="10.199999999999999">
      <c r="B127" s="87"/>
      <c r="C127" s="87"/>
      <c r="D127" s="89"/>
      <c r="R127" s="89"/>
      <c r="S127" s="89"/>
      <c r="T127" s="89"/>
    </row>
    <row r="128" spans="2:20" s="86" customFormat="1" ht="10.199999999999999">
      <c r="B128" s="87"/>
      <c r="C128" s="87"/>
      <c r="D128" s="89"/>
      <c r="R128" s="89"/>
      <c r="S128" s="89"/>
      <c r="T128" s="89"/>
    </row>
    <row r="129" spans="2:20" s="86" customFormat="1" ht="10.199999999999999">
      <c r="B129" s="87"/>
      <c r="C129" s="87"/>
      <c r="D129" s="89"/>
      <c r="R129" s="89"/>
      <c r="S129" s="89"/>
      <c r="T129" s="89"/>
    </row>
    <row r="130" spans="2:20" s="86" customFormat="1" ht="10.199999999999999">
      <c r="B130" s="87"/>
      <c r="C130" s="87"/>
      <c r="D130" s="89"/>
      <c r="R130" s="89"/>
      <c r="S130" s="89"/>
      <c r="T130" s="89"/>
    </row>
    <row r="131" spans="2:20" s="86" customFormat="1" ht="10.199999999999999">
      <c r="B131" s="87"/>
      <c r="C131" s="87"/>
      <c r="D131" s="89"/>
      <c r="R131" s="89"/>
      <c r="S131" s="89"/>
      <c r="T131" s="89"/>
    </row>
    <row r="132" spans="2:20" s="86" customFormat="1" ht="10.199999999999999">
      <c r="B132" s="87"/>
      <c r="C132" s="87"/>
      <c r="D132" s="89"/>
      <c r="R132" s="89"/>
      <c r="S132" s="89"/>
      <c r="T132" s="89"/>
    </row>
    <row r="133" spans="2:20" s="86" customFormat="1" ht="10.199999999999999">
      <c r="B133" s="87"/>
      <c r="C133" s="87"/>
      <c r="D133" s="89"/>
      <c r="R133" s="89"/>
      <c r="S133" s="89"/>
      <c r="T133" s="89"/>
    </row>
    <row r="134" spans="2:20" s="86" customFormat="1" ht="10.199999999999999">
      <c r="B134" s="87"/>
      <c r="C134" s="87"/>
      <c r="D134" s="89"/>
      <c r="R134" s="89"/>
      <c r="S134" s="89"/>
      <c r="T134" s="89"/>
    </row>
    <row r="135" spans="2:20" s="86" customFormat="1" ht="10.199999999999999">
      <c r="B135" s="87"/>
      <c r="C135" s="87"/>
      <c r="D135" s="89"/>
      <c r="R135" s="89"/>
      <c r="S135" s="89"/>
      <c r="T135" s="89"/>
    </row>
    <row r="136" spans="2:20" s="86" customFormat="1" ht="10.199999999999999">
      <c r="B136" s="87"/>
      <c r="C136" s="87"/>
      <c r="D136" s="89"/>
      <c r="R136" s="89"/>
      <c r="S136" s="89"/>
      <c r="T136" s="89"/>
    </row>
    <row r="137" spans="2:20" s="86" customFormat="1" ht="10.199999999999999">
      <c r="B137" s="87"/>
      <c r="C137" s="87"/>
      <c r="D137" s="89"/>
      <c r="R137" s="89"/>
      <c r="S137" s="89"/>
      <c r="T137" s="89"/>
    </row>
    <row r="138" spans="2:20" s="86" customFormat="1" ht="10.199999999999999">
      <c r="B138" s="87"/>
      <c r="C138" s="87"/>
      <c r="D138" s="89"/>
      <c r="R138" s="89"/>
      <c r="S138" s="89"/>
      <c r="T138" s="89"/>
    </row>
    <row r="139" spans="2:20" s="86" customFormat="1" ht="10.199999999999999">
      <c r="B139" s="87"/>
      <c r="C139" s="87"/>
      <c r="D139" s="89"/>
      <c r="R139" s="89"/>
      <c r="S139" s="89"/>
      <c r="T139" s="89"/>
    </row>
    <row r="140" spans="2:20" s="86" customFormat="1" ht="10.199999999999999">
      <c r="B140" s="87"/>
      <c r="C140" s="87"/>
      <c r="D140" s="89"/>
      <c r="R140" s="89"/>
      <c r="S140" s="89"/>
      <c r="T140" s="89"/>
    </row>
    <row r="141" spans="2:20" s="86" customFormat="1" ht="10.199999999999999">
      <c r="B141" s="87"/>
      <c r="C141" s="87"/>
      <c r="D141" s="89"/>
      <c r="R141" s="89"/>
      <c r="S141" s="89"/>
      <c r="T141" s="89"/>
    </row>
    <row r="142" spans="2:20" s="86" customFormat="1" ht="10.199999999999999">
      <c r="B142" s="87"/>
      <c r="C142" s="87"/>
      <c r="D142" s="89"/>
      <c r="R142" s="89"/>
      <c r="S142" s="89"/>
      <c r="T142" s="89"/>
    </row>
    <row r="143" spans="2:20" s="86" customFormat="1" ht="10.199999999999999">
      <c r="B143" s="87"/>
      <c r="C143" s="87"/>
      <c r="D143" s="89"/>
      <c r="R143" s="89"/>
      <c r="S143" s="89"/>
      <c r="T143" s="89"/>
    </row>
    <row r="144" spans="2:20" s="86" customFormat="1" ht="10.199999999999999">
      <c r="B144" s="87"/>
      <c r="C144" s="87"/>
      <c r="D144" s="89"/>
      <c r="R144" s="89"/>
      <c r="S144" s="89"/>
      <c r="T144" s="89"/>
    </row>
    <row r="145" spans="2:20" s="86" customFormat="1" ht="10.199999999999999">
      <c r="B145" s="87"/>
      <c r="C145" s="87"/>
      <c r="D145" s="89"/>
      <c r="R145" s="89"/>
      <c r="S145" s="89"/>
      <c r="T145" s="89"/>
    </row>
    <row r="146" spans="2:20" s="86" customFormat="1" ht="10.199999999999999">
      <c r="B146" s="87"/>
      <c r="C146" s="87"/>
      <c r="D146" s="89"/>
      <c r="R146" s="89"/>
      <c r="S146" s="89"/>
      <c r="T146" s="89"/>
    </row>
    <row r="147" spans="2:20" s="86" customFormat="1" ht="10.199999999999999">
      <c r="B147" s="87"/>
      <c r="C147" s="87"/>
      <c r="D147" s="89"/>
      <c r="R147" s="89"/>
      <c r="S147" s="89"/>
      <c r="T147" s="89"/>
    </row>
    <row r="148" spans="2:20" s="86" customFormat="1" ht="10.199999999999999">
      <c r="B148" s="87"/>
      <c r="C148" s="87"/>
      <c r="D148" s="89"/>
      <c r="R148" s="89"/>
      <c r="S148" s="89"/>
      <c r="T148" s="89"/>
    </row>
    <row r="149" spans="2:20" s="86" customFormat="1" ht="10.199999999999999">
      <c r="B149" s="87"/>
      <c r="C149" s="87"/>
      <c r="D149" s="89"/>
      <c r="R149" s="89"/>
      <c r="S149" s="89"/>
      <c r="T149" s="89"/>
    </row>
    <row r="150" spans="2:20" s="86" customFormat="1" ht="10.199999999999999">
      <c r="B150" s="87"/>
      <c r="C150" s="87"/>
      <c r="D150" s="89"/>
      <c r="R150" s="89"/>
      <c r="S150" s="89"/>
      <c r="T150" s="89"/>
    </row>
    <row r="151" spans="2:20" s="86" customFormat="1" ht="10.199999999999999">
      <c r="B151" s="87"/>
      <c r="C151" s="87"/>
      <c r="D151" s="89"/>
      <c r="R151" s="89"/>
      <c r="S151" s="89"/>
      <c r="T151" s="89"/>
    </row>
    <row r="152" spans="2:20" s="86" customFormat="1" ht="10.199999999999999">
      <c r="B152" s="87"/>
      <c r="C152" s="87"/>
      <c r="D152" s="89"/>
      <c r="R152" s="89"/>
      <c r="S152" s="89"/>
      <c r="T152" s="89"/>
    </row>
    <row r="153" spans="2:20" s="86" customFormat="1" ht="10.199999999999999">
      <c r="B153" s="87"/>
      <c r="C153" s="87"/>
      <c r="D153" s="89"/>
      <c r="R153" s="89"/>
      <c r="S153" s="89"/>
      <c r="T153" s="89"/>
    </row>
    <row r="154" spans="2:20" s="86" customFormat="1" ht="10.199999999999999">
      <c r="B154" s="87"/>
      <c r="C154" s="87"/>
      <c r="D154" s="89"/>
      <c r="R154" s="89"/>
      <c r="S154" s="89"/>
      <c r="T154" s="89"/>
    </row>
    <row r="155" spans="2:20" s="86" customFormat="1" ht="10.199999999999999">
      <c r="B155" s="87"/>
      <c r="C155" s="87"/>
      <c r="D155" s="89"/>
      <c r="R155" s="89"/>
      <c r="S155" s="89"/>
      <c r="T155" s="89"/>
    </row>
    <row r="156" spans="2:20" s="86" customFormat="1" ht="10.199999999999999">
      <c r="B156" s="87"/>
      <c r="C156" s="87"/>
      <c r="D156" s="89"/>
      <c r="R156" s="89"/>
      <c r="S156" s="89"/>
      <c r="T156" s="89"/>
    </row>
    <row r="157" spans="2:20" s="86" customFormat="1" ht="10.199999999999999">
      <c r="B157" s="87"/>
      <c r="C157" s="87"/>
      <c r="D157" s="89"/>
      <c r="R157" s="89"/>
      <c r="S157" s="89"/>
      <c r="T157" s="89"/>
    </row>
    <row r="158" spans="2:20" s="86" customFormat="1" ht="10.199999999999999">
      <c r="B158" s="87"/>
      <c r="C158" s="87"/>
      <c r="D158" s="89"/>
      <c r="R158" s="89"/>
      <c r="S158" s="89"/>
      <c r="T158" s="89"/>
    </row>
    <row r="159" spans="2:20" s="86" customFormat="1" ht="10.199999999999999">
      <c r="B159" s="87"/>
      <c r="C159" s="87"/>
      <c r="D159" s="89"/>
      <c r="R159" s="89"/>
      <c r="S159" s="89"/>
      <c r="T159" s="89"/>
    </row>
    <row r="160" spans="2:20" s="86" customFormat="1" ht="10.199999999999999">
      <c r="B160" s="87"/>
      <c r="C160" s="87"/>
      <c r="D160" s="89"/>
      <c r="R160" s="89"/>
      <c r="S160" s="89"/>
      <c r="T160" s="89"/>
    </row>
    <row r="161" spans="2:20" s="86" customFormat="1" ht="10.199999999999999">
      <c r="B161" s="87"/>
      <c r="C161" s="87"/>
      <c r="D161" s="89"/>
      <c r="R161" s="89"/>
      <c r="S161" s="89"/>
      <c r="T161" s="89"/>
    </row>
    <row r="162" spans="2:20" s="86" customFormat="1" ht="10.199999999999999">
      <c r="B162" s="87"/>
      <c r="C162" s="87"/>
      <c r="D162" s="89"/>
      <c r="R162" s="89"/>
      <c r="S162" s="89"/>
      <c r="T162" s="89"/>
    </row>
    <row r="163" spans="2:20" s="86" customFormat="1" ht="10.199999999999999">
      <c r="B163" s="87"/>
      <c r="C163" s="87"/>
      <c r="D163" s="89"/>
      <c r="R163" s="89"/>
      <c r="S163" s="89"/>
      <c r="T163" s="89"/>
    </row>
    <row r="164" spans="2:20" s="86" customFormat="1" ht="10.199999999999999">
      <c r="B164" s="87"/>
      <c r="C164" s="87"/>
      <c r="D164" s="89"/>
      <c r="R164" s="89"/>
      <c r="S164" s="89"/>
      <c r="T164" s="89"/>
    </row>
    <row r="165" spans="2:20" s="86" customFormat="1" ht="10.199999999999999">
      <c r="B165" s="87"/>
      <c r="C165" s="87"/>
      <c r="D165" s="89"/>
      <c r="R165" s="89"/>
      <c r="S165" s="89"/>
      <c r="T165" s="89"/>
    </row>
    <row r="166" spans="2:20" s="86" customFormat="1" ht="10.199999999999999">
      <c r="B166" s="87"/>
      <c r="C166" s="87"/>
      <c r="D166" s="89"/>
      <c r="R166" s="89"/>
      <c r="S166" s="89"/>
      <c r="T166" s="89"/>
    </row>
    <row r="167" spans="2:20" s="86" customFormat="1" ht="10.199999999999999">
      <c r="B167" s="87"/>
      <c r="C167" s="87"/>
      <c r="D167" s="89"/>
      <c r="R167" s="89"/>
      <c r="S167" s="89"/>
      <c r="T167" s="89"/>
    </row>
    <row r="168" spans="2:20" s="86" customFormat="1" ht="10.199999999999999">
      <c r="B168" s="87"/>
      <c r="C168" s="87"/>
      <c r="D168" s="89"/>
      <c r="R168" s="89"/>
      <c r="S168" s="89"/>
      <c r="T168" s="89"/>
    </row>
    <row r="169" spans="2:20" s="86" customFormat="1" ht="10.199999999999999">
      <c r="B169" s="87"/>
      <c r="C169" s="87"/>
      <c r="D169" s="89"/>
      <c r="R169" s="89"/>
      <c r="S169" s="89"/>
      <c r="T169" s="89"/>
    </row>
    <row r="170" spans="2:20" s="86" customFormat="1" ht="10.199999999999999">
      <c r="B170" s="87"/>
      <c r="C170" s="87"/>
      <c r="D170" s="89"/>
      <c r="R170" s="89"/>
      <c r="S170" s="89"/>
      <c r="T170" s="89"/>
    </row>
    <row r="171" spans="2:20" s="86" customFormat="1" ht="10.199999999999999">
      <c r="B171" s="87"/>
      <c r="C171" s="87"/>
      <c r="D171" s="89"/>
      <c r="R171" s="89"/>
      <c r="S171" s="89"/>
      <c r="T171" s="89"/>
    </row>
    <row r="172" spans="2:20" s="86" customFormat="1" ht="10.199999999999999">
      <c r="B172" s="87"/>
      <c r="C172" s="87"/>
      <c r="D172" s="89"/>
      <c r="R172" s="89"/>
      <c r="S172" s="89"/>
      <c r="T172" s="89"/>
    </row>
    <row r="173" spans="2:20" s="86" customFormat="1" ht="10.199999999999999">
      <c r="B173" s="87"/>
      <c r="C173" s="87"/>
      <c r="D173" s="89"/>
      <c r="R173" s="89"/>
      <c r="S173" s="89"/>
      <c r="T173" s="89"/>
    </row>
    <row r="174" spans="2:20" s="86" customFormat="1" ht="10.199999999999999">
      <c r="B174" s="87"/>
      <c r="C174" s="87"/>
      <c r="D174" s="89"/>
      <c r="R174" s="89"/>
      <c r="S174" s="89"/>
      <c r="T174" s="89"/>
    </row>
    <row r="175" spans="2:20" s="86" customFormat="1" ht="10.199999999999999">
      <c r="B175" s="87"/>
      <c r="C175" s="87"/>
      <c r="D175" s="89"/>
      <c r="R175" s="89"/>
      <c r="S175" s="89"/>
      <c r="T175" s="89"/>
    </row>
    <row r="176" spans="2:20" s="86" customFormat="1" ht="10.199999999999999">
      <c r="B176" s="87"/>
      <c r="C176" s="87"/>
      <c r="D176" s="89"/>
      <c r="R176" s="89"/>
      <c r="S176" s="89"/>
      <c r="T176" s="89"/>
    </row>
    <row r="177" spans="2:20" s="86" customFormat="1" ht="10.199999999999999">
      <c r="B177" s="87"/>
      <c r="C177" s="87"/>
      <c r="D177" s="89"/>
      <c r="R177" s="89"/>
      <c r="S177" s="89"/>
      <c r="T177" s="89"/>
    </row>
    <row r="178" spans="2:20" s="86" customFormat="1" ht="10.199999999999999">
      <c r="B178" s="87"/>
      <c r="C178" s="87"/>
      <c r="D178" s="89"/>
      <c r="R178" s="89"/>
      <c r="S178" s="89"/>
      <c r="T178" s="89"/>
    </row>
    <row r="179" spans="2:20" s="86" customFormat="1" ht="10.199999999999999">
      <c r="B179" s="87"/>
      <c r="C179" s="87"/>
      <c r="D179" s="89"/>
      <c r="R179" s="89"/>
      <c r="S179" s="89"/>
      <c r="T179" s="89"/>
    </row>
    <row r="180" spans="2:20" s="86" customFormat="1" ht="10.199999999999999">
      <c r="B180" s="87"/>
      <c r="C180" s="87"/>
      <c r="D180" s="89"/>
      <c r="R180" s="89"/>
      <c r="S180" s="89"/>
      <c r="T180" s="89"/>
    </row>
    <row r="181" spans="2:20" s="86" customFormat="1" ht="10.199999999999999">
      <c r="B181" s="87"/>
      <c r="C181" s="87"/>
      <c r="D181" s="89"/>
      <c r="R181" s="89"/>
      <c r="S181" s="89"/>
      <c r="T181" s="89"/>
    </row>
    <row r="182" spans="2:20" s="86" customFormat="1" ht="10.199999999999999">
      <c r="B182" s="87"/>
      <c r="C182" s="87"/>
      <c r="D182" s="89"/>
      <c r="R182" s="89"/>
      <c r="S182" s="89"/>
      <c r="T182" s="89"/>
    </row>
    <row r="183" spans="2:20" s="86" customFormat="1" ht="10.199999999999999">
      <c r="B183" s="87"/>
      <c r="C183" s="87"/>
      <c r="D183" s="89"/>
      <c r="R183" s="89"/>
      <c r="S183" s="89"/>
      <c r="T183" s="89"/>
    </row>
    <row r="184" spans="2:20" s="86" customFormat="1" ht="10.199999999999999">
      <c r="B184" s="87"/>
      <c r="C184" s="87"/>
      <c r="D184" s="89"/>
      <c r="R184" s="89"/>
      <c r="S184" s="89"/>
      <c r="T184" s="89"/>
    </row>
    <row r="185" spans="2:20" s="86" customFormat="1" ht="10.199999999999999">
      <c r="B185" s="87"/>
      <c r="C185" s="87"/>
      <c r="D185" s="89"/>
      <c r="R185" s="89"/>
      <c r="S185" s="89"/>
      <c r="T185" s="89"/>
    </row>
    <row r="186" spans="2:20" s="86" customFormat="1" ht="10.199999999999999">
      <c r="B186" s="87"/>
      <c r="C186" s="87"/>
      <c r="D186" s="89"/>
      <c r="R186" s="89"/>
      <c r="S186" s="89"/>
      <c r="T186" s="89"/>
    </row>
    <row r="187" spans="2:20" s="86" customFormat="1" ht="10.199999999999999">
      <c r="B187" s="87"/>
      <c r="C187" s="87"/>
      <c r="D187" s="89"/>
      <c r="R187" s="89"/>
      <c r="S187" s="89"/>
      <c r="T187" s="89"/>
    </row>
    <row r="188" spans="2:20" s="86" customFormat="1" ht="10.199999999999999">
      <c r="B188" s="87"/>
      <c r="C188" s="87"/>
      <c r="D188" s="89"/>
      <c r="R188" s="89"/>
      <c r="S188" s="89"/>
      <c r="T188" s="89"/>
    </row>
    <row r="189" spans="2:20" s="86" customFormat="1" ht="10.199999999999999">
      <c r="B189" s="87"/>
      <c r="C189" s="87"/>
      <c r="D189" s="89"/>
      <c r="R189" s="89"/>
      <c r="S189" s="89"/>
      <c r="T189" s="89"/>
    </row>
    <row r="190" spans="2:20" s="86" customFormat="1" ht="10.199999999999999">
      <c r="B190" s="87"/>
      <c r="C190" s="87"/>
      <c r="D190" s="89"/>
      <c r="R190" s="89"/>
      <c r="S190" s="89"/>
      <c r="T190" s="89"/>
    </row>
    <row r="191" spans="2:20" s="86" customFormat="1" ht="10.199999999999999">
      <c r="B191" s="87"/>
      <c r="C191" s="87"/>
      <c r="D191" s="89"/>
      <c r="R191" s="89"/>
      <c r="S191" s="89"/>
      <c r="T191" s="89"/>
    </row>
    <row r="192" spans="2:20" s="86" customFormat="1" ht="10.199999999999999">
      <c r="B192" s="87"/>
      <c r="C192" s="87"/>
      <c r="D192" s="89"/>
      <c r="R192" s="89"/>
      <c r="S192" s="89"/>
      <c r="T192" s="89"/>
    </row>
    <row r="193" spans="2:20" s="86" customFormat="1" ht="10.199999999999999">
      <c r="B193" s="87"/>
      <c r="C193" s="87"/>
      <c r="D193" s="89"/>
      <c r="R193" s="89"/>
      <c r="S193" s="89"/>
      <c r="T193" s="89"/>
    </row>
    <row r="194" spans="2:20" s="86" customFormat="1" ht="10.199999999999999">
      <c r="B194" s="87"/>
      <c r="C194" s="87"/>
      <c r="D194" s="89"/>
      <c r="R194" s="89"/>
      <c r="S194" s="89"/>
      <c r="T194" s="89"/>
    </row>
    <row r="195" spans="2:20" s="86" customFormat="1" ht="10.199999999999999">
      <c r="B195" s="87"/>
      <c r="C195" s="87"/>
      <c r="D195" s="89"/>
      <c r="R195" s="89"/>
      <c r="S195" s="89"/>
      <c r="T195" s="89"/>
    </row>
    <row r="196" spans="2:20" s="86" customFormat="1" ht="10.199999999999999">
      <c r="B196" s="87"/>
      <c r="C196" s="87"/>
      <c r="D196" s="89"/>
      <c r="R196" s="89"/>
      <c r="S196" s="89"/>
      <c r="T196" s="89"/>
    </row>
    <row r="197" spans="2:20" s="86" customFormat="1" ht="10.199999999999999">
      <c r="B197" s="87"/>
      <c r="C197" s="87"/>
      <c r="D197" s="89"/>
      <c r="R197" s="89"/>
      <c r="S197" s="89"/>
      <c r="T197" s="89"/>
    </row>
    <row r="198" spans="2:20" s="86" customFormat="1" ht="10.199999999999999">
      <c r="B198" s="87"/>
      <c r="C198" s="87"/>
      <c r="D198" s="89"/>
      <c r="R198" s="89"/>
      <c r="S198" s="89"/>
      <c r="T198" s="89"/>
    </row>
    <row r="199" spans="2:20" s="86" customFormat="1" ht="10.199999999999999">
      <c r="B199" s="87"/>
      <c r="C199" s="87"/>
      <c r="D199" s="89"/>
      <c r="R199" s="89"/>
      <c r="S199" s="89"/>
      <c r="T199" s="89"/>
    </row>
    <row r="200" spans="2:20" s="86" customFormat="1" ht="10.199999999999999">
      <c r="B200" s="87"/>
      <c r="C200" s="87"/>
      <c r="D200" s="89"/>
      <c r="R200" s="89"/>
      <c r="S200" s="89"/>
      <c r="T200" s="89"/>
    </row>
    <row r="201" spans="2:20" s="86" customFormat="1" ht="10.199999999999999">
      <c r="B201" s="87"/>
      <c r="C201" s="87"/>
      <c r="D201" s="89"/>
      <c r="R201" s="89"/>
      <c r="S201" s="89"/>
      <c r="T201" s="89"/>
    </row>
    <row r="202" spans="2:20" s="86" customFormat="1" ht="10.199999999999999">
      <c r="B202" s="87"/>
      <c r="C202" s="87"/>
      <c r="D202" s="89"/>
      <c r="R202" s="89"/>
      <c r="S202" s="89"/>
      <c r="T202" s="89"/>
    </row>
    <row r="203" spans="2:20" s="86" customFormat="1" ht="10.199999999999999">
      <c r="B203" s="87"/>
      <c r="C203" s="87"/>
      <c r="D203" s="89"/>
      <c r="R203" s="89"/>
      <c r="S203" s="89"/>
      <c r="T203" s="89"/>
    </row>
    <row r="204" spans="2:20" s="86" customFormat="1" ht="10.199999999999999">
      <c r="B204" s="87"/>
      <c r="C204" s="87"/>
      <c r="D204" s="89"/>
      <c r="R204" s="89"/>
      <c r="S204" s="89"/>
      <c r="T204" s="89"/>
    </row>
    <row r="205" spans="2:20" s="86" customFormat="1" ht="10.199999999999999">
      <c r="B205" s="87"/>
      <c r="C205" s="87"/>
      <c r="D205" s="89"/>
      <c r="R205" s="89"/>
      <c r="S205" s="89"/>
      <c r="T205" s="89"/>
    </row>
    <row r="206" spans="2:20" s="86" customFormat="1" ht="10.199999999999999">
      <c r="B206" s="87"/>
      <c r="C206" s="87"/>
      <c r="D206" s="89"/>
      <c r="R206" s="89"/>
      <c r="S206" s="89"/>
      <c r="T206" s="89"/>
    </row>
    <row r="207" spans="2:20" s="86" customFormat="1" ht="10.199999999999999">
      <c r="B207" s="87"/>
      <c r="C207" s="87"/>
      <c r="D207" s="89"/>
      <c r="R207" s="89"/>
      <c r="S207" s="89"/>
      <c r="T207" s="89"/>
    </row>
    <row r="208" spans="2:20" s="86" customFormat="1" ht="10.199999999999999">
      <c r="B208" s="87"/>
      <c r="C208" s="87"/>
      <c r="D208" s="89"/>
      <c r="R208" s="89"/>
      <c r="S208" s="89"/>
      <c r="T208" s="89"/>
    </row>
    <row r="209" spans="2:20" s="86" customFormat="1" ht="10.199999999999999">
      <c r="B209" s="87"/>
      <c r="C209" s="87"/>
      <c r="D209" s="89"/>
      <c r="R209" s="89"/>
      <c r="S209" s="89"/>
      <c r="T209" s="89"/>
    </row>
    <row r="210" spans="2:20" s="86" customFormat="1" ht="10.199999999999999">
      <c r="B210" s="87"/>
      <c r="C210" s="87"/>
      <c r="D210" s="89"/>
      <c r="R210" s="89"/>
      <c r="S210" s="89"/>
      <c r="T210" s="89"/>
    </row>
    <row r="211" spans="2:20" s="86" customFormat="1" ht="10.199999999999999">
      <c r="B211" s="87"/>
      <c r="C211" s="87"/>
      <c r="D211" s="89"/>
      <c r="R211" s="89"/>
      <c r="S211" s="89"/>
      <c r="T211" s="89"/>
    </row>
    <row r="212" spans="2:20" s="86" customFormat="1" ht="10.199999999999999">
      <c r="B212" s="87"/>
      <c r="C212" s="87"/>
      <c r="D212" s="89"/>
      <c r="R212" s="89"/>
      <c r="S212" s="89"/>
      <c r="T212" s="89"/>
    </row>
    <row r="213" spans="2:20" s="86" customFormat="1" ht="10.199999999999999">
      <c r="B213" s="87"/>
      <c r="C213" s="87"/>
      <c r="D213" s="89"/>
      <c r="R213" s="89"/>
      <c r="S213" s="89"/>
      <c r="T213" s="89"/>
    </row>
    <row r="214" spans="2:20" s="86" customFormat="1" ht="10.199999999999999">
      <c r="B214" s="87"/>
      <c r="C214" s="87"/>
      <c r="D214" s="89"/>
      <c r="R214" s="89"/>
      <c r="S214" s="89"/>
      <c r="T214" s="89"/>
    </row>
    <row r="215" spans="2:20" s="86" customFormat="1" ht="10.199999999999999">
      <c r="B215" s="87"/>
      <c r="C215" s="87"/>
      <c r="D215" s="89"/>
      <c r="R215" s="89"/>
      <c r="S215" s="89"/>
      <c r="T215" s="89"/>
    </row>
    <row r="216" spans="2:20" s="86" customFormat="1" ht="10.199999999999999">
      <c r="B216" s="87"/>
      <c r="C216" s="87"/>
      <c r="D216" s="89"/>
      <c r="R216" s="89"/>
      <c r="S216" s="89"/>
      <c r="T216" s="89"/>
    </row>
    <row r="217" spans="2:20" s="86" customFormat="1" ht="10.199999999999999">
      <c r="B217" s="87"/>
      <c r="C217" s="87"/>
      <c r="D217" s="89"/>
      <c r="R217" s="89"/>
      <c r="S217" s="89"/>
      <c r="T217" s="89"/>
    </row>
    <row r="218" spans="2:20" s="86" customFormat="1" ht="10.199999999999999">
      <c r="B218" s="87"/>
      <c r="C218" s="87"/>
      <c r="D218" s="89"/>
      <c r="R218" s="89"/>
      <c r="S218" s="89"/>
      <c r="T218" s="89"/>
    </row>
    <row r="219" spans="2:20" s="86" customFormat="1" ht="10.199999999999999">
      <c r="B219" s="87"/>
      <c r="C219" s="87"/>
      <c r="D219" s="89"/>
      <c r="R219" s="89"/>
      <c r="S219" s="89"/>
      <c r="T219" s="89"/>
    </row>
    <row r="220" spans="2:20" s="86" customFormat="1" ht="10.199999999999999">
      <c r="B220" s="87"/>
      <c r="C220" s="87"/>
      <c r="D220" s="89"/>
      <c r="R220" s="89"/>
      <c r="S220" s="89"/>
      <c r="T220" s="89"/>
    </row>
    <row r="221" spans="2:20" s="86" customFormat="1" ht="10.199999999999999">
      <c r="B221" s="87"/>
      <c r="C221" s="87"/>
      <c r="D221" s="89"/>
      <c r="R221" s="89"/>
      <c r="S221" s="89"/>
      <c r="T221" s="89"/>
    </row>
    <row r="222" spans="2:20" s="86" customFormat="1" ht="10.199999999999999">
      <c r="B222" s="87"/>
      <c r="C222" s="87"/>
      <c r="D222" s="89"/>
      <c r="R222" s="89"/>
      <c r="S222" s="89"/>
      <c r="T222" s="89"/>
    </row>
    <row r="223" spans="2:20" s="86" customFormat="1" ht="10.199999999999999">
      <c r="B223" s="87"/>
      <c r="C223" s="87"/>
      <c r="D223" s="89"/>
      <c r="R223" s="89"/>
      <c r="S223" s="89"/>
      <c r="T223" s="89"/>
    </row>
    <row r="224" spans="2:20" s="86" customFormat="1" ht="10.199999999999999">
      <c r="B224" s="87"/>
      <c r="C224" s="87"/>
      <c r="D224" s="89"/>
      <c r="R224" s="89"/>
      <c r="S224" s="89"/>
      <c r="T224" s="89"/>
    </row>
    <row r="225" spans="2:20" s="86" customFormat="1" ht="10.199999999999999">
      <c r="B225" s="87"/>
      <c r="C225" s="87"/>
      <c r="D225" s="89"/>
      <c r="R225" s="89"/>
      <c r="S225" s="89"/>
      <c r="T225" s="89"/>
    </row>
    <row r="226" spans="2:20" s="86" customFormat="1" ht="10.199999999999999">
      <c r="B226" s="87"/>
      <c r="C226" s="87"/>
      <c r="D226" s="89"/>
      <c r="R226" s="89"/>
      <c r="S226" s="89"/>
      <c r="T226" s="89"/>
    </row>
    <row r="227" spans="2:20" s="86" customFormat="1" ht="10.199999999999999">
      <c r="B227" s="87"/>
      <c r="C227" s="87"/>
      <c r="D227" s="89"/>
      <c r="R227" s="89"/>
      <c r="S227" s="89"/>
      <c r="T227" s="89"/>
    </row>
    <row r="228" spans="2:20" s="86" customFormat="1" ht="10.199999999999999">
      <c r="B228" s="87"/>
      <c r="C228" s="87"/>
      <c r="D228" s="89"/>
      <c r="R228" s="89"/>
      <c r="S228" s="89"/>
      <c r="T228" s="89"/>
    </row>
    <row r="229" spans="2:20" s="86" customFormat="1" ht="10.199999999999999">
      <c r="B229" s="87"/>
      <c r="C229" s="87"/>
      <c r="D229" s="89"/>
      <c r="R229" s="89"/>
      <c r="S229" s="89"/>
      <c r="T229" s="89"/>
    </row>
    <row r="230" spans="2:20" s="86" customFormat="1" ht="10.199999999999999">
      <c r="B230" s="87"/>
      <c r="C230" s="87"/>
      <c r="D230" s="89"/>
      <c r="R230" s="89"/>
      <c r="S230" s="89"/>
      <c r="T230" s="89"/>
    </row>
    <row r="231" spans="2:20" s="86" customFormat="1" ht="10.199999999999999">
      <c r="B231" s="87"/>
      <c r="C231" s="87"/>
      <c r="D231" s="89"/>
      <c r="R231" s="89"/>
      <c r="S231" s="89"/>
      <c r="T231" s="89"/>
    </row>
    <row r="232" spans="2:20" s="86" customFormat="1" ht="10.199999999999999">
      <c r="B232" s="87"/>
      <c r="C232" s="87"/>
      <c r="D232" s="89"/>
      <c r="R232" s="89"/>
      <c r="S232" s="89"/>
      <c r="T232" s="89"/>
    </row>
    <row r="233" spans="2:20" s="86" customFormat="1" ht="10.199999999999999">
      <c r="B233" s="87"/>
      <c r="C233" s="87"/>
      <c r="D233" s="89"/>
      <c r="R233" s="89"/>
      <c r="S233" s="89"/>
      <c r="T233" s="89"/>
    </row>
    <row r="234" spans="2:20" s="86" customFormat="1" ht="10.199999999999999">
      <c r="B234" s="87"/>
      <c r="C234" s="87"/>
      <c r="D234" s="89"/>
      <c r="R234" s="89"/>
      <c r="S234" s="89"/>
      <c r="T234" s="89"/>
    </row>
    <row r="235" spans="2:20" s="86" customFormat="1" ht="10.199999999999999">
      <c r="B235" s="87"/>
      <c r="C235" s="87"/>
      <c r="D235" s="89"/>
      <c r="R235" s="89"/>
      <c r="S235" s="89"/>
      <c r="T235" s="89"/>
    </row>
    <row r="236" spans="2:20" s="86" customFormat="1" ht="10.199999999999999">
      <c r="B236" s="87"/>
      <c r="C236" s="87"/>
      <c r="D236" s="89"/>
      <c r="R236" s="89"/>
      <c r="S236" s="89"/>
      <c r="T236" s="89"/>
    </row>
    <row r="237" spans="2:20" s="86" customFormat="1" ht="10.199999999999999">
      <c r="B237" s="87"/>
      <c r="C237" s="87"/>
      <c r="D237" s="89"/>
      <c r="R237" s="89"/>
      <c r="S237" s="89"/>
      <c r="T237" s="89"/>
    </row>
    <row r="238" spans="2:20" s="86" customFormat="1" ht="10.199999999999999">
      <c r="B238" s="87"/>
      <c r="C238" s="87"/>
      <c r="D238" s="89"/>
      <c r="R238" s="89"/>
      <c r="S238" s="89"/>
      <c r="T238" s="89"/>
    </row>
    <row r="239" spans="2:20" s="86" customFormat="1" ht="10.199999999999999">
      <c r="B239" s="87"/>
      <c r="C239" s="87"/>
      <c r="D239" s="89"/>
      <c r="R239" s="89"/>
      <c r="S239" s="89"/>
      <c r="T239" s="89"/>
    </row>
    <row r="240" spans="2:20" s="86" customFormat="1" ht="10.199999999999999">
      <c r="B240" s="87"/>
      <c r="C240" s="87"/>
      <c r="D240" s="89"/>
      <c r="R240" s="89"/>
      <c r="S240" s="89"/>
      <c r="T240" s="89"/>
    </row>
    <row r="241" spans="2:20" s="86" customFormat="1" ht="10.199999999999999">
      <c r="B241" s="87"/>
      <c r="C241" s="87"/>
      <c r="D241" s="89"/>
      <c r="R241" s="89"/>
      <c r="S241" s="89"/>
      <c r="T241" s="89"/>
    </row>
    <row r="242" spans="2:20" s="86" customFormat="1" ht="10.199999999999999">
      <c r="B242" s="87"/>
      <c r="C242" s="87"/>
      <c r="D242" s="89"/>
      <c r="R242" s="89"/>
      <c r="S242" s="89"/>
      <c r="T242" s="89"/>
    </row>
    <row r="243" spans="2:20" s="86" customFormat="1" ht="10.199999999999999">
      <c r="B243" s="87"/>
      <c r="C243" s="87"/>
      <c r="D243" s="89"/>
      <c r="R243" s="89"/>
      <c r="S243" s="89"/>
      <c r="T243" s="89"/>
    </row>
    <row r="244" spans="2:20" s="86" customFormat="1" ht="10.199999999999999">
      <c r="B244" s="87"/>
      <c r="C244" s="87"/>
      <c r="D244" s="89"/>
      <c r="R244" s="89"/>
      <c r="S244" s="89"/>
      <c r="T244" s="89"/>
    </row>
    <row r="245" spans="2:20" s="86" customFormat="1" ht="10.199999999999999">
      <c r="B245" s="87"/>
      <c r="C245" s="87"/>
      <c r="D245" s="89"/>
      <c r="R245" s="89"/>
      <c r="S245" s="89"/>
      <c r="T245" s="89"/>
    </row>
    <row r="246" spans="2:20" s="86" customFormat="1" ht="10.199999999999999">
      <c r="B246" s="87"/>
      <c r="C246" s="87"/>
      <c r="D246" s="89"/>
      <c r="R246" s="89"/>
      <c r="S246" s="89"/>
      <c r="T246" s="89"/>
    </row>
    <row r="247" spans="2:20" s="86" customFormat="1" ht="10.199999999999999">
      <c r="B247" s="87"/>
      <c r="C247" s="87"/>
      <c r="D247" s="89"/>
      <c r="R247" s="89"/>
      <c r="S247" s="89"/>
      <c r="T247" s="89"/>
    </row>
    <row r="248" spans="2:20" s="86" customFormat="1" ht="10.199999999999999">
      <c r="B248" s="87"/>
      <c r="C248" s="87"/>
      <c r="D248" s="89"/>
      <c r="R248" s="89"/>
      <c r="S248" s="89"/>
      <c r="T248" s="89"/>
    </row>
    <row r="249" spans="2:20" s="86" customFormat="1" ht="10.199999999999999">
      <c r="B249" s="87"/>
      <c r="C249" s="87"/>
      <c r="D249" s="89"/>
      <c r="R249" s="89"/>
      <c r="S249" s="89"/>
      <c r="T249" s="89"/>
    </row>
    <row r="250" spans="2:20" s="86" customFormat="1" ht="10.199999999999999">
      <c r="B250" s="87"/>
      <c r="C250" s="87"/>
      <c r="D250" s="89"/>
      <c r="R250" s="89"/>
      <c r="S250" s="89"/>
      <c r="T250" s="89"/>
    </row>
    <row r="251" spans="2:20" s="86" customFormat="1" ht="10.199999999999999">
      <c r="B251" s="87"/>
      <c r="C251" s="87"/>
      <c r="D251" s="89"/>
      <c r="R251" s="89"/>
      <c r="S251" s="89"/>
      <c r="T251" s="89"/>
    </row>
    <row r="252" spans="2:20" s="86" customFormat="1" ht="10.199999999999999">
      <c r="B252" s="87"/>
      <c r="C252" s="87"/>
      <c r="D252" s="89"/>
      <c r="R252" s="89"/>
      <c r="S252" s="89"/>
      <c r="T252" s="89"/>
    </row>
    <row r="253" spans="2:20" s="86" customFormat="1" ht="10.199999999999999">
      <c r="B253" s="87"/>
      <c r="C253" s="87"/>
      <c r="D253" s="89"/>
      <c r="R253" s="89"/>
      <c r="S253" s="89"/>
      <c r="T253" s="89"/>
    </row>
    <row r="254" spans="2:20" s="86" customFormat="1" ht="10.199999999999999">
      <c r="B254" s="87"/>
      <c r="C254" s="87"/>
      <c r="D254" s="89"/>
      <c r="R254" s="89"/>
      <c r="S254" s="89"/>
      <c r="T254" s="89"/>
    </row>
    <row r="255" spans="2:20" s="86" customFormat="1" ht="10.199999999999999">
      <c r="B255" s="87"/>
      <c r="C255" s="87"/>
      <c r="D255" s="89"/>
      <c r="R255" s="89"/>
      <c r="S255" s="89"/>
      <c r="T255" s="89"/>
    </row>
    <row r="256" spans="2:20" s="86" customFormat="1" ht="10.199999999999999">
      <c r="B256" s="87"/>
      <c r="C256" s="87"/>
      <c r="D256" s="89"/>
      <c r="R256" s="89"/>
      <c r="S256" s="89"/>
      <c r="T256" s="89"/>
    </row>
    <row r="257" spans="2:20" s="86" customFormat="1" ht="10.199999999999999">
      <c r="B257" s="87"/>
      <c r="C257" s="87"/>
      <c r="D257" s="89"/>
      <c r="R257" s="89"/>
      <c r="S257" s="89"/>
      <c r="T257" s="89"/>
    </row>
    <row r="258" spans="2:20" s="86" customFormat="1" ht="10.199999999999999">
      <c r="B258" s="87"/>
      <c r="C258" s="87"/>
      <c r="D258" s="89"/>
      <c r="R258" s="89"/>
      <c r="S258" s="89"/>
      <c r="T258" s="89"/>
    </row>
    <row r="259" spans="2:20" s="86" customFormat="1" ht="10.199999999999999">
      <c r="B259" s="87"/>
      <c r="C259" s="87"/>
      <c r="D259" s="89"/>
      <c r="R259" s="89"/>
      <c r="S259" s="89"/>
      <c r="T259" s="89"/>
    </row>
    <row r="260" spans="2:20" s="86" customFormat="1" ht="10.199999999999999">
      <c r="B260" s="87"/>
      <c r="C260" s="87"/>
      <c r="D260" s="89"/>
      <c r="R260" s="89"/>
      <c r="S260" s="89"/>
      <c r="T260" s="89"/>
    </row>
    <row r="261" spans="2:20" s="86" customFormat="1" ht="10.199999999999999">
      <c r="B261" s="87"/>
      <c r="C261" s="87"/>
      <c r="D261" s="89"/>
      <c r="R261" s="89"/>
      <c r="S261" s="89"/>
      <c r="T261" s="89"/>
    </row>
    <row r="262" spans="2:20" s="86" customFormat="1" ht="10.199999999999999">
      <c r="B262" s="87"/>
      <c r="C262" s="87"/>
      <c r="D262" s="89"/>
      <c r="R262" s="89"/>
      <c r="S262" s="89"/>
      <c r="T262" s="89"/>
    </row>
    <row r="263" spans="2:20" s="86" customFormat="1" ht="10.199999999999999">
      <c r="B263" s="87"/>
      <c r="C263" s="87"/>
      <c r="D263" s="89"/>
      <c r="R263" s="89"/>
      <c r="S263" s="89"/>
      <c r="T263" s="89"/>
    </row>
    <row r="264" spans="2:20" s="86" customFormat="1" ht="10.199999999999999">
      <c r="B264" s="87"/>
      <c r="C264" s="87"/>
      <c r="D264" s="89"/>
      <c r="R264" s="89"/>
      <c r="S264" s="89"/>
      <c r="T264" s="89"/>
    </row>
    <row r="265" spans="2:20" s="86" customFormat="1" ht="10.199999999999999">
      <c r="B265" s="87"/>
      <c r="C265" s="87"/>
      <c r="D265" s="89"/>
      <c r="R265" s="89"/>
      <c r="S265" s="89"/>
      <c r="T265" s="89"/>
    </row>
    <row r="266" spans="2:20" s="86" customFormat="1" ht="10.199999999999999">
      <c r="B266" s="87"/>
      <c r="C266" s="87"/>
      <c r="D266" s="89"/>
      <c r="R266" s="89"/>
      <c r="S266" s="89"/>
      <c r="T266" s="89"/>
    </row>
    <row r="267" spans="2:20" s="86" customFormat="1" ht="10.199999999999999">
      <c r="B267" s="87"/>
      <c r="C267" s="87"/>
      <c r="D267" s="89"/>
      <c r="R267" s="89"/>
      <c r="S267" s="89"/>
      <c r="T267" s="89"/>
    </row>
    <row r="268" spans="2:20" s="86" customFormat="1" ht="10.199999999999999">
      <c r="B268" s="87"/>
      <c r="C268" s="87"/>
      <c r="D268" s="89"/>
      <c r="R268" s="89"/>
      <c r="S268" s="89"/>
      <c r="T268" s="89"/>
    </row>
    <row r="269" spans="2:20" s="86" customFormat="1" ht="10.199999999999999">
      <c r="B269" s="87"/>
      <c r="C269" s="87"/>
      <c r="D269" s="89"/>
      <c r="R269" s="89"/>
      <c r="S269" s="89"/>
      <c r="T269" s="89"/>
    </row>
    <row r="270" spans="2:20" s="86" customFormat="1" ht="10.199999999999999">
      <c r="B270" s="87"/>
      <c r="C270" s="87"/>
      <c r="D270" s="89"/>
      <c r="R270" s="89"/>
      <c r="S270" s="89"/>
      <c r="T270" s="89"/>
    </row>
    <row r="271" spans="2:20" s="86" customFormat="1" ht="10.199999999999999">
      <c r="B271" s="87"/>
      <c r="C271" s="87"/>
      <c r="D271" s="89"/>
      <c r="R271" s="89"/>
      <c r="S271" s="89"/>
      <c r="T271" s="89"/>
    </row>
    <row r="272" spans="2:20" s="86" customFormat="1" ht="10.199999999999999">
      <c r="B272" s="87"/>
      <c r="C272" s="87"/>
      <c r="D272" s="89"/>
      <c r="R272" s="89"/>
      <c r="S272" s="89"/>
      <c r="T272" s="89"/>
    </row>
    <row r="273" spans="2:20" s="86" customFormat="1" ht="10.199999999999999">
      <c r="B273" s="87"/>
      <c r="C273" s="87"/>
      <c r="D273" s="89"/>
      <c r="R273" s="89"/>
      <c r="S273" s="89"/>
      <c r="T273" s="89"/>
    </row>
    <row r="274" spans="2:20" s="86" customFormat="1" ht="10.199999999999999">
      <c r="B274" s="87"/>
      <c r="C274" s="87"/>
      <c r="D274" s="89"/>
      <c r="R274" s="89"/>
      <c r="S274" s="89"/>
      <c r="T274" s="89"/>
    </row>
    <row r="275" spans="2:20" s="86" customFormat="1" ht="10.199999999999999">
      <c r="B275" s="87"/>
      <c r="C275" s="87"/>
      <c r="D275" s="89"/>
      <c r="R275" s="89"/>
      <c r="S275" s="89"/>
      <c r="T275" s="89"/>
    </row>
    <row r="276" spans="2:20" s="86" customFormat="1" ht="10.199999999999999">
      <c r="B276" s="87"/>
      <c r="C276" s="87"/>
      <c r="D276" s="89"/>
      <c r="R276" s="89"/>
      <c r="S276" s="89"/>
      <c r="T276" s="89"/>
    </row>
    <row r="277" spans="2:20" s="86" customFormat="1" ht="10.199999999999999">
      <c r="B277" s="87"/>
      <c r="C277" s="87"/>
      <c r="D277" s="89"/>
      <c r="R277" s="89"/>
      <c r="S277" s="89"/>
      <c r="T277" s="89"/>
    </row>
    <row r="278" spans="2:20" s="86" customFormat="1" ht="10.199999999999999">
      <c r="B278" s="87"/>
      <c r="C278" s="87"/>
      <c r="D278" s="89"/>
      <c r="R278" s="89"/>
      <c r="S278" s="89"/>
      <c r="T278" s="89"/>
    </row>
    <row r="279" spans="2:20" s="86" customFormat="1" ht="10.199999999999999">
      <c r="B279" s="87"/>
      <c r="C279" s="87"/>
      <c r="D279" s="89"/>
      <c r="R279" s="89"/>
      <c r="S279" s="89"/>
      <c r="T279" s="89"/>
    </row>
    <row r="280" spans="2:20" s="86" customFormat="1" ht="10.199999999999999">
      <c r="B280" s="87"/>
      <c r="C280" s="87"/>
      <c r="D280" s="89"/>
      <c r="R280" s="89"/>
      <c r="S280" s="89"/>
      <c r="T280" s="89"/>
    </row>
    <row r="281" spans="2:20" s="86" customFormat="1" ht="10.199999999999999">
      <c r="B281" s="87"/>
      <c r="C281" s="87"/>
      <c r="D281" s="89"/>
      <c r="R281" s="89"/>
      <c r="S281" s="89"/>
      <c r="T281" s="89"/>
    </row>
    <row r="282" spans="2:20" s="86" customFormat="1" ht="10.199999999999999">
      <c r="B282" s="87"/>
      <c r="C282" s="87"/>
      <c r="D282" s="89"/>
      <c r="R282" s="89"/>
      <c r="S282" s="89"/>
      <c r="T282" s="89"/>
    </row>
    <row r="283" spans="2:20" s="86" customFormat="1" ht="10.199999999999999">
      <c r="B283" s="87"/>
      <c r="C283" s="87"/>
      <c r="D283" s="89"/>
      <c r="R283" s="89"/>
      <c r="S283" s="89"/>
      <c r="T283" s="89"/>
    </row>
    <row r="284" spans="2:20" s="86" customFormat="1" ht="10.199999999999999">
      <c r="B284" s="87"/>
      <c r="C284" s="87"/>
      <c r="D284" s="89"/>
      <c r="R284" s="89"/>
      <c r="S284" s="89"/>
      <c r="T284" s="89"/>
    </row>
    <row r="285" spans="2:20" s="86" customFormat="1" ht="10.199999999999999">
      <c r="B285" s="87"/>
      <c r="C285" s="87"/>
      <c r="D285" s="89"/>
      <c r="R285" s="89"/>
      <c r="S285" s="89"/>
      <c r="T285" s="89"/>
    </row>
    <row r="286" spans="2:20" s="86" customFormat="1" ht="10.199999999999999">
      <c r="B286" s="87"/>
      <c r="C286" s="87"/>
      <c r="D286" s="89"/>
      <c r="R286" s="89"/>
      <c r="S286" s="89"/>
      <c r="T286" s="89"/>
    </row>
    <row r="287" spans="2:20" s="86" customFormat="1" ht="10.199999999999999">
      <c r="B287" s="87"/>
      <c r="C287" s="87"/>
      <c r="D287" s="89"/>
      <c r="R287" s="89"/>
      <c r="S287" s="89"/>
      <c r="T287" s="89"/>
    </row>
    <row r="288" spans="2:20" s="86" customFormat="1" ht="10.199999999999999">
      <c r="B288" s="87"/>
      <c r="C288" s="87"/>
      <c r="D288" s="89"/>
      <c r="R288" s="89"/>
      <c r="S288" s="89"/>
      <c r="T288" s="89"/>
    </row>
    <row r="289" spans="2:20" s="86" customFormat="1" ht="10.199999999999999">
      <c r="B289" s="87"/>
      <c r="C289" s="87"/>
      <c r="D289" s="89"/>
      <c r="R289" s="89"/>
      <c r="S289" s="89"/>
      <c r="T289" s="89"/>
    </row>
    <row r="290" spans="2:20" s="86" customFormat="1" ht="10.199999999999999">
      <c r="B290" s="87"/>
      <c r="C290" s="87"/>
      <c r="D290" s="89"/>
      <c r="R290" s="89"/>
      <c r="S290" s="89"/>
      <c r="T290" s="89"/>
    </row>
    <row r="291" spans="2:20" s="86" customFormat="1" ht="10.199999999999999">
      <c r="B291" s="87"/>
      <c r="C291" s="87"/>
      <c r="D291" s="89"/>
      <c r="R291" s="89"/>
      <c r="S291" s="89"/>
      <c r="T291" s="89"/>
    </row>
    <row r="292" spans="2:20" s="86" customFormat="1" ht="10.199999999999999">
      <c r="B292" s="87"/>
      <c r="C292" s="87"/>
      <c r="D292" s="89"/>
      <c r="R292" s="89"/>
      <c r="S292" s="89"/>
      <c r="T292" s="89"/>
    </row>
    <row r="293" spans="2:20" s="86" customFormat="1" ht="10.199999999999999">
      <c r="B293" s="87"/>
      <c r="C293" s="87"/>
      <c r="D293" s="89"/>
      <c r="R293" s="89"/>
      <c r="S293" s="89"/>
      <c r="T293" s="89"/>
    </row>
    <row r="294" spans="2:20" s="86" customFormat="1" ht="10.199999999999999">
      <c r="B294" s="87"/>
      <c r="C294" s="87"/>
      <c r="D294" s="89"/>
      <c r="R294" s="89"/>
      <c r="S294" s="89"/>
      <c r="T294" s="89"/>
    </row>
    <row r="295" spans="2:20" s="86" customFormat="1" ht="10.199999999999999">
      <c r="B295" s="87"/>
      <c r="C295" s="87"/>
      <c r="D295" s="89"/>
      <c r="R295" s="89"/>
      <c r="S295" s="89"/>
      <c r="T295" s="89"/>
    </row>
    <row r="296" spans="2:20" s="86" customFormat="1" ht="10.199999999999999">
      <c r="B296" s="87"/>
      <c r="C296" s="87"/>
      <c r="D296" s="89"/>
      <c r="R296" s="89"/>
      <c r="S296" s="89"/>
      <c r="T296" s="89"/>
    </row>
    <row r="297" spans="2:20" s="86" customFormat="1" ht="10.199999999999999">
      <c r="B297" s="87"/>
      <c r="C297" s="87"/>
      <c r="D297" s="89"/>
      <c r="R297" s="89"/>
      <c r="S297" s="89"/>
      <c r="T297" s="89"/>
    </row>
    <row r="298" spans="2:20" s="86" customFormat="1" ht="10.199999999999999">
      <c r="B298" s="87"/>
      <c r="C298" s="87"/>
      <c r="D298" s="89"/>
      <c r="R298" s="89"/>
      <c r="S298" s="89"/>
      <c r="T298" s="89"/>
    </row>
    <row r="299" spans="2:20" s="86" customFormat="1" ht="10.199999999999999">
      <c r="B299" s="87"/>
      <c r="C299" s="87"/>
      <c r="D299" s="89"/>
      <c r="R299" s="89"/>
      <c r="S299" s="89"/>
      <c r="T299" s="89"/>
    </row>
    <row r="300" spans="2:20" s="86" customFormat="1" ht="10.199999999999999">
      <c r="B300" s="87"/>
      <c r="C300" s="87"/>
      <c r="D300" s="89"/>
      <c r="R300" s="89"/>
      <c r="S300" s="89"/>
      <c r="T300" s="89"/>
    </row>
    <row r="301" spans="2:20" s="86" customFormat="1" ht="10.199999999999999">
      <c r="B301" s="87"/>
      <c r="C301" s="87"/>
      <c r="D301" s="89"/>
      <c r="R301" s="89"/>
      <c r="S301" s="89"/>
      <c r="T301" s="89"/>
    </row>
    <row r="302" spans="2:20" s="86" customFormat="1" ht="10.199999999999999">
      <c r="B302" s="87"/>
      <c r="C302" s="87"/>
      <c r="D302" s="89"/>
      <c r="R302" s="89"/>
      <c r="S302" s="89"/>
      <c r="T302" s="89"/>
    </row>
    <row r="303" spans="2:20" s="86" customFormat="1" ht="10.199999999999999">
      <c r="B303" s="87"/>
      <c r="C303" s="87"/>
      <c r="D303" s="89"/>
      <c r="R303" s="89"/>
      <c r="S303" s="89"/>
      <c r="T303" s="89"/>
    </row>
    <row r="304" spans="2:20" s="86" customFormat="1" ht="10.199999999999999">
      <c r="B304" s="87"/>
      <c r="C304" s="87"/>
      <c r="D304" s="89"/>
      <c r="R304" s="89"/>
      <c r="S304" s="89"/>
      <c r="T304" s="89"/>
    </row>
    <row r="305" spans="2:20" s="86" customFormat="1" ht="10.199999999999999">
      <c r="B305" s="87"/>
      <c r="C305" s="87"/>
      <c r="D305" s="89"/>
      <c r="R305" s="89"/>
      <c r="S305" s="89"/>
      <c r="T305" s="89"/>
    </row>
    <row r="306" spans="2:20" s="86" customFormat="1" ht="10.199999999999999">
      <c r="B306" s="87"/>
      <c r="C306" s="87"/>
      <c r="D306" s="89"/>
      <c r="R306" s="89"/>
      <c r="S306" s="89"/>
      <c r="T306" s="89"/>
    </row>
    <row r="307" spans="2:20" s="86" customFormat="1" ht="10.199999999999999">
      <c r="B307" s="87"/>
      <c r="C307" s="87"/>
      <c r="D307" s="89"/>
      <c r="R307" s="89"/>
      <c r="S307" s="89"/>
      <c r="T307" s="89"/>
    </row>
    <row r="308" spans="2:20" s="86" customFormat="1" ht="10.199999999999999">
      <c r="B308" s="87"/>
      <c r="C308" s="87"/>
      <c r="D308" s="89"/>
      <c r="R308" s="89"/>
      <c r="S308" s="89"/>
      <c r="T308" s="89"/>
    </row>
    <row r="309" spans="2:20" s="86" customFormat="1" ht="10.199999999999999">
      <c r="B309" s="87"/>
      <c r="C309" s="87"/>
      <c r="D309" s="89"/>
      <c r="R309" s="89"/>
      <c r="S309" s="89"/>
      <c r="T309" s="89"/>
    </row>
    <row r="310" spans="2:20" s="86" customFormat="1" ht="10.199999999999999">
      <c r="B310" s="87"/>
      <c r="C310" s="87"/>
      <c r="D310" s="89"/>
      <c r="R310" s="89"/>
      <c r="S310" s="89"/>
      <c r="T310" s="89"/>
    </row>
    <row r="311" spans="2:20" s="86" customFormat="1" ht="10.199999999999999">
      <c r="B311" s="87"/>
      <c r="C311" s="87"/>
      <c r="D311" s="89"/>
      <c r="R311" s="89"/>
      <c r="S311" s="89"/>
      <c r="T311" s="89"/>
    </row>
    <row r="312" spans="2:20" s="86" customFormat="1" ht="10.199999999999999">
      <c r="B312" s="87"/>
      <c r="C312" s="87"/>
      <c r="D312" s="89"/>
      <c r="R312" s="89"/>
      <c r="S312" s="89"/>
      <c r="T312" s="89"/>
    </row>
    <row r="313" spans="2:20" s="86" customFormat="1" ht="10.199999999999999">
      <c r="B313" s="87"/>
      <c r="C313" s="87"/>
      <c r="D313" s="89"/>
      <c r="R313" s="89"/>
      <c r="S313" s="89"/>
      <c r="T313" s="89"/>
    </row>
    <row r="314" spans="2:20" s="86" customFormat="1" ht="10.199999999999999">
      <c r="B314" s="87"/>
      <c r="C314" s="87"/>
      <c r="D314" s="89"/>
      <c r="R314" s="89"/>
      <c r="S314" s="89"/>
      <c r="T314" s="89"/>
    </row>
    <row r="315" spans="2:20" s="86" customFormat="1" ht="10.199999999999999">
      <c r="B315" s="87"/>
      <c r="C315" s="87"/>
      <c r="D315" s="89"/>
      <c r="R315" s="89"/>
      <c r="S315" s="89"/>
      <c r="T315" s="89"/>
    </row>
    <row r="316" spans="2:20" s="86" customFormat="1" ht="10.199999999999999">
      <c r="B316" s="87"/>
      <c r="C316" s="87"/>
      <c r="D316" s="89"/>
      <c r="R316" s="89"/>
      <c r="S316" s="89"/>
      <c r="T316" s="89"/>
    </row>
    <row r="317" spans="2:20" s="86" customFormat="1" ht="10.199999999999999">
      <c r="B317" s="87"/>
      <c r="C317" s="87"/>
      <c r="D317" s="89"/>
      <c r="R317" s="89"/>
      <c r="S317" s="89"/>
      <c r="T317" s="89"/>
    </row>
    <row r="318" spans="2:20" s="86" customFormat="1" ht="10.199999999999999">
      <c r="B318" s="87"/>
      <c r="C318" s="87"/>
      <c r="D318" s="89"/>
      <c r="R318" s="89"/>
      <c r="S318" s="89"/>
      <c r="T318" s="89"/>
    </row>
    <row r="319" spans="2:20" s="86" customFormat="1" ht="10.199999999999999">
      <c r="B319" s="87"/>
      <c r="C319" s="87"/>
      <c r="D319" s="89"/>
      <c r="R319" s="89"/>
      <c r="S319" s="89"/>
      <c r="T319" s="89"/>
    </row>
    <row r="320" spans="2:20" s="86" customFormat="1" ht="10.199999999999999">
      <c r="B320" s="87"/>
      <c r="C320" s="87"/>
      <c r="D320" s="89"/>
      <c r="R320" s="89"/>
      <c r="S320" s="89"/>
      <c r="T320" s="89"/>
    </row>
    <row r="321" spans="2:20" s="86" customFormat="1" ht="10.199999999999999">
      <c r="B321" s="87"/>
      <c r="C321" s="87"/>
      <c r="D321" s="89"/>
      <c r="R321" s="89"/>
      <c r="S321" s="89"/>
      <c r="T321" s="89"/>
    </row>
    <row r="322" spans="2:20" s="86" customFormat="1" ht="10.199999999999999">
      <c r="B322" s="87"/>
      <c r="C322" s="87"/>
      <c r="D322" s="89"/>
      <c r="R322" s="89"/>
      <c r="S322" s="89"/>
      <c r="T322" s="89"/>
    </row>
    <row r="323" spans="2:20" s="86" customFormat="1" ht="10.199999999999999">
      <c r="B323" s="87"/>
      <c r="C323" s="87"/>
      <c r="D323" s="89"/>
      <c r="R323" s="89"/>
      <c r="S323" s="89"/>
      <c r="T323" s="89"/>
    </row>
    <row r="324" spans="2:20" s="86" customFormat="1" ht="10.199999999999999">
      <c r="B324" s="87"/>
      <c r="C324" s="87"/>
      <c r="D324" s="89"/>
      <c r="R324" s="89"/>
      <c r="S324" s="89"/>
      <c r="T324" s="89"/>
    </row>
    <row r="325" spans="2:20" s="86" customFormat="1" ht="10.199999999999999">
      <c r="B325" s="87"/>
      <c r="C325" s="87"/>
      <c r="D325" s="89"/>
      <c r="R325" s="89"/>
      <c r="S325" s="89"/>
      <c r="T325" s="89"/>
    </row>
    <row r="326" spans="2:20" s="86" customFormat="1" ht="10.199999999999999">
      <c r="B326" s="87"/>
      <c r="C326" s="87"/>
      <c r="D326" s="89"/>
      <c r="R326" s="89"/>
      <c r="S326" s="89"/>
      <c r="T326" s="89"/>
    </row>
    <row r="327" spans="2:20" s="86" customFormat="1" ht="10.199999999999999">
      <c r="B327" s="87"/>
      <c r="C327" s="87"/>
      <c r="D327" s="89"/>
      <c r="R327" s="89"/>
      <c r="S327" s="89"/>
      <c r="T327" s="89"/>
    </row>
    <row r="328" spans="2:20" s="86" customFormat="1" ht="10.199999999999999">
      <c r="B328" s="87"/>
      <c r="C328" s="87"/>
      <c r="D328" s="89"/>
      <c r="R328" s="89"/>
      <c r="S328" s="89"/>
      <c r="T328" s="89"/>
    </row>
    <row r="329" spans="2:20" s="86" customFormat="1" ht="10.199999999999999">
      <c r="B329" s="87"/>
      <c r="C329" s="87"/>
      <c r="D329" s="89"/>
      <c r="R329" s="89"/>
      <c r="S329" s="89"/>
      <c r="T329" s="89"/>
    </row>
    <row r="330" spans="2:20" s="86" customFormat="1" ht="10.199999999999999">
      <c r="B330" s="87"/>
      <c r="C330" s="87"/>
      <c r="D330" s="89"/>
      <c r="R330" s="89"/>
      <c r="S330" s="89"/>
      <c r="T330" s="89"/>
    </row>
    <row r="331" spans="2:20" s="86" customFormat="1" ht="10.199999999999999">
      <c r="B331" s="87"/>
      <c r="C331" s="87"/>
      <c r="D331" s="89"/>
      <c r="R331" s="89"/>
      <c r="S331" s="89"/>
      <c r="T331" s="89"/>
    </row>
    <row r="332" spans="2:20" s="86" customFormat="1" ht="10.199999999999999">
      <c r="B332" s="87"/>
      <c r="C332" s="87"/>
      <c r="D332" s="89"/>
      <c r="R332" s="89"/>
      <c r="S332" s="89"/>
      <c r="T332" s="89"/>
    </row>
    <row r="333" spans="2:20" s="86" customFormat="1" ht="10.199999999999999">
      <c r="B333" s="87"/>
      <c r="C333" s="87"/>
      <c r="D333" s="89"/>
      <c r="R333" s="89"/>
      <c r="S333" s="89"/>
      <c r="T333" s="89"/>
    </row>
    <row r="334" spans="2:20" s="86" customFormat="1" ht="10.199999999999999">
      <c r="B334" s="87"/>
      <c r="C334" s="87"/>
      <c r="D334" s="89"/>
      <c r="R334" s="89"/>
      <c r="S334" s="89"/>
      <c r="T334" s="89"/>
    </row>
    <row r="335" spans="2:20" s="86" customFormat="1" ht="10.199999999999999">
      <c r="B335" s="87"/>
      <c r="C335" s="87"/>
      <c r="D335" s="89"/>
      <c r="R335" s="89"/>
      <c r="S335" s="89"/>
      <c r="T335" s="89"/>
    </row>
    <row r="336" spans="2:20" s="86" customFormat="1" ht="10.199999999999999">
      <c r="B336" s="87"/>
      <c r="C336" s="87"/>
      <c r="D336" s="89"/>
      <c r="R336" s="89"/>
      <c r="S336" s="89"/>
      <c r="T336" s="89"/>
    </row>
    <row r="337" spans="2:20" s="86" customFormat="1" ht="10.199999999999999">
      <c r="B337" s="87"/>
      <c r="C337" s="87"/>
      <c r="D337" s="89"/>
      <c r="R337" s="89"/>
      <c r="S337" s="89"/>
      <c r="T337" s="89"/>
    </row>
    <row r="338" spans="2:20" s="86" customFormat="1" ht="10.199999999999999">
      <c r="B338" s="87"/>
      <c r="C338" s="87"/>
      <c r="D338" s="89"/>
      <c r="R338" s="89"/>
      <c r="S338" s="89"/>
      <c r="T338" s="89"/>
    </row>
    <row r="339" spans="2:20" s="86" customFormat="1" ht="10.199999999999999">
      <c r="B339" s="87"/>
      <c r="C339" s="87"/>
      <c r="D339" s="89"/>
      <c r="R339" s="89"/>
      <c r="S339" s="89"/>
      <c r="T339" s="89"/>
    </row>
    <row r="340" spans="2:20" s="86" customFormat="1" ht="10.199999999999999">
      <c r="B340" s="87"/>
      <c r="C340" s="87"/>
      <c r="D340" s="89"/>
      <c r="R340" s="89"/>
      <c r="S340" s="89"/>
      <c r="T340" s="89"/>
    </row>
    <row r="341" spans="2:20" s="86" customFormat="1" ht="10.199999999999999">
      <c r="B341" s="87"/>
      <c r="C341" s="87"/>
      <c r="D341" s="89"/>
      <c r="R341" s="89"/>
      <c r="S341" s="89"/>
      <c r="T341" s="89"/>
    </row>
    <row r="342" spans="2:20" s="86" customFormat="1" ht="10.199999999999999">
      <c r="B342" s="87"/>
      <c r="C342" s="87"/>
      <c r="D342" s="89"/>
      <c r="R342" s="89"/>
      <c r="S342" s="89"/>
      <c r="T342" s="89"/>
    </row>
    <row r="343" spans="2:20" s="86" customFormat="1" ht="10.199999999999999">
      <c r="B343" s="87"/>
      <c r="C343" s="87"/>
      <c r="D343" s="89"/>
      <c r="R343" s="89"/>
      <c r="S343" s="89"/>
      <c r="T343" s="89"/>
    </row>
    <row r="344" spans="2:20" s="86" customFormat="1" ht="10.199999999999999">
      <c r="B344" s="87"/>
      <c r="C344" s="87"/>
      <c r="D344" s="89"/>
      <c r="R344" s="89"/>
      <c r="S344" s="89"/>
      <c r="T344" s="89"/>
    </row>
    <row r="345" spans="2:20" s="86" customFormat="1" ht="10.199999999999999">
      <c r="B345" s="87"/>
      <c r="C345" s="87"/>
      <c r="D345" s="89"/>
      <c r="R345" s="89"/>
      <c r="S345" s="89"/>
      <c r="T345" s="89"/>
    </row>
    <row r="346" spans="2:20" s="86" customFormat="1" ht="10.199999999999999">
      <c r="B346" s="87"/>
      <c r="C346" s="87"/>
      <c r="D346" s="89"/>
      <c r="R346" s="89"/>
      <c r="S346" s="89"/>
      <c r="T346" s="89"/>
    </row>
    <row r="347" spans="2:20" s="86" customFormat="1" ht="10.199999999999999">
      <c r="B347" s="87"/>
      <c r="C347" s="87"/>
      <c r="D347" s="89"/>
      <c r="R347" s="89"/>
      <c r="S347" s="89"/>
      <c r="T347" s="89"/>
    </row>
    <row r="348" spans="2:20" s="86" customFormat="1" ht="10.199999999999999">
      <c r="B348" s="87"/>
      <c r="C348" s="87"/>
      <c r="D348" s="89"/>
      <c r="R348" s="89"/>
      <c r="S348" s="89"/>
      <c r="T348" s="89"/>
    </row>
    <row r="349" spans="2:20" s="86" customFormat="1" ht="10.199999999999999">
      <c r="B349" s="87"/>
      <c r="C349" s="87"/>
      <c r="D349" s="89"/>
      <c r="R349" s="89"/>
      <c r="S349" s="89"/>
      <c r="T349" s="89"/>
    </row>
    <row r="350" spans="2:20" s="86" customFormat="1" ht="10.199999999999999">
      <c r="B350" s="87"/>
      <c r="C350" s="87"/>
      <c r="D350" s="89"/>
      <c r="R350" s="89"/>
      <c r="S350" s="89"/>
      <c r="T350" s="89"/>
    </row>
    <row r="351" spans="2:20" s="86" customFormat="1" ht="10.199999999999999">
      <c r="B351" s="87"/>
      <c r="C351" s="87"/>
      <c r="D351" s="89"/>
      <c r="R351" s="89"/>
      <c r="S351" s="89"/>
      <c r="T351" s="89"/>
    </row>
    <row r="352" spans="2:20" s="86" customFormat="1" ht="10.199999999999999">
      <c r="B352" s="87"/>
      <c r="C352" s="87"/>
      <c r="D352" s="89"/>
      <c r="R352" s="89"/>
      <c r="S352" s="89"/>
      <c r="T352" s="89"/>
    </row>
    <row r="353" spans="2:20" s="86" customFormat="1" ht="10.199999999999999">
      <c r="B353" s="87"/>
      <c r="C353" s="87"/>
      <c r="D353" s="89"/>
      <c r="R353" s="89"/>
      <c r="S353" s="89"/>
      <c r="T353" s="89"/>
    </row>
    <row r="354" spans="2:20" s="86" customFormat="1" ht="10.199999999999999">
      <c r="B354" s="87"/>
      <c r="C354" s="87"/>
      <c r="D354" s="89"/>
      <c r="R354" s="89"/>
      <c r="S354" s="89"/>
      <c r="T354" s="89"/>
    </row>
    <row r="355" spans="2:20" s="86" customFormat="1" ht="10.199999999999999">
      <c r="B355" s="87"/>
      <c r="C355" s="87"/>
      <c r="D355" s="89"/>
      <c r="R355" s="89"/>
      <c r="S355" s="89"/>
      <c r="T355" s="89"/>
    </row>
    <row r="356" spans="2:20" s="86" customFormat="1" ht="10.199999999999999">
      <c r="B356" s="87"/>
      <c r="C356" s="87"/>
      <c r="D356" s="89"/>
      <c r="R356" s="89"/>
      <c r="S356" s="89"/>
      <c r="T356" s="89"/>
    </row>
    <row r="357" spans="2:20" s="86" customFormat="1" ht="10.199999999999999">
      <c r="B357" s="87"/>
      <c r="C357" s="87"/>
      <c r="D357" s="89"/>
      <c r="R357" s="89"/>
      <c r="S357" s="89"/>
      <c r="T357" s="89"/>
    </row>
    <row r="358" spans="2:20" s="86" customFormat="1" ht="10.199999999999999">
      <c r="B358" s="87"/>
      <c r="C358" s="87"/>
      <c r="D358" s="89"/>
      <c r="R358" s="89"/>
      <c r="S358" s="89"/>
      <c r="T358" s="89"/>
    </row>
    <row r="359" spans="2:20" s="86" customFormat="1" ht="10.199999999999999">
      <c r="B359" s="87"/>
      <c r="C359" s="87"/>
      <c r="D359" s="89"/>
      <c r="R359" s="89"/>
      <c r="S359" s="89"/>
      <c r="T359" s="89"/>
    </row>
    <row r="360" spans="2:20" s="86" customFormat="1" ht="10.199999999999999">
      <c r="B360" s="87"/>
      <c r="C360" s="87"/>
      <c r="D360" s="89"/>
      <c r="R360" s="89"/>
      <c r="S360" s="89"/>
      <c r="T360" s="89"/>
    </row>
    <row r="361" spans="2:20" s="86" customFormat="1" ht="10.199999999999999">
      <c r="B361" s="87"/>
      <c r="C361" s="87"/>
      <c r="D361" s="89"/>
      <c r="R361" s="89"/>
      <c r="S361" s="89"/>
      <c r="T361" s="89"/>
    </row>
    <row r="362" spans="2:20" s="86" customFormat="1" ht="10.199999999999999">
      <c r="B362" s="87"/>
      <c r="C362" s="87"/>
      <c r="D362" s="89"/>
      <c r="R362" s="89"/>
      <c r="S362" s="89"/>
      <c r="T362" s="89"/>
    </row>
    <row r="363" spans="2:20" s="86" customFormat="1" ht="10.199999999999999">
      <c r="B363" s="87"/>
      <c r="C363" s="87"/>
      <c r="D363" s="89"/>
      <c r="R363" s="89"/>
      <c r="S363" s="89"/>
      <c r="T363" s="89"/>
    </row>
    <row r="364" spans="2:20" s="86" customFormat="1" ht="10.199999999999999">
      <c r="B364" s="87"/>
      <c r="C364" s="87"/>
      <c r="D364" s="89"/>
      <c r="R364" s="89"/>
      <c r="S364" s="89"/>
      <c r="T364" s="89"/>
    </row>
    <row r="365" spans="2:20" s="86" customFormat="1" ht="10.199999999999999">
      <c r="B365" s="87"/>
      <c r="C365" s="87"/>
      <c r="D365" s="89"/>
      <c r="R365" s="89"/>
      <c r="S365" s="89"/>
      <c r="T365" s="89"/>
    </row>
    <row r="366" spans="2:20" s="86" customFormat="1" ht="10.199999999999999">
      <c r="B366" s="87"/>
      <c r="C366" s="87"/>
      <c r="D366" s="89"/>
      <c r="R366" s="89"/>
      <c r="S366" s="89"/>
      <c r="T366" s="89"/>
    </row>
    <row r="367" spans="2:20" s="86" customFormat="1" ht="10.199999999999999">
      <c r="B367" s="87"/>
      <c r="C367" s="87"/>
      <c r="D367" s="89"/>
      <c r="R367" s="89"/>
      <c r="S367" s="89"/>
      <c r="T367" s="89"/>
    </row>
    <row r="368" spans="2:20" s="86" customFormat="1" ht="10.199999999999999">
      <c r="B368" s="87"/>
      <c r="C368" s="87"/>
      <c r="D368" s="89"/>
      <c r="R368" s="89"/>
      <c r="S368" s="89"/>
      <c r="T368" s="89"/>
    </row>
    <row r="369" spans="2:20" s="86" customFormat="1" ht="10.199999999999999">
      <c r="B369" s="87"/>
      <c r="C369" s="87"/>
      <c r="D369" s="89"/>
      <c r="R369" s="89"/>
      <c r="S369" s="89"/>
      <c r="T369" s="89"/>
    </row>
    <row r="370" spans="2:20" s="86" customFormat="1" ht="10.199999999999999">
      <c r="B370" s="87"/>
      <c r="C370" s="87"/>
      <c r="D370" s="89"/>
      <c r="R370" s="89"/>
      <c r="S370" s="89"/>
      <c r="T370" s="89"/>
    </row>
    <row r="371" spans="2:20" s="86" customFormat="1" ht="10.199999999999999">
      <c r="B371" s="87"/>
      <c r="C371" s="87"/>
      <c r="D371" s="89"/>
      <c r="R371" s="89"/>
      <c r="S371" s="89"/>
      <c r="T371" s="89"/>
    </row>
    <row r="372" spans="2:20" s="86" customFormat="1" ht="10.199999999999999">
      <c r="B372" s="87"/>
      <c r="C372" s="87"/>
      <c r="D372" s="89"/>
      <c r="R372" s="89"/>
      <c r="S372" s="89"/>
      <c r="T372" s="89"/>
    </row>
    <row r="373" spans="2:20" s="86" customFormat="1" ht="10.199999999999999">
      <c r="B373" s="87"/>
      <c r="C373" s="87"/>
      <c r="D373" s="89"/>
      <c r="R373" s="89"/>
      <c r="S373" s="89"/>
      <c r="T373" s="89"/>
    </row>
    <row r="374" spans="2:20" s="86" customFormat="1" ht="10.199999999999999">
      <c r="B374" s="87"/>
      <c r="C374" s="87"/>
      <c r="D374" s="89"/>
      <c r="R374" s="89"/>
      <c r="S374" s="89"/>
      <c r="T374" s="89"/>
    </row>
    <row r="375" spans="2:20" s="86" customFormat="1" ht="10.199999999999999">
      <c r="B375" s="87"/>
      <c r="C375" s="87"/>
      <c r="D375" s="89"/>
      <c r="R375" s="89"/>
      <c r="S375" s="89"/>
      <c r="T375" s="89"/>
    </row>
    <row r="376" spans="2:20" s="86" customFormat="1" ht="10.199999999999999">
      <c r="B376" s="87"/>
      <c r="C376" s="87"/>
      <c r="D376" s="89"/>
      <c r="R376" s="89"/>
      <c r="S376" s="89"/>
      <c r="T376" s="89"/>
    </row>
    <row r="377" spans="2:20" s="86" customFormat="1" ht="10.199999999999999">
      <c r="B377" s="87"/>
      <c r="C377" s="87"/>
      <c r="D377" s="89"/>
      <c r="R377" s="89"/>
      <c r="S377" s="89"/>
      <c r="T377" s="89"/>
    </row>
    <row r="378" spans="2:20" s="86" customFormat="1" ht="10.199999999999999">
      <c r="B378" s="87"/>
      <c r="C378" s="87"/>
      <c r="D378" s="89"/>
      <c r="R378" s="89"/>
      <c r="S378" s="89"/>
      <c r="T378" s="89"/>
    </row>
    <row r="379" spans="2:20" s="86" customFormat="1" ht="10.199999999999999">
      <c r="B379" s="87"/>
      <c r="C379" s="87"/>
      <c r="D379" s="89"/>
      <c r="R379" s="89"/>
      <c r="S379" s="89"/>
      <c r="T379" s="89"/>
    </row>
    <row r="380" spans="2:20" s="86" customFormat="1" ht="10.199999999999999">
      <c r="B380" s="87"/>
      <c r="C380" s="87"/>
      <c r="D380" s="89"/>
      <c r="R380" s="89"/>
      <c r="S380" s="89"/>
      <c r="T380" s="89"/>
    </row>
    <row r="381" spans="2:20" s="86" customFormat="1" ht="10.199999999999999">
      <c r="B381" s="87"/>
      <c r="C381" s="87"/>
      <c r="D381" s="89"/>
      <c r="R381" s="89"/>
      <c r="S381" s="89"/>
      <c r="T381" s="89"/>
    </row>
    <row r="382" spans="2:20" s="86" customFormat="1" ht="10.199999999999999">
      <c r="B382" s="87"/>
      <c r="C382" s="87"/>
      <c r="D382" s="89"/>
      <c r="R382" s="89"/>
      <c r="S382" s="89"/>
      <c r="T382" s="89"/>
    </row>
    <row r="383" spans="2:20" s="86" customFormat="1" ht="10.199999999999999">
      <c r="B383" s="87"/>
      <c r="C383" s="87"/>
      <c r="D383" s="89"/>
      <c r="R383" s="89"/>
      <c r="S383" s="89"/>
      <c r="T383" s="89"/>
    </row>
    <row r="384" spans="2:20" s="86" customFormat="1" ht="10.199999999999999">
      <c r="B384" s="87"/>
      <c r="C384" s="87"/>
      <c r="D384" s="89"/>
      <c r="R384" s="89"/>
      <c r="S384" s="89"/>
      <c r="T384" s="89"/>
    </row>
    <row r="385" spans="2:20" s="86" customFormat="1" ht="10.199999999999999">
      <c r="B385" s="87"/>
      <c r="C385" s="87"/>
      <c r="D385" s="89"/>
      <c r="R385" s="89"/>
      <c r="S385" s="89"/>
      <c r="T385" s="89"/>
    </row>
    <row r="386" spans="2:20" s="86" customFormat="1" ht="10.199999999999999">
      <c r="B386" s="87"/>
      <c r="C386" s="87"/>
      <c r="D386" s="89"/>
      <c r="R386" s="89"/>
      <c r="S386" s="89"/>
      <c r="T386" s="89"/>
    </row>
    <row r="387" spans="2:20" s="86" customFormat="1" ht="10.199999999999999">
      <c r="B387" s="87"/>
      <c r="C387" s="87"/>
      <c r="D387" s="89"/>
      <c r="R387" s="89"/>
      <c r="S387" s="89"/>
      <c r="T387" s="89"/>
    </row>
    <row r="388" spans="2:20" s="86" customFormat="1" ht="10.199999999999999">
      <c r="B388" s="87"/>
      <c r="C388" s="87"/>
      <c r="D388" s="89"/>
      <c r="R388" s="89"/>
      <c r="S388" s="89"/>
      <c r="T388" s="89"/>
    </row>
    <row r="389" spans="2:20" s="86" customFormat="1" ht="10.199999999999999">
      <c r="B389" s="87"/>
      <c r="C389" s="87"/>
      <c r="D389" s="89"/>
      <c r="R389" s="89"/>
      <c r="S389" s="89"/>
      <c r="T389" s="89"/>
    </row>
    <row r="390" spans="2:20" s="86" customFormat="1" ht="10.199999999999999">
      <c r="B390" s="87"/>
      <c r="C390" s="87"/>
      <c r="D390" s="89"/>
      <c r="R390" s="89"/>
      <c r="S390" s="89"/>
      <c r="T390" s="89"/>
    </row>
    <row r="391" spans="2:20" s="86" customFormat="1" ht="10.199999999999999">
      <c r="B391" s="87"/>
      <c r="C391" s="87"/>
      <c r="D391" s="89"/>
      <c r="R391" s="89"/>
      <c r="S391" s="89"/>
      <c r="T391" s="89"/>
    </row>
    <row r="392" spans="2:20" s="86" customFormat="1" ht="10.199999999999999">
      <c r="B392" s="87"/>
      <c r="C392" s="87"/>
      <c r="D392" s="89"/>
      <c r="R392" s="89"/>
      <c r="S392" s="89"/>
      <c r="T392" s="89"/>
    </row>
    <row r="393" spans="2:20" s="86" customFormat="1" ht="10.199999999999999">
      <c r="B393" s="87"/>
      <c r="C393" s="87"/>
      <c r="D393" s="89"/>
      <c r="R393" s="89"/>
      <c r="S393" s="89"/>
      <c r="T393" s="89"/>
    </row>
    <row r="394" spans="2:20" s="86" customFormat="1" ht="10.199999999999999">
      <c r="B394" s="87"/>
      <c r="C394" s="87"/>
      <c r="D394" s="89"/>
      <c r="R394" s="89"/>
      <c r="S394" s="89"/>
      <c r="T394" s="89"/>
    </row>
    <row r="395" spans="2:20" s="86" customFormat="1" ht="10.199999999999999">
      <c r="B395" s="87"/>
      <c r="C395" s="87"/>
      <c r="D395" s="89"/>
      <c r="R395" s="89"/>
      <c r="S395" s="89"/>
      <c r="T395" s="89"/>
    </row>
    <row r="396" spans="2:20" s="86" customFormat="1" ht="10.199999999999999">
      <c r="B396" s="87"/>
      <c r="C396" s="87"/>
      <c r="D396" s="89"/>
      <c r="R396" s="89"/>
      <c r="S396" s="89"/>
      <c r="T396" s="89"/>
    </row>
    <row r="397" spans="2:20" s="86" customFormat="1" ht="10.199999999999999">
      <c r="B397" s="87"/>
      <c r="C397" s="87"/>
      <c r="D397" s="89"/>
      <c r="R397" s="89"/>
      <c r="S397" s="89"/>
      <c r="T397" s="89"/>
    </row>
    <row r="398" spans="2:20" s="86" customFormat="1" ht="10.199999999999999">
      <c r="B398" s="87"/>
      <c r="C398" s="87"/>
      <c r="D398" s="89"/>
      <c r="R398" s="89"/>
      <c r="S398" s="89"/>
      <c r="T398" s="89"/>
    </row>
    <row r="399" spans="2:20" s="86" customFormat="1" ht="10.199999999999999">
      <c r="B399" s="87"/>
      <c r="C399" s="87"/>
      <c r="D399" s="89"/>
      <c r="R399" s="89"/>
      <c r="S399" s="89"/>
      <c r="T399" s="89"/>
    </row>
    <row r="400" spans="2:20" s="86" customFormat="1" ht="10.199999999999999">
      <c r="B400" s="87"/>
      <c r="C400" s="87"/>
      <c r="D400" s="89"/>
      <c r="R400" s="89"/>
      <c r="S400" s="89"/>
      <c r="T400" s="89"/>
    </row>
    <row r="401" spans="2:20" s="86" customFormat="1" ht="10.199999999999999">
      <c r="B401" s="87"/>
      <c r="C401" s="87"/>
      <c r="D401" s="89"/>
      <c r="R401" s="89"/>
      <c r="S401" s="89"/>
      <c r="T401" s="89"/>
    </row>
    <row r="402" spans="2:20" s="86" customFormat="1" ht="10.199999999999999">
      <c r="B402" s="87"/>
      <c r="C402" s="87"/>
      <c r="D402" s="89"/>
      <c r="R402" s="89"/>
      <c r="S402" s="89"/>
      <c r="T402" s="89"/>
    </row>
    <row r="403" spans="2:20" s="86" customFormat="1" ht="10.199999999999999">
      <c r="B403" s="87"/>
      <c r="C403" s="87"/>
      <c r="D403" s="89"/>
      <c r="R403" s="89"/>
      <c r="S403" s="89"/>
      <c r="T403" s="89"/>
    </row>
    <row r="404" spans="2:20" s="86" customFormat="1" ht="10.199999999999999">
      <c r="B404" s="87"/>
      <c r="C404" s="87"/>
      <c r="D404" s="89"/>
      <c r="R404" s="89"/>
      <c r="S404" s="89"/>
      <c r="T404" s="89"/>
    </row>
    <row r="405" spans="2:20" s="86" customFormat="1" ht="10.199999999999999">
      <c r="B405" s="87"/>
      <c r="C405" s="87"/>
      <c r="D405" s="89"/>
      <c r="R405" s="89"/>
      <c r="S405" s="89"/>
      <c r="T405" s="89"/>
    </row>
    <row r="406" spans="2:20" s="86" customFormat="1" ht="10.199999999999999">
      <c r="B406" s="87"/>
      <c r="C406" s="87"/>
      <c r="D406" s="89"/>
      <c r="R406" s="89"/>
      <c r="S406" s="89"/>
      <c r="T406" s="89"/>
    </row>
    <row r="407" spans="2:20" s="86" customFormat="1" ht="10.199999999999999">
      <c r="B407" s="87"/>
      <c r="C407" s="87"/>
      <c r="D407" s="89"/>
      <c r="R407" s="89"/>
      <c r="S407" s="89"/>
      <c r="T407" s="89"/>
    </row>
    <row r="408" spans="2:20" s="86" customFormat="1" ht="10.199999999999999">
      <c r="B408" s="87"/>
      <c r="C408" s="87"/>
      <c r="D408" s="89"/>
      <c r="R408" s="89"/>
      <c r="S408" s="89"/>
      <c r="T408" s="89"/>
    </row>
    <row r="409" spans="2:20" s="86" customFormat="1" ht="10.199999999999999">
      <c r="B409" s="87"/>
      <c r="C409" s="87"/>
      <c r="D409" s="89"/>
      <c r="R409" s="89"/>
      <c r="S409" s="89"/>
      <c r="T409" s="89"/>
    </row>
    <row r="410" spans="2:20" s="86" customFormat="1" ht="10.199999999999999">
      <c r="B410" s="87"/>
      <c r="C410" s="87"/>
      <c r="D410" s="89"/>
      <c r="R410" s="89"/>
      <c r="S410" s="89"/>
      <c r="T410" s="89"/>
    </row>
    <row r="411" spans="2:20" s="86" customFormat="1" ht="10.199999999999999">
      <c r="B411" s="87"/>
      <c r="C411" s="87"/>
      <c r="D411" s="89"/>
      <c r="R411" s="89"/>
      <c r="S411" s="89"/>
      <c r="T411" s="89"/>
    </row>
    <row r="412" spans="2:20" s="86" customFormat="1" ht="10.199999999999999">
      <c r="B412" s="87"/>
      <c r="C412" s="87"/>
      <c r="D412" s="89"/>
      <c r="R412" s="89"/>
      <c r="S412" s="89"/>
      <c r="T412" s="89"/>
    </row>
    <row r="413" spans="2:20" s="86" customFormat="1" ht="10.199999999999999">
      <c r="B413" s="87"/>
      <c r="C413" s="87"/>
      <c r="D413" s="89"/>
      <c r="R413" s="89"/>
      <c r="S413" s="89"/>
      <c r="T413" s="89"/>
    </row>
    <row r="414" spans="2:20" s="86" customFormat="1" ht="10.199999999999999">
      <c r="B414" s="87"/>
      <c r="C414" s="87"/>
      <c r="D414" s="89"/>
      <c r="R414" s="89"/>
      <c r="S414" s="89"/>
      <c r="T414" s="89"/>
    </row>
    <row r="415" spans="2:20" s="86" customFormat="1" ht="10.199999999999999">
      <c r="B415" s="87"/>
      <c r="C415" s="87"/>
      <c r="D415" s="89"/>
      <c r="R415" s="89"/>
      <c r="S415" s="89"/>
      <c r="T415" s="89"/>
    </row>
    <row r="416" spans="2:20" s="86" customFormat="1" ht="10.199999999999999">
      <c r="B416" s="87"/>
      <c r="C416" s="87"/>
      <c r="D416" s="89"/>
      <c r="R416" s="89"/>
      <c r="S416" s="89"/>
      <c r="T416" s="89"/>
    </row>
    <row r="417" spans="2:20" s="86" customFormat="1" ht="10.199999999999999">
      <c r="B417" s="87"/>
      <c r="C417" s="87"/>
      <c r="D417" s="89"/>
      <c r="R417" s="89"/>
      <c r="S417" s="89"/>
      <c r="T417" s="89"/>
    </row>
    <row r="418" spans="2:20" s="86" customFormat="1" ht="10.199999999999999">
      <c r="B418" s="87"/>
      <c r="C418" s="87"/>
      <c r="D418" s="89"/>
      <c r="R418" s="89"/>
      <c r="S418" s="89"/>
      <c r="T418" s="89"/>
    </row>
    <row r="419" spans="2:20" s="86" customFormat="1" ht="10.199999999999999">
      <c r="B419" s="87"/>
      <c r="C419" s="87"/>
      <c r="D419" s="89"/>
      <c r="R419" s="89"/>
      <c r="S419" s="89"/>
      <c r="T419" s="89"/>
    </row>
    <row r="420" spans="2:20" s="86" customFormat="1" ht="10.199999999999999">
      <c r="B420" s="87"/>
      <c r="C420" s="87"/>
      <c r="D420" s="89"/>
      <c r="R420" s="89"/>
      <c r="S420" s="89"/>
      <c r="T420" s="89"/>
    </row>
    <row r="421" spans="2:20" s="86" customFormat="1" ht="10.199999999999999">
      <c r="B421" s="87"/>
      <c r="C421" s="87"/>
      <c r="D421" s="89"/>
      <c r="R421" s="89"/>
      <c r="S421" s="89"/>
      <c r="T421" s="89"/>
    </row>
    <row r="422" spans="2:20" s="86" customFormat="1" ht="10.199999999999999">
      <c r="B422" s="87"/>
      <c r="C422" s="87"/>
      <c r="D422" s="89"/>
      <c r="R422" s="89"/>
      <c r="S422" s="89"/>
      <c r="T422" s="89"/>
    </row>
    <row r="423" spans="2:20" s="86" customFormat="1" ht="10.199999999999999">
      <c r="B423" s="87"/>
      <c r="C423" s="87"/>
      <c r="D423" s="89"/>
      <c r="R423" s="89"/>
      <c r="S423" s="89"/>
      <c r="T423" s="89"/>
    </row>
    <row r="424" spans="2:20" s="86" customFormat="1" ht="10.199999999999999">
      <c r="B424" s="87"/>
      <c r="C424" s="87"/>
      <c r="D424" s="89"/>
      <c r="R424" s="89"/>
      <c r="S424" s="89"/>
      <c r="T424" s="89"/>
    </row>
    <row r="425" spans="2:20" s="86" customFormat="1" ht="10.199999999999999">
      <c r="B425" s="87"/>
      <c r="C425" s="87"/>
      <c r="D425" s="89"/>
      <c r="R425" s="89"/>
      <c r="S425" s="89"/>
      <c r="T425" s="89"/>
    </row>
    <row r="426" spans="2:20" s="86" customFormat="1" ht="10.199999999999999">
      <c r="B426" s="87"/>
      <c r="C426" s="87"/>
      <c r="D426" s="89"/>
      <c r="R426" s="89"/>
      <c r="S426" s="89"/>
      <c r="T426" s="89"/>
    </row>
    <row r="427" spans="2:20" s="86" customFormat="1" ht="10.199999999999999">
      <c r="B427" s="87"/>
      <c r="C427" s="87"/>
      <c r="D427" s="89"/>
      <c r="R427" s="89"/>
      <c r="S427" s="89"/>
      <c r="T427" s="89"/>
    </row>
    <row r="428" spans="2:20" s="86" customFormat="1" ht="10.199999999999999">
      <c r="B428" s="87"/>
      <c r="C428" s="87"/>
      <c r="D428" s="89"/>
      <c r="R428" s="89"/>
      <c r="S428" s="89"/>
      <c r="T428" s="89"/>
    </row>
    <row r="429" spans="2:20" s="86" customFormat="1" ht="10.199999999999999">
      <c r="B429" s="87"/>
      <c r="C429" s="87"/>
      <c r="D429" s="89"/>
      <c r="R429" s="89"/>
      <c r="S429" s="89"/>
      <c r="T429" s="89"/>
    </row>
    <row r="430" spans="2:20" s="86" customFormat="1" ht="10.199999999999999">
      <c r="B430" s="87"/>
      <c r="C430" s="87"/>
      <c r="D430" s="89"/>
      <c r="R430" s="89"/>
      <c r="S430" s="89"/>
      <c r="T430" s="89"/>
    </row>
    <row r="431" spans="2:20" s="86" customFormat="1" ht="10.199999999999999">
      <c r="B431" s="87"/>
      <c r="C431" s="87"/>
      <c r="D431" s="89"/>
      <c r="R431" s="89"/>
      <c r="S431" s="89"/>
      <c r="T431" s="89"/>
    </row>
    <row r="432" spans="2:20" s="86" customFormat="1" ht="10.199999999999999">
      <c r="B432" s="87"/>
      <c r="C432" s="87"/>
      <c r="D432" s="89"/>
      <c r="R432" s="89"/>
      <c r="S432" s="89"/>
      <c r="T432" s="89"/>
    </row>
    <row r="433" spans="2:20" s="86" customFormat="1" ht="10.199999999999999">
      <c r="B433" s="87"/>
      <c r="C433" s="87"/>
      <c r="D433" s="89"/>
      <c r="R433" s="89"/>
      <c r="S433" s="89"/>
      <c r="T433" s="89"/>
    </row>
    <row r="434" spans="2:20" s="86" customFormat="1" ht="10.199999999999999">
      <c r="B434" s="87"/>
      <c r="C434" s="87"/>
      <c r="D434" s="89"/>
      <c r="R434" s="89"/>
      <c r="S434" s="89"/>
      <c r="T434" s="89"/>
    </row>
    <row r="435" spans="2:20" s="86" customFormat="1" ht="10.199999999999999">
      <c r="B435" s="87"/>
      <c r="C435" s="87"/>
      <c r="D435" s="89"/>
      <c r="R435" s="89"/>
      <c r="S435" s="89"/>
      <c r="T435" s="89"/>
    </row>
    <row r="436" spans="2:20" s="86" customFormat="1" ht="10.199999999999999">
      <c r="B436" s="87"/>
      <c r="C436" s="87"/>
      <c r="D436" s="89"/>
      <c r="R436" s="89"/>
      <c r="S436" s="89"/>
      <c r="T436" s="89"/>
    </row>
    <row r="437" spans="2:20" s="86" customFormat="1" ht="10.199999999999999">
      <c r="B437" s="87"/>
      <c r="C437" s="87"/>
      <c r="D437" s="89"/>
      <c r="R437" s="89"/>
      <c r="S437" s="89"/>
      <c r="T437" s="89"/>
    </row>
    <row r="438" spans="2:20" s="86" customFormat="1" ht="10.199999999999999">
      <c r="B438" s="87"/>
      <c r="C438" s="87"/>
      <c r="D438" s="89"/>
      <c r="R438" s="89"/>
      <c r="S438" s="89"/>
      <c r="T438" s="89"/>
    </row>
    <row r="439" spans="2:20" s="86" customFormat="1" ht="10.199999999999999">
      <c r="B439" s="87"/>
      <c r="C439" s="87"/>
      <c r="D439" s="89"/>
      <c r="R439" s="89"/>
      <c r="S439" s="89"/>
      <c r="T439" s="89"/>
    </row>
    <row r="440" spans="2:20" s="86" customFormat="1" ht="10.199999999999999">
      <c r="B440" s="87"/>
      <c r="C440" s="87"/>
      <c r="D440" s="89"/>
      <c r="R440" s="89"/>
      <c r="S440" s="89"/>
      <c r="T440" s="89"/>
    </row>
    <row r="441" spans="2:20" s="86" customFormat="1" ht="10.199999999999999">
      <c r="B441" s="87"/>
      <c r="C441" s="87"/>
      <c r="D441" s="89"/>
      <c r="R441" s="89"/>
      <c r="S441" s="89"/>
      <c r="T441" s="89"/>
    </row>
    <row r="442" spans="2:20" s="86" customFormat="1" ht="10.199999999999999">
      <c r="B442" s="87"/>
      <c r="C442" s="87"/>
      <c r="D442" s="89"/>
      <c r="R442" s="89"/>
      <c r="S442" s="89"/>
      <c r="T442" s="89"/>
    </row>
    <row r="443" spans="2:20" s="86" customFormat="1" ht="10.199999999999999">
      <c r="B443" s="87"/>
      <c r="C443" s="87"/>
      <c r="D443" s="89"/>
      <c r="R443" s="89"/>
      <c r="S443" s="89"/>
      <c r="T443" s="89"/>
    </row>
    <row r="444" spans="2:20" s="86" customFormat="1" ht="10.199999999999999">
      <c r="B444" s="87"/>
      <c r="C444" s="87"/>
      <c r="D444" s="89"/>
      <c r="R444" s="89"/>
      <c r="S444" s="89"/>
      <c r="T444" s="89"/>
    </row>
    <row r="445" spans="2:20" s="86" customFormat="1" ht="10.199999999999999">
      <c r="B445" s="87"/>
      <c r="C445" s="87"/>
      <c r="D445" s="89"/>
      <c r="R445" s="89"/>
      <c r="S445" s="89"/>
      <c r="T445" s="89"/>
    </row>
    <row r="446" spans="2:20" s="86" customFormat="1" ht="10.199999999999999">
      <c r="B446" s="87"/>
      <c r="C446" s="87"/>
      <c r="D446" s="89"/>
      <c r="R446" s="89"/>
      <c r="S446" s="89"/>
      <c r="T446" s="89"/>
    </row>
    <row r="447" spans="2:20" s="86" customFormat="1" ht="10.199999999999999">
      <c r="B447" s="87"/>
      <c r="C447" s="87"/>
      <c r="D447" s="89"/>
      <c r="R447" s="89"/>
      <c r="S447" s="89"/>
      <c r="T447" s="89"/>
    </row>
    <row r="448" spans="2:20" s="86" customFormat="1" ht="10.199999999999999">
      <c r="B448" s="87"/>
      <c r="C448" s="87"/>
      <c r="D448" s="89"/>
      <c r="R448" s="89"/>
      <c r="S448" s="89"/>
      <c r="T448" s="89"/>
    </row>
    <row r="449" spans="2:20" s="86" customFormat="1" ht="10.199999999999999">
      <c r="B449" s="87"/>
      <c r="C449" s="87"/>
      <c r="D449" s="89"/>
      <c r="R449" s="89"/>
      <c r="S449" s="89"/>
      <c r="T449" s="89"/>
    </row>
    <row r="450" spans="2:20" s="86" customFormat="1" ht="10.199999999999999">
      <c r="B450" s="87"/>
      <c r="C450" s="87"/>
      <c r="D450" s="89"/>
      <c r="R450" s="89"/>
      <c r="S450" s="89"/>
      <c r="T450" s="89"/>
    </row>
    <row r="451" spans="2:20" s="86" customFormat="1" ht="10.199999999999999">
      <c r="B451" s="87"/>
      <c r="C451" s="87"/>
      <c r="D451" s="89"/>
      <c r="R451" s="89"/>
      <c r="S451" s="89"/>
      <c r="T451" s="89"/>
    </row>
    <row r="452" spans="2:20" s="86" customFormat="1" ht="10.199999999999999">
      <c r="B452" s="87"/>
      <c r="C452" s="87"/>
      <c r="D452" s="89"/>
      <c r="R452" s="89"/>
      <c r="S452" s="89"/>
      <c r="T452" s="89"/>
    </row>
    <row r="453" spans="2:20" s="86" customFormat="1" ht="10.199999999999999">
      <c r="B453" s="87"/>
      <c r="C453" s="87"/>
      <c r="D453" s="89"/>
      <c r="R453" s="89"/>
      <c r="S453" s="89"/>
      <c r="T453" s="89"/>
    </row>
    <row r="454" spans="2:20" s="86" customFormat="1" ht="10.199999999999999">
      <c r="B454" s="87"/>
      <c r="C454" s="87"/>
      <c r="D454" s="89"/>
      <c r="R454" s="89"/>
      <c r="S454" s="89"/>
      <c r="T454" s="89"/>
    </row>
    <row r="455" spans="2:20" s="86" customFormat="1" ht="10.199999999999999">
      <c r="B455" s="87"/>
      <c r="C455" s="87"/>
      <c r="D455" s="89"/>
      <c r="R455" s="89"/>
      <c r="S455" s="89"/>
      <c r="T455" s="89"/>
    </row>
    <row r="456" spans="2:20" s="86" customFormat="1" ht="10.199999999999999">
      <c r="B456" s="87"/>
      <c r="C456" s="87"/>
      <c r="D456" s="89"/>
      <c r="R456" s="89"/>
      <c r="S456" s="89"/>
      <c r="T456" s="89"/>
    </row>
    <row r="457" spans="2:20" s="86" customFormat="1" ht="10.199999999999999">
      <c r="B457" s="87"/>
      <c r="C457" s="87"/>
      <c r="D457" s="89"/>
      <c r="R457" s="89"/>
      <c r="S457" s="89"/>
      <c r="T457" s="89"/>
    </row>
    <row r="458" spans="2:20" s="86" customFormat="1" ht="10.199999999999999">
      <c r="B458" s="87"/>
      <c r="C458" s="87"/>
      <c r="D458" s="89"/>
      <c r="R458" s="89"/>
      <c r="S458" s="89"/>
      <c r="T458" s="89"/>
    </row>
    <row r="459" spans="2:20" s="86" customFormat="1" ht="10.199999999999999">
      <c r="B459" s="87"/>
      <c r="C459" s="87"/>
      <c r="D459" s="89"/>
      <c r="R459" s="89"/>
      <c r="S459" s="89"/>
      <c r="T459" s="89"/>
    </row>
    <row r="460" spans="2:20" s="86" customFormat="1" ht="10.199999999999999">
      <c r="B460" s="87"/>
      <c r="C460" s="87"/>
      <c r="D460" s="89"/>
      <c r="R460" s="89"/>
      <c r="S460" s="89"/>
      <c r="T460" s="89"/>
    </row>
    <row r="461" spans="2:20" s="86" customFormat="1" ht="10.199999999999999">
      <c r="B461" s="87"/>
      <c r="C461" s="87"/>
      <c r="D461" s="89"/>
      <c r="R461" s="89"/>
      <c r="S461" s="89"/>
      <c r="T461" s="89"/>
    </row>
    <row r="462" spans="2:20" s="86" customFormat="1" ht="10.199999999999999">
      <c r="B462" s="87"/>
      <c r="C462" s="87"/>
      <c r="D462" s="89"/>
      <c r="R462" s="89"/>
      <c r="S462" s="89"/>
      <c r="T462" s="89"/>
    </row>
    <row r="463" spans="2:20" s="86" customFormat="1" ht="10.199999999999999">
      <c r="B463" s="87"/>
      <c r="C463" s="87"/>
      <c r="D463" s="89"/>
      <c r="R463" s="89"/>
      <c r="S463" s="89"/>
      <c r="T463" s="89"/>
    </row>
    <row r="464" spans="2:20" s="86" customFormat="1" ht="10.199999999999999">
      <c r="B464" s="87"/>
      <c r="C464" s="87"/>
      <c r="D464" s="89"/>
      <c r="R464" s="89"/>
      <c r="S464" s="89"/>
      <c r="T464" s="89"/>
    </row>
    <row r="465" spans="2:20" s="86" customFormat="1" ht="10.199999999999999">
      <c r="B465" s="87"/>
      <c r="C465" s="87"/>
      <c r="D465" s="89"/>
      <c r="R465" s="89"/>
      <c r="S465" s="89"/>
      <c r="T465" s="89"/>
    </row>
    <row r="466" spans="2:20" s="86" customFormat="1" ht="10.199999999999999">
      <c r="B466" s="87"/>
      <c r="C466" s="87"/>
      <c r="D466" s="89"/>
      <c r="R466" s="89"/>
      <c r="S466" s="89"/>
      <c r="T466" s="89"/>
    </row>
    <row r="467" spans="2:20" s="86" customFormat="1" ht="10.199999999999999">
      <c r="B467" s="87"/>
      <c r="C467" s="87"/>
      <c r="D467" s="89"/>
      <c r="R467" s="89"/>
      <c r="S467" s="89"/>
      <c r="T467" s="89"/>
    </row>
    <row r="468" spans="2:20" s="86" customFormat="1" ht="10.199999999999999">
      <c r="B468" s="87"/>
      <c r="C468" s="87"/>
      <c r="D468" s="89"/>
      <c r="R468" s="89"/>
      <c r="S468" s="89"/>
      <c r="T468" s="89"/>
    </row>
    <row r="469" spans="2:20" s="86" customFormat="1" ht="10.199999999999999">
      <c r="B469" s="87"/>
      <c r="C469" s="87"/>
      <c r="D469" s="89"/>
      <c r="R469" s="89"/>
      <c r="S469" s="89"/>
      <c r="T469" s="89"/>
    </row>
    <row r="470" spans="2:20" s="86" customFormat="1" ht="10.199999999999999">
      <c r="B470" s="87"/>
      <c r="C470" s="87"/>
      <c r="D470" s="89"/>
      <c r="R470" s="89"/>
      <c r="S470" s="89"/>
      <c r="T470" s="89"/>
    </row>
    <row r="471" spans="2:20" s="86" customFormat="1" ht="10.199999999999999">
      <c r="B471" s="87"/>
      <c r="C471" s="87"/>
      <c r="D471" s="89"/>
      <c r="R471" s="89"/>
      <c r="S471" s="89"/>
      <c r="T471" s="89"/>
    </row>
    <row r="472" spans="2:20" s="86" customFormat="1" ht="10.199999999999999">
      <c r="B472" s="87"/>
      <c r="C472" s="87"/>
      <c r="D472" s="89"/>
      <c r="R472" s="89"/>
      <c r="S472" s="89"/>
      <c r="T472" s="89"/>
    </row>
    <row r="473" spans="2:20" s="86" customFormat="1" ht="10.199999999999999">
      <c r="B473" s="87"/>
      <c r="C473" s="87"/>
      <c r="D473" s="89"/>
      <c r="R473" s="89"/>
      <c r="S473" s="89"/>
      <c r="T473" s="89"/>
    </row>
    <row r="474" spans="2:20" s="86" customFormat="1" ht="10.199999999999999">
      <c r="B474" s="87"/>
      <c r="C474" s="87"/>
      <c r="D474" s="89"/>
      <c r="R474" s="89"/>
      <c r="S474" s="89"/>
      <c r="T474" s="89"/>
    </row>
    <row r="475" spans="2:20" s="86" customFormat="1" ht="10.199999999999999">
      <c r="B475" s="87"/>
      <c r="C475" s="87"/>
      <c r="D475" s="89"/>
      <c r="R475" s="89"/>
      <c r="S475" s="89"/>
      <c r="T475" s="89"/>
    </row>
    <row r="476" spans="2:20" s="86" customFormat="1" ht="10.199999999999999">
      <c r="B476" s="87"/>
      <c r="C476" s="87"/>
      <c r="D476" s="89"/>
      <c r="R476" s="89"/>
      <c r="S476" s="89"/>
      <c r="T476" s="89"/>
    </row>
    <row r="477" spans="2:20" s="86" customFormat="1" ht="10.199999999999999">
      <c r="B477" s="87"/>
      <c r="C477" s="87"/>
      <c r="D477" s="89"/>
      <c r="R477" s="89"/>
      <c r="S477" s="89"/>
      <c r="T477" s="89"/>
    </row>
    <row r="478" spans="2:20" s="86" customFormat="1" ht="10.199999999999999">
      <c r="B478" s="87"/>
      <c r="C478" s="87"/>
      <c r="D478" s="89"/>
      <c r="R478" s="89"/>
      <c r="S478" s="89"/>
      <c r="T478" s="89"/>
    </row>
    <row r="479" spans="2:20" s="86" customFormat="1" ht="10.199999999999999">
      <c r="B479" s="87"/>
      <c r="C479" s="87"/>
      <c r="D479" s="89"/>
      <c r="R479" s="89"/>
      <c r="S479" s="89"/>
      <c r="T479" s="89"/>
    </row>
    <row r="480" spans="2:20" s="86" customFormat="1" ht="10.199999999999999">
      <c r="B480" s="87"/>
      <c r="C480" s="87"/>
      <c r="D480" s="89"/>
      <c r="R480" s="89"/>
      <c r="S480" s="89"/>
      <c r="T480" s="89"/>
    </row>
    <row r="481" spans="2:20" s="86" customFormat="1" ht="10.199999999999999">
      <c r="B481" s="87"/>
      <c r="C481" s="87"/>
      <c r="D481" s="89"/>
      <c r="R481" s="89"/>
      <c r="S481" s="89"/>
      <c r="T481" s="89"/>
    </row>
    <row r="482" spans="2:20" s="86" customFormat="1" ht="10.199999999999999">
      <c r="B482" s="87"/>
      <c r="C482" s="87"/>
      <c r="D482" s="89"/>
      <c r="R482" s="89"/>
      <c r="S482" s="89"/>
      <c r="T482" s="89"/>
    </row>
    <row r="483" spans="2:20" s="86" customFormat="1" ht="10.199999999999999">
      <c r="B483" s="87"/>
      <c r="C483" s="87"/>
      <c r="D483" s="89"/>
      <c r="R483" s="89"/>
      <c r="S483" s="89"/>
      <c r="T483" s="89"/>
    </row>
    <row r="484" spans="2:20" s="86" customFormat="1" ht="10.199999999999999">
      <c r="B484" s="87"/>
      <c r="C484" s="87"/>
      <c r="D484" s="89"/>
      <c r="R484" s="89"/>
      <c r="S484" s="89"/>
      <c r="T484" s="89"/>
    </row>
    <row r="485" spans="2:20" s="86" customFormat="1" ht="10.199999999999999">
      <c r="B485" s="87"/>
      <c r="C485" s="87"/>
      <c r="D485" s="89"/>
      <c r="R485" s="89"/>
      <c r="S485" s="89"/>
      <c r="T485" s="89"/>
    </row>
    <row r="486" spans="2:20" s="86" customFormat="1" ht="10.199999999999999">
      <c r="B486" s="87"/>
      <c r="C486" s="87"/>
      <c r="D486" s="89"/>
      <c r="R486" s="89"/>
      <c r="S486" s="89"/>
      <c r="T486" s="89"/>
    </row>
    <row r="487" spans="2:20" s="86" customFormat="1" ht="10.199999999999999">
      <c r="B487" s="87"/>
      <c r="C487" s="87"/>
      <c r="D487" s="89"/>
      <c r="R487" s="89"/>
      <c r="S487" s="89"/>
      <c r="T487" s="89"/>
    </row>
    <row r="488" spans="2:20" s="86" customFormat="1" ht="10.199999999999999">
      <c r="B488" s="87"/>
      <c r="C488" s="87"/>
      <c r="D488" s="89"/>
      <c r="R488" s="89"/>
      <c r="S488" s="89"/>
      <c r="T488" s="89"/>
    </row>
    <row r="489" spans="2:20" s="86" customFormat="1" ht="10.199999999999999">
      <c r="B489" s="87"/>
      <c r="C489" s="87"/>
      <c r="D489" s="89"/>
      <c r="R489" s="89"/>
      <c r="S489" s="89"/>
      <c r="T489" s="89"/>
    </row>
    <row r="490" spans="2:20" s="86" customFormat="1" ht="10.199999999999999">
      <c r="B490" s="87"/>
      <c r="C490" s="87"/>
      <c r="D490" s="89"/>
      <c r="R490" s="89"/>
      <c r="S490" s="89"/>
      <c r="T490" s="89"/>
    </row>
    <row r="491" spans="2:20" s="86" customFormat="1" ht="10.199999999999999">
      <c r="B491" s="87"/>
      <c r="C491" s="87"/>
      <c r="D491" s="89"/>
      <c r="R491" s="89"/>
      <c r="S491" s="89"/>
      <c r="T491" s="89"/>
    </row>
    <row r="492" spans="2:20" s="86" customFormat="1" ht="10.199999999999999">
      <c r="B492" s="87"/>
      <c r="C492" s="87"/>
      <c r="D492" s="89"/>
      <c r="R492" s="89"/>
      <c r="S492" s="89"/>
      <c r="T492" s="89"/>
    </row>
    <row r="493" spans="2:20" s="86" customFormat="1" ht="10.199999999999999">
      <c r="B493" s="87"/>
      <c r="C493" s="87"/>
      <c r="D493" s="89"/>
      <c r="R493" s="89"/>
      <c r="S493" s="89"/>
      <c r="T493" s="89"/>
    </row>
    <row r="494" spans="2:20" s="86" customFormat="1" ht="10.199999999999999">
      <c r="B494" s="87"/>
      <c r="C494" s="87"/>
      <c r="D494" s="89"/>
      <c r="R494" s="89"/>
      <c r="S494" s="89"/>
      <c r="T494" s="89"/>
    </row>
    <row r="495" spans="2:20" s="86" customFormat="1" ht="10.199999999999999">
      <c r="B495" s="87"/>
      <c r="C495" s="87"/>
      <c r="D495" s="89"/>
      <c r="R495" s="89"/>
      <c r="S495" s="89"/>
      <c r="T495" s="89"/>
    </row>
    <row r="496" spans="2:20" s="86" customFormat="1" ht="10.199999999999999">
      <c r="B496" s="87"/>
      <c r="C496" s="87"/>
      <c r="D496" s="89"/>
      <c r="R496" s="89"/>
      <c r="S496" s="89"/>
      <c r="T496" s="89"/>
    </row>
    <row r="497" spans="2:20" s="86" customFormat="1" ht="10.199999999999999">
      <c r="B497" s="87"/>
      <c r="C497" s="87"/>
      <c r="D497" s="89"/>
      <c r="R497" s="89"/>
      <c r="S497" s="89"/>
      <c r="T497" s="89"/>
    </row>
    <row r="498" spans="2:20" s="86" customFormat="1" ht="10.199999999999999">
      <c r="B498" s="87"/>
      <c r="C498" s="87"/>
      <c r="D498" s="89"/>
      <c r="R498" s="89"/>
      <c r="S498" s="89"/>
      <c r="T498" s="89"/>
    </row>
    <row r="499" spans="2:20" s="86" customFormat="1" ht="10.199999999999999">
      <c r="B499" s="87"/>
      <c r="C499" s="87"/>
      <c r="D499" s="89"/>
      <c r="R499" s="89"/>
      <c r="S499" s="89"/>
      <c r="T499" s="89"/>
    </row>
    <row r="500" spans="2:20" s="86" customFormat="1" ht="10.199999999999999">
      <c r="B500" s="87"/>
      <c r="C500" s="87"/>
      <c r="D500" s="89"/>
      <c r="R500" s="89"/>
      <c r="S500" s="89"/>
      <c r="T500" s="89"/>
    </row>
    <row r="501" spans="2:20" s="86" customFormat="1" ht="10.199999999999999">
      <c r="B501" s="87"/>
      <c r="C501" s="87"/>
      <c r="D501" s="89"/>
      <c r="R501" s="89"/>
      <c r="S501" s="89"/>
      <c r="T501" s="89"/>
    </row>
    <row r="502" spans="2:20" s="86" customFormat="1" ht="10.199999999999999">
      <c r="B502" s="87"/>
      <c r="C502" s="87"/>
      <c r="D502" s="89"/>
      <c r="R502" s="89"/>
      <c r="S502" s="89"/>
      <c r="T502" s="89"/>
    </row>
    <row r="503" spans="2:20" s="86" customFormat="1" ht="10.199999999999999">
      <c r="B503" s="87"/>
      <c r="C503" s="87"/>
      <c r="D503" s="89"/>
      <c r="R503" s="89"/>
      <c r="S503" s="89"/>
      <c r="T503" s="89"/>
    </row>
    <row r="504" spans="2:20" s="86" customFormat="1" ht="10.199999999999999">
      <c r="B504" s="87"/>
      <c r="C504" s="87"/>
      <c r="D504" s="89"/>
      <c r="R504" s="89"/>
      <c r="S504" s="89"/>
      <c r="T504" s="89"/>
    </row>
    <row r="505" spans="2:20" s="86" customFormat="1" ht="10.199999999999999">
      <c r="B505" s="87"/>
      <c r="C505" s="87"/>
      <c r="D505" s="89"/>
      <c r="R505" s="89"/>
      <c r="S505" s="89"/>
      <c r="T505" s="89"/>
    </row>
    <row r="506" spans="2:20" s="86" customFormat="1" ht="10.199999999999999">
      <c r="B506" s="87"/>
      <c r="C506" s="87"/>
      <c r="D506" s="89"/>
      <c r="R506" s="89"/>
      <c r="S506" s="89"/>
      <c r="T506" s="89"/>
    </row>
    <row r="507" spans="2:20" s="86" customFormat="1" ht="10.199999999999999">
      <c r="B507" s="87"/>
      <c r="C507" s="87"/>
      <c r="D507" s="89"/>
      <c r="R507" s="89"/>
      <c r="S507" s="89"/>
      <c r="T507" s="89"/>
    </row>
    <row r="508" spans="2:20" s="86" customFormat="1" ht="10.199999999999999">
      <c r="B508" s="87"/>
      <c r="C508" s="87"/>
      <c r="D508" s="89"/>
      <c r="R508" s="89"/>
      <c r="S508" s="89"/>
      <c r="T508" s="89"/>
    </row>
    <row r="509" spans="2:20" s="86" customFormat="1" ht="10.199999999999999">
      <c r="B509" s="87"/>
      <c r="C509" s="87"/>
      <c r="D509" s="89"/>
      <c r="R509" s="89"/>
      <c r="S509" s="89"/>
      <c r="T509" s="89"/>
    </row>
    <row r="510" spans="2:20" s="86" customFormat="1" ht="10.199999999999999">
      <c r="B510" s="87"/>
      <c r="C510" s="87"/>
      <c r="D510" s="89"/>
      <c r="R510" s="89"/>
      <c r="S510" s="89"/>
      <c r="T510" s="89"/>
    </row>
    <row r="511" spans="2:20" s="86" customFormat="1" ht="10.199999999999999">
      <c r="B511" s="87"/>
      <c r="C511" s="87"/>
      <c r="D511" s="89"/>
      <c r="R511" s="89"/>
      <c r="S511" s="89"/>
      <c r="T511" s="89"/>
    </row>
    <row r="512" spans="2:20" s="86" customFormat="1" ht="10.199999999999999">
      <c r="B512" s="87"/>
      <c r="C512" s="87"/>
      <c r="D512" s="89"/>
      <c r="R512" s="89"/>
      <c r="S512" s="89"/>
      <c r="T512" s="89"/>
    </row>
    <row r="513" spans="2:20" s="86" customFormat="1" ht="10.199999999999999">
      <c r="B513" s="87"/>
      <c r="C513" s="87"/>
      <c r="D513" s="89"/>
      <c r="R513" s="89"/>
      <c r="S513" s="89"/>
      <c r="T513" s="89"/>
    </row>
    <row r="514" spans="2:20" s="86" customFormat="1" ht="10.199999999999999">
      <c r="B514" s="87"/>
      <c r="C514" s="87"/>
      <c r="D514" s="89"/>
      <c r="R514" s="89"/>
      <c r="S514" s="89"/>
      <c r="T514" s="89"/>
    </row>
    <row r="515" spans="2:20" s="86" customFormat="1" ht="10.199999999999999">
      <c r="B515" s="87"/>
      <c r="C515" s="87"/>
      <c r="D515" s="89"/>
      <c r="R515" s="89"/>
      <c r="S515" s="89"/>
      <c r="T515" s="89"/>
    </row>
    <row r="516" spans="2:20" s="86" customFormat="1" ht="10.199999999999999">
      <c r="B516" s="87"/>
      <c r="C516" s="87"/>
      <c r="D516" s="89"/>
      <c r="R516" s="89"/>
      <c r="S516" s="89"/>
      <c r="T516" s="89"/>
    </row>
    <row r="517" spans="2:20" s="86" customFormat="1" ht="10.199999999999999">
      <c r="B517" s="87"/>
      <c r="C517" s="87"/>
      <c r="D517" s="89"/>
      <c r="R517" s="89"/>
      <c r="S517" s="89"/>
      <c r="T517" s="89"/>
    </row>
    <row r="518" spans="2:20" s="86" customFormat="1" ht="10.199999999999999">
      <c r="B518" s="87"/>
      <c r="C518" s="87"/>
      <c r="D518" s="89"/>
      <c r="R518" s="89"/>
      <c r="S518" s="89"/>
      <c r="T518" s="89"/>
    </row>
    <row r="519" spans="2:20" s="86" customFormat="1" ht="10.199999999999999">
      <c r="B519" s="87"/>
      <c r="C519" s="87"/>
      <c r="D519" s="89"/>
      <c r="R519" s="89"/>
      <c r="S519" s="89"/>
      <c r="T519" s="89"/>
    </row>
    <row r="520" spans="2:20" s="86" customFormat="1" ht="10.199999999999999">
      <c r="B520" s="87"/>
      <c r="C520" s="87"/>
      <c r="D520" s="89"/>
      <c r="R520" s="89"/>
      <c r="S520" s="89"/>
      <c r="T520" s="89"/>
    </row>
    <row r="521" spans="2:20" s="86" customFormat="1" ht="10.199999999999999">
      <c r="B521" s="87"/>
      <c r="C521" s="87"/>
      <c r="D521" s="89"/>
      <c r="R521" s="89"/>
      <c r="S521" s="89"/>
      <c r="T521" s="89"/>
    </row>
    <row r="522" spans="2:20" s="86" customFormat="1" ht="10.199999999999999">
      <c r="B522" s="87"/>
      <c r="C522" s="87"/>
      <c r="D522" s="89"/>
      <c r="R522" s="89"/>
      <c r="S522" s="89"/>
      <c r="T522" s="89"/>
    </row>
    <row r="523" spans="2:20" s="86" customFormat="1" ht="10.199999999999999">
      <c r="B523" s="87"/>
      <c r="C523" s="87"/>
      <c r="D523" s="89"/>
      <c r="R523" s="89"/>
      <c r="S523" s="89"/>
      <c r="T523" s="89"/>
    </row>
    <row r="524" spans="2:20" s="86" customFormat="1" ht="10.199999999999999">
      <c r="B524" s="87"/>
      <c r="C524" s="87"/>
      <c r="D524" s="89"/>
      <c r="R524" s="89"/>
      <c r="S524" s="89"/>
      <c r="T524" s="89"/>
    </row>
    <row r="525" spans="2:20" s="86" customFormat="1" ht="10.199999999999999">
      <c r="B525" s="87"/>
      <c r="C525" s="87"/>
      <c r="D525" s="89"/>
      <c r="R525" s="89"/>
      <c r="S525" s="89"/>
      <c r="T525" s="89"/>
    </row>
    <row r="526" spans="2:20" s="86" customFormat="1" ht="10.199999999999999">
      <c r="B526" s="87"/>
      <c r="C526" s="87"/>
      <c r="D526" s="89"/>
      <c r="R526" s="89"/>
      <c r="S526" s="89"/>
      <c r="T526" s="89"/>
    </row>
    <row r="527" spans="2:20" s="86" customFormat="1" ht="10.199999999999999">
      <c r="B527" s="87"/>
      <c r="C527" s="87"/>
      <c r="D527" s="89"/>
      <c r="R527" s="89"/>
      <c r="S527" s="89"/>
      <c r="T527" s="89"/>
    </row>
    <row r="528" spans="2:20" s="86" customFormat="1" ht="10.199999999999999">
      <c r="B528" s="87"/>
      <c r="C528" s="87"/>
      <c r="D528" s="89"/>
      <c r="R528" s="89"/>
      <c r="S528" s="89"/>
      <c r="T528" s="89"/>
    </row>
    <row r="529" spans="2:20" s="86" customFormat="1" ht="10.199999999999999">
      <c r="B529" s="87"/>
      <c r="C529" s="87"/>
      <c r="D529" s="89"/>
      <c r="R529" s="89"/>
      <c r="S529" s="89"/>
      <c r="T529" s="89"/>
    </row>
    <row r="530" spans="2:20" s="86" customFormat="1" ht="10.199999999999999">
      <c r="B530" s="87"/>
      <c r="C530" s="87"/>
      <c r="D530" s="89"/>
      <c r="R530" s="89"/>
      <c r="S530" s="89"/>
      <c r="T530" s="89"/>
    </row>
    <row r="531" spans="2:20" s="86" customFormat="1" ht="10.199999999999999">
      <c r="B531" s="87"/>
      <c r="C531" s="87"/>
      <c r="D531" s="89"/>
      <c r="R531" s="89"/>
      <c r="S531" s="89"/>
      <c r="T531" s="89"/>
    </row>
    <row r="532" spans="2:20" s="86" customFormat="1" ht="10.199999999999999">
      <c r="B532" s="87"/>
      <c r="C532" s="87"/>
      <c r="D532" s="89"/>
      <c r="R532" s="89"/>
      <c r="S532" s="89"/>
      <c r="T532" s="89"/>
    </row>
    <row r="533" spans="2:20" s="86" customFormat="1" ht="10.199999999999999">
      <c r="B533" s="87"/>
      <c r="C533" s="87"/>
      <c r="D533" s="89"/>
      <c r="R533" s="89"/>
      <c r="S533" s="89"/>
      <c r="T533" s="89"/>
    </row>
    <row r="534" spans="2:20" s="86" customFormat="1" ht="10.199999999999999">
      <c r="B534" s="87"/>
      <c r="C534" s="87"/>
      <c r="D534" s="89"/>
      <c r="R534" s="89"/>
      <c r="S534" s="89"/>
      <c r="T534" s="89"/>
    </row>
    <row r="535" spans="2:20" s="86" customFormat="1" ht="10.199999999999999">
      <c r="B535" s="87"/>
      <c r="C535" s="87"/>
      <c r="D535" s="89"/>
      <c r="R535" s="89"/>
      <c r="S535" s="89"/>
      <c r="T535" s="89"/>
    </row>
    <row r="536" spans="2:20" s="86" customFormat="1" ht="10.199999999999999">
      <c r="B536" s="87"/>
      <c r="C536" s="87"/>
      <c r="D536" s="89"/>
      <c r="R536" s="89"/>
      <c r="S536" s="89"/>
      <c r="T536" s="89"/>
    </row>
    <row r="537" spans="2:20" s="86" customFormat="1" ht="10.199999999999999">
      <c r="B537" s="87"/>
      <c r="C537" s="87"/>
      <c r="D537" s="89"/>
      <c r="R537" s="89"/>
      <c r="S537" s="89"/>
      <c r="T537" s="89"/>
    </row>
    <row r="538" spans="2:20" s="86" customFormat="1" ht="10.199999999999999">
      <c r="B538" s="87"/>
      <c r="C538" s="87"/>
      <c r="D538" s="89"/>
      <c r="R538" s="89"/>
      <c r="S538" s="89"/>
      <c r="T538" s="89"/>
    </row>
    <row r="539" spans="2:20" s="86" customFormat="1" ht="10.199999999999999">
      <c r="B539" s="87"/>
      <c r="C539" s="87"/>
      <c r="D539" s="89"/>
      <c r="R539" s="89"/>
      <c r="S539" s="89"/>
      <c r="T539" s="89"/>
    </row>
    <row r="540" spans="2:20" s="86" customFormat="1" ht="10.199999999999999">
      <c r="B540" s="87"/>
      <c r="C540" s="87"/>
      <c r="D540" s="89"/>
      <c r="R540" s="89"/>
      <c r="S540" s="89"/>
      <c r="T540" s="89"/>
    </row>
    <row r="541" spans="2:20" s="86" customFormat="1" ht="10.199999999999999">
      <c r="B541" s="87"/>
      <c r="C541" s="87"/>
      <c r="D541" s="89"/>
      <c r="R541" s="89"/>
      <c r="S541" s="89"/>
      <c r="T541" s="89"/>
    </row>
    <row r="542" spans="2:20" s="86" customFormat="1" ht="10.199999999999999">
      <c r="B542" s="87"/>
      <c r="C542" s="87"/>
      <c r="D542" s="89"/>
      <c r="R542" s="89"/>
      <c r="S542" s="89"/>
      <c r="T542" s="89"/>
    </row>
    <row r="543" spans="2:20" s="86" customFormat="1" ht="10.199999999999999">
      <c r="B543" s="87"/>
      <c r="C543" s="87"/>
      <c r="D543" s="89"/>
      <c r="R543" s="89"/>
      <c r="S543" s="89"/>
      <c r="T543" s="89"/>
    </row>
    <row r="544" spans="2:20" s="86" customFormat="1" ht="10.199999999999999">
      <c r="B544" s="87"/>
      <c r="C544" s="87"/>
      <c r="D544" s="89"/>
      <c r="R544" s="89"/>
      <c r="S544" s="89"/>
      <c r="T544" s="89"/>
    </row>
    <row r="545" spans="2:20" s="86" customFormat="1" ht="10.199999999999999">
      <c r="B545" s="87"/>
      <c r="C545" s="87"/>
      <c r="D545" s="89"/>
      <c r="R545" s="89"/>
      <c r="S545" s="89"/>
      <c r="T545" s="89"/>
    </row>
    <row r="546" spans="2:20" s="86" customFormat="1" ht="10.199999999999999">
      <c r="B546" s="87"/>
      <c r="C546" s="87"/>
      <c r="D546" s="89"/>
      <c r="R546" s="89"/>
      <c r="S546" s="89"/>
      <c r="T546" s="89"/>
    </row>
    <row r="547" spans="2:20" s="86" customFormat="1" ht="10.199999999999999">
      <c r="B547" s="87"/>
      <c r="C547" s="87"/>
      <c r="D547" s="89"/>
      <c r="R547" s="89"/>
      <c r="S547" s="89"/>
      <c r="T547" s="89"/>
    </row>
    <row r="548" spans="2:20" s="86" customFormat="1" ht="10.199999999999999">
      <c r="B548" s="87"/>
      <c r="C548" s="87"/>
      <c r="D548" s="89"/>
      <c r="R548" s="89"/>
      <c r="S548" s="89"/>
      <c r="T548" s="89"/>
    </row>
    <row r="549" spans="2:20" s="86" customFormat="1" ht="10.199999999999999">
      <c r="B549" s="87"/>
      <c r="C549" s="87"/>
      <c r="D549" s="89"/>
      <c r="R549" s="89"/>
      <c r="S549" s="89"/>
      <c r="T549" s="89"/>
    </row>
    <row r="550" spans="2:20" s="86" customFormat="1" ht="10.199999999999999">
      <c r="B550" s="87"/>
      <c r="C550" s="87"/>
      <c r="D550" s="89"/>
      <c r="R550" s="89"/>
      <c r="S550" s="89"/>
      <c r="T550" s="89"/>
    </row>
    <row r="551" spans="2:20" s="86" customFormat="1" ht="10.199999999999999">
      <c r="B551" s="87"/>
      <c r="C551" s="87"/>
      <c r="D551" s="89"/>
      <c r="R551" s="89"/>
      <c r="S551" s="89"/>
      <c r="T551" s="89"/>
    </row>
    <row r="552" spans="2:20" s="86" customFormat="1" ht="10.199999999999999">
      <c r="B552" s="87"/>
      <c r="C552" s="87"/>
      <c r="D552" s="89"/>
      <c r="R552" s="89"/>
      <c r="S552" s="89"/>
      <c r="T552" s="89"/>
    </row>
    <row r="553" spans="2:20" s="86" customFormat="1" ht="10.199999999999999">
      <c r="B553" s="87"/>
      <c r="C553" s="87"/>
      <c r="D553" s="89"/>
      <c r="R553" s="89"/>
      <c r="S553" s="89"/>
      <c r="T553" s="89"/>
    </row>
    <row r="554" spans="2:20" s="86" customFormat="1" ht="10.199999999999999">
      <c r="B554" s="87"/>
      <c r="C554" s="87"/>
      <c r="D554" s="89"/>
      <c r="R554" s="89"/>
      <c r="S554" s="89"/>
      <c r="T554" s="89"/>
    </row>
    <row r="555" spans="2:20" s="86" customFormat="1" ht="10.199999999999999">
      <c r="B555" s="87"/>
      <c r="C555" s="87"/>
      <c r="D555" s="89"/>
      <c r="R555" s="89"/>
      <c r="S555" s="89"/>
      <c r="T555" s="89"/>
    </row>
    <row r="556" spans="2:20" s="86" customFormat="1" ht="10.199999999999999">
      <c r="B556" s="87"/>
      <c r="C556" s="87"/>
      <c r="D556" s="89"/>
      <c r="R556" s="89"/>
      <c r="S556" s="89"/>
      <c r="T556" s="89"/>
    </row>
    <row r="557" spans="2:20" s="86" customFormat="1" ht="10.199999999999999">
      <c r="B557" s="87"/>
      <c r="C557" s="87"/>
      <c r="D557" s="89"/>
      <c r="R557" s="89"/>
      <c r="S557" s="89"/>
      <c r="T557" s="89"/>
    </row>
    <row r="558" spans="2:20" s="86" customFormat="1" ht="10.199999999999999">
      <c r="B558" s="87"/>
      <c r="C558" s="87"/>
      <c r="D558" s="89"/>
      <c r="R558" s="89"/>
      <c r="S558" s="89"/>
      <c r="T558" s="89"/>
    </row>
    <row r="559" spans="2:20" s="86" customFormat="1" ht="10.199999999999999">
      <c r="B559" s="87"/>
      <c r="C559" s="87"/>
      <c r="D559" s="89"/>
      <c r="R559" s="89"/>
      <c r="S559" s="89"/>
      <c r="T559" s="89"/>
    </row>
    <row r="560" spans="2:20" s="86" customFormat="1" ht="10.199999999999999">
      <c r="B560" s="87"/>
      <c r="C560" s="87"/>
      <c r="D560" s="89"/>
      <c r="R560" s="89"/>
      <c r="S560" s="89"/>
      <c r="T560" s="89"/>
    </row>
    <row r="561" spans="2:20" s="86" customFormat="1" ht="10.199999999999999">
      <c r="B561" s="87"/>
      <c r="C561" s="87"/>
      <c r="D561" s="89"/>
      <c r="R561" s="89"/>
      <c r="S561" s="89"/>
      <c r="T561" s="89"/>
    </row>
    <row r="562" spans="2:20" s="86" customFormat="1" ht="10.199999999999999">
      <c r="B562" s="87"/>
      <c r="C562" s="87"/>
      <c r="D562" s="89"/>
      <c r="R562" s="89"/>
      <c r="S562" s="89"/>
      <c r="T562" s="89"/>
    </row>
    <row r="563" spans="2:20" s="86" customFormat="1" ht="10.199999999999999">
      <c r="B563" s="87"/>
      <c r="C563" s="87"/>
      <c r="D563" s="89"/>
      <c r="R563" s="89"/>
      <c r="S563" s="89"/>
      <c r="T563" s="89"/>
    </row>
    <row r="564" spans="2:20" s="86" customFormat="1" ht="10.199999999999999">
      <c r="B564" s="87"/>
      <c r="C564" s="87"/>
      <c r="D564" s="89"/>
      <c r="R564" s="89"/>
      <c r="S564" s="89"/>
      <c r="T564" s="89"/>
    </row>
    <row r="565" spans="2:20" s="86" customFormat="1" ht="10.199999999999999">
      <c r="B565" s="87"/>
      <c r="C565" s="87"/>
      <c r="D565" s="89"/>
      <c r="R565" s="89"/>
      <c r="S565" s="89"/>
      <c r="T565" s="89"/>
    </row>
    <row r="566" spans="2:20" s="86" customFormat="1" ht="10.199999999999999">
      <c r="B566" s="87"/>
      <c r="C566" s="87"/>
      <c r="D566" s="89"/>
      <c r="R566" s="89"/>
      <c r="S566" s="89"/>
      <c r="T566" s="89"/>
    </row>
    <row r="567" spans="2:20" s="86" customFormat="1" ht="10.199999999999999">
      <c r="B567" s="87"/>
      <c r="C567" s="87"/>
      <c r="D567" s="89"/>
      <c r="R567" s="89"/>
      <c r="S567" s="89"/>
      <c r="T567" s="89"/>
    </row>
    <row r="568" spans="2:20" s="86" customFormat="1" ht="10.199999999999999">
      <c r="B568" s="87"/>
      <c r="C568" s="87"/>
      <c r="D568" s="89"/>
      <c r="R568" s="89"/>
      <c r="S568" s="89"/>
      <c r="T568" s="89"/>
    </row>
    <row r="569" spans="2:20" s="86" customFormat="1" ht="10.199999999999999">
      <c r="B569" s="87"/>
      <c r="C569" s="87"/>
      <c r="D569" s="89"/>
      <c r="R569" s="89"/>
      <c r="S569" s="89"/>
      <c r="T569" s="89"/>
    </row>
    <row r="570" spans="2:20" s="86" customFormat="1" ht="10.199999999999999">
      <c r="B570" s="87"/>
      <c r="C570" s="87"/>
      <c r="D570" s="89"/>
      <c r="R570" s="89"/>
      <c r="S570" s="89"/>
      <c r="T570" s="89"/>
    </row>
    <row r="571" spans="2:20" s="86" customFormat="1" ht="10.199999999999999">
      <c r="B571" s="87"/>
      <c r="C571" s="87"/>
      <c r="D571" s="89"/>
      <c r="R571" s="89"/>
      <c r="S571" s="89"/>
      <c r="T571" s="89"/>
    </row>
    <row r="572" spans="2:20" s="86" customFormat="1" ht="10.199999999999999">
      <c r="B572" s="87"/>
      <c r="C572" s="87"/>
      <c r="D572" s="89"/>
      <c r="R572" s="89"/>
      <c r="S572" s="89"/>
      <c r="T572" s="89"/>
    </row>
    <row r="573" spans="2:20" s="86" customFormat="1" ht="10.199999999999999">
      <c r="B573" s="87"/>
      <c r="C573" s="87"/>
      <c r="D573" s="89"/>
      <c r="R573" s="89"/>
      <c r="S573" s="89"/>
      <c r="T573" s="89"/>
    </row>
    <row r="574" spans="2:20" s="86" customFormat="1" ht="10.199999999999999">
      <c r="B574" s="87"/>
      <c r="C574" s="87"/>
      <c r="D574" s="89"/>
      <c r="R574" s="89"/>
      <c r="S574" s="89"/>
      <c r="T574" s="89"/>
    </row>
    <row r="575" spans="2:20" s="86" customFormat="1" ht="10.199999999999999">
      <c r="B575" s="87"/>
      <c r="C575" s="87"/>
      <c r="D575" s="89"/>
      <c r="R575" s="89"/>
      <c r="S575" s="89"/>
      <c r="T575" s="89"/>
    </row>
    <row r="576" spans="2:20" s="86" customFormat="1" ht="10.199999999999999">
      <c r="B576" s="87"/>
      <c r="C576" s="87"/>
      <c r="D576" s="89"/>
      <c r="R576" s="89"/>
      <c r="S576" s="89"/>
      <c r="T576" s="89"/>
    </row>
    <row r="577" spans="2:20" s="86" customFormat="1" ht="10.199999999999999">
      <c r="B577" s="87"/>
      <c r="C577" s="87"/>
      <c r="D577" s="89"/>
      <c r="R577" s="89"/>
      <c r="S577" s="89"/>
      <c r="T577" s="89"/>
    </row>
    <row r="578" spans="2:20" s="86" customFormat="1" ht="10.199999999999999">
      <c r="B578" s="87"/>
      <c r="C578" s="87"/>
      <c r="D578" s="89"/>
      <c r="R578" s="89"/>
      <c r="S578" s="89"/>
      <c r="T578" s="89"/>
    </row>
    <row r="579" spans="2:20" s="86" customFormat="1" ht="10.199999999999999">
      <c r="B579" s="87"/>
      <c r="C579" s="87"/>
      <c r="D579" s="89"/>
      <c r="R579" s="89"/>
      <c r="S579" s="89"/>
      <c r="T579" s="89"/>
    </row>
    <row r="580" spans="2:20" s="86" customFormat="1" ht="10.199999999999999">
      <c r="B580" s="87"/>
      <c r="C580" s="87"/>
      <c r="D580" s="89"/>
      <c r="R580" s="89"/>
      <c r="S580" s="89"/>
      <c r="T580" s="89"/>
    </row>
    <row r="581" spans="2:20" s="86" customFormat="1" ht="10.199999999999999">
      <c r="B581" s="87"/>
      <c r="C581" s="87"/>
      <c r="D581" s="89"/>
      <c r="R581" s="89"/>
      <c r="S581" s="89"/>
      <c r="T581" s="89"/>
    </row>
    <row r="582" spans="2:20" s="86" customFormat="1" ht="10.199999999999999">
      <c r="B582" s="87"/>
      <c r="C582" s="87"/>
      <c r="D582" s="89"/>
      <c r="R582" s="89"/>
      <c r="S582" s="89"/>
      <c r="T582" s="89"/>
    </row>
    <row r="583" spans="2:20" s="86" customFormat="1" ht="10.199999999999999">
      <c r="B583" s="87"/>
      <c r="C583" s="87"/>
      <c r="D583" s="89"/>
      <c r="R583" s="89"/>
      <c r="S583" s="89"/>
      <c r="T583" s="89"/>
    </row>
    <row r="584" spans="2:20" s="86" customFormat="1" ht="10.199999999999999">
      <c r="B584" s="87"/>
      <c r="C584" s="87"/>
      <c r="D584" s="89"/>
      <c r="R584" s="89"/>
      <c r="S584" s="89"/>
      <c r="T584" s="89"/>
    </row>
    <row r="585" spans="2:20" s="86" customFormat="1" ht="10.199999999999999">
      <c r="B585" s="87"/>
      <c r="C585" s="87"/>
      <c r="D585" s="89"/>
      <c r="R585" s="89"/>
      <c r="S585" s="89"/>
      <c r="T585" s="89"/>
    </row>
    <row r="586" spans="2:20" s="86" customFormat="1" ht="10.199999999999999">
      <c r="B586" s="87"/>
      <c r="C586" s="87"/>
      <c r="D586" s="89"/>
      <c r="R586" s="89"/>
      <c r="S586" s="89"/>
      <c r="T586" s="89"/>
    </row>
    <row r="587" spans="2:20" s="86" customFormat="1" ht="10.199999999999999">
      <c r="B587" s="87"/>
      <c r="C587" s="87"/>
      <c r="D587" s="89"/>
      <c r="R587" s="89"/>
      <c r="S587" s="89"/>
      <c r="T587" s="89"/>
    </row>
    <row r="588" spans="2:20" s="86" customFormat="1" ht="10.199999999999999">
      <c r="B588" s="87"/>
      <c r="C588" s="87"/>
      <c r="D588" s="89"/>
      <c r="R588" s="89"/>
      <c r="S588" s="89"/>
      <c r="T588" s="89"/>
    </row>
    <row r="589" spans="2:20" s="86" customFormat="1" ht="10.199999999999999">
      <c r="B589" s="87"/>
      <c r="C589" s="87"/>
      <c r="D589" s="89"/>
      <c r="R589" s="89"/>
      <c r="S589" s="89"/>
      <c r="T589" s="89"/>
    </row>
    <row r="590" spans="2:20" s="86" customFormat="1" ht="10.199999999999999">
      <c r="B590" s="87"/>
      <c r="C590" s="87"/>
      <c r="D590" s="89"/>
      <c r="R590" s="89"/>
      <c r="S590" s="89"/>
      <c r="T590" s="89"/>
    </row>
    <row r="591" spans="2:20" s="86" customFormat="1" ht="10.199999999999999">
      <c r="B591" s="87"/>
      <c r="C591" s="87"/>
      <c r="D591" s="89"/>
      <c r="R591" s="89"/>
      <c r="S591" s="89"/>
      <c r="T591" s="89"/>
    </row>
    <row r="592" spans="2:20" s="86" customFormat="1" ht="10.199999999999999">
      <c r="B592" s="87"/>
      <c r="C592" s="87"/>
      <c r="D592" s="89"/>
      <c r="R592" s="89"/>
      <c r="S592" s="89"/>
      <c r="T592" s="89"/>
    </row>
    <row r="593" spans="2:20" s="86" customFormat="1" ht="10.199999999999999">
      <c r="B593" s="87"/>
      <c r="C593" s="87"/>
      <c r="D593" s="89"/>
      <c r="R593" s="89"/>
      <c r="S593" s="89"/>
      <c r="T593" s="89"/>
    </row>
    <row r="594" spans="2:20" s="86" customFormat="1" ht="10.199999999999999">
      <c r="B594" s="87"/>
      <c r="C594" s="87"/>
      <c r="D594" s="89"/>
      <c r="R594" s="89"/>
      <c r="S594" s="89"/>
      <c r="T594" s="89"/>
    </row>
    <row r="595" spans="2:20" s="86" customFormat="1" ht="10.199999999999999">
      <c r="B595" s="87"/>
      <c r="C595" s="87"/>
      <c r="D595" s="89"/>
      <c r="R595" s="89"/>
      <c r="S595" s="89"/>
      <c r="T595" s="89"/>
    </row>
    <row r="596" spans="2:20" s="86" customFormat="1" ht="10.199999999999999">
      <c r="B596" s="87"/>
      <c r="C596" s="87"/>
      <c r="D596" s="89"/>
      <c r="R596" s="89"/>
      <c r="S596" s="89"/>
      <c r="T596" s="89"/>
    </row>
    <row r="597" spans="2:20" s="86" customFormat="1" ht="10.199999999999999">
      <c r="B597" s="87"/>
      <c r="C597" s="87"/>
      <c r="D597" s="89"/>
      <c r="R597" s="89"/>
      <c r="S597" s="89"/>
      <c r="T597" s="89"/>
    </row>
    <row r="598" spans="2:20" s="86" customFormat="1" ht="10.199999999999999">
      <c r="B598" s="87"/>
      <c r="C598" s="87"/>
      <c r="D598" s="89"/>
      <c r="R598" s="89"/>
      <c r="S598" s="89"/>
      <c r="T598" s="89"/>
    </row>
    <row r="599" spans="2:20" s="86" customFormat="1" ht="10.199999999999999">
      <c r="B599" s="87"/>
      <c r="C599" s="87"/>
      <c r="D599" s="89"/>
      <c r="R599" s="89"/>
      <c r="S599" s="89"/>
      <c r="T599" s="89"/>
    </row>
    <row r="600" spans="2:20" s="86" customFormat="1" ht="10.199999999999999">
      <c r="B600" s="87"/>
      <c r="C600" s="87"/>
      <c r="D600" s="89"/>
      <c r="R600" s="89"/>
      <c r="S600" s="89"/>
      <c r="T600" s="89"/>
    </row>
    <row r="601" spans="2:20" s="86" customFormat="1" ht="10.199999999999999">
      <c r="B601" s="87"/>
      <c r="C601" s="87"/>
      <c r="D601" s="89"/>
      <c r="R601" s="89"/>
      <c r="S601" s="89"/>
      <c r="T601" s="89"/>
    </row>
    <row r="602" spans="2:20" s="86" customFormat="1" ht="10.199999999999999">
      <c r="B602" s="87"/>
      <c r="C602" s="87"/>
      <c r="D602" s="89"/>
      <c r="R602" s="89"/>
      <c r="S602" s="89"/>
      <c r="T602" s="89"/>
    </row>
    <row r="603" spans="2:20" s="86" customFormat="1" ht="10.199999999999999">
      <c r="B603" s="87"/>
      <c r="C603" s="87"/>
      <c r="D603" s="89"/>
      <c r="R603" s="89"/>
      <c r="S603" s="89"/>
      <c r="T603" s="89"/>
    </row>
    <row r="604" spans="2:20" s="86" customFormat="1" ht="10.199999999999999">
      <c r="B604" s="87"/>
      <c r="C604" s="87"/>
      <c r="D604" s="89"/>
      <c r="R604" s="89"/>
      <c r="S604" s="89"/>
      <c r="T604" s="89"/>
    </row>
    <row r="605" spans="2:20" s="86" customFormat="1" ht="10.199999999999999">
      <c r="B605" s="87"/>
      <c r="C605" s="87"/>
      <c r="D605" s="89"/>
      <c r="R605" s="89"/>
      <c r="S605" s="89"/>
      <c r="T605" s="89"/>
    </row>
    <row r="606" spans="2:20" s="86" customFormat="1" ht="10.199999999999999">
      <c r="B606" s="87"/>
      <c r="C606" s="87"/>
      <c r="D606" s="89"/>
      <c r="R606" s="89"/>
      <c r="S606" s="89"/>
      <c r="T606" s="89"/>
    </row>
    <row r="607" spans="2:20" s="86" customFormat="1" ht="10.199999999999999">
      <c r="B607" s="87"/>
      <c r="C607" s="87"/>
      <c r="D607" s="89"/>
      <c r="R607" s="89"/>
      <c r="S607" s="89"/>
      <c r="T607" s="89"/>
    </row>
    <row r="608" spans="2:20" s="86" customFormat="1" ht="10.199999999999999">
      <c r="B608" s="87"/>
      <c r="C608" s="87"/>
      <c r="D608" s="89"/>
      <c r="R608" s="89"/>
      <c r="S608" s="89"/>
      <c r="T608" s="89"/>
    </row>
    <row r="609" spans="2:20" s="86" customFormat="1" ht="10.199999999999999">
      <c r="B609" s="87"/>
      <c r="C609" s="87"/>
      <c r="D609" s="89"/>
      <c r="R609" s="89"/>
      <c r="S609" s="89"/>
      <c r="T609" s="89"/>
    </row>
    <row r="610" spans="2:20" s="86" customFormat="1" ht="10.199999999999999">
      <c r="B610" s="87"/>
      <c r="C610" s="87"/>
      <c r="D610" s="89"/>
      <c r="R610" s="89"/>
      <c r="S610" s="89"/>
      <c r="T610" s="89"/>
    </row>
    <row r="611" spans="2:20" s="86" customFormat="1" ht="10.199999999999999">
      <c r="B611" s="87"/>
      <c r="C611" s="87"/>
      <c r="D611" s="89"/>
      <c r="R611" s="89"/>
      <c r="S611" s="89"/>
      <c r="T611" s="89"/>
    </row>
    <row r="612" spans="2:20" s="86" customFormat="1" ht="10.199999999999999">
      <c r="B612" s="87"/>
      <c r="C612" s="87"/>
      <c r="D612" s="89"/>
      <c r="R612" s="89"/>
      <c r="S612" s="89"/>
      <c r="T612" s="89"/>
    </row>
    <row r="613" spans="2:20" s="86" customFormat="1" ht="10.199999999999999">
      <c r="B613" s="87"/>
      <c r="C613" s="87"/>
      <c r="D613" s="89"/>
      <c r="R613" s="89"/>
      <c r="S613" s="89"/>
      <c r="T613" s="89"/>
    </row>
    <row r="614" spans="2:20" s="86" customFormat="1" ht="10.199999999999999">
      <c r="B614" s="87"/>
      <c r="C614" s="87"/>
      <c r="D614" s="89"/>
      <c r="R614" s="89"/>
      <c r="S614" s="89"/>
      <c r="T614" s="89"/>
    </row>
    <row r="615" spans="2:20" s="86" customFormat="1" ht="10.199999999999999">
      <c r="B615" s="87"/>
      <c r="C615" s="87"/>
      <c r="D615" s="89"/>
      <c r="R615" s="89"/>
      <c r="S615" s="89"/>
      <c r="T615" s="89"/>
    </row>
    <row r="616" spans="2:20" s="86" customFormat="1" ht="10.199999999999999">
      <c r="B616" s="87"/>
      <c r="C616" s="87"/>
      <c r="D616" s="89"/>
      <c r="R616" s="89"/>
      <c r="S616" s="89"/>
      <c r="T616" s="89"/>
    </row>
    <row r="617" spans="2:20" s="86" customFormat="1" ht="10.199999999999999">
      <c r="B617" s="87"/>
      <c r="C617" s="87"/>
      <c r="D617" s="89"/>
      <c r="R617" s="89"/>
      <c r="S617" s="89"/>
      <c r="T617" s="89"/>
    </row>
    <row r="618" spans="2:20" s="86" customFormat="1" ht="10.199999999999999">
      <c r="B618" s="87"/>
      <c r="C618" s="87"/>
      <c r="D618" s="89"/>
      <c r="R618" s="89"/>
      <c r="S618" s="89"/>
      <c r="T618" s="89"/>
    </row>
    <row r="619" spans="2:20" s="86" customFormat="1" ht="10.199999999999999">
      <c r="B619" s="87"/>
      <c r="C619" s="87"/>
      <c r="D619" s="89"/>
      <c r="R619" s="89"/>
      <c r="S619" s="89"/>
      <c r="T619" s="89"/>
    </row>
    <row r="620" spans="2:20" s="86" customFormat="1" ht="10.199999999999999">
      <c r="B620" s="87"/>
      <c r="C620" s="87"/>
      <c r="D620" s="89"/>
      <c r="R620" s="89"/>
      <c r="S620" s="89"/>
      <c r="T620" s="89"/>
    </row>
    <row r="621" spans="2:20" s="86" customFormat="1" ht="10.199999999999999">
      <c r="B621" s="87"/>
      <c r="C621" s="87"/>
      <c r="D621" s="89"/>
      <c r="R621" s="89"/>
      <c r="S621" s="89"/>
      <c r="T621" s="89"/>
    </row>
    <row r="622" spans="2:20" s="86" customFormat="1" ht="10.199999999999999">
      <c r="B622" s="87"/>
      <c r="C622" s="87"/>
      <c r="D622" s="89"/>
      <c r="R622" s="89"/>
      <c r="S622" s="89"/>
      <c r="T622" s="89"/>
    </row>
    <row r="623" spans="2:20" s="86" customFormat="1" ht="10.199999999999999">
      <c r="B623" s="87"/>
      <c r="C623" s="87"/>
      <c r="D623" s="89"/>
      <c r="R623" s="89"/>
      <c r="S623" s="89"/>
      <c r="T623" s="89"/>
    </row>
    <row r="624" spans="2:20" s="86" customFormat="1" ht="10.199999999999999">
      <c r="B624" s="87"/>
      <c r="C624" s="87"/>
      <c r="D624" s="89"/>
      <c r="R624" s="89"/>
      <c r="S624" s="89"/>
      <c r="T624" s="89"/>
    </row>
    <row r="625" spans="2:20" s="86" customFormat="1" ht="10.199999999999999">
      <c r="B625" s="87"/>
      <c r="C625" s="87"/>
      <c r="D625" s="89"/>
      <c r="R625" s="89"/>
      <c r="S625" s="89"/>
      <c r="T625" s="89"/>
    </row>
    <row r="626" spans="2:20" s="86" customFormat="1" ht="10.199999999999999">
      <c r="B626" s="87"/>
      <c r="C626" s="87"/>
      <c r="D626" s="89"/>
      <c r="R626" s="89"/>
      <c r="S626" s="89"/>
      <c r="T626" s="89"/>
    </row>
    <row r="627" spans="2:20" s="86" customFormat="1" ht="10.199999999999999">
      <c r="B627" s="87"/>
      <c r="C627" s="87"/>
      <c r="D627" s="89"/>
      <c r="R627" s="89"/>
      <c r="S627" s="89"/>
      <c r="T627" s="89"/>
    </row>
    <row r="628" spans="2:20" s="86" customFormat="1" ht="10.199999999999999">
      <c r="B628" s="87"/>
      <c r="C628" s="87"/>
      <c r="D628" s="89"/>
      <c r="R628" s="89"/>
      <c r="S628" s="89"/>
      <c r="T628" s="89"/>
    </row>
    <row r="629" spans="2:20" s="86" customFormat="1" ht="10.199999999999999">
      <c r="B629" s="87"/>
      <c r="C629" s="87"/>
      <c r="D629" s="89"/>
      <c r="R629" s="89"/>
      <c r="S629" s="89"/>
      <c r="T629" s="89"/>
    </row>
    <row r="630" spans="2:20" s="86" customFormat="1" ht="10.199999999999999">
      <c r="B630" s="87"/>
      <c r="C630" s="87"/>
      <c r="D630" s="89"/>
      <c r="R630" s="89"/>
      <c r="S630" s="89"/>
      <c r="T630" s="89"/>
    </row>
    <row r="631" spans="2:20" s="86" customFormat="1" ht="10.199999999999999">
      <c r="B631" s="87"/>
      <c r="C631" s="87"/>
      <c r="D631" s="89"/>
      <c r="R631" s="89"/>
      <c r="S631" s="89"/>
      <c r="T631" s="89"/>
    </row>
    <row r="632" spans="2:20" s="86" customFormat="1" ht="10.199999999999999">
      <c r="B632" s="87"/>
      <c r="C632" s="87"/>
      <c r="D632" s="89"/>
      <c r="R632" s="89"/>
      <c r="S632" s="89"/>
      <c r="T632" s="89"/>
    </row>
    <row r="633" spans="2:20" s="86" customFormat="1" ht="10.199999999999999">
      <c r="B633" s="87"/>
      <c r="C633" s="87"/>
      <c r="D633" s="89"/>
      <c r="R633" s="89"/>
      <c r="S633" s="89"/>
      <c r="T633" s="89"/>
    </row>
    <row r="634" spans="2:20" s="86" customFormat="1" ht="10.199999999999999">
      <c r="B634" s="87"/>
      <c r="C634" s="87"/>
      <c r="D634" s="89"/>
      <c r="R634" s="89"/>
      <c r="S634" s="89"/>
      <c r="T634" s="89"/>
    </row>
    <row r="635" spans="2:20" s="86" customFormat="1" ht="10.199999999999999">
      <c r="B635" s="87"/>
      <c r="C635" s="87"/>
      <c r="D635" s="89"/>
      <c r="R635" s="89"/>
      <c r="S635" s="89"/>
      <c r="T635" s="89"/>
    </row>
    <row r="636" spans="2:20" s="86" customFormat="1" ht="10.199999999999999">
      <c r="B636" s="87"/>
      <c r="C636" s="87"/>
      <c r="D636" s="89"/>
      <c r="R636" s="89"/>
      <c r="S636" s="89"/>
      <c r="T636" s="89"/>
    </row>
    <row r="637" spans="2:20" s="86" customFormat="1" ht="10.199999999999999">
      <c r="B637" s="87"/>
      <c r="C637" s="87"/>
      <c r="D637" s="89"/>
      <c r="R637" s="89"/>
      <c r="S637" s="89"/>
      <c r="T637" s="89"/>
    </row>
    <row r="638" spans="2:20" s="86" customFormat="1" ht="10.199999999999999">
      <c r="B638" s="87"/>
      <c r="C638" s="87"/>
      <c r="D638" s="89"/>
      <c r="R638" s="89"/>
      <c r="S638" s="89"/>
      <c r="T638" s="89"/>
    </row>
    <row r="639" spans="2:20" s="86" customFormat="1" ht="10.199999999999999">
      <c r="B639" s="87"/>
      <c r="C639" s="87"/>
      <c r="D639" s="89"/>
      <c r="R639" s="89"/>
      <c r="S639" s="89"/>
      <c r="T639" s="89"/>
    </row>
    <row r="640" spans="2:20" s="86" customFormat="1" ht="10.199999999999999">
      <c r="B640" s="87"/>
      <c r="C640" s="87"/>
      <c r="D640" s="89"/>
      <c r="R640" s="89"/>
      <c r="S640" s="89"/>
      <c r="T640" s="89"/>
    </row>
    <row r="641" spans="2:20" s="86" customFormat="1" ht="10.199999999999999">
      <c r="B641" s="87"/>
      <c r="C641" s="87"/>
      <c r="D641" s="89"/>
      <c r="R641" s="89"/>
      <c r="S641" s="89"/>
      <c r="T641" s="89"/>
    </row>
    <row r="642" spans="2:20" s="86" customFormat="1" ht="10.199999999999999">
      <c r="B642" s="87"/>
      <c r="C642" s="87"/>
      <c r="D642" s="89"/>
      <c r="R642" s="89"/>
      <c r="S642" s="89"/>
      <c r="T642" s="89"/>
    </row>
    <row r="643" spans="2:20" s="86" customFormat="1" ht="10.199999999999999">
      <c r="B643" s="87"/>
      <c r="C643" s="87"/>
      <c r="D643" s="89"/>
      <c r="R643" s="89"/>
      <c r="S643" s="89"/>
      <c r="T643" s="89"/>
    </row>
    <row r="644" spans="2:20" s="86" customFormat="1" ht="10.199999999999999">
      <c r="B644" s="87"/>
      <c r="C644" s="87"/>
      <c r="D644" s="89"/>
      <c r="R644" s="89"/>
      <c r="S644" s="89"/>
      <c r="T644" s="89"/>
    </row>
    <row r="645" spans="2:20" s="86" customFormat="1" ht="10.199999999999999">
      <c r="B645" s="87"/>
      <c r="C645" s="87"/>
      <c r="D645" s="89"/>
      <c r="R645" s="89"/>
      <c r="S645" s="89"/>
      <c r="T645" s="89"/>
    </row>
    <row r="646" spans="2:20" s="86" customFormat="1" ht="10.199999999999999">
      <c r="B646" s="87"/>
      <c r="C646" s="87"/>
      <c r="D646" s="89"/>
      <c r="R646" s="89"/>
      <c r="S646" s="89"/>
      <c r="T646" s="89"/>
    </row>
    <row r="647" spans="2:20" s="86" customFormat="1" ht="10.199999999999999">
      <c r="B647" s="87"/>
      <c r="C647" s="87"/>
      <c r="D647" s="89"/>
      <c r="R647" s="89"/>
      <c r="S647" s="89"/>
      <c r="T647" s="89"/>
    </row>
    <row r="648" spans="2:20" s="86" customFormat="1" ht="10.199999999999999">
      <c r="B648" s="87"/>
      <c r="C648" s="87"/>
      <c r="D648" s="89"/>
      <c r="R648" s="89"/>
      <c r="S648" s="89"/>
      <c r="T648" s="89"/>
    </row>
    <row r="649" spans="2:20" s="86" customFormat="1" ht="10.199999999999999">
      <c r="B649" s="87"/>
      <c r="C649" s="87"/>
      <c r="D649" s="89"/>
      <c r="R649" s="89"/>
      <c r="S649" s="89"/>
      <c r="T649" s="89"/>
    </row>
    <row r="650" spans="2:20" s="86" customFormat="1" ht="10.199999999999999">
      <c r="B650" s="87"/>
      <c r="C650" s="87"/>
      <c r="D650" s="89"/>
      <c r="R650" s="89"/>
      <c r="S650" s="89"/>
      <c r="T650" s="89"/>
    </row>
    <row r="651" spans="2:20" s="86" customFormat="1" ht="10.199999999999999">
      <c r="B651" s="87"/>
      <c r="C651" s="87"/>
      <c r="D651" s="89"/>
      <c r="R651" s="89"/>
      <c r="S651" s="89"/>
      <c r="T651" s="89"/>
    </row>
    <row r="652" spans="2:20" s="86" customFormat="1" ht="10.199999999999999">
      <c r="B652" s="87"/>
      <c r="C652" s="87"/>
      <c r="D652" s="89"/>
      <c r="R652" s="89"/>
      <c r="S652" s="89"/>
      <c r="T652" s="89"/>
    </row>
    <row r="653" spans="2:20" s="86" customFormat="1" ht="10.199999999999999">
      <c r="B653" s="87"/>
      <c r="C653" s="87"/>
      <c r="D653" s="89"/>
      <c r="R653" s="89"/>
      <c r="S653" s="89"/>
      <c r="T653" s="89"/>
    </row>
    <row r="654" spans="2:20" s="86" customFormat="1" ht="10.199999999999999">
      <c r="B654" s="87"/>
      <c r="C654" s="87"/>
      <c r="D654" s="89"/>
      <c r="R654" s="89"/>
      <c r="S654" s="89"/>
      <c r="T654" s="89"/>
    </row>
    <row r="655" spans="2:20" s="86" customFormat="1" ht="10.199999999999999">
      <c r="B655" s="87"/>
      <c r="C655" s="87"/>
      <c r="D655" s="89"/>
      <c r="R655" s="89"/>
      <c r="S655" s="89"/>
      <c r="T655" s="89"/>
    </row>
    <row r="656" spans="2:20" s="86" customFormat="1" ht="10.199999999999999">
      <c r="B656" s="87"/>
      <c r="C656" s="87"/>
      <c r="D656" s="89"/>
      <c r="R656" s="89"/>
      <c r="S656" s="89"/>
      <c r="T656" s="89"/>
    </row>
    <row r="657" spans="2:20" s="86" customFormat="1" ht="10.199999999999999">
      <c r="B657" s="87"/>
      <c r="C657" s="87"/>
      <c r="D657" s="89"/>
      <c r="R657" s="89"/>
      <c r="S657" s="89"/>
      <c r="T657" s="89"/>
    </row>
    <row r="658" spans="2:20" s="86" customFormat="1" ht="10.199999999999999">
      <c r="B658" s="87"/>
      <c r="C658" s="87"/>
      <c r="D658" s="89"/>
      <c r="R658" s="89"/>
      <c r="S658" s="89"/>
      <c r="T658" s="89"/>
    </row>
    <row r="659" spans="2:20" s="86" customFormat="1" ht="10.199999999999999">
      <c r="B659" s="87"/>
      <c r="C659" s="87"/>
      <c r="D659" s="89"/>
      <c r="R659" s="89"/>
      <c r="S659" s="89"/>
      <c r="T659" s="89"/>
    </row>
    <row r="660" spans="2:20" s="86" customFormat="1" ht="10.199999999999999">
      <c r="B660" s="87"/>
      <c r="C660" s="87"/>
      <c r="D660" s="89"/>
      <c r="R660" s="89"/>
      <c r="S660" s="89"/>
      <c r="T660" s="89"/>
    </row>
    <row r="661" spans="2:20" s="86" customFormat="1" ht="10.199999999999999">
      <c r="B661" s="87"/>
      <c r="C661" s="87"/>
      <c r="D661" s="89"/>
      <c r="R661" s="89"/>
      <c r="S661" s="89"/>
      <c r="T661" s="89"/>
    </row>
    <row r="662" spans="2:20" s="86" customFormat="1" ht="10.199999999999999">
      <c r="B662" s="87"/>
      <c r="C662" s="87"/>
      <c r="D662" s="89"/>
      <c r="R662" s="89"/>
      <c r="S662" s="89"/>
      <c r="T662" s="89"/>
    </row>
    <row r="663" spans="2:20" s="86" customFormat="1" ht="10.199999999999999">
      <c r="B663" s="87"/>
      <c r="C663" s="87"/>
      <c r="D663" s="89"/>
      <c r="R663" s="89"/>
      <c r="S663" s="89"/>
      <c r="T663" s="89"/>
    </row>
    <row r="664" spans="2:20" s="86" customFormat="1" ht="10.199999999999999">
      <c r="B664" s="87"/>
      <c r="C664" s="87"/>
      <c r="D664" s="89"/>
      <c r="R664" s="89"/>
      <c r="S664" s="89"/>
      <c r="T664" s="89"/>
    </row>
    <row r="665" spans="2:20" s="86" customFormat="1" ht="10.199999999999999">
      <c r="B665" s="87"/>
      <c r="C665" s="87"/>
      <c r="D665" s="89"/>
      <c r="R665" s="89"/>
      <c r="S665" s="89"/>
      <c r="T665" s="89"/>
    </row>
    <row r="666" spans="2:20" s="86" customFormat="1" ht="10.199999999999999">
      <c r="B666" s="87"/>
      <c r="C666" s="87"/>
      <c r="D666" s="89"/>
      <c r="R666" s="89"/>
      <c r="S666" s="89"/>
      <c r="T666" s="89"/>
    </row>
    <row r="667" spans="2:20" s="86" customFormat="1" ht="10.199999999999999">
      <c r="B667" s="87"/>
      <c r="C667" s="87"/>
      <c r="D667" s="89"/>
      <c r="R667" s="89"/>
      <c r="S667" s="89"/>
      <c r="T667" s="89"/>
    </row>
    <row r="668" spans="2:20" s="86" customFormat="1" ht="10.199999999999999">
      <c r="B668" s="87"/>
      <c r="C668" s="87"/>
      <c r="D668" s="89"/>
      <c r="R668" s="89"/>
      <c r="S668" s="89"/>
      <c r="T668" s="89"/>
    </row>
    <row r="669" spans="2:20" s="86" customFormat="1" ht="10.199999999999999">
      <c r="B669" s="87"/>
      <c r="C669" s="87"/>
      <c r="D669" s="89"/>
      <c r="R669" s="89"/>
      <c r="S669" s="89"/>
      <c r="T669" s="89"/>
    </row>
    <row r="670" spans="2:20" s="86" customFormat="1" ht="10.199999999999999">
      <c r="B670" s="87"/>
      <c r="C670" s="87"/>
      <c r="D670" s="89"/>
      <c r="R670" s="89"/>
      <c r="S670" s="89"/>
      <c r="T670" s="89"/>
    </row>
    <row r="671" spans="2:20" s="86" customFormat="1" ht="10.199999999999999">
      <c r="B671" s="87"/>
      <c r="C671" s="87"/>
      <c r="D671" s="89"/>
      <c r="R671" s="89"/>
      <c r="S671" s="89"/>
      <c r="T671" s="89"/>
    </row>
    <row r="672" spans="2:20" s="86" customFormat="1" ht="10.199999999999999">
      <c r="B672" s="87"/>
      <c r="C672" s="87"/>
      <c r="D672" s="89"/>
      <c r="R672" s="89"/>
      <c r="S672" s="89"/>
      <c r="T672" s="89"/>
    </row>
    <row r="673" spans="2:20" s="86" customFormat="1" ht="10.199999999999999">
      <c r="B673" s="87"/>
      <c r="C673" s="87"/>
      <c r="D673" s="89"/>
      <c r="R673" s="89"/>
      <c r="S673" s="89"/>
      <c r="T673" s="89"/>
    </row>
    <row r="674" spans="2:20" s="86" customFormat="1" ht="10.199999999999999">
      <c r="B674" s="87"/>
      <c r="C674" s="87"/>
      <c r="D674" s="89"/>
      <c r="R674" s="89"/>
      <c r="S674" s="89"/>
      <c r="T674" s="89"/>
    </row>
    <row r="675" spans="2:20" s="86" customFormat="1" ht="10.199999999999999">
      <c r="B675" s="87"/>
      <c r="C675" s="87"/>
      <c r="D675" s="89"/>
      <c r="R675" s="89"/>
      <c r="S675" s="89"/>
      <c r="T675" s="89"/>
    </row>
    <row r="676" spans="2:20" s="86" customFormat="1" ht="10.199999999999999">
      <c r="B676" s="87"/>
      <c r="C676" s="87"/>
      <c r="D676" s="89"/>
      <c r="R676" s="89"/>
      <c r="S676" s="89"/>
      <c r="T676" s="89"/>
    </row>
    <row r="677" spans="2:20" s="86" customFormat="1" ht="10.199999999999999">
      <c r="B677" s="87"/>
      <c r="C677" s="87"/>
      <c r="D677" s="89"/>
      <c r="R677" s="89"/>
      <c r="S677" s="89"/>
      <c r="T677" s="89"/>
    </row>
    <row r="678" spans="2:20" s="86" customFormat="1" ht="10.199999999999999">
      <c r="B678" s="87"/>
      <c r="C678" s="87"/>
      <c r="D678" s="89"/>
      <c r="R678" s="89"/>
      <c r="S678" s="89"/>
      <c r="T678" s="89"/>
    </row>
    <row r="679" spans="2:20" s="86" customFormat="1" ht="10.199999999999999">
      <c r="B679" s="87"/>
      <c r="C679" s="87"/>
      <c r="D679" s="89"/>
      <c r="R679" s="89"/>
      <c r="S679" s="89"/>
      <c r="T679" s="89"/>
    </row>
    <row r="680" spans="2:20" s="86" customFormat="1" ht="10.199999999999999">
      <c r="B680" s="87"/>
      <c r="C680" s="87"/>
      <c r="D680" s="89"/>
      <c r="R680" s="89"/>
      <c r="S680" s="89"/>
      <c r="T680" s="89"/>
    </row>
    <row r="681" spans="2:20" s="86" customFormat="1" ht="10.199999999999999">
      <c r="B681" s="87"/>
      <c r="C681" s="87"/>
      <c r="D681" s="89"/>
      <c r="R681" s="89"/>
      <c r="S681" s="89"/>
      <c r="T681" s="89"/>
    </row>
    <row r="682" spans="2:20" s="86" customFormat="1" ht="10.199999999999999">
      <c r="B682" s="87"/>
      <c r="C682" s="87"/>
      <c r="D682" s="89"/>
      <c r="R682" s="89"/>
      <c r="S682" s="89"/>
      <c r="T682" s="89"/>
    </row>
    <row r="683" spans="2:20" s="86" customFormat="1" ht="10.199999999999999">
      <c r="B683" s="87"/>
      <c r="C683" s="87"/>
      <c r="D683" s="89"/>
      <c r="R683" s="89"/>
      <c r="S683" s="89"/>
      <c r="T683" s="89"/>
    </row>
    <row r="684" spans="2:20" s="86" customFormat="1" ht="10.199999999999999">
      <c r="B684" s="87"/>
      <c r="C684" s="87"/>
      <c r="D684" s="89"/>
      <c r="R684" s="89"/>
      <c r="S684" s="89"/>
      <c r="T684" s="89"/>
    </row>
    <row r="685" spans="2:20" s="86" customFormat="1" ht="10.199999999999999">
      <c r="B685" s="87"/>
      <c r="C685" s="87"/>
      <c r="D685" s="89"/>
      <c r="R685" s="89"/>
      <c r="S685" s="89"/>
      <c r="T685" s="89"/>
    </row>
    <row r="686" spans="2:20" s="86" customFormat="1" ht="10.199999999999999">
      <c r="B686" s="87"/>
      <c r="C686" s="87"/>
      <c r="D686" s="89"/>
      <c r="R686" s="89"/>
      <c r="S686" s="89"/>
      <c r="T686" s="89"/>
    </row>
    <row r="687" spans="2:20" s="86" customFormat="1" ht="10.199999999999999">
      <c r="B687" s="87"/>
      <c r="C687" s="87"/>
      <c r="D687" s="89"/>
      <c r="R687" s="89"/>
      <c r="S687" s="89"/>
      <c r="T687" s="89"/>
    </row>
    <row r="688" spans="2:20" s="86" customFormat="1" ht="10.199999999999999">
      <c r="B688" s="87"/>
      <c r="C688" s="87"/>
      <c r="D688" s="89"/>
      <c r="R688" s="89"/>
      <c r="S688" s="89"/>
      <c r="T688" s="89"/>
    </row>
    <row r="689" spans="2:20" s="86" customFormat="1" ht="10.199999999999999">
      <c r="B689" s="87"/>
      <c r="C689" s="87"/>
      <c r="D689" s="89"/>
      <c r="R689" s="89"/>
      <c r="S689" s="89"/>
      <c r="T689" s="89"/>
    </row>
    <row r="690" spans="2:20" s="86" customFormat="1" ht="10.199999999999999">
      <c r="B690" s="87"/>
      <c r="C690" s="87"/>
      <c r="D690" s="89"/>
      <c r="R690" s="89"/>
      <c r="S690" s="89"/>
      <c r="T690" s="89"/>
    </row>
    <row r="691" spans="2:20" s="86" customFormat="1" ht="10.199999999999999">
      <c r="B691" s="87"/>
      <c r="C691" s="87"/>
      <c r="D691" s="89"/>
      <c r="R691" s="89"/>
      <c r="S691" s="89"/>
      <c r="T691" s="89"/>
    </row>
    <row r="692" spans="2:20" s="86" customFormat="1" ht="10.199999999999999">
      <c r="B692" s="87"/>
      <c r="C692" s="87"/>
      <c r="D692" s="89"/>
      <c r="R692" s="89"/>
      <c r="S692" s="89"/>
      <c r="T692" s="89"/>
    </row>
    <row r="693" spans="2:20" s="86" customFormat="1" ht="10.199999999999999">
      <c r="B693" s="87"/>
      <c r="C693" s="87"/>
      <c r="D693" s="89"/>
      <c r="R693" s="89"/>
      <c r="S693" s="89"/>
      <c r="T693" s="89"/>
    </row>
    <row r="694" spans="2:20" s="86" customFormat="1" ht="10.199999999999999">
      <c r="B694" s="87"/>
      <c r="C694" s="87"/>
      <c r="D694" s="89"/>
      <c r="R694" s="89"/>
      <c r="S694" s="89"/>
      <c r="T694" s="89"/>
    </row>
    <row r="695" spans="2:20" s="86" customFormat="1" ht="10.199999999999999">
      <c r="B695" s="87"/>
      <c r="C695" s="87"/>
      <c r="D695" s="89"/>
      <c r="R695" s="89"/>
      <c r="S695" s="89"/>
      <c r="T695" s="89"/>
    </row>
    <row r="696" spans="2:20" s="86" customFormat="1" ht="10.199999999999999">
      <c r="B696" s="87"/>
      <c r="C696" s="87"/>
      <c r="D696" s="89"/>
      <c r="R696" s="89"/>
      <c r="S696" s="89"/>
      <c r="T696" s="89"/>
    </row>
    <row r="697" spans="2:20" s="86" customFormat="1" ht="10.199999999999999">
      <c r="B697" s="87"/>
      <c r="C697" s="87"/>
      <c r="D697" s="89"/>
      <c r="R697" s="89"/>
      <c r="S697" s="89"/>
      <c r="T697" s="89"/>
    </row>
    <row r="698" spans="2:20" s="86" customFormat="1" ht="10.199999999999999">
      <c r="B698" s="87"/>
      <c r="C698" s="87"/>
      <c r="D698" s="89"/>
      <c r="R698" s="89"/>
      <c r="S698" s="89"/>
      <c r="T698" s="89"/>
    </row>
    <row r="699" spans="2:20" s="86" customFormat="1" ht="10.199999999999999">
      <c r="B699" s="87"/>
      <c r="C699" s="87"/>
      <c r="D699" s="89"/>
      <c r="R699" s="89"/>
      <c r="S699" s="89"/>
      <c r="T699" s="89"/>
    </row>
    <row r="700" spans="2:20" s="86" customFormat="1" ht="10.199999999999999">
      <c r="B700" s="87"/>
      <c r="C700" s="87"/>
      <c r="D700" s="89"/>
      <c r="R700" s="89"/>
      <c r="S700" s="89"/>
      <c r="T700" s="89"/>
    </row>
    <row r="701" spans="2:20" s="86" customFormat="1" ht="10.199999999999999">
      <c r="B701" s="87"/>
      <c r="C701" s="87"/>
      <c r="D701" s="89"/>
      <c r="R701" s="89"/>
      <c r="S701" s="89"/>
      <c r="T701" s="89"/>
    </row>
    <row r="702" spans="2:20" s="86" customFormat="1" ht="10.199999999999999">
      <c r="B702" s="87"/>
      <c r="C702" s="87"/>
      <c r="D702" s="89"/>
      <c r="R702" s="89"/>
      <c r="S702" s="89"/>
      <c r="T702" s="89"/>
    </row>
    <row r="703" spans="2:20" s="86" customFormat="1" ht="10.199999999999999">
      <c r="B703" s="87"/>
      <c r="C703" s="87"/>
      <c r="D703" s="89"/>
      <c r="R703" s="89"/>
      <c r="S703" s="89"/>
      <c r="T703" s="89"/>
    </row>
    <row r="704" spans="2:20" s="86" customFormat="1" ht="10.199999999999999">
      <c r="B704" s="87"/>
      <c r="C704" s="87"/>
      <c r="D704" s="89"/>
      <c r="R704" s="89"/>
      <c r="S704" s="89"/>
      <c r="T704" s="89"/>
    </row>
    <row r="705" spans="2:20" s="86" customFormat="1" ht="10.199999999999999">
      <c r="B705" s="87"/>
      <c r="C705" s="87"/>
      <c r="D705" s="89"/>
      <c r="R705" s="89"/>
      <c r="S705" s="89"/>
      <c r="T705" s="89"/>
    </row>
    <row r="706" spans="2:20" s="86" customFormat="1" ht="10.199999999999999">
      <c r="B706" s="87"/>
      <c r="C706" s="87"/>
      <c r="D706" s="89"/>
      <c r="R706" s="89"/>
      <c r="S706" s="89"/>
      <c r="T706" s="89"/>
    </row>
    <row r="707" spans="2:20" s="86" customFormat="1" ht="10.199999999999999">
      <c r="B707" s="87"/>
      <c r="C707" s="87"/>
      <c r="D707" s="89"/>
      <c r="R707" s="89"/>
      <c r="S707" s="89"/>
      <c r="T707" s="89"/>
    </row>
    <row r="708" spans="2:20" s="86" customFormat="1" ht="10.199999999999999">
      <c r="B708" s="87"/>
      <c r="C708" s="87"/>
      <c r="D708" s="89"/>
      <c r="R708" s="89"/>
      <c r="S708" s="89"/>
      <c r="T708" s="89"/>
    </row>
    <row r="709" spans="2:20" s="86" customFormat="1" ht="10.199999999999999">
      <c r="B709" s="87"/>
      <c r="C709" s="87"/>
      <c r="D709" s="89"/>
      <c r="R709" s="89"/>
      <c r="S709" s="89"/>
      <c r="T709" s="89"/>
    </row>
    <row r="710" spans="2:20" s="86" customFormat="1" ht="10.199999999999999">
      <c r="B710" s="87"/>
      <c r="C710" s="87"/>
      <c r="D710" s="89"/>
      <c r="R710" s="89"/>
      <c r="S710" s="89"/>
      <c r="T710" s="89"/>
    </row>
    <row r="711" spans="2:20" s="86" customFormat="1" ht="10.199999999999999">
      <c r="B711" s="87"/>
      <c r="C711" s="87"/>
      <c r="D711" s="89"/>
      <c r="R711" s="89"/>
      <c r="S711" s="89"/>
      <c r="T711" s="89"/>
    </row>
    <row r="712" spans="2:20" s="86" customFormat="1" ht="10.199999999999999">
      <c r="B712" s="87"/>
      <c r="C712" s="87"/>
      <c r="D712" s="89"/>
      <c r="R712" s="89"/>
      <c r="S712" s="89"/>
      <c r="T712" s="89"/>
    </row>
    <row r="713" spans="2:20" s="86" customFormat="1" ht="10.199999999999999">
      <c r="B713" s="87"/>
      <c r="C713" s="87"/>
      <c r="D713" s="89"/>
      <c r="R713" s="89"/>
      <c r="S713" s="89"/>
      <c r="T713" s="89"/>
    </row>
    <row r="714" spans="2:20" s="86" customFormat="1" ht="10.199999999999999">
      <c r="B714" s="87"/>
      <c r="C714" s="87"/>
      <c r="D714" s="89"/>
      <c r="R714" s="89"/>
      <c r="S714" s="89"/>
      <c r="T714" s="89"/>
    </row>
    <row r="715" spans="2:20" s="86" customFormat="1" ht="10.199999999999999">
      <c r="B715" s="87"/>
      <c r="C715" s="87"/>
      <c r="D715" s="89"/>
      <c r="R715" s="89"/>
      <c r="S715" s="89"/>
      <c r="T715" s="89"/>
    </row>
    <row r="716" spans="2:20" s="86" customFormat="1" ht="10.199999999999999">
      <c r="B716" s="87"/>
      <c r="C716" s="87"/>
      <c r="D716" s="89"/>
      <c r="R716" s="89"/>
      <c r="S716" s="89"/>
      <c r="T716" s="89"/>
    </row>
    <row r="717" spans="2:20" s="86" customFormat="1" ht="10.199999999999999">
      <c r="B717" s="87"/>
      <c r="C717" s="87"/>
      <c r="D717" s="89"/>
      <c r="R717" s="89"/>
      <c r="S717" s="89"/>
      <c r="T717" s="89"/>
    </row>
    <row r="718" spans="2:20" s="86" customFormat="1" ht="10.199999999999999">
      <c r="B718" s="87"/>
      <c r="C718" s="87"/>
      <c r="D718" s="89"/>
      <c r="R718" s="89"/>
      <c r="S718" s="89"/>
      <c r="T718" s="89"/>
    </row>
    <row r="719" spans="2:20" s="86" customFormat="1" ht="10.199999999999999">
      <c r="B719" s="87"/>
      <c r="C719" s="87"/>
      <c r="D719" s="89"/>
      <c r="R719" s="89"/>
      <c r="S719" s="89"/>
      <c r="T719" s="89"/>
    </row>
    <row r="720" spans="2:20" s="86" customFormat="1" ht="10.199999999999999">
      <c r="B720" s="87"/>
      <c r="C720" s="87"/>
      <c r="D720" s="89"/>
      <c r="R720" s="89"/>
      <c r="S720" s="89"/>
      <c r="T720" s="89"/>
    </row>
    <row r="721" spans="2:20" s="86" customFormat="1" ht="10.199999999999999">
      <c r="B721" s="87"/>
      <c r="C721" s="87"/>
      <c r="D721" s="89"/>
      <c r="R721" s="89"/>
      <c r="S721" s="89"/>
      <c r="T721" s="89"/>
    </row>
    <row r="722" spans="2:20" s="86" customFormat="1" ht="10.199999999999999">
      <c r="B722" s="87"/>
      <c r="C722" s="87"/>
      <c r="D722" s="89"/>
      <c r="R722" s="89"/>
      <c r="S722" s="89"/>
      <c r="T722" s="89"/>
    </row>
    <row r="723" spans="2:20" s="86" customFormat="1" ht="10.199999999999999">
      <c r="B723" s="87"/>
      <c r="C723" s="87"/>
      <c r="D723" s="89"/>
      <c r="R723" s="89"/>
      <c r="S723" s="89"/>
      <c r="T723" s="89"/>
    </row>
    <row r="724" spans="2:20" s="86" customFormat="1" ht="10.199999999999999">
      <c r="B724" s="87"/>
      <c r="C724" s="87"/>
      <c r="D724" s="89"/>
      <c r="R724" s="89"/>
      <c r="S724" s="89"/>
      <c r="T724" s="89"/>
    </row>
    <row r="725" spans="2:20" s="86" customFormat="1" ht="10.199999999999999">
      <c r="B725" s="87"/>
      <c r="C725" s="87"/>
      <c r="D725" s="89"/>
      <c r="R725" s="89"/>
      <c r="S725" s="89"/>
      <c r="T725" s="89"/>
    </row>
    <row r="726" spans="2:20" s="86" customFormat="1" ht="10.199999999999999">
      <c r="B726" s="87"/>
      <c r="C726" s="87"/>
      <c r="D726" s="89"/>
      <c r="R726" s="89"/>
      <c r="S726" s="89"/>
      <c r="T726" s="89"/>
    </row>
    <row r="727" spans="2:20" s="86" customFormat="1" ht="10.199999999999999">
      <c r="B727" s="87"/>
      <c r="C727" s="87"/>
      <c r="D727" s="89"/>
      <c r="R727" s="89"/>
      <c r="S727" s="89"/>
      <c r="T727" s="89"/>
    </row>
    <row r="728" spans="2:20" s="86" customFormat="1" ht="10.199999999999999">
      <c r="B728" s="87"/>
      <c r="C728" s="87"/>
      <c r="D728" s="89"/>
      <c r="R728" s="89"/>
      <c r="S728" s="89"/>
      <c r="T728" s="89"/>
    </row>
    <row r="729" spans="2:20" s="86" customFormat="1" ht="10.199999999999999">
      <c r="B729" s="87"/>
      <c r="C729" s="87"/>
      <c r="D729" s="89"/>
      <c r="R729" s="89"/>
      <c r="S729" s="89"/>
      <c r="T729" s="89"/>
    </row>
    <row r="730" spans="2:20" s="86" customFormat="1" ht="10.199999999999999">
      <c r="B730" s="87"/>
      <c r="C730" s="87"/>
      <c r="D730" s="89"/>
      <c r="R730" s="89"/>
      <c r="S730" s="89"/>
      <c r="T730" s="89"/>
    </row>
    <row r="731" spans="2:20" s="86" customFormat="1" ht="10.199999999999999">
      <c r="B731" s="87"/>
      <c r="C731" s="87"/>
      <c r="D731" s="89"/>
      <c r="R731" s="89"/>
      <c r="S731" s="89"/>
      <c r="T731" s="89"/>
    </row>
    <row r="732" spans="2:20" s="86" customFormat="1" ht="10.199999999999999">
      <c r="B732" s="87"/>
      <c r="C732" s="87"/>
      <c r="D732" s="89"/>
      <c r="R732" s="89"/>
      <c r="S732" s="89"/>
      <c r="T732" s="89"/>
    </row>
    <row r="733" spans="2:20" s="86" customFormat="1" ht="10.199999999999999">
      <c r="B733" s="87"/>
      <c r="C733" s="87"/>
      <c r="D733" s="89"/>
      <c r="R733" s="89"/>
      <c r="S733" s="89"/>
      <c r="T733" s="89"/>
    </row>
    <row r="734" spans="2:20" s="86" customFormat="1" ht="10.199999999999999">
      <c r="B734" s="87"/>
      <c r="C734" s="87"/>
      <c r="D734" s="89"/>
      <c r="R734" s="89"/>
      <c r="S734" s="89"/>
      <c r="T734" s="89"/>
    </row>
    <row r="735" spans="2:20" s="86" customFormat="1" ht="10.199999999999999">
      <c r="B735" s="87"/>
      <c r="C735" s="87"/>
      <c r="D735" s="89"/>
      <c r="R735" s="89"/>
      <c r="S735" s="89"/>
      <c r="T735" s="89"/>
    </row>
    <row r="736" spans="2:20" s="86" customFormat="1" ht="10.199999999999999">
      <c r="B736" s="87"/>
      <c r="C736" s="87"/>
      <c r="D736" s="89"/>
      <c r="R736" s="89"/>
      <c r="S736" s="89"/>
      <c r="T736" s="89"/>
    </row>
    <row r="737" spans="2:20" s="86" customFormat="1" ht="10.199999999999999">
      <c r="B737" s="87"/>
      <c r="C737" s="87"/>
      <c r="D737" s="89"/>
      <c r="R737" s="89"/>
      <c r="S737" s="89"/>
      <c r="T737" s="89"/>
    </row>
    <row r="738" spans="2:20" s="86" customFormat="1" ht="10.199999999999999">
      <c r="B738" s="87"/>
      <c r="C738" s="87"/>
      <c r="D738" s="89"/>
      <c r="R738" s="89"/>
      <c r="S738" s="89"/>
      <c r="T738" s="89"/>
    </row>
    <row r="739" spans="2:20" s="86" customFormat="1" ht="10.199999999999999">
      <c r="B739" s="87"/>
      <c r="C739" s="87"/>
      <c r="D739" s="89"/>
      <c r="R739" s="89"/>
      <c r="S739" s="89"/>
      <c r="T739" s="89"/>
    </row>
    <row r="740" spans="2:20" s="86" customFormat="1" ht="10.199999999999999">
      <c r="B740" s="87"/>
      <c r="C740" s="87"/>
      <c r="D740" s="89"/>
      <c r="R740" s="89"/>
      <c r="S740" s="89"/>
      <c r="T740" s="89"/>
    </row>
    <row r="741" spans="2:20" s="86" customFormat="1" ht="10.199999999999999">
      <c r="B741" s="87"/>
      <c r="C741" s="87"/>
      <c r="D741" s="89"/>
      <c r="R741" s="89"/>
      <c r="S741" s="89"/>
      <c r="T741" s="89"/>
    </row>
    <row r="742" spans="2:20" s="86" customFormat="1" ht="10.199999999999999">
      <c r="B742" s="87"/>
      <c r="C742" s="87"/>
      <c r="D742" s="89"/>
      <c r="R742" s="89"/>
      <c r="S742" s="89"/>
      <c r="T742" s="89"/>
    </row>
    <row r="743" spans="2:20" s="86" customFormat="1" ht="10.199999999999999">
      <c r="B743" s="87"/>
      <c r="C743" s="87"/>
      <c r="D743" s="89"/>
      <c r="R743" s="89"/>
      <c r="S743" s="89"/>
      <c r="T743" s="89"/>
    </row>
    <row r="744" spans="2:20" s="86" customFormat="1" ht="10.199999999999999">
      <c r="B744" s="87"/>
      <c r="C744" s="87"/>
      <c r="D744" s="89"/>
      <c r="R744" s="89"/>
      <c r="S744" s="89"/>
      <c r="T744" s="89"/>
    </row>
    <row r="745" spans="2:20" s="86" customFormat="1" ht="10.199999999999999">
      <c r="B745" s="87"/>
      <c r="C745" s="87"/>
      <c r="D745" s="89"/>
      <c r="R745" s="89"/>
      <c r="S745" s="89"/>
      <c r="T745" s="89"/>
    </row>
    <row r="746" spans="2:20" s="86" customFormat="1" ht="10.199999999999999">
      <c r="B746" s="87"/>
      <c r="C746" s="87"/>
      <c r="D746" s="89"/>
      <c r="R746" s="89"/>
      <c r="S746" s="89"/>
      <c r="T746" s="89"/>
    </row>
    <row r="747" spans="2:20" s="86" customFormat="1" ht="10.199999999999999">
      <c r="B747" s="87"/>
      <c r="C747" s="87"/>
      <c r="D747" s="89"/>
      <c r="R747" s="89"/>
      <c r="S747" s="89"/>
      <c r="T747" s="89"/>
    </row>
    <row r="748" spans="2:20" s="86" customFormat="1" ht="10.199999999999999">
      <c r="B748" s="87"/>
      <c r="C748" s="87"/>
      <c r="D748" s="89"/>
      <c r="R748" s="89"/>
      <c r="S748" s="89"/>
      <c r="T748" s="89"/>
    </row>
    <row r="749" spans="2:20" s="86" customFormat="1" ht="10.199999999999999">
      <c r="B749" s="87"/>
      <c r="C749" s="87"/>
      <c r="D749" s="89"/>
      <c r="R749" s="89"/>
      <c r="S749" s="89"/>
      <c r="T749" s="89"/>
    </row>
    <row r="750" spans="2:20" s="86" customFormat="1" ht="10.199999999999999">
      <c r="B750" s="87"/>
      <c r="C750" s="87"/>
      <c r="D750" s="89"/>
      <c r="R750" s="89"/>
      <c r="S750" s="89"/>
      <c r="T750" s="89"/>
    </row>
    <row r="751" spans="2:20" s="86" customFormat="1" ht="10.199999999999999">
      <c r="B751" s="87"/>
      <c r="C751" s="87"/>
      <c r="D751" s="89"/>
      <c r="R751" s="89"/>
      <c r="S751" s="89"/>
      <c r="T751" s="89"/>
    </row>
    <row r="752" spans="2:20" s="86" customFormat="1" ht="10.199999999999999">
      <c r="B752" s="87"/>
      <c r="C752" s="87"/>
      <c r="D752" s="89"/>
      <c r="R752" s="89"/>
      <c r="S752" s="89"/>
      <c r="T752" s="89"/>
    </row>
    <row r="753" spans="2:20" s="86" customFormat="1" ht="10.199999999999999">
      <c r="B753" s="87"/>
      <c r="C753" s="87"/>
      <c r="D753" s="89"/>
      <c r="R753" s="89"/>
      <c r="S753" s="89"/>
      <c r="T753" s="89"/>
    </row>
    <row r="754" spans="2:20" s="86" customFormat="1" ht="10.199999999999999">
      <c r="B754" s="87"/>
      <c r="C754" s="87"/>
      <c r="D754" s="89"/>
      <c r="R754" s="89"/>
      <c r="S754" s="89"/>
      <c r="T754" s="89"/>
    </row>
    <row r="755" spans="2:20" s="86" customFormat="1" ht="10.199999999999999">
      <c r="B755" s="87"/>
      <c r="C755" s="87"/>
      <c r="D755" s="89"/>
      <c r="R755" s="89"/>
      <c r="S755" s="89"/>
      <c r="T755" s="89"/>
    </row>
    <row r="756" spans="2:20" s="86" customFormat="1" ht="10.199999999999999">
      <c r="B756" s="87"/>
      <c r="C756" s="87"/>
      <c r="D756" s="89"/>
      <c r="R756" s="89"/>
      <c r="S756" s="89"/>
      <c r="T756" s="89"/>
    </row>
    <row r="757" spans="2:20" s="86" customFormat="1" ht="10.199999999999999">
      <c r="B757" s="87"/>
      <c r="C757" s="87"/>
      <c r="D757" s="89"/>
      <c r="R757" s="89"/>
      <c r="S757" s="89"/>
      <c r="T757" s="89"/>
    </row>
    <row r="758" spans="2:20" s="86" customFormat="1" ht="10.199999999999999">
      <c r="B758" s="87"/>
      <c r="C758" s="87"/>
      <c r="D758" s="89"/>
      <c r="R758" s="89"/>
      <c r="S758" s="89"/>
      <c r="T758" s="89"/>
    </row>
    <row r="759" spans="2:20" s="86" customFormat="1" ht="10.199999999999999">
      <c r="B759" s="87"/>
      <c r="C759" s="87"/>
      <c r="D759" s="89"/>
      <c r="R759" s="89"/>
      <c r="S759" s="89"/>
      <c r="T759" s="89"/>
    </row>
    <row r="760" spans="2:20" s="86" customFormat="1" ht="10.199999999999999">
      <c r="B760" s="87"/>
      <c r="C760" s="87"/>
      <c r="D760" s="89"/>
      <c r="R760" s="89"/>
      <c r="S760" s="89"/>
      <c r="T760" s="89"/>
    </row>
    <row r="761" spans="2:20" s="86" customFormat="1" ht="10.199999999999999">
      <c r="B761" s="87"/>
      <c r="C761" s="87"/>
      <c r="D761" s="89"/>
      <c r="R761" s="89"/>
      <c r="S761" s="89"/>
      <c r="T761" s="89"/>
    </row>
    <row r="762" spans="2:20" s="86" customFormat="1" ht="10.199999999999999">
      <c r="B762" s="87"/>
      <c r="C762" s="87"/>
      <c r="D762" s="89"/>
      <c r="R762" s="89"/>
      <c r="S762" s="89"/>
      <c r="T762" s="89"/>
    </row>
    <row r="763" spans="2:20" s="86" customFormat="1" ht="10.199999999999999">
      <c r="B763" s="87"/>
      <c r="C763" s="87"/>
      <c r="D763" s="89"/>
      <c r="R763" s="89"/>
      <c r="S763" s="89"/>
      <c r="T763" s="89"/>
    </row>
    <row r="764" spans="2:20" s="86" customFormat="1" ht="10.199999999999999">
      <c r="B764" s="87"/>
      <c r="C764" s="87"/>
      <c r="D764" s="89"/>
      <c r="R764" s="89"/>
      <c r="S764" s="89"/>
      <c r="T764" s="89"/>
    </row>
    <row r="765" spans="2:20" s="86" customFormat="1" ht="10.199999999999999">
      <c r="B765" s="87"/>
      <c r="C765" s="87"/>
      <c r="D765" s="89"/>
      <c r="R765" s="89"/>
      <c r="S765" s="89"/>
      <c r="T765" s="89"/>
    </row>
    <row r="766" spans="2:20" s="86" customFormat="1" ht="10.199999999999999">
      <c r="B766" s="87"/>
      <c r="C766" s="87"/>
      <c r="D766" s="89"/>
      <c r="R766" s="89"/>
      <c r="S766" s="89"/>
      <c r="T766" s="89"/>
    </row>
    <row r="767" spans="2:20" s="86" customFormat="1" ht="10.199999999999999">
      <c r="B767" s="87"/>
      <c r="C767" s="87"/>
      <c r="D767" s="89"/>
      <c r="R767" s="89"/>
      <c r="S767" s="89"/>
      <c r="T767" s="89"/>
    </row>
    <row r="768" spans="2:20" s="86" customFormat="1" ht="10.199999999999999">
      <c r="B768" s="87"/>
      <c r="C768" s="87"/>
      <c r="D768" s="89"/>
      <c r="R768" s="89"/>
      <c r="S768" s="89"/>
      <c r="T768" s="89"/>
    </row>
    <row r="769" spans="2:20" s="86" customFormat="1" ht="10.199999999999999">
      <c r="B769" s="87"/>
      <c r="C769" s="87"/>
      <c r="D769" s="89"/>
      <c r="R769" s="89"/>
      <c r="S769" s="89"/>
      <c r="T769" s="89"/>
    </row>
    <row r="770" spans="2:20" s="86" customFormat="1" ht="10.199999999999999">
      <c r="B770" s="87"/>
      <c r="C770" s="87"/>
      <c r="D770" s="89"/>
      <c r="R770" s="89"/>
      <c r="S770" s="89"/>
      <c r="T770" s="89"/>
    </row>
    <row r="771" spans="2:20" s="86" customFormat="1" ht="10.199999999999999">
      <c r="B771" s="87"/>
      <c r="C771" s="87"/>
      <c r="D771" s="89"/>
      <c r="R771" s="89"/>
      <c r="S771" s="89"/>
      <c r="T771" s="89"/>
    </row>
    <row r="772" spans="2:20" s="86" customFormat="1" ht="10.199999999999999">
      <c r="B772" s="87"/>
      <c r="C772" s="87"/>
      <c r="D772" s="89"/>
      <c r="R772" s="89"/>
      <c r="S772" s="89"/>
      <c r="T772" s="89"/>
    </row>
    <row r="773" spans="2:20" s="86" customFormat="1" ht="10.199999999999999">
      <c r="B773" s="87"/>
      <c r="C773" s="87"/>
      <c r="D773" s="89"/>
      <c r="R773" s="89"/>
      <c r="S773" s="89"/>
      <c r="T773" s="89"/>
    </row>
    <row r="774" spans="2:20" s="86" customFormat="1" ht="10.199999999999999">
      <c r="B774" s="87"/>
      <c r="C774" s="87"/>
      <c r="D774" s="89"/>
      <c r="R774" s="89"/>
      <c r="S774" s="89"/>
      <c r="T774" s="89"/>
    </row>
    <row r="775" spans="2:20" s="86" customFormat="1" ht="10.199999999999999">
      <c r="B775" s="87"/>
      <c r="C775" s="87"/>
      <c r="D775" s="89"/>
      <c r="R775" s="89"/>
      <c r="S775" s="89"/>
      <c r="T775" s="89"/>
    </row>
    <row r="776" spans="2:20" s="86" customFormat="1" ht="10.199999999999999">
      <c r="B776" s="87"/>
      <c r="C776" s="87"/>
      <c r="D776" s="89"/>
      <c r="R776" s="89"/>
      <c r="S776" s="89"/>
      <c r="T776" s="89"/>
    </row>
    <row r="777" spans="2:20" s="86" customFormat="1" ht="10.199999999999999">
      <c r="B777" s="87"/>
      <c r="C777" s="87"/>
      <c r="D777" s="89"/>
      <c r="R777" s="89"/>
      <c r="S777" s="89"/>
      <c r="T777" s="89"/>
    </row>
    <row r="778" spans="2:20" s="86" customFormat="1" ht="10.199999999999999">
      <c r="B778" s="87"/>
      <c r="C778" s="87"/>
      <c r="D778" s="89"/>
      <c r="R778" s="89"/>
      <c r="S778" s="89"/>
      <c r="T778" s="89"/>
    </row>
    <row r="779" spans="2:20" s="86" customFormat="1" ht="10.199999999999999">
      <c r="B779" s="87"/>
      <c r="C779" s="87"/>
      <c r="D779" s="89"/>
      <c r="R779" s="89"/>
      <c r="S779" s="89"/>
      <c r="T779" s="89"/>
    </row>
    <row r="780" spans="2:20" s="86" customFormat="1" ht="10.199999999999999">
      <c r="B780" s="87"/>
      <c r="C780" s="87"/>
      <c r="D780" s="89"/>
      <c r="R780" s="89"/>
      <c r="S780" s="89"/>
      <c r="T780" s="89"/>
    </row>
    <row r="781" spans="2:20" s="86" customFormat="1" ht="10.199999999999999">
      <c r="B781" s="87"/>
      <c r="C781" s="87"/>
      <c r="D781" s="89"/>
      <c r="R781" s="89"/>
      <c r="S781" s="89"/>
      <c r="T781" s="89"/>
    </row>
    <row r="782" spans="2:20" s="86" customFormat="1" ht="10.199999999999999">
      <c r="B782" s="87"/>
      <c r="C782" s="87"/>
      <c r="D782" s="89"/>
      <c r="R782" s="89"/>
      <c r="S782" s="89"/>
      <c r="T782" s="89"/>
    </row>
    <row r="783" spans="2:20" s="86" customFormat="1" ht="10.199999999999999">
      <c r="B783" s="87"/>
      <c r="C783" s="87"/>
      <c r="D783" s="89"/>
      <c r="R783" s="89"/>
      <c r="S783" s="89"/>
      <c r="T783" s="89"/>
    </row>
    <row r="784" spans="2:20" s="86" customFormat="1" ht="10.199999999999999">
      <c r="B784" s="87"/>
      <c r="C784" s="87"/>
      <c r="D784" s="89"/>
      <c r="R784" s="89"/>
      <c r="S784" s="89"/>
      <c r="T784" s="89"/>
    </row>
    <row r="785" spans="2:20" s="86" customFormat="1" ht="10.199999999999999">
      <c r="B785" s="87"/>
      <c r="C785" s="87"/>
      <c r="D785" s="89"/>
      <c r="R785" s="89"/>
      <c r="S785" s="89"/>
      <c r="T785" s="89"/>
    </row>
    <row r="786" spans="2:20" s="86" customFormat="1" ht="10.199999999999999">
      <c r="B786" s="87"/>
      <c r="C786" s="87"/>
      <c r="D786" s="89"/>
      <c r="R786" s="89"/>
      <c r="S786" s="89"/>
      <c r="T786" s="89"/>
    </row>
    <row r="787" spans="2:20" s="86" customFormat="1" ht="10.199999999999999">
      <c r="B787" s="87"/>
      <c r="C787" s="87"/>
      <c r="D787" s="89"/>
      <c r="R787" s="89"/>
      <c r="S787" s="89"/>
      <c r="T787" s="89"/>
    </row>
    <row r="788" spans="2:20" s="86" customFormat="1" ht="10.199999999999999">
      <c r="B788" s="87"/>
      <c r="C788" s="87"/>
      <c r="D788" s="89"/>
      <c r="R788" s="89"/>
      <c r="S788" s="89"/>
      <c r="T788" s="89"/>
    </row>
    <row r="789" spans="2:20" s="86" customFormat="1" ht="10.199999999999999">
      <c r="B789" s="87"/>
      <c r="C789" s="87"/>
      <c r="D789" s="89"/>
      <c r="R789" s="89"/>
      <c r="S789" s="89"/>
      <c r="T789" s="89"/>
    </row>
    <row r="790" spans="2:20" s="86" customFormat="1" ht="10.199999999999999">
      <c r="B790" s="87"/>
      <c r="C790" s="87"/>
      <c r="D790" s="89"/>
      <c r="R790" s="89"/>
      <c r="S790" s="89"/>
      <c r="T790" s="89"/>
    </row>
    <row r="791" spans="2:20" s="86" customFormat="1" ht="10.199999999999999">
      <c r="B791" s="87"/>
      <c r="C791" s="87"/>
      <c r="D791" s="89"/>
      <c r="R791" s="89"/>
      <c r="S791" s="89"/>
      <c r="T791" s="89"/>
    </row>
    <row r="792" spans="2:20" s="86" customFormat="1" ht="10.199999999999999">
      <c r="B792" s="87"/>
      <c r="C792" s="87"/>
      <c r="D792" s="89"/>
      <c r="R792" s="89"/>
      <c r="S792" s="89"/>
      <c r="T792" s="89"/>
    </row>
    <row r="793" spans="2:20" s="86" customFormat="1" ht="10.199999999999999">
      <c r="B793" s="87"/>
      <c r="C793" s="87"/>
      <c r="D793" s="89"/>
      <c r="R793" s="89"/>
      <c r="S793" s="89"/>
      <c r="T793" s="89"/>
    </row>
    <row r="794" spans="2:20" s="86" customFormat="1" ht="10.199999999999999">
      <c r="B794" s="87"/>
      <c r="C794" s="87"/>
      <c r="D794" s="89"/>
      <c r="R794" s="89"/>
      <c r="S794" s="89"/>
      <c r="T794" s="89"/>
    </row>
    <row r="795" spans="2:20" s="86" customFormat="1" ht="10.199999999999999">
      <c r="B795" s="87"/>
      <c r="C795" s="87"/>
      <c r="D795" s="89"/>
      <c r="R795" s="89"/>
      <c r="S795" s="89"/>
      <c r="T795" s="89"/>
    </row>
    <row r="796" spans="2:20" s="86" customFormat="1" ht="10.199999999999999">
      <c r="B796" s="87"/>
      <c r="C796" s="87"/>
      <c r="D796" s="89"/>
      <c r="R796" s="89"/>
      <c r="S796" s="89"/>
      <c r="T796" s="89"/>
    </row>
    <row r="797" spans="2:20" s="86" customFormat="1" ht="10.199999999999999">
      <c r="B797" s="87"/>
      <c r="C797" s="87"/>
      <c r="D797" s="89"/>
      <c r="R797" s="89"/>
      <c r="S797" s="89"/>
      <c r="T797" s="89"/>
    </row>
    <row r="798" spans="2:20" s="86" customFormat="1" ht="10.199999999999999">
      <c r="B798" s="87"/>
      <c r="C798" s="87"/>
      <c r="D798" s="89"/>
      <c r="R798" s="89"/>
      <c r="S798" s="89"/>
      <c r="T798" s="89"/>
    </row>
    <row r="799" spans="2:20" s="86" customFormat="1" ht="10.199999999999999">
      <c r="B799" s="87"/>
      <c r="C799" s="87"/>
      <c r="D799" s="89"/>
      <c r="R799" s="89"/>
      <c r="S799" s="89"/>
      <c r="T799" s="89"/>
    </row>
    <row r="800" spans="2:20" s="86" customFormat="1" ht="10.199999999999999">
      <c r="B800" s="87"/>
      <c r="C800" s="87"/>
      <c r="D800" s="89"/>
      <c r="R800" s="89"/>
      <c r="S800" s="89"/>
      <c r="T800" s="89"/>
    </row>
    <row r="801" spans="2:20" s="86" customFormat="1" ht="10.199999999999999">
      <c r="B801" s="87"/>
      <c r="C801" s="87"/>
      <c r="D801" s="89"/>
      <c r="R801" s="89"/>
      <c r="S801" s="89"/>
      <c r="T801" s="89"/>
    </row>
    <row r="802" spans="2:20" s="86" customFormat="1" ht="10.199999999999999">
      <c r="B802" s="87"/>
      <c r="C802" s="87"/>
      <c r="D802" s="89"/>
      <c r="R802" s="89"/>
      <c r="S802" s="89"/>
      <c r="T802" s="89"/>
    </row>
    <row r="803" spans="2:20" s="86" customFormat="1" ht="10.199999999999999">
      <c r="B803" s="87"/>
      <c r="C803" s="87"/>
      <c r="D803" s="89"/>
      <c r="R803" s="89"/>
      <c r="S803" s="89"/>
      <c r="T803" s="89"/>
    </row>
    <row r="804" spans="2:20" s="86" customFormat="1" ht="10.199999999999999">
      <c r="B804" s="87"/>
      <c r="C804" s="87"/>
      <c r="D804" s="89"/>
      <c r="R804" s="89"/>
      <c r="S804" s="89"/>
      <c r="T804" s="89"/>
    </row>
    <row r="805" spans="2:20" s="86" customFormat="1" ht="10.199999999999999">
      <c r="B805" s="87"/>
      <c r="C805" s="87"/>
      <c r="D805" s="89"/>
      <c r="R805" s="89"/>
      <c r="S805" s="89"/>
      <c r="T805" s="89"/>
    </row>
    <row r="806" spans="2:20" s="86" customFormat="1" ht="10.199999999999999">
      <c r="B806" s="87"/>
      <c r="C806" s="87"/>
      <c r="D806" s="89"/>
      <c r="R806" s="89"/>
      <c r="S806" s="89"/>
      <c r="T806" s="89"/>
    </row>
    <row r="807" spans="2:20" s="86" customFormat="1" ht="10.199999999999999">
      <c r="B807" s="87"/>
      <c r="C807" s="87"/>
      <c r="D807" s="89"/>
      <c r="R807" s="89"/>
      <c r="S807" s="89"/>
      <c r="T807" s="89"/>
    </row>
    <row r="808" spans="2:20" s="86" customFormat="1" ht="10.199999999999999">
      <c r="B808" s="87"/>
      <c r="C808" s="87"/>
      <c r="D808" s="89"/>
      <c r="R808" s="89"/>
      <c r="S808" s="89"/>
      <c r="T808" s="89"/>
    </row>
    <row r="809" spans="2:20" s="86" customFormat="1" ht="10.199999999999999">
      <c r="B809" s="87"/>
      <c r="C809" s="87"/>
      <c r="D809" s="89"/>
      <c r="R809" s="89"/>
      <c r="S809" s="89"/>
      <c r="T809" s="89"/>
    </row>
    <row r="810" spans="2:20" s="86" customFormat="1" ht="10.199999999999999">
      <c r="B810" s="87"/>
      <c r="C810" s="87"/>
      <c r="D810" s="89"/>
      <c r="R810" s="89"/>
      <c r="S810" s="89"/>
      <c r="T810" s="89"/>
    </row>
    <row r="811" spans="2:20" s="86" customFormat="1" ht="10.199999999999999">
      <c r="B811" s="87"/>
      <c r="C811" s="87"/>
      <c r="D811" s="89"/>
      <c r="R811" s="89"/>
      <c r="S811" s="89"/>
      <c r="T811" s="89"/>
    </row>
    <row r="812" spans="2:20" s="86" customFormat="1" ht="10.199999999999999">
      <c r="B812" s="87"/>
      <c r="C812" s="87"/>
      <c r="D812" s="89"/>
      <c r="R812" s="89"/>
      <c r="S812" s="89"/>
      <c r="T812" s="89"/>
    </row>
    <row r="813" spans="2:20" s="86" customFormat="1" ht="10.199999999999999">
      <c r="B813" s="87"/>
      <c r="C813" s="87"/>
      <c r="D813" s="89"/>
      <c r="R813" s="89"/>
      <c r="S813" s="89"/>
      <c r="T813" s="89"/>
    </row>
    <row r="814" spans="2:20" s="86" customFormat="1" ht="10.199999999999999">
      <c r="B814" s="87"/>
      <c r="C814" s="87"/>
      <c r="D814" s="89"/>
      <c r="R814" s="89"/>
      <c r="S814" s="89"/>
      <c r="T814" s="89"/>
    </row>
    <row r="815" spans="2:20" s="86" customFormat="1" ht="10.199999999999999">
      <c r="B815" s="87"/>
      <c r="C815" s="87"/>
      <c r="D815" s="89"/>
      <c r="R815" s="89"/>
      <c r="S815" s="89"/>
      <c r="T815" s="89"/>
    </row>
    <row r="816" spans="2:20" s="86" customFormat="1" ht="10.199999999999999">
      <c r="B816" s="87"/>
      <c r="C816" s="87"/>
      <c r="D816" s="89"/>
      <c r="R816" s="89"/>
      <c r="S816" s="89"/>
      <c r="T816" s="89"/>
    </row>
    <row r="817" spans="2:20" s="86" customFormat="1" ht="10.199999999999999">
      <c r="B817" s="87"/>
      <c r="C817" s="87"/>
      <c r="D817" s="89"/>
      <c r="R817" s="89"/>
      <c r="S817" s="89"/>
      <c r="T817" s="89"/>
    </row>
    <row r="818" spans="2:20" s="86" customFormat="1" ht="10.199999999999999">
      <c r="B818" s="87"/>
      <c r="C818" s="87"/>
      <c r="D818" s="89"/>
      <c r="R818" s="89"/>
      <c r="S818" s="89"/>
      <c r="T818" s="89"/>
    </row>
    <row r="819" spans="2:20" s="86" customFormat="1" ht="10.199999999999999">
      <c r="B819" s="87"/>
      <c r="C819" s="87"/>
      <c r="D819" s="89"/>
      <c r="R819" s="89"/>
      <c r="S819" s="89"/>
      <c r="T819" s="89"/>
    </row>
    <row r="820" spans="2:20" s="86" customFormat="1" ht="10.199999999999999">
      <c r="B820" s="87"/>
      <c r="C820" s="87"/>
      <c r="D820" s="89"/>
      <c r="R820" s="89"/>
      <c r="S820" s="89"/>
      <c r="T820" s="89"/>
    </row>
    <row r="821" spans="2:20" s="86" customFormat="1" ht="10.199999999999999">
      <c r="B821" s="87"/>
      <c r="C821" s="87"/>
      <c r="D821" s="89"/>
      <c r="R821" s="89"/>
      <c r="S821" s="89"/>
      <c r="T821" s="89"/>
    </row>
    <row r="822" spans="2:20" s="86" customFormat="1" ht="10.199999999999999">
      <c r="B822" s="87"/>
      <c r="C822" s="87"/>
      <c r="D822" s="89"/>
      <c r="R822" s="89"/>
      <c r="S822" s="89"/>
      <c r="T822" s="89"/>
    </row>
    <row r="823" spans="2:20" s="86" customFormat="1" ht="10.199999999999999">
      <c r="B823" s="87"/>
      <c r="C823" s="87"/>
      <c r="D823" s="89"/>
      <c r="R823" s="89"/>
      <c r="S823" s="89"/>
      <c r="T823" s="89"/>
    </row>
    <row r="824" spans="2:20" s="86" customFormat="1" ht="10.199999999999999">
      <c r="B824" s="87"/>
      <c r="C824" s="87"/>
      <c r="D824" s="89"/>
      <c r="R824" s="89"/>
      <c r="S824" s="89"/>
      <c r="T824" s="89"/>
    </row>
    <row r="825" spans="2:20" s="86" customFormat="1" ht="10.199999999999999">
      <c r="B825" s="87"/>
      <c r="C825" s="87"/>
      <c r="D825" s="89"/>
      <c r="R825" s="89"/>
      <c r="S825" s="89"/>
      <c r="T825" s="89"/>
    </row>
    <row r="826" spans="2:20" s="86" customFormat="1" ht="10.199999999999999">
      <c r="B826" s="87"/>
      <c r="C826" s="87"/>
      <c r="D826" s="89"/>
      <c r="R826" s="89"/>
      <c r="S826" s="89"/>
      <c r="T826" s="89"/>
    </row>
    <row r="827" spans="2:20" s="86" customFormat="1" ht="10.199999999999999">
      <c r="B827" s="87"/>
      <c r="C827" s="87"/>
      <c r="D827" s="89"/>
      <c r="R827" s="89"/>
      <c r="S827" s="89"/>
      <c r="T827" s="89"/>
    </row>
    <row r="828" spans="2:20" s="86" customFormat="1" ht="10.199999999999999">
      <c r="B828" s="87"/>
      <c r="C828" s="87"/>
      <c r="D828" s="89"/>
      <c r="R828" s="89"/>
      <c r="S828" s="89"/>
      <c r="T828" s="89"/>
    </row>
    <row r="829" spans="2:20" s="86" customFormat="1" ht="10.199999999999999">
      <c r="B829" s="87"/>
      <c r="C829" s="87"/>
      <c r="D829" s="89"/>
      <c r="R829" s="89"/>
      <c r="S829" s="89"/>
      <c r="T829" s="89"/>
    </row>
    <row r="830" spans="2:20" s="86" customFormat="1" ht="10.199999999999999">
      <c r="B830" s="87"/>
      <c r="C830" s="87"/>
      <c r="D830" s="89"/>
      <c r="R830" s="89"/>
      <c r="S830" s="89"/>
      <c r="T830" s="89"/>
    </row>
    <row r="831" spans="2:20" s="86" customFormat="1" ht="10.199999999999999">
      <c r="B831" s="87"/>
      <c r="C831" s="87"/>
      <c r="D831" s="89"/>
      <c r="R831" s="89"/>
      <c r="S831" s="89"/>
      <c r="T831" s="89"/>
    </row>
    <row r="832" spans="2:20" s="86" customFormat="1" ht="10.199999999999999">
      <c r="B832" s="87"/>
      <c r="C832" s="87"/>
      <c r="D832" s="89"/>
      <c r="R832" s="89"/>
      <c r="S832" s="89"/>
      <c r="T832" s="89"/>
    </row>
    <row r="833" spans="2:20" s="86" customFormat="1" ht="10.199999999999999">
      <c r="B833" s="87"/>
      <c r="C833" s="87"/>
      <c r="D833" s="89"/>
      <c r="R833" s="89"/>
      <c r="S833" s="89"/>
      <c r="T833" s="89"/>
    </row>
    <row r="834" spans="2:20" s="86" customFormat="1" ht="10.199999999999999">
      <c r="B834" s="87"/>
      <c r="C834" s="87"/>
      <c r="D834" s="89"/>
      <c r="R834" s="89"/>
      <c r="S834" s="89"/>
      <c r="T834" s="89"/>
    </row>
    <row r="835" spans="2:20" s="86" customFormat="1" ht="10.199999999999999">
      <c r="B835" s="87"/>
      <c r="C835" s="87"/>
      <c r="D835" s="89"/>
      <c r="R835" s="89"/>
      <c r="S835" s="89"/>
      <c r="T835" s="89"/>
    </row>
    <row r="836" spans="2:20" s="86" customFormat="1" ht="10.199999999999999">
      <c r="B836" s="87"/>
      <c r="C836" s="87"/>
      <c r="D836" s="89"/>
      <c r="R836" s="89"/>
      <c r="S836" s="89"/>
      <c r="T836" s="89"/>
    </row>
    <row r="837" spans="2:20" s="86" customFormat="1" ht="10.199999999999999">
      <c r="B837" s="87"/>
      <c r="C837" s="87"/>
      <c r="D837" s="89"/>
      <c r="R837" s="89"/>
      <c r="S837" s="89"/>
      <c r="T837" s="89"/>
    </row>
    <row r="838" spans="2:20" s="86" customFormat="1" ht="10.199999999999999">
      <c r="B838" s="87"/>
      <c r="C838" s="87"/>
      <c r="D838" s="89"/>
      <c r="R838" s="89"/>
      <c r="S838" s="89"/>
      <c r="T838" s="89"/>
    </row>
    <row r="839" spans="2:20" s="86" customFormat="1" ht="10.199999999999999">
      <c r="B839" s="87"/>
      <c r="C839" s="87"/>
      <c r="D839" s="89"/>
      <c r="R839" s="89"/>
      <c r="S839" s="89"/>
      <c r="T839" s="89"/>
    </row>
    <row r="840" spans="2:20" s="86" customFormat="1" ht="10.199999999999999">
      <c r="B840" s="87"/>
      <c r="C840" s="87"/>
      <c r="D840" s="89"/>
      <c r="R840" s="89"/>
      <c r="S840" s="89"/>
      <c r="T840" s="89"/>
    </row>
    <row r="841" spans="2:20" s="86" customFormat="1" ht="10.199999999999999">
      <c r="B841" s="87"/>
      <c r="C841" s="87"/>
      <c r="D841" s="89"/>
      <c r="R841" s="89"/>
      <c r="S841" s="89"/>
      <c r="T841" s="89"/>
    </row>
    <row r="842" spans="2:20" s="86" customFormat="1" ht="10.199999999999999">
      <c r="B842" s="87"/>
      <c r="C842" s="87"/>
      <c r="D842" s="89"/>
      <c r="R842" s="89"/>
      <c r="S842" s="89"/>
      <c r="T842" s="89"/>
    </row>
    <row r="843" spans="2:20" s="86" customFormat="1" ht="10.199999999999999">
      <c r="B843" s="87"/>
      <c r="C843" s="87"/>
      <c r="D843" s="89"/>
      <c r="R843" s="89"/>
      <c r="S843" s="89"/>
      <c r="T843" s="89"/>
    </row>
    <row r="844" spans="2:20" s="86" customFormat="1" ht="10.199999999999999">
      <c r="B844" s="87"/>
      <c r="C844" s="87"/>
      <c r="D844" s="89"/>
      <c r="R844" s="89"/>
      <c r="S844" s="89"/>
      <c r="T844" s="89"/>
    </row>
    <row r="845" spans="2:20" s="86" customFormat="1" ht="10.199999999999999">
      <c r="B845" s="87"/>
      <c r="C845" s="87"/>
      <c r="D845" s="89"/>
      <c r="R845" s="89"/>
      <c r="S845" s="89"/>
      <c r="T845" s="89"/>
    </row>
    <row r="846" spans="2:20" s="86" customFormat="1" ht="10.199999999999999">
      <c r="B846" s="87"/>
      <c r="C846" s="87"/>
      <c r="D846" s="89"/>
      <c r="R846" s="89"/>
      <c r="S846" s="89"/>
      <c r="T846" s="89"/>
    </row>
    <row r="847" spans="2:20" s="86" customFormat="1" ht="10.199999999999999">
      <c r="B847" s="87"/>
      <c r="C847" s="87"/>
      <c r="D847" s="89"/>
      <c r="R847" s="89"/>
      <c r="S847" s="89"/>
      <c r="T847" s="89"/>
    </row>
    <row r="848" spans="2:20" s="86" customFormat="1" ht="10.199999999999999">
      <c r="B848" s="87"/>
      <c r="C848" s="87"/>
      <c r="D848" s="89"/>
      <c r="R848" s="89"/>
      <c r="S848" s="89"/>
      <c r="T848" s="89"/>
    </row>
    <row r="849" spans="2:20" s="86" customFormat="1" ht="10.199999999999999">
      <c r="B849" s="87"/>
      <c r="C849" s="87"/>
      <c r="D849" s="89"/>
      <c r="R849" s="89"/>
      <c r="S849" s="89"/>
      <c r="T849" s="89"/>
    </row>
    <row r="850" spans="2:20" s="86" customFormat="1" ht="10.199999999999999">
      <c r="B850" s="87"/>
      <c r="C850" s="87"/>
      <c r="D850" s="89"/>
      <c r="R850" s="89"/>
      <c r="S850" s="89"/>
      <c r="T850" s="89"/>
    </row>
    <row r="851" spans="2:20" s="86" customFormat="1" ht="10.199999999999999">
      <c r="B851" s="87"/>
      <c r="C851" s="87"/>
      <c r="D851" s="89"/>
      <c r="R851" s="89"/>
      <c r="S851" s="89"/>
      <c r="T851" s="89"/>
    </row>
    <row r="852" spans="2:20" s="86" customFormat="1" ht="10.199999999999999">
      <c r="B852" s="87"/>
      <c r="C852" s="87"/>
      <c r="D852" s="89"/>
      <c r="R852" s="89"/>
      <c r="S852" s="89"/>
      <c r="T852" s="89"/>
    </row>
    <row r="853" spans="2:20" s="86" customFormat="1" ht="10.199999999999999">
      <c r="B853" s="87"/>
      <c r="C853" s="87"/>
      <c r="D853" s="89"/>
      <c r="R853" s="89"/>
      <c r="S853" s="89"/>
      <c r="T853" s="89"/>
    </row>
    <row r="854" spans="2:20" s="86" customFormat="1" ht="10.199999999999999">
      <c r="B854" s="87"/>
      <c r="C854" s="87"/>
      <c r="D854" s="89"/>
      <c r="R854" s="89"/>
      <c r="S854" s="89"/>
      <c r="T854" s="89"/>
    </row>
    <row r="855" spans="2:20" s="86" customFormat="1" ht="10.199999999999999">
      <c r="B855" s="87"/>
      <c r="C855" s="87"/>
      <c r="D855" s="89"/>
      <c r="R855" s="89"/>
      <c r="S855" s="89"/>
      <c r="T855" s="89"/>
    </row>
    <row r="856" spans="2:20" s="86" customFormat="1" ht="10.199999999999999">
      <c r="B856" s="87"/>
      <c r="C856" s="87"/>
      <c r="D856" s="89"/>
      <c r="R856" s="89"/>
      <c r="S856" s="89"/>
      <c r="T856" s="89"/>
    </row>
    <row r="857" spans="2:20" s="86" customFormat="1" ht="10.199999999999999">
      <c r="B857" s="87"/>
      <c r="C857" s="87"/>
      <c r="D857" s="89"/>
      <c r="R857" s="89"/>
      <c r="S857" s="89"/>
      <c r="T857" s="89"/>
    </row>
    <row r="858" spans="2:20" s="86" customFormat="1" ht="10.199999999999999">
      <c r="B858" s="87"/>
      <c r="C858" s="87"/>
      <c r="D858" s="89"/>
      <c r="R858" s="89"/>
      <c r="S858" s="89"/>
      <c r="T858" s="89"/>
    </row>
    <row r="859" spans="2:20" s="86" customFormat="1" ht="10.199999999999999">
      <c r="B859" s="87"/>
      <c r="C859" s="87"/>
      <c r="D859" s="89"/>
      <c r="R859" s="89"/>
      <c r="S859" s="89"/>
      <c r="T859" s="89"/>
    </row>
    <row r="860" spans="2:20" s="86" customFormat="1" ht="10.199999999999999">
      <c r="B860" s="87"/>
      <c r="C860" s="87"/>
      <c r="D860" s="89"/>
      <c r="R860" s="89"/>
      <c r="S860" s="89"/>
      <c r="T860" s="89"/>
    </row>
    <row r="861" spans="2:20" s="86" customFormat="1" ht="10.199999999999999">
      <c r="B861" s="87"/>
      <c r="C861" s="87"/>
      <c r="D861" s="89"/>
      <c r="R861" s="89"/>
      <c r="S861" s="89"/>
      <c r="T861" s="89"/>
    </row>
    <row r="862" spans="2:20" s="86" customFormat="1" ht="10.199999999999999">
      <c r="B862" s="87"/>
      <c r="C862" s="87"/>
      <c r="D862" s="89"/>
      <c r="R862" s="89"/>
      <c r="S862" s="89"/>
      <c r="T862" s="89"/>
    </row>
    <row r="863" spans="2:20" s="86" customFormat="1" ht="10.199999999999999">
      <c r="B863" s="87"/>
      <c r="C863" s="87"/>
      <c r="D863" s="89"/>
      <c r="R863" s="89"/>
      <c r="S863" s="89"/>
      <c r="T863" s="89"/>
    </row>
    <row r="864" spans="2:20" s="86" customFormat="1" ht="10.199999999999999">
      <c r="B864" s="87"/>
      <c r="C864" s="87"/>
      <c r="D864" s="89"/>
      <c r="R864" s="89"/>
      <c r="S864" s="89"/>
      <c r="T864" s="89"/>
    </row>
    <row r="865" spans="2:20" s="86" customFormat="1" ht="10.199999999999999">
      <c r="B865" s="87"/>
      <c r="C865" s="87"/>
      <c r="D865" s="89"/>
      <c r="R865" s="89"/>
      <c r="S865" s="89"/>
      <c r="T865" s="89"/>
    </row>
    <row r="866" spans="2:20" s="86" customFormat="1" ht="10.199999999999999">
      <c r="B866" s="87"/>
      <c r="C866" s="87"/>
      <c r="D866" s="89"/>
      <c r="R866" s="89"/>
      <c r="S866" s="89"/>
      <c r="T866" s="89"/>
    </row>
    <row r="867" spans="2:20" s="86" customFormat="1" ht="10.199999999999999">
      <c r="B867" s="87"/>
      <c r="C867" s="87"/>
      <c r="D867" s="89"/>
      <c r="R867" s="89"/>
      <c r="S867" s="89"/>
      <c r="T867" s="89"/>
    </row>
    <row r="868" spans="2:20" s="86" customFormat="1" ht="10.199999999999999">
      <c r="B868" s="87"/>
      <c r="C868" s="87"/>
      <c r="D868" s="89"/>
      <c r="R868" s="89"/>
      <c r="S868" s="89"/>
      <c r="T868" s="89"/>
    </row>
    <row r="869" spans="2:20" s="86" customFormat="1" ht="10.199999999999999">
      <c r="B869" s="87"/>
      <c r="C869" s="87"/>
      <c r="D869" s="89"/>
      <c r="R869" s="89"/>
      <c r="S869" s="89"/>
      <c r="T869" s="89"/>
    </row>
    <row r="870" spans="2:20" s="86" customFormat="1" ht="10.199999999999999">
      <c r="B870" s="87"/>
      <c r="C870" s="87"/>
      <c r="D870" s="89"/>
      <c r="R870" s="89"/>
      <c r="S870" s="89"/>
      <c r="T870" s="89"/>
    </row>
    <row r="871" spans="2:20" s="86" customFormat="1" ht="10.199999999999999">
      <c r="B871" s="87"/>
      <c r="C871" s="87"/>
      <c r="D871" s="89"/>
      <c r="R871" s="89"/>
      <c r="S871" s="89"/>
      <c r="T871" s="89"/>
    </row>
    <row r="872" spans="2:20" s="86" customFormat="1" ht="10.199999999999999">
      <c r="B872" s="87"/>
      <c r="C872" s="87"/>
      <c r="D872" s="89"/>
      <c r="R872" s="89"/>
      <c r="S872" s="89"/>
      <c r="T872" s="89"/>
    </row>
    <row r="873" spans="2:20" s="86" customFormat="1" ht="10.199999999999999">
      <c r="B873" s="87"/>
      <c r="C873" s="87"/>
      <c r="D873" s="89"/>
      <c r="R873" s="89"/>
      <c r="S873" s="89"/>
      <c r="T873" s="89"/>
    </row>
    <row r="874" spans="2:20" s="86" customFormat="1" ht="10.199999999999999">
      <c r="B874" s="87"/>
      <c r="C874" s="87"/>
      <c r="D874" s="89"/>
      <c r="R874" s="89"/>
      <c r="S874" s="89"/>
      <c r="T874" s="89"/>
    </row>
    <row r="875" spans="2:20" s="86" customFormat="1" ht="10.199999999999999">
      <c r="B875" s="87"/>
      <c r="C875" s="87"/>
      <c r="D875" s="89"/>
      <c r="R875" s="89"/>
      <c r="S875" s="89"/>
      <c r="T875" s="89"/>
    </row>
    <row r="876" spans="2:20" s="86" customFormat="1" ht="10.199999999999999">
      <c r="B876" s="87"/>
      <c r="C876" s="87"/>
      <c r="D876" s="89"/>
      <c r="R876" s="89"/>
      <c r="S876" s="89"/>
      <c r="T876" s="89"/>
    </row>
    <row r="877" spans="2:20" s="86" customFormat="1" ht="10.199999999999999">
      <c r="B877" s="87"/>
      <c r="C877" s="87"/>
      <c r="D877" s="89"/>
      <c r="R877" s="89"/>
      <c r="S877" s="89"/>
      <c r="T877" s="89"/>
    </row>
    <row r="878" spans="2:20" s="86" customFormat="1" ht="10.199999999999999">
      <c r="B878" s="87"/>
      <c r="C878" s="87"/>
      <c r="D878" s="89"/>
      <c r="R878" s="89"/>
      <c r="S878" s="89"/>
      <c r="T878" s="89"/>
    </row>
    <row r="879" spans="2:20" s="86" customFormat="1" ht="10.199999999999999">
      <c r="B879" s="87"/>
      <c r="C879" s="87"/>
      <c r="D879" s="89"/>
      <c r="R879" s="89"/>
      <c r="S879" s="89"/>
      <c r="T879" s="89"/>
    </row>
    <row r="880" spans="2:20" s="86" customFormat="1" ht="10.199999999999999">
      <c r="B880" s="87"/>
      <c r="C880" s="87"/>
      <c r="D880" s="89"/>
      <c r="R880" s="89"/>
      <c r="S880" s="89"/>
      <c r="T880" s="89"/>
    </row>
    <row r="881" spans="2:20" s="86" customFormat="1" ht="10.199999999999999">
      <c r="B881" s="87"/>
      <c r="C881" s="87"/>
      <c r="D881" s="89"/>
      <c r="R881" s="89"/>
      <c r="S881" s="89"/>
      <c r="T881" s="89"/>
    </row>
    <row r="882" spans="2:20" s="86" customFormat="1" ht="10.199999999999999">
      <c r="B882" s="87"/>
      <c r="C882" s="87"/>
      <c r="D882" s="89"/>
      <c r="R882" s="89"/>
      <c r="S882" s="89"/>
      <c r="T882" s="89"/>
    </row>
    <row r="883" spans="2:20" s="86" customFormat="1" ht="10.199999999999999">
      <c r="B883" s="87"/>
      <c r="C883" s="87"/>
      <c r="D883" s="89"/>
      <c r="R883" s="89"/>
      <c r="S883" s="89"/>
      <c r="T883" s="89"/>
    </row>
    <row r="884" spans="2:20" s="86" customFormat="1" ht="10.199999999999999">
      <c r="B884" s="87"/>
      <c r="C884" s="87"/>
      <c r="D884" s="89"/>
      <c r="R884" s="89"/>
      <c r="S884" s="89"/>
      <c r="T884" s="89"/>
    </row>
    <row r="885" spans="2:20" s="86" customFormat="1" ht="10.199999999999999">
      <c r="B885" s="87"/>
      <c r="C885" s="87"/>
      <c r="D885" s="89"/>
      <c r="R885" s="89"/>
      <c r="S885" s="89"/>
      <c r="T885" s="89"/>
    </row>
    <row r="886" spans="2:20" s="86" customFormat="1" ht="10.199999999999999">
      <c r="B886" s="87"/>
      <c r="C886" s="87"/>
      <c r="D886" s="89"/>
      <c r="R886" s="89"/>
      <c r="S886" s="89"/>
      <c r="T886" s="89"/>
    </row>
    <row r="887" spans="2:20" s="86" customFormat="1" ht="10.199999999999999">
      <c r="B887" s="87"/>
      <c r="C887" s="87"/>
      <c r="D887" s="89"/>
      <c r="R887" s="89"/>
      <c r="S887" s="89"/>
      <c r="T887" s="89"/>
    </row>
    <row r="888" spans="2:20" s="86" customFormat="1" ht="10.199999999999999">
      <c r="B888" s="87"/>
      <c r="C888" s="87"/>
      <c r="D888" s="89"/>
      <c r="R888" s="89"/>
      <c r="S888" s="89"/>
      <c r="T888" s="89"/>
    </row>
    <row r="889" spans="2:20" s="86" customFormat="1" ht="10.199999999999999">
      <c r="B889" s="87"/>
      <c r="C889" s="87"/>
      <c r="D889" s="89"/>
      <c r="R889" s="89"/>
      <c r="S889" s="89"/>
      <c r="T889" s="89"/>
    </row>
    <row r="890" spans="2:20" s="86" customFormat="1" ht="10.199999999999999">
      <c r="B890" s="87"/>
      <c r="C890" s="87"/>
      <c r="D890" s="89"/>
      <c r="R890" s="89"/>
      <c r="S890" s="89"/>
      <c r="T890" s="89"/>
    </row>
    <row r="891" spans="2:20" s="86" customFormat="1" ht="10.199999999999999">
      <c r="B891" s="87"/>
      <c r="C891" s="87"/>
      <c r="D891" s="89"/>
      <c r="R891" s="89"/>
      <c r="S891" s="89"/>
      <c r="T891" s="89"/>
    </row>
    <row r="892" spans="2:20" s="86" customFormat="1" ht="10.199999999999999">
      <c r="B892" s="87"/>
      <c r="C892" s="87"/>
      <c r="D892" s="89"/>
      <c r="R892" s="89"/>
      <c r="S892" s="89"/>
      <c r="T892" s="89"/>
    </row>
    <row r="893" spans="2:20" s="86" customFormat="1" ht="10.199999999999999">
      <c r="B893" s="87"/>
      <c r="C893" s="87"/>
      <c r="D893" s="89"/>
      <c r="R893" s="89"/>
      <c r="S893" s="89"/>
      <c r="T893" s="89"/>
    </row>
    <row r="894" spans="2:20" s="86" customFormat="1" ht="10.199999999999999">
      <c r="B894" s="87"/>
      <c r="C894" s="87"/>
      <c r="D894" s="89"/>
      <c r="R894" s="89"/>
      <c r="S894" s="89"/>
      <c r="T894" s="89"/>
    </row>
    <row r="895" spans="2:20" s="86" customFormat="1" ht="10.199999999999999">
      <c r="B895" s="87"/>
      <c r="C895" s="87"/>
      <c r="D895" s="89"/>
      <c r="R895" s="89"/>
      <c r="S895" s="89"/>
      <c r="T895" s="89"/>
    </row>
    <row r="896" spans="2:20" s="86" customFormat="1" ht="10.199999999999999">
      <c r="B896" s="87"/>
      <c r="C896" s="87"/>
      <c r="D896" s="89"/>
      <c r="R896" s="89"/>
      <c r="S896" s="89"/>
      <c r="T896" s="89"/>
    </row>
    <row r="897" spans="2:20" s="86" customFormat="1" ht="10.199999999999999">
      <c r="B897" s="87"/>
      <c r="C897" s="87"/>
      <c r="D897" s="89"/>
      <c r="R897" s="89"/>
      <c r="S897" s="89"/>
      <c r="T897" s="89"/>
    </row>
    <row r="898" spans="2:20" s="86" customFormat="1" ht="10.199999999999999">
      <c r="B898" s="87"/>
      <c r="C898" s="87"/>
      <c r="D898" s="89"/>
      <c r="R898" s="89"/>
      <c r="S898" s="89"/>
      <c r="T898" s="89"/>
    </row>
    <row r="899" spans="2:20" s="86" customFormat="1" ht="10.199999999999999">
      <c r="B899" s="87"/>
      <c r="C899" s="87"/>
      <c r="D899" s="89"/>
      <c r="R899" s="89"/>
      <c r="S899" s="89"/>
      <c r="T899" s="89"/>
    </row>
    <row r="900" spans="2:20" s="86" customFormat="1" ht="10.199999999999999">
      <c r="B900" s="87"/>
      <c r="C900" s="87"/>
      <c r="D900" s="89"/>
      <c r="R900" s="89"/>
      <c r="S900" s="89"/>
      <c r="T900" s="89"/>
    </row>
    <row r="901" spans="2:20" s="86" customFormat="1" ht="10.199999999999999">
      <c r="B901" s="87"/>
      <c r="C901" s="87"/>
      <c r="D901" s="89"/>
      <c r="R901" s="89"/>
      <c r="S901" s="89"/>
      <c r="T901" s="89"/>
    </row>
    <row r="902" spans="2:20" s="86" customFormat="1" ht="10.199999999999999">
      <c r="B902" s="87"/>
      <c r="C902" s="87"/>
      <c r="D902" s="89"/>
      <c r="R902" s="89"/>
      <c r="S902" s="89"/>
      <c r="T902" s="89"/>
    </row>
    <row r="903" spans="2:20" s="86" customFormat="1" ht="10.199999999999999">
      <c r="B903" s="87"/>
      <c r="C903" s="87"/>
      <c r="D903" s="89"/>
      <c r="R903" s="89"/>
      <c r="S903" s="89"/>
      <c r="T903" s="89"/>
    </row>
    <row r="904" spans="2:20" s="86" customFormat="1" ht="10.199999999999999">
      <c r="B904" s="87"/>
      <c r="C904" s="87"/>
      <c r="D904" s="89"/>
      <c r="R904" s="89"/>
      <c r="S904" s="89"/>
      <c r="T904" s="89"/>
    </row>
    <row r="905" spans="2:20" s="86" customFormat="1" ht="10.199999999999999">
      <c r="B905" s="87"/>
      <c r="C905" s="87"/>
      <c r="D905" s="89"/>
      <c r="R905" s="89"/>
      <c r="S905" s="89"/>
      <c r="T905" s="89"/>
    </row>
    <row r="906" spans="2:20" s="86" customFormat="1" ht="10.199999999999999">
      <c r="B906" s="87"/>
      <c r="C906" s="87"/>
      <c r="D906" s="89"/>
      <c r="R906" s="89"/>
      <c r="S906" s="89"/>
      <c r="T906" s="89"/>
    </row>
    <row r="907" spans="2:20" s="86" customFormat="1" ht="10.199999999999999">
      <c r="B907" s="87"/>
      <c r="C907" s="87"/>
      <c r="D907" s="89"/>
      <c r="R907" s="89"/>
      <c r="S907" s="89"/>
      <c r="T907" s="89"/>
    </row>
    <row r="908" spans="2:20" s="86" customFormat="1" ht="10.199999999999999">
      <c r="B908" s="87"/>
      <c r="C908" s="87"/>
      <c r="D908" s="89"/>
      <c r="R908" s="89"/>
      <c r="S908" s="89"/>
      <c r="T908" s="89"/>
    </row>
    <row r="909" spans="2:20" s="86" customFormat="1" ht="10.199999999999999">
      <c r="B909" s="87"/>
      <c r="C909" s="87"/>
      <c r="D909" s="89"/>
      <c r="R909" s="89"/>
      <c r="S909" s="89"/>
      <c r="T909" s="89"/>
    </row>
    <row r="910" spans="2:20" s="86" customFormat="1" ht="10.199999999999999">
      <c r="B910" s="87"/>
      <c r="C910" s="87"/>
      <c r="D910" s="89"/>
      <c r="R910" s="89"/>
      <c r="S910" s="89"/>
      <c r="T910" s="89"/>
    </row>
    <row r="911" spans="2:20" s="86" customFormat="1" ht="10.199999999999999">
      <c r="B911" s="87"/>
      <c r="C911" s="87"/>
      <c r="D911" s="89"/>
      <c r="R911" s="89"/>
      <c r="S911" s="89"/>
      <c r="T911" s="89"/>
    </row>
    <row r="912" spans="2:20" s="86" customFormat="1" ht="10.199999999999999">
      <c r="B912" s="87"/>
      <c r="C912" s="87"/>
      <c r="D912" s="89"/>
      <c r="R912" s="89"/>
      <c r="S912" s="89"/>
      <c r="T912" s="89"/>
    </row>
    <row r="913" spans="2:20" s="86" customFormat="1" ht="10.199999999999999">
      <c r="B913" s="87"/>
      <c r="C913" s="87"/>
      <c r="D913" s="89"/>
      <c r="R913" s="89"/>
      <c r="S913" s="89"/>
      <c r="T913" s="89"/>
    </row>
    <row r="914" spans="2:20" s="86" customFormat="1" ht="10.199999999999999">
      <c r="B914" s="87"/>
      <c r="C914" s="87"/>
      <c r="D914" s="89"/>
      <c r="R914" s="89"/>
      <c r="S914" s="89"/>
      <c r="T914" s="89"/>
    </row>
    <row r="915" spans="2:20" s="86" customFormat="1" ht="10.199999999999999">
      <c r="B915" s="87"/>
      <c r="C915" s="87"/>
      <c r="D915" s="89"/>
      <c r="R915" s="89"/>
      <c r="S915" s="89"/>
      <c r="T915" s="89"/>
    </row>
    <row r="916" spans="2:20" s="86" customFormat="1" ht="10.199999999999999">
      <c r="B916" s="87"/>
      <c r="C916" s="87"/>
      <c r="D916" s="89"/>
      <c r="R916" s="89"/>
      <c r="S916" s="89"/>
      <c r="T916" s="89"/>
    </row>
    <row r="917" spans="2:20" s="86" customFormat="1" ht="10.199999999999999">
      <c r="B917" s="87"/>
      <c r="C917" s="87"/>
      <c r="D917" s="89"/>
      <c r="R917" s="89"/>
      <c r="S917" s="89"/>
      <c r="T917" s="89"/>
    </row>
    <row r="918" spans="2:20" s="86" customFormat="1" ht="10.199999999999999">
      <c r="B918" s="87"/>
      <c r="C918" s="87"/>
      <c r="D918" s="89"/>
      <c r="R918" s="89"/>
      <c r="S918" s="89"/>
      <c r="T918" s="89"/>
    </row>
    <row r="919" spans="2:20" s="86" customFormat="1" ht="10.199999999999999">
      <c r="B919" s="87"/>
      <c r="C919" s="87"/>
      <c r="D919" s="89"/>
      <c r="R919" s="89"/>
      <c r="S919" s="89"/>
      <c r="T919" s="89"/>
    </row>
    <row r="920" spans="2:20" s="86" customFormat="1" ht="10.199999999999999">
      <c r="B920" s="87"/>
      <c r="C920" s="87"/>
      <c r="D920" s="89"/>
      <c r="R920" s="89"/>
      <c r="S920" s="89"/>
      <c r="T920" s="89"/>
    </row>
    <row r="921" spans="2:20" s="86" customFormat="1" ht="10.199999999999999">
      <c r="B921" s="87"/>
      <c r="C921" s="87"/>
      <c r="D921" s="89"/>
      <c r="R921" s="89"/>
      <c r="S921" s="89"/>
      <c r="T921" s="89"/>
    </row>
    <row r="922" spans="2:20" s="86" customFormat="1" ht="10.199999999999999">
      <c r="B922" s="87"/>
      <c r="C922" s="87"/>
      <c r="D922" s="89"/>
      <c r="R922" s="89"/>
      <c r="S922" s="89"/>
      <c r="T922" s="89"/>
    </row>
    <row r="923" spans="2:20" s="86" customFormat="1" ht="10.199999999999999">
      <c r="B923" s="87"/>
      <c r="C923" s="87"/>
      <c r="D923" s="89"/>
      <c r="R923" s="89"/>
      <c r="S923" s="89"/>
      <c r="T923" s="89"/>
    </row>
    <row r="924" spans="2:20" s="86" customFormat="1" ht="10.199999999999999">
      <c r="B924" s="87"/>
      <c r="C924" s="87"/>
      <c r="D924" s="89"/>
      <c r="R924" s="89"/>
      <c r="S924" s="89"/>
      <c r="T924" s="89"/>
    </row>
    <row r="925" spans="2:20" s="86" customFormat="1" ht="10.199999999999999">
      <c r="B925" s="87"/>
      <c r="C925" s="87"/>
      <c r="D925" s="89"/>
      <c r="R925" s="89"/>
      <c r="S925" s="89"/>
      <c r="T925" s="89"/>
    </row>
    <row r="926" spans="2:20" s="86" customFormat="1" ht="10.199999999999999">
      <c r="B926" s="87"/>
      <c r="C926" s="87"/>
      <c r="D926" s="89"/>
      <c r="R926" s="89"/>
      <c r="S926" s="89"/>
      <c r="T926" s="89"/>
    </row>
    <row r="927" spans="2:20" s="86" customFormat="1" ht="10.199999999999999">
      <c r="B927" s="87"/>
      <c r="C927" s="87"/>
      <c r="D927" s="89"/>
      <c r="R927" s="89"/>
      <c r="S927" s="89"/>
      <c r="T927" s="89"/>
    </row>
    <row r="928" spans="2:20" s="86" customFormat="1" ht="10.199999999999999">
      <c r="B928" s="87"/>
      <c r="C928" s="87"/>
      <c r="D928" s="89"/>
      <c r="R928" s="89"/>
      <c r="S928" s="89"/>
      <c r="T928" s="89"/>
    </row>
    <row r="929" spans="2:20" s="86" customFormat="1" ht="10.199999999999999">
      <c r="B929" s="87"/>
      <c r="C929" s="87"/>
      <c r="D929" s="89"/>
      <c r="R929" s="89"/>
      <c r="S929" s="89"/>
      <c r="T929" s="89"/>
    </row>
    <row r="930" spans="2:20" s="86" customFormat="1" ht="10.199999999999999">
      <c r="B930" s="87"/>
      <c r="C930" s="87"/>
      <c r="D930" s="89"/>
      <c r="R930" s="89"/>
      <c r="S930" s="89"/>
      <c r="T930" s="89"/>
    </row>
    <row r="931" spans="2:20" s="86" customFormat="1" ht="10.199999999999999">
      <c r="B931" s="87"/>
      <c r="C931" s="87"/>
      <c r="D931" s="89"/>
      <c r="R931" s="89"/>
      <c r="S931" s="89"/>
      <c r="T931" s="89"/>
    </row>
    <row r="932" spans="2:20" s="86" customFormat="1" ht="10.199999999999999">
      <c r="B932" s="87"/>
      <c r="C932" s="87"/>
      <c r="D932" s="89"/>
      <c r="R932" s="89"/>
      <c r="S932" s="89"/>
      <c r="T932" s="89"/>
    </row>
    <row r="933" spans="2:20" s="86" customFormat="1" ht="10.199999999999999">
      <c r="B933" s="87"/>
      <c r="C933" s="87"/>
      <c r="D933" s="89"/>
      <c r="R933" s="89"/>
      <c r="S933" s="89"/>
      <c r="T933" s="89"/>
    </row>
    <row r="934" spans="2:20" s="86" customFormat="1" ht="10.199999999999999">
      <c r="B934" s="87"/>
      <c r="C934" s="87"/>
      <c r="D934" s="89"/>
      <c r="R934" s="89"/>
      <c r="S934" s="89"/>
      <c r="T934" s="89"/>
    </row>
    <row r="935" spans="2:20" s="86" customFormat="1" ht="10.199999999999999">
      <c r="B935" s="87"/>
      <c r="C935" s="87"/>
      <c r="D935" s="89"/>
      <c r="R935" s="89"/>
      <c r="S935" s="89"/>
      <c r="T935" s="89"/>
    </row>
    <row r="936" spans="2:20" s="86" customFormat="1" ht="10.199999999999999">
      <c r="B936" s="87"/>
      <c r="C936" s="87"/>
      <c r="D936" s="89"/>
      <c r="R936" s="89"/>
      <c r="S936" s="89"/>
      <c r="T936" s="89"/>
    </row>
    <row r="937" spans="2:20" s="86" customFormat="1" ht="10.199999999999999">
      <c r="B937" s="87"/>
      <c r="C937" s="87"/>
      <c r="D937" s="89"/>
      <c r="R937" s="89"/>
      <c r="S937" s="89"/>
      <c r="T937" s="89"/>
    </row>
    <row r="938" spans="2:20" s="86" customFormat="1" ht="10.199999999999999">
      <c r="B938" s="87"/>
      <c r="C938" s="87"/>
      <c r="D938" s="89"/>
      <c r="R938" s="89"/>
      <c r="S938" s="89"/>
      <c r="T938" s="89"/>
    </row>
    <row r="939" spans="2:20" s="86" customFormat="1" ht="10.199999999999999">
      <c r="B939" s="87"/>
      <c r="C939" s="87"/>
      <c r="D939" s="89"/>
      <c r="R939" s="89"/>
      <c r="S939" s="89"/>
      <c r="T939" s="89"/>
    </row>
    <row r="940" spans="2:20" s="86" customFormat="1" ht="10.199999999999999">
      <c r="B940" s="87"/>
      <c r="C940" s="87"/>
      <c r="D940" s="89"/>
      <c r="R940" s="89"/>
      <c r="S940" s="89"/>
      <c r="T940" s="89"/>
    </row>
    <row r="941" spans="2:20" s="86" customFormat="1" ht="10.199999999999999">
      <c r="B941" s="87"/>
      <c r="C941" s="87"/>
      <c r="D941" s="89"/>
      <c r="R941" s="89"/>
      <c r="S941" s="89"/>
      <c r="T941" s="89"/>
    </row>
    <row r="942" spans="2:20" s="86" customFormat="1" ht="10.199999999999999">
      <c r="B942" s="87"/>
      <c r="C942" s="87"/>
      <c r="D942" s="89"/>
      <c r="R942" s="89"/>
      <c r="S942" s="89"/>
      <c r="T942" s="89"/>
    </row>
    <row r="943" spans="2:20" s="86" customFormat="1" ht="10.199999999999999">
      <c r="B943" s="87"/>
      <c r="C943" s="87"/>
      <c r="D943" s="89"/>
      <c r="R943" s="89"/>
      <c r="S943" s="89"/>
      <c r="T943" s="89"/>
    </row>
    <row r="944" spans="2:20" s="86" customFormat="1" ht="10.199999999999999">
      <c r="B944" s="87"/>
      <c r="C944" s="87"/>
      <c r="D944" s="89"/>
      <c r="R944" s="89"/>
      <c r="S944" s="89"/>
      <c r="T944" s="89"/>
    </row>
    <row r="945" spans="2:20" s="86" customFormat="1" ht="10.199999999999999">
      <c r="B945" s="87"/>
      <c r="C945" s="87"/>
      <c r="D945" s="89"/>
      <c r="R945" s="89"/>
      <c r="S945" s="89"/>
      <c r="T945" s="89"/>
    </row>
    <row r="946" spans="2:20" s="86" customFormat="1" ht="10.199999999999999">
      <c r="B946" s="87"/>
      <c r="C946" s="87"/>
      <c r="D946" s="89"/>
      <c r="R946" s="89"/>
      <c r="S946" s="89"/>
      <c r="T946" s="89"/>
    </row>
    <row r="947" spans="2:20" s="86" customFormat="1" ht="10.199999999999999">
      <c r="B947" s="87"/>
      <c r="C947" s="87"/>
      <c r="D947" s="89"/>
      <c r="R947" s="89"/>
      <c r="S947" s="89"/>
      <c r="T947" s="89"/>
    </row>
    <row r="948" spans="2:20" s="86" customFormat="1" ht="10.199999999999999">
      <c r="B948" s="87"/>
      <c r="C948" s="87"/>
      <c r="D948" s="89"/>
      <c r="R948" s="89"/>
      <c r="S948" s="89"/>
      <c r="T948" s="89"/>
    </row>
    <row r="949" spans="2:20" s="86" customFormat="1" ht="10.199999999999999">
      <c r="B949" s="87"/>
      <c r="C949" s="87"/>
      <c r="D949" s="89"/>
      <c r="R949" s="89"/>
      <c r="S949" s="89"/>
      <c r="T949" s="89"/>
    </row>
    <row r="950" spans="2:20" s="86" customFormat="1" ht="10.199999999999999">
      <c r="B950" s="87"/>
      <c r="C950" s="87"/>
      <c r="D950" s="89"/>
      <c r="R950" s="89"/>
      <c r="S950" s="89"/>
      <c r="T950" s="89"/>
    </row>
    <row r="951" spans="2:20" s="86" customFormat="1" ht="10.199999999999999">
      <c r="B951" s="87"/>
      <c r="C951" s="87"/>
      <c r="D951" s="89"/>
      <c r="R951" s="89"/>
      <c r="S951" s="89"/>
      <c r="T951" s="89"/>
    </row>
    <row r="952" spans="2:20" s="86" customFormat="1" ht="10.199999999999999">
      <c r="B952" s="87"/>
      <c r="C952" s="87"/>
      <c r="D952" s="89"/>
      <c r="R952" s="89"/>
      <c r="S952" s="89"/>
      <c r="T952" s="89"/>
    </row>
    <row r="953" spans="2:20" s="86" customFormat="1" ht="10.199999999999999">
      <c r="B953" s="87"/>
      <c r="C953" s="87"/>
      <c r="D953" s="89"/>
      <c r="R953" s="89"/>
      <c r="S953" s="89"/>
      <c r="T953" s="89"/>
    </row>
    <row r="954" spans="2:20" s="86" customFormat="1" ht="10.199999999999999">
      <c r="B954" s="87"/>
      <c r="C954" s="87"/>
      <c r="D954" s="89"/>
      <c r="R954" s="89"/>
      <c r="S954" s="89"/>
      <c r="T954" s="89"/>
    </row>
    <row r="955" spans="2:20" s="86" customFormat="1" ht="10.199999999999999">
      <c r="B955" s="87"/>
      <c r="C955" s="87"/>
      <c r="D955" s="89"/>
      <c r="R955" s="89"/>
      <c r="S955" s="89"/>
      <c r="T955" s="89"/>
    </row>
    <row r="956" spans="2:20" s="86" customFormat="1" ht="10.199999999999999">
      <c r="B956" s="87"/>
      <c r="C956" s="87"/>
      <c r="D956" s="89"/>
      <c r="R956" s="89"/>
      <c r="S956" s="89"/>
      <c r="T956" s="89"/>
    </row>
    <row r="957" spans="2:20" s="86" customFormat="1" ht="10.199999999999999">
      <c r="B957" s="87"/>
      <c r="C957" s="87"/>
      <c r="D957" s="89"/>
      <c r="R957" s="89"/>
      <c r="S957" s="89"/>
      <c r="T957" s="89"/>
    </row>
    <row r="958" spans="2:20" s="86" customFormat="1" ht="10.199999999999999">
      <c r="B958" s="87"/>
      <c r="C958" s="87"/>
      <c r="D958" s="89"/>
      <c r="R958" s="89"/>
      <c r="S958" s="89"/>
      <c r="T958" s="89"/>
    </row>
    <row r="959" spans="2:20" s="86" customFormat="1" ht="10.199999999999999">
      <c r="B959" s="87"/>
      <c r="C959" s="87"/>
      <c r="D959" s="89"/>
      <c r="R959" s="89"/>
      <c r="S959" s="89"/>
      <c r="T959" s="89"/>
    </row>
    <row r="960" spans="2:20" s="86" customFormat="1" ht="10.199999999999999">
      <c r="B960" s="87"/>
      <c r="C960" s="87"/>
      <c r="D960" s="89"/>
      <c r="R960" s="89"/>
      <c r="S960" s="89"/>
      <c r="T960" s="89"/>
    </row>
    <row r="961" spans="2:20" s="86" customFormat="1" ht="10.199999999999999">
      <c r="B961" s="87"/>
      <c r="C961" s="87"/>
      <c r="D961" s="89"/>
      <c r="R961" s="89"/>
      <c r="S961" s="89"/>
      <c r="T961" s="89"/>
    </row>
    <row r="962" spans="2:20" s="86" customFormat="1" ht="10.199999999999999">
      <c r="B962" s="87"/>
      <c r="C962" s="87"/>
      <c r="D962" s="89"/>
      <c r="R962" s="89"/>
      <c r="S962" s="89"/>
      <c r="T962" s="89"/>
    </row>
    <row r="963" spans="2:20" s="86" customFormat="1" ht="10.199999999999999">
      <c r="B963" s="87"/>
      <c r="C963" s="87"/>
      <c r="D963" s="89"/>
      <c r="R963" s="89"/>
      <c r="S963" s="89"/>
      <c r="T963" s="89"/>
    </row>
    <row r="964" spans="2:20" s="86" customFormat="1" ht="10.199999999999999">
      <c r="B964" s="87"/>
      <c r="C964" s="87"/>
      <c r="D964" s="89"/>
      <c r="R964" s="89"/>
      <c r="S964" s="89"/>
      <c r="T964" s="89"/>
    </row>
    <row r="965" spans="2:20" s="86" customFormat="1" ht="10.199999999999999">
      <c r="B965" s="87"/>
      <c r="C965" s="87"/>
      <c r="D965" s="89"/>
      <c r="R965" s="89"/>
      <c r="S965" s="89"/>
      <c r="T965" s="89"/>
    </row>
    <row r="966" spans="2:20" s="86" customFormat="1" ht="10.199999999999999">
      <c r="B966" s="87"/>
      <c r="C966" s="87"/>
      <c r="D966" s="89"/>
      <c r="R966" s="89"/>
      <c r="S966" s="89"/>
      <c r="T966" s="89"/>
    </row>
    <row r="967" spans="2:20" s="86" customFormat="1" ht="10.199999999999999">
      <c r="B967" s="87"/>
      <c r="C967" s="87"/>
      <c r="D967" s="89"/>
      <c r="R967" s="89"/>
      <c r="S967" s="89"/>
      <c r="T967" s="89"/>
    </row>
    <row r="968" spans="2:20" s="86" customFormat="1" ht="10.199999999999999">
      <c r="B968" s="87"/>
      <c r="C968" s="87"/>
      <c r="D968" s="89"/>
      <c r="R968" s="89"/>
      <c r="S968" s="89"/>
      <c r="T968" s="89"/>
    </row>
    <row r="969" spans="2:20" s="86" customFormat="1" ht="10.199999999999999">
      <c r="B969" s="87"/>
      <c r="C969" s="87"/>
      <c r="D969" s="89"/>
      <c r="R969" s="89"/>
      <c r="S969" s="89"/>
      <c r="T969" s="89"/>
    </row>
    <row r="970" spans="2:20" s="86" customFormat="1" ht="10.199999999999999">
      <c r="B970" s="87"/>
      <c r="C970" s="87"/>
      <c r="D970" s="89"/>
      <c r="R970" s="89"/>
      <c r="S970" s="89"/>
      <c r="T970" s="89"/>
    </row>
    <row r="971" spans="2:20" s="86" customFormat="1" ht="10.199999999999999">
      <c r="B971" s="87"/>
      <c r="C971" s="87"/>
      <c r="D971" s="89"/>
      <c r="R971" s="89"/>
      <c r="S971" s="89"/>
      <c r="T971" s="89"/>
    </row>
    <row r="972" spans="2:20" s="86" customFormat="1" ht="10.199999999999999">
      <c r="B972" s="87"/>
      <c r="C972" s="87"/>
      <c r="D972" s="89"/>
      <c r="R972" s="89"/>
      <c r="S972" s="89"/>
      <c r="T972" s="89"/>
    </row>
    <row r="973" spans="2:20" s="86" customFormat="1" ht="10.199999999999999">
      <c r="B973" s="87"/>
      <c r="C973" s="87"/>
      <c r="D973" s="89"/>
      <c r="R973" s="89"/>
      <c r="S973" s="89"/>
      <c r="T973" s="89"/>
    </row>
    <row r="974" spans="2:20" s="86" customFormat="1" ht="10.199999999999999">
      <c r="B974" s="87"/>
      <c r="C974" s="87"/>
      <c r="D974" s="89"/>
      <c r="R974" s="89"/>
      <c r="S974" s="89"/>
      <c r="T974" s="89"/>
    </row>
    <row r="975" spans="2:20" s="86" customFormat="1" ht="10.199999999999999">
      <c r="B975" s="87"/>
      <c r="C975" s="87"/>
      <c r="D975" s="89"/>
      <c r="R975" s="89"/>
      <c r="S975" s="89"/>
      <c r="T975" s="89"/>
    </row>
    <row r="976" spans="2:20" s="86" customFormat="1" ht="10.199999999999999">
      <c r="B976" s="87"/>
      <c r="C976" s="87"/>
      <c r="D976" s="89"/>
      <c r="R976" s="89"/>
      <c r="S976" s="89"/>
      <c r="T976" s="89"/>
    </row>
    <row r="977" spans="2:20" s="86" customFormat="1" ht="10.199999999999999">
      <c r="B977" s="87"/>
      <c r="C977" s="87"/>
      <c r="D977" s="89"/>
      <c r="R977" s="89"/>
      <c r="S977" s="89"/>
      <c r="T977" s="89"/>
    </row>
    <row r="978" spans="2:20" s="86" customFormat="1" ht="10.199999999999999">
      <c r="B978" s="87"/>
      <c r="C978" s="87"/>
      <c r="D978" s="89"/>
      <c r="R978" s="89"/>
      <c r="S978" s="89"/>
      <c r="T978" s="89"/>
    </row>
    <row r="979" spans="2:20" s="86" customFormat="1" ht="10.199999999999999">
      <c r="B979" s="87"/>
      <c r="C979" s="87"/>
      <c r="D979" s="89"/>
      <c r="R979" s="89"/>
      <c r="S979" s="89"/>
      <c r="T979" s="89"/>
    </row>
    <row r="980" spans="2:20" s="86" customFormat="1" ht="10.199999999999999">
      <c r="B980" s="87"/>
      <c r="C980" s="87"/>
      <c r="D980" s="89"/>
      <c r="R980" s="89"/>
      <c r="S980" s="89"/>
      <c r="T980" s="89"/>
    </row>
    <row r="981" spans="2:20" s="86" customFormat="1" ht="10.199999999999999">
      <c r="B981" s="87"/>
      <c r="C981" s="87"/>
      <c r="D981" s="89"/>
      <c r="R981" s="89"/>
      <c r="S981" s="89"/>
      <c r="T981" s="89"/>
    </row>
    <row r="982" spans="2:20" s="86" customFormat="1" ht="10.199999999999999">
      <c r="B982" s="87"/>
      <c r="C982" s="87"/>
      <c r="D982" s="89"/>
      <c r="R982" s="89"/>
      <c r="S982" s="89"/>
      <c r="T982" s="89"/>
    </row>
    <row r="983" spans="2:20" s="86" customFormat="1" ht="10.199999999999999">
      <c r="B983" s="87"/>
      <c r="C983" s="87"/>
      <c r="D983" s="89"/>
      <c r="R983" s="89"/>
      <c r="S983" s="89"/>
      <c r="T983" s="89"/>
    </row>
    <row r="984" spans="2:20" s="86" customFormat="1" ht="10.199999999999999">
      <c r="B984" s="87"/>
      <c r="C984" s="87"/>
      <c r="D984" s="89"/>
      <c r="R984" s="89"/>
      <c r="S984" s="89"/>
      <c r="T984" s="89"/>
    </row>
    <row r="985" spans="2:20" s="86" customFormat="1" ht="10.199999999999999">
      <c r="B985" s="87"/>
      <c r="C985" s="87"/>
      <c r="D985" s="89"/>
      <c r="R985" s="89"/>
      <c r="S985" s="89"/>
      <c r="T985" s="89"/>
    </row>
    <row r="986" spans="2:20" s="86" customFormat="1" ht="10.199999999999999">
      <c r="B986" s="87"/>
      <c r="C986" s="87"/>
      <c r="D986" s="89"/>
      <c r="R986" s="89"/>
      <c r="S986" s="89"/>
      <c r="T986" s="89"/>
    </row>
    <row r="987" spans="2:20" s="86" customFormat="1" ht="10.199999999999999">
      <c r="B987" s="87"/>
      <c r="C987" s="87"/>
      <c r="D987" s="89"/>
      <c r="R987" s="89"/>
      <c r="S987" s="89"/>
      <c r="T987" s="89"/>
    </row>
    <row r="988" spans="2:20" s="86" customFormat="1" ht="10.199999999999999">
      <c r="B988" s="87"/>
      <c r="C988" s="87"/>
      <c r="D988" s="89"/>
      <c r="R988" s="89"/>
      <c r="S988" s="89"/>
      <c r="T988" s="89"/>
    </row>
    <row r="989" spans="2:20" s="86" customFormat="1" ht="10.199999999999999">
      <c r="B989" s="87"/>
      <c r="C989" s="87"/>
      <c r="D989" s="89"/>
      <c r="R989" s="89"/>
      <c r="S989" s="89"/>
      <c r="T989" s="89"/>
    </row>
    <row r="990" spans="2:20" s="86" customFormat="1" ht="10.199999999999999">
      <c r="B990" s="87"/>
      <c r="C990" s="87"/>
      <c r="D990" s="89"/>
      <c r="R990" s="89"/>
      <c r="S990" s="89"/>
      <c r="T990" s="89"/>
    </row>
    <row r="991" spans="2:20" s="86" customFormat="1" ht="10.199999999999999">
      <c r="B991" s="87"/>
      <c r="C991" s="87"/>
      <c r="D991" s="89"/>
      <c r="R991" s="89"/>
      <c r="S991" s="89"/>
      <c r="T991" s="89"/>
    </row>
    <row r="992" spans="2:20" s="86" customFormat="1" ht="10.199999999999999">
      <c r="B992" s="87"/>
      <c r="C992" s="87"/>
      <c r="D992" s="89"/>
      <c r="R992" s="89"/>
      <c r="S992" s="89"/>
      <c r="T992" s="89"/>
    </row>
    <row r="993" spans="2:20" s="86" customFormat="1" ht="10.199999999999999">
      <c r="B993" s="87"/>
      <c r="C993" s="87"/>
      <c r="D993" s="89"/>
      <c r="R993" s="89"/>
      <c r="S993" s="89"/>
      <c r="T993" s="89"/>
    </row>
    <row r="994" spans="2:20" s="86" customFormat="1" ht="10.199999999999999">
      <c r="B994" s="87"/>
      <c r="C994" s="87"/>
      <c r="D994" s="89"/>
      <c r="R994" s="89"/>
      <c r="S994" s="89"/>
      <c r="T994" s="89"/>
    </row>
    <row r="995" spans="2:20" s="86" customFormat="1" ht="10.199999999999999">
      <c r="B995" s="87"/>
      <c r="C995" s="87"/>
      <c r="D995" s="89"/>
      <c r="R995" s="89"/>
      <c r="S995" s="89"/>
      <c r="T995" s="89"/>
    </row>
    <row r="996" spans="2:20" s="86" customFormat="1" ht="10.199999999999999">
      <c r="B996" s="87"/>
      <c r="C996" s="87"/>
      <c r="D996" s="89"/>
      <c r="R996" s="89"/>
      <c r="S996" s="89"/>
      <c r="T996" s="89"/>
    </row>
    <row r="997" spans="2:20" s="86" customFormat="1" ht="10.199999999999999">
      <c r="B997" s="87"/>
      <c r="C997" s="87"/>
      <c r="D997" s="89"/>
      <c r="R997" s="89"/>
      <c r="S997" s="89"/>
      <c r="T997" s="89"/>
    </row>
    <row r="998" spans="2:20" s="86" customFormat="1" ht="10.199999999999999">
      <c r="B998" s="87"/>
      <c r="C998" s="87"/>
      <c r="D998" s="89"/>
      <c r="R998" s="89"/>
      <c r="S998" s="89"/>
      <c r="T998" s="89"/>
    </row>
    <row r="999" spans="2:20" s="86" customFormat="1" ht="10.199999999999999">
      <c r="B999" s="87"/>
      <c r="C999" s="87"/>
      <c r="D999" s="89"/>
      <c r="R999" s="89"/>
      <c r="S999" s="89"/>
      <c r="T999" s="89"/>
    </row>
    <row r="1000" spans="2:20" s="86" customFormat="1" ht="10.199999999999999">
      <c r="B1000" s="87"/>
      <c r="C1000" s="87"/>
      <c r="D1000" s="89"/>
      <c r="R1000" s="89"/>
      <c r="S1000" s="89"/>
      <c r="T1000" s="89"/>
    </row>
    <row r="1001" spans="2:20" s="86" customFormat="1" ht="10.199999999999999">
      <c r="B1001" s="87"/>
      <c r="C1001" s="87"/>
      <c r="D1001" s="89"/>
      <c r="R1001" s="89"/>
      <c r="S1001" s="89"/>
      <c r="T1001" s="89"/>
    </row>
    <row r="1002" spans="2:20" s="86" customFormat="1" ht="10.199999999999999">
      <c r="B1002" s="87"/>
      <c r="C1002" s="87"/>
      <c r="D1002" s="89"/>
      <c r="R1002" s="89"/>
      <c r="S1002" s="89"/>
      <c r="T1002" s="89"/>
    </row>
    <row r="1003" spans="2:20" s="86" customFormat="1" ht="10.199999999999999">
      <c r="B1003" s="87"/>
      <c r="C1003" s="87"/>
      <c r="D1003" s="89"/>
      <c r="R1003" s="89"/>
      <c r="S1003" s="89"/>
      <c r="T1003" s="89"/>
    </row>
    <row r="1004" spans="2:20" s="86" customFormat="1" ht="10.199999999999999">
      <c r="B1004" s="87"/>
      <c r="C1004" s="87"/>
      <c r="D1004" s="89"/>
      <c r="R1004" s="89"/>
      <c r="S1004" s="89"/>
      <c r="T1004" s="89"/>
    </row>
    <row r="1005" spans="2:20" s="86" customFormat="1" ht="10.199999999999999">
      <c r="B1005" s="87"/>
      <c r="C1005" s="87"/>
      <c r="D1005" s="89"/>
      <c r="R1005" s="89"/>
      <c r="S1005" s="89"/>
      <c r="T1005" s="89"/>
    </row>
    <row r="1006" spans="2:20" s="86" customFormat="1" ht="10.199999999999999">
      <c r="B1006" s="87"/>
      <c r="C1006" s="87"/>
      <c r="D1006" s="89"/>
      <c r="R1006" s="89"/>
      <c r="S1006" s="89"/>
      <c r="T1006" s="89"/>
    </row>
    <row r="1007" spans="2:20" s="86" customFormat="1" ht="10.199999999999999">
      <c r="B1007" s="87"/>
      <c r="C1007" s="87"/>
      <c r="D1007" s="89"/>
      <c r="R1007" s="89"/>
      <c r="S1007" s="89"/>
      <c r="T1007" s="89"/>
    </row>
    <row r="1008" spans="2:20" s="86" customFormat="1" ht="10.199999999999999">
      <c r="B1008" s="87"/>
      <c r="C1008" s="87"/>
      <c r="D1008" s="89"/>
      <c r="R1008" s="89"/>
      <c r="S1008" s="89"/>
      <c r="T1008" s="89"/>
    </row>
    <row r="1009" spans="2:20" s="86" customFormat="1" ht="10.199999999999999">
      <c r="B1009" s="87"/>
      <c r="C1009" s="87"/>
      <c r="D1009" s="89"/>
      <c r="R1009" s="89"/>
      <c r="S1009" s="89"/>
      <c r="T1009" s="89"/>
    </row>
    <row r="1010" spans="2:20" s="86" customFormat="1" ht="10.199999999999999">
      <c r="B1010" s="87"/>
      <c r="C1010" s="87"/>
      <c r="D1010" s="89"/>
      <c r="R1010" s="89"/>
      <c r="S1010" s="89"/>
      <c r="T1010" s="89"/>
    </row>
    <row r="1011" spans="2:20" s="86" customFormat="1" ht="10.199999999999999">
      <c r="B1011" s="87"/>
      <c r="C1011" s="87"/>
      <c r="D1011" s="89"/>
      <c r="R1011" s="89"/>
      <c r="S1011" s="89"/>
      <c r="T1011" s="89"/>
    </row>
    <row r="1012" spans="2:20" s="86" customFormat="1" ht="10.199999999999999">
      <c r="B1012" s="87"/>
      <c r="C1012" s="87"/>
      <c r="D1012" s="89"/>
      <c r="R1012" s="89"/>
      <c r="S1012" s="89"/>
      <c r="T1012" s="89"/>
    </row>
    <row r="1013" spans="2:20" s="86" customFormat="1" ht="10.199999999999999">
      <c r="B1013" s="87"/>
      <c r="C1013" s="87"/>
      <c r="D1013" s="89"/>
      <c r="R1013" s="89"/>
      <c r="S1013" s="89"/>
      <c r="T1013" s="89"/>
    </row>
    <row r="1014" spans="2:20" s="86" customFormat="1" ht="10.199999999999999">
      <c r="B1014" s="87"/>
      <c r="C1014" s="87"/>
      <c r="D1014" s="89"/>
      <c r="R1014" s="89"/>
      <c r="S1014" s="89"/>
      <c r="T1014" s="89"/>
    </row>
    <row r="1015" spans="2:20" s="86" customFormat="1" ht="10.199999999999999">
      <c r="B1015" s="87"/>
      <c r="C1015" s="87"/>
      <c r="D1015" s="89"/>
      <c r="R1015" s="89"/>
      <c r="S1015" s="89"/>
      <c r="T1015" s="89"/>
    </row>
    <row r="1016" spans="2:20" s="86" customFormat="1" ht="10.199999999999999">
      <c r="B1016" s="87"/>
      <c r="C1016" s="87"/>
      <c r="D1016" s="89"/>
      <c r="R1016" s="89"/>
      <c r="S1016" s="89"/>
      <c r="T1016" s="89"/>
    </row>
    <row r="1017" spans="2:20" s="86" customFormat="1" ht="10.199999999999999">
      <c r="B1017" s="87"/>
      <c r="C1017" s="87"/>
      <c r="D1017" s="89"/>
      <c r="R1017" s="89"/>
      <c r="S1017" s="89"/>
      <c r="T1017" s="89"/>
    </row>
    <row r="1018" spans="2:20" s="86" customFormat="1" ht="10.199999999999999">
      <c r="B1018" s="87"/>
      <c r="C1018" s="87"/>
      <c r="D1018" s="89"/>
      <c r="R1018" s="89"/>
      <c r="S1018" s="89"/>
      <c r="T1018" s="89"/>
    </row>
    <row r="1019" spans="2:20" s="86" customFormat="1" ht="10.199999999999999">
      <c r="B1019" s="87"/>
      <c r="C1019" s="87"/>
      <c r="D1019" s="89"/>
      <c r="R1019" s="89"/>
      <c r="S1019" s="89"/>
      <c r="T1019" s="89"/>
    </row>
    <row r="1020" spans="2:20" s="86" customFormat="1" ht="10.199999999999999">
      <c r="B1020" s="87"/>
      <c r="C1020" s="87"/>
      <c r="D1020" s="89"/>
      <c r="R1020" s="89"/>
      <c r="S1020" s="89"/>
      <c r="T1020" s="89"/>
    </row>
    <row r="1021" spans="2:20" s="86" customFormat="1" ht="10.199999999999999">
      <c r="B1021" s="87"/>
      <c r="C1021" s="87"/>
      <c r="D1021" s="89"/>
      <c r="R1021" s="89"/>
      <c r="S1021" s="89"/>
      <c r="T1021" s="89"/>
    </row>
    <row r="1022" spans="2:20" s="86" customFormat="1" ht="10.199999999999999">
      <c r="B1022" s="87"/>
      <c r="C1022" s="87"/>
      <c r="D1022" s="89"/>
      <c r="R1022" s="89"/>
      <c r="S1022" s="89"/>
      <c r="T1022" s="89"/>
    </row>
    <row r="1023" spans="2:20" s="86" customFormat="1" ht="10.199999999999999">
      <c r="B1023" s="87"/>
      <c r="C1023" s="87"/>
      <c r="D1023" s="89"/>
      <c r="R1023" s="89"/>
      <c r="S1023" s="89"/>
      <c r="T1023" s="89"/>
    </row>
    <row r="1024" spans="2:20" s="86" customFormat="1" ht="10.199999999999999">
      <c r="B1024" s="87"/>
      <c r="C1024" s="87"/>
      <c r="D1024" s="89"/>
      <c r="R1024" s="89"/>
      <c r="S1024" s="89"/>
      <c r="T1024" s="89"/>
    </row>
    <row r="1025" spans="2:20" s="86" customFormat="1" ht="10.199999999999999">
      <c r="B1025" s="87"/>
      <c r="C1025" s="87"/>
      <c r="D1025" s="89"/>
      <c r="R1025" s="89"/>
      <c r="S1025" s="89"/>
      <c r="T1025" s="89"/>
    </row>
    <row r="1026" spans="2:20" s="86" customFormat="1" ht="10.199999999999999">
      <c r="B1026" s="87"/>
      <c r="C1026" s="87"/>
      <c r="D1026" s="89"/>
      <c r="R1026" s="89"/>
      <c r="S1026" s="89"/>
      <c r="T1026" s="89"/>
    </row>
    <row r="1027" spans="2:20" s="86" customFormat="1" ht="10.199999999999999">
      <c r="B1027" s="87"/>
      <c r="C1027" s="87"/>
      <c r="D1027" s="89"/>
      <c r="R1027" s="89"/>
      <c r="S1027" s="89"/>
      <c r="T1027" s="89"/>
    </row>
    <row r="1028" spans="2:20" s="86" customFormat="1" ht="10.199999999999999">
      <c r="B1028" s="87"/>
      <c r="C1028" s="87"/>
      <c r="D1028" s="89"/>
      <c r="R1028" s="89"/>
      <c r="S1028" s="89"/>
      <c r="T1028" s="89"/>
    </row>
    <row r="1029" spans="2:20" s="86" customFormat="1" ht="10.199999999999999">
      <c r="B1029" s="87"/>
      <c r="C1029" s="87"/>
      <c r="D1029" s="89"/>
      <c r="R1029" s="89"/>
      <c r="S1029" s="89"/>
      <c r="T1029" s="89"/>
    </row>
    <row r="1030" spans="2:20" s="86" customFormat="1" ht="10.199999999999999">
      <c r="B1030" s="87"/>
      <c r="C1030" s="87"/>
      <c r="D1030" s="89"/>
      <c r="R1030" s="89"/>
      <c r="S1030" s="89"/>
      <c r="T1030" s="89"/>
    </row>
    <row r="1031" spans="2:20" s="86" customFormat="1" ht="10.199999999999999">
      <c r="B1031" s="87"/>
      <c r="C1031" s="87"/>
      <c r="D1031" s="89"/>
      <c r="R1031" s="89"/>
      <c r="S1031" s="89"/>
      <c r="T1031" s="89"/>
    </row>
    <row r="1032" spans="2:20" s="86" customFormat="1" ht="10.199999999999999">
      <c r="B1032" s="87"/>
      <c r="C1032" s="87"/>
      <c r="D1032" s="89"/>
      <c r="R1032" s="89"/>
      <c r="S1032" s="89"/>
      <c r="T1032" s="89"/>
    </row>
    <row r="1033" spans="2:20" s="86" customFormat="1" ht="10.199999999999999">
      <c r="B1033" s="87"/>
      <c r="C1033" s="87"/>
      <c r="D1033" s="89"/>
      <c r="R1033" s="89"/>
      <c r="S1033" s="89"/>
      <c r="T1033" s="89"/>
    </row>
    <row r="1034" spans="2:20" s="86" customFormat="1" ht="10.199999999999999">
      <c r="B1034" s="87"/>
      <c r="C1034" s="87"/>
      <c r="D1034" s="89"/>
      <c r="R1034" s="89"/>
      <c r="S1034" s="89"/>
      <c r="T1034" s="89"/>
    </row>
    <row r="1035" spans="2:20" s="86" customFormat="1" ht="10.199999999999999">
      <c r="B1035" s="87"/>
      <c r="C1035" s="87"/>
      <c r="D1035" s="89"/>
      <c r="R1035" s="89"/>
      <c r="S1035" s="89"/>
      <c r="T1035" s="89"/>
    </row>
    <row r="1036" spans="2:20" s="86" customFormat="1" ht="10.199999999999999">
      <c r="B1036" s="87"/>
      <c r="C1036" s="87"/>
      <c r="D1036" s="89"/>
      <c r="R1036" s="89"/>
      <c r="S1036" s="89"/>
      <c r="T1036" s="89"/>
    </row>
    <row r="1037" spans="2:20" s="86" customFormat="1" ht="10.199999999999999">
      <c r="B1037" s="87"/>
      <c r="C1037" s="87"/>
      <c r="D1037" s="89"/>
      <c r="R1037" s="89"/>
      <c r="S1037" s="89"/>
      <c r="T1037" s="89"/>
    </row>
    <row r="1038" spans="2:20" s="86" customFormat="1" ht="10.199999999999999">
      <c r="B1038" s="87"/>
      <c r="C1038" s="87"/>
      <c r="D1038" s="89"/>
      <c r="R1038" s="89"/>
      <c r="S1038" s="89"/>
      <c r="T1038" s="89"/>
    </row>
    <row r="1039" spans="2:20" s="86" customFormat="1" ht="10.199999999999999">
      <c r="B1039" s="87"/>
      <c r="C1039" s="87"/>
      <c r="D1039" s="89"/>
      <c r="R1039" s="89"/>
      <c r="S1039" s="89"/>
      <c r="T1039" s="89"/>
    </row>
    <row r="1040" spans="2:20" s="86" customFormat="1" ht="10.199999999999999">
      <c r="B1040" s="87"/>
      <c r="C1040" s="87"/>
      <c r="D1040" s="89"/>
      <c r="R1040" s="89"/>
      <c r="S1040" s="89"/>
      <c r="T1040" s="89"/>
    </row>
    <row r="1041" spans="2:20" s="86" customFormat="1" ht="10.199999999999999">
      <c r="B1041" s="87"/>
      <c r="C1041" s="87"/>
      <c r="D1041" s="89"/>
      <c r="R1041" s="89"/>
      <c r="S1041" s="89"/>
      <c r="T1041" s="89"/>
    </row>
    <row r="1042" spans="2:20" s="86" customFormat="1" ht="10.199999999999999">
      <c r="B1042" s="87"/>
      <c r="C1042" s="87"/>
      <c r="D1042" s="89"/>
      <c r="R1042" s="89"/>
      <c r="S1042" s="89"/>
      <c r="T1042" s="89"/>
    </row>
    <row r="1043" spans="2:20" s="86" customFormat="1" ht="10.199999999999999">
      <c r="B1043" s="87"/>
      <c r="C1043" s="87"/>
      <c r="D1043" s="89"/>
      <c r="R1043" s="89"/>
      <c r="S1043" s="89"/>
      <c r="T1043" s="89"/>
    </row>
    <row r="1044" spans="2:20" s="86" customFormat="1" ht="10.199999999999999">
      <c r="B1044" s="87"/>
      <c r="C1044" s="87"/>
      <c r="D1044" s="89"/>
      <c r="R1044" s="89"/>
      <c r="S1044" s="89"/>
      <c r="T1044" s="89"/>
    </row>
    <row r="1045" spans="2:20" s="86" customFormat="1" ht="10.199999999999999">
      <c r="B1045" s="87"/>
      <c r="C1045" s="87"/>
      <c r="D1045" s="89"/>
      <c r="R1045" s="89"/>
      <c r="S1045" s="89"/>
      <c r="T1045" s="89"/>
    </row>
    <row r="1046" spans="2:20" s="86" customFormat="1" ht="10.199999999999999">
      <c r="B1046" s="87"/>
      <c r="C1046" s="87"/>
      <c r="D1046" s="89"/>
      <c r="R1046" s="89"/>
      <c r="S1046" s="89"/>
      <c r="T1046" s="89"/>
    </row>
    <row r="1047" spans="2:20" s="86" customFormat="1" ht="10.199999999999999">
      <c r="B1047" s="87"/>
      <c r="C1047" s="87"/>
      <c r="D1047" s="89"/>
      <c r="R1047" s="89"/>
      <c r="S1047" s="89"/>
      <c r="T1047" s="89"/>
    </row>
    <row r="1048" spans="2:20" s="86" customFormat="1" ht="10.199999999999999">
      <c r="B1048" s="87"/>
      <c r="C1048" s="87"/>
      <c r="D1048" s="89"/>
      <c r="R1048" s="89"/>
      <c r="S1048" s="89"/>
      <c r="T1048" s="89"/>
    </row>
    <row r="1049" spans="2:20" s="86" customFormat="1" ht="10.199999999999999">
      <c r="B1049" s="87"/>
      <c r="C1049" s="87"/>
      <c r="D1049" s="89"/>
      <c r="R1049" s="89"/>
      <c r="S1049" s="89"/>
      <c r="T1049" s="89"/>
    </row>
    <row r="1050" spans="2:20" s="86" customFormat="1" ht="10.199999999999999">
      <c r="B1050" s="87"/>
      <c r="C1050" s="87"/>
      <c r="D1050" s="89"/>
      <c r="R1050" s="89"/>
      <c r="S1050" s="89"/>
      <c r="T1050" s="89"/>
    </row>
    <row r="1051" spans="2:20" s="86" customFormat="1" ht="10.199999999999999">
      <c r="B1051" s="87"/>
      <c r="C1051" s="87"/>
      <c r="D1051" s="89"/>
      <c r="R1051" s="89"/>
      <c r="S1051" s="89"/>
      <c r="T1051" s="89"/>
    </row>
    <row r="1052" spans="2:20" s="86" customFormat="1" ht="10.199999999999999">
      <c r="B1052" s="87"/>
      <c r="C1052" s="87"/>
      <c r="D1052" s="89"/>
      <c r="R1052" s="89"/>
      <c r="S1052" s="89"/>
      <c r="T1052" s="89"/>
    </row>
    <row r="1053" spans="2:20" s="86" customFormat="1" ht="10.199999999999999">
      <c r="B1053" s="87"/>
      <c r="C1053" s="87"/>
      <c r="D1053" s="89"/>
      <c r="R1053" s="89"/>
      <c r="S1053" s="89"/>
      <c r="T1053" s="89"/>
    </row>
    <row r="1054" spans="2:20" s="86" customFormat="1" ht="10.199999999999999">
      <c r="B1054" s="87"/>
      <c r="C1054" s="87"/>
      <c r="D1054" s="89"/>
      <c r="R1054" s="89"/>
      <c r="S1054" s="89"/>
      <c r="T1054" s="89"/>
    </row>
    <row r="1055" spans="2:20" s="86" customFormat="1" ht="10.199999999999999">
      <c r="B1055" s="87"/>
      <c r="C1055" s="87"/>
      <c r="D1055" s="89"/>
      <c r="R1055" s="89"/>
      <c r="S1055" s="89"/>
      <c r="T1055" s="89"/>
    </row>
    <row r="1056" spans="2:20" s="86" customFormat="1" ht="10.199999999999999">
      <c r="B1056" s="87"/>
      <c r="C1056" s="87"/>
      <c r="D1056" s="89"/>
      <c r="R1056" s="89"/>
      <c r="S1056" s="89"/>
      <c r="T1056" s="89"/>
    </row>
    <row r="1057" spans="2:20" s="86" customFormat="1" ht="10.199999999999999">
      <c r="B1057" s="87"/>
      <c r="C1057" s="87"/>
      <c r="D1057" s="89"/>
      <c r="R1057" s="89"/>
      <c r="S1057" s="89"/>
      <c r="T1057" s="89"/>
    </row>
    <row r="1058" spans="2:20" s="86" customFormat="1" ht="10.199999999999999">
      <c r="B1058" s="87"/>
      <c r="C1058" s="87"/>
      <c r="D1058" s="89"/>
      <c r="R1058" s="89"/>
      <c r="S1058" s="89"/>
      <c r="T1058" s="89"/>
    </row>
    <row r="1059" spans="2:20" s="86" customFormat="1" ht="10.199999999999999">
      <c r="B1059" s="87"/>
      <c r="C1059" s="87"/>
      <c r="D1059" s="89"/>
      <c r="R1059" s="89"/>
      <c r="S1059" s="89"/>
      <c r="T1059" s="89"/>
    </row>
    <row r="1060" spans="2:20" s="86" customFormat="1" ht="10.199999999999999">
      <c r="B1060" s="87"/>
      <c r="C1060" s="87"/>
      <c r="D1060" s="89"/>
      <c r="R1060" s="89"/>
      <c r="S1060" s="89"/>
      <c r="T1060" s="89"/>
    </row>
    <row r="1061" spans="2:20" s="86" customFormat="1" ht="10.199999999999999">
      <c r="B1061" s="87"/>
      <c r="C1061" s="87"/>
      <c r="D1061" s="89"/>
      <c r="R1061" s="89"/>
      <c r="S1061" s="89"/>
      <c r="T1061" s="89"/>
    </row>
    <row r="1062" spans="2:20" s="86" customFormat="1" ht="10.199999999999999">
      <c r="B1062" s="87"/>
      <c r="C1062" s="87"/>
      <c r="D1062" s="89"/>
      <c r="R1062" s="89"/>
      <c r="S1062" s="89"/>
      <c r="T1062" s="89"/>
    </row>
    <row r="1063" spans="2:20" s="86" customFormat="1" ht="10.199999999999999">
      <c r="B1063" s="87"/>
      <c r="C1063" s="87"/>
      <c r="D1063" s="89"/>
      <c r="R1063" s="89"/>
      <c r="S1063" s="89"/>
      <c r="T1063" s="89"/>
    </row>
    <row r="1064" spans="2:20" s="86" customFormat="1" ht="10.199999999999999">
      <c r="B1064" s="87"/>
      <c r="C1064" s="87"/>
      <c r="D1064" s="89"/>
      <c r="R1064" s="89"/>
      <c r="S1064" s="89"/>
      <c r="T1064" s="89"/>
    </row>
    <row r="1065" spans="2:20" s="86" customFormat="1" ht="10.199999999999999">
      <c r="B1065" s="87"/>
      <c r="C1065" s="87"/>
      <c r="D1065" s="89"/>
      <c r="R1065" s="89"/>
      <c r="S1065" s="89"/>
      <c r="T1065" s="89"/>
    </row>
    <row r="1066" spans="2:20" s="86" customFormat="1" ht="10.199999999999999">
      <c r="B1066" s="87"/>
      <c r="C1066" s="87"/>
      <c r="D1066" s="89"/>
      <c r="R1066" s="89"/>
      <c r="S1066" s="89"/>
      <c r="T1066" s="89"/>
    </row>
    <row r="1067" spans="2:20" s="86" customFormat="1" ht="10.199999999999999">
      <c r="B1067" s="87"/>
      <c r="C1067" s="87"/>
      <c r="D1067" s="89"/>
      <c r="R1067" s="89"/>
      <c r="S1067" s="89"/>
      <c r="T1067" s="89"/>
    </row>
    <row r="1068" spans="2:20" s="86" customFormat="1" ht="10.199999999999999">
      <c r="B1068" s="87"/>
      <c r="C1068" s="87"/>
      <c r="D1068" s="89"/>
      <c r="R1068" s="89"/>
      <c r="S1068" s="89"/>
      <c r="T1068" s="89"/>
    </row>
    <row r="1069" spans="2:20" s="86" customFormat="1" ht="10.199999999999999">
      <c r="B1069" s="87"/>
      <c r="C1069" s="87"/>
      <c r="D1069" s="89"/>
      <c r="R1069" s="89"/>
      <c r="S1069" s="89"/>
      <c r="T1069" s="89"/>
    </row>
    <row r="1070" spans="2:20" s="86" customFormat="1" ht="10.199999999999999">
      <c r="B1070" s="87"/>
      <c r="C1070" s="87"/>
      <c r="D1070" s="89"/>
      <c r="R1070" s="89"/>
      <c r="S1070" s="89"/>
      <c r="T1070" s="89"/>
    </row>
    <row r="1071" spans="2:20" s="86" customFormat="1" ht="10.199999999999999">
      <c r="B1071" s="87"/>
      <c r="C1071" s="87"/>
      <c r="D1071" s="89"/>
      <c r="R1071" s="89"/>
      <c r="S1071" s="89"/>
      <c r="T1071" s="89"/>
    </row>
    <row r="1072" spans="2:20" s="86" customFormat="1" ht="10.199999999999999">
      <c r="B1072" s="87"/>
      <c r="C1072" s="87"/>
      <c r="D1072" s="89"/>
      <c r="R1072" s="89"/>
      <c r="S1072" s="89"/>
      <c r="T1072" s="89"/>
    </row>
    <row r="1073" spans="2:20" s="86" customFormat="1" ht="10.199999999999999">
      <c r="B1073" s="87"/>
      <c r="C1073" s="87"/>
      <c r="D1073" s="89"/>
      <c r="R1073" s="89"/>
      <c r="S1073" s="89"/>
      <c r="T1073" s="89"/>
    </row>
    <row r="1074" spans="2:20" s="86" customFormat="1" ht="10.199999999999999">
      <c r="B1074" s="87"/>
      <c r="C1074" s="87"/>
      <c r="D1074" s="89"/>
      <c r="R1074" s="89"/>
      <c r="S1074" s="89"/>
      <c r="T1074" s="89"/>
    </row>
    <row r="1075" spans="2:20" s="86" customFormat="1" ht="10.199999999999999">
      <c r="B1075" s="87"/>
      <c r="C1075" s="87"/>
      <c r="D1075" s="89"/>
      <c r="R1075" s="89"/>
      <c r="S1075" s="89"/>
      <c r="T1075" s="89"/>
    </row>
    <row r="1076" spans="2:20" s="86" customFormat="1" ht="10.199999999999999">
      <c r="B1076" s="87"/>
      <c r="C1076" s="87"/>
      <c r="D1076" s="89"/>
      <c r="R1076" s="89"/>
      <c r="S1076" s="89"/>
      <c r="T1076" s="89"/>
    </row>
    <row r="1077" spans="2:20" s="86" customFormat="1" ht="10.199999999999999">
      <c r="B1077" s="87"/>
      <c r="C1077" s="87"/>
      <c r="D1077" s="89"/>
      <c r="R1077" s="89"/>
      <c r="S1077" s="89"/>
      <c r="T1077" s="89"/>
    </row>
    <row r="1078" spans="2:20" s="86" customFormat="1" ht="10.199999999999999">
      <c r="B1078" s="87"/>
      <c r="C1078" s="87"/>
      <c r="D1078" s="89"/>
      <c r="R1078" s="89"/>
      <c r="S1078" s="89"/>
      <c r="T1078" s="89"/>
    </row>
    <row r="1079" spans="2:20" s="86" customFormat="1" ht="10.199999999999999">
      <c r="B1079" s="87"/>
      <c r="C1079" s="87"/>
      <c r="D1079" s="89"/>
      <c r="R1079" s="89"/>
      <c r="S1079" s="89"/>
      <c r="T1079" s="89"/>
    </row>
    <row r="1080" spans="2:20" s="86" customFormat="1" ht="10.199999999999999">
      <c r="B1080" s="87"/>
      <c r="C1080" s="87"/>
      <c r="D1080" s="89"/>
      <c r="R1080" s="89"/>
      <c r="S1080" s="89"/>
      <c r="T1080" s="89"/>
    </row>
    <row r="1081" spans="2:20" s="86" customFormat="1" ht="10.199999999999999">
      <c r="B1081" s="87"/>
      <c r="C1081" s="87"/>
      <c r="D1081" s="89"/>
      <c r="R1081" s="89"/>
      <c r="S1081" s="89"/>
      <c r="T1081" s="89"/>
    </row>
    <row r="1082" spans="2:20" s="86" customFormat="1" ht="10.199999999999999">
      <c r="B1082" s="87"/>
      <c r="C1082" s="87"/>
      <c r="D1082" s="89"/>
      <c r="R1082" s="89"/>
      <c r="S1082" s="89"/>
      <c r="T1082" s="89"/>
    </row>
    <row r="1083" spans="2:20" s="86" customFormat="1" ht="10.199999999999999">
      <c r="B1083" s="87"/>
      <c r="C1083" s="87"/>
      <c r="D1083" s="89"/>
      <c r="R1083" s="89"/>
      <c r="S1083" s="89"/>
      <c r="T1083" s="89"/>
    </row>
    <row r="1084" spans="2:20" s="86" customFormat="1" ht="10.199999999999999">
      <c r="B1084" s="87"/>
      <c r="C1084" s="87"/>
      <c r="D1084" s="89"/>
      <c r="R1084" s="89"/>
      <c r="S1084" s="89"/>
      <c r="T1084" s="89"/>
    </row>
    <row r="1085" spans="2:20" s="86" customFormat="1" ht="10.199999999999999">
      <c r="B1085" s="87"/>
      <c r="C1085" s="87"/>
      <c r="D1085" s="89"/>
      <c r="R1085" s="89"/>
      <c r="S1085" s="89"/>
      <c r="T1085" s="89"/>
    </row>
    <row r="1086" spans="2:20" s="86" customFormat="1" ht="10.199999999999999">
      <c r="B1086" s="87"/>
      <c r="C1086" s="87"/>
      <c r="D1086" s="89"/>
      <c r="R1086" s="89"/>
      <c r="S1086" s="89"/>
      <c r="T1086" s="89"/>
    </row>
    <row r="1087" spans="2:20" s="86" customFormat="1" ht="10.199999999999999">
      <c r="B1087" s="87"/>
      <c r="C1087" s="87"/>
      <c r="D1087" s="89"/>
      <c r="R1087" s="89"/>
      <c r="S1087" s="89"/>
      <c r="T1087" s="89"/>
    </row>
    <row r="1088" spans="2:20" s="86" customFormat="1" ht="10.199999999999999">
      <c r="B1088" s="87"/>
      <c r="C1088" s="87"/>
      <c r="D1088" s="89"/>
      <c r="R1088" s="89"/>
      <c r="S1088" s="89"/>
      <c r="T1088" s="89"/>
    </row>
    <row r="1089" spans="2:20" s="86" customFormat="1" ht="10.199999999999999">
      <c r="B1089" s="87"/>
      <c r="C1089" s="87"/>
      <c r="D1089" s="89"/>
      <c r="R1089" s="89"/>
      <c r="S1089" s="89"/>
      <c r="T1089" s="89"/>
    </row>
    <row r="1090" spans="2:20" s="86" customFormat="1" ht="10.199999999999999">
      <c r="B1090" s="87"/>
      <c r="C1090" s="87"/>
      <c r="D1090" s="89"/>
      <c r="R1090" s="89"/>
      <c r="S1090" s="89"/>
      <c r="T1090" s="89"/>
    </row>
    <row r="1091" spans="2:20" s="86" customFormat="1" ht="10.199999999999999">
      <c r="B1091" s="87"/>
      <c r="C1091" s="87"/>
      <c r="D1091" s="89"/>
      <c r="R1091" s="89"/>
      <c r="S1091" s="89"/>
      <c r="T1091" s="89"/>
    </row>
    <row r="1092" spans="2:20" s="86" customFormat="1" ht="10.199999999999999">
      <c r="B1092" s="87"/>
      <c r="C1092" s="87"/>
      <c r="D1092" s="89"/>
      <c r="R1092" s="89"/>
      <c r="S1092" s="89"/>
      <c r="T1092" s="89"/>
    </row>
    <row r="1093" spans="2:20" s="86" customFormat="1" ht="10.199999999999999">
      <c r="B1093" s="87"/>
      <c r="C1093" s="87"/>
      <c r="D1093" s="89"/>
      <c r="R1093" s="89"/>
      <c r="S1093" s="89"/>
      <c r="T1093" s="89"/>
    </row>
    <row r="1094" spans="2:20" s="86" customFormat="1" ht="10.199999999999999">
      <c r="B1094" s="87"/>
      <c r="C1094" s="87"/>
      <c r="D1094" s="89"/>
      <c r="R1094" s="89"/>
      <c r="S1094" s="89"/>
      <c r="T1094" s="89"/>
    </row>
    <row r="1095" spans="2:20" s="86" customFormat="1" ht="10.199999999999999">
      <c r="B1095" s="87"/>
      <c r="C1095" s="87"/>
      <c r="D1095" s="89"/>
      <c r="R1095" s="89"/>
      <c r="S1095" s="89"/>
      <c r="T1095" s="89"/>
    </row>
    <row r="1096" spans="2:20" s="86" customFormat="1" ht="10.199999999999999">
      <c r="B1096" s="87"/>
      <c r="C1096" s="87"/>
      <c r="D1096" s="89"/>
      <c r="R1096" s="89"/>
      <c r="S1096" s="89"/>
      <c r="T1096" s="89"/>
    </row>
    <row r="1097" spans="2:20" s="86" customFormat="1" ht="10.199999999999999">
      <c r="B1097" s="87"/>
      <c r="C1097" s="87"/>
      <c r="D1097" s="89"/>
      <c r="R1097" s="89"/>
      <c r="S1097" s="89"/>
      <c r="T1097" s="89"/>
    </row>
    <row r="1098" spans="2:20" s="86" customFormat="1" ht="10.199999999999999">
      <c r="B1098" s="87"/>
      <c r="C1098" s="87"/>
      <c r="D1098" s="89"/>
      <c r="R1098" s="89"/>
      <c r="S1098" s="89"/>
      <c r="T1098" s="89"/>
    </row>
    <row r="1099" spans="2:20" s="86" customFormat="1" ht="10.199999999999999">
      <c r="B1099" s="87"/>
      <c r="C1099" s="87"/>
      <c r="D1099" s="89"/>
      <c r="R1099" s="89"/>
      <c r="S1099" s="89"/>
      <c r="T1099" s="89"/>
    </row>
    <row r="1100" spans="2:20" s="86" customFormat="1" ht="10.199999999999999">
      <c r="B1100" s="87"/>
      <c r="C1100" s="87"/>
      <c r="D1100" s="89"/>
      <c r="R1100" s="89"/>
      <c r="S1100" s="89"/>
      <c r="T1100" s="89"/>
    </row>
    <row r="1101" spans="2:20" s="86" customFormat="1" ht="10.199999999999999">
      <c r="B1101" s="87"/>
      <c r="C1101" s="87"/>
      <c r="D1101" s="89"/>
      <c r="R1101" s="89"/>
      <c r="S1101" s="89"/>
      <c r="T1101" s="89"/>
    </row>
    <row r="1102" spans="2:20" s="86" customFormat="1" ht="10.199999999999999">
      <c r="B1102" s="87"/>
      <c r="C1102" s="87"/>
      <c r="D1102" s="89"/>
      <c r="R1102" s="89"/>
      <c r="S1102" s="89"/>
      <c r="T1102" s="89"/>
    </row>
    <row r="1103" spans="2:20" s="86" customFormat="1" ht="10.199999999999999">
      <c r="B1103" s="87"/>
      <c r="C1103" s="87"/>
      <c r="D1103" s="89"/>
      <c r="R1103" s="89"/>
      <c r="S1103" s="89"/>
      <c r="T1103" s="89"/>
    </row>
    <row r="1104" spans="2:20" s="86" customFormat="1" ht="10.199999999999999">
      <c r="B1104" s="87"/>
      <c r="C1104" s="87"/>
      <c r="D1104" s="89"/>
      <c r="R1104" s="89"/>
      <c r="S1104" s="89"/>
      <c r="T1104" s="89"/>
    </row>
    <row r="1105" spans="2:20" s="86" customFormat="1" ht="10.199999999999999">
      <c r="B1105" s="87"/>
      <c r="C1105" s="87"/>
      <c r="D1105" s="89"/>
      <c r="R1105" s="89"/>
      <c r="S1105" s="89"/>
      <c r="T1105" s="89"/>
    </row>
    <row r="1106" spans="2:20" s="86" customFormat="1" ht="10.199999999999999">
      <c r="B1106" s="87"/>
      <c r="C1106" s="87"/>
      <c r="D1106" s="89"/>
      <c r="R1106" s="89"/>
      <c r="S1106" s="89"/>
      <c r="T1106" s="89"/>
    </row>
    <row r="1107" spans="2:20" s="86" customFormat="1" ht="10.199999999999999">
      <c r="B1107" s="87"/>
      <c r="C1107" s="87"/>
      <c r="D1107" s="89"/>
      <c r="R1107" s="89"/>
      <c r="S1107" s="89"/>
      <c r="T1107" s="89"/>
    </row>
    <row r="1108" spans="2:20" s="86" customFormat="1" ht="10.199999999999999">
      <c r="B1108" s="87"/>
      <c r="C1108" s="87"/>
      <c r="D1108" s="89"/>
      <c r="R1108" s="89"/>
      <c r="S1108" s="89"/>
      <c r="T1108" s="89"/>
    </row>
    <row r="1109" spans="2:20" s="86" customFormat="1" ht="10.199999999999999">
      <c r="B1109" s="87"/>
      <c r="C1109" s="87"/>
      <c r="D1109" s="89"/>
      <c r="R1109" s="89"/>
      <c r="S1109" s="89"/>
      <c r="T1109" s="89"/>
    </row>
    <row r="1110" spans="2:20" s="86" customFormat="1" ht="10.199999999999999">
      <c r="B1110" s="87"/>
      <c r="C1110" s="87"/>
      <c r="D1110" s="89"/>
      <c r="R1110" s="89"/>
      <c r="S1110" s="89"/>
      <c r="T1110" s="89"/>
    </row>
    <row r="1111" spans="2:20" s="86" customFormat="1" ht="10.199999999999999">
      <c r="B1111" s="87"/>
      <c r="C1111" s="87"/>
      <c r="D1111" s="89"/>
      <c r="R1111" s="89"/>
      <c r="S1111" s="89"/>
      <c r="T1111" s="89"/>
    </row>
    <row r="1112" spans="2:20" s="86" customFormat="1" ht="10.199999999999999">
      <c r="B1112" s="87"/>
      <c r="C1112" s="87"/>
      <c r="D1112" s="89"/>
      <c r="R1112" s="89"/>
      <c r="S1112" s="89"/>
      <c r="T1112" s="89"/>
    </row>
    <row r="1113" spans="2:20" s="86" customFormat="1" ht="10.199999999999999">
      <c r="B1113" s="87"/>
      <c r="C1113" s="87"/>
      <c r="D1113" s="89"/>
      <c r="R1113" s="89"/>
      <c r="S1113" s="89"/>
      <c r="T1113" s="89"/>
    </row>
    <row r="1114" spans="2:20" s="86" customFormat="1" ht="10.199999999999999">
      <c r="B1114" s="87"/>
      <c r="C1114" s="87"/>
      <c r="D1114" s="89"/>
      <c r="R1114" s="89"/>
      <c r="S1114" s="89"/>
      <c r="T1114" s="89"/>
    </row>
    <row r="1115" spans="2:20" s="86" customFormat="1" ht="10.199999999999999">
      <c r="B1115" s="87"/>
      <c r="C1115" s="87"/>
      <c r="D1115" s="89"/>
      <c r="R1115" s="89"/>
      <c r="S1115" s="89"/>
      <c r="T1115" s="89"/>
    </row>
    <row r="1116" spans="2:20" s="86" customFormat="1" ht="10.199999999999999">
      <c r="B1116" s="87"/>
      <c r="C1116" s="87"/>
      <c r="D1116" s="89"/>
      <c r="R1116" s="89"/>
      <c r="S1116" s="89"/>
      <c r="T1116" s="89"/>
    </row>
    <row r="1117" spans="2:20" s="86" customFormat="1" ht="10.199999999999999">
      <c r="B1117" s="87"/>
      <c r="C1117" s="87"/>
      <c r="D1117" s="89"/>
      <c r="R1117" s="89"/>
      <c r="S1117" s="89"/>
      <c r="T1117" s="89"/>
    </row>
    <row r="1118" spans="2:20" s="86" customFormat="1" ht="10.199999999999999">
      <c r="B1118" s="87"/>
      <c r="C1118" s="87"/>
      <c r="D1118" s="89"/>
      <c r="R1118" s="89"/>
      <c r="S1118" s="89"/>
      <c r="T1118" s="89"/>
    </row>
    <row r="1119" spans="2:20" s="86" customFormat="1" ht="10.199999999999999">
      <c r="B1119" s="87"/>
      <c r="C1119" s="87"/>
      <c r="D1119" s="89"/>
      <c r="R1119" s="89"/>
      <c r="S1119" s="89"/>
      <c r="T1119" s="89"/>
    </row>
    <row r="1120" spans="2:20" s="86" customFormat="1" ht="10.199999999999999">
      <c r="B1120" s="87"/>
      <c r="C1120" s="87"/>
      <c r="D1120" s="89"/>
      <c r="R1120" s="89"/>
      <c r="S1120" s="89"/>
      <c r="T1120" s="89"/>
    </row>
    <row r="1121" spans="2:20" s="86" customFormat="1" ht="10.199999999999999">
      <c r="B1121" s="87"/>
      <c r="C1121" s="87"/>
      <c r="D1121" s="89"/>
      <c r="R1121" s="89"/>
      <c r="S1121" s="89"/>
      <c r="T1121" s="89"/>
    </row>
    <row r="1122" spans="2:20" s="86" customFormat="1" ht="10.199999999999999">
      <c r="B1122" s="87"/>
      <c r="C1122" s="87"/>
      <c r="D1122" s="89"/>
      <c r="R1122" s="89"/>
      <c r="S1122" s="89"/>
      <c r="T1122" s="89"/>
    </row>
    <row r="1123" spans="2:20" s="86" customFormat="1" ht="10.199999999999999">
      <c r="B1123" s="87"/>
      <c r="C1123" s="87"/>
      <c r="D1123" s="89"/>
      <c r="R1123" s="89"/>
      <c r="S1123" s="89"/>
      <c r="T1123" s="89"/>
    </row>
    <row r="1124" spans="2:20" s="86" customFormat="1" ht="10.199999999999999">
      <c r="B1124" s="87"/>
      <c r="C1124" s="87"/>
      <c r="D1124" s="89"/>
      <c r="R1124" s="89"/>
      <c r="S1124" s="89"/>
      <c r="T1124" s="89"/>
    </row>
    <row r="1125" spans="2:20" s="86" customFormat="1" ht="10.199999999999999">
      <c r="B1125" s="87"/>
      <c r="C1125" s="87"/>
      <c r="D1125" s="89"/>
      <c r="R1125" s="89"/>
      <c r="S1125" s="89"/>
      <c r="T1125" s="89"/>
    </row>
    <row r="1126" spans="2:20" s="86" customFormat="1" ht="10.199999999999999">
      <c r="B1126" s="87"/>
      <c r="C1126" s="87"/>
      <c r="D1126" s="89"/>
      <c r="R1126" s="89"/>
      <c r="S1126" s="89"/>
      <c r="T1126" s="89"/>
    </row>
    <row r="1127" spans="2:20" s="86" customFormat="1" ht="10.199999999999999">
      <c r="B1127" s="87"/>
      <c r="C1127" s="87"/>
      <c r="D1127" s="89"/>
      <c r="R1127" s="89"/>
      <c r="S1127" s="89"/>
      <c r="T1127" s="89"/>
    </row>
    <row r="1128" spans="2:20" s="86" customFormat="1" ht="10.199999999999999">
      <c r="B1128" s="87"/>
      <c r="C1128" s="87"/>
      <c r="D1128" s="89"/>
      <c r="R1128" s="89"/>
      <c r="S1128" s="89"/>
      <c r="T1128" s="89"/>
    </row>
    <row r="1129" spans="2:20" s="86" customFormat="1" ht="10.199999999999999">
      <c r="B1129" s="87"/>
      <c r="C1129" s="87"/>
      <c r="D1129" s="89"/>
      <c r="R1129" s="89"/>
      <c r="S1129" s="89"/>
      <c r="T1129" s="89"/>
    </row>
    <row r="1130" spans="2:20" s="86" customFormat="1" ht="10.199999999999999">
      <c r="B1130" s="87"/>
      <c r="C1130" s="87"/>
      <c r="D1130" s="89"/>
      <c r="R1130" s="89"/>
      <c r="S1130" s="89"/>
      <c r="T1130" s="89"/>
    </row>
    <row r="1131" spans="2:20" s="86" customFormat="1" ht="10.199999999999999">
      <c r="B1131" s="87"/>
      <c r="C1131" s="87"/>
      <c r="D1131" s="89"/>
      <c r="R1131" s="89"/>
      <c r="S1131" s="89"/>
      <c r="T1131" s="89"/>
    </row>
    <row r="1132" spans="2:20" s="86" customFormat="1" ht="10.199999999999999">
      <c r="B1132" s="87"/>
      <c r="C1132" s="87"/>
      <c r="D1132" s="89"/>
      <c r="R1132" s="89"/>
      <c r="S1132" s="89"/>
      <c r="T1132" s="89"/>
    </row>
    <row r="1133" spans="2:20" s="86" customFormat="1" ht="10.199999999999999">
      <c r="B1133" s="87"/>
      <c r="C1133" s="87"/>
      <c r="D1133" s="89"/>
      <c r="R1133" s="89"/>
      <c r="S1133" s="89"/>
      <c r="T1133" s="89"/>
    </row>
    <row r="1134" spans="2:20" s="86" customFormat="1" ht="10.199999999999999">
      <c r="B1134" s="87"/>
      <c r="C1134" s="87"/>
      <c r="D1134" s="89"/>
      <c r="R1134" s="89"/>
      <c r="S1134" s="89"/>
      <c r="T1134" s="89"/>
    </row>
    <row r="1135" spans="2:20" s="86" customFormat="1" ht="10.199999999999999">
      <c r="B1135" s="87"/>
      <c r="C1135" s="87"/>
      <c r="D1135" s="89"/>
      <c r="R1135" s="89"/>
      <c r="S1135" s="89"/>
      <c r="T1135" s="89"/>
    </row>
    <row r="1136" spans="2:20" s="86" customFormat="1" ht="10.199999999999999">
      <c r="B1136" s="87"/>
      <c r="C1136" s="87"/>
      <c r="D1136" s="89"/>
      <c r="R1136" s="89"/>
      <c r="S1136" s="89"/>
      <c r="T1136" s="89"/>
    </row>
    <row r="1137" spans="2:20" s="86" customFormat="1" ht="10.199999999999999">
      <c r="B1137" s="87"/>
      <c r="C1137" s="87"/>
      <c r="D1137" s="89"/>
      <c r="R1137" s="89"/>
      <c r="S1137" s="89"/>
      <c r="T1137" s="89"/>
    </row>
    <row r="1138" spans="2:20" s="86" customFormat="1" ht="10.199999999999999">
      <c r="B1138" s="87"/>
      <c r="C1138" s="87"/>
      <c r="D1138" s="89"/>
      <c r="R1138" s="89"/>
      <c r="S1138" s="89"/>
      <c r="T1138" s="89"/>
    </row>
    <row r="1139" spans="2:20" s="86" customFormat="1" ht="10.199999999999999">
      <c r="B1139" s="87"/>
      <c r="C1139" s="87"/>
      <c r="D1139" s="89"/>
      <c r="R1139" s="89"/>
      <c r="S1139" s="89"/>
      <c r="T1139" s="89"/>
    </row>
    <row r="1140" spans="2:20" s="86" customFormat="1" ht="10.199999999999999">
      <c r="B1140" s="87"/>
      <c r="C1140" s="87"/>
      <c r="D1140" s="89"/>
      <c r="R1140" s="89"/>
      <c r="S1140" s="89"/>
      <c r="T1140" s="89"/>
    </row>
    <row r="1141" spans="2:20" s="86" customFormat="1" ht="10.199999999999999">
      <c r="B1141" s="87"/>
      <c r="C1141" s="87"/>
      <c r="D1141" s="89"/>
      <c r="R1141" s="89"/>
      <c r="S1141" s="89"/>
      <c r="T1141" s="89"/>
    </row>
    <row r="1142" spans="2:20" s="86" customFormat="1" ht="10.199999999999999">
      <c r="B1142" s="87"/>
      <c r="C1142" s="87"/>
      <c r="D1142" s="89"/>
      <c r="R1142" s="89"/>
      <c r="S1142" s="89"/>
      <c r="T1142" s="89"/>
    </row>
    <row r="1143" spans="2:20" s="86" customFormat="1" ht="10.199999999999999">
      <c r="B1143" s="87"/>
      <c r="C1143" s="87"/>
      <c r="D1143" s="89"/>
      <c r="R1143" s="89"/>
      <c r="S1143" s="89"/>
      <c r="T1143" s="89"/>
    </row>
    <row r="1144" spans="2:20" s="86" customFormat="1" ht="10.199999999999999">
      <c r="B1144" s="87"/>
      <c r="C1144" s="87"/>
      <c r="D1144" s="89"/>
      <c r="R1144" s="89"/>
      <c r="S1144" s="89"/>
      <c r="T1144" s="89"/>
    </row>
    <row r="1145" spans="2:20" s="86" customFormat="1" ht="10.199999999999999">
      <c r="B1145" s="87"/>
      <c r="C1145" s="87"/>
      <c r="D1145" s="89"/>
      <c r="R1145" s="89"/>
      <c r="S1145" s="89"/>
      <c r="T1145" s="89"/>
    </row>
    <row r="1146" spans="2:20" s="86" customFormat="1" ht="10.199999999999999">
      <c r="B1146" s="87"/>
      <c r="C1146" s="87"/>
      <c r="D1146" s="89"/>
      <c r="R1146" s="89"/>
      <c r="S1146" s="89"/>
      <c r="T1146" s="89"/>
    </row>
    <row r="1147" spans="2:20" s="86" customFormat="1" ht="10.199999999999999">
      <c r="B1147" s="87"/>
      <c r="C1147" s="87"/>
      <c r="D1147" s="89"/>
      <c r="R1147" s="89"/>
      <c r="S1147" s="89"/>
      <c r="T1147" s="89"/>
    </row>
    <row r="1148" spans="2:20" s="86" customFormat="1" ht="10.199999999999999">
      <c r="B1148" s="87"/>
      <c r="C1148" s="87"/>
      <c r="D1148" s="89"/>
      <c r="R1148" s="89"/>
      <c r="S1148" s="89"/>
      <c r="T1148" s="89"/>
    </row>
    <row r="1149" spans="2:20" s="86" customFormat="1" ht="10.199999999999999">
      <c r="B1149" s="87"/>
      <c r="C1149" s="87"/>
      <c r="D1149" s="89"/>
      <c r="R1149" s="89"/>
      <c r="S1149" s="89"/>
      <c r="T1149" s="89"/>
    </row>
    <row r="1150" spans="2:20" s="86" customFormat="1" ht="10.199999999999999">
      <c r="B1150" s="87"/>
      <c r="C1150" s="87"/>
      <c r="D1150" s="89"/>
      <c r="R1150" s="89"/>
      <c r="S1150" s="89"/>
      <c r="T1150" s="89"/>
    </row>
    <row r="1151" spans="2:20" s="86" customFormat="1" ht="10.199999999999999">
      <c r="B1151" s="87"/>
      <c r="C1151" s="87"/>
      <c r="D1151" s="89"/>
      <c r="R1151" s="89"/>
      <c r="S1151" s="89"/>
      <c r="T1151" s="89"/>
    </row>
    <row r="1152" spans="2:20" s="86" customFormat="1" ht="10.199999999999999">
      <c r="B1152" s="87"/>
      <c r="C1152" s="87"/>
      <c r="D1152" s="89"/>
      <c r="R1152" s="89"/>
      <c r="S1152" s="89"/>
      <c r="T1152" s="89"/>
    </row>
    <row r="1153" spans="2:20" s="86" customFormat="1" ht="10.199999999999999">
      <c r="B1153" s="87"/>
      <c r="C1153" s="87"/>
      <c r="D1153" s="89"/>
      <c r="R1153" s="89"/>
      <c r="S1153" s="89"/>
      <c r="T1153" s="89"/>
    </row>
    <row r="1154" spans="2:20" s="86" customFormat="1" ht="10.199999999999999">
      <c r="B1154" s="87"/>
      <c r="C1154" s="87"/>
      <c r="D1154" s="89"/>
      <c r="R1154" s="89"/>
      <c r="S1154" s="89"/>
      <c r="T1154" s="89"/>
    </row>
    <row r="1155" spans="2:20" s="86" customFormat="1" ht="10.199999999999999">
      <c r="B1155" s="87"/>
      <c r="C1155" s="87"/>
      <c r="D1155" s="89"/>
      <c r="R1155" s="89"/>
      <c r="S1155" s="89"/>
      <c r="T1155" s="89"/>
    </row>
    <row r="1156" spans="2:20" s="86" customFormat="1" ht="10.199999999999999">
      <c r="B1156" s="87"/>
      <c r="C1156" s="87"/>
      <c r="D1156" s="89"/>
      <c r="R1156" s="89"/>
      <c r="S1156" s="89"/>
      <c r="T1156" s="89"/>
    </row>
    <row r="1157" spans="2:20" s="86" customFormat="1" ht="10.199999999999999">
      <c r="B1157" s="87"/>
      <c r="C1157" s="87"/>
      <c r="D1157" s="89"/>
      <c r="R1157" s="89"/>
      <c r="S1157" s="89"/>
      <c r="T1157" s="89"/>
    </row>
    <row r="1158" spans="2:20" s="86" customFormat="1" ht="10.199999999999999">
      <c r="B1158" s="87"/>
      <c r="C1158" s="87"/>
      <c r="D1158" s="89"/>
      <c r="R1158" s="89"/>
      <c r="S1158" s="89"/>
      <c r="T1158" s="89"/>
    </row>
    <row r="1159" spans="2:20" s="86" customFormat="1" ht="10.199999999999999">
      <c r="B1159" s="87"/>
      <c r="C1159" s="87"/>
      <c r="D1159" s="89"/>
      <c r="R1159" s="89"/>
      <c r="S1159" s="89"/>
      <c r="T1159" s="89"/>
    </row>
    <row r="1160" spans="2:20" s="86" customFormat="1" ht="10.199999999999999">
      <c r="B1160" s="87"/>
      <c r="C1160" s="87"/>
      <c r="D1160" s="89"/>
      <c r="R1160" s="89"/>
      <c r="S1160" s="89"/>
      <c r="T1160" s="89"/>
    </row>
    <row r="1161" spans="2:20" s="86" customFormat="1" ht="10.199999999999999">
      <c r="B1161" s="87"/>
      <c r="C1161" s="87"/>
      <c r="D1161" s="89"/>
      <c r="R1161" s="89"/>
      <c r="S1161" s="89"/>
      <c r="T1161" s="89"/>
    </row>
    <row r="1162" spans="2:20" s="86" customFormat="1" ht="10.199999999999999">
      <c r="B1162" s="87"/>
      <c r="C1162" s="87"/>
      <c r="D1162" s="89"/>
      <c r="R1162" s="89"/>
      <c r="S1162" s="89"/>
      <c r="T1162" s="89"/>
    </row>
    <row r="1163" spans="2:20" s="86" customFormat="1" ht="10.199999999999999">
      <c r="B1163" s="87"/>
      <c r="C1163" s="87"/>
      <c r="D1163" s="89"/>
      <c r="R1163" s="89"/>
      <c r="S1163" s="89"/>
      <c r="T1163" s="89"/>
    </row>
    <row r="1164" spans="2:20" s="86" customFormat="1" ht="10.199999999999999">
      <c r="B1164" s="87"/>
      <c r="C1164" s="87"/>
      <c r="D1164" s="89"/>
      <c r="R1164" s="89"/>
      <c r="S1164" s="89"/>
      <c r="T1164" s="89"/>
    </row>
    <row r="1165" spans="2:20" s="86" customFormat="1" ht="10.199999999999999">
      <c r="B1165" s="87"/>
      <c r="C1165" s="87"/>
      <c r="D1165" s="89"/>
      <c r="R1165" s="89"/>
      <c r="S1165" s="89"/>
      <c r="T1165" s="89"/>
    </row>
    <row r="1166" spans="2:20" s="86" customFormat="1" ht="10.199999999999999">
      <c r="B1166" s="87"/>
      <c r="C1166" s="87"/>
      <c r="D1166" s="89"/>
      <c r="R1166" s="89"/>
      <c r="S1166" s="89"/>
      <c r="T1166" s="89"/>
    </row>
    <row r="1167" spans="2:20" s="86" customFormat="1" ht="10.199999999999999">
      <c r="B1167" s="87"/>
      <c r="C1167" s="87"/>
      <c r="D1167" s="89"/>
      <c r="R1167" s="89"/>
      <c r="S1167" s="89"/>
      <c r="T1167" s="89"/>
    </row>
    <row r="1168" spans="2:20" s="86" customFormat="1" ht="10.199999999999999">
      <c r="B1168" s="87"/>
      <c r="C1168" s="87"/>
      <c r="D1168" s="89"/>
      <c r="R1168" s="89"/>
      <c r="S1168" s="89"/>
      <c r="T1168" s="89"/>
    </row>
    <row r="1169" spans="2:20" s="86" customFormat="1" ht="10.199999999999999">
      <c r="B1169" s="87"/>
      <c r="C1169" s="87"/>
      <c r="D1169" s="89"/>
      <c r="R1169" s="89"/>
      <c r="S1169" s="89"/>
      <c r="T1169" s="89"/>
    </row>
    <row r="1170" spans="2:20" s="86" customFormat="1" ht="10.199999999999999">
      <c r="B1170" s="87"/>
      <c r="C1170" s="87"/>
      <c r="D1170" s="89"/>
      <c r="R1170" s="89"/>
      <c r="S1170" s="89"/>
      <c r="T1170" s="89"/>
    </row>
    <row r="1171" spans="2:20" s="86" customFormat="1" ht="10.199999999999999">
      <c r="B1171" s="87"/>
      <c r="C1171" s="87"/>
      <c r="D1171" s="89"/>
      <c r="R1171" s="89"/>
      <c r="S1171" s="89"/>
      <c r="T1171" s="89"/>
    </row>
    <row r="1172" spans="2:20" s="86" customFormat="1" ht="10.199999999999999">
      <c r="B1172" s="87"/>
      <c r="C1172" s="87"/>
      <c r="D1172" s="89"/>
      <c r="R1172" s="89"/>
      <c r="S1172" s="89"/>
      <c r="T1172" s="89"/>
    </row>
    <row r="1173" spans="2:20" s="86" customFormat="1" ht="10.199999999999999">
      <c r="B1173" s="87"/>
      <c r="C1173" s="87"/>
      <c r="D1173" s="89"/>
      <c r="R1173" s="89"/>
      <c r="S1173" s="89"/>
      <c r="T1173" s="89"/>
    </row>
    <row r="1174" spans="2:20" s="86" customFormat="1" ht="10.199999999999999">
      <c r="B1174" s="87"/>
      <c r="C1174" s="87"/>
      <c r="D1174" s="89"/>
      <c r="R1174" s="89"/>
      <c r="S1174" s="89"/>
      <c r="T1174" s="89"/>
    </row>
    <row r="1175" spans="2:20" s="86" customFormat="1" ht="10.199999999999999">
      <c r="B1175" s="87"/>
      <c r="C1175" s="87"/>
      <c r="D1175" s="89"/>
      <c r="R1175" s="89"/>
      <c r="S1175" s="89"/>
      <c r="T1175" s="89"/>
    </row>
    <row r="1176" spans="2:20" s="86" customFormat="1" ht="10.199999999999999">
      <c r="B1176" s="87"/>
      <c r="C1176" s="87"/>
      <c r="D1176" s="89"/>
      <c r="R1176" s="89"/>
      <c r="S1176" s="89"/>
      <c r="T1176" s="89"/>
    </row>
    <row r="1177" spans="2:20" s="86" customFormat="1" ht="10.199999999999999">
      <c r="B1177" s="87"/>
      <c r="C1177" s="87"/>
      <c r="D1177" s="89"/>
      <c r="R1177" s="89"/>
      <c r="S1177" s="89"/>
      <c r="T1177" s="89"/>
    </row>
    <row r="1178" spans="2:20" s="86" customFormat="1" ht="10.199999999999999">
      <c r="B1178" s="87"/>
      <c r="C1178" s="87"/>
      <c r="D1178" s="89"/>
      <c r="R1178" s="89"/>
      <c r="S1178" s="89"/>
      <c r="T1178" s="89"/>
    </row>
    <row r="1179" spans="2:20" s="86" customFormat="1" ht="10.199999999999999">
      <c r="B1179" s="87"/>
      <c r="C1179" s="87"/>
      <c r="D1179" s="89"/>
      <c r="R1179" s="89"/>
      <c r="S1179" s="89"/>
      <c r="T1179" s="89"/>
    </row>
    <row r="1180" spans="2:20" s="86" customFormat="1" ht="10.199999999999999">
      <c r="B1180" s="87"/>
      <c r="C1180" s="87"/>
      <c r="D1180" s="89"/>
      <c r="R1180" s="89"/>
      <c r="S1180" s="89"/>
      <c r="T1180" s="89"/>
    </row>
    <row r="1181" spans="2:20" s="86" customFormat="1" ht="10.199999999999999">
      <c r="B1181" s="87"/>
      <c r="C1181" s="87"/>
      <c r="D1181" s="89"/>
      <c r="R1181" s="89"/>
      <c r="S1181" s="89"/>
      <c r="T1181" s="89"/>
    </row>
    <row r="1182" spans="2:20" s="86" customFormat="1" ht="10.199999999999999">
      <c r="B1182" s="87"/>
      <c r="C1182" s="87"/>
      <c r="D1182" s="89"/>
      <c r="R1182" s="89"/>
      <c r="S1182" s="89"/>
      <c r="T1182" s="89"/>
    </row>
    <row r="1183" spans="2:20" s="86" customFormat="1" ht="10.199999999999999">
      <c r="B1183" s="87"/>
      <c r="C1183" s="87"/>
      <c r="D1183" s="89"/>
      <c r="R1183" s="89"/>
      <c r="S1183" s="89"/>
      <c r="T1183" s="89"/>
    </row>
    <row r="1184" spans="2:20" s="86" customFormat="1" ht="10.199999999999999">
      <c r="B1184" s="87"/>
      <c r="C1184" s="87"/>
      <c r="D1184" s="89"/>
      <c r="R1184" s="89"/>
      <c r="S1184" s="89"/>
      <c r="T1184" s="89"/>
    </row>
    <row r="1185" spans="2:20" s="86" customFormat="1" ht="10.199999999999999">
      <c r="B1185" s="87"/>
      <c r="C1185" s="87"/>
      <c r="D1185" s="89"/>
      <c r="R1185" s="89"/>
      <c r="S1185" s="89"/>
      <c r="T1185" s="89"/>
    </row>
    <row r="1186" spans="2:20" s="86" customFormat="1" ht="10.199999999999999">
      <c r="B1186" s="87"/>
      <c r="C1186" s="87"/>
      <c r="D1186" s="89"/>
      <c r="R1186" s="89"/>
      <c r="S1186" s="89"/>
      <c r="T1186" s="89"/>
    </row>
    <row r="1187" spans="2:20" s="86" customFormat="1" ht="10.199999999999999">
      <c r="B1187" s="87"/>
      <c r="C1187" s="87"/>
      <c r="D1187" s="89"/>
      <c r="R1187" s="89"/>
      <c r="S1187" s="89"/>
      <c r="T1187" s="89"/>
    </row>
    <row r="1188" spans="2:20" s="86" customFormat="1" ht="10.199999999999999">
      <c r="B1188" s="87"/>
      <c r="C1188" s="87"/>
      <c r="D1188" s="89"/>
      <c r="R1188" s="89"/>
      <c r="S1188" s="89"/>
      <c r="T1188" s="89"/>
    </row>
    <row r="1189" spans="2:20" s="86" customFormat="1" ht="10.199999999999999">
      <c r="B1189" s="87"/>
      <c r="C1189" s="87"/>
      <c r="D1189" s="89"/>
      <c r="R1189" s="89"/>
      <c r="S1189" s="89"/>
      <c r="T1189" s="89"/>
    </row>
    <row r="1190" spans="2:20" s="86" customFormat="1" ht="10.199999999999999">
      <c r="B1190" s="87"/>
      <c r="C1190" s="87"/>
      <c r="D1190" s="89"/>
      <c r="R1190" s="89"/>
      <c r="S1190" s="89"/>
      <c r="T1190" s="89"/>
    </row>
    <row r="1191" spans="2:20" s="86" customFormat="1" ht="10.199999999999999">
      <c r="B1191" s="87"/>
      <c r="C1191" s="87"/>
      <c r="D1191" s="89"/>
      <c r="R1191" s="89"/>
      <c r="S1191" s="89"/>
      <c r="T1191" s="89"/>
    </row>
    <row r="1192" spans="2:20" s="86" customFormat="1" ht="10.199999999999999">
      <c r="B1192" s="87"/>
      <c r="C1192" s="87"/>
      <c r="D1192" s="89"/>
      <c r="R1192" s="89"/>
      <c r="S1192" s="89"/>
      <c r="T1192" s="89"/>
    </row>
    <row r="1193" spans="2:20" s="86" customFormat="1" ht="10.199999999999999">
      <c r="B1193" s="87"/>
      <c r="C1193" s="87"/>
      <c r="D1193" s="89"/>
      <c r="R1193" s="89"/>
      <c r="S1193" s="89"/>
      <c r="T1193" s="89"/>
    </row>
    <row r="1194" spans="2:20" s="86" customFormat="1" ht="10.199999999999999">
      <c r="B1194" s="87"/>
      <c r="C1194" s="87"/>
      <c r="D1194" s="89"/>
      <c r="R1194" s="89"/>
      <c r="S1194" s="89"/>
      <c r="T1194" s="89"/>
    </row>
    <row r="1195" spans="2:20" s="86" customFormat="1" ht="10.199999999999999">
      <c r="B1195" s="87"/>
      <c r="C1195" s="87"/>
      <c r="D1195" s="89"/>
      <c r="R1195" s="89"/>
      <c r="S1195" s="89"/>
      <c r="T1195" s="89"/>
    </row>
    <row r="1196" spans="2:20" s="86" customFormat="1" ht="10.199999999999999">
      <c r="B1196" s="87"/>
      <c r="C1196" s="87"/>
      <c r="D1196" s="89"/>
      <c r="R1196" s="89"/>
      <c r="S1196" s="89"/>
      <c r="T1196" s="89"/>
    </row>
    <row r="1197" spans="2:20" s="86" customFormat="1" ht="10.199999999999999">
      <c r="B1197" s="87"/>
      <c r="C1197" s="87"/>
      <c r="D1197" s="89"/>
      <c r="R1197" s="89"/>
      <c r="S1197" s="89"/>
      <c r="T1197" s="89"/>
    </row>
    <row r="1198" spans="2:20" s="86" customFormat="1" ht="10.199999999999999">
      <c r="B1198" s="87"/>
      <c r="C1198" s="87"/>
      <c r="D1198" s="89"/>
      <c r="R1198" s="89"/>
      <c r="S1198" s="89"/>
      <c r="T1198" s="89"/>
    </row>
    <row r="1199" spans="2:20" s="86" customFormat="1" ht="10.199999999999999">
      <c r="B1199" s="87"/>
      <c r="C1199" s="87"/>
      <c r="D1199" s="89"/>
      <c r="R1199" s="89"/>
      <c r="S1199" s="89"/>
      <c r="T1199" s="89"/>
    </row>
    <row r="1200" spans="2:20" s="86" customFormat="1" ht="10.199999999999999">
      <c r="B1200" s="87"/>
      <c r="C1200" s="87"/>
      <c r="D1200" s="89"/>
      <c r="R1200" s="89"/>
      <c r="S1200" s="89"/>
      <c r="T1200" s="89"/>
    </row>
    <row r="1201" spans="2:20" s="86" customFormat="1" ht="10.199999999999999">
      <c r="B1201" s="87"/>
      <c r="C1201" s="87"/>
      <c r="D1201" s="89"/>
      <c r="R1201" s="89"/>
      <c r="S1201" s="89"/>
      <c r="T1201" s="89"/>
    </row>
    <row r="1202" spans="2:20" s="86" customFormat="1" ht="10.199999999999999">
      <c r="B1202" s="87"/>
      <c r="C1202" s="87"/>
      <c r="D1202" s="89"/>
      <c r="R1202" s="89"/>
      <c r="S1202" s="89"/>
      <c r="T1202" s="89"/>
    </row>
    <row r="1203" spans="2:20" s="86" customFormat="1" ht="10.199999999999999">
      <c r="B1203" s="87"/>
      <c r="C1203" s="87"/>
      <c r="D1203" s="89"/>
      <c r="R1203" s="89"/>
      <c r="S1203" s="89"/>
      <c r="T1203" s="89"/>
    </row>
    <row r="1204" spans="2:20" s="86" customFormat="1" ht="10.199999999999999">
      <c r="B1204" s="87"/>
      <c r="C1204" s="87"/>
      <c r="D1204" s="89"/>
      <c r="R1204" s="89"/>
      <c r="S1204" s="89"/>
      <c r="T1204" s="89"/>
    </row>
    <row r="1205" spans="2:20" s="86" customFormat="1" ht="10.199999999999999">
      <c r="B1205" s="87"/>
      <c r="C1205" s="87"/>
      <c r="D1205" s="89"/>
      <c r="R1205" s="89"/>
      <c r="S1205" s="89"/>
      <c r="T1205" s="89"/>
    </row>
    <row r="1206" spans="2:20" s="86" customFormat="1" ht="10.199999999999999">
      <c r="B1206" s="87"/>
      <c r="C1206" s="87"/>
      <c r="D1206" s="89"/>
      <c r="R1206" s="89"/>
      <c r="S1206" s="89"/>
      <c r="T1206" s="89"/>
    </row>
    <row r="1207" spans="2:20" s="86" customFormat="1" ht="10.199999999999999">
      <c r="B1207" s="87"/>
      <c r="C1207" s="87"/>
      <c r="D1207" s="89"/>
      <c r="R1207" s="89"/>
      <c r="S1207" s="89"/>
      <c r="T1207" s="89"/>
    </row>
    <row r="1208" spans="2:20" s="86" customFormat="1" ht="10.199999999999999">
      <c r="B1208" s="87"/>
      <c r="C1208" s="87"/>
      <c r="D1208" s="89"/>
      <c r="R1208" s="89"/>
      <c r="S1208" s="89"/>
      <c r="T1208" s="89"/>
    </row>
    <row r="1209" spans="2:20" s="86" customFormat="1" ht="10.199999999999999">
      <c r="B1209" s="87"/>
      <c r="C1209" s="87"/>
      <c r="D1209" s="89"/>
      <c r="R1209" s="89"/>
      <c r="S1209" s="89"/>
      <c r="T1209" s="89"/>
    </row>
    <row r="1210" spans="2:20" s="86" customFormat="1" ht="10.199999999999999">
      <c r="B1210" s="87"/>
      <c r="C1210" s="87"/>
      <c r="D1210" s="89"/>
      <c r="R1210" s="89"/>
      <c r="S1210" s="89"/>
      <c r="T1210" s="89"/>
    </row>
    <row r="1211" spans="2:20" s="86" customFormat="1" ht="10.199999999999999">
      <c r="B1211" s="87"/>
      <c r="C1211" s="87"/>
      <c r="D1211" s="89"/>
      <c r="R1211" s="89"/>
      <c r="S1211" s="89"/>
      <c r="T1211" s="89"/>
    </row>
    <row r="1212" spans="2:20" s="86" customFormat="1" ht="10.199999999999999">
      <c r="B1212" s="87"/>
      <c r="C1212" s="87"/>
      <c r="D1212" s="89"/>
      <c r="R1212" s="89"/>
      <c r="S1212" s="89"/>
      <c r="T1212" s="89"/>
    </row>
    <row r="1213" spans="2:20" s="86" customFormat="1" ht="10.199999999999999">
      <c r="B1213" s="87"/>
      <c r="C1213" s="87"/>
      <c r="D1213" s="89"/>
      <c r="R1213" s="89"/>
      <c r="S1213" s="89"/>
      <c r="T1213" s="89"/>
    </row>
    <row r="1214" spans="2:20" s="86" customFormat="1" ht="10.199999999999999">
      <c r="B1214" s="87"/>
      <c r="C1214" s="87"/>
      <c r="D1214" s="89"/>
      <c r="R1214" s="89"/>
      <c r="S1214" s="89"/>
      <c r="T1214" s="89"/>
    </row>
    <row r="1215" spans="2:20" s="86" customFormat="1" ht="10.199999999999999">
      <c r="B1215" s="87"/>
      <c r="C1215" s="87"/>
      <c r="D1215" s="89"/>
      <c r="R1215" s="89"/>
      <c r="S1215" s="89"/>
      <c r="T1215" s="89"/>
    </row>
    <row r="1216" spans="2:20" s="86" customFormat="1" ht="10.199999999999999">
      <c r="B1216" s="87"/>
      <c r="C1216" s="87"/>
      <c r="D1216" s="89"/>
      <c r="R1216" s="89"/>
      <c r="S1216" s="89"/>
      <c r="T1216" s="89"/>
    </row>
    <row r="1217" spans="2:20" s="86" customFormat="1" ht="10.199999999999999">
      <c r="B1217" s="87"/>
      <c r="C1217" s="87"/>
      <c r="D1217" s="89"/>
      <c r="R1217" s="89"/>
      <c r="S1217" s="89"/>
      <c r="T1217" s="89"/>
    </row>
    <row r="1218" spans="2:20" s="86" customFormat="1" ht="10.199999999999999">
      <c r="B1218" s="87"/>
      <c r="C1218" s="87"/>
      <c r="D1218" s="89"/>
      <c r="R1218" s="89"/>
      <c r="S1218" s="89"/>
      <c r="T1218" s="89"/>
    </row>
    <row r="1219" spans="2:20" s="86" customFormat="1" ht="10.199999999999999">
      <c r="B1219" s="87"/>
      <c r="C1219" s="87"/>
      <c r="D1219" s="89"/>
      <c r="R1219" s="89"/>
      <c r="S1219" s="89"/>
      <c r="T1219" s="89"/>
    </row>
    <row r="1220" spans="2:20" s="86" customFormat="1" ht="10.199999999999999">
      <c r="B1220" s="87"/>
      <c r="C1220" s="87"/>
      <c r="D1220" s="89"/>
      <c r="R1220" s="89"/>
      <c r="S1220" s="89"/>
      <c r="T1220" s="89"/>
    </row>
    <row r="1221" spans="2:20" s="86" customFormat="1" ht="10.199999999999999">
      <c r="B1221" s="87"/>
      <c r="C1221" s="87"/>
      <c r="D1221" s="89"/>
      <c r="R1221" s="89"/>
      <c r="S1221" s="89"/>
      <c r="T1221" s="89"/>
    </row>
    <row r="1222" spans="2:20" s="86" customFormat="1" ht="10.199999999999999">
      <c r="B1222" s="87"/>
      <c r="C1222" s="87"/>
      <c r="D1222" s="89"/>
      <c r="R1222" s="89"/>
      <c r="S1222" s="89"/>
      <c r="T1222" s="89"/>
    </row>
    <row r="1223" spans="2:20" s="86" customFormat="1" ht="10.199999999999999">
      <c r="B1223" s="87"/>
      <c r="C1223" s="87"/>
      <c r="D1223" s="89"/>
      <c r="R1223" s="89"/>
      <c r="S1223" s="89"/>
      <c r="T1223" s="89"/>
    </row>
    <row r="1224" spans="2:20" s="86" customFormat="1" ht="10.199999999999999">
      <c r="B1224" s="87"/>
      <c r="C1224" s="87"/>
      <c r="D1224" s="89"/>
      <c r="R1224" s="89"/>
      <c r="S1224" s="89"/>
      <c r="T1224" s="89"/>
    </row>
    <row r="1225" spans="2:20" s="86" customFormat="1" ht="10.199999999999999">
      <c r="B1225" s="87"/>
      <c r="C1225" s="87"/>
      <c r="D1225" s="89"/>
      <c r="R1225" s="89"/>
      <c r="S1225" s="89"/>
      <c r="T1225" s="89"/>
    </row>
    <row r="1226" spans="2:20" s="86" customFormat="1" ht="10.199999999999999">
      <c r="B1226" s="87"/>
      <c r="C1226" s="87"/>
      <c r="D1226" s="89"/>
      <c r="R1226" s="89"/>
      <c r="S1226" s="89"/>
      <c r="T1226" s="89"/>
    </row>
    <row r="1227" spans="2:20" s="86" customFormat="1" ht="10.199999999999999">
      <c r="B1227" s="87"/>
      <c r="C1227" s="87"/>
      <c r="D1227" s="89"/>
      <c r="R1227" s="89"/>
      <c r="S1227" s="89"/>
      <c r="T1227" s="89"/>
    </row>
    <row r="1228" spans="2:20" s="86" customFormat="1" ht="10.199999999999999">
      <c r="B1228" s="87"/>
      <c r="C1228" s="87"/>
      <c r="D1228" s="89"/>
      <c r="R1228" s="89"/>
      <c r="S1228" s="89"/>
      <c r="T1228" s="89"/>
    </row>
    <row r="1229" spans="2:20" s="86" customFormat="1" ht="10.199999999999999">
      <c r="B1229" s="87"/>
      <c r="C1229" s="87"/>
      <c r="D1229" s="89"/>
      <c r="R1229" s="89"/>
      <c r="S1229" s="89"/>
      <c r="T1229" s="89"/>
    </row>
    <row r="1230" spans="2:20" s="86" customFormat="1" ht="10.199999999999999">
      <c r="B1230" s="87"/>
      <c r="C1230" s="87"/>
      <c r="D1230" s="89"/>
      <c r="R1230" s="89"/>
      <c r="S1230" s="89"/>
      <c r="T1230" s="89"/>
    </row>
    <row r="1231" spans="2:20" s="86" customFormat="1" ht="10.199999999999999">
      <c r="B1231" s="87"/>
      <c r="C1231" s="87"/>
      <c r="D1231" s="89"/>
      <c r="R1231" s="89"/>
      <c r="S1231" s="89"/>
      <c r="T1231" s="89"/>
    </row>
    <row r="1232" spans="2:20" s="86" customFormat="1" ht="10.199999999999999">
      <c r="B1232" s="87"/>
      <c r="C1232" s="87"/>
      <c r="D1232" s="89"/>
      <c r="R1232" s="89"/>
      <c r="S1232" s="89"/>
      <c r="T1232" s="89"/>
    </row>
    <row r="1233" spans="2:20" s="86" customFormat="1" ht="10.199999999999999">
      <c r="B1233" s="87"/>
      <c r="C1233" s="87"/>
      <c r="D1233" s="89"/>
      <c r="R1233" s="89"/>
      <c r="S1233" s="89"/>
      <c r="T1233" s="89"/>
    </row>
    <row r="1234" spans="2:20" s="86" customFormat="1" ht="10.199999999999999">
      <c r="B1234" s="87"/>
      <c r="C1234" s="87"/>
      <c r="D1234" s="89"/>
      <c r="R1234" s="89"/>
      <c r="S1234" s="89"/>
      <c r="T1234" s="89"/>
    </row>
    <row r="1235" spans="2:20" s="86" customFormat="1" ht="10.199999999999999">
      <c r="B1235" s="87"/>
      <c r="C1235" s="87"/>
      <c r="D1235" s="89"/>
      <c r="R1235" s="89"/>
      <c r="S1235" s="89"/>
      <c r="T1235" s="89"/>
    </row>
    <row r="1236" spans="2:20" s="86" customFormat="1" ht="10.199999999999999">
      <c r="B1236" s="87"/>
      <c r="C1236" s="87"/>
      <c r="D1236" s="89"/>
      <c r="R1236" s="89"/>
      <c r="S1236" s="89"/>
      <c r="T1236" s="89"/>
    </row>
    <row r="1237" spans="2:20" s="86" customFormat="1" ht="10.199999999999999">
      <c r="B1237" s="87"/>
      <c r="C1237" s="87"/>
      <c r="D1237" s="89"/>
      <c r="R1237" s="89"/>
      <c r="S1237" s="89"/>
      <c r="T1237" s="89"/>
    </row>
    <row r="1238" spans="2:20" s="86" customFormat="1" ht="10.199999999999999">
      <c r="B1238" s="87"/>
      <c r="C1238" s="87"/>
      <c r="D1238" s="89"/>
      <c r="R1238" s="89"/>
      <c r="S1238" s="89"/>
      <c r="T1238" s="89"/>
    </row>
    <row r="1239" spans="2:20" s="86" customFormat="1" ht="10.199999999999999">
      <c r="B1239" s="87"/>
      <c r="C1239" s="87"/>
      <c r="D1239" s="89"/>
      <c r="R1239" s="89"/>
      <c r="S1239" s="89"/>
      <c r="T1239" s="89"/>
    </row>
    <row r="1240" spans="2:20" s="86" customFormat="1" ht="10.199999999999999">
      <c r="B1240" s="87"/>
      <c r="C1240" s="87"/>
      <c r="D1240" s="89"/>
      <c r="R1240" s="89"/>
      <c r="S1240" s="89"/>
      <c r="T1240" s="89"/>
    </row>
    <row r="1241" spans="2:20" s="86" customFormat="1" ht="10.199999999999999">
      <c r="B1241" s="87"/>
      <c r="C1241" s="87"/>
      <c r="D1241" s="89"/>
      <c r="R1241" s="89"/>
      <c r="S1241" s="89"/>
      <c r="T1241" s="89"/>
    </row>
    <row r="1242" spans="2:20" s="86" customFormat="1" ht="10.199999999999999">
      <c r="B1242" s="87"/>
      <c r="C1242" s="87"/>
      <c r="D1242" s="89"/>
      <c r="R1242" s="89"/>
      <c r="S1242" s="89"/>
      <c r="T1242" s="89"/>
    </row>
    <row r="1243" spans="2:20" s="86" customFormat="1" ht="10.199999999999999">
      <c r="B1243" s="87"/>
      <c r="C1243" s="87"/>
      <c r="D1243" s="89"/>
      <c r="R1243" s="89"/>
      <c r="S1243" s="89"/>
      <c r="T1243" s="89"/>
    </row>
    <row r="1244" spans="2:20" s="86" customFormat="1" ht="10.199999999999999">
      <c r="B1244" s="87"/>
      <c r="C1244" s="87"/>
      <c r="D1244" s="89"/>
      <c r="R1244" s="89"/>
      <c r="S1244" s="89"/>
      <c r="T1244" s="89"/>
    </row>
    <row r="1245" spans="2:20" s="86" customFormat="1" ht="10.199999999999999">
      <c r="B1245" s="87"/>
      <c r="C1245" s="87"/>
      <c r="D1245" s="89"/>
      <c r="R1245" s="89"/>
      <c r="S1245" s="89"/>
      <c r="T1245" s="89"/>
    </row>
    <row r="1246" spans="2:20" s="86" customFormat="1" ht="10.199999999999999">
      <c r="B1246" s="87"/>
      <c r="C1246" s="87"/>
      <c r="D1246" s="89"/>
      <c r="R1246" s="89"/>
      <c r="S1246" s="89"/>
      <c r="T1246" s="89"/>
    </row>
    <row r="1247" spans="2:20" s="86" customFormat="1" ht="10.199999999999999">
      <c r="B1247" s="87"/>
      <c r="C1247" s="87"/>
      <c r="D1247" s="89"/>
      <c r="R1247" s="89"/>
      <c r="S1247" s="89"/>
      <c r="T1247" s="89"/>
    </row>
    <row r="1248" spans="2:20" s="86" customFormat="1" ht="10.199999999999999">
      <c r="B1248" s="87"/>
      <c r="C1248" s="87"/>
      <c r="D1248" s="89"/>
      <c r="R1248" s="89"/>
      <c r="S1248" s="89"/>
      <c r="T1248" s="89"/>
    </row>
    <row r="1249" spans="2:20" s="86" customFormat="1" ht="10.199999999999999">
      <c r="B1249" s="87"/>
      <c r="C1249" s="87"/>
      <c r="D1249" s="89"/>
      <c r="R1249" s="89"/>
      <c r="S1249" s="89"/>
      <c r="T1249" s="89"/>
    </row>
    <row r="1250" spans="2:20" s="86" customFormat="1" ht="10.199999999999999">
      <c r="B1250" s="87"/>
      <c r="C1250" s="87"/>
      <c r="D1250" s="89"/>
      <c r="R1250" s="89"/>
      <c r="S1250" s="89"/>
      <c r="T1250" s="89"/>
    </row>
    <row r="1251" spans="2:20" s="86" customFormat="1" ht="10.199999999999999">
      <c r="B1251" s="87"/>
      <c r="C1251" s="87"/>
      <c r="D1251" s="89"/>
      <c r="R1251" s="89"/>
      <c r="S1251" s="89"/>
      <c r="T1251" s="89"/>
    </row>
    <row r="1252" spans="2:20" s="86" customFormat="1" ht="10.199999999999999">
      <c r="B1252" s="87"/>
      <c r="C1252" s="87"/>
      <c r="D1252" s="89"/>
      <c r="R1252" s="89"/>
      <c r="S1252" s="89"/>
      <c r="T1252" s="89"/>
    </row>
    <row r="1253" spans="2:20" s="86" customFormat="1" ht="10.199999999999999">
      <c r="B1253" s="87"/>
      <c r="C1253" s="87"/>
      <c r="D1253" s="89"/>
      <c r="R1253" s="89"/>
      <c r="S1253" s="89"/>
      <c r="T1253" s="89"/>
    </row>
    <row r="1254" spans="2:20" s="86" customFormat="1" ht="10.199999999999999">
      <c r="B1254" s="87"/>
      <c r="C1254" s="87"/>
      <c r="D1254" s="89"/>
      <c r="R1254" s="89"/>
      <c r="S1254" s="89"/>
      <c r="T1254" s="89"/>
    </row>
    <row r="1255" spans="2:20" s="86" customFormat="1" ht="10.199999999999999">
      <c r="B1255" s="87"/>
      <c r="C1255" s="87"/>
      <c r="D1255" s="89"/>
      <c r="R1255" s="89"/>
      <c r="S1255" s="89"/>
      <c r="T1255" s="89"/>
    </row>
    <row r="1256" spans="2:20" s="86" customFormat="1" ht="10.199999999999999">
      <c r="B1256" s="87"/>
      <c r="C1256" s="87"/>
      <c r="D1256" s="89"/>
      <c r="R1256" s="89"/>
      <c r="S1256" s="89"/>
      <c r="T1256" s="89"/>
    </row>
    <row r="1257" spans="2:20" s="86" customFormat="1" ht="10.199999999999999">
      <c r="B1257" s="87"/>
      <c r="C1257" s="87"/>
      <c r="D1257" s="89"/>
      <c r="R1257" s="89"/>
      <c r="S1257" s="89"/>
      <c r="T1257" s="89"/>
    </row>
    <row r="1258" spans="2:20" s="86" customFormat="1" ht="10.199999999999999">
      <c r="B1258" s="87"/>
      <c r="C1258" s="87"/>
      <c r="D1258" s="89"/>
      <c r="R1258" s="89"/>
      <c r="S1258" s="89"/>
      <c r="T1258" s="89"/>
    </row>
    <row r="1259" spans="2:20" s="86" customFormat="1" ht="10.199999999999999">
      <c r="B1259" s="87"/>
      <c r="C1259" s="87"/>
      <c r="D1259" s="89"/>
      <c r="R1259" s="89"/>
      <c r="S1259" s="89"/>
      <c r="T1259" s="89"/>
    </row>
    <row r="1260" spans="2:20" s="86" customFormat="1" ht="10.199999999999999">
      <c r="B1260" s="87"/>
      <c r="C1260" s="87"/>
      <c r="D1260" s="89"/>
      <c r="R1260" s="89"/>
      <c r="S1260" s="89"/>
      <c r="T1260" s="89"/>
    </row>
    <row r="1261" spans="2:20" s="86" customFormat="1" ht="10.199999999999999">
      <c r="B1261" s="87"/>
      <c r="C1261" s="87"/>
      <c r="D1261" s="89"/>
      <c r="R1261" s="89"/>
      <c r="S1261" s="89"/>
      <c r="T1261" s="89"/>
    </row>
    <row r="1262" spans="2:20" s="86" customFormat="1" ht="10.199999999999999">
      <c r="B1262" s="87"/>
      <c r="C1262" s="87"/>
      <c r="D1262" s="89"/>
      <c r="R1262" s="89"/>
      <c r="S1262" s="89"/>
      <c r="T1262" s="89"/>
    </row>
    <row r="1263" spans="2:20" s="86" customFormat="1" ht="10.199999999999999">
      <c r="B1263" s="87"/>
      <c r="C1263" s="87"/>
      <c r="D1263" s="89"/>
      <c r="R1263" s="89"/>
      <c r="S1263" s="89"/>
      <c r="T1263" s="89"/>
    </row>
    <row r="1264" spans="2:20" s="86" customFormat="1" ht="10.199999999999999">
      <c r="B1264" s="87"/>
      <c r="C1264" s="87"/>
      <c r="D1264" s="89"/>
      <c r="R1264" s="89"/>
      <c r="S1264" s="89"/>
      <c r="T1264" s="89"/>
    </row>
    <row r="1265" spans="2:20" s="86" customFormat="1" ht="10.199999999999999">
      <c r="B1265" s="87"/>
      <c r="C1265" s="87"/>
      <c r="D1265" s="89"/>
      <c r="R1265" s="89"/>
      <c r="S1265" s="89"/>
      <c r="T1265" s="89"/>
    </row>
    <row r="1266" spans="2:20" s="86" customFormat="1" ht="10.199999999999999">
      <c r="B1266" s="87"/>
      <c r="C1266" s="87"/>
      <c r="D1266" s="89"/>
      <c r="R1266" s="89"/>
      <c r="S1266" s="89"/>
      <c r="T1266" s="89"/>
    </row>
    <row r="1267" spans="2:20" s="86" customFormat="1" ht="10.199999999999999">
      <c r="B1267" s="87"/>
      <c r="C1267" s="87"/>
      <c r="D1267" s="89"/>
      <c r="R1267" s="89"/>
      <c r="S1267" s="89"/>
      <c r="T1267" s="89"/>
    </row>
    <row r="1268" spans="2:20" s="86" customFormat="1" ht="10.199999999999999">
      <c r="B1268" s="87"/>
      <c r="C1268" s="87"/>
      <c r="D1268" s="89"/>
      <c r="R1268" s="89"/>
      <c r="S1268" s="89"/>
      <c r="T1268" s="89"/>
    </row>
    <row r="1269" spans="2:20" s="86" customFormat="1" ht="10.199999999999999">
      <c r="B1269" s="87"/>
      <c r="C1269" s="87"/>
      <c r="D1269" s="89"/>
      <c r="R1269" s="89"/>
      <c r="S1269" s="89"/>
      <c r="T1269" s="89"/>
    </row>
    <row r="1270" spans="2:20" s="86" customFormat="1" ht="10.199999999999999">
      <c r="B1270" s="87"/>
      <c r="C1270" s="87"/>
      <c r="D1270" s="89"/>
      <c r="R1270" s="89"/>
      <c r="S1270" s="89"/>
      <c r="T1270" s="89"/>
    </row>
    <row r="1271" spans="2:20" s="86" customFormat="1" ht="10.199999999999999">
      <c r="B1271" s="87"/>
      <c r="C1271" s="87"/>
      <c r="D1271" s="89"/>
      <c r="R1271" s="89"/>
      <c r="S1271" s="89"/>
      <c r="T1271" s="89"/>
    </row>
    <row r="1272" spans="2:20" s="86" customFormat="1" ht="10.199999999999999">
      <c r="B1272" s="87"/>
      <c r="C1272" s="87"/>
      <c r="D1272" s="89"/>
      <c r="R1272" s="89"/>
      <c r="S1272" s="89"/>
      <c r="T1272" s="89"/>
    </row>
    <row r="1273" spans="2:20" s="86" customFormat="1" ht="10.199999999999999">
      <c r="B1273" s="87"/>
      <c r="C1273" s="87"/>
      <c r="D1273" s="89"/>
      <c r="R1273" s="89"/>
      <c r="S1273" s="89"/>
      <c r="T1273" s="89"/>
    </row>
    <row r="1274" spans="2:20" s="86" customFormat="1" ht="10.199999999999999">
      <c r="B1274" s="87"/>
      <c r="C1274" s="87"/>
      <c r="D1274" s="89"/>
      <c r="R1274" s="89"/>
      <c r="S1274" s="89"/>
      <c r="T1274" s="89"/>
    </row>
    <row r="1275" spans="2:20" s="86" customFormat="1" ht="10.199999999999999">
      <c r="B1275" s="87"/>
      <c r="C1275" s="87"/>
      <c r="D1275" s="89"/>
      <c r="R1275" s="89"/>
      <c r="S1275" s="89"/>
      <c r="T1275" s="89"/>
    </row>
    <row r="1276" spans="2:20" s="86" customFormat="1" ht="10.199999999999999">
      <c r="B1276" s="87"/>
      <c r="C1276" s="87"/>
      <c r="D1276" s="89"/>
      <c r="R1276" s="89"/>
      <c r="S1276" s="89"/>
      <c r="T1276" s="89"/>
    </row>
    <row r="1277" spans="2:20" s="86" customFormat="1" ht="10.199999999999999">
      <c r="B1277" s="87"/>
      <c r="C1277" s="87"/>
      <c r="D1277" s="89"/>
      <c r="R1277" s="89"/>
      <c r="S1277" s="89"/>
      <c r="T1277" s="89"/>
    </row>
    <row r="1278" spans="2:20" s="86" customFormat="1" ht="10.199999999999999">
      <c r="B1278" s="87"/>
      <c r="C1278" s="87"/>
      <c r="D1278" s="89"/>
      <c r="R1278" s="89"/>
      <c r="S1278" s="89"/>
      <c r="T1278" s="89"/>
    </row>
    <row r="1279" spans="2:20" s="86" customFormat="1" ht="10.199999999999999">
      <c r="B1279" s="87"/>
      <c r="C1279" s="87"/>
      <c r="D1279" s="89"/>
      <c r="R1279" s="89"/>
      <c r="S1279" s="89"/>
      <c r="T1279" s="89"/>
    </row>
    <row r="1280" spans="2:20" s="86" customFormat="1" ht="10.199999999999999">
      <c r="B1280" s="87"/>
      <c r="C1280" s="87"/>
      <c r="D1280" s="89"/>
      <c r="R1280" s="89"/>
      <c r="S1280" s="89"/>
      <c r="T1280" s="89"/>
    </row>
    <row r="1281" spans="2:20" s="86" customFormat="1" ht="10.199999999999999">
      <c r="B1281" s="87"/>
      <c r="C1281" s="87"/>
      <c r="D1281" s="89"/>
      <c r="R1281" s="89"/>
      <c r="S1281" s="89"/>
      <c r="T1281" s="89"/>
    </row>
    <row r="1282" spans="2:20" s="86" customFormat="1" ht="10.199999999999999">
      <c r="B1282" s="87"/>
      <c r="C1282" s="87"/>
      <c r="D1282" s="89"/>
      <c r="R1282" s="89"/>
      <c r="S1282" s="89"/>
      <c r="T1282" s="89"/>
    </row>
    <row r="1283" spans="2:20" s="86" customFormat="1" ht="10.199999999999999">
      <c r="B1283" s="87"/>
      <c r="C1283" s="87"/>
      <c r="D1283" s="89"/>
      <c r="R1283" s="89"/>
      <c r="S1283" s="89"/>
      <c r="T1283" s="89"/>
    </row>
    <row r="1284" spans="2:20" s="86" customFormat="1" ht="10.199999999999999">
      <c r="B1284" s="87"/>
      <c r="C1284" s="87"/>
      <c r="D1284" s="89"/>
      <c r="R1284" s="89"/>
      <c r="S1284" s="89"/>
      <c r="T1284" s="89"/>
    </row>
    <row r="1285" spans="2:20" s="86" customFormat="1" ht="10.199999999999999">
      <c r="B1285" s="87"/>
      <c r="C1285" s="87"/>
      <c r="D1285" s="89"/>
      <c r="R1285" s="89"/>
      <c r="S1285" s="89"/>
      <c r="T1285" s="89"/>
    </row>
    <row r="1286" spans="2:20" s="86" customFormat="1" ht="10.199999999999999">
      <c r="B1286" s="87"/>
      <c r="C1286" s="87"/>
      <c r="D1286" s="89"/>
      <c r="R1286" s="89"/>
      <c r="S1286" s="89"/>
      <c r="T1286" s="89"/>
    </row>
    <row r="1287" spans="2:20" s="86" customFormat="1" ht="10.199999999999999">
      <c r="B1287" s="87"/>
      <c r="C1287" s="87"/>
      <c r="D1287" s="89"/>
      <c r="R1287" s="89"/>
      <c r="S1287" s="89"/>
      <c r="T1287" s="89"/>
    </row>
    <row r="1288" spans="2:20" s="86" customFormat="1" ht="10.199999999999999">
      <c r="B1288" s="87"/>
      <c r="C1288" s="87"/>
      <c r="D1288" s="89"/>
      <c r="R1288" s="89"/>
      <c r="S1288" s="89"/>
      <c r="T1288" s="89"/>
    </row>
    <row r="1289" spans="2:20" s="86" customFormat="1" ht="10.199999999999999">
      <c r="B1289" s="87"/>
      <c r="C1289" s="87"/>
      <c r="D1289" s="89"/>
      <c r="R1289" s="89"/>
      <c r="S1289" s="89"/>
      <c r="T1289" s="89"/>
    </row>
    <row r="1290" spans="2:20" s="86" customFormat="1" ht="10.199999999999999">
      <c r="B1290" s="87"/>
      <c r="C1290" s="87"/>
      <c r="D1290" s="89"/>
      <c r="R1290" s="89"/>
      <c r="S1290" s="89"/>
      <c r="T1290" s="89"/>
    </row>
    <row r="1291" spans="2:20" s="86" customFormat="1" ht="10.199999999999999">
      <c r="B1291" s="87"/>
      <c r="C1291" s="87"/>
      <c r="D1291" s="89"/>
      <c r="R1291" s="89"/>
      <c r="S1291" s="89"/>
      <c r="T1291" s="89"/>
    </row>
    <row r="1292" spans="2:20" s="86" customFormat="1" ht="10.199999999999999">
      <c r="B1292" s="87"/>
      <c r="C1292" s="87"/>
      <c r="D1292" s="89"/>
      <c r="R1292" s="89"/>
      <c r="S1292" s="89"/>
      <c r="T1292" s="89"/>
    </row>
    <row r="1293" spans="2:20" s="86" customFormat="1" ht="10.199999999999999">
      <c r="B1293" s="87"/>
      <c r="C1293" s="87"/>
      <c r="D1293" s="89"/>
      <c r="R1293" s="89"/>
      <c r="S1293" s="89"/>
      <c r="T1293" s="89"/>
    </row>
    <row r="1294" spans="2:20" s="86" customFormat="1" ht="10.199999999999999">
      <c r="B1294" s="87"/>
      <c r="C1294" s="87"/>
      <c r="D1294" s="89"/>
      <c r="R1294" s="89"/>
      <c r="S1294" s="89"/>
      <c r="T1294" s="89"/>
    </row>
    <row r="1295" spans="2:20" s="86" customFormat="1" ht="10.199999999999999">
      <c r="B1295" s="87"/>
      <c r="C1295" s="87"/>
      <c r="D1295" s="89"/>
      <c r="R1295" s="89"/>
      <c r="S1295" s="89"/>
      <c r="T1295" s="89"/>
    </row>
    <row r="1296" spans="2:20" s="86" customFormat="1" ht="10.199999999999999">
      <c r="B1296" s="87"/>
      <c r="C1296" s="87"/>
      <c r="D1296" s="89"/>
      <c r="R1296" s="89"/>
      <c r="S1296" s="89"/>
      <c r="T1296" s="89"/>
    </row>
    <row r="1297" spans="2:20" s="86" customFormat="1" ht="10.199999999999999">
      <c r="B1297" s="87"/>
      <c r="C1297" s="87"/>
      <c r="D1297" s="89"/>
      <c r="R1297" s="89"/>
      <c r="S1297" s="89"/>
      <c r="T1297" s="89"/>
    </row>
    <row r="1298" spans="2:20" s="86" customFormat="1" ht="10.199999999999999">
      <c r="B1298" s="87"/>
      <c r="C1298" s="87"/>
      <c r="D1298" s="89"/>
      <c r="R1298" s="89"/>
      <c r="S1298" s="89"/>
      <c r="T1298" s="89"/>
    </row>
    <row r="1299" spans="2:20" s="86" customFormat="1" ht="10.199999999999999">
      <c r="B1299" s="87"/>
      <c r="C1299" s="87"/>
      <c r="D1299" s="89"/>
      <c r="R1299" s="89"/>
      <c r="S1299" s="89"/>
      <c r="T1299" s="89"/>
    </row>
    <row r="1300" spans="2:20" s="86" customFormat="1" ht="10.199999999999999">
      <c r="B1300" s="87"/>
      <c r="C1300" s="87"/>
      <c r="D1300" s="89"/>
      <c r="R1300" s="89"/>
      <c r="S1300" s="89"/>
      <c r="T1300" s="89"/>
    </row>
    <row r="1301" spans="2:20" s="86" customFormat="1" ht="10.199999999999999">
      <c r="B1301" s="87"/>
      <c r="C1301" s="87"/>
      <c r="D1301" s="89"/>
      <c r="R1301" s="89"/>
      <c r="S1301" s="89"/>
      <c r="T1301" s="89"/>
    </row>
    <row r="1302" spans="2:20" s="86" customFormat="1" ht="10.199999999999999">
      <c r="B1302" s="87"/>
      <c r="C1302" s="87"/>
      <c r="D1302" s="89"/>
      <c r="R1302" s="89"/>
      <c r="S1302" s="89"/>
      <c r="T1302" s="89"/>
    </row>
    <row r="1303" spans="2:20" s="86" customFormat="1" ht="10.199999999999999">
      <c r="B1303" s="87"/>
      <c r="C1303" s="87"/>
      <c r="D1303" s="89"/>
      <c r="R1303" s="89"/>
      <c r="S1303" s="89"/>
      <c r="T1303" s="89"/>
    </row>
    <row r="1304" spans="2:20" s="86" customFormat="1" ht="10.199999999999999">
      <c r="B1304" s="87"/>
      <c r="C1304" s="87"/>
      <c r="D1304" s="89"/>
      <c r="R1304" s="89"/>
      <c r="S1304" s="89"/>
      <c r="T1304" s="89"/>
    </row>
    <row r="1305" spans="2:20" s="86" customFormat="1" ht="10.199999999999999">
      <c r="B1305" s="87"/>
      <c r="C1305" s="87"/>
      <c r="D1305" s="89"/>
      <c r="R1305" s="89"/>
      <c r="S1305" s="89"/>
      <c r="T1305" s="89"/>
    </row>
    <row r="1306" spans="2:20" s="86" customFormat="1" ht="10.199999999999999">
      <c r="B1306" s="87"/>
      <c r="C1306" s="87"/>
      <c r="D1306" s="89"/>
      <c r="R1306" s="89"/>
      <c r="S1306" s="89"/>
      <c r="T1306" s="89"/>
    </row>
    <row r="1307" spans="2:20" s="86" customFormat="1" ht="10.199999999999999">
      <c r="B1307" s="87"/>
      <c r="C1307" s="87"/>
      <c r="D1307" s="89"/>
      <c r="R1307" s="89"/>
      <c r="S1307" s="89"/>
      <c r="T1307" s="89"/>
    </row>
    <row r="1308" spans="2:20" s="86" customFormat="1" ht="10.199999999999999">
      <c r="B1308" s="87"/>
      <c r="C1308" s="87"/>
      <c r="D1308" s="89"/>
      <c r="R1308" s="89"/>
      <c r="S1308" s="89"/>
      <c r="T1308" s="89"/>
    </row>
    <row r="1309" spans="2:20" s="86" customFormat="1" ht="10.199999999999999">
      <c r="B1309" s="87"/>
      <c r="C1309" s="87"/>
      <c r="D1309" s="89"/>
      <c r="R1309" s="89"/>
      <c r="S1309" s="89"/>
      <c r="T1309" s="89"/>
    </row>
    <row r="1310" spans="2:20" s="86" customFormat="1" ht="10.199999999999999">
      <c r="B1310" s="87"/>
      <c r="C1310" s="87"/>
      <c r="D1310" s="89"/>
      <c r="R1310" s="89"/>
      <c r="S1310" s="89"/>
      <c r="T1310" s="89"/>
    </row>
    <row r="1311" spans="2:20" s="86" customFormat="1" ht="10.199999999999999">
      <c r="B1311" s="87"/>
      <c r="C1311" s="87"/>
      <c r="D1311" s="89"/>
      <c r="R1311" s="89"/>
      <c r="S1311" s="89"/>
      <c r="T1311" s="89"/>
    </row>
    <row r="1312" spans="2:20" s="86" customFormat="1" ht="10.199999999999999">
      <c r="B1312" s="87"/>
      <c r="C1312" s="87"/>
      <c r="D1312" s="89"/>
      <c r="R1312" s="89"/>
      <c r="S1312" s="89"/>
      <c r="T1312" s="89"/>
    </row>
    <row r="1313" spans="2:20" s="86" customFormat="1" ht="10.199999999999999">
      <c r="B1313" s="87"/>
      <c r="C1313" s="87"/>
      <c r="D1313" s="89"/>
      <c r="R1313" s="89"/>
      <c r="S1313" s="89"/>
      <c r="T1313" s="89"/>
    </row>
    <row r="1314" spans="2:20" s="86" customFormat="1" ht="10.199999999999999">
      <c r="B1314" s="87"/>
      <c r="C1314" s="87"/>
      <c r="D1314" s="89"/>
      <c r="R1314" s="89"/>
      <c r="S1314" s="89"/>
      <c r="T1314" s="89"/>
    </row>
    <row r="1315" spans="2:20" s="86" customFormat="1" ht="10.199999999999999">
      <c r="B1315" s="87"/>
      <c r="C1315" s="87"/>
      <c r="D1315" s="89"/>
      <c r="R1315" s="89"/>
      <c r="S1315" s="89"/>
      <c r="T1315" s="89"/>
    </row>
    <row r="1316" spans="2:20" s="86" customFormat="1" ht="10.199999999999999">
      <c r="B1316" s="87"/>
      <c r="C1316" s="87"/>
      <c r="D1316" s="89"/>
      <c r="R1316" s="89"/>
      <c r="S1316" s="89"/>
      <c r="T1316" s="89"/>
    </row>
    <row r="1317" spans="2:20" s="86" customFormat="1" ht="10.199999999999999">
      <c r="B1317" s="87"/>
      <c r="C1317" s="87"/>
      <c r="D1317" s="89"/>
      <c r="R1317" s="89"/>
      <c r="S1317" s="89"/>
      <c r="T1317" s="89"/>
    </row>
    <row r="1318" spans="2:20" s="86" customFormat="1" ht="10.199999999999999">
      <c r="B1318" s="87"/>
      <c r="C1318" s="87"/>
      <c r="D1318" s="89"/>
      <c r="R1318" s="89"/>
      <c r="S1318" s="89"/>
      <c r="T1318" s="89"/>
    </row>
    <row r="1319" spans="2:20" s="86" customFormat="1" ht="10.199999999999999">
      <c r="B1319" s="87"/>
      <c r="C1319" s="87"/>
      <c r="D1319" s="89"/>
      <c r="R1319" s="89"/>
      <c r="S1319" s="89"/>
      <c r="T1319" s="89"/>
    </row>
    <row r="1320" spans="2:20" s="86" customFormat="1" ht="10.199999999999999">
      <c r="B1320" s="87"/>
      <c r="C1320" s="87"/>
      <c r="D1320" s="89"/>
      <c r="R1320" s="89"/>
      <c r="S1320" s="89"/>
      <c r="T1320" s="89"/>
    </row>
    <row r="1321" spans="2:20" s="86" customFormat="1" ht="10.199999999999999">
      <c r="B1321" s="87"/>
      <c r="C1321" s="87"/>
      <c r="D1321" s="89"/>
      <c r="R1321" s="89"/>
      <c r="S1321" s="89"/>
      <c r="T1321" s="89"/>
    </row>
    <row r="1322" spans="2:20" s="86" customFormat="1" ht="10.199999999999999">
      <c r="B1322" s="87"/>
      <c r="C1322" s="87"/>
      <c r="D1322" s="89"/>
      <c r="R1322" s="89"/>
      <c r="S1322" s="89"/>
      <c r="T1322" s="89"/>
    </row>
    <row r="1323" spans="2:20" s="86" customFormat="1" ht="10.199999999999999">
      <c r="B1323" s="87"/>
      <c r="C1323" s="87"/>
      <c r="D1323" s="89"/>
      <c r="R1323" s="89"/>
      <c r="S1323" s="89"/>
      <c r="T1323" s="89"/>
    </row>
    <row r="1324" spans="2:20" s="86" customFormat="1" ht="10.199999999999999">
      <c r="B1324" s="87"/>
      <c r="C1324" s="87"/>
      <c r="D1324" s="89"/>
      <c r="R1324" s="89"/>
      <c r="S1324" s="89"/>
      <c r="T1324" s="89"/>
    </row>
    <row r="1325" spans="2:20" s="86" customFormat="1" ht="10.199999999999999">
      <c r="B1325" s="87"/>
      <c r="C1325" s="87"/>
      <c r="D1325" s="89"/>
      <c r="R1325" s="89"/>
      <c r="S1325" s="89"/>
      <c r="T1325" s="89"/>
    </row>
    <row r="1326" spans="2:20" s="86" customFormat="1" ht="10.199999999999999">
      <c r="B1326" s="87"/>
      <c r="C1326" s="87"/>
      <c r="D1326" s="89"/>
      <c r="R1326" s="89"/>
      <c r="S1326" s="89"/>
      <c r="T1326" s="89"/>
    </row>
    <row r="1327" spans="2:20" s="86" customFormat="1" ht="10.199999999999999">
      <c r="B1327" s="87"/>
      <c r="C1327" s="87"/>
      <c r="D1327" s="89"/>
      <c r="R1327" s="89"/>
      <c r="S1327" s="89"/>
      <c r="T1327" s="89"/>
    </row>
    <row r="1328" spans="2:20" s="86" customFormat="1" ht="10.199999999999999">
      <c r="B1328" s="87"/>
      <c r="C1328" s="87"/>
      <c r="D1328" s="89"/>
      <c r="R1328" s="89"/>
      <c r="S1328" s="89"/>
      <c r="T1328" s="89"/>
    </row>
    <row r="1329" spans="2:20" s="86" customFormat="1" ht="10.199999999999999">
      <c r="B1329" s="87"/>
      <c r="C1329" s="87"/>
      <c r="D1329" s="89"/>
      <c r="R1329" s="89"/>
      <c r="S1329" s="89"/>
      <c r="T1329" s="89"/>
    </row>
    <row r="1330" spans="2:20" s="86" customFormat="1" ht="10.199999999999999">
      <c r="B1330" s="87"/>
      <c r="C1330" s="87"/>
      <c r="D1330" s="89"/>
      <c r="R1330" s="89"/>
      <c r="S1330" s="89"/>
      <c r="T1330" s="89"/>
    </row>
    <row r="1331" spans="2:20" s="86" customFormat="1" ht="10.199999999999999">
      <c r="B1331" s="87"/>
      <c r="C1331" s="87"/>
      <c r="D1331" s="89"/>
      <c r="R1331" s="89"/>
      <c r="S1331" s="89"/>
      <c r="T1331" s="89"/>
    </row>
    <row r="1332" spans="2:20" s="86" customFormat="1" ht="10.199999999999999">
      <c r="B1332" s="87"/>
      <c r="C1332" s="87"/>
      <c r="D1332" s="89"/>
      <c r="R1332" s="89"/>
      <c r="S1332" s="89"/>
      <c r="T1332" s="89"/>
    </row>
    <row r="1333" spans="2:20" s="86" customFormat="1" ht="10.199999999999999">
      <c r="B1333" s="87"/>
      <c r="C1333" s="87"/>
      <c r="D1333" s="89"/>
      <c r="R1333" s="89"/>
      <c r="S1333" s="89"/>
      <c r="T1333" s="89"/>
    </row>
    <row r="1334" spans="2:20" s="86" customFormat="1" ht="10.199999999999999">
      <c r="B1334" s="87"/>
      <c r="C1334" s="87"/>
      <c r="D1334" s="89"/>
      <c r="R1334" s="89"/>
      <c r="S1334" s="89"/>
      <c r="T1334" s="89"/>
    </row>
    <row r="1335" spans="2:20" s="86" customFormat="1" ht="10.199999999999999">
      <c r="B1335" s="87"/>
      <c r="C1335" s="87"/>
      <c r="D1335" s="89"/>
      <c r="R1335" s="89"/>
      <c r="S1335" s="89"/>
      <c r="T1335" s="89"/>
    </row>
    <row r="1336" spans="2:20" s="86" customFormat="1" ht="10.199999999999999">
      <c r="B1336" s="87"/>
      <c r="C1336" s="87"/>
      <c r="D1336" s="89"/>
      <c r="R1336" s="89"/>
      <c r="S1336" s="89"/>
      <c r="T1336" s="89"/>
    </row>
    <row r="1337" spans="2:20" s="86" customFormat="1" ht="10.199999999999999">
      <c r="B1337" s="87"/>
      <c r="C1337" s="87"/>
      <c r="D1337" s="89"/>
      <c r="R1337" s="89"/>
      <c r="S1337" s="89"/>
      <c r="T1337" s="89"/>
    </row>
    <row r="1338" spans="2:20" s="86" customFormat="1" ht="10.199999999999999">
      <c r="B1338" s="87"/>
      <c r="C1338" s="87"/>
      <c r="D1338" s="89"/>
      <c r="R1338" s="89"/>
      <c r="S1338" s="89"/>
      <c r="T1338" s="89"/>
    </row>
    <row r="1339" spans="2:20" s="86" customFormat="1" ht="10.199999999999999">
      <c r="B1339" s="87"/>
      <c r="C1339" s="87"/>
      <c r="D1339" s="89"/>
      <c r="R1339" s="89"/>
      <c r="S1339" s="89"/>
      <c r="T1339" s="89"/>
    </row>
    <row r="1340" spans="2:20" s="86" customFormat="1" ht="10.199999999999999">
      <c r="B1340" s="87"/>
      <c r="C1340" s="87"/>
      <c r="D1340" s="89"/>
      <c r="R1340" s="89"/>
      <c r="S1340" s="89"/>
      <c r="T1340" s="89"/>
    </row>
    <row r="1341" spans="2:20" s="86" customFormat="1" ht="10.199999999999999">
      <c r="B1341" s="87"/>
      <c r="C1341" s="87"/>
      <c r="D1341" s="89"/>
      <c r="R1341" s="89"/>
      <c r="S1341" s="89"/>
      <c r="T1341" s="89"/>
    </row>
    <row r="1342" spans="2:20" s="86" customFormat="1" ht="10.199999999999999">
      <c r="B1342" s="87"/>
      <c r="C1342" s="87"/>
      <c r="D1342" s="89"/>
      <c r="R1342" s="89"/>
      <c r="S1342" s="89"/>
      <c r="T1342" s="89"/>
    </row>
    <row r="1343" spans="2:20" s="86" customFormat="1" ht="10.199999999999999">
      <c r="B1343" s="87"/>
      <c r="C1343" s="87"/>
      <c r="D1343" s="89"/>
      <c r="R1343" s="89"/>
      <c r="S1343" s="89"/>
      <c r="T1343" s="89"/>
    </row>
    <row r="1344" spans="2:20" s="86" customFormat="1" ht="10.199999999999999">
      <c r="B1344" s="87"/>
      <c r="C1344" s="87"/>
      <c r="D1344" s="89"/>
      <c r="R1344" s="89"/>
      <c r="S1344" s="89"/>
      <c r="T1344" s="89"/>
    </row>
    <row r="1345" spans="2:20" s="86" customFormat="1" ht="10.199999999999999">
      <c r="B1345" s="87"/>
      <c r="C1345" s="87"/>
      <c r="D1345" s="89"/>
      <c r="R1345" s="89"/>
      <c r="S1345" s="89"/>
      <c r="T1345" s="89"/>
    </row>
    <row r="1346" spans="2:20" s="86" customFormat="1" ht="10.199999999999999">
      <c r="B1346" s="87"/>
      <c r="C1346" s="87"/>
      <c r="D1346" s="89"/>
      <c r="R1346" s="89"/>
      <c r="S1346" s="89"/>
      <c r="T1346" s="89"/>
    </row>
    <row r="1347" spans="2:20" s="86" customFormat="1" ht="10.199999999999999">
      <c r="B1347" s="87"/>
      <c r="C1347" s="87"/>
      <c r="D1347" s="89"/>
      <c r="R1347" s="89"/>
      <c r="S1347" s="89"/>
      <c r="T1347" s="89"/>
    </row>
    <row r="1348" spans="2:20" s="86" customFormat="1" ht="10.199999999999999">
      <c r="B1348" s="87"/>
      <c r="C1348" s="87"/>
      <c r="D1348" s="89"/>
      <c r="R1348" s="89"/>
      <c r="S1348" s="89"/>
      <c r="T1348" s="89"/>
    </row>
    <row r="1349" spans="2:20" s="86" customFormat="1" ht="10.199999999999999">
      <c r="B1349" s="87"/>
      <c r="C1349" s="87"/>
      <c r="D1349" s="89"/>
      <c r="R1349" s="89"/>
      <c r="S1349" s="89"/>
      <c r="T1349" s="89"/>
    </row>
    <row r="1350" spans="2:20" s="86" customFormat="1" ht="10.199999999999999">
      <c r="B1350" s="87"/>
      <c r="C1350" s="87"/>
      <c r="D1350" s="89"/>
      <c r="R1350" s="89"/>
      <c r="S1350" s="89"/>
      <c r="T1350" s="89"/>
    </row>
    <row r="1351" spans="2:20" s="86" customFormat="1" ht="10.199999999999999">
      <c r="B1351" s="87"/>
      <c r="C1351" s="87"/>
      <c r="D1351" s="89"/>
      <c r="R1351" s="89"/>
      <c r="S1351" s="89"/>
      <c r="T1351" s="89"/>
    </row>
    <row r="1352" spans="2:20" s="86" customFormat="1" ht="10.199999999999999">
      <c r="B1352" s="87"/>
      <c r="C1352" s="87"/>
      <c r="D1352" s="89"/>
      <c r="R1352" s="89"/>
      <c r="S1352" s="89"/>
      <c r="T1352" s="89"/>
    </row>
    <row r="1353" spans="2:20" s="86" customFormat="1" ht="10.199999999999999">
      <c r="B1353" s="87"/>
      <c r="C1353" s="87"/>
      <c r="D1353" s="89"/>
      <c r="R1353" s="89"/>
      <c r="S1353" s="89"/>
      <c r="T1353" s="89"/>
    </row>
    <row r="1354" spans="2:20" s="86" customFormat="1" ht="10.199999999999999">
      <c r="B1354" s="87"/>
      <c r="C1354" s="87"/>
      <c r="D1354" s="89"/>
      <c r="R1354" s="89"/>
      <c r="S1354" s="89"/>
      <c r="T1354" s="89"/>
    </row>
    <row r="1355" spans="2:20" s="86" customFormat="1" ht="10.199999999999999">
      <c r="B1355" s="87"/>
      <c r="C1355" s="87"/>
      <c r="D1355" s="89"/>
      <c r="R1355" s="89"/>
      <c r="S1355" s="89"/>
      <c r="T1355" s="89"/>
    </row>
    <row r="1356" spans="2:20" s="86" customFormat="1" ht="10.199999999999999">
      <c r="B1356" s="87"/>
      <c r="C1356" s="87"/>
      <c r="D1356" s="89"/>
      <c r="R1356" s="89"/>
      <c r="S1356" s="89"/>
      <c r="T1356" s="89"/>
    </row>
    <row r="1357" spans="2:20" s="86" customFormat="1" ht="10.199999999999999">
      <c r="B1357" s="87"/>
      <c r="C1357" s="87"/>
      <c r="D1357" s="89"/>
      <c r="R1357" s="89"/>
      <c r="S1357" s="89"/>
      <c r="T1357" s="89"/>
    </row>
    <row r="1358" spans="2:20" s="86" customFormat="1" ht="10.199999999999999">
      <c r="B1358" s="87"/>
      <c r="C1358" s="87"/>
      <c r="D1358" s="89"/>
      <c r="R1358" s="89"/>
      <c r="S1358" s="89"/>
      <c r="T1358" s="89"/>
    </row>
    <row r="1359" spans="2:20" s="86" customFormat="1" ht="10.199999999999999">
      <c r="B1359" s="87"/>
      <c r="C1359" s="87"/>
      <c r="D1359" s="89"/>
      <c r="R1359" s="89"/>
      <c r="S1359" s="89"/>
      <c r="T1359" s="89"/>
    </row>
    <row r="1360" spans="2:20" s="86" customFormat="1" ht="10.199999999999999">
      <c r="B1360" s="87"/>
      <c r="C1360" s="87"/>
      <c r="D1360" s="89"/>
      <c r="R1360" s="89"/>
      <c r="S1360" s="89"/>
      <c r="T1360" s="89"/>
    </row>
    <row r="1361" spans="2:20" s="86" customFormat="1" ht="10.199999999999999">
      <c r="B1361" s="87"/>
      <c r="C1361" s="87"/>
      <c r="D1361" s="89"/>
      <c r="R1361" s="89"/>
      <c r="S1361" s="89"/>
      <c r="T1361" s="89"/>
    </row>
    <row r="1362" spans="2:20" s="86" customFormat="1" ht="10.199999999999999">
      <c r="B1362" s="87"/>
      <c r="C1362" s="87"/>
      <c r="D1362" s="89"/>
      <c r="R1362" s="89"/>
      <c r="S1362" s="89"/>
      <c r="T1362" s="89"/>
    </row>
    <row r="1363" spans="2:20" s="86" customFormat="1" ht="10.199999999999999">
      <c r="B1363" s="87"/>
      <c r="C1363" s="87"/>
      <c r="D1363" s="89"/>
      <c r="R1363" s="89"/>
      <c r="S1363" s="89"/>
      <c r="T1363" s="89"/>
    </row>
    <row r="1364" spans="2:20" s="86" customFormat="1" ht="10.199999999999999">
      <c r="B1364" s="87"/>
      <c r="C1364" s="87"/>
      <c r="D1364" s="89"/>
      <c r="R1364" s="89"/>
      <c r="S1364" s="89"/>
      <c r="T1364" s="89"/>
    </row>
    <row r="1365" spans="2:20" s="86" customFormat="1" ht="10.199999999999999">
      <c r="B1365" s="87"/>
      <c r="C1365" s="87"/>
      <c r="D1365" s="89"/>
      <c r="R1365" s="89"/>
      <c r="S1365" s="89"/>
      <c r="T1365" s="89"/>
    </row>
    <row r="1366" spans="2:20" s="86" customFormat="1" ht="10.199999999999999">
      <c r="B1366" s="87"/>
      <c r="C1366" s="87"/>
      <c r="D1366" s="89"/>
      <c r="R1366" s="89"/>
      <c r="S1366" s="89"/>
      <c r="T1366" s="89"/>
    </row>
    <row r="1367" spans="2:20" s="86" customFormat="1" ht="10.199999999999999">
      <c r="B1367" s="87"/>
      <c r="C1367" s="87"/>
      <c r="D1367" s="89"/>
      <c r="R1367" s="89"/>
      <c r="S1367" s="89"/>
      <c r="T1367" s="89"/>
    </row>
    <row r="1368" spans="2:20" s="86" customFormat="1" ht="10.199999999999999">
      <c r="B1368" s="87"/>
      <c r="C1368" s="87"/>
      <c r="D1368" s="89"/>
      <c r="R1368" s="89"/>
      <c r="S1368" s="89"/>
      <c r="T1368" s="89"/>
    </row>
    <row r="1369" spans="2:20" s="86" customFormat="1" ht="10.199999999999999">
      <c r="B1369" s="87"/>
      <c r="C1369" s="87"/>
      <c r="D1369" s="89"/>
      <c r="R1369" s="89"/>
      <c r="S1369" s="89"/>
      <c r="T1369" s="89"/>
    </row>
    <row r="1370" spans="2:20" s="86" customFormat="1" ht="10.199999999999999">
      <c r="B1370" s="87"/>
      <c r="C1370" s="87"/>
      <c r="D1370" s="89"/>
      <c r="R1370" s="89"/>
      <c r="S1370" s="89"/>
      <c r="T1370" s="89"/>
    </row>
    <row r="1371" spans="2:20" s="86" customFormat="1" ht="10.199999999999999">
      <c r="B1371" s="87"/>
      <c r="C1371" s="87"/>
      <c r="D1371" s="89"/>
      <c r="R1371" s="89"/>
      <c r="S1371" s="89"/>
      <c r="T1371" s="89"/>
    </row>
    <row r="1372" spans="2:20" s="86" customFormat="1" ht="10.199999999999999">
      <c r="B1372" s="87"/>
      <c r="C1372" s="87"/>
      <c r="D1372" s="89"/>
      <c r="R1372" s="89"/>
      <c r="S1372" s="89"/>
      <c r="T1372" s="89"/>
    </row>
    <row r="1373" spans="2:20" s="86" customFormat="1" ht="10.199999999999999">
      <c r="B1373" s="87"/>
      <c r="C1373" s="87"/>
      <c r="D1373" s="89"/>
      <c r="R1373" s="89"/>
      <c r="S1373" s="89"/>
      <c r="T1373" s="89"/>
    </row>
    <row r="1374" spans="2:20" s="86" customFormat="1" ht="10.199999999999999">
      <c r="B1374" s="87"/>
      <c r="C1374" s="87"/>
      <c r="D1374" s="89"/>
      <c r="R1374" s="89"/>
      <c r="S1374" s="89"/>
      <c r="T1374" s="89"/>
    </row>
    <row r="1375" spans="2:20" s="86" customFormat="1" ht="10.199999999999999">
      <c r="B1375" s="87"/>
      <c r="C1375" s="87"/>
      <c r="D1375" s="89"/>
      <c r="R1375" s="89"/>
      <c r="S1375" s="89"/>
      <c r="T1375" s="89"/>
    </row>
    <row r="1376" spans="2:20" s="86" customFormat="1" ht="10.199999999999999">
      <c r="B1376" s="87"/>
      <c r="C1376" s="87"/>
      <c r="D1376" s="89"/>
      <c r="R1376" s="89"/>
      <c r="S1376" s="89"/>
      <c r="T1376" s="89"/>
    </row>
    <row r="1377" spans="2:20" s="86" customFormat="1" ht="10.199999999999999">
      <c r="B1377" s="87"/>
      <c r="C1377" s="87"/>
      <c r="D1377" s="89"/>
      <c r="R1377" s="89"/>
      <c r="S1377" s="89"/>
      <c r="T1377" s="89"/>
    </row>
    <row r="1378" spans="2:20" s="86" customFormat="1" ht="10.199999999999999">
      <c r="B1378" s="87"/>
      <c r="C1378" s="87"/>
      <c r="D1378" s="89"/>
      <c r="R1378" s="89"/>
      <c r="S1378" s="89"/>
      <c r="T1378" s="89"/>
    </row>
    <row r="1379" spans="2:20" s="86" customFormat="1" ht="10.199999999999999">
      <c r="B1379" s="87"/>
      <c r="C1379" s="87"/>
      <c r="D1379" s="89"/>
      <c r="R1379" s="89"/>
      <c r="S1379" s="89"/>
      <c r="T1379" s="89"/>
    </row>
    <row r="1380" spans="2:20" s="86" customFormat="1" ht="10.199999999999999">
      <c r="B1380" s="87"/>
      <c r="C1380" s="87"/>
      <c r="D1380" s="89"/>
      <c r="R1380" s="89"/>
      <c r="S1380" s="89"/>
      <c r="T1380" s="89"/>
    </row>
    <row r="1381" spans="2:20" s="86" customFormat="1" ht="10.199999999999999">
      <c r="B1381" s="87"/>
      <c r="C1381" s="87"/>
      <c r="D1381" s="89"/>
      <c r="R1381" s="89"/>
      <c r="S1381" s="89"/>
      <c r="T1381" s="89"/>
    </row>
    <row r="1382" spans="2:20" s="86" customFormat="1" ht="10.199999999999999">
      <c r="B1382" s="87"/>
      <c r="C1382" s="87"/>
      <c r="D1382" s="89"/>
      <c r="R1382" s="89"/>
      <c r="S1382" s="89"/>
      <c r="T1382" s="89"/>
    </row>
    <row r="1383" spans="2:20" s="86" customFormat="1" ht="10.199999999999999">
      <c r="B1383" s="87"/>
      <c r="C1383" s="87"/>
      <c r="D1383" s="89"/>
      <c r="R1383" s="89"/>
      <c r="S1383" s="89"/>
      <c r="T1383" s="89"/>
    </row>
    <row r="1384" spans="2:20" s="86" customFormat="1" ht="10.199999999999999">
      <c r="B1384" s="87"/>
      <c r="C1384" s="87"/>
      <c r="D1384" s="89"/>
      <c r="R1384" s="89"/>
      <c r="S1384" s="89"/>
      <c r="T1384" s="89"/>
    </row>
    <row r="1385" spans="2:20" s="86" customFormat="1" ht="10.199999999999999">
      <c r="B1385" s="87"/>
      <c r="C1385" s="87"/>
      <c r="D1385" s="89"/>
      <c r="R1385" s="89"/>
      <c r="S1385" s="89"/>
      <c r="T1385" s="89"/>
    </row>
    <row r="1386" spans="2:20" s="86" customFormat="1" ht="10.199999999999999">
      <c r="B1386" s="87"/>
      <c r="C1386" s="87"/>
      <c r="D1386" s="89"/>
      <c r="R1386" s="89"/>
      <c r="S1386" s="89"/>
      <c r="T1386" s="89"/>
    </row>
    <row r="1387" spans="2:20" s="86" customFormat="1" ht="10.199999999999999">
      <c r="B1387" s="87"/>
      <c r="C1387" s="87"/>
      <c r="D1387" s="89"/>
      <c r="R1387" s="89"/>
      <c r="S1387" s="89"/>
      <c r="T1387" s="89"/>
    </row>
    <row r="1388" spans="2:20" s="86" customFormat="1" ht="10.199999999999999">
      <c r="B1388" s="87"/>
      <c r="C1388" s="87"/>
      <c r="D1388" s="89"/>
      <c r="R1388" s="89"/>
      <c r="S1388" s="89"/>
      <c r="T1388" s="89"/>
    </row>
    <row r="1389" spans="2:20" s="86" customFormat="1" ht="10.199999999999999">
      <c r="B1389" s="87"/>
      <c r="C1389" s="87"/>
      <c r="D1389" s="89"/>
      <c r="R1389" s="89"/>
      <c r="S1389" s="89"/>
      <c r="T1389" s="89"/>
    </row>
    <row r="1390" spans="2:20" s="86" customFormat="1" ht="10.199999999999999">
      <c r="B1390" s="87"/>
      <c r="C1390" s="87"/>
      <c r="D1390" s="89"/>
      <c r="R1390" s="89"/>
      <c r="S1390" s="89"/>
      <c r="T1390" s="89"/>
    </row>
    <row r="1391" spans="2:20" s="86" customFormat="1" ht="10.199999999999999">
      <c r="B1391" s="87"/>
      <c r="C1391" s="87"/>
      <c r="D1391" s="89"/>
      <c r="R1391" s="89"/>
      <c r="S1391" s="89"/>
      <c r="T1391" s="89"/>
    </row>
    <row r="1392" spans="2:20" s="86" customFormat="1" ht="10.199999999999999">
      <c r="B1392" s="87"/>
      <c r="C1392" s="87"/>
      <c r="D1392" s="89"/>
      <c r="R1392" s="89"/>
      <c r="S1392" s="89"/>
      <c r="T1392" s="89"/>
    </row>
    <row r="1393" spans="2:20" s="86" customFormat="1" ht="10.199999999999999">
      <c r="B1393" s="87"/>
      <c r="C1393" s="87"/>
      <c r="D1393" s="89"/>
      <c r="R1393" s="89"/>
      <c r="S1393" s="89"/>
      <c r="T1393" s="89"/>
    </row>
    <row r="1394" spans="2:20" s="86" customFormat="1" ht="10.199999999999999">
      <c r="B1394" s="87"/>
      <c r="C1394" s="87"/>
      <c r="D1394" s="89"/>
      <c r="R1394" s="89"/>
      <c r="S1394" s="89"/>
      <c r="T1394" s="89"/>
    </row>
    <row r="1395" spans="2:20" s="86" customFormat="1" ht="10.199999999999999">
      <c r="B1395" s="87"/>
      <c r="C1395" s="87"/>
      <c r="D1395" s="89"/>
      <c r="R1395" s="89"/>
      <c r="S1395" s="89"/>
      <c r="T1395" s="89"/>
    </row>
    <row r="1396" spans="2:20" s="86" customFormat="1" ht="10.199999999999999">
      <c r="B1396" s="87"/>
      <c r="C1396" s="87"/>
      <c r="D1396" s="89"/>
      <c r="R1396" s="89"/>
      <c r="S1396" s="89"/>
      <c r="T1396" s="89"/>
    </row>
    <row r="1397" spans="2:20" s="86" customFormat="1" ht="10.199999999999999">
      <c r="B1397" s="87"/>
      <c r="C1397" s="87"/>
      <c r="D1397" s="89"/>
      <c r="R1397" s="89"/>
      <c r="S1397" s="89"/>
      <c r="T1397" s="89"/>
    </row>
    <row r="1398" spans="2:20" s="86" customFormat="1" ht="10.199999999999999">
      <c r="B1398" s="87"/>
      <c r="C1398" s="87"/>
      <c r="D1398" s="89"/>
      <c r="R1398" s="89"/>
      <c r="S1398" s="89"/>
      <c r="T1398" s="89"/>
    </row>
    <row r="1399" spans="2:20" s="86" customFormat="1" ht="10.199999999999999">
      <c r="B1399" s="87"/>
      <c r="C1399" s="87"/>
      <c r="D1399" s="89"/>
      <c r="R1399" s="89"/>
      <c r="S1399" s="89"/>
      <c r="T1399" s="89"/>
    </row>
    <row r="1400" spans="2:20" s="86" customFormat="1" ht="10.199999999999999">
      <c r="B1400" s="87"/>
      <c r="C1400" s="87"/>
      <c r="D1400" s="89"/>
      <c r="R1400" s="89"/>
      <c r="S1400" s="89"/>
      <c r="T1400" s="89"/>
    </row>
    <row r="1401" spans="2:20" s="86" customFormat="1" ht="10.199999999999999">
      <c r="B1401" s="87"/>
      <c r="C1401" s="87"/>
      <c r="D1401" s="89"/>
      <c r="R1401" s="89"/>
      <c r="S1401" s="89"/>
      <c r="T1401" s="89"/>
    </row>
    <row r="1402" spans="2:20" s="86" customFormat="1" ht="10.199999999999999">
      <c r="B1402" s="87"/>
      <c r="C1402" s="87"/>
      <c r="D1402" s="89"/>
      <c r="R1402" s="89"/>
      <c r="S1402" s="89"/>
      <c r="T1402" s="89"/>
    </row>
    <row r="1403" spans="2:20" s="86" customFormat="1" ht="10.199999999999999">
      <c r="B1403" s="87"/>
      <c r="C1403" s="87"/>
      <c r="D1403" s="89"/>
      <c r="R1403" s="89"/>
      <c r="S1403" s="89"/>
      <c r="T1403" s="89"/>
    </row>
    <row r="1404" spans="2:20" s="86" customFormat="1" ht="10.199999999999999">
      <c r="B1404" s="87"/>
      <c r="C1404" s="87"/>
      <c r="D1404" s="89"/>
      <c r="R1404" s="89"/>
      <c r="S1404" s="89"/>
      <c r="T1404" s="89"/>
    </row>
    <row r="1405" spans="2:20" s="86" customFormat="1" ht="10.199999999999999">
      <c r="B1405" s="87"/>
      <c r="C1405" s="87"/>
      <c r="D1405" s="89"/>
      <c r="R1405" s="89"/>
      <c r="S1405" s="89"/>
      <c r="T1405" s="89"/>
    </row>
    <row r="1406" spans="2:20" s="86" customFormat="1" ht="10.199999999999999">
      <c r="B1406" s="87"/>
      <c r="C1406" s="87"/>
      <c r="D1406" s="89"/>
      <c r="R1406" s="89"/>
      <c r="S1406" s="89"/>
      <c r="T1406" s="89"/>
    </row>
    <row r="1407" spans="2:20" s="86" customFormat="1" ht="10.199999999999999">
      <c r="B1407" s="87"/>
      <c r="C1407" s="87"/>
      <c r="D1407" s="89"/>
      <c r="R1407" s="89"/>
      <c r="S1407" s="89"/>
      <c r="T1407" s="89"/>
    </row>
    <row r="1408" spans="2:20" s="86" customFormat="1" ht="10.199999999999999">
      <c r="B1408" s="87"/>
      <c r="C1408" s="87"/>
      <c r="D1408" s="89"/>
      <c r="R1408" s="89"/>
      <c r="S1408" s="89"/>
      <c r="T1408" s="89"/>
    </row>
    <row r="1409" spans="2:20" s="86" customFormat="1" ht="10.199999999999999">
      <c r="B1409" s="87"/>
      <c r="C1409" s="87"/>
      <c r="D1409" s="89"/>
      <c r="R1409" s="89"/>
      <c r="S1409" s="89"/>
      <c r="T1409" s="89"/>
    </row>
    <row r="1410" spans="2:20" s="86" customFormat="1" ht="10.199999999999999">
      <c r="B1410" s="87"/>
      <c r="C1410" s="87"/>
      <c r="D1410" s="89"/>
      <c r="R1410" s="89"/>
      <c r="S1410" s="89"/>
      <c r="T1410" s="89"/>
    </row>
    <row r="1411" spans="2:20" s="86" customFormat="1" ht="10.199999999999999">
      <c r="B1411" s="87"/>
      <c r="C1411" s="87"/>
      <c r="D1411" s="89"/>
      <c r="R1411" s="89"/>
      <c r="S1411" s="89"/>
      <c r="T1411" s="89"/>
    </row>
    <row r="1412" spans="2:20" s="86" customFormat="1" ht="10.199999999999999">
      <c r="B1412" s="87"/>
      <c r="C1412" s="87"/>
      <c r="D1412" s="89"/>
      <c r="R1412" s="89"/>
      <c r="S1412" s="89"/>
      <c r="T1412" s="89"/>
    </row>
    <row r="1413" spans="2:20" s="86" customFormat="1" ht="10.199999999999999">
      <c r="B1413" s="87"/>
      <c r="C1413" s="87"/>
      <c r="D1413" s="89"/>
      <c r="R1413" s="89"/>
      <c r="S1413" s="89"/>
      <c r="T1413" s="89"/>
    </row>
    <row r="1414" spans="2:20" s="86" customFormat="1" ht="10.199999999999999">
      <c r="B1414" s="87"/>
      <c r="C1414" s="87"/>
      <c r="D1414" s="89"/>
      <c r="R1414" s="89"/>
      <c r="S1414" s="89"/>
      <c r="T1414" s="89"/>
    </row>
    <row r="1415" spans="2:20" s="86" customFormat="1" ht="10.199999999999999">
      <c r="B1415" s="87"/>
      <c r="C1415" s="87"/>
      <c r="D1415" s="89"/>
      <c r="R1415" s="89"/>
      <c r="S1415" s="89"/>
      <c r="T1415" s="89"/>
    </row>
    <row r="1416" spans="2:20" s="86" customFormat="1" ht="10.199999999999999">
      <c r="B1416" s="87"/>
      <c r="C1416" s="87"/>
      <c r="D1416" s="89"/>
      <c r="R1416" s="89"/>
      <c r="S1416" s="89"/>
      <c r="T1416" s="89"/>
    </row>
    <row r="1417" spans="2:20" s="86" customFormat="1" ht="10.199999999999999">
      <c r="B1417" s="87"/>
      <c r="C1417" s="87"/>
      <c r="D1417" s="89"/>
      <c r="R1417" s="89"/>
      <c r="S1417" s="89"/>
      <c r="T1417" s="89"/>
    </row>
    <row r="1418" spans="2:20" s="86" customFormat="1" ht="10.199999999999999">
      <c r="B1418" s="87"/>
      <c r="C1418" s="87"/>
      <c r="D1418" s="89"/>
      <c r="R1418" s="89"/>
      <c r="S1418" s="89"/>
      <c r="T1418" s="89"/>
    </row>
    <row r="1419" spans="2:20" s="86" customFormat="1" ht="10.199999999999999">
      <c r="B1419" s="87"/>
      <c r="C1419" s="87"/>
      <c r="D1419" s="89"/>
      <c r="R1419" s="89"/>
      <c r="S1419" s="89"/>
      <c r="T1419" s="89"/>
    </row>
    <row r="1420" spans="2:20" s="86" customFormat="1" ht="10.199999999999999">
      <c r="B1420" s="87"/>
      <c r="C1420" s="87"/>
      <c r="D1420" s="89"/>
      <c r="R1420" s="89"/>
      <c r="S1420" s="89"/>
      <c r="T1420" s="89"/>
    </row>
    <row r="1421" spans="2:20" s="86" customFormat="1" ht="10.199999999999999">
      <c r="B1421" s="87"/>
      <c r="C1421" s="87"/>
      <c r="D1421" s="89"/>
      <c r="R1421" s="89"/>
      <c r="S1421" s="89"/>
      <c r="T1421" s="89"/>
    </row>
    <row r="1422" spans="2:20" s="86" customFormat="1" ht="10.199999999999999">
      <c r="B1422" s="87"/>
      <c r="C1422" s="87"/>
      <c r="D1422" s="89"/>
      <c r="R1422" s="89"/>
      <c r="S1422" s="89"/>
      <c r="T1422" s="89"/>
    </row>
    <row r="1423" spans="2:20" s="86" customFormat="1" ht="10.199999999999999">
      <c r="B1423" s="87"/>
      <c r="C1423" s="87"/>
      <c r="D1423" s="89"/>
      <c r="R1423" s="89"/>
      <c r="S1423" s="89"/>
      <c r="T1423" s="89"/>
    </row>
    <row r="1424" spans="2:20" s="86" customFormat="1" ht="10.199999999999999">
      <c r="B1424" s="87"/>
      <c r="C1424" s="87"/>
      <c r="D1424" s="89"/>
      <c r="R1424" s="89"/>
      <c r="S1424" s="89"/>
      <c r="T1424" s="89"/>
    </row>
    <row r="1425" spans="2:20" s="86" customFormat="1" ht="10.199999999999999">
      <c r="B1425" s="87"/>
      <c r="C1425" s="87"/>
      <c r="D1425" s="89"/>
      <c r="R1425" s="89"/>
      <c r="S1425" s="89"/>
      <c r="T1425" s="89"/>
    </row>
    <row r="1426" spans="2:20" s="86" customFormat="1" ht="10.199999999999999">
      <c r="B1426" s="87"/>
      <c r="C1426" s="87"/>
      <c r="D1426" s="89"/>
      <c r="R1426" s="89"/>
      <c r="S1426" s="89"/>
      <c r="T1426" s="89"/>
    </row>
    <row r="1427" spans="2:20" s="86" customFormat="1" ht="10.199999999999999">
      <c r="B1427" s="87"/>
      <c r="C1427" s="87"/>
      <c r="D1427" s="89"/>
      <c r="R1427" s="89"/>
      <c r="S1427" s="89"/>
      <c r="T1427" s="89"/>
    </row>
    <row r="1428" spans="2:20" s="86" customFormat="1" ht="10.199999999999999">
      <c r="B1428" s="87"/>
      <c r="C1428" s="87"/>
      <c r="D1428" s="89"/>
      <c r="R1428" s="89"/>
      <c r="S1428" s="89"/>
      <c r="T1428" s="89"/>
    </row>
    <row r="1429" spans="2:20" s="86" customFormat="1" ht="10.199999999999999">
      <c r="B1429" s="87"/>
      <c r="C1429" s="87"/>
      <c r="D1429" s="89"/>
      <c r="R1429" s="89"/>
      <c r="S1429" s="89"/>
      <c r="T1429" s="89"/>
    </row>
    <row r="1430" spans="2:20" s="86" customFormat="1" ht="10.199999999999999">
      <c r="B1430" s="87"/>
      <c r="C1430" s="87"/>
      <c r="D1430" s="89"/>
      <c r="R1430" s="89"/>
      <c r="S1430" s="89"/>
      <c r="T1430" s="89"/>
    </row>
    <row r="1431" spans="2:20" s="86" customFormat="1" ht="10.199999999999999">
      <c r="B1431" s="87"/>
      <c r="C1431" s="87"/>
      <c r="D1431" s="89"/>
      <c r="R1431" s="89"/>
      <c r="S1431" s="89"/>
      <c r="T1431" s="89"/>
    </row>
    <row r="1432" spans="2:20" s="86" customFormat="1" ht="10.199999999999999">
      <c r="B1432" s="87"/>
      <c r="C1432" s="87"/>
      <c r="D1432" s="89"/>
      <c r="R1432" s="89"/>
      <c r="S1432" s="89"/>
      <c r="T1432" s="89"/>
    </row>
    <row r="1433" spans="2:20" s="86" customFormat="1" ht="10.199999999999999">
      <c r="B1433" s="87"/>
      <c r="C1433" s="87"/>
      <c r="D1433" s="89"/>
      <c r="R1433" s="89"/>
      <c r="S1433" s="89"/>
      <c r="T1433" s="89"/>
    </row>
    <row r="1434" spans="2:20" s="86" customFormat="1" ht="10.199999999999999">
      <c r="B1434" s="87"/>
      <c r="C1434" s="87"/>
      <c r="D1434" s="89"/>
      <c r="R1434" s="89"/>
      <c r="S1434" s="89"/>
      <c r="T1434" s="89"/>
    </row>
    <row r="1435" spans="2:20" s="86" customFormat="1" ht="10.199999999999999">
      <c r="B1435" s="87"/>
      <c r="C1435" s="87"/>
      <c r="D1435" s="89"/>
      <c r="R1435" s="89"/>
      <c r="S1435" s="89"/>
      <c r="T1435" s="89"/>
    </row>
    <row r="1436" spans="2:20" s="86" customFormat="1" ht="10.199999999999999">
      <c r="B1436" s="87"/>
      <c r="C1436" s="87"/>
      <c r="D1436" s="89"/>
      <c r="R1436" s="89"/>
      <c r="S1436" s="89"/>
      <c r="T1436" s="89"/>
    </row>
    <row r="1437" spans="2:20" s="86" customFormat="1" ht="10.199999999999999">
      <c r="B1437" s="87"/>
      <c r="C1437" s="87"/>
      <c r="D1437" s="89"/>
      <c r="R1437" s="89"/>
      <c r="S1437" s="89"/>
      <c r="T1437" s="89"/>
    </row>
    <row r="1438" spans="2:20" s="86" customFormat="1" ht="10.199999999999999">
      <c r="B1438" s="87"/>
      <c r="C1438" s="87"/>
      <c r="D1438" s="89"/>
      <c r="R1438" s="89"/>
      <c r="S1438" s="89"/>
      <c r="T1438" s="89"/>
    </row>
    <row r="1439" spans="2:20" s="86" customFormat="1" ht="10.199999999999999">
      <c r="B1439" s="87"/>
      <c r="C1439" s="87"/>
      <c r="D1439" s="89"/>
      <c r="R1439" s="89"/>
      <c r="S1439" s="89"/>
      <c r="T1439" s="89"/>
    </row>
    <row r="1440" spans="2:20" s="86" customFormat="1" ht="10.199999999999999">
      <c r="B1440" s="87"/>
      <c r="C1440" s="87"/>
      <c r="D1440" s="89"/>
      <c r="R1440" s="89"/>
      <c r="S1440" s="89"/>
      <c r="T1440" s="89"/>
    </row>
    <row r="1441" spans="2:20" s="86" customFormat="1" ht="10.199999999999999">
      <c r="B1441" s="87"/>
      <c r="C1441" s="87"/>
      <c r="D1441" s="89"/>
      <c r="R1441" s="89"/>
      <c r="S1441" s="89"/>
      <c r="T1441" s="89"/>
    </row>
    <row r="1442" spans="2:20" s="86" customFormat="1" ht="10.199999999999999">
      <c r="B1442" s="87"/>
      <c r="C1442" s="87"/>
      <c r="D1442" s="89"/>
      <c r="R1442" s="89"/>
      <c r="S1442" s="89"/>
      <c r="T1442" s="89"/>
    </row>
    <row r="1443" spans="2:20" s="86" customFormat="1" ht="10.199999999999999">
      <c r="B1443" s="87"/>
      <c r="C1443" s="87"/>
      <c r="D1443" s="89"/>
      <c r="R1443" s="89"/>
      <c r="S1443" s="89"/>
      <c r="T1443" s="89"/>
    </row>
    <row r="1444" spans="2:20" s="86" customFormat="1" ht="10.199999999999999">
      <c r="B1444" s="87"/>
      <c r="C1444" s="87"/>
      <c r="D1444" s="89"/>
      <c r="R1444" s="89"/>
      <c r="S1444" s="89"/>
      <c r="T1444" s="89"/>
    </row>
    <row r="1445" spans="2:20" s="86" customFormat="1" ht="10.199999999999999">
      <c r="B1445" s="87"/>
      <c r="C1445" s="87"/>
      <c r="D1445" s="89"/>
      <c r="R1445" s="89"/>
      <c r="S1445" s="89"/>
      <c r="T1445" s="89"/>
    </row>
    <row r="1446" spans="2:20" s="86" customFormat="1" ht="10.199999999999999">
      <c r="B1446" s="87"/>
      <c r="C1446" s="87"/>
      <c r="D1446" s="89"/>
      <c r="R1446" s="89"/>
      <c r="S1446" s="89"/>
      <c r="T1446" s="89"/>
    </row>
    <row r="1447" spans="2:20" s="86" customFormat="1" ht="10.199999999999999">
      <c r="B1447" s="87"/>
      <c r="C1447" s="87"/>
      <c r="D1447" s="89"/>
      <c r="R1447" s="89"/>
      <c r="S1447" s="89"/>
      <c r="T1447" s="89"/>
    </row>
    <row r="1448" spans="2:20" s="86" customFormat="1" ht="10.199999999999999">
      <c r="B1448" s="87"/>
      <c r="C1448" s="87"/>
      <c r="D1448" s="89"/>
      <c r="R1448" s="89"/>
      <c r="S1448" s="89"/>
      <c r="T1448" s="89"/>
    </row>
    <row r="1449" spans="2:20" s="86" customFormat="1" ht="10.199999999999999">
      <c r="B1449" s="87"/>
      <c r="C1449" s="87"/>
      <c r="D1449" s="89"/>
      <c r="R1449" s="89"/>
      <c r="S1449" s="89"/>
      <c r="T1449" s="89"/>
    </row>
    <row r="1450" spans="2:20" s="86" customFormat="1" ht="10.199999999999999">
      <c r="B1450" s="87"/>
      <c r="C1450" s="87"/>
      <c r="D1450" s="89"/>
      <c r="R1450" s="89"/>
      <c r="S1450" s="89"/>
      <c r="T1450" s="89"/>
    </row>
    <row r="1451" spans="2:20" s="86" customFormat="1" ht="10.199999999999999">
      <c r="B1451" s="87"/>
      <c r="C1451" s="87"/>
      <c r="D1451" s="89"/>
      <c r="R1451" s="89"/>
      <c r="S1451" s="89"/>
      <c r="T1451" s="89"/>
    </row>
    <row r="1452" spans="2:20" s="86" customFormat="1" ht="10.199999999999999">
      <c r="B1452" s="87"/>
      <c r="C1452" s="87"/>
      <c r="D1452" s="89"/>
      <c r="R1452" s="89"/>
      <c r="S1452" s="89"/>
      <c r="T1452" s="89"/>
    </row>
    <row r="1453" spans="2:20" s="86" customFormat="1" ht="10.199999999999999">
      <c r="B1453" s="87"/>
      <c r="C1453" s="87"/>
      <c r="D1453" s="89"/>
      <c r="R1453" s="89"/>
      <c r="S1453" s="89"/>
      <c r="T1453" s="89"/>
    </row>
    <row r="1454" spans="2:20" s="86" customFormat="1" ht="10.199999999999999">
      <c r="B1454" s="87"/>
      <c r="C1454" s="87"/>
      <c r="D1454" s="89"/>
      <c r="R1454" s="89"/>
      <c r="S1454" s="89"/>
      <c r="T1454" s="89"/>
    </row>
    <row r="1455" spans="2:20" s="86" customFormat="1" ht="10.199999999999999">
      <c r="B1455" s="87"/>
      <c r="C1455" s="87"/>
      <c r="D1455" s="89"/>
      <c r="R1455" s="89"/>
      <c r="S1455" s="89"/>
      <c r="T1455" s="89"/>
    </row>
    <row r="1456" spans="2:20" s="86" customFormat="1" ht="10.199999999999999">
      <c r="B1456" s="87"/>
      <c r="C1456" s="87"/>
      <c r="D1456" s="89"/>
      <c r="R1456" s="89"/>
      <c r="S1456" s="89"/>
      <c r="T1456" s="89"/>
    </row>
    <row r="1457" spans="2:20" s="86" customFormat="1" ht="10.199999999999999">
      <c r="B1457" s="87"/>
      <c r="C1457" s="87"/>
      <c r="D1457" s="89"/>
      <c r="R1457" s="89"/>
      <c r="S1457" s="89"/>
      <c r="T1457" s="89"/>
    </row>
    <row r="1458" spans="2:20" s="86" customFormat="1" ht="10.199999999999999">
      <c r="B1458" s="87"/>
      <c r="C1458" s="87"/>
      <c r="D1458" s="89"/>
      <c r="R1458" s="89"/>
      <c r="S1458" s="89"/>
      <c r="T1458" s="89"/>
    </row>
    <row r="1459" spans="2:20" s="86" customFormat="1" ht="10.199999999999999">
      <c r="B1459" s="87"/>
      <c r="C1459" s="87"/>
      <c r="D1459" s="89"/>
      <c r="R1459" s="89"/>
      <c r="S1459" s="89"/>
      <c r="T1459" s="89"/>
    </row>
    <row r="1460" spans="2:20" s="86" customFormat="1" ht="10.199999999999999">
      <c r="B1460" s="87"/>
      <c r="C1460" s="87"/>
      <c r="D1460" s="89"/>
      <c r="R1460" s="89"/>
      <c r="S1460" s="89"/>
      <c r="T1460" s="89"/>
    </row>
    <row r="1461" spans="2:20" s="86" customFormat="1" ht="10.199999999999999">
      <c r="B1461" s="87"/>
      <c r="C1461" s="87"/>
      <c r="D1461" s="89"/>
      <c r="R1461" s="89"/>
      <c r="S1461" s="89"/>
      <c r="T1461" s="89"/>
    </row>
    <row r="1462" spans="2:20" s="86" customFormat="1" ht="10.199999999999999">
      <c r="B1462" s="87"/>
      <c r="C1462" s="87"/>
      <c r="D1462" s="89"/>
      <c r="R1462" s="89"/>
      <c r="S1462" s="89"/>
      <c r="T1462" s="89"/>
    </row>
    <row r="1463" spans="2:20" s="86" customFormat="1" ht="10.199999999999999">
      <c r="B1463" s="87"/>
      <c r="C1463" s="87"/>
      <c r="D1463" s="89"/>
      <c r="R1463" s="89"/>
      <c r="S1463" s="89"/>
      <c r="T1463" s="89"/>
    </row>
    <row r="1464" spans="2:20" s="86" customFormat="1" ht="10.199999999999999">
      <c r="B1464" s="87"/>
      <c r="C1464" s="87"/>
      <c r="D1464" s="89"/>
      <c r="R1464" s="89"/>
      <c r="S1464" s="89"/>
      <c r="T1464" s="89"/>
    </row>
    <row r="1465" spans="2:20" s="86" customFormat="1" ht="10.199999999999999">
      <c r="B1465" s="87"/>
      <c r="C1465" s="87"/>
      <c r="D1465" s="89"/>
      <c r="R1465" s="89"/>
      <c r="S1465" s="89"/>
      <c r="T1465" s="89"/>
    </row>
    <row r="1466" spans="2:20" s="86" customFormat="1" ht="10.199999999999999">
      <c r="B1466" s="87"/>
      <c r="C1466" s="87"/>
      <c r="D1466" s="89"/>
      <c r="R1466" s="89"/>
      <c r="S1466" s="89"/>
      <c r="T1466" s="89"/>
    </row>
    <row r="1467" spans="2:20" s="86" customFormat="1" ht="10.199999999999999">
      <c r="B1467" s="87"/>
      <c r="C1467" s="87"/>
      <c r="D1467" s="89"/>
      <c r="R1467" s="89"/>
      <c r="S1467" s="89"/>
      <c r="T1467" s="89"/>
    </row>
    <row r="1468" spans="2:20" s="86" customFormat="1" ht="10.199999999999999">
      <c r="B1468" s="87"/>
      <c r="C1468" s="87"/>
      <c r="D1468" s="89"/>
      <c r="R1468" s="89"/>
      <c r="S1468" s="89"/>
      <c r="T1468" s="89"/>
    </row>
    <row r="1469" spans="2:20" s="86" customFormat="1" ht="10.199999999999999">
      <c r="B1469" s="87"/>
      <c r="C1469" s="87"/>
      <c r="D1469" s="89"/>
      <c r="R1469" s="89"/>
      <c r="S1469" s="89"/>
      <c r="T1469" s="89"/>
    </row>
    <row r="1470" spans="2:20" s="86" customFormat="1" ht="10.199999999999999">
      <c r="B1470" s="87"/>
      <c r="C1470" s="87"/>
      <c r="D1470" s="89"/>
      <c r="R1470" s="89"/>
      <c r="S1470" s="89"/>
      <c r="T1470" s="89"/>
    </row>
    <row r="1471" spans="2:20" s="86" customFormat="1" ht="10.199999999999999">
      <c r="B1471" s="87"/>
      <c r="C1471" s="87"/>
      <c r="D1471" s="89"/>
      <c r="R1471" s="89"/>
      <c r="S1471" s="89"/>
      <c r="T1471" s="89"/>
    </row>
    <row r="1472" spans="2:20" s="86" customFormat="1" ht="10.199999999999999">
      <c r="B1472" s="87"/>
      <c r="C1472" s="87"/>
      <c r="D1472" s="89"/>
      <c r="R1472" s="89"/>
      <c r="S1472" s="89"/>
      <c r="T1472" s="89"/>
    </row>
    <row r="1473" spans="2:20" s="86" customFormat="1" ht="10.199999999999999">
      <c r="B1473" s="87"/>
      <c r="C1473" s="87"/>
      <c r="D1473" s="89"/>
      <c r="R1473" s="89"/>
      <c r="S1473" s="89"/>
      <c r="T1473" s="89"/>
    </row>
    <row r="1474" spans="2:20" s="86" customFormat="1" ht="10.199999999999999">
      <c r="B1474" s="87"/>
      <c r="C1474" s="87"/>
      <c r="D1474" s="89"/>
      <c r="R1474" s="89"/>
      <c r="S1474" s="89"/>
      <c r="T1474" s="89"/>
    </row>
    <row r="1475" spans="2:20" s="86" customFormat="1" ht="10.199999999999999">
      <c r="B1475" s="87"/>
      <c r="C1475" s="87"/>
      <c r="D1475" s="89"/>
      <c r="R1475" s="89"/>
      <c r="S1475" s="89"/>
      <c r="T1475" s="89"/>
    </row>
    <row r="1476" spans="2:20" s="86" customFormat="1" ht="10.199999999999999">
      <c r="B1476" s="87"/>
      <c r="C1476" s="87"/>
      <c r="D1476" s="89"/>
      <c r="R1476" s="89"/>
      <c r="S1476" s="89"/>
      <c r="T1476" s="89"/>
    </row>
    <row r="1477" spans="2:20" s="86" customFormat="1" ht="10.199999999999999">
      <c r="B1477" s="87"/>
      <c r="C1477" s="87"/>
      <c r="D1477" s="89"/>
      <c r="R1477" s="89"/>
      <c r="S1477" s="89"/>
      <c r="T1477" s="89"/>
    </row>
    <row r="1478" spans="2:20" s="86" customFormat="1" ht="10.199999999999999">
      <c r="B1478" s="87"/>
      <c r="C1478" s="87"/>
      <c r="D1478" s="89"/>
      <c r="R1478" s="89"/>
      <c r="S1478" s="89"/>
      <c r="T1478" s="89"/>
    </row>
    <row r="1479" spans="2:20" s="86" customFormat="1" ht="10.199999999999999">
      <c r="B1479" s="87"/>
      <c r="C1479" s="87"/>
      <c r="D1479" s="89"/>
      <c r="R1479" s="89"/>
      <c r="S1479" s="89"/>
      <c r="T1479" s="89"/>
    </row>
    <row r="1480" spans="2:20" s="86" customFormat="1" ht="10.199999999999999">
      <c r="B1480" s="87"/>
      <c r="C1480" s="87"/>
      <c r="D1480" s="89"/>
      <c r="R1480" s="89"/>
      <c r="S1480" s="89"/>
      <c r="T1480" s="89"/>
    </row>
    <row r="1481" spans="2:20" s="86" customFormat="1" ht="10.199999999999999">
      <c r="B1481" s="87"/>
      <c r="C1481" s="87"/>
      <c r="D1481" s="89"/>
      <c r="R1481" s="89"/>
      <c r="S1481" s="89"/>
      <c r="T1481" s="89"/>
    </row>
    <row r="1482" spans="2:20" s="86" customFormat="1" ht="10.199999999999999">
      <c r="B1482" s="87"/>
      <c r="C1482" s="87"/>
      <c r="D1482" s="89"/>
      <c r="R1482" s="89"/>
      <c r="S1482" s="89"/>
      <c r="T1482" s="89"/>
    </row>
    <row r="1483" spans="2:20" s="86" customFormat="1" ht="10.199999999999999">
      <c r="B1483" s="87"/>
      <c r="C1483" s="87"/>
      <c r="D1483" s="89"/>
      <c r="R1483" s="89"/>
      <c r="S1483" s="89"/>
      <c r="T1483" s="89"/>
    </row>
    <row r="1484" spans="2:20" s="86" customFormat="1" ht="10.199999999999999">
      <c r="B1484" s="87"/>
      <c r="C1484" s="87"/>
      <c r="D1484" s="89"/>
      <c r="R1484" s="89"/>
      <c r="S1484" s="89"/>
      <c r="T1484" s="89"/>
    </row>
    <row r="1485" spans="2:20" s="86" customFormat="1" ht="10.199999999999999">
      <c r="B1485" s="87"/>
      <c r="C1485" s="87"/>
      <c r="D1485" s="89"/>
      <c r="R1485" s="89"/>
      <c r="S1485" s="89"/>
      <c r="T1485" s="89"/>
    </row>
    <row r="1486" spans="2:20" s="86" customFormat="1" ht="10.199999999999999">
      <c r="B1486" s="87"/>
      <c r="C1486" s="87"/>
      <c r="D1486" s="89"/>
      <c r="R1486" s="89"/>
      <c r="S1486" s="89"/>
      <c r="T1486" s="89"/>
    </row>
    <row r="1487" spans="2:20" s="86" customFormat="1" ht="10.199999999999999">
      <c r="B1487" s="87"/>
      <c r="C1487" s="87"/>
      <c r="D1487" s="89"/>
      <c r="R1487" s="89"/>
      <c r="S1487" s="89"/>
      <c r="T1487" s="89"/>
    </row>
    <row r="1488" spans="2:20" s="86" customFormat="1" ht="10.199999999999999">
      <c r="B1488" s="87"/>
      <c r="C1488" s="87"/>
      <c r="D1488" s="89"/>
      <c r="R1488" s="89"/>
      <c r="S1488" s="89"/>
      <c r="T1488" s="89"/>
    </row>
    <row r="1489" spans="2:20" s="86" customFormat="1" ht="10.199999999999999">
      <c r="B1489" s="87"/>
      <c r="C1489" s="87"/>
      <c r="D1489" s="89"/>
      <c r="R1489" s="89"/>
      <c r="S1489" s="89"/>
      <c r="T1489" s="89"/>
    </row>
    <row r="1490" spans="2:20" s="86" customFormat="1" ht="10.199999999999999">
      <c r="B1490" s="87"/>
      <c r="C1490" s="87"/>
      <c r="D1490" s="89"/>
      <c r="R1490" s="89"/>
      <c r="S1490" s="89"/>
      <c r="T1490" s="89"/>
    </row>
    <row r="1491" spans="2:20" s="86" customFormat="1" ht="10.199999999999999">
      <c r="B1491" s="87"/>
      <c r="C1491" s="87"/>
      <c r="D1491" s="89"/>
      <c r="R1491" s="89"/>
      <c r="S1491" s="89"/>
      <c r="T1491" s="89"/>
    </row>
    <row r="1492" spans="2:20" s="86" customFormat="1" ht="10.199999999999999">
      <c r="B1492" s="87"/>
      <c r="C1492" s="87"/>
      <c r="D1492" s="89"/>
      <c r="R1492" s="89"/>
      <c r="S1492" s="89"/>
      <c r="T1492" s="89"/>
    </row>
    <row r="1493" spans="2:20" s="86" customFormat="1" ht="10.199999999999999">
      <c r="B1493" s="87"/>
      <c r="C1493" s="87"/>
      <c r="D1493" s="89"/>
      <c r="R1493" s="89"/>
      <c r="S1493" s="89"/>
      <c r="T1493" s="89"/>
    </row>
    <row r="1494" spans="2:20" s="86" customFormat="1" ht="10.199999999999999">
      <c r="B1494" s="87"/>
      <c r="C1494" s="87"/>
      <c r="D1494" s="89"/>
      <c r="R1494" s="89"/>
      <c r="S1494" s="89"/>
      <c r="T1494" s="89"/>
    </row>
    <row r="1495" spans="2:20" s="86" customFormat="1" ht="10.199999999999999">
      <c r="B1495" s="87"/>
      <c r="C1495" s="87"/>
      <c r="D1495" s="89"/>
      <c r="R1495" s="89"/>
      <c r="S1495" s="89"/>
      <c r="T1495" s="89"/>
    </row>
    <row r="1496" spans="2:20" s="86" customFormat="1" ht="10.199999999999999">
      <c r="B1496" s="87"/>
      <c r="C1496" s="87"/>
      <c r="D1496" s="89"/>
      <c r="R1496" s="89"/>
      <c r="S1496" s="89"/>
      <c r="T1496" s="89"/>
    </row>
    <row r="1497" spans="2:20" s="86" customFormat="1" ht="10.199999999999999">
      <c r="B1497" s="87"/>
      <c r="C1497" s="87"/>
      <c r="D1497" s="89"/>
      <c r="R1497" s="89"/>
      <c r="S1497" s="89"/>
      <c r="T1497" s="89"/>
    </row>
    <row r="1498" spans="2:20" s="86" customFormat="1" ht="10.199999999999999">
      <c r="B1498" s="87"/>
      <c r="C1498" s="87"/>
      <c r="D1498" s="89"/>
      <c r="R1498" s="89"/>
      <c r="S1498" s="89"/>
      <c r="T1498" s="89"/>
    </row>
    <row r="1499" spans="2:20" s="86" customFormat="1" ht="10.199999999999999">
      <c r="B1499" s="87"/>
      <c r="C1499" s="87"/>
      <c r="D1499" s="89"/>
      <c r="R1499" s="89"/>
      <c r="S1499" s="89"/>
      <c r="T1499" s="89"/>
    </row>
    <row r="1500" spans="2:20" s="86" customFormat="1" ht="10.199999999999999">
      <c r="B1500" s="87"/>
      <c r="C1500" s="87"/>
      <c r="D1500" s="89"/>
      <c r="R1500" s="89"/>
      <c r="S1500" s="89"/>
      <c r="T1500" s="89"/>
    </row>
    <row r="1501" spans="2:20" s="86" customFormat="1" ht="10.199999999999999">
      <c r="B1501" s="87"/>
      <c r="C1501" s="87"/>
      <c r="D1501" s="89"/>
      <c r="R1501" s="89"/>
      <c r="S1501" s="89"/>
      <c r="T1501" s="89"/>
    </row>
    <row r="1502" spans="2:20" s="86" customFormat="1" ht="10.199999999999999">
      <c r="B1502" s="87"/>
      <c r="C1502" s="87"/>
      <c r="D1502" s="89"/>
      <c r="R1502" s="89"/>
      <c r="S1502" s="89"/>
      <c r="T1502" s="89"/>
    </row>
    <row r="1503" spans="2:20" s="86" customFormat="1" ht="10.199999999999999">
      <c r="B1503" s="87"/>
      <c r="C1503" s="87"/>
      <c r="D1503" s="89"/>
      <c r="R1503" s="89"/>
      <c r="S1503" s="89"/>
      <c r="T1503" s="89"/>
    </row>
    <row r="1504" spans="2:20" s="86" customFormat="1" ht="10.199999999999999">
      <c r="B1504" s="87"/>
      <c r="C1504" s="87"/>
      <c r="D1504" s="89"/>
      <c r="R1504" s="89"/>
      <c r="S1504" s="89"/>
      <c r="T1504" s="89"/>
    </row>
    <row r="1505" spans="2:20" s="86" customFormat="1" ht="10.199999999999999">
      <c r="B1505" s="87"/>
      <c r="C1505" s="87"/>
      <c r="D1505" s="89"/>
      <c r="R1505" s="89"/>
      <c r="S1505" s="89"/>
      <c r="T1505" s="89"/>
    </row>
    <row r="1506" spans="2:20" s="86" customFormat="1" ht="10.199999999999999">
      <c r="B1506" s="87"/>
      <c r="C1506" s="87"/>
      <c r="D1506" s="89"/>
      <c r="R1506" s="89"/>
      <c r="S1506" s="89"/>
      <c r="T1506" s="89"/>
    </row>
    <row r="1507" spans="2:20" s="86" customFormat="1" ht="10.199999999999999">
      <c r="B1507" s="87"/>
      <c r="C1507" s="87"/>
      <c r="D1507" s="89"/>
      <c r="R1507" s="89"/>
      <c r="S1507" s="89"/>
      <c r="T1507" s="89"/>
    </row>
    <row r="1508" spans="2:20" s="86" customFormat="1" ht="10.199999999999999">
      <c r="B1508" s="87"/>
      <c r="C1508" s="87"/>
      <c r="D1508" s="89"/>
      <c r="R1508" s="89"/>
      <c r="S1508" s="89"/>
      <c r="T1508" s="89"/>
    </row>
    <row r="1509" spans="2:20" s="86" customFormat="1" ht="10.199999999999999">
      <c r="B1509" s="87"/>
      <c r="C1509" s="87"/>
      <c r="D1509" s="89"/>
      <c r="R1509" s="89"/>
      <c r="S1509" s="89"/>
      <c r="T1509" s="89"/>
    </row>
    <row r="1510" spans="2:20" s="86" customFormat="1" ht="10.199999999999999">
      <c r="B1510" s="87"/>
      <c r="C1510" s="87"/>
      <c r="D1510" s="89"/>
      <c r="R1510" s="89"/>
      <c r="S1510" s="89"/>
      <c r="T1510" s="89"/>
    </row>
    <row r="1511" spans="2:20" s="86" customFormat="1" ht="10.199999999999999">
      <c r="B1511" s="87"/>
      <c r="C1511" s="87"/>
      <c r="D1511" s="89"/>
      <c r="R1511" s="89"/>
      <c r="S1511" s="89"/>
      <c r="T1511" s="89"/>
    </row>
    <row r="1512" spans="2:20" s="86" customFormat="1" ht="10.199999999999999">
      <c r="B1512" s="87"/>
      <c r="C1512" s="87"/>
      <c r="D1512" s="89"/>
      <c r="R1512" s="89"/>
      <c r="S1512" s="89"/>
      <c r="T1512" s="89"/>
    </row>
    <row r="1513" spans="2:20" s="86" customFormat="1" ht="10.199999999999999">
      <c r="B1513" s="87"/>
      <c r="C1513" s="87"/>
      <c r="D1513" s="89"/>
      <c r="R1513" s="89"/>
      <c r="S1513" s="89"/>
      <c r="T1513" s="89"/>
    </row>
    <row r="1514" spans="2:20" s="86" customFormat="1" ht="10.199999999999999">
      <c r="B1514" s="87"/>
      <c r="C1514" s="87"/>
      <c r="D1514" s="89"/>
      <c r="R1514" s="89"/>
      <c r="S1514" s="89"/>
      <c r="T1514" s="89"/>
    </row>
    <row r="1515" spans="2:20" s="86" customFormat="1" ht="10.199999999999999">
      <c r="B1515" s="87"/>
      <c r="C1515" s="87"/>
      <c r="D1515" s="89"/>
      <c r="R1515" s="89"/>
      <c r="S1515" s="89"/>
      <c r="T1515" s="89"/>
    </row>
    <row r="1516" spans="2:20" s="86" customFormat="1" ht="10.199999999999999">
      <c r="B1516" s="87"/>
      <c r="C1516" s="87"/>
      <c r="D1516" s="89"/>
      <c r="R1516" s="89"/>
      <c r="S1516" s="89"/>
      <c r="T1516" s="89"/>
    </row>
    <row r="1517" spans="2:20" s="86" customFormat="1" ht="10.199999999999999">
      <c r="B1517" s="87"/>
      <c r="C1517" s="87"/>
      <c r="D1517" s="89"/>
      <c r="R1517" s="89"/>
      <c r="S1517" s="89"/>
      <c r="T1517" s="89"/>
    </row>
    <row r="1518" spans="2:20" s="86" customFormat="1" ht="10.199999999999999">
      <c r="B1518" s="87"/>
      <c r="C1518" s="87"/>
      <c r="D1518" s="89"/>
      <c r="R1518" s="89"/>
      <c r="S1518" s="89"/>
      <c r="T1518" s="89"/>
    </row>
    <row r="1519" spans="2:20" s="86" customFormat="1" ht="10.199999999999999">
      <c r="B1519" s="87"/>
      <c r="C1519" s="87"/>
      <c r="D1519" s="89"/>
      <c r="R1519" s="89"/>
      <c r="S1519" s="89"/>
      <c r="T1519" s="89"/>
    </row>
    <row r="1520" spans="2:20" s="86" customFormat="1" ht="10.199999999999999">
      <c r="B1520" s="87"/>
      <c r="C1520" s="87"/>
      <c r="D1520" s="89"/>
      <c r="R1520" s="89"/>
      <c r="S1520" s="89"/>
      <c r="T1520" s="89"/>
    </row>
    <row r="1521" spans="2:20" s="86" customFormat="1" ht="10.199999999999999">
      <c r="B1521" s="87"/>
      <c r="C1521" s="87"/>
      <c r="D1521" s="89"/>
      <c r="R1521" s="89"/>
      <c r="S1521" s="89"/>
      <c r="T1521" s="89"/>
    </row>
    <row r="1522" spans="2:20" s="86" customFormat="1" ht="10.199999999999999">
      <c r="B1522" s="87"/>
      <c r="C1522" s="87"/>
      <c r="D1522" s="89"/>
      <c r="R1522" s="89"/>
      <c r="S1522" s="89"/>
      <c r="T1522" s="89"/>
    </row>
    <row r="1523" spans="2:20" s="86" customFormat="1" ht="10.199999999999999">
      <c r="B1523" s="87"/>
      <c r="C1523" s="87"/>
      <c r="D1523" s="89"/>
      <c r="R1523" s="89"/>
      <c r="S1523" s="89"/>
      <c r="T1523" s="89"/>
    </row>
    <row r="1524" spans="2:20" s="86" customFormat="1" ht="10.199999999999999">
      <c r="B1524" s="87"/>
      <c r="C1524" s="87"/>
      <c r="D1524" s="89"/>
      <c r="R1524" s="89"/>
      <c r="S1524" s="89"/>
      <c r="T1524" s="89"/>
    </row>
    <row r="1525" spans="2:20" s="86" customFormat="1" ht="10.199999999999999">
      <c r="B1525" s="87"/>
      <c r="C1525" s="87"/>
      <c r="D1525" s="89"/>
      <c r="R1525" s="89"/>
      <c r="S1525" s="89"/>
      <c r="T1525" s="89"/>
    </row>
    <row r="1526" spans="2:20" s="86" customFormat="1" ht="10.199999999999999">
      <c r="B1526" s="87"/>
      <c r="C1526" s="87"/>
      <c r="D1526" s="89"/>
      <c r="R1526" s="89"/>
      <c r="S1526" s="89"/>
      <c r="T1526" s="89"/>
    </row>
    <row r="1527" spans="2:20" s="86" customFormat="1" ht="10.199999999999999">
      <c r="B1527" s="87"/>
      <c r="C1527" s="87"/>
      <c r="D1527" s="89"/>
      <c r="R1527" s="89"/>
      <c r="S1527" s="89"/>
      <c r="T1527" s="89"/>
    </row>
    <row r="1528" spans="2:20" s="86" customFormat="1" ht="10.199999999999999">
      <c r="B1528" s="87"/>
      <c r="C1528" s="87"/>
      <c r="D1528" s="89"/>
      <c r="R1528" s="89"/>
      <c r="S1528" s="89"/>
      <c r="T1528" s="89"/>
    </row>
    <row r="1529" spans="2:20" s="86" customFormat="1" ht="10.199999999999999">
      <c r="B1529" s="87"/>
      <c r="C1529" s="87"/>
      <c r="D1529" s="89"/>
      <c r="R1529" s="89"/>
      <c r="S1529" s="89"/>
      <c r="T1529" s="89"/>
    </row>
    <row r="1530" spans="2:20" s="86" customFormat="1" ht="10.199999999999999">
      <c r="B1530" s="87"/>
      <c r="C1530" s="87"/>
      <c r="D1530" s="89"/>
      <c r="R1530" s="89"/>
      <c r="S1530" s="89"/>
      <c r="T1530" s="89"/>
    </row>
    <row r="1531" spans="2:20" s="86" customFormat="1" ht="10.199999999999999">
      <c r="B1531" s="87"/>
      <c r="C1531" s="87"/>
      <c r="D1531" s="89"/>
      <c r="R1531" s="89"/>
      <c r="S1531" s="89"/>
      <c r="T1531" s="89"/>
    </row>
    <row r="1532" spans="2:20" s="86" customFormat="1" ht="10.199999999999999">
      <c r="B1532" s="87"/>
      <c r="C1532" s="87"/>
      <c r="D1532" s="89"/>
      <c r="R1532" s="89"/>
      <c r="S1532" s="89"/>
      <c r="T1532" s="89"/>
    </row>
    <row r="1533" spans="2:20" s="86" customFormat="1" ht="10.199999999999999">
      <c r="B1533" s="87"/>
      <c r="C1533" s="87"/>
      <c r="D1533" s="89"/>
      <c r="R1533" s="89"/>
      <c r="S1533" s="89"/>
      <c r="T1533" s="89"/>
    </row>
    <row r="1534" spans="2:20" s="86" customFormat="1" ht="10.199999999999999">
      <c r="B1534" s="87"/>
      <c r="C1534" s="87"/>
      <c r="D1534" s="89"/>
      <c r="R1534" s="89"/>
      <c r="S1534" s="89"/>
      <c r="T1534" s="89"/>
    </row>
    <row r="1535" spans="2:20" s="86" customFormat="1" ht="10.199999999999999">
      <c r="B1535" s="87"/>
      <c r="C1535" s="87"/>
      <c r="D1535" s="89"/>
      <c r="R1535" s="89"/>
      <c r="S1535" s="89"/>
      <c r="T1535" s="89"/>
    </row>
    <row r="1536" spans="2:20" s="86" customFormat="1" ht="10.199999999999999">
      <c r="B1536" s="87"/>
      <c r="C1536" s="87"/>
      <c r="D1536" s="89"/>
      <c r="R1536" s="89"/>
      <c r="S1536" s="89"/>
      <c r="T1536" s="89"/>
    </row>
    <row r="1537" spans="2:20" s="86" customFormat="1" ht="10.199999999999999">
      <c r="B1537" s="87"/>
      <c r="C1537" s="87"/>
      <c r="D1537" s="89"/>
      <c r="R1537" s="89"/>
      <c r="S1537" s="89"/>
      <c r="T1537" s="89"/>
    </row>
    <row r="1538" spans="2:20" s="86" customFormat="1" ht="10.199999999999999">
      <c r="B1538" s="87"/>
      <c r="C1538" s="87"/>
      <c r="D1538" s="89"/>
      <c r="R1538" s="89"/>
      <c r="S1538" s="89"/>
      <c r="T1538" s="89"/>
    </row>
    <row r="1539" spans="2:20" s="86" customFormat="1" ht="10.199999999999999">
      <c r="B1539" s="87"/>
      <c r="C1539" s="87"/>
      <c r="D1539" s="89"/>
      <c r="R1539" s="89"/>
      <c r="S1539" s="89"/>
      <c r="T1539" s="89"/>
    </row>
    <row r="1540" spans="2:20" s="86" customFormat="1" ht="10.199999999999999">
      <c r="B1540" s="87"/>
      <c r="C1540" s="87"/>
      <c r="D1540" s="89"/>
      <c r="R1540" s="89"/>
      <c r="S1540" s="89"/>
      <c r="T1540" s="89"/>
    </row>
    <row r="1541" spans="2:20" s="86" customFormat="1" ht="10.199999999999999">
      <c r="B1541" s="87"/>
      <c r="C1541" s="87"/>
      <c r="D1541" s="89"/>
      <c r="R1541" s="89"/>
      <c r="S1541" s="89"/>
      <c r="T1541" s="89"/>
    </row>
    <row r="1542" spans="2:20" s="86" customFormat="1" ht="10.199999999999999">
      <c r="B1542" s="87"/>
      <c r="C1542" s="87"/>
      <c r="D1542" s="89"/>
      <c r="R1542" s="89"/>
      <c r="S1542" s="89"/>
      <c r="T1542" s="89"/>
    </row>
    <row r="1543" spans="2:20" s="86" customFormat="1" ht="10.199999999999999">
      <c r="B1543" s="87"/>
      <c r="C1543" s="87"/>
      <c r="D1543" s="89"/>
      <c r="R1543" s="89"/>
      <c r="S1543" s="89"/>
      <c r="T1543" s="89"/>
    </row>
    <row r="1544" spans="2:20" s="86" customFormat="1" ht="10.199999999999999">
      <c r="B1544" s="87"/>
      <c r="C1544" s="87"/>
      <c r="D1544" s="89"/>
      <c r="R1544" s="89"/>
      <c r="S1544" s="89"/>
      <c r="T1544" s="89"/>
    </row>
    <row r="1545" spans="2:20" s="86" customFormat="1" ht="10.199999999999999">
      <c r="B1545" s="87"/>
      <c r="C1545" s="87"/>
      <c r="D1545" s="89"/>
      <c r="R1545" s="89"/>
      <c r="S1545" s="89"/>
      <c r="T1545" s="89"/>
    </row>
    <row r="1546" spans="2:20" s="86" customFormat="1" ht="10.199999999999999">
      <c r="B1546" s="87"/>
      <c r="C1546" s="87"/>
      <c r="D1546" s="89"/>
      <c r="R1546" s="89"/>
      <c r="S1546" s="89"/>
      <c r="T1546" s="89"/>
    </row>
    <row r="1547" spans="2:20" s="86" customFormat="1" ht="10.199999999999999">
      <c r="B1547" s="87"/>
      <c r="C1547" s="87"/>
      <c r="D1547" s="89"/>
      <c r="R1547" s="89"/>
      <c r="S1547" s="89"/>
      <c r="T1547" s="89"/>
    </row>
    <row r="1548" spans="2:20" s="86" customFormat="1" ht="10.199999999999999">
      <c r="B1548" s="87"/>
      <c r="C1548" s="87"/>
      <c r="D1548" s="89"/>
      <c r="R1548" s="89"/>
      <c r="S1548" s="89"/>
      <c r="T1548" s="89"/>
    </row>
    <row r="1549" spans="2:20" s="86" customFormat="1" ht="10.199999999999999">
      <c r="B1549" s="87"/>
      <c r="C1549" s="87"/>
      <c r="D1549" s="89"/>
      <c r="R1549" s="89"/>
      <c r="S1549" s="89"/>
      <c r="T1549" s="89"/>
    </row>
    <row r="1550" spans="2:20" s="86" customFormat="1" ht="10.199999999999999">
      <c r="B1550" s="87"/>
      <c r="C1550" s="87"/>
      <c r="D1550" s="89"/>
      <c r="R1550" s="89"/>
      <c r="S1550" s="89"/>
      <c r="T1550" s="89"/>
    </row>
    <row r="1551" spans="2:20" s="86" customFormat="1" ht="10.199999999999999">
      <c r="B1551" s="87"/>
      <c r="C1551" s="87"/>
      <c r="D1551" s="89"/>
      <c r="R1551" s="89"/>
      <c r="S1551" s="89"/>
      <c r="T1551" s="89"/>
    </row>
    <row r="1552" spans="2:20" s="86" customFormat="1" ht="10.199999999999999">
      <c r="B1552" s="87"/>
      <c r="C1552" s="87"/>
      <c r="D1552" s="89"/>
      <c r="R1552" s="89"/>
      <c r="S1552" s="89"/>
      <c r="T1552" s="89"/>
    </row>
    <row r="1553" spans="2:20" s="86" customFormat="1" ht="10.199999999999999">
      <c r="B1553" s="87"/>
      <c r="C1553" s="87"/>
      <c r="D1553" s="89"/>
      <c r="R1553" s="89"/>
      <c r="S1553" s="89"/>
      <c r="T1553" s="89"/>
    </row>
    <row r="1554" spans="2:20" s="86" customFormat="1" ht="10.199999999999999">
      <c r="B1554" s="87"/>
      <c r="C1554" s="87"/>
      <c r="D1554" s="89"/>
      <c r="R1554" s="89"/>
      <c r="S1554" s="89"/>
      <c r="T1554" s="89"/>
    </row>
    <row r="1555" spans="2:20" s="86" customFormat="1" ht="10.199999999999999">
      <c r="B1555" s="87"/>
      <c r="C1555" s="87"/>
      <c r="D1555" s="89"/>
      <c r="R1555" s="89"/>
      <c r="S1555" s="89"/>
      <c r="T1555" s="89"/>
    </row>
    <row r="1556" spans="2:20" s="86" customFormat="1" ht="10.199999999999999">
      <c r="B1556" s="87"/>
      <c r="C1556" s="87"/>
      <c r="D1556" s="89"/>
      <c r="R1556" s="89"/>
      <c r="S1556" s="89"/>
      <c r="T1556" s="89"/>
    </row>
    <row r="1557" spans="2:20" s="86" customFormat="1" ht="10.199999999999999">
      <c r="B1557" s="87"/>
      <c r="C1557" s="87"/>
      <c r="D1557" s="89"/>
      <c r="R1557" s="89"/>
      <c r="S1557" s="89"/>
      <c r="T1557" s="89"/>
    </row>
    <row r="1558" spans="2:20" s="86" customFormat="1" ht="10.199999999999999">
      <c r="B1558" s="87"/>
      <c r="C1558" s="87"/>
      <c r="D1558" s="89"/>
      <c r="R1558" s="89"/>
      <c r="S1558" s="89"/>
      <c r="T1558" s="89"/>
    </row>
    <row r="1559" spans="2:20" s="86" customFormat="1" ht="10.199999999999999">
      <c r="B1559" s="87"/>
      <c r="C1559" s="87"/>
      <c r="D1559" s="89"/>
      <c r="R1559" s="89"/>
      <c r="S1559" s="89"/>
      <c r="T1559" s="89"/>
    </row>
    <row r="1560" spans="2:20" s="86" customFormat="1" ht="10.199999999999999">
      <c r="B1560" s="87"/>
      <c r="C1560" s="87"/>
      <c r="D1560" s="89"/>
      <c r="R1560" s="89"/>
      <c r="S1560" s="89"/>
      <c r="T1560" s="89"/>
    </row>
    <row r="1561" spans="2:20" s="86" customFormat="1" ht="10.199999999999999">
      <c r="B1561" s="87"/>
      <c r="C1561" s="87"/>
      <c r="D1561" s="89"/>
      <c r="R1561" s="89"/>
      <c r="S1561" s="89"/>
      <c r="T1561" s="89"/>
    </row>
    <row r="1562" spans="2:20" s="86" customFormat="1" ht="10.199999999999999">
      <c r="B1562" s="87"/>
      <c r="C1562" s="87"/>
      <c r="D1562" s="89"/>
      <c r="R1562" s="89"/>
      <c r="S1562" s="89"/>
      <c r="T1562" s="89"/>
    </row>
    <row r="1563" spans="2:20" s="86" customFormat="1" ht="10.199999999999999">
      <c r="B1563" s="87"/>
      <c r="C1563" s="87"/>
      <c r="D1563" s="89"/>
      <c r="R1563" s="89"/>
      <c r="S1563" s="89"/>
      <c r="T1563" s="89"/>
    </row>
    <row r="1564" spans="2:20" s="86" customFormat="1" ht="10.199999999999999">
      <c r="B1564" s="87"/>
      <c r="C1564" s="87"/>
      <c r="D1564" s="89"/>
      <c r="R1564" s="89"/>
      <c r="S1564" s="89"/>
      <c r="T1564" s="89"/>
    </row>
    <row r="1565" spans="2:20" s="86" customFormat="1" ht="10.199999999999999">
      <c r="B1565" s="87"/>
      <c r="C1565" s="87"/>
      <c r="D1565" s="89"/>
      <c r="R1565" s="89"/>
      <c r="S1565" s="89"/>
      <c r="T1565" s="89"/>
    </row>
    <row r="1566" spans="2:20" s="86" customFormat="1" ht="10.199999999999999">
      <c r="B1566" s="87"/>
      <c r="C1566" s="87"/>
      <c r="D1566" s="89"/>
      <c r="R1566" s="89"/>
      <c r="S1566" s="89"/>
      <c r="T1566" s="89"/>
    </row>
    <row r="1567" spans="2:20" s="86" customFormat="1" ht="10.199999999999999">
      <c r="B1567" s="87"/>
      <c r="C1567" s="87"/>
      <c r="D1567" s="89"/>
      <c r="R1567" s="89"/>
      <c r="S1567" s="89"/>
      <c r="T1567" s="89"/>
    </row>
    <row r="1568" spans="2:20" s="86" customFormat="1" ht="10.199999999999999">
      <c r="B1568" s="87"/>
      <c r="C1568" s="87"/>
      <c r="D1568" s="89"/>
      <c r="R1568" s="89"/>
      <c r="S1568" s="89"/>
      <c r="T1568" s="89"/>
    </row>
    <row r="1569" spans="2:20" s="86" customFormat="1" ht="10.199999999999999">
      <c r="B1569" s="87"/>
      <c r="C1569" s="87"/>
      <c r="D1569" s="89"/>
      <c r="R1569" s="89"/>
      <c r="S1569" s="89"/>
      <c r="T1569" s="89"/>
    </row>
    <row r="1570" spans="2:20" s="86" customFormat="1" ht="10.199999999999999">
      <c r="B1570" s="87"/>
      <c r="C1570" s="87"/>
      <c r="D1570" s="89"/>
      <c r="R1570" s="89"/>
      <c r="S1570" s="89"/>
      <c r="T1570" s="89"/>
    </row>
    <row r="1571" spans="2:20" s="86" customFormat="1" ht="10.199999999999999">
      <c r="B1571" s="87"/>
      <c r="C1571" s="87"/>
      <c r="D1571" s="89"/>
      <c r="R1571" s="89"/>
      <c r="S1571" s="89"/>
      <c r="T1571" s="89"/>
    </row>
    <row r="1572" spans="2:20" s="86" customFormat="1" ht="10.199999999999999">
      <c r="B1572" s="87"/>
      <c r="C1572" s="87"/>
      <c r="D1572" s="89"/>
      <c r="R1572" s="89"/>
      <c r="S1572" s="89"/>
      <c r="T1572" s="89"/>
    </row>
    <row r="1573" spans="2:20" s="86" customFormat="1" ht="10.199999999999999">
      <c r="B1573" s="87"/>
      <c r="C1573" s="87"/>
      <c r="D1573" s="89"/>
      <c r="R1573" s="89"/>
      <c r="S1573" s="89"/>
      <c r="T1573" s="89"/>
    </row>
    <row r="1574" spans="2:20" s="86" customFormat="1" ht="10.199999999999999">
      <c r="B1574" s="87"/>
      <c r="C1574" s="87"/>
      <c r="D1574" s="89"/>
      <c r="R1574" s="89"/>
      <c r="S1574" s="89"/>
      <c r="T1574" s="89"/>
    </row>
    <row r="1575" spans="2:20" s="86" customFormat="1" ht="10.199999999999999">
      <c r="B1575" s="87"/>
      <c r="C1575" s="87"/>
      <c r="D1575" s="89"/>
      <c r="R1575" s="89"/>
      <c r="S1575" s="89"/>
      <c r="T1575" s="89"/>
    </row>
    <row r="1576" spans="2:20" s="86" customFormat="1" ht="10.199999999999999">
      <c r="B1576" s="87"/>
      <c r="C1576" s="87"/>
      <c r="D1576" s="89"/>
      <c r="R1576" s="89"/>
      <c r="S1576" s="89"/>
      <c r="T1576" s="89"/>
    </row>
    <row r="1577" spans="2:20" s="86" customFormat="1" ht="10.199999999999999">
      <c r="B1577" s="87"/>
      <c r="C1577" s="87"/>
      <c r="D1577" s="89"/>
      <c r="R1577" s="89"/>
      <c r="S1577" s="89"/>
      <c r="T1577" s="89"/>
    </row>
    <row r="1578" spans="2:20" s="86" customFormat="1" ht="10.199999999999999">
      <c r="B1578" s="87"/>
      <c r="C1578" s="87"/>
      <c r="D1578" s="89"/>
      <c r="R1578" s="89"/>
      <c r="S1578" s="89"/>
      <c r="T1578" s="89"/>
    </row>
    <row r="1579" spans="2:20" s="86" customFormat="1" ht="10.199999999999999">
      <c r="B1579" s="87"/>
      <c r="C1579" s="87"/>
      <c r="D1579" s="89"/>
      <c r="R1579" s="89"/>
      <c r="S1579" s="89"/>
      <c r="T1579" s="89"/>
    </row>
    <row r="1580" spans="2:20" s="86" customFormat="1" ht="10.199999999999999">
      <c r="B1580" s="87"/>
      <c r="C1580" s="87"/>
      <c r="D1580" s="89"/>
      <c r="R1580" s="89"/>
      <c r="S1580" s="89"/>
      <c r="T1580" s="89"/>
    </row>
    <row r="1581" spans="2:20" s="86" customFormat="1" ht="10.199999999999999">
      <c r="B1581" s="87"/>
      <c r="C1581" s="87"/>
      <c r="D1581" s="89"/>
      <c r="R1581" s="89"/>
      <c r="S1581" s="89"/>
      <c r="T1581" s="89"/>
    </row>
    <row r="1582" spans="2:20" s="86" customFormat="1" ht="10.199999999999999">
      <c r="B1582" s="87"/>
      <c r="C1582" s="87"/>
      <c r="D1582" s="89"/>
      <c r="R1582" s="89"/>
      <c r="S1582" s="89"/>
      <c r="T1582" s="89"/>
    </row>
    <row r="1583" spans="2:20" s="86" customFormat="1" ht="10.199999999999999">
      <c r="B1583" s="87"/>
      <c r="C1583" s="87"/>
      <c r="D1583" s="89"/>
      <c r="R1583" s="89"/>
      <c r="S1583" s="89"/>
      <c r="T1583" s="89"/>
    </row>
    <row r="1584" spans="2:20" s="86" customFormat="1" ht="10.199999999999999">
      <c r="B1584" s="87"/>
      <c r="C1584" s="87"/>
      <c r="D1584" s="89"/>
      <c r="R1584" s="89"/>
      <c r="S1584" s="89"/>
      <c r="T1584" s="89"/>
    </row>
    <row r="1585" spans="2:20" s="86" customFormat="1" ht="10.199999999999999">
      <c r="B1585" s="87"/>
      <c r="C1585" s="87"/>
      <c r="D1585" s="89"/>
      <c r="R1585" s="89"/>
      <c r="S1585" s="89"/>
      <c r="T1585" s="89"/>
    </row>
    <row r="1586" spans="2:20" s="86" customFormat="1" ht="10.199999999999999">
      <c r="B1586" s="87"/>
      <c r="C1586" s="87"/>
      <c r="D1586" s="89"/>
      <c r="R1586" s="89"/>
      <c r="S1586" s="89"/>
      <c r="T1586" s="89"/>
    </row>
    <row r="1587" spans="2:20" s="86" customFormat="1" ht="10.199999999999999">
      <c r="B1587" s="87"/>
      <c r="C1587" s="87"/>
      <c r="D1587" s="89"/>
      <c r="R1587" s="89"/>
      <c r="S1587" s="89"/>
      <c r="T1587" s="89"/>
    </row>
    <row r="1588" spans="2:20" s="86" customFormat="1" ht="10.199999999999999">
      <c r="B1588" s="87"/>
      <c r="C1588" s="87"/>
      <c r="D1588" s="89"/>
      <c r="R1588" s="89"/>
      <c r="S1588" s="89"/>
      <c r="T1588" s="89"/>
    </row>
    <row r="1589" spans="2:20" s="86" customFormat="1" ht="10.199999999999999">
      <c r="B1589" s="87"/>
      <c r="C1589" s="87"/>
      <c r="D1589" s="89"/>
      <c r="R1589" s="89"/>
      <c r="S1589" s="89"/>
      <c r="T1589" s="89"/>
    </row>
    <row r="1590" spans="2:20" s="86" customFormat="1" ht="10.199999999999999">
      <c r="B1590" s="87"/>
      <c r="C1590" s="87"/>
      <c r="D1590" s="89"/>
      <c r="R1590" s="89"/>
      <c r="S1590" s="89"/>
      <c r="T1590" s="89"/>
    </row>
    <row r="1591" spans="2:20" s="86" customFormat="1" ht="10.199999999999999">
      <c r="B1591" s="87"/>
      <c r="C1591" s="87"/>
      <c r="D1591" s="89"/>
      <c r="R1591" s="89"/>
      <c r="S1591" s="89"/>
      <c r="T1591" s="89"/>
    </row>
    <row r="1592" spans="2:20" s="86" customFormat="1" ht="10.199999999999999">
      <c r="B1592" s="87"/>
      <c r="C1592" s="87"/>
      <c r="D1592" s="89"/>
      <c r="R1592" s="89"/>
      <c r="S1592" s="89"/>
      <c r="T1592" s="89"/>
    </row>
    <row r="1593" spans="2:20" s="86" customFormat="1" ht="10.199999999999999">
      <c r="B1593" s="87"/>
      <c r="C1593" s="87"/>
      <c r="D1593" s="89"/>
      <c r="R1593" s="89"/>
      <c r="S1593" s="89"/>
      <c r="T1593" s="89"/>
    </row>
    <row r="1594" spans="2:20" s="86" customFormat="1" ht="10.199999999999999">
      <c r="B1594" s="87"/>
      <c r="C1594" s="87"/>
      <c r="D1594" s="89"/>
      <c r="R1594" s="89"/>
      <c r="S1594" s="89"/>
      <c r="T1594" s="89"/>
    </row>
    <row r="1595" spans="2:20" s="86" customFormat="1" ht="10.199999999999999">
      <c r="B1595" s="87"/>
      <c r="C1595" s="87"/>
      <c r="D1595" s="89"/>
      <c r="R1595" s="89"/>
      <c r="S1595" s="89"/>
      <c r="T1595" s="89"/>
    </row>
    <row r="1596" spans="2:20" s="86" customFormat="1" ht="10.199999999999999">
      <c r="B1596" s="87"/>
      <c r="C1596" s="87"/>
      <c r="D1596" s="89"/>
      <c r="R1596" s="89"/>
      <c r="S1596" s="89"/>
      <c r="T1596" s="89"/>
    </row>
    <row r="1597" spans="2:20" s="86" customFormat="1" ht="10.199999999999999">
      <c r="B1597" s="87"/>
      <c r="C1597" s="87"/>
      <c r="D1597" s="89"/>
      <c r="R1597" s="89"/>
      <c r="S1597" s="89"/>
      <c r="T1597" s="89"/>
    </row>
    <row r="1598" spans="2:20" s="86" customFormat="1" ht="10.199999999999999">
      <c r="B1598" s="87"/>
      <c r="C1598" s="87"/>
      <c r="D1598" s="89"/>
      <c r="R1598" s="89"/>
      <c r="S1598" s="89"/>
      <c r="T1598" s="89"/>
    </row>
    <row r="1599" spans="2:20" s="86" customFormat="1" ht="10.199999999999999">
      <c r="B1599" s="87"/>
      <c r="C1599" s="87"/>
      <c r="D1599" s="89"/>
      <c r="R1599" s="89"/>
      <c r="S1599" s="89"/>
      <c r="T1599" s="89"/>
    </row>
    <row r="1600" spans="2:20" s="86" customFormat="1" ht="10.199999999999999">
      <c r="B1600" s="87"/>
      <c r="C1600" s="87"/>
      <c r="D1600" s="89"/>
      <c r="R1600" s="89"/>
      <c r="S1600" s="89"/>
      <c r="T1600" s="89"/>
    </row>
    <row r="1601" spans="2:20" s="86" customFormat="1" ht="10.199999999999999">
      <c r="B1601" s="87"/>
      <c r="C1601" s="87"/>
      <c r="D1601" s="89"/>
      <c r="R1601" s="89"/>
      <c r="S1601" s="89"/>
      <c r="T1601" s="89"/>
    </row>
    <row r="1602" spans="2:20" s="86" customFormat="1" ht="10.199999999999999">
      <c r="B1602" s="87"/>
      <c r="C1602" s="87"/>
      <c r="D1602" s="89"/>
      <c r="R1602" s="89"/>
      <c r="S1602" s="89"/>
      <c r="T1602" s="89"/>
    </row>
    <row r="1603" spans="2:20" s="86" customFormat="1" ht="10.199999999999999">
      <c r="B1603" s="87"/>
      <c r="C1603" s="87"/>
      <c r="D1603" s="89"/>
      <c r="R1603" s="89"/>
      <c r="S1603" s="89"/>
      <c r="T1603" s="89"/>
    </row>
    <row r="1604" spans="2:20" s="86" customFormat="1" ht="10.199999999999999">
      <c r="B1604" s="87"/>
      <c r="C1604" s="87"/>
      <c r="D1604" s="89"/>
      <c r="R1604" s="89"/>
      <c r="S1604" s="89"/>
      <c r="T1604" s="89"/>
    </row>
    <row r="1605" spans="2:20" s="86" customFormat="1" ht="10.199999999999999">
      <c r="B1605" s="87"/>
      <c r="C1605" s="87"/>
      <c r="D1605" s="89"/>
      <c r="R1605" s="89"/>
      <c r="S1605" s="89"/>
      <c r="T1605" s="89"/>
    </row>
    <row r="1606" spans="2:20" s="86" customFormat="1" ht="10.199999999999999">
      <c r="B1606" s="87"/>
      <c r="C1606" s="87"/>
      <c r="D1606" s="89"/>
      <c r="R1606" s="89"/>
      <c r="S1606" s="89"/>
      <c r="T1606" s="89"/>
    </row>
    <row r="1607" spans="2:20" s="86" customFormat="1" ht="10.199999999999999">
      <c r="B1607" s="87"/>
      <c r="C1607" s="87"/>
      <c r="D1607" s="89"/>
      <c r="R1607" s="89"/>
      <c r="S1607" s="89"/>
      <c r="T1607" s="89"/>
    </row>
    <row r="1608" spans="2:20" s="86" customFormat="1" ht="10.199999999999999">
      <c r="B1608" s="87"/>
      <c r="C1608" s="87"/>
      <c r="D1608" s="89"/>
      <c r="R1608" s="89"/>
      <c r="S1608" s="89"/>
      <c r="T1608" s="89"/>
    </row>
    <row r="1609" spans="2:20" s="86" customFormat="1" ht="10.199999999999999">
      <c r="B1609" s="87"/>
      <c r="C1609" s="87"/>
      <c r="D1609" s="89"/>
      <c r="R1609" s="89"/>
      <c r="S1609" s="89"/>
      <c r="T1609" s="89"/>
    </row>
    <row r="1610" spans="2:20" s="86" customFormat="1" ht="10.199999999999999">
      <c r="B1610" s="87"/>
      <c r="C1610" s="87"/>
      <c r="D1610" s="89"/>
      <c r="R1610" s="89"/>
      <c r="S1610" s="89"/>
      <c r="T1610" s="89"/>
    </row>
    <row r="1611" spans="2:20" s="86" customFormat="1" ht="10.199999999999999">
      <c r="B1611" s="87"/>
      <c r="C1611" s="87"/>
      <c r="D1611" s="89"/>
      <c r="R1611" s="89"/>
      <c r="S1611" s="89"/>
      <c r="T1611" s="89"/>
    </row>
    <row r="1612" spans="2:20" s="86" customFormat="1" ht="10.199999999999999">
      <c r="B1612" s="87"/>
      <c r="C1612" s="87"/>
      <c r="D1612" s="89"/>
      <c r="R1612" s="89"/>
      <c r="S1612" s="89"/>
      <c r="T1612" s="89"/>
    </row>
    <row r="1613" spans="2:20" s="86" customFormat="1" ht="10.199999999999999">
      <c r="B1613" s="87"/>
      <c r="C1613" s="87"/>
      <c r="D1613" s="89"/>
      <c r="R1613" s="89"/>
      <c r="S1613" s="89"/>
      <c r="T1613" s="89"/>
    </row>
    <row r="1614" spans="2:20" s="86" customFormat="1" ht="10.199999999999999">
      <c r="B1614" s="87"/>
      <c r="C1614" s="87"/>
      <c r="D1614" s="89"/>
      <c r="R1614" s="89"/>
      <c r="S1614" s="89"/>
      <c r="T1614" s="89"/>
    </row>
    <row r="1615" spans="2:20" s="86" customFormat="1" ht="10.199999999999999">
      <c r="B1615" s="87"/>
      <c r="C1615" s="87"/>
      <c r="D1615" s="89"/>
      <c r="R1615" s="89"/>
      <c r="S1615" s="89"/>
      <c r="T1615" s="89"/>
    </row>
    <row r="1616" spans="2:20" s="86" customFormat="1" ht="10.199999999999999">
      <c r="B1616" s="87"/>
      <c r="C1616" s="87"/>
      <c r="D1616" s="89"/>
      <c r="R1616" s="89"/>
      <c r="S1616" s="89"/>
      <c r="T1616" s="89"/>
    </row>
    <row r="1617" spans="2:20" s="86" customFormat="1" ht="10.199999999999999">
      <c r="B1617" s="87"/>
      <c r="C1617" s="87"/>
      <c r="D1617" s="89"/>
      <c r="R1617" s="89"/>
      <c r="S1617" s="89"/>
      <c r="T1617" s="89"/>
    </row>
    <row r="1618" spans="2:20" s="86" customFormat="1" ht="10.199999999999999">
      <c r="B1618" s="87"/>
      <c r="C1618" s="87"/>
      <c r="D1618" s="89"/>
      <c r="R1618" s="89"/>
      <c r="S1618" s="89"/>
      <c r="T1618" s="89"/>
    </row>
    <row r="1619" spans="2:20" s="86" customFormat="1" ht="10.199999999999999">
      <c r="B1619" s="87"/>
      <c r="C1619" s="87"/>
      <c r="D1619" s="89"/>
      <c r="R1619" s="89"/>
      <c r="S1619" s="89"/>
      <c r="T1619" s="89"/>
    </row>
    <row r="1620" spans="2:20" s="86" customFormat="1" ht="10.199999999999999">
      <c r="B1620" s="87"/>
      <c r="C1620" s="87"/>
      <c r="D1620" s="89"/>
      <c r="R1620" s="89"/>
      <c r="S1620" s="89"/>
      <c r="T1620" s="89"/>
    </row>
    <row r="1621" spans="2:20" s="86" customFormat="1" ht="10.199999999999999">
      <c r="B1621" s="87"/>
      <c r="C1621" s="87"/>
      <c r="D1621" s="89"/>
      <c r="R1621" s="89"/>
      <c r="S1621" s="89"/>
      <c r="T1621" s="89"/>
    </row>
    <row r="1622" spans="2:20" s="86" customFormat="1" ht="10.199999999999999">
      <c r="B1622" s="87"/>
      <c r="C1622" s="87"/>
      <c r="D1622" s="89"/>
      <c r="R1622" s="89"/>
      <c r="S1622" s="89"/>
      <c r="T1622" s="89"/>
    </row>
    <row r="1623" spans="2:20" s="86" customFormat="1" ht="10.199999999999999">
      <c r="B1623" s="87"/>
      <c r="C1623" s="87"/>
      <c r="D1623" s="89"/>
      <c r="R1623" s="89"/>
      <c r="S1623" s="89"/>
      <c r="T1623" s="89"/>
    </row>
    <row r="1624" spans="2:20" s="86" customFormat="1" ht="10.199999999999999">
      <c r="B1624" s="87"/>
      <c r="C1624" s="87"/>
      <c r="D1624" s="89"/>
      <c r="R1624" s="89"/>
      <c r="S1624" s="89"/>
      <c r="T1624" s="89"/>
    </row>
    <row r="1625" spans="2:20" s="86" customFormat="1" ht="10.199999999999999">
      <c r="B1625" s="87"/>
      <c r="C1625" s="87"/>
      <c r="D1625" s="89"/>
      <c r="R1625" s="89"/>
      <c r="S1625" s="89"/>
      <c r="T1625" s="89"/>
    </row>
    <row r="1626" spans="2:20" s="86" customFormat="1" ht="10.199999999999999">
      <c r="B1626" s="87"/>
      <c r="C1626" s="87"/>
      <c r="D1626" s="89"/>
      <c r="R1626" s="89"/>
      <c r="S1626" s="89"/>
      <c r="T1626" s="89"/>
    </row>
    <row r="1627" spans="2:20" s="86" customFormat="1" ht="10.199999999999999">
      <c r="B1627" s="87"/>
      <c r="C1627" s="87"/>
      <c r="D1627" s="89"/>
      <c r="R1627" s="89"/>
      <c r="S1627" s="89"/>
      <c r="T1627" s="89"/>
    </row>
    <row r="1628" spans="2:20" s="86" customFormat="1" ht="10.199999999999999">
      <c r="B1628" s="87"/>
      <c r="C1628" s="87"/>
      <c r="D1628" s="89"/>
      <c r="R1628" s="89"/>
      <c r="S1628" s="89"/>
      <c r="T1628" s="89"/>
    </row>
    <row r="1629" spans="2:20" s="86" customFormat="1" ht="10.199999999999999">
      <c r="B1629" s="87"/>
      <c r="C1629" s="87"/>
      <c r="D1629" s="89"/>
      <c r="R1629" s="89"/>
      <c r="S1629" s="89"/>
      <c r="T1629" s="89"/>
    </row>
    <row r="1630" spans="2:20" s="86" customFormat="1" ht="10.199999999999999">
      <c r="B1630" s="87"/>
      <c r="C1630" s="87"/>
      <c r="D1630" s="89"/>
      <c r="R1630" s="89"/>
      <c r="S1630" s="89"/>
      <c r="T1630" s="89"/>
    </row>
    <row r="1631" spans="2:20" s="86" customFormat="1" ht="10.199999999999999">
      <c r="B1631" s="87"/>
      <c r="C1631" s="87"/>
      <c r="D1631" s="89"/>
      <c r="R1631" s="89"/>
      <c r="S1631" s="89"/>
      <c r="T1631" s="89"/>
    </row>
    <row r="1632" spans="2:20" s="86" customFormat="1" ht="10.199999999999999">
      <c r="B1632" s="87"/>
      <c r="C1632" s="87"/>
      <c r="D1632" s="89"/>
      <c r="R1632" s="89"/>
      <c r="S1632" s="89"/>
      <c r="T1632" s="89"/>
    </row>
    <row r="1633" spans="2:20" s="86" customFormat="1" ht="10.199999999999999">
      <c r="B1633" s="87"/>
      <c r="C1633" s="87"/>
      <c r="D1633" s="89"/>
      <c r="R1633" s="89"/>
      <c r="S1633" s="89"/>
      <c r="T1633" s="89"/>
    </row>
    <row r="1634" spans="2:20" s="86" customFormat="1" ht="10.199999999999999">
      <c r="B1634" s="87"/>
      <c r="C1634" s="87"/>
      <c r="D1634" s="89"/>
      <c r="R1634" s="89"/>
      <c r="S1634" s="89"/>
      <c r="T1634" s="89"/>
    </row>
    <row r="1635" spans="2:20" s="86" customFormat="1" ht="10.199999999999999">
      <c r="B1635" s="87"/>
      <c r="C1635" s="87"/>
      <c r="D1635" s="89"/>
      <c r="R1635" s="89"/>
      <c r="S1635" s="89"/>
      <c r="T1635" s="89"/>
    </row>
    <row r="1636" spans="2:20" s="86" customFormat="1" ht="10.199999999999999">
      <c r="B1636" s="87"/>
      <c r="C1636" s="87"/>
      <c r="D1636" s="89"/>
      <c r="R1636" s="89"/>
      <c r="S1636" s="89"/>
      <c r="T1636" s="89"/>
    </row>
    <row r="1637" spans="2:20" s="86" customFormat="1" ht="10.199999999999999">
      <c r="B1637" s="87"/>
      <c r="C1637" s="87"/>
      <c r="D1637" s="89"/>
      <c r="R1637" s="89"/>
      <c r="S1637" s="89"/>
      <c r="T1637" s="89"/>
    </row>
    <row r="1638" spans="2:20" s="86" customFormat="1" ht="10.199999999999999">
      <c r="B1638" s="87"/>
      <c r="C1638" s="87"/>
      <c r="D1638" s="89"/>
      <c r="R1638" s="89"/>
      <c r="S1638" s="89"/>
      <c r="T1638" s="89"/>
    </row>
    <row r="1639" spans="2:20" s="86" customFormat="1" ht="10.199999999999999">
      <c r="B1639" s="87"/>
      <c r="C1639" s="87"/>
      <c r="D1639" s="89"/>
      <c r="R1639" s="89"/>
      <c r="S1639" s="89"/>
      <c r="T1639" s="89"/>
    </row>
    <row r="1640" spans="2:20" s="86" customFormat="1" ht="10.199999999999999">
      <c r="B1640" s="87"/>
      <c r="C1640" s="87"/>
      <c r="D1640" s="89"/>
      <c r="R1640" s="89"/>
      <c r="S1640" s="89"/>
      <c r="T1640" s="89"/>
    </row>
    <row r="1641" spans="2:20" s="86" customFormat="1" ht="10.199999999999999">
      <c r="B1641" s="87"/>
      <c r="C1641" s="87"/>
      <c r="D1641" s="89"/>
      <c r="R1641" s="89"/>
      <c r="S1641" s="89"/>
      <c r="T1641" s="89"/>
    </row>
    <row r="1642" spans="2:20" s="86" customFormat="1" ht="10.199999999999999">
      <c r="B1642" s="87"/>
      <c r="C1642" s="87"/>
      <c r="D1642" s="89"/>
      <c r="R1642" s="89"/>
      <c r="S1642" s="89"/>
      <c r="T1642" s="89"/>
    </row>
    <row r="1643" spans="2:20" s="86" customFormat="1" ht="10.199999999999999">
      <c r="B1643" s="87"/>
      <c r="C1643" s="87"/>
      <c r="D1643" s="89"/>
      <c r="R1643" s="89"/>
      <c r="S1643" s="89"/>
      <c r="T1643" s="89"/>
    </row>
    <row r="1644" spans="2:20" s="86" customFormat="1" ht="10.199999999999999">
      <c r="B1644" s="87"/>
      <c r="C1644" s="87"/>
      <c r="D1644" s="89"/>
      <c r="R1644" s="89"/>
      <c r="S1644" s="89"/>
      <c r="T1644" s="89"/>
    </row>
    <row r="1645" spans="2:20" s="86" customFormat="1" ht="10.199999999999999">
      <c r="B1645" s="87"/>
      <c r="C1645" s="87"/>
      <c r="D1645" s="89"/>
      <c r="R1645" s="89"/>
      <c r="S1645" s="89"/>
      <c r="T1645" s="89"/>
    </row>
    <row r="1646" spans="2:20" s="86" customFormat="1" ht="10.199999999999999">
      <c r="B1646" s="87"/>
      <c r="C1646" s="87"/>
      <c r="D1646" s="89"/>
      <c r="R1646" s="89"/>
      <c r="S1646" s="89"/>
      <c r="T1646" s="89"/>
    </row>
    <row r="1647" spans="2:20" s="86" customFormat="1" ht="10.199999999999999">
      <c r="B1647" s="87"/>
      <c r="C1647" s="87"/>
      <c r="D1647" s="89"/>
      <c r="R1647" s="89"/>
      <c r="S1647" s="89"/>
      <c r="T1647" s="89"/>
    </row>
    <row r="1648" spans="2:20" s="86" customFormat="1" ht="10.199999999999999">
      <c r="B1648" s="87"/>
      <c r="C1648" s="87"/>
      <c r="D1648" s="89"/>
      <c r="R1648" s="89"/>
      <c r="S1648" s="89"/>
      <c r="T1648" s="89"/>
    </row>
    <row r="1649" spans="2:20" s="86" customFormat="1" ht="10.199999999999999">
      <c r="B1649" s="87"/>
      <c r="C1649" s="87"/>
      <c r="D1649" s="89"/>
      <c r="R1649" s="89"/>
      <c r="S1649" s="89"/>
      <c r="T1649" s="89"/>
    </row>
    <row r="1650" spans="2:20" s="86" customFormat="1" ht="10.199999999999999">
      <c r="B1650" s="87"/>
      <c r="C1650" s="87"/>
      <c r="D1650" s="89"/>
      <c r="R1650" s="89"/>
      <c r="S1650" s="89"/>
      <c r="T1650" s="89"/>
    </row>
    <row r="1651" spans="2:20" s="86" customFormat="1" ht="10.199999999999999">
      <c r="B1651" s="87"/>
      <c r="C1651" s="87"/>
      <c r="D1651" s="89"/>
      <c r="R1651" s="89"/>
      <c r="S1651" s="89"/>
      <c r="T1651" s="89"/>
    </row>
    <row r="1652" spans="2:20" s="86" customFormat="1" ht="10.199999999999999">
      <c r="B1652" s="87"/>
      <c r="C1652" s="87"/>
      <c r="D1652" s="89"/>
      <c r="R1652" s="89"/>
      <c r="S1652" s="89"/>
      <c r="T1652" s="89"/>
    </row>
    <row r="1653" spans="2:20" s="86" customFormat="1" ht="10.199999999999999">
      <c r="B1653" s="87"/>
      <c r="C1653" s="87"/>
      <c r="D1653" s="89"/>
      <c r="R1653" s="89"/>
      <c r="S1653" s="89"/>
      <c r="T1653" s="89"/>
    </row>
    <row r="1654" spans="2:20" s="86" customFormat="1" ht="10.199999999999999">
      <c r="B1654" s="87"/>
      <c r="C1654" s="87"/>
      <c r="D1654" s="89"/>
      <c r="R1654" s="89"/>
      <c r="S1654" s="89"/>
      <c r="T1654" s="89"/>
    </row>
    <row r="1655" spans="2:20" s="86" customFormat="1" ht="10.199999999999999">
      <c r="B1655" s="87"/>
      <c r="C1655" s="87"/>
      <c r="D1655" s="89"/>
      <c r="R1655" s="89"/>
      <c r="S1655" s="89"/>
      <c r="T1655" s="89"/>
    </row>
    <row r="1656" spans="2:20" s="86" customFormat="1" ht="10.199999999999999">
      <c r="B1656" s="87"/>
      <c r="C1656" s="87"/>
      <c r="D1656" s="89"/>
      <c r="R1656" s="89"/>
      <c r="S1656" s="89"/>
      <c r="T1656" s="89"/>
    </row>
    <row r="1657" spans="2:20" s="86" customFormat="1" ht="10.199999999999999">
      <c r="B1657" s="87"/>
      <c r="C1657" s="87"/>
      <c r="D1657" s="89"/>
      <c r="R1657" s="89"/>
      <c r="S1657" s="89"/>
      <c r="T1657" s="89"/>
    </row>
    <row r="1658" spans="2:20" s="86" customFormat="1" ht="10.199999999999999">
      <c r="B1658" s="87"/>
      <c r="C1658" s="87"/>
      <c r="D1658" s="89"/>
      <c r="R1658" s="89"/>
      <c r="S1658" s="89"/>
      <c r="T1658" s="89"/>
    </row>
    <row r="1659" spans="2:20" s="86" customFormat="1" ht="10.199999999999999">
      <c r="B1659" s="87"/>
      <c r="C1659" s="87"/>
      <c r="D1659" s="89"/>
      <c r="R1659" s="89"/>
      <c r="S1659" s="89"/>
      <c r="T1659" s="89"/>
    </row>
    <row r="1660" spans="2:20" s="86" customFormat="1" ht="10.199999999999999">
      <c r="B1660" s="87"/>
      <c r="C1660" s="87"/>
      <c r="D1660" s="89"/>
      <c r="R1660" s="89"/>
      <c r="S1660" s="89"/>
      <c r="T1660" s="89"/>
    </row>
    <row r="1661" spans="2:20" s="86" customFormat="1" ht="10.199999999999999">
      <c r="B1661" s="87"/>
      <c r="C1661" s="87"/>
      <c r="D1661" s="89"/>
      <c r="R1661" s="89"/>
      <c r="S1661" s="89"/>
      <c r="T1661" s="89"/>
    </row>
    <row r="1662" spans="2:20" s="86" customFormat="1" ht="10.199999999999999">
      <c r="B1662" s="87"/>
      <c r="C1662" s="87"/>
      <c r="D1662" s="89"/>
      <c r="R1662" s="89"/>
      <c r="S1662" s="89"/>
      <c r="T1662" s="89"/>
    </row>
    <row r="1663" spans="2:20" s="86" customFormat="1" ht="10.199999999999999">
      <c r="B1663" s="87"/>
      <c r="C1663" s="87"/>
      <c r="D1663" s="89"/>
      <c r="R1663" s="89"/>
      <c r="S1663" s="89"/>
      <c r="T1663" s="89"/>
    </row>
    <row r="1664" spans="2:20" s="86" customFormat="1" ht="10.199999999999999">
      <c r="B1664" s="87"/>
      <c r="C1664" s="87"/>
      <c r="D1664" s="89"/>
      <c r="R1664" s="89"/>
      <c r="S1664" s="89"/>
      <c r="T1664" s="89"/>
    </row>
    <row r="1665" spans="2:20" s="86" customFormat="1" ht="10.199999999999999">
      <c r="B1665" s="87"/>
      <c r="C1665" s="87"/>
      <c r="D1665" s="89"/>
      <c r="R1665" s="89"/>
      <c r="S1665" s="89"/>
      <c r="T1665" s="89"/>
    </row>
    <row r="1666" spans="2:20" s="86" customFormat="1" ht="10.199999999999999">
      <c r="B1666" s="87"/>
      <c r="C1666" s="87"/>
      <c r="D1666" s="89"/>
      <c r="R1666" s="89"/>
      <c r="S1666" s="89"/>
      <c r="T1666" s="89"/>
    </row>
    <row r="1667" spans="2:20" s="86" customFormat="1" ht="10.199999999999999">
      <c r="B1667" s="87"/>
      <c r="C1667" s="87"/>
      <c r="D1667" s="89"/>
      <c r="R1667" s="89"/>
      <c r="S1667" s="89"/>
      <c r="T1667" s="89"/>
    </row>
    <row r="1668" spans="2:20" s="86" customFormat="1" ht="10.199999999999999">
      <c r="B1668" s="87"/>
      <c r="C1668" s="87"/>
      <c r="D1668" s="89"/>
      <c r="R1668" s="89"/>
      <c r="S1668" s="89"/>
      <c r="T1668" s="89"/>
    </row>
    <row r="1669" spans="2:20" s="86" customFormat="1" ht="10.199999999999999">
      <c r="B1669" s="87"/>
      <c r="C1669" s="87"/>
      <c r="D1669" s="89"/>
      <c r="R1669" s="89"/>
      <c r="S1669" s="89"/>
      <c r="T1669" s="89"/>
    </row>
    <row r="1670" spans="2:20" s="86" customFormat="1" ht="10.199999999999999">
      <c r="B1670" s="87"/>
      <c r="C1670" s="87"/>
      <c r="D1670" s="89"/>
      <c r="R1670" s="89"/>
      <c r="S1670" s="89"/>
      <c r="T1670" s="89"/>
    </row>
    <row r="1671" spans="2:20" s="86" customFormat="1" ht="10.199999999999999">
      <c r="B1671" s="87"/>
      <c r="C1671" s="87"/>
      <c r="D1671" s="89"/>
      <c r="R1671" s="89"/>
      <c r="S1671" s="89"/>
      <c r="T1671" s="89"/>
    </row>
    <row r="1672" spans="2:20" s="86" customFormat="1" ht="10.199999999999999">
      <c r="B1672" s="87"/>
      <c r="C1672" s="87"/>
      <c r="D1672" s="89"/>
      <c r="R1672" s="89"/>
      <c r="S1672" s="89"/>
      <c r="T1672" s="89"/>
    </row>
    <row r="1673" spans="2:20" s="86" customFormat="1" ht="10.199999999999999">
      <c r="B1673" s="87"/>
      <c r="C1673" s="87"/>
      <c r="D1673" s="89"/>
      <c r="R1673" s="89"/>
      <c r="S1673" s="89"/>
      <c r="T1673" s="89"/>
    </row>
    <row r="1674" spans="2:20" s="86" customFormat="1" ht="10.199999999999999">
      <c r="B1674" s="87"/>
      <c r="C1674" s="87"/>
      <c r="D1674" s="89"/>
      <c r="R1674" s="89"/>
      <c r="S1674" s="89"/>
      <c r="T1674" s="89"/>
    </row>
    <row r="1675" spans="2:20" s="86" customFormat="1" ht="10.199999999999999">
      <c r="B1675" s="87"/>
      <c r="C1675" s="87"/>
      <c r="D1675" s="89"/>
      <c r="R1675" s="89"/>
      <c r="S1675" s="89"/>
      <c r="T1675" s="89"/>
    </row>
    <row r="1676" spans="2:20" s="86" customFormat="1" ht="10.199999999999999">
      <c r="B1676" s="87"/>
      <c r="C1676" s="87"/>
      <c r="D1676" s="89"/>
      <c r="R1676" s="89"/>
      <c r="S1676" s="89"/>
      <c r="T1676" s="89"/>
    </row>
    <row r="1677" spans="2:20" s="86" customFormat="1" ht="10.199999999999999">
      <c r="B1677" s="87"/>
      <c r="C1677" s="87"/>
      <c r="D1677" s="89"/>
      <c r="R1677" s="89"/>
      <c r="S1677" s="89"/>
      <c r="T1677" s="89"/>
    </row>
    <row r="1678" spans="2:20" s="86" customFormat="1" ht="10.199999999999999">
      <c r="B1678" s="87"/>
      <c r="C1678" s="87"/>
      <c r="D1678" s="89"/>
      <c r="R1678" s="89"/>
      <c r="S1678" s="89"/>
      <c r="T1678" s="89"/>
    </row>
    <row r="1679" spans="2:20" s="86" customFormat="1" ht="10.199999999999999">
      <c r="B1679" s="87"/>
      <c r="C1679" s="87"/>
      <c r="D1679" s="89"/>
      <c r="R1679" s="89"/>
      <c r="S1679" s="89"/>
      <c r="T1679" s="89"/>
    </row>
    <row r="1680" spans="2:20" s="86" customFormat="1" ht="10.199999999999999">
      <c r="B1680" s="87"/>
      <c r="C1680" s="87"/>
      <c r="D1680" s="89"/>
      <c r="R1680" s="89"/>
      <c r="S1680" s="89"/>
      <c r="T1680" s="89"/>
    </row>
    <row r="1681" spans="2:20" s="86" customFormat="1" ht="10.199999999999999">
      <c r="B1681" s="87"/>
      <c r="C1681" s="87"/>
      <c r="D1681" s="89"/>
      <c r="R1681" s="89"/>
      <c r="S1681" s="89"/>
      <c r="T1681" s="89"/>
    </row>
    <row r="1682" spans="2:20" s="86" customFormat="1" ht="10.199999999999999">
      <c r="B1682" s="87"/>
      <c r="C1682" s="87"/>
      <c r="D1682" s="89"/>
      <c r="R1682" s="89"/>
      <c r="S1682" s="89"/>
      <c r="T1682" s="89"/>
    </row>
    <row r="1683" spans="2:20" s="86" customFormat="1" ht="10.199999999999999">
      <c r="B1683" s="87"/>
      <c r="C1683" s="87"/>
      <c r="D1683" s="89"/>
      <c r="R1683" s="89"/>
      <c r="S1683" s="89"/>
      <c r="T1683" s="89"/>
    </row>
    <row r="1684" spans="2:20" s="86" customFormat="1" ht="10.199999999999999">
      <c r="B1684" s="87"/>
      <c r="C1684" s="87"/>
      <c r="D1684" s="89"/>
      <c r="R1684" s="89"/>
      <c r="S1684" s="89"/>
      <c r="T1684" s="89"/>
    </row>
    <row r="1685" spans="2:20" s="86" customFormat="1" ht="10.199999999999999">
      <c r="B1685" s="87"/>
      <c r="C1685" s="87"/>
      <c r="D1685" s="89"/>
      <c r="R1685" s="89"/>
      <c r="S1685" s="89"/>
      <c r="T1685" s="89"/>
    </row>
    <row r="1686" spans="2:20" s="86" customFormat="1" ht="10.199999999999999">
      <c r="B1686" s="87"/>
      <c r="C1686" s="87"/>
      <c r="D1686" s="89"/>
      <c r="R1686" s="89"/>
      <c r="S1686" s="89"/>
      <c r="T1686" s="89"/>
    </row>
    <row r="1687" spans="2:20" s="86" customFormat="1" ht="10.199999999999999">
      <c r="B1687" s="87"/>
      <c r="C1687" s="87"/>
      <c r="D1687" s="89"/>
      <c r="R1687" s="89"/>
      <c r="S1687" s="89"/>
      <c r="T1687" s="89"/>
    </row>
    <row r="1688" spans="2:20" s="86" customFormat="1" ht="10.199999999999999">
      <c r="B1688" s="87"/>
      <c r="C1688" s="87"/>
      <c r="D1688" s="89"/>
      <c r="R1688" s="89"/>
      <c r="S1688" s="89"/>
      <c r="T1688" s="89"/>
    </row>
    <row r="1689" spans="2:20" s="86" customFormat="1" ht="10.199999999999999">
      <c r="B1689" s="87"/>
      <c r="C1689" s="87"/>
      <c r="D1689" s="89"/>
      <c r="R1689" s="89"/>
      <c r="S1689" s="89"/>
      <c r="T1689" s="89"/>
    </row>
    <row r="1690" spans="2:20" s="86" customFormat="1" ht="10.199999999999999">
      <c r="B1690" s="87"/>
      <c r="C1690" s="87"/>
      <c r="D1690" s="89"/>
      <c r="R1690" s="89"/>
      <c r="S1690" s="89"/>
      <c r="T1690" s="89"/>
    </row>
    <row r="1691" spans="2:20" s="86" customFormat="1" ht="10.199999999999999">
      <c r="B1691" s="87"/>
      <c r="C1691" s="87"/>
      <c r="D1691" s="89"/>
      <c r="R1691" s="89"/>
      <c r="S1691" s="89"/>
      <c r="T1691" s="89"/>
    </row>
    <row r="1692" spans="2:20" s="86" customFormat="1" ht="10.199999999999999">
      <c r="B1692" s="87"/>
      <c r="C1692" s="87"/>
      <c r="D1692" s="89"/>
      <c r="R1692" s="89"/>
      <c r="S1692" s="89"/>
      <c r="T1692" s="89"/>
    </row>
    <row r="1693" spans="2:20" s="86" customFormat="1" ht="10.199999999999999">
      <c r="B1693" s="87"/>
      <c r="C1693" s="87"/>
      <c r="D1693" s="89"/>
      <c r="R1693" s="89"/>
      <c r="S1693" s="89"/>
      <c r="T1693" s="89"/>
    </row>
    <row r="1694" spans="2:20" s="86" customFormat="1" ht="10.199999999999999">
      <c r="B1694" s="87"/>
      <c r="C1694" s="87"/>
      <c r="D1694" s="89"/>
      <c r="R1694" s="89"/>
      <c r="S1694" s="89"/>
      <c r="T1694" s="89"/>
    </row>
    <row r="1695" spans="2:20" s="86" customFormat="1" ht="10.199999999999999">
      <c r="B1695" s="87"/>
      <c r="C1695" s="87"/>
      <c r="D1695" s="89"/>
      <c r="R1695" s="89"/>
      <c r="S1695" s="89"/>
      <c r="T1695" s="89"/>
    </row>
    <row r="1696" spans="2:20" s="86" customFormat="1" ht="10.199999999999999">
      <c r="B1696" s="87"/>
      <c r="C1696" s="87"/>
      <c r="D1696" s="89"/>
      <c r="R1696" s="89"/>
      <c r="S1696" s="89"/>
      <c r="T1696" s="89"/>
    </row>
    <row r="1697" spans="2:20" s="86" customFormat="1" ht="10.199999999999999">
      <c r="B1697" s="87"/>
      <c r="C1697" s="87"/>
      <c r="D1697" s="89"/>
      <c r="R1697" s="89"/>
      <c r="S1697" s="89"/>
      <c r="T1697" s="89"/>
    </row>
    <row r="1698" spans="2:20" s="86" customFormat="1" ht="10.199999999999999">
      <c r="B1698" s="87"/>
      <c r="C1698" s="87"/>
      <c r="D1698" s="89"/>
      <c r="R1698" s="89"/>
      <c r="S1698" s="89"/>
      <c r="T1698" s="89"/>
    </row>
    <row r="1699" spans="2:20" s="86" customFormat="1" ht="10.199999999999999">
      <c r="B1699" s="87"/>
      <c r="C1699" s="87"/>
      <c r="D1699" s="89"/>
      <c r="R1699" s="89"/>
      <c r="S1699" s="89"/>
      <c r="T1699" s="89"/>
    </row>
    <row r="1700" spans="2:20" s="86" customFormat="1" ht="10.199999999999999">
      <c r="B1700" s="87"/>
      <c r="C1700" s="87"/>
      <c r="D1700" s="89"/>
      <c r="R1700" s="89"/>
      <c r="S1700" s="89"/>
      <c r="T1700" s="89"/>
    </row>
    <row r="1701" spans="2:20" s="86" customFormat="1" ht="10.199999999999999">
      <c r="B1701" s="87"/>
      <c r="C1701" s="87"/>
      <c r="D1701" s="89"/>
      <c r="R1701" s="89"/>
      <c r="S1701" s="89"/>
      <c r="T1701" s="89"/>
    </row>
    <row r="1702" spans="2:20" s="86" customFormat="1" ht="10.199999999999999">
      <c r="B1702" s="87"/>
      <c r="C1702" s="87"/>
      <c r="D1702" s="89"/>
      <c r="R1702" s="89"/>
      <c r="S1702" s="89"/>
      <c r="T1702" s="89"/>
    </row>
    <row r="1703" spans="2:20" s="86" customFormat="1" ht="10.199999999999999">
      <c r="B1703" s="87"/>
      <c r="C1703" s="87"/>
      <c r="D1703" s="89"/>
      <c r="R1703" s="89"/>
      <c r="S1703" s="89"/>
      <c r="T1703" s="89"/>
    </row>
    <row r="1704" spans="2:20" s="86" customFormat="1" ht="10.199999999999999">
      <c r="B1704" s="87"/>
      <c r="C1704" s="87"/>
      <c r="D1704" s="89"/>
      <c r="R1704" s="89"/>
      <c r="S1704" s="89"/>
      <c r="T1704" s="89"/>
    </row>
    <row r="1705" spans="2:20" s="86" customFormat="1" ht="10.199999999999999">
      <c r="B1705" s="87"/>
      <c r="C1705" s="87"/>
      <c r="D1705" s="89"/>
      <c r="R1705" s="89"/>
      <c r="S1705" s="89"/>
      <c r="T1705" s="89"/>
    </row>
    <row r="1706" spans="2:20" s="86" customFormat="1" ht="10.199999999999999">
      <c r="B1706" s="87"/>
      <c r="C1706" s="87"/>
      <c r="D1706" s="89"/>
      <c r="R1706" s="89"/>
      <c r="S1706" s="89"/>
      <c r="T1706" s="89"/>
    </row>
    <row r="1707" spans="2:20" s="86" customFormat="1" ht="10.199999999999999">
      <c r="B1707" s="87"/>
      <c r="C1707" s="87"/>
      <c r="D1707" s="89"/>
      <c r="R1707" s="89"/>
      <c r="S1707" s="89"/>
      <c r="T1707" s="89"/>
    </row>
    <row r="1708" spans="2:20" s="86" customFormat="1" ht="10.199999999999999">
      <c r="B1708" s="87"/>
      <c r="C1708" s="87"/>
      <c r="D1708" s="89"/>
      <c r="R1708" s="89"/>
      <c r="S1708" s="89"/>
      <c r="T1708" s="89"/>
    </row>
    <row r="1709" spans="2:20" s="86" customFormat="1" ht="10.199999999999999">
      <c r="B1709" s="87"/>
      <c r="C1709" s="87"/>
      <c r="D1709" s="89"/>
      <c r="R1709" s="89"/>
      <c r="S1709" s="89"/>
      <c r="T1709" s="89"/>
    </row>
    <row r="1710" spans="2:20" s="86" customFormat="1" ht="10.199999999999999">
      <c r="B1710" s="87"/>
      <c r="C1710" s="87"/>
      <c r="D1710" s="89"/>
      <c r="R1710" s="89"/>
      <c r="S1710" s="89"/>
      <c r="T1710" s="89"/>
    </row>
    <row r="1711" spans="2:20" s="86" customFormat="1" ht="10.199999999999999">
      <c r="B1711" s="87"/>
      <c r="C1711" s="87"/>
      <c r="D1711" s="89"/>
      <c r="R1711" s="89"/>
      <c r="S1711" s="89"/>
      <c r="T1711" s="89"/>
    </row>
    <row r="1712" spans="2:20" s="86" customFormat="1" ht="10.199999999999999">
      <c r="B1712" s="87"/>
      <c r="C1712" s="87"/>
      <c r="D1712" s="89"/>
      <c r="R1712" s="89"/>
      <c r="S1712" s="89"/>
      <c r="T1712" s="89"/>
    </row>
    <row r="1713" spans="2:20" s="86" customFormat="1" ht="10.199999999999999">
      <c r="B1713" s="87"/>
      <c r="C1713" s="87"/>
      <c r="D1713" s="89"/>
      <c r="R1713" s="89"/>
      <c r="S1713" s="89"/>
      <c r="T1713" s="89"/>
    </row>
    <row r="1714" spans="2:20" s="86" customFormat="1" ht="10.199999999999999">
      <c r="B1714" s="87"/>
      <c r="C1714" s="87"/>
      <c r="D1714" s="89"/>
      <c r="R1714" s="89"/>
      <c r="S1714" s="89"/>
      <c r="T1714" s="89"/>
    </row>
    <row r="1715" spans="2:20" s="86" customFormat="1" ht="10.199999999999999">
      <c r="B1715" s="87"/>
      <c r="C1715" s="87"/>
      <c r="D1715" s="89"/>
      <c r="R1715" s="89"/>
      <c r="S1715" s="89"/>
      <c r="T1715" s="89"/>
    </row>
    <row r="1716" spans="2:20" s="86" customFormat="1" ht="10.199999999999999">
      <c r="B1716" s="87"/>
      <c r="C1716" s="87"/>
      <c r="D1716" s="89"/>
      <c r="R1716" s="89"/>
      <c r="S1716" s="89"/>
      <c r="T1716" s="89"/>
    </row>
    <row r="1717" spans="2:20" s="86" customFormat="1" ht="10.199999999999999">
      <c r="B1717" s="87"/>
      <c r="C1717" s="87"/>
      <c r="D1717" s="89"/>
      <c r="R1717" s="89"/>
      <c r="S1717" s="89"/>
      <c r="T1717" s="89"/>
    </row>
    <row r="1718" spans="2:20" s="86" customFormat="1" ht="10.199999999999999">
      <c r="B1718" s="87"/>
      <c r="C1718" s="87"/>
      <c r="D1718" s="89"/>
      <c r="R1718" s="89"/>
      <c r="S1718" s="89"/>
      <c r="T1718" s="89"/>
    </row>
    <row r="1719" spans="2:20" s="86" customFormat="1" ht="10.199999999999999">
      <c r="B1719" s="87"/>
      <c r="C1719" s="87"/>
      <c r="D1719" s="89"/>
      <c r="R1719" s="89"/>
      <c r="S1719" s="89"/>
      <c r="T1719" s="89"/>
    </row>
    <row r="1720" spans="2:20" s="86" customFormat="1" ht="10.199999999999999">
      <c r="B1720" s="87"/>
      <c r="C1720" s="87"/>
      <c r="D1720" s="89"/>
      <c r="R1720" s="89"/>
      <c r="S1720" s="89"/>
      <c r="T1720" s="89"/>
    </row>
    <row r="1721" spans="2:20" s="86" customFormat="1" ht="10.199999999999999">
      <c r="B1721" s="87"/>
      <c r="C1721" s="87"/>
      <c r="D1721" s="89"/>
      <c r="R1721" s="89"/>
      <c r="S1721" s="89"/>
      <c r="T1721" s="89"/>
    </row>
    <row r="1722" spans="2:20" s="86" customFormat="1" ht="10.199999999999999">
      <c r="B1722" s="87"/>
      <c r="C1722" s="87"/>
      <c r="D1722" s="89"/>
      <c r="R1722" s="89"/>
      <c r="S1722" s="89"/>
      <c r="T1722" s="89"/>
    </row>
    <row r="1723" spans="2:20" s="86" customFormat="1" ht="10.199999999999999">
      <c r="B1723" s="87"/>
      <c r="C1723" s="87"/>
      <c r="D1723" s="89"/>
      <c r="R1723" s="89"/>
      <c r="S1723" s="89"/>
      <c r="T1723" s="89"/>
    </row>
    <row r="1724" spans="2:20" s="86" customFormat="1" ht="10.199999999999999">
      <c r="B1724" s="87"/>
      <c r="C1724" s="87"/>
      <c r="D1724" s="89"/>
      <c r="R1724" s="89"/>
      <c r="S1724" s="89"/>
      <c r="T1724" s="89"/>
    </row>
    <row r="1725" spans="2:20" s="86" customFormat="1" ht="10.199999999999999">
      <c r="B1725" s="87"/>
      <c r="C1725" s="87"/>
      <c r="D1725" s="89"/>
      <c r="R1725" s="89"/>
      <c r="S1725" s="89"/>
      <c r="T1725" s="89"/>
    </row>
    <row r="1726" spans="2:20" s="86" customFormat="1" ht="10.199999999999999">
      <c r="B1726" s="87"/>
      <c r="C1726" s="87"/>
      <c r="D1726" s="89"/>
      <c r="R1726" s="89"/>
      <c r="S1726" s="89"/>
      <c r="T1726" s="89"/>
    </row>
    <row r="1727" spans="2:20" s="86" customFormat="1" ht="10.199999999999999">
      <c r="B1727" s="87"/>
      <c r="C1727" s="87"/>
      <c r="D1727" s="89"/>
      <c r="R1727" s="89"/>
      <c r="S1727" s="89"/>
      <c r="T1727" s="89"/>
    </row>
    <row r="1728" spans="2:20" s="86" customFormat="1" ht="10.199999999999999">
      <c r="B1728" s="87"/>
      <c r="C1728" s="87"/>
      <c r="D1728" s="89"/>
      <c r="R1728" s="89"/>
      <c r="S1728" s="89"/>
      <c r="T1728" s="89"/>
    </row>
    <row r="1729" spans="2:20" s="86" customFormat="1" ht="10.199999999999999">
      <c r="B1729" s="87"/>
      <c r="C1729" s="87"/>
      <c r="D1729" s="89"/>
      <c r="R1729" s="89"/>
      <c r="S1729" s="89"/>
      <c r="T1729" s="89"/>
    </row>
    <row r="1730" spans="2:20" s="86" customFormat="1" ht="10.199999999999999">
      <c r="B1730" s="87"/>
      <c r="C1730" s="87"/>
      <c r="D1730" s="89"/>
      <c r="R1730" s="89"/>
      <c r="S1730" s="89"/>
      <c r="T1730" s="89"/>
    </row>
    <row r="1731" spans="2:20" s="86" customFormat="1" ht="10.199999999999999">
      <c r="B1731" s="87"/>
      <c r="C1731" s="87"/>
      <c r="D1731" s="89"/>
      <c r="R1731" s="89"/>
      <c r="S1731" s="89"/>
      <c r="T1731" s="89"/>
    </row>
    <row r="1732" spans="2:20" s="86" customFormat="1" ht="10.199999999999999">
      <c r="B1732" s="87"/>
      <c r="C1732" s="87"/>
      <c r="D1732" s="89"/>
      <c r="R1732" s="89"/>
      <c r="S1732" s="89"/>
      <c r="T1732" s="89"/>
    </row>
    <row r="1733" spans="2:20" s="86" customFormat="1" ht="10.199999999999999">
      <c r="B1733" s="87"/>
      <c r="C1733" s="87"/>
      <c r="D1733" s="89"/>
      <c r="R1733" s="89"/>
      <c r="S1733" s="89"/>
      <c r="T1733" s="89"/>
    </row>
    <row r="1734" spans="2:20" s="86" customFormat="1" ht="10.199999999999999">
      <c r="B1734" s="87"/>
      <c r="C1734" s="87"/>
      <c r="D1734" s="89"/>
      <c r="R1734" s="89"/>
      <c r="S1734" s="89"/>
      <c r="T1734" s="89"/>
    </row>
    <row r="1735" spans="2:20" s="86" customFormat="1" ht="10.199999999999999">
      <c r="B1735" s="87"/>
      <c r="C1735" s="87"/>
      <c r="D1735" s="89"/>
      <c r="R1735" s="89"/>
      <c r="S1735" s="89"/>
      <c r="T1735" s="89"/>
    </row>
    <row r="1736" spans="2:20" s="86" customFormat="1" ht="10.199999999999999">
      <c r="B1736" s="87"/>
      <c r="C1736" s="87"/>
      <c r="D1736" s="89"/>
      <c r="R1736" s="89"/>
      <c r="S1736" s="89"/>
      <c r="T1736" s="89"/>
    </row>
    <row r="1737" spans="2:20" s="86" customFormat="1" ht="10.199999999999999">
      <c r="B1737" s="87"/>
      <c r="C1737" s="87"/>
      <c r="D1737" s="89"/>
      <c r="R1737" s="89"/>
      <c r="S1737" s="89"/>
      <c r="T1737" s="89"/>
    </row>
    <row r="1738" spans="2:20" s="86" customFormat="1" ht="10.199999999999999">
      <c r="B1738" s="87"/>
      <c r="C1738" s="87"/>
      <c r="D1738" s="89"/>
      <c r="R1738" s="89"/>
      <c r="S1738" s="89"/>
      <c r="T1738" s="89"/>
    </row>
    <row r="1739" spans="2:20" s="86" customFormat="1" ht="10.199999999999999">
      <c r="B1739" s="87"/>
      <c r="C1739" s="87"/>
      <c r="D1739" s="89"/>
      <c r="R1739" s="89"/>
      <c r="S1739" s="89"/>
      <c r="T1739" s="89"/>
    </row>
    <row r="1740" spans="2:20" s="86" customFormat="1" ht="10.199999999999999">
      <c r="B1740" s="87"/>
      <c r="C1740" s="87"/>
      <c r="D1740" s="89"/>
      <c r="R1740" s="89"/>
      <c r="S1740" s="89"/>
      <c r="T1740" s="89"/>
    </row>
    <row r="1741" spans="2:20" s="86" customFormat="1" ht="10.199999999999999">
      <c r="B1741" s="87"/>
      <c r="C1741" s="87"/>
      <c r="D1741" s="89"/>
      <c r="R1741" s="89"/>
      <c r="S1741" s="89"/>
      <c r="T1741" s="89"/>
    </row>
    <row r="1742" spans="2:20" s="86" customFormat="1" ht="10.199999999999999">
      <c r="B1742" s="87"/>
      <c r="C1742" s="87"/>
      <c r="D1742" s="89"/>
      <c r="R1742" s="89"/>
      <c r="S1742" s="89"/>
      <c r="T1742" s="89"/>
    </row>
    <row r="1743" spans="2:20" s="86" customFormat="1" ht="10.199999999999999">
      <c r="B1743" s="87"/>
      <c r="C1743" s="87"/>
      <c r="D1743" s="89"/>
      <c r="R1743" s="89"/>
      <c r="S1743" s="89"/>
      <c r="T1743" s="89"/>
    </row>
    <row r="1744" spans="2:20" s="86" customFormat="1" ht="10.199999999999999">
      <c r="B1744" s="87"/>
      <c r="C1744" s="87"/>
      <c r="D1744" s="89"/>
      <c r="R1744" s="89"/>
      <c r="S1744" s="89"/>
      <c r="T1744" s="89"/>
    </row>
    <row r="1745" spans="2:20" s="86" customFormat="1" ht="10.199999999999999">
      <c r="B1745" s="87"/>
      <c r="C1745" s="87"/>
      <c r="D1745" s="89"/>
      <c r="R1745" s="89"/>
      <c r="S1745" s="89"/>
      <c r="T1745" s="89"/>
    </row>
    <row r="1746" spans="2:20" s="86" customFormat="1" ht="10.199999999999999">
      <c r="B1746" s="87"/>
      <c r="C1746" s="87"/>
      <c r="D1746" s="89"/>
      <c r="R1746" s="89"/>
      <c r="S1746" s="89"/>
      <c r="T1746" s="89"/>
    </row>
    <row r="1747" spans="2:20" s="86" customFormat="1" ht="10.199999999999999">
      <c r="B1747" s="87"/>
      <c r="C1747" s="87"/>
      <c r="D1747" s="89"/>
      <c r="R1747" s="89"/>
      <c r="S1747" s="89"/>
      <c r="T1747" s="89"/>
    </row>
    <row r="1748" spans="2:20" s="86" customFormat="1" ht="10.199999999999999">
      <c r="B1748" s="87"/>
      <c r="C1748" s="87"/>
      <c r="D1748" s="89"/>
      <c r="R1748" s="89"/>
      <c r="S1748" s="89"/>
      <c r="T1748" s="89"/>
    </row>
    <row r="1749" spans="2:20" s="86" customFormat="1" ht="10.199999999999999">
      <c r="B1749" s="87"/>
      <c r="C1749" s="87"/>
      <c r="D1749" s="89"/>
      <c r="R1749" s="89"/>
      <c r="S1749" s="89"/>
      <c r="T1749" s="89"/>
    </row>
    <row r="1750" spans="2:20" s="86" customFormat="1" ht="10.199999999999999">
      <c r="B1750" s="87"/>
      <c r="C1750" s="87"/>
      <c r="D1750" s="89"/>
      <c r="R1750" s="89"/>
      <c r="S1750" s="89"/>
      <c r="T1750" s="89"/>
    </row>
    <row r="1751" spans="2:20" s="86" customFormat="1" ht="10.199999999999999">
      <c r="B1751" s="87"/>
      <c r="C1751" s="87"/>
      <c r="D1751" s="89"/>
      <c r="R1751" s="89"/>
      <c r="S1751" s="89"/>
      <c r="T1751" s="89"/>
    </row>
    <row r="1752" spans="2:20" s="86" customFormat="1" ht="10.199999999999999">
      <c r="B1752" s="87"/>
      <c r="C1752" s="87"/>
      <c r="D1752" s="89"/>
      <c r="R1752" s="89"/>
      <c r="S1752" s="89"/>
      <c r="T1752" s="89"/>
    </row>
    <row r="1753" spans="2:20" s="86" customFormat="1" ht="10.199999999999999">
      <c r="B1753" s="87"/>
      <c r="C1753" s="87"/>
      <c r="D1753" s="89"/>
      <c r="R1753" s="89"/>
      <c r="S1753" s="89"/>
      <c r="T1753" s="89"/>
    </row>
    <row r="1754" spans="2:20" s="86" customFormat="1" ht="10.199999999999999">
      <c r="B1754" s="87"/>
      <c r="C1754" s="87"/>
      <c r="D1754" s="89"/>
      <c r="R1754" s="89"/>
      <c r="S1754" s="89"/>
      <c r="T1754" s="89"/>
    </row>
    <row r="1755" spans="2:20" s="86" customFormat="1" ht="10.199999999999999">
      <c r="B1755" s="87"/>
      <c r="C1755" s="87"/>
      <c r="D1755" s="89"/>
      <c r="R1755" s="89"/>
      <c r="S1755" s="89"/>
      <c r="T1755" s="89"/>
    </row>
    <row r="1756" spans="2:20" s="86" customFormat="1" ht="10.199999999999999">
      <c r="B1756" s="87"/>
      <c r="C1756" s="87"/>
      <c r="D1756" s="89"/>
      <c r="R1756" s="89"/>
      <c r="S1756" s="89"/>
      <c r="T1756" s="89"/>
    </row>
    <row r="1757" spans="2:20" s="86" customFormat="1" ht="10.199999999999999">
      <c r="B1757" s="87"/>
      <c r="C1757" s="87"/>
      <c r="D1757" s="89"/>
      <c r="R1757" s="89"/>
      <c r="S1757" s="89"/>
      <c r="T1757" s="89"/>
    </row>
    <row r="1758" spans="2:20" s="86" customFormat="1" ht="10.199999999999999">
      <c r="B1758" s="87"/>
      <c r="C1758" s="87"/>
      <c r="D1758" s="89"/>
      <c r="R1758" s="89"/>
      <c r="S1758" s="89"/>
      <c r="T1758" s="89"/>
    </row>
    <row r="1759" spans="2:20" s="86" customFormat="1" ht="10.199999999999999">
      <c r="B1759" s="87"/>
      <c r="C1759" s="87"/>
      <c r="D1759" s="89"/>
      <c r="R1759" s="89"/>
      <c r="S1759" s="89"/>
      <c r="T1759" s="89"/>
    </row>
    <row r="1760" spans="2:20" s="86" customFormat="1" ht="10.199999999999999">
      <c r="B1760" s="87"/>
      <c r="C1760" s="87"/>
      <c r="D1760" s="89"/>
      <c r="R1760" s="89"/>
      <c r="S1760" s="89"/>
      <c r="T1760" s="89"/>
    </row>
    <row r="1761" spans="2:20" s="86" customFormat="1" ht="10.199999999999999">
      <c r="B1761" s="87"/>
      <c r="C1761" s="87"/>
      <c r="D1761" s="89"/>
      <c r="R1761" s="89"/>
      <c r="S1761" s="89"/>
      <c r="T1761" s="89"/>
    </row>
    <row r="1762" spans="2:20" s="86" customFormat="1" ht="10.199999999999999">
      <c r="B1762" s="87"/>
      <c r="C1762" s="87"/>
      <c r="D1762" s="89"/>
      <c r="R1762" s="89"/>
      <c r="S1762" s="89"/>
      <c r="T1762" s="89"/>
    </row>
    <row r="1763" spans="2:20" s="86" customFormat="1" ht="10.199999999999999">
      <c r="B1763" s="87"/>
      <c r="C1763" s="87"/>
      <c r="D1763" s="89"/>
      <c r="R1763" s="89"/>
      <c r="S1763" s="89"/>
      <c r="T1763" s="89"/>
    </row>
    <row r="1764" spans="2:20" s="86" customFormat="1" ht="10.199999999999999">
      <c r="B1764" s="87"/>
      <c r="C1764" s="87"/>
      <c r="D1764" s="89"/>
      <c r="R1764" s="89"/>
      <c r="S1764" s="89"/>
      <c r="T1764" s="89"/>
    </row>
    <row r="1765" spans="2:20" s="86" customFormat="1" ht="10.199999999999999">
      <c r="B1765" s="87"/>
      <c r="C1765" s="87"/>
      <c r="D1765" s="89"/>
      <c r="R1765" s="89"/>
      <c r="S1765" s="89"/>
      <c r="T1765" s="89"/>
    </row>
    <row r="1766" spans="2:20" s="86" customFormat="1" ht="10.199999999999999">
      <c r="B1766" s="87"/>
      <c r="C1766" s="87"/>
      <c r="D1766" s="89"/>
      <c r="R1766" s="89"/>
      <c r="S1766" s="89"/>
      <c r="T1766" s="89"/>
    </row>
    <row r="1767" spans="2:20" s="86" customFormat="1" ht="10.199999999999999">
      <c r="B1767" s="87"/>
      <c r="C1767" s="87"/>
      <c r="D1767" s="89"/>
      <c r="R1767" s="89"/>
      <c r="S1767" s="89"/>
      <c r="T1767" s="89"/>
    </row>
    <row r="1768" spans="2:20" s="86" customFormat="1" ht="10.199999999999999">
      <c r="B1768" s="87"/>
      <c r="C1768" s="87"/>
      <c r="D1768" s="89"/>
      <c r="R1768" s="89"/>
      <c r="S1768" s="89"/>
      <c r="T1768" s="89"/>
    </row>
    <row r="1769" spans="2:20" s="86" customFormat="1" ht="10.199999999999999">
      <c r="B1769" s="87"/>
      <c r="C1769" s="87"/>
      <c r="D1769" s="89"/>
      <c r="R1769" s="89"/>
      <c r="S1769" s="89"/>
      <c r="T1769" s="89"/>
    </row>
    <row r="1770" spans="2:20" s="86" customFormat="1" ht="10.199999999999999">
      <c r="B1770" s="87"/>
      <c r="C1770" s="87"/>
      <c r="D1770" s="89"/>
      <c r="R1770" s="89"/>
      <c r="S1770" s="89"/>
      <c r="T1770" s="89"/>
    </row>
    <row r="1771" spans="2:20" s="86" customFormat="1" ht="10.199999999999999">
      <c r="B1771" s="87"/>
      <c r="C1771" s="87"/>
      <c r="D1771" s="89"/>
      <c r="R1771" s="89"/>
      <c r="S1771" s="89"/>
      <c r="T1771" s="89"/>
    </row>
    <row r="1772" spans="2:20" s="86" customFormat="1" ht="10.199999999999999">
      <c r="B1772" s="87"/>
      <c r="C1772" s="87"/>
      <c r="D1772" s="89"/>
      <c r="R1772" s="89"/>
      <c r="S1772" s="89"/>
      <c r="T1772" s="89"/>
    </row>
    <row r="1773" spans="2:20" s="86" customFormat="1" ht="10.199999999999999">
      <c r="B1773" s="87"/>
      <c r="C1773" s="87"/>
      <c r="D1773" s="89"/>
      <c r="R1773" s="89"/>
      <c r="S1773" s="89"/>
      <c r="T1773" s="89"/>
    </row>
    <row r="1774" spans="2:20" s="86" customFormat="1" ht="10.199999999999999">
      <c r="B1774" s="87"/>
      <c r="C1774" s="87"/>
      <c r="D1774" s="89"/>
      <c r="R1774" s="89"/>
      <c r="S1774" s="89"/>
      <c r="T1774" s="89"/>
    </row>
    <row r="1775" spans="2:20" s="86" customFormat="1" ht="10.199999999999999">
      <c r="B1775" s="87"/>
      <c r="C1775" s="87"/>
      <c r="D1775" s="89"/>
      <c r="R1775" s="89"/>
      <c r="S1775" s="89"/>
      <c r="T1775" s="89"/>
    </row>
    <row r="1776" spans="2:20" s="86" customFormat="1" ht="10.199999999999999">
      <c r="B1776" s="87"/>
      <c r="C1776" s="87"/>
      <c r="D1776" s="89"/>
      <c r="R1776" s="89"/>
      <c r="S1776" s="89"/>
      <c r="T1776" s="89"/>
    </row>
    <row r="1777" spans="2:20" s="86" customFormat="1" ht="10.199999999999999">
      <c r="B1777" s="87"/>
      <c r="C1777" s="87"/>
      <c r="D1777" s="89"/>
      <c r="R1777" s="89"/>
      <c r="S1777" s="89"/>
      <c r="T1777" s="89"/>
    </row>
    <row r="1778" spans="2:20" s="86" customFormat="1" ht="10.199999999999999">
      <c r="B1778" s="87"/>
      <c r="C1778" s="87"/>
      <c r="D1778" s="89"/>
      <c r="R1778" s="89"/>
      <c r="S1778" s="89"/>
      <c r="T1778" s="89"/>
    </row>
    <row r="1779" spans="2:20" s="86" customFormat="1" ht="10.199999999999999">
      <c r="B1779" s="87"/>
      <c r="C1779" s="87"/>
      <c r="D1779" s="89"/>
      <c r="R1779" s="89"/>
      <c r="S1779" s="89"/>
      <c r="T1779" s="89"/>
    </row>
    <row r="1780" spans="2:20" s="86" customFormat="1" ht="10.199999999999999">
      <c r="B1780" s="87"/>
      <c r="C1780" s="87"/>
      <c r="D1780" s="89"/>
      <c r="R1780" s="89"/>
      <c r="S1780" s="89"/>
      <c r="T1780" s="89"/>
    </row>
    <row r="1781" spans="2:20" s="86" customFormat="1" ht="10.199999999999999">
      <c r="B1781" s="87"/>
      <c r="C1781" s="87"/>
      <c r="D1781" s="89"/>
      <c r="R1781" s="89"/>
      <c r="S1781" s="89"/>
      <c r="T1781" s="89"/>
    </row>
    <row r="1782" spans="2:20" s="86" customFormat="1" ht="10.199999999999999">
      <c r="B1782" s="87"/>
      <c r="C1782" s="87"/>
      <c r="D1782" s="89"/>
      <c r="R1782" s="89"/>
      <c r="S1782" s="89"/>
      <c r="T1782" s="89"/>
    </row>
    <row r="1783" spans="2:20" s="86" customFormat="1" ht="10.199999999999999">
      <c r="B1783" s="87"/>
      <c r="C1783" s="87"/>
      <c r="D1783" s="89"/>
      <c r="R1783" s="89"/>
      <c r="S1783" s="89"/>
      <c r="T1783" s="89"/>
    </row>
    <row r="1784" spans="2:20" s="86" customFormat="1" ht="10.199999999999999">
      <c r="B1784" s="87"/>
      <c r="C1784" s="87"/>
      <c r="D1784" s="89"/>
      <c r="R1784" s="89"/>
      <c r="S1784" s="89"/>
      <c r="T1784" s="89"/>
    </row>
    <row r="1785" spans="2:20" s="86" customFormat="1" ht="10.199999999999999">
      <c r="B1785" s="87"/>
      <c r="C1785" s="87"/>
      <c r="D1785" s="89"/>
      <c r="R1785" s="89"/>
      <c r="S1785" s="89"/>
      <c r="T1785" s="89"/>
    </row>
    <row r="1786" spans="2:20" s="86" customFormat="1" ht="10.199999999999999">
      <c r="B1786" s="87"/>
      <c r="C1786" s="87"/>
      <c r="D1786" s="89"/>
      <c r="R1786" s="89"/>
      <c r="S1786" s="89"/>
      <c r="T1786" s="89"/>
    </row>
    <row r="1787" spans="2:20" s="86" customFormat="1" ht="10.199999999999999">
      <c r="B1787" s="87"/>
      <c r="C1787" s="87"/>
      <c r="D1787" s="89"/>
      <c r="R1787" s="89"/>
      <c r="S1787" s="89"/>
      <c r="T1787" s="89"/>
    </row>
    <row r="1788" spans="2:20" s="86" customFormat="1" ht="10.199999999999999">
      <c r="B1788" s="87"/>
      <c r="C1788" s="87"/>
      <c r="D1788" s="89"/>
      <c r="R1788" s="89"/>
      <c r="S1788" s="89"/>
      <c r="T1788" s="89"/>
    </row>
    <row r="1789" spans="2:20" s="86" customFormat="1" ht="10.199999999999999">
      <c r="B1789" s="87"/>
      <c r="C1789" s="87"/>
      <c r="D1789" s="89"/>
      <c r="R1789" s="89"/>
      <c r="S1789" s="89"/>
      <c r="T1789" s="89"/>
    </row>
    <row r="1790" spans="2:20" s="86" customFormat="1" ht="10.199999999999999">
      <c r="B1790" s="87"/>
      <c r="C1790" s="87"/>
      <c r="D1790" s="89"/>
      <c r="R1790" s="89"/>
      <c r="S1790" s="89"/>
      <c r="T1790" s="89"/>
    </row>
    <row r="1791" spans="2:20" s="86" customFormat="1" ht="10.199999999999999">
      <c r="B1791" s="87"/>
      <c r="C1791" s="87"/>
      <c r="D1791" s="89"/>
      <c r="R1791" s="89"/>
      <c r="S1791" s="89"/>
      <c r="T1791" s="89"/>
    </row>
    <row r="1792" spans="2:20" s="86" customFormat="1" ht="10.199999999999999">
      <c r="B1792" s="87"/>
      <c r="C1792" s="87"/>
      <c r="D1792" s="89"/>
      <c r="R1792" s="89"/>
      <c r="S1792" s="89"/>
      <c r="T1792" s="89"/>
    </row>
    <row r="1793" spans="2:20" s="86" customFormat="1" ht="10.199999999999999">
      <c r="B1793" s="87"/>
      <c r="C1793" s="87"/>
      <c r="D1793" s="89"/>
      <c r="R1793" s="89"/>
      <c r="S1793" s="89"/>
      <c r="T1793" s="89"/>
    </row>
    <row r="1794" spans="2:20" s="86" customFormat="1" ht="10.199999999999999">
      <c r="B1794" s="87"/>
      <c r="C1794" s="87"/>
      <c r="D1794" s="89"/>
      <c r="R1794" s="89"/>
      <c r="S1794" s="89"/>
      <c r="T1794" s="89"/>
    </row>
    <row r="1795" spans="2:20" s="86" customFormat="1" ht="10.199999999999999">
      <c r="B1795" s="87"/>
      <c r="C1795" s="87"/>
      <c r="D1795" s="89"/>
      <c r="R1795" s="89"/>
      <c r="S1795" s="89"/>
      <c r="T1795" s="89"/>
    </row>
    <row r="1796" spans="2:20" s="86" customFormat="1" ht="10.199999999999999">
      <c r="B1796" s="87"/>
      <c r="C1796" s="87"/>
      <c r="D1796" s="89"/>
      <c r="R1796" s="89"/>
      <c r="S1796" s="89"/>
      <c r="T1796" s="89"/>
    </row>
    <row r="1797" spans="2:20" s="86" customFormat="1" ht="10.199999999999999">
      <c r="B1797" s="87"/>
      <c r="C1797" s="87"/>
      <c r="D1797" s="89"/>
      <c r="R1797" s="89"/>
      <c r="S1797" s="89"/>
      <c r="T1797" s="89"/>
    </row>
    <row r="1798" spans="2:20" s="86" customFormat="1" ht="10.199999999999999">
      <c r="B1798" s="87"/>
      <c r="C1798" s="87"/>
      <c r="D1798" s="89"/>
      <c r="R1798" s="89"/>
      <c r="S1798" s="89"/>
      <c r="T1798" s="89"/>
    </row>
    <row r="1799" spans="2:20" s="86" customFormat="1" ht="10.199999999999999">
      <c r="B1799" s="87"/>
      <c r="C1799" s="87"/>
      <c r="D1799" s="89"/>
      <c r="R1799" s="89"/>
      <c r="S1799" s="89"/>
      <c r="T1799" s="89"/>
    </row>
    <row r="1800" spans="2:20" s="86" customFormat="1" ht="10.199999999999999">
      <c r="B1800" s="87"/>
      <c r="C1800" s="87"/>
      <c r="D1800" s="89"/>
      <c r="R1800" s="89"/>
      <c r="S1800" s="89"/>
      <c r="T1800" s="89"/>
    </row>
    <row r="1801" spans="2:20" s="86" customFormat="1" ht="10.199999999999999">
      <c r="B1801" s="87"/>
      <c r="C1801" s="87"/>
      <c r="D1801" s="89"/>
      <c r="R1801" s="89"/>
      <c r="S1801" s="89"/>
      <c r="T1801" s="89"/>
    </row>
    <row r="1802" spans="2:20" s="86" customFormat="1" ht="10.199999999999999">
      <c r="B1802" s="87"/>
      <c r="C1802" s="87"/>
      <c r="D1802" s="89"/>
      <c r="R1802" s="89"/>
      <c r="S1802" s="89"/>
      <c r="T1802" s="89"/>
    </row>
    <row r="1803" spans="2:20" s="86" customFormat="1" ht="10.199999999999999">
      <c r="B1803" s="87"/>
      <c r="C1803" s="87"/>
      <c r="D1803" s="89"/>
      <c r="R1803" s="89"/>
      <c r="S1803" s="89"/>
      <c r="T1803" s="89"/>
    </row>
    <row r="1804" spans="2:20" s="86" customFormat="1" ht="10.199999999999999">
      <c r="B1804" s="87"/>
      <c r="C1804" s="87"/>
      <c r="D1804" s="89"/>
      <c r="R1804" s="89"/>
      <c r="S1804" s="89"/>
      <c r="T1804" s="89"/>
    </row>
    <row r="1805" spans="2:20" s="86" customFormat="1" ht="10.199999999999999">
      <c r="B1805" s="87"/>
      <c r="C1805" s="87"/>
      <c r="D1805" s="89"/>
      <c r="R1805" s="89"/>
      <c r="S1805" s="89"/>
      <c r="T1805" s="89"/>
    </row>
    <row r="1806" spans="2:20" s="86" customFormat="1" ht="10.199999999999999">
      <c r="B1806" s="87"/>
      <c r="C1806" s="87"/>
      <c r="D1806" s="89"/>
      <c r="R1806" s="89"/>
      <c r="S1806" s="89"/>
      <c r="T1806" s="89"/>
    </row>
    <row r="1807" spans="2:20" s="86" customFormat="1" ht="10.199999999999999">
      <c r="B1807" s="87"/>
      <c r="C1807" s="87"/>
      <c r="D1807" s="89"/>
      <c r="R1807" s="89"/>
      <c r="S1807" s="89"/>
      <c r="T1807" s="89"/>
    </row>
    <row r="1808" spans="2:20" s="86" customFormat="1" ht="10.199999999999999">
      <c r="B1808" s="87"/>
      <c r="C1808" s="87"/>
      <c r="D1808" s="89"/>
      <c r="R1808" s="89"/>
      <c r="S1808" s="89"/>
      <c r="T1808" s="89"/>
    </row>
    <row r="1809" spans="2:20" s="86" customFormat="1" ht="10.199999999999999">
      <c r="B1809" s="87"/>
      <c r="C1809" s="87"/>
      <c r="D1809" s="89"/>
      <c r="R1809" s="89"/>
      <c r="S1809" s="89"/>
      <c r="T1809" s="89"/>
    </row>
    <row r="1810" spans="2:20" s="86" customFormat="1" ht="10.199999999999999">
      <c r="B1810" s="87"/>
      <c r="C1810" s="87"/>
      <c r="D1810" s="89"/>
      <c r="R1810" s="89"/>
      <c r="S1810" s="89"/>
      <c r="T1810" s="89"/>
    </row>
    <row r="1811" spans="2:20" s="86" customFormat="1" ht="10.199999999999999">
      <c r="B1811" s="87"/>
      <c r="C1811" s="87"/>
      <c r="D1811" s="89"/>
      <c r="R1811" s="89"/>
      <c r="S1811" s="89"/>
      <c r="T1811" s="89"/>
    </row>
    <row r="1812" spans="2:20" s="86" customFormat="1" ht="10.199999999999999">
      <c r="B1812" s="87"/>
      <c r="C1812" s="87"/>
      <c r="D1812" s="89"/>
      <c r="R1812" s="89"/>
      <c r="S1812" s="89"/>
      <c r="T1812" s="89"/>
    </row>
    <row r="1813" spans="2:20" s="86" customFormat="1" ht="10.199999999999999">
      <c r="B1813" s="87"/>
      <c r="C1813" s="87"/>
      <c r="D1813" s="89"/>
      <c r="R1813" s="89"/>
      <c r="S1813" s="89"/>
      <c r="T1813" s="89"/>
    </row>
    <row r="1814" spans="2:20" s="86" customFormat="1" ht="10.199999999999999">
      <c r="B1814" s="87"/>
      <c r="C1814" s="87"/>
      <c r="D1814" s="89"/>
      <c r="R1814" s="89"/>
      <c r="S1814" s="89"/>
      <c r="T1814" s="89"/>
    </row>
    <row r="1815" spans="2:20" s="86" customFormat="1" ht="10.199999999999999">
      <c r="B1815" s="87"/>
      <c r="C1815" s="87"/>
      <c r="D1815" s="89"/>
      <c r="R1815" s="89"/>
      <c r="S1815" s="89"/>
      <c r="T1815" s="89"/>
    </row>
    <row r="1816" spans="2:20" s="86" customFormat="1" ht="10.199999999999999">
      <c r="B1816" s="87"/>
      <c r="C1816" s="87"/>
      <c r="D1816" s="89"/>
      <c r="R1816" s="89"/>
      <c r="S1816" s="89"/>
      <c r="T1816" s="89"/>
    </row>
    <row r="1817" spans="2:20" s="86" customFormat="1" ht="10.199999999999999">
      <c r="B1817" s="87"/>
      <c r="C1817" s="87"/>
      <c r="D1817" s="89"/>
      <c r="R1817" s="89"/>
      <c r="S1817" s="89"/>
      <c r="T1817" s="89"/>
    </row>
    <row r="1818" spans="2:20" s="86" customFormat="1" ht="10.199999999999999">
      <c r="B1818" s="87"/>
      <c r="C1818" s="87"/>
      <c r="D1818" s="89"/>
      <c r="R1818" s="89"/>
      <c r="S1818" s="89"/>
      <c r="T1818" s="89"/>
    </row>
    <row r="1819" spans="2:20" s="86" customFormat="1" ht="10.199999999999999">
      <c r="B1819" s="87"/>
      <c r="C1819" s="87"/>
      <c r="D1819" s="89"/>
      <c r="R1819" s="89"/>
      <c r="S1819" s="89"/>
      <c r="T1819" s="89"/>
    </row>
    <row r="1820" spans="2:20" s="86" customFormat="1" ht="10.199999999999999">
      <c r="B1820" s="87"/>
      <c r="C1820" s="87"/>
      <c r="D1820" s="89"/>
      <c r="R1820" s="89"/>
      <c r="S1820" s="89"/>
      <c r="T1820" s="89"/>
    </row>
    <row r="1821" spans="2:20" s="86" customFormat="1" ht="10.199999999999999">
      <c r="B1821" s="87"/>
      <c r="C1821" s="87"/>
      <c r="D1821" s="89"/>
      <c r="R1821" s="89"/>
      <c r="S1821" s="89"/>
      <c r="T1821" s="89"/>
    </row>
    <row r="1822" spans="2:20" s="86" customFormat="1" ht="10.199999999999999">
      <c r="B1822" s="87"/>
      <c r="C1822" s="87"/>
      <c r="D1822" s="89"/>
      <c r="R1822" s="89"/>
      <c r="S1822" s="89"/>
      <c r="T1822" s="89"/>
    </row>
    <row r="1823" spans="2:20" s="86" customFormat="1" ht="10.199999999999999">
      <c r="B1823" s="87"/>
      <c r="C1823" s="87"/>
      <c r="D1823" s="89"/>
      <c r="R1823" s="89"/>
      <c r="S1823" s="89"/>
      <c r="T1823" s="89"/>
    </row>
    <row r="1824" spans="2:20" s="86" customFormat="1" ht="10.199999999999999">
      <c r="B1824" s="87"/>
      <c r="C1824" s="87"/>
      <c r="D1824" s="89"/>
      <c r="R1824" s="89"/>
      <c r="S1824" s="89"/>
      <c r="T1824" s="89"/>
    </row>
    <row r="1825" spans="2:20" s="86" customFormat="1" ht="10.199999999999999">
      <c r="B1825" s="87"/>
      <c r="C1825" s="87"/>
      <c r="D1825" s="89"/>
      <c r="R1825" s="89"/>
      <c r="S1825" s="89"/>
      <c r="T1825" s="89"/>
    </row>
    <row r="1826" spans="2:20" s="86" customFormat="1" ht="10.199999999999999">
      <c r="B1826" s="87"/>
      <c r="C1826" s="87"/>
      <c r="D1826" s="89"/>
      <c r="R1826" s="89"/>
      <c r="S1826" s="89"/>
      <c r="T1826" s="89"/>
    </row>
    <row r="1827" spans="2:20" s="86" customFormat="1" ht="10.199999999999999">
      <c r="B1827" s="87"/>
      <c r="C1827" s="87"/>
      <c r="D1827" s="89"/>
      <c r="R1827" s="89"/>
      <c r="S1827" s="89"/>
      <c r="T1827" s="89"/>
    </row>
    <row r="1828" spans="2:20" s="86" customFormat="1" ht="10.199999999999999">
      <c r="B1828" s="87"/>
      <c r="C1828" s="87"/>
      <c r="D1828" s="89"/>
      <c r="R1828" s="89"/>
      <c r="S1828" s="89"/>
      <c r="T1828" s="89"/>
    </row>
    <row r="1829" spans="2:20" s="86" customFormat="1" ht="10.199999999999999">
      <c r="B1829" s="87"/>
      <c r="C1829" s="87"/>
      <c r="D1829" s="89"/>
      <c r="R1829" s="89"/>
      <c r="S1829" s="89"/>
      <c r="T1829" s="89"/>
    </row>
    <row r="1830" spans="2:20" s="86" customFormat="1" ht="10.199999999999999">
      <c r="B1830" s="87"/>
      <c r="C1830" s="87"/>
      <c r="D1830" s="89"/>
      <c r="R1830" s="89"/>
      <c r="S1830" s="89"/>
      <c r="T1830" s="89"/>
    </row>
    <row r="1831" spans="2:20" s="86" customFormat="1" ht="10.199999999999999">
      <c r="B1831" s="87"/>
      <c r="C1831" s="87"/>
      <c r="D1831" s="89"/>
      <c r="R1831" s="89"/>
      <c r="S1831" s="89"/>
      <c r="T1831" s="89"/>
    </row>
    <row r="1832" spans="2:20" s="86" customFormat="1" ht="10.199999999999999">
      <c r="B1832" s="87"/>
      <c r="C1832" s="87"/>
      <c r="D1832" s="89"/>
      <c r="R1832" s="89"/>
      <c r="S1832" s="89"/>
      <c r="T1832" s="89"/>
    </row>
    <row r="1833" spans="2:20" s="86" customFormat="1" ht="10.199999999999999">
      <c r="B1833" s="87"/>
      <c r="C1833" s="87"/>
      <c r="D1833" s="89"/>
      <c r="R1833" s="89"/>
      <c r="S1833" s="89"/>
      <c r="T1833" s="89"/>
    </row>
    <row r="1834" spans="2:20" s="86" customFormat="1" ht="10.199999999999999">
      <c r="B1834" s="87"/>
      <c r="C1834" s="87"/>
      <c r="D1834" s="89"/>
      <c r="R1834" s="89"/>
      <c r="S1834" s="89"/>
      <c r="T1834" s="89"/>
    </row>
    <row r="1835" spans="2:20" s="86" customFormat="1" ht="10.199999999999999">
      <c r="B1835" s="87"/>
      <c r="C1835" s="87"/>
      <c r="D1835" s="89"/>
      <c r="R1835" s="89"/>
      <c r="S1835" s="89"/>
      <c r="T1835" s="89"/>
    </row>
    <row r="1836" spans="2:20" s="86" customFormat="1" ht="10.199999999999999">
      <c r="B1836" s="87"/>
      <c r="C1836" s="87"/>
      <c r="D1836" s="89"/>
      <c r="R1836" s="89"/>
      <c r="S1836" s="89"/>
      <c r="T1836" s="89"/>
    </row>
    <row r="1837" spans="2:20" s="86" customFormat="1" ht="10.199999999999999">
      <c r="B1837" s="87"/>
      <c r="C1837" s="87"/>
      <c r="D1837" s="89"/>
      <c r="R1837" s="89"/>
      <c r="S1837" s="89"/>
      <c r="T1837" s="89"/>
    </row>
    <row r="1838" spans="2:20" s="86" customFormat="1" ht="10.199999999999999">
      <c r="B1838" s="87"/>
      <c r="C1838" s="87"/>
      <c r="D1838" s="89"/>
      <c r="R1838" s="89"/>
      <c r="S1838" s="89"/>
      <c r="T1838" s="89"/>
    </row>
    <row r="1839" spans="2:20" s="86" customFormat="1" ht="10.199999999999999">
      <c r="B1839" s="87"/>
      <c r="C1839" s="87"/>
      <c r="D1839" s="89"/>
      <c r="R1839" s="89"/>
      <c r="S1839" s="89"/>
      <c r="T1839" s="89"/>
    </row>
    <row r="1840" spans="2:20" s="86" customFormat="1" ht="10.199999999999999">
      <c r="B1840" s="87"/>
      <c r="C1840" s="87"/>
      <c r="D1840" s="89"/>
      <c r="R1840" s="89"/>
      <c r="S1840" s="89"/>
      <c r="T1840" s="89"/>
    </row>
    <row r="1841" spans="2:20" s="86" customFormat="1" ht="10.199999999999999">
      <c r="B1841" s="87"/>
      <c r="C1841" s="87"/>
      <c r="D1841" s="89"/>
      <c r="R1841" s="89"/>
      <c r="S1841" s="89"/>
      <c r="T1841" s="89"/>
    </row>
    <row r="1842" spans="2:20" s="86" customFormat="1" ht="10.199999999999999">
      <c r="B1842" s="87"/>
      <c r="C1842" s="87"/>
      <c r="D1842" s="89"/>
      <c r="R1842" s="89"/>
      <c r="S1842" s="89"/>
      <c r="T1842" s="89"/>
    </row>
    <row r="1843" spans="2:20" s="86" customFormat="1" ht="10.199999999999999">
      <c r="B1843" s="87"/>
      <c r="C1843" s="87"/>
      <c r="D1843" s="89"/>
      <c r="R1843" s="89"/>
      <c r="S1843" s="89"/>
      <c r="T1843" s="89"/>
    </row>
    <row r="1844" spans="2:20" s="86" customFormat="1" ht="10.199999999999999">
      <c r="B1844" s="87"/>
      <c r="C1844" s="87"/>
      <c r="D1844" s="89"/>
      <c r="R1844" s="89"/>
      <c r="S1844" s="89"/>
      <c r="T1844" s="89"/>
    </row>
    <row r="1845" spans="2:20" s="86" customFormat="1" ht="10.199999999999999">
      <c r="B1845" s="87"/>
      <c r="C1845" s="87"/>
      <c r="D1845" s="89"/>
      <c r="R1845" s="89"/>
      <c r="S1845" s="89"/>
      <c r="T1845" s="89"/>
    </row>
    <row r="1846" spans="2:20" s="86" customFormat="1" ht="10.199999999999999">
      <c r="B1846" s="87"/>
      <c r="C1846" s="87"/>
      <c r="D1846" s="89"/>
      <c r="R1846" s="89"/>
      <c r="S1846" s="89"/>
      <c r="T1846" s="89"/>
    </row>
    <row r="1847" spans="2:20" s="86" customFormat="1" ht="10.199999999999999">
      <c r="B1847" s="87"/>
      <c r="C1847" s="87"/>
      <c r="D1847" s="89"/>
      <c r="R1847" s="89"/>
      <c r="S1847" s="89"/>
      <c r="T1847" s="89"/>
    </row>
    <row r="1848" spans="2:20" s="86" customFormat="1" ht="10.199999999999999">
      <c r="B1848" s="87"/>
      <c r="C1848" s="87"/>
      <c r="D1848" s="89"/>
      <c r="R1848" s="89"/>
      <c r="S1848" s="89"/>
      <c r="T1848" s="89"/>
    </row>
    <row r="1849" spans="2:20" s="86" customFormat="1" ht="10.199999999999999">
      <c r="B1849" s="87"/>
      <c r="C1849" s="87"/>
      <c r="D1849" s="89"/>
      <c r="R1849" s="89"/>
      <c r="S1849" s="89"/>
      <c r="T1849" s="89"/>
    </row>
    <row r="1850" spans="2:20" s="86" customFormat="1" ht="10.199999999999999">
      <c r="B1850" s="87"/>
      <c r="C1850" s="87"/>
      <c r="D1850" s="89"/>
      <c r="R1850" s="89"/>
      <c r="S1850" s="89"/>
      <c r="T1850" s="89"/>
    </row>
    <row r="1851" spans="2:20" s="86" customFormat="1" ht="10.199999999999999">
      <c r="B1851" s="87"/>
      <c r="C1851" s="87"/>
      <c r="D1851" s="89"/>
      <c r="R1851" s="89"/>
      <c r="S1851" s="89"/>
      <c r="T1851" s="89"/>
    </row>
    <row r="1852" spans="2:20" s="86" customFormat="1" ht="10.199999999999999">
      <c r="B1852" s="87"/>
      <c r="C1852" s="87"/>
      <c r="D1852" s="89"/>
      <c r="R1852" s="89"/>
      <c r="S1852" s="89"/>
      <c r="T1852" s="89"/>
    </row>
    <row r="1853" spans="2:20" s="86" customFormat="1" ht="10.199999999999999">
      <c r="B1853" s="87"/>
      <c r="C1853" s="87"/>
      <c r="D1853" s="89"/>
      <c r="R1853" s="89"/>
      <c r="S1853" s="89"/>
      <c r="T1853" s="89"/>
    </row>
    <row r="1854" spans="2:20" s="86" customFormat="1" ht="10.199999999999999">
      <c r="B1854" s="87"/>
      <c r="C1854" s="87"/>
      <c r="D1854" s="89"/>
      <c r="R1854" s="89"/>
      <c r="S1854" s="89"/>
      <c r="T1854" s="89"/>
    </row>
    <row r="1855" spans="2:20" s="86" customFormat="1" ht="10.199999999999999">
      <c r="B1855" s="87"/>
      <c r="C1855" s="87"/>
      <c r="D1855" s="89"/>
      <c r="R1855" s="89"/>
      <c r="S1855" s="89"/>
      <c r="T1855" s="89"/>
    </row>
    <row r="1856" spans="2:20" s="86" customFormat="1" ht="10.199999999999999">
      <c r="B1856" s="87"/>
      <c r="C1856" s="87"/>
      <c r="D1856" s="89"/>
      <c r="R1856" s="89"/>
      <c r="S1856" s="89"/>
      <c r="T1856" s="89"/>
    </row>
    <row r="1857" spans="2:20" s="86" customFormat="1" ht="10.199999999999999">
      <c r="B1857" s="87"/>
      <c r="C1857" s="87"/>
      <c r="D1857" s="89"/>
      <c r="R1857" s="89"/>
      <c r="S1857" s="89"/>
      <c r="T1857" s="89"/>
    </row>
    <row r="1858" spans="2:20" s="86" customFormat="1" ht="10.199999999999999">
      <c r="B1858" s="87"/>
      <c r="C1858" s="87"/>
      <c r="D1858" s="89"/>
      <c r="R1858" s="89"/>
      <c r="S1858" s="89"/>
      <c r="T1858" s="89"/>
    </row>
    <row r="1859" spans="2:20" s="86" customFormat="1" ht="10.199999999999999">
      <c r="B1859" s="87"/>
      <c r="C1859" s="87"/>
      <c r="D1859" s="89"/>
      <c r="R1859" s="89"/>
      <c r="S1859" s="89"/>
      <c r="T1859" s="89"/>
    </row>
    <row r="1860" spans="2:20" s="86" customFormat="1" ht="10.199999999999999">
      <c r="B1860" s="87"/>
      <c r="C1860" s="87"/>
      <c r="D1860" s="89"/>
      <c r="R1860" s="89"/>
      <c r="S1860" s="89"/>
      <c r="T1860" s="89"/>
    </row>
    <row r="1861" spans="2:20" s="86" customFormat="1" ht="10.199999999999999">
      <c r="B1861" s="87"/>
      <c r="C1861" s="87"/>
      <c r="D1861" s="89"/>
      <c r="R1861" s="89"/>
      <c r="S1861" s="89"/>
      <c r="T1861" s="89"/>
    </row>
    <row r="1862" spans="2:20" s="86" customFormat="1" ht="10.199999999999999">
      <c r="B1862" s="87"/>
      <c r="C1862" s="87"/>
      <c r="D1862" s="89"/>
      <c r="R1862" s="89"/>
      <c r="S1862" s="89"/>
      <c r="T1862" s="89"/>
    </row>
    <row r="1863" spans="2:20" s="86" customFormat="1" ht="10.199999999999999">
      <c r="B1863" s="87"/>
      <c r="C1863" s="87"/>
      <c r="D1863" s="89"/>
      <c r="R1863" s="89"/>
      <c r="S1863" s="89"/>
      <c r="T1863" s="89"/>
    </row>
    <row r="1864" spans="2:20" s="86" customFormat="1" ht="10.199999999999999">
      <c r="B1864" s="87"/>
      <c r="C1864" s="87"/>
      <c r="D1864" s="89"/>
      <c r="R1864" s="89"/>
      <c r="S1864" s="89"/>
      <c r="T1864" s="89"/>
    </row>
    <row r="1865" spans="2:20" s="86" customFormat="1" ht="10.199999999999999">
      <c r="B1865" s="87"/>
      <c r="C1865" s="87"/>
      <c r="D1865" s="89"/>
      <c r="R1865" s="89"/>
      <c r="S1865" s="89"/>
      <c r="T1865" s="89"/>
    </row>
    <row r="1866" spans="2:20" s="86" customFormat="1" ht="10.199999999999999">
      <c r="B1866" s="87"/>
      <c r="C1866" s="87"/>
      <c r="D1866" s="89"/>
      <c r="R1866" s="89"/>
      <c r="S1866" s="89"/>
      <c r="T1866" s="89"/>
    </row>
    <row r="1867" spans="2:20" s="86" customFormat="1" ht="10.199999999999999">
      <c r="B1867" s="87"/>
      <c r="C1867" s="87"/>
      <c r="D1867" s="89"/>
      <c r="R1867" s="89"/>
      <c r="S1867" s="89"/>
      <c r="T1867" s="89"/>
    </row>
    <row r="1868" spans="2:20" s="86" customFormat="1" ht="10.199999999999999">
      <c r="B1868" s="87"/>
      <c r="C1868" s="87"/>
      <c r="D1868" s="89"/>
      <c r="R1868" s="89"/>
      <c r="S1868" s="89"/>
      <c r="T1868" s="89"/>
    </row>
    <row r="1869" spans="2:20" s="86" customFormat="1" ht="10.199999999999999">
      <c r="B1869" s="87"/>
      <c r="C1869" s="87"/>
      <c r="D1869" s="89"/>
      <c r="R1869" s="89"/>
      <c r="S1869" s="89"/>
      <c r="T1869" s="89"/>
    </row>
    <row r="1870" spans="2:20" s="86" customFormat="1" ht="10.199999999999999">
      <c r="B1870" s="87"/>
      <c r="C1870" s="87"/>
      <c r="D1870" s="89"/>
      <c r="R1870" s="89"/>
      <c r="S1870" s="89"/>
      <c r="T1870" s="89"/>
    </row>
    <row r="1871" spans="2:20" s="86" customFormat="1" ht="10.199999999999999">
      <c r="B1871" s="87"/>
      <c r="C1871" s="87"/>
      <c r="D1871" s="89"/>
      <c r="R1871" s="89"/>
      <c r="S1871" s="89"/>
      <c r="T1871" s="89"/>
    </row>
    <row r="1872" spans="2:20" s="86" customFormat="1" ht="10.199999999999999">
      <c r="B1872" s="87"/>
      <c r="C1872" s="87"/>
      <c r="D1872" s="89"/>
      <c r="R1872" s="89"/>
      <c r="S1872" s="89"/>
      <c r="T1872" s="89"/>
    </row>
    <row r="1873" spans="2:20" s="86" customFormat="1" ht="10.199999999999999">
      <c r="B1873" s="87"/>
      <c r="C1873" s="87"/>
      <c r="D1873" s="89"/>
      <c r="R1873" s="89"/>
      <c r="S1873" s="89"/>
      <c r="T1873" s="89"/>
    </row>
    <row r="1874" spans="2:20" s="86" customFormat="1" ht="10.199999999999999">
      <c r="B1874" s="87"/>
      <c r="C1874" s="87"/>
      <c r="D1874" s="89"/>
      <c r="R1874" s="89"/>
      <c r="S1874" s="89"/>
      <c r="T1874" s="89"/>
    </row>
    <row r="1875" spans="2:20" s="86" customFormat="1" ht="10.199999999999999">
      <c r="B1875" s="87"/>
      <c r="C1875" s="87"/>
      <c r="D1875" s="89"/>
      <c r="R1875" s="89"/>
      <c r="S1875" s="89"/>
      <c r="T1875" s="89"/>
    </row>
    <row r="1876" spans="2:20" s="86" customFormat="1" ht="10.199999999999999">
      <c r="B1876" s="87"/>
      <c r="C1876" s="87"/>
      <c r="D1876" s="89"/>
      <c r="R1876" s="89"/>
      <c r="S1876" s="89"/>
      <c r="T1876" s="89"/>
    </row>
    <row r="1877" spans="2:20" s="86" customFormat="1" ht="10.199999999999999">
      <c r="B1877" s="87"/>
      <c r="C1877" s="87"/>
      <c r="D1877" s="89"/>
      <c r="R1877" s="89"/>
      <c r="S1877" s="89"/>
      <c r="T1877" s="89"/>
    </row>
    <row r="1878" spans="2:20" s="86" customFormat="1" ht="10.199999999999999">
      <c r="B1878" s="87"/>
      <c r="C1878" s="87"/>
      <c r="D1878" s="89"/>
      <c r="R1878" s="89"/>
      <c r="S1878" s="89"/>
      <c r="T1878" s="89"/>
    </row>
    <row r="1879" spans="2:20" s="86" customFormat="1" ht="10.199999999999999">
      <c r="B1879" s="87"/>
      <c r="C1879" s="87"/>
      <c r="D1879" s="89"/>
      <c r="R1879" s="89"/>
      <c r="S1879" s="89"/>
      <c r="T1879" s="89"/>
    </row>
    <row r="1880" spans="2:20" s="86" customFormat="1" ht="10.199999999999999">
      <c r="B1880" s="87"/>
      <c r="C1880" s="87"/>
      <c r="D1880" s="89"/>
      <c r="R1880" s="89"/>
      <c r="S1880" s="89"/>
      <c r="T1880" s="89"/>
    </row>
    <row r="1881" spans="2:20" s="86" customFormat="1" ht="10.199999999999999">
      <c r="B1881" s="87"/>
      <c r="C1881" s="87"/>
      <c r="D1881" s="89"/>
      <c r="R1881" s="89"/>
      <c r="S1881" s="89"/>
      <c r="T1881" s="89"/>
    </row>
    <row r="1882" spans="2:20" s="86" customFormat="1" ht="10.199999999999999">
      <c r="B1882" s="87"/>
      <c r="C1882" s="87"/>
      <c r="D1882" s="89"/>
      <c r="R1882" s="89"/>
      <c r="S1882" s="89"/>
      <c r="T1882" s="89"/>
    </row>
    <row r="1883" spans="2:20" s="86" customFormat="1" ht="10.199999999999999">
      <c r="B1883" s="87"/>
      <c r="C1883" s="87"/>
      <c r="D1883" s="89"/>
      <c r="R1883" s="89"/>
      <c r="S1883" s="89"/>
      <c r="T1883" s="89"/>
    </row>
    <row r="1884" spans="2:20" s="86" customFormat="1" ht="10.199999999999999">
      <c r="B1884" s="87"/>
      <c r="C1884" s="87"/>
      <c r="D1884" s="89"/>
      <c r="R1884" s="89"/>
      <c r="S1884" s="89"/>
      <c r="T1884" s="89"/>
    </row>
    <row r="1885" spans="2:20" s="86" customFormat="1" ht="10.199999999999999">
      <c r="B1885" s="87"/>
      <c r="C1885" s="87"/>
      <c r="D1885" s="89"/>
      <c r="R1885" s="89"/>
      <c r="S1885" s="89"/>
      <c r="T1885" s="89"/>
    </row>
    <row r="1886" spans="2:20" s="86" customFormat="1" ht="10.199999999999999">
      <c r="B1886" s="87"/>
      <c r="C1886" s="87"/>
      <c r="D1886" s="89"/>
      <c r="R1886" s="89"/>
      <c r="S1886" s="89"/>
      <c r="T1886" s="89"/>
    </row>
    <row r="1887" spans="2:20" s="86" customFormat="1" ht="10.199999999999999">
      <c r="B1887" s="87"/>
      <c r="C1887" s="87"/>
      <c r="D1887" s="89"/>
      <c r="R1887" s="89"/>
      <c r="S1887" s="89"/>
      <c r="T1887" s="89"/>
    </row>
    <row r="1888" spans="2:20" s="86" customFormat="1" ht="10.199999999999999">
      <c r="B1888" s="87"/>
      <c r="C1888" s="87"/>
      <c r="D1888" s="89"/>
      <c r="R1888" s="89"/>
      <c r="S1888" s="89"/>
      <c r="T1888" s="89"/>
    </row>
    <row r="1889" spans="2:20" s="86" customFormat="1" ht="10.199999999999999">
      <c r="B1889" s="87"/>
      <c r="C1889" s="87"/>
      <c r="D1889" s="89"/>
      <c r="R1889" s="89"/>
      <c r="S1889" s="89"/>
      <c r="T1889" s="89"/>
    </row>
    <row r="1890" spans="2:20" s="86" customFormat="1" ht="10.199999999999999">
      <c r="B1890" s="87"/>
      <c r="C1890" s="87"/>
      <c r="D1890" s="89"/>
      <c r="R1890" s="89"/>
      <c r="S1890" s="89"/>
      <c r="T1890" s="89"/>
    </row>
    <row r="1891" spans="2:20" s="86" customFormat="1" ht="10.199999999999999">
      <c r="B1891" s="87"/>
      <c r="C1891" s="87"/>
      <c r="D1891" s="89"/>
      <c r="R1891" s="89"/>
      <c r="S1891" s="89"/>
      <c r="T1891" s="89"/>
    </row>
    <row r="1892" spans="2:20" s="86" customFormat="1" ht="10.199999999999999">
      <c r="B1892" s="87"/>
      <c r="C1892" s="87"/>
      <c r="D1892" s="89"/>
      <c r="R1892" s="89"/>
      <c r="S1892" s="89"/>
      <c r="T1892" s="89"/>
    </row>
    <row r="1893" spans="2:20" s="86" customFormat="1" ht="10.199999999999999">
      <c r="B1893" s="87"/>
      <c r="C1893" s="87"/>
      <c r="D1893" s="89"/>
      <c r="R1893" s="89"/>
      <c r="S1893" s="89"/>
      <c r="T1893" s="89"/>
    </row>
    <row r="1894" spans="2:20" s="86" customFormat="1" ht="10.199999999999999">
      <c r="B1894" s="87"/>
      <c r="C1894" s="87"/>
      <c r="D1894" s="89"/>
      <c r="R1894" s="89"/>
      <c r="S1894" s="89"/>
      <c r="T1894" s="89"/>
    </row>
    <row r="1895" spans="2:20" s="86" customFormat="1" ht="10.199999999999999">
      <c r="B1895" s="87"/>
      <c r="C1895" s="87"/>
      <c r="D1895" s="89"/>
      <c r="R1895" s="89"/>
      <c r="S1895" s="89"/>
      <c r="T1895" s="89"/>
    </row>
    <row r="1896" spans="2:20" s="86" customFormat="1" ht="10.199999999999999">
      <c r="B1896" s="87"/>
      <c r="C1896" s="87"/>
      <c r="D1896" s="89"/>
      <c r="R1896" s="89"/>
      <c r="S1896" s="89"/>
      <c r="T1896" s="89"/>
    </row>
    <row r="1897" spans="2:20" s="86" customFormat="1" ht="10.199999999999999">
      <c r="B1897" s="87"/>
      <c r="C1897" s="87"/>
      <c r="D1897" s="89"/>
      <c r="R1897" s="89"/>
      <c r="S1897" s="89"/>
      <c r="T1897" s="89"/>
    </row>
    <row r="1898" spans="2:20" s="86" customFormat="1" ht="10.199999999999999">
      <c r="B1898" s="87"/>
      <c r="C1898" s="87"/>
      <c r="D1898" s="89"/>
      <c r="R1898" s="89"/>
      <c r="S1898" s="89"/>
      <c r="T1898" s="89"/>
    </row>
    <row r="1899" spans="2:20" s="86" customFormat="1" ht="10.199999999999999">
      <c r="B1899" s="87"/>
      <c r="C1899" s="87"/>
      <c r="D1899" s="89"/>
      <c r="R1899" s="89"/>
      <c r="S1899" s="89"/>
      <c r="T1899" s="89"/>
    </row>
    <row r="1900" spans="2:20" s="86" customFormat="1" ht="10.199999999999999">
      <c r="B1900" s="87"/>
      <c r="C1900" s="87"/>
      <c r="D1900" s="89"/>
      <c r="R1900" s="89"/>
      <c r="S1900" s="89"/>
      <c r="T1900" s="89"/>
    </row>
    <row r="1901" spans="2:20" s="86" customFormat="1" ht="10.199999999999999">
      <c r="B1901" s="87"/>
      <c r="C1901" s="87"/>
      <c r="D1901" s="89"/>
      <c r="R1901" s="89"/>
      <c r="S1901" s="89"/>
      <c r="T1901" s="89"/>
    </row>
    <row r="1902" spans="2:20" s="86" customFormat="1" ht="10.199999999999999">
      <c r="B1902" s="87"/>
      <c r="C1902" s="87"/>
      <c r="D1902" s="89"/>
      <c r="R1902" s="89"/>
      <c r="S1902" s="89"/>
      <c r="T1902" s="89"/>
    </row>
    <row r="1903" spans="2:20" s="86" customFormat="1" ht="10.199999999999999">
      <c r="B1903" s="87"/>
      <c r="C1903" s="87"/>
      <c r="D1903" s="89"/>
      <c r="R1903" s="89"/>
      <c r="S1903" s="89"/>
      <c r="T1903" s="89"/>
    </row>
    <row r="1904" spans="2:20" s="86" customFormat="1" ht="10.199999999999999">
      <c r="B1904" s="87"/>
      <c r="C1904" s="87"/>
      <c r="D1904" s="89"/>
      <c r="R1904" s="89"/>
      <c r="S1904" s="89"/>
      <c r="T1904" s="89"/>
    </row>
    <row r="1905" spans="2:20" s="86" customFormat="1" ht="10.199999999999999">
      <c r="B1905" s="87"/>
      <c r="C1905" s="87"/>
      <c r="D1905" s="89"/>
      <c r="R1905" s="89"/>
      <c r="S1905" s="89"/>
      <c r="T1905" s="89"/>
    </row>
    <row r="1906" spans="2:20" s="86" customFormat="1" ht="10.199999999999999">
      <c r="B1906" s="87"/>
      <c r="C1906" s="87"/>
      <c r="D1906" s="89"/>
      <c r="R1906" s="89"/>
      <c r="S1906" s="89"/>
      <c r="T1906" s="89"/>
    </row>
    <row r="1907" spans="2:20" s="86" customFormat="1" ht="10.199999999999999">
      <c r="B1907" s="87"/>
      <c r="C1907" s="87"/>
      <c r="D1907" s="89"/>
      <c r="R1907" s="89"/>
      <c r="S1907" s="89"/>
      <c r="T1907" s="89"/>
    </row>
    <row r="1908" spans="2:20" s="86" customFormat="1" ht="10.199999999999999">
      <c r="B1908" s="87"/>
      <c r="C1908" s="87"/>
      <c r="D1908" s="89"/>
      <c r="R1908" s="89"/>
      <c r="S1908" s="89"/>
      <c r="T1908" s="89"/>
    </row>
    <row r="1909" spans="2:20" s="86" customFormat="1" ht="10.199999999999999">
      <c r="B1909" s="87"/>
      <c r="C1909" s="87"/>
      <c r="D1909" s="89"/>
      <c r="R1909" s="89"/>
      <c r="S1909" s="89"/>
      <c r="T1909" s="89"/>
    </row>
    <row r="1910" spans="2:20" s="86" customFormat="1" ht="10.199999999999999">
      <c r="B1910" s="87"/>
      <c r="C1910" s="87"/>
      <c r="D1910" s="89"/>
      <c r="R1910" s="89"/>
      <c r="S1910" s="89"/>
      <c r="T1910" s="89"/>
    </row>
    <row r="1911" spans="2:20" s="86" customFormat="1" ht="10.199999999999999">
      <c r="B1911" s="87"/>
      <c r="C1911" s="87"/>
      <c r="D1911" s="89"/>
      <c r="R1911" s="89"/>
      <c r="S1911" s="89"/>
      <c r="T1911" s="89"/>
    </row>
    <row r="1912" spans="2:20" s="86" customFormat="1" ht="10.199999999999999">
      <c r="B1912" s="87"/>
      <c r="C1912" s="87"/>
      <c r="D1912" s="89"/>
      <c r="R1912" s="89"/>
      <c r="S1912" s="89"/>
      <c r="T1912" s="89"/>
    </row>
    <row r="1913" spans="2:20" s="86" customFormat="1" ht="10.199999999999999">
      <c r="B1913" s="87"/>
      <c r="C1913" s="87"/>
      <c r="D1913" s="89"/>
      <c r="R1913" s="89"/>
      <c r="S1913" s="89"/>
      <c r="T1913" s="89"/>
    </row>
    <row r="1914" spans="2:20" s="86" customFormat="1" ht="10.199999999999999">
      <c r="B1914" s="87"/>
      <c r="C1914" s="87"/>
      <c r="D1914" s="89"/>
      <c r="R1914" s="89"/>
      <c r="S1914" s="89"/>
      <c r="T1914" s="89"/>
    </row>
    <row r="1915" spans="2:20" s="86" customFormat="1" ht="10.199999999999999">
      <c r="B1915" s="87"/>
      <c r="C1915" s="87"/>
      <c r="D1915" s="89"/>
      <c r="R1915" s="89"/>
      <c r="S1915" s="89"/>
      <c r="T1915" s="89"/>
    </row>
    <row r="1916" spans="2:20" s="86" customFormat="1" ht="10.199999999999999">
      <c r="B1916" s="87"/>
      <c r="C1916" s="87"/>
      <c r="D1916" s="89"/>
      <c r="R1916" s="89"/>
      <c r="S1916" s="89"/>
      <c r="T1916" s="89"/>
    </row>
    <row r="1917" spans="2:20" s="86" customFormat="1" ht="10.199999999999999">
      <c r="B1917" s="87"/>
      <c r="C1917" s="87"/>
      <c r="D1917" s="89"/>
      <c r="R1917" s="89"/>
      <c r="S1917" s="89"/>
      <c r="T1917" s="89"/>
    </row>
    <row r="1918" spans="2:20" s="86" customFormat="1" ht="10.199999999999999">
      <c r="B1918" s="87"/>
      <c r="C1918" s="87"/>
      <c r="D1918" s="89"/>
      <c r="R1918" s="89"/>
      <c r="S1918" s="89"/>
      <c r="T1918" s="89"/>
    </row>
    <row r="1919" spans="2:20" s="86" customFormat="1" ht="10.199999999999999">
      <c r="B1919" s="87"/>
      <c r="C1919" s="87"/>
      <c r="D1919" s="89"/>
      <c r="R1919" s="89"/>
      <c r="S1919" s="89"/>
      <c r="T1919" s="89"/>
    </row>
    <row r="1920" spans="2:20" s="86" customFormat="1" ht="10.199999999999999">
      <c r="B1920" s="87"/>
      <c r="C1920" s="87"/>
      <c r="D1920" s="89"/>
      <c r="R1920" s="89"/>
      <c r="S1920" s="89"/>
      <c r="T1920" s="89"/>
    </row>
    <row r="1921" spans="2:20" s="86" customFormat="1" ht="10.199999999999999">
      <c r="B1921" s="87"/>
      <c r="C1921" s="87"/>
      <c r="D1921" s="89"/>
      <c r="R1921" s="89"/>
      <c r="S1921" s="89"/>
      <c r="T1921" s="89"/>
    </row>
    <row r="1922" spans="2:20" s="86" customFormat="1" ht="10.199999999999999">
      <c r="B1922" s="87"/>
      <c r="C1922" s="87"/>
      <c r="D1922" s="89"/>
      <c r="R1922" s="89"/>
      <c r="S1922" s="89"/>
      <c r="T1922" s="89"/>
    </row>
    <row r="1923" spans="2:20" s="86" customFormat="1" ht="10.199999999999999">
      <c r="B1923" s="87"/>
      <c r="C1923" s="87"/>
      <c r="D1923" s="89"/>
      <c r="R1923" s="89"/>
      <c r="S1923" s="89"/>
      <c r="T1923" s="89"/>
    </row>
    <row r="1924" spans="2:20" s="86" customFormat="1" ht="10.199999999999999">
      <c r="B1924" s="87"/>
      <c r="C1924" s="87"/>
      <c r="D1924" s="89"/>
      <c r="R1924" s="89"/>
      <c r="S1924" s="89"/>
      <c r="T1924" s="89"/>
    </row>
    <row r="1925" spans="2:20" s="86" customFormat="1" ht="10.199999999999999">
      <c r="B1925" s="87"/>
      <c r="C1925" s="87"/>
      <c r="D1925" s="89"/>
      <c r="R1925" s="89"/>
      <c r="S1925" s="89"/>
      <c r="T1925" s="89"/>
    </row>
    <row r="1926" spans="2:20" s="86" customFormat="1" ht="10.199999999999999">
      <c r="B1926" s="87"/>
      <c r="C1926" s="87"/>
      <c r="D1926" s="89"/>
      <c r="R1926" s="89"/>
      <c r="S1926" s="89"/>
      <c r="T1926" s="89"/>
    </row>
    <row r="1927" spans="2:20" s="86" customFormat="1" ht="10.199999999999999">
      <c r="B1927" s="87"/>
      <c r="C1927" s="87"/>
      <c r="D1927" s="89"/>
      <c r="R1927" s="89"/>
      <c r="S1927" s="89"/>
      <c r="T1927" s="89"/>
    </row>
    <row r="1928" spans="2:20" s="86" customFormat="1" ht="10.199999999999999">
      <c r="B1928" s="87"/>
      <c r="C1928" s="87"/>
      <c r="D1928" s="89"/>
      <c r="R1928" s="89"/>
      <c r="S1928" s="89"/>
      <c r="T1928" s="89"/>
    </row>
    <row r="1929" spans="2:20" s="86" customFormat="1" ht="10.199999999999999">
      <c r="B1929" s="87"/>
      <c r="C1929" s="87"/>
      <c r="D1929" s="89"/>
      <c r="R1929" s="89"/>
      <c r="S1929" s="89"/>
      <c r="T1929" s="89"/>
    </row>
    <row r="1930" spans="2:20" s="86" customFormat="1" ht="10.199999999999999">
      <c r="B1930" s="87"/>
      <c r="C1930" s="87"/>
      <c r="D1930" s="89"/>
      <c r="R1930" s="89"/>
      <c r="S1930" s="89"/>
      <c r="T1930" s="89"/>
    </row>
    <row r="1931" spans="2:20" s="86" customFormat="1" ht="10.199999999999999">
      <c r="B1931" s="87"/>
      <c r="C1931" s="87"/>
      <c r="D1931" s="89"/>
      <c r="R1931" s="89"/>
      <c r="S1931" s="89"/>
      <c r="T1931" s="89"/>
    </row>
    <row r="1932" spans="2:20" s="86" customFormat="1" ht="10.199999999999999">
      <c r="B1932" s="87"/>
      <c r="C1932" s="87"/>
      <c r="D1932" s="89"/>
      <c r="R1932" s="89"/>
      <c r="S1932" s="89"/>
      <c r="T1932" s="89"/>
    </row>
    <row r="1933" spans="2:20" s="86" customFormat="1" ht="10.199999999999999">
      <c r="B1933" s="87"/>
      <c r="C1933" s="87"/>
      <c r="D1933" s="89"/>
      <c r="R1933" s="89"/>
      <c r="S1933" s="89"/>
      <c r="T1933" s="89"/>
    </row>
    <row r="1934" spans="2:20" s="86" customFormat="1" ht="10.199999999999999">
      <c r="B1934" s="87"/>
      <c r="C1934" s="87"/>
      <c r="D1934" s="89"/>
      <c r="R1934" s="89"/>
      <c r="S1934" s="89"/>
      <c r="T1934" s="89"/>
    </row>
    <row r="1935" spans="2:20" s="86" customFormat="1" ht="10.199999999999999">
      <c r="B1935" s="87"/>
      <c r="C1935" s="87"/>
      <c r="D1935" s="89"/>
      <c r="R1935" s="89"/>
      <c r="S1935" s="89"/>
      <c r="T1935" s="89"/>
    </row>
    <row r="1936" spans="2:20" s="86" customFormat="1" ht="10.199999999999999">
      <c r="B1936" s="87"/>
      <c r="C1936" s="87"/>
      <c r="D1936" s="89"/>
      <c r="R1936" s="89"/>
      <c r="S1936" s="89"/>
      <c r="T1936" s="89"/>
    </row>
    <row r="1937" spans="2:20" s="86" customFormat="1" ht="10.199999999999999">
      <c r="B1937" s="87"/>
      <c r="C1937" s="87"/>
      <c r="D1937" s="89"/>
      <c r="R1937" s="89"/>
      <c r="S1937" s="89"/>
      <c r="T1937" s="89"/>
    </row>
    <row r="1938" spans="2:20" s="86" customFormat="1" ht="10.199999999999999">
      <c r="B1938" s="87"/>
      <c r="C1938" s="87"/>
      <c r="D1938" s="89"/>
      <c r="R1938" s="89"/>
      <c r="S1938" s="89"/>
      <c r="T1938" s="89"/>
    </row>
    <row r="1939" spans="2:20" s="86" customFormat="1" ht="10.199999999999999">
      <c r="B1939" s="87"/>
      <c r="C1939" s="87"/>
      <c r="D1939" s="89"/>
      <c r="R1939" s="89"/>
      <c r="S1939" s="89"/>
      <c r="T1939" s="89"/>
    </row>
    <row r="1940" spans="2:20" s="86" customFormat="1" ht="10.199999999999999">
      <c r="B1940" s="87"/>
      <c r="C1940" s="87"/>
      <c r="D1940" s="89"/>
      <c r="R1940" s="89"/>
      <c r="S1940" s="89"/>
      <c r="T1940" s="89"/>
    </row>
    <row r="1941" spans="2:20" s="86" customFormat="1" ht="10.199999999999999">
      <c r="B1941" s="87"/>
      <c r="C1941" s="87"/>
      <c r="D1941" s="89"/>
      <c r="R1941" s="89"/>
      <c r="S1941" s="89"/>
      <c r="T1941" s="89"/>
    </row>
    <row r="1942" spans="2:20" s="86" customFormat="1" ht="10.199999999999999">
      <c r="B1942" s="87"/>
      <c r="C1942" s="87"/>
      <c r="D1942" s="89"/>
      <c r="R1942" s="89"/>
      <c r="S1942" s="89"/>
      <c r="T1942" s="89"/>
    </row>
    <row r="1943" spans="2:20" s="86" customFormat="1" ht="10.199999999999999">
      <c r="B1943" s="87"/>
      <c r="C1943" s="87"/>
      <c r="D1943" s="89"/>
      <c r="R1943" s="89"/>
      <c r="S1943" s="89"/>
      <c r="T1943" s="89"/>
    </row>
    <row r="1944" spans="2:20" s="86" customFormat="1" ht="10.199999999999999">
      <c r="B1944" s="87"/>
      <c r="C1944" s="87"/>
      <c r="D1944" s="89"/>
      <c r="R1944" s="89"/>
      <c r="S1944" s="89"/>
      <c r="T1944" s="89"/>
    </row>
    <row r="1945" spans="2:20" s="86" customFormat="1" ht="10.199999999999999">
      <c r="B1945" s="87"/>
      <c r="C1945" s="87"/>
      <c r="D1945" s="89"/>
      <c r="R1945" s="89"/>
      <c r="S1945" s="89"/>
      <c r="T1945" s="89"/>
    </row>
    <row r="1946" spans="2:20" s="86" customFormat="1" ht="10.199999999999999">
      <c r="B1946" s="87"/>
      <c r="C1946" s="87"/>
      <c r="D1946" s="89"/>
      <c r="R1946" s="89"/>
      <c r="S1946" s="89"/>
      <c r="T1946" s="89"/>
    </row>
    <row r="1947" spans="2:20" s="86" customFormat="1" ht="10.199999999999999">
      <c r="B1947" s="87"/>
      <c r="C1947" s="87"/>
      <c r="D1947" s="89"/>
      <c r="R1947" s="89"/>
      <c r="S1947" s="89"/>
      <c r="T1947" s="89"/>
    </row>
    <row r="1948" spans="2:20" s="86" customFormat="1" ht="10.199999999999999">
      <c r="B1948" s="87"/>
      <c r="C1948" s="87"/>
      <c r="D1948" s="89"/>
      <c r="R1948" s="89"/>
      <c r="S1948" s="89"/>
      <c r="T1948" s="89"/>
    </row>
    <row r="1949" spans="2:20" s="86" customFormat="1" ht="10.199999999999999">
      <c r="B1949" s="87"/>
      <c r="C1949" s="87"/>
      <c r="D1949" s="89"/>
      <c r="R1949" s="89"/>
      <c r="S1949" s="89"/>
      <c r="T1949" s="89"/>
    </row>
    <row r="1950" spans="2:20" s="86" customFormat="1" ht="10.199999999999999">
      <c r="B1950" s="87"/>
      <c r="C1950" s="87"/>
      <c r="D1950" s="89"/>
      <c r="R1950" s="89"/>
      <c r="S1950" s="89"/>
      <c r="T1950" s="89"/>
    </row>
    <row r="1951" spans="2:20" s="86" customFormat="1" ht="10.199999999999999">
      <c r="B1951" s="87"/>
      <c r="C1951" s="87"/>
      <c r="D1951" s="89"/>
      <c r="R1951" s="89"/>
      <c r="S1951" s="89"/>
      <c r="T1951" s="89"/>
    </row>
    <row r="1952" spans="2:20" s="86" customFormat="1" ht="10.199999999999999">
      <c r="B1952" s="87"/>
      <c r="C1952" s="87"/>
      <c r="D1952" s="89"/>
      <c r="R1952" s="89"/>
      <c r="S1952" s="89"/>
      <c r="T1952" s="89"/>
    </row>
    <row r="1953" spans="2:20" s="86" customFormat="1" ht="10.199999999999999">
      <c r="B1953" s="87"/>
      <c r="C1953" s="87"/>
      <c r="D1953" s="89"/>
      <c r="R1953" s="89"/>
      <c r="S1953" s="89"/>
      <c r="T1953" s="89"/>
    </row>
    <row r="1954" spans="2:20" s="86" customFormat="1" ht="10.199999999999999">
      <c r="B1954" s="87"/>
      <c r="C1954" s="87"/>
      <c r="D1954" s="89"/>
      <c r="R1954" s="89"/>
      <c r="S1954" s="89"/>
      <c r="T1954" s="89"/>
    </row>
    <row r="1955" spans="2:20" s="86" customFormat="1" ht="10.199999999999999">
      <c r="B1955" s="87"/>
      <c r="C1955" s="87"/>
      <c r="D1955" s="89"/>
      <c r="R1955" s="89"/>
      <c r="S1955" s="89"/>
      <c r="T1955" s="89"/>
    </row>
    <row r="1956" spans="2:20" s="86" customFormat="1" ht="10.199999999999999">
      <c r="B1956" s="87"/>
      <c r="C1956" s="87"/>
      <c r="D1956" s="89"/>
      <c r="R1956" s="89"/>
      <c r="S1956" s="89"/>
      <c r="T1956" s="89"/>
    </row>
    <row r="1957" spans="2:20" s="86" customFormat="1" ht="10.199999999999999">
      <c r="B1957" s="87"/>
      <c r="C1957" s="87"/>
      <c r="D1957" s="89"/>
      <c r="R1957" s="89"/>
      <c r="S1957" s="89"/>
      <c r="T1957" s="89"/>
    </row>
    <row r="1958" spans="2:20" s="86" customFormat="1" ht="10.199999999999999">
      <c r="B1958" s="87"/>
      <c r="C1958" s="87"/>
      <c r="D1958" s="89"/>
      <c r="R1958" s="89"/>
      <c r="S1958" s="89"/>
      <c r="T1958" s="89"/>
    </row>
    <row r="1959" spans="2:20" s="86" customFormat="1" ht="10.199999999999999">
      <c r="B1959" s="87"/>
      <c r="C1959" s="87"/>
      <c r="D1959" s="89"/>
      <c r="R1959" s="89"/>
      <c r="S1959" s="89"/>
      <c r="T1959" s="89"/>
    </row>
    <row r="1960" spans="2:20" s="86" customFormat="1" ht="10.199999999999999">
      <c r="B1960" s="87"/>
      <c r="C1960" s="87"/>
      <c r="D1960" s="89"/>
      <c r="R1960" s="89"/>
      <c r="S1960" s="89"/>
      <c r="T1960" s="89"/>
    </row>
    <row r="1961" spans="2:20" s="86" customFormat="1" ht="10.199999999999999">
      <c r="B1961" s="87"/>
      <c r="C1961" s="87"/>
      <c r="D1961" s="89"/>
      <c r="R1961" s="89"/>
      <c r="S1961" s="89"/>
      <c r="T1961" s="89"/>
    </row>
    <row r="1962" spans="2:20" s="86" customFormat="1" ht="10.199999999999999">
      <c r="B1962" s="87"/>
      <c r="C1962" s="87"/>
      <c r="D1962" s="89"/>
      <c r="R1962" s="89"/>
      <c r="S1962" s="89"/>
      <c r="T1962" s="89"/>
    </row>
    <row r="1963" spans="2:20" s="86" customFormat="1" ht="10.199999999999999">
      <c r="B1963" s="87"/>
      <c r="C1963" s="87"/>
      <c r="D1963" s="89"/>
      <c r="R1963" s="89"/>
      <c r="S1963" s="89"/>
      <c r="T1963" s="89"/>
    </row>
    <row r="1964" spans="2:20" s="86" customFormat="1" ht="10.199999999999999">
      <c r="B1964" s="87"/>
      <c r="C1964" s="87"/>
      <c r="D1964" s="89"/>
      <c r="R1964" s="89"/>
      <c r="S1964" s="89"/>
      <c r="T1964" s="89"/>
    </row>
    <row r="1965" spans="2:20" s="86" customFormat="1" ht="10.199999999999999">
      <c r="B1965" s="87"/>
      <c r="C1965" s="87"/>
      <c r="D1965" s="89"/>
      <c r="R1965" s="89"/>
      <c r="S1965" s="89"/>
      <c r="T1965" s="89"/>
    </row>
    <row r="1966" spans="2:20" s="86" customFormat="1" ht="10.199999999999999">
      <c r="B1966" s="87"/>
      <c r="C1966" s="87"/>
      <c r="D1966" s="89"/>
      <c r="R1966" s="89"/>
      <c r="S1966" s="89"/>
      <c r="T1966" s="89"/>
    </row>
    <row r="1967" spans="2:20" s="86" customFormat="1" ht="10.199999999999999">
      <c r="B1967" s="87"/>
      <c r="C1967" s="87"/>
      <c r="D1967" s="89"/>
      <c r="R1967" s="89"/>
      <c r="S1967" s="89"/>
      <c r="T1967" s="89"/>
    </row>
    <row r="1968" spans="2:20" s="86" customFormat="1" ht="10.199999999999999">
      <c r="B1968" s="87"/>
      <c r="C1968" s="87"/>
      <c r="D1968" s="89"/>
      <c r="R1968" s="89"/>
      <c r="S1968" s="89"/>
      <c r="T1968" s="89"/>
    </row>
    <row r="1969" spans="2:20" s="86" customFormat="1" ht="10.199999999999999">
      <c r="B1969" s="87"/>
      <c r="C1969" s="87"/>
      <c r="D1969" s="89"/>
      <c r="R1969" s="89"/>
      <c r="S1969" s="89"/>
      <c r="T1969" s="89"/>
    </row>
    <row r="1970" spans="2:20" s="86" customFormat="1" ht="10.199999999999999">
      <c r="B1970" s="87"/>
      <c r="C1970" s="87"/>
      <c r="D1970" s="89"/>
      <c r="R1970" s="89"/>
      <c r="S1970" s="89"/>
      <c r="T1970" s="89"/>
    </row>
    <row r="1971" spans="2:20" s="86" customFormat="1" ht="10.199999999999999">
      <c r="B1971" s="87"/>
      <c r="C1971" s="87"/>
      <c r="D1971" s="89"/>
      <c r="R1971" s="89"/>
      <c r="S1971" s="89"/>
      <c r="T1971" s="89"/>
    </row>
    <row r="1972" spans="2:20" s="86" customFormat="1" ht="10.199999999999999">
      <c r="B1972" s="87"/>
      <c r="C1972" s="87"/>
      <c r="D1972" s="89"/>
      <c r="R1972" s="89"/>
      <c r="S1972" s="89"/>
      <c r="T1972" s="89"/>
    </row>
    <row r="1973" spans="2:20" s="86" customFormat="1" ht="10.199999999999999">
      <c r="B1973" s="87"/>
      <c r="C1973" s="87"/>
      <c r="D1973" s="89"/>
      <c r="R1973" s="89"/>
      <c r="S1973" s="89"/>
      <c r="T1973" s="89"/>
    </row>
    <row r="1974" spans="2:20" s="86" customFormat="1" ht="10.199999999999999">
      <c r="B1974" s="87"/>
      <c r="C1974" s="87"/>
      <c r="D1974" s="89"/>
      <c r="R1974" s="89"/>
      <c r="S1974" s="89"/>
      <c r="T1974" s="89"/>
    </row>
    <row r="1975" spans="2:20" s="86" customFormat="1" ht="10.199999999999999">
      <c r="B1975" s="87"/>
      <c r="C1975" s="87"/>
      <c r="D1975" s="89"/>
      <c r="R1975" s="89"/>
      <c r="S1975" s="89"/>
      <c r="T1975" s="89"/>
    </row>
    <row r="1976" spans="2:20" s="86" customFormat="1" ht="10.199999999999999">
      <c r="B1976" s="87"/>
      <c r="C1976" s="87"/>
      <c r="D1976" s="89"/>
      <c r="R1976" s="89"/>
      <c r="S1976" s="89"/>
      <c r="T1976" s="89"/>
    </row>
    <row r="1977" spans="2:20" s="86" customFormat="1" ht="10.199999999999999">
      <c r="B1977" s="87"/>
      <c r="C1977" s="87"/>
      <c r="D1977" s="89"/>
      <c r="R1977" s="89"/>
      <c r="S1977" s="89"/>
      <c r="T1977" s="89"/>
    </row>
    <row r="1978" spans="2:20" s="86" customFormat="1" ht="10.199999999999999">
      <c r="B1978" s="87"/>
      <c r="C1978" s="87"/>
      <c r="D1978" s="89"/>
      <c r="R1978" s="89"/>
      <c r="S1978" s="89"/>
      <c r="T1978" s="89"/>
    </row>
    <row r="1979" spans="2:20" s="86" customFormat="1" ht="10.199999999999999">
      <c r="B1979" s="87"/>
      <c r="C1979" s="87"/>
      <c r="D1979" s="89"/>
      <c r="R1979" s="89"/>
      <c r="S1979" s="89"/>
      <c r="T1979" s="89"/>
    </row>
    <row r="1980" spans="2:20" s="86" customFormat="1" ht="10.199999999999999">
      <c r="B1980" s="87"/>
      <c r="C1980" s="87"/>
      <c r="D1980" s="89"/>
      <c r="R1980" s="89"/>
      <c r="S1980" s="89"/>
      <c r="T1980" s="89"/>
    </row>
    <row r="1981" spans="2:20" s="86" customFormat="1" ht="10.199999999999999">
      <c r="B1981" s="87"/>
      <c r="C1981" s="87"/>
      <c r="D1981" s="89"/>
      <c r="R1981" s="89"/>
      <c r="S1981" s="89"/>
      <c r="T1981" s="89"/>
    </row>
    <row r="1982" spans="2:20" s="86" customFormat="1" ht="10.199999999999999">
      <c r="B1982" s="87"/>
      <c r="C1982" s="87"/>
      <c r="D1982" s="89"/>
      <c r="R1982" s="89"/>
      <c r="S1982" s="89"/>
      <c r="T1982" s="89"/>
    </row>
    <row r="1983" spans="2:20" s="86" customFormat="1" ht="10.199999999999999">
      <c r="B1983" s="87"/>
      <c r="C1983" s="87"/>
      <c r="D1983" s="89"/>
      <c r="R1983" s="89"/>
      <c r="S1983" s="89"/>
      <c r="T1983" s="89"/>
    </row>
    <row r="1984" spans="2:20" s="86" customFormat="1" ht="10.199999999999999">
      <c r="B1984" s="87"/>
      <c r="C1984" s="87"/>
      <c r="D1984" s="89"/>
      <c r="R1984" s="89"/>
      <c r="S1984" s="89"/>
      <c r="T1984" s="89"/>
    </row>
    <row r="1985" spans="2:20" s="86" customFormat="1" ht="10.199999999999999">
      <c r="B1985" s="87"/>
      <c r="C1985" s="87"/>
      <c r="D1985" s="89"/>
      <c r="R1985" s="89"/>
      <c r="S1985" s="89"/>
      <c r="T1985" s="89"/>
    </row>
    <row r="1986" spans="2:20" s="86" customFormat="1" ht="10.199999999999999">
      <c r="B1986" s="87"/>
      <c r="C1986" s="87"/>
      <c r="D1986" s="89"/>
      <c r="R1986" s="89"/>
      <c r="S1986" s="89"/>
      <c r="T1986" s="89"/>
    </row>
    <row r="1987" spans="2:20" s="86" customFormat="1" ht="10.199999999999999">
      <c r="B1987" s="87"/>
      <c r="C1987" s="87"/>
      <c r="D1987" s="89"/>
      <c r="R1987" s="89"/>
      <c r="S1987" s="89"/>
      <c r="T1987" s="89"/>
    </row>
    <row r="1988" spans="2:20" s="86" customFormat="1" ht="10.199999999999999">
      <c r="B1988" s="87"/>
      <c r="C1988" s="87"/>
      <c r="D1988" s="89"/>
      <c r="R1988" s="89"/>
      <c r="S1988" s="89"/>
      <c r="T1988" s="89"/>
    </row>
    <row r="1989" spans="2:20" s="86" customFormat="1" ht="10.199999999999999">
      <c r="B1989" s="87"/>
      <c r="C1989" s="87"/>
      <c r="D1989" s="89"/>
      <c r="R1989" s="89"/>
      <c r="S1989" s="89"/>
      <c r="T1989" s="89"/>
    </row>
    <row r="1990" spans="2:20" s="86" customFormat="1" ht="10.199999999999999">
      <c r="B1990" s="87"/>
      <c r="C1990" s="87"/>
      <c r="D1990" s="89"/>
      <c r="R1990" s="89"/>
      <c r="S1990" s="89"/>
      <c r="T1990" s="89"/>
    </row>
    <row r="1991" spans="2:20" s="86" customFormat="1" ht="10.199999999999999">
      <c r="B1991" s="87"/>
      <c r="C1991" s="87"/>
      <c r="D1991" s="89"/>
      <c r="R1991" s="89"/>
      <c r="S1991" s="89"/>
      <c r="T1991" s="89"/>
    </row>
    <row r="1992" spans="2:20" s="86" customFormat="1" ht="10.199999999999999">
      <c r="B1992" s="87"/>
      <c r="C1992" s="87"/>
      <c r="D1992" s="89"/>
      <c r="R1992" s="89"/>
      <c r="S1992" s="89"/>
      <c r="T1992" s="89"/>
    </row>
    <row r="1993" spans="2:20" s="86" customFormat="1" ht="10.199999999999999">
      <c r="B1993" s="87"/>
      <c r="C1993" s="87"/>
      <c r="D1993" s="89"/>
      <c r="R1993" s="89"/>
      <c r="S1993" s="89"/>
      <c r="T1993" s="89"/>
    </row>
    <row r="1994" spans="2:20" s="86" customFormat="1" ht="10.199999999999999">
      <c r="B1994" s="87"/>
      <c r="C1994" s="87"/>
      <c r="D1994" s="89"/>
      <c r="R1994" s="89"/>
      <c r="S1994" s="89"/>
      <c r="T1994" s="89"/>
    </row>
    <row r="1995" spans="2:20" s="86" customFormat="1" ht="10.199999999999999">
      <c r="B1995" s="87"/>
      <c r="C1995" s="87"/>
      <c r="D1995" s="89"/>
      <c r="R1995" s="89"/>
      <c r="S1995" s="89"/>
      <c r="T1995" s="89"/>
    </row>
    <row r="1996" spans="2:20" s="86" customFormat="1" ht="10.199999999999999">
      <c r="B1996" s="87"/>
      <c r="C1996" s="87"/>
      <c r="D1996" s="89"/>
      <c r="R1996" s="89"/>
      <c r="S1996" s="89"/>
      <c r="T1996" s="89"/>
    </row>
    <row r="1997" spans="2:20" s="86" customFormat="1" ht="10.199999999999999">
      <c r="B1997" s="87"/>
      <c r="C1997" s="87"/>
      <c r="D1997" s="89"/>
      <c r="R1997" s="89"/>
      <c r="S1997" s="89"/>
      <c r="T1997" s="89"/>
    </row>
    <row r="1998" spans="2:20" s="86" customFormat="1" ht="10.199999999999999">
      <c r="B1998" s="87"/>
      <c r="C1998" s="87"/>
      <c r="D1998" s="89"/>
      <c r="R1998" s="89"/>
      <c r="S1998" s="89"/>
      <c r="T1998" s="89"/>
    </row>
    <row r="1999" spans="2:20" s="86" customFormat="1" ht="10.199999999999999">
      <c r="B1999" s="87"/>
      <c r="C1999" s="87"/>
      <c r="D1999" s="89"/>
      <c r="R1999" s="89"/>
      <c r="S1999" s="89"/>
      <c r="T1999" s="89"/>
    </row>
    <row r="2000" spans="2:20" s="86" customFormat="1" ht="10.199999999999999">
      <c r="B2000" s="87"/>
      <c r="C2000" s="87"/>
      <c r="D2000" s="89"/>
      <c r="R2000" s="89"/>
      <c r="S2000" s="89"/>
      <c r="T2000" s="89"/>
    </row>
    <row r="2001" spans="2:20" s="86" customFormat="1" ht="10.199999999999999">
      <c r="B2001" s="87"/>
      <c r="C2001" s="87"/>
      <c r="D2001" s="89"/>
      <c r="R2001" s="89"/>
      <c r="S2001" s="89"/>
      <c r="T2001" s="89"/>
    </row>
    <row r="2002" spans="2:20" s="86" customFormat="1" ht="10.199999999999999">
      <c r="B2002" s="87"/>
      <c r="C2002" s="87"/>
      <c r="D2002" s="89"/>
      <c r="R2002" s="89"/>
      <c r="S2002" s="89"/>
      <c r="T2002" s="89"/>
    </row>
    <row r="2003" spans="2:20" s="86" customFormat="1" ht="10.199999999999999">
      <c r="B2003" s="87"/>
      <c r="C2003" s="87"/>
      <c r="D2003" s="89"/>
      <c r="R2003" s="89"/>
      <c r="S2003" s="89"/>
      <c r="T2003" s="89"/>
    </row>
    <row r="2004" spans="2:20" s="86" customFormat="1" ht="10.199999999999999">
      <c r="B2004" s="87"/>
      <c r="C2004" s="87"/>
      <c r="D2004" s="89"/>
      <c r="R2004" s="89"/>
      <c r="S2004" s="89"/>
      <c r="T2004" s="89"/>
    </row>
    <row r="2005" spans="2:20" s="86" customFormat="1" ht="10.199999999999999">
      <c r="B2005" s="87"/>
      <c r="C2005" s="87"/>
      <c r="D2005" s="89"/>
      <c r="R2005" s="89"/>
      <c r="S2005" s="89"/>
      <c r="T2005" s="89"/>
    </row>
    <row r="2006" spans="2:20" s="86" customFormat="1" ht="10.199999999999999">
      <c r="B2006" s="87"/>
      <c r="C2006" s="87"/>
      <c r="D2006" s="89"/>
      <c r="R2006" s="89"/>
      <c r="S2006" s="89"/>
      <c r="T2006" s="89"/>
    </row>
    <row r="2007" spans="2:20" s="86" customFormat="1" ht="10.199999999999999">
      <c r="B2007" s="87"/>
      <c r="C2007" s="87"/>
      <c r="D2007" s="89"/>
      <c r="R2007" s="89"/>
      <c r="S2007" s="89"/>
      <c r="T2007" s="89"/>
    </row>
    <row r="2008" spans="2:20" s="86" customFormat="1" ht="10.199999999999999">
      <c r="B2008" s="87"/>
      <c r="C2008" s="87"/>
      <c r="D2008" s="89"/>
      <c r="R2008" s="89"/>
      <c r="S2008" s="89"/>
      <c r="T2008" s="89"/>
    </row>
    <row r="2009" spans="2:20" s="86" customFormat="1" ht="10.199999999999999">
      <c r="B2009" s="87"/>
      <c r="C2009" s="87"/>
      <c r="D2009" s="89"/>
      <c r="R2009" s="89"/>
      <c r="S2009" s="89"/>
      <c r="T2009" s="89"/>
    </row>
    <row r="2010" spans="2:20" s="86" customFormat="1" ht="10.199999999999999">
      <c r="B2010" s="87"/>
      <c r="C2010" s="87"/>
      <c r="D2010" s="89"/>
      <c r="R2010" s="89"/>
      <c r="S2010" s="89"/>
      <c r="T2010" s="89"/>
    </row>
    <row r="2011" spans="2:20" s="86" customFormat="1" ht="10.199999999999999">
      <c r="B2011" s="87"/>
      <c r="C2011" s="87"/>
      <c r="D2011" s="89"/>
      <c r="R2011" s="89"/>
      <c r="S2011" s="89"/>
      <c r="T2011" s="89"/>
    </row>
    <row r="2012" spans="2:20" s="86" customFormat="1" ht="10.199999999999999">
      <c r="B2012" s="87"/>
      <c r="C2012" s="87"/>
      <c r="D2012" s="89"/>
      <c r="R2012" s="89"/>
      <c r="S2012" s="89"/>
      <c r="T2012" s="89"/>
    </row>
    <row r="2013" spans="2:20" s="86" customFormat="1" ht="10.199999999999999">
      <c r="B2013" s="87"/>
      <c r="C2013" s="87"/>
      <c r="D2013" s="89"/>
      <c r="R2013" s="89"/>
      <c r="S2013" s="89"/>
      <c r="T2013" s="89"/>
    </row>
    <row r="2014" spans="2:20" s="86" customFormat="1" ht="10.199999999999999">
      <c r="B2014" s="87"/>
      <c r="C2014" s="87"/>
      <c r="D2014" s="89"/>
      <c r="R2014" s="89"/>
      <c r="S2014" s="89"/>
      <c r="T2014" s="89"/>
    </row>
    <row r="2015" spans="2:20" s="86" customFormat="1" ht="10.199999999999999">
      <c r="B2015" s="87"/>
      <c r="C2015" s="87"/>
      <c r="D2015" s="89"/>
      <c r="R2015" s="89"/>
      <c r="S2015" s="89"/>
      <c r="T2015" s="89"/>
    </row>
    <row r="2016" spans="2:20" s="86" customFormat="1" ht="10.199999999999999">
      <c r="B2016" s="87"/>
      <c r="C2016" s="87"/>
      <c r="D2016" s="89"/>
      <c r="R2016" s="89"/>
      <c r="S2016" s="89"/>
      <c r="T2016" s="89"/>
    </row>
    <row r="2017" spans="2:20" s="86" customFormat="1" ht="10.199999999999999">
      <c r="B2017" s="87"/>
      <c r="C2017" s="87"/>
      <c r="D2017" s="89"/>
      <c r="R2017" s="89"/>
      <c r="S2017" s="89"/>
      <c r="T2017" s="89"/>
    </row>
    <row r="2018" spans="2:20" s="86" customFormat="1" ht="10.199999999999999">
      <c r="B2018" s="87"/>
      <c r="C2018" s="87"/>
      <c r="D2018" s="89"/>
      <c r="R2018" s="89"/>
      <c r="S2018" s="89"/>
      <c r="T2018" s="89"/>
    </row>
    <row r="2019" spans="2:20" s="86" customFormat="1" ht="10.199999999999999">
      <c r="B2019" s="87"/>
      <c r="C2019" s="87"/>
      <c r="D2019" s="89"/>
      <c r="R2019" s="89"/>
      <c r="S2019" s="89"/>
      <c r="T2019" s="89"/>
    </row>
    <row r="2020" spans="2:20" s="86" customFormat="1" ht="10.199999999999999">
      <c r="B2020" s="87"/>
      <c r="C2020" s="87"/>
      <c r="D2020" s="89"/>
      <c r="R2020" s="89"/>
      <c r="S2020" s="89"/>
      <c r="T2020" s="89"/>
    </row>
    <row r="2021" spans="2:20" s="86" customFormat="1" ht="10.199999999999999">
      <c r="B2021" s="87"/>
      <c r="C2021" s="87"/>
      <c r="D2021" s="89"/>
      <c r="R2021" s="89"/>
      <c r="S2021" s="89"/>
      <c r="T2021" s="89"/>
    </row>
    <row r="2022" spans="2:20" s="86" customFormat="1" ht="10.199999999999999">
      <c r="B2022" s="87"/>
      <c r="C2022" s="87"/>
      <c r="D2022" s="89"/>
      <c r="R2022" s="89"/>
      <c r="S2022" s="89"/>
      <c r="T2022" s="89"/>
    </row>
    <row r="2023" spans="2:20" s="86" customFormat="1" ht="10.199999999999999">
      <c r="B2023" s="87"/>
      <c r="C2023" s="87"/>
      <c r="D2023" s="89"/>
      <c r="R2023" s="89"/>
      <c r="S2023" s="89"/>
      <c r="T2023" s="89"/>
    </row>
    <row r="2024" spans="2:20" s="86" customFormat="1" ht="10.199999999999999">
      <c r="B2024" s="87"/>
      <c r="C2024" s="87"/>
      <c r="D2024" s="89"/>
      <c r="R2024" s="89"/>
      <c r="S2024" s="89"/>
      <c r="T2024" s="89"/>
    </row>
    <row r="2025" spans="2:20" s="86" customFormat="1" ht="10.199999999999999">
      <c r="B2025" s="87"/>
      <c r="C2025" s="87"/>
      <c r="D2025" s="89"/>
      <c r="R2025" s="89"/>
      <c r="S2025" s="89"/>
      <c r="T2025" s="89"/>
    </row>
    <row r="2026" spans="2:20" s="86" customFormat="1" ht="10.199999999999999">
      <c r="B2026" s="87"/>
      <c r="C2026" s="87"/>
      <c r="D2026" s="89"/>
      <c r="R2026" s="89"/>
      <c r="S2026" s="89"/>
      <c r="T2026" s="89"/>
    </row>
    <row r="2027" spans="2:20" s="86" customFormat="1" ht="10.199999999999999">
      <c r="B2027" s="87"/>
      <c r="C2027" s="87"/>
      <c r="D2027" s="89"/>
      <c r="R2027" s="89"/>
      <c r="S2027" s="89"/>
      <c r="T2027" s="89"/>
    </row>
    <row r="2028" spans="2:20" s="86" customFormat="1" ht="10.199999999999999">
      <c r="B2028" s="87"/>
      <c r="C2028" s="87"/>
      <c r="D2028" s="89"/>
      <c r="R2028" s="89"/>
      <c r="S2028" s="89"/>
      <c r="T2028" s="89"/>
    </row>
    <row r="2029" spans="2:20" s="86" customFormat="1" ht="10.199999999999999">
      <c r="B2029" s="87"/>
      <c r="C2029" s="87"/>
      <c r="D2029" s="89"/>
      <c r="R2029" s="89"/>
      <c r="S2029" s="89"/>
      <c r="T2029" s="89"/>
    </row>
    <row r="2030" spans="2:20" s="86" customFormat="1" ht="10.199999999999999">
      <c r="B2030" s="87"/>
      <c r="C2030" s="87"/>
      <c r="D2030" s="89"/>
      <c r="R2030" s="89"/>
      <c r="S2030" s="89"/>
      <c r="T2030" s="89"/>
    </row>
    <row r="2031" spans="2:20" s="86" customFormat="1" ht="10.199999999999999">
      <c r="B2031" s="87"/>
      <c r="C2031" s="87"/>
      <c r="D2031" s="89"/>
      <c r="R2031" s="89"/>
      <c r="S2031" s="89"/>
      <c r="T2031" s="89"/>
    </row>
    <row r="2032" spans="2:20" s="86" customFormat="1" ht="10.199999999999999">
      <c r="B2032" s="87"/>
      <c r="C2032" s="87"/>
      <c r="D2032" s="89"/>
      <c r="R2032" s="89"/>
      <c r="S2032" s="89"/>
      <c r="T2032" s="89"/>
    </row>
    <row r="2033" spans="2:20" s="86" customFormat="1" ht="10.199999999999999">
      <c r="B2033" s="87"/>
      <c r="C2033" s="87"/>
      <c r="D2033" s="89"/>
      <c r="R2033" s="89"/>
      <c r="S2033" s="89"/>
      <c r="T2033" s="89"/>
    </row>
    <row r="2034" spans="2:20" s="86" customFormat="1" ht="10.199999999999999">
      <c r="B2034" s="87"/>
      <c r="C2034" s="87"/>
      <c r="D2034" s="89"/>
      <c r="R2034" s="89"/>
      <c r="S2034" s="89"/>
      <c r="T2034" s="89"/>
    </row>
    <row r="2035" spans="2:20" s="86" customFormat="1" ht="10.199999999999999">
      <c r="B2035" s="87"/>
      <c r="C2035" s="87"/>
      <c r="D2035" s="89"/>
      <c r="R2035" s="89"/>
      <c r="S2035" s="89"/>
      <c r="T2035" s="89"/>
    </row>
    <row r="2036" spans="2:20" s="86" customFormat="1" ht="10.199999999999999">
      <c r="B2036" s="87"/>
      <c r="C2036" s="87"/>
      <c r="D2036" s="89"/>
      <c r="R2036" s="89"/>
      <c r="S2036" s="89"/>
      <c r="T2036" s="89"/>
    </row>
    <row r="2037" spans="2:20" s="86" customFormat="1" ht="10.199999999999999">
      <c r="B2037" s="87"/>
      <c r="C2037" s="87"/>
      <c r="D2037" s="89"/>
      <c r="R2037" s="89"/>
      <c r="S2037" s="89"/>
      <c r="T2037" s="89"/>
    </row>
    <row r="2038" spans="2:20" s="86" customFormat="1" ht="10.199999999999999">
      <c r="B2038" s="87"/>
      <c r="C2038" s="87"/>
      <c r="D2038" s="89"/>
      <c r="R2038" s="89"/>
      <c r="S2038" s="89"/>
      <c r="T2038" s="89"/>
    </row>
    <row r="2039" spans="2:20" s="86" customFormat="1" ht="10.199999999999999">
      <c r="B2039" s="87"/>
      <c r="C2039" s="87"/>
      <c r="D2039" s="89"/>
      <c r="R2039" s="89"/>
      <c r="S2039" s="89"/>
      <c r="T2039" s="89"/>
    </row>
    <row r="2040" spans="2:20" s="86" customFormat="1" ht="10.199999999999999">
      <c r="B2040" s="87"/>
      <c r="C2040" s="87"/>
      <c r="D2040" s="89"/>
      <c r="R2040" s="89"/>
      <c r="S2040" s="89"/>
      <c r="T2040" s="89"/>
    </row>
    <row r="2041" spans="2:20" s="86" customFormat="1" ht="10.199999999999999">
      <c r="B2041" s="87"/>
      <c r="C2041" s="87"/>
      <c r="D2041" s="89"/>
      <c r="R2041" s="89"/>
      <c r="S2041" s="89"/>
      <c r="T2041" s="89"/>
    </row>
    <row r="2042" spans="2:20" s="86" customFormat="1" ht="10.199999999999999">
      <c r="B2042" s="87"/>
      <c r="C2042" s="87"/>
      <c r="D2042" s="89"/>
      <c r="R2042" s="89"/>
      <c r="S2042" s="89"/>
      <c r="T2042" s="89"/>
    </row>
    <row r="2043" spans="2:20" s="86" customFormat="1" ht="10.199999999999999">
      <c r="B2043" s="87"/>
      <c r="C2043" s="87"/>
      <c r="D2043" s="89"/>
      <c r="R2043" s="89"/>
      <c r="S2043" s="89"/>
      <c r="T2043" s="89"/>
    </row>
    <row r="2044" spans="2:20" s="86" customFormat="1" ht="10.199999999999999">
      <c r="B2044" s="87"/>
      <c r="C2044" s="87"/>
      <c r="D2044" s="89"/>
      <c r="R2044" s="89"/>
      <c r="S2044" s="89"/>
      <c r="T2044" s="89"/>
    </row>
    <row r="2045" spans="2:20" s="86" customFormat="1" ht="10.199999999999999">
      <c r="B2045" s="87"/>
      <c r="C2045" s="87"/>
      <c r="D2045" s="89"/>
      <c r="R2045" s="89"/>
      <c r="S2045" s="89"/>
      <c r="T2045" s="89"/>
    </row>
    <row r="2046" spans="2:20" s="86" customFormat="1" ht="10.199999999999999">
      <c r="B2046" s="87"/>
      <c r="C2046" s="87"/>
      <c r="D2046" s="89"/>
      <c r="R2046" s="89"/>
      <c r="S2046" s="89"/>
      <c r="T2046" s="89"/>
    </row>
    <row r="2047" spans="2:20" s="86" customFormat="1" ht="10.199999999999999">
      <c r="B2047" s="87"/>
      <c r="C2047" s="87"/>
      <c r="D2047" s="89"/>
      <c r="R2047" s="89"/>
      <c r="S2047" s="89"/>
      <c r="T2047" s="89"/>
    </row>
    <row r="2048" spans="2:20" s="86" customFormat="1" ht="10.199999999999999">
      <c r="B2048" s="87"/>
      <c r="C2048" s="87"/>
      <c r="D2048" s="89"/>
      <c r="R2048" s="89"/>
      <c r="S2048" s="89"/>
      <c r="T2048" s="89"/>
    </row>
    <row r="2049" spans="2:20" s="86" customFormat="1" ht="10.199999999999999">
      <c r="B2049" s="87"/>
      <c r="C2049" s="87"/>
      <c r="D2049" s="89"/>
      <c r="R2049" s="89"/>
      <c r="S2049" s="89"/>
      <c r="T2049" s="89"/>
    </row>
    <row r="2050" spans="2:20" s="86" customFormat="1" ht="10.199999999999999">
      <c r="B2050" s="87"/>
      <c r="C2050" s="87"/>
      <c r="D2050" s="89"/>
      <c r="R2050" s="89"/>
      <c r="S2050" s="89"/>
      <c r="T2050" s="89"/>
    </row>
    <row r="2051" spans="2:20" s="86" customFormat="1" ht="10.199999999999999">
      <c r="B2051" s="87"/>
      <c r="C2051" s="87"/>
      <c r="D2051" s="89"/>
      <c r="R2051" s="89"/>
      <c r="S2051" s="89"/>
      <c r="T2051" s="89"/>
    </row>
    <row r="2052" spans="2:20" s="86" customFormat="1" ht="10.199999999999999">
      <c r="B2052" s="87"/>
      <c r="C2052" s="87"/>
      <c r="D2052" s="89"/>
      <c r="R2052" s="89"/>
      <c r="S2052" s="89"/>
      <c r="T2052" s="89"/>
    </row>
    <row r="2053" spans="2:20" s="86" customFormat="1" ht="10.199999999999999">
      <c r="B2053" s="87"/>
      <c r="C2053" s="87"/>
      <c r="D2053" s="89"/>
      <c r="R2053" s="89"/>
      <c r="S2053" s="89"/>
      <c r="T2053" s="89"/>
    </row>
    <row r="2054" spans="2:20" s="86" customFormat="1" ht="10.199999999999999">
      <c r="B2054" s="87"/>
      <c r="C2054" s="87"/>
      <c r="D2054" s="89"/>
      <c r="R2054" s="89"/>
      <c r="S2054" s="89"/>
      <c r="T2054" s="89"/>
    </row>
    <row r="2055" spans="2:20" s="86" customFormat="1" ht="10.199999999999999">
      <c r="B2055" s="87"/>
      <c r="C2055" s="87"/>
      <c r="D2055" s="89"/>
      <c r="R2055" s="89"/>
      <c r="S2055" s="89"/>
      <c r="T2055" s="89"/>
    </row>
    <row r="2056" spans="2:20" s="86" customFormat="1" ht="10.199999999999999">
      <c r="B2056" s="87"/>
      <c r="C2056" s="87"/>
      <c r="D2056" s="89"/>
      <c r="R2056" s="89"/>
      <c r="S2056" s="89"/>
      <c r="T2056" s="89"/>
    </row>
    <row r="2057" spans="2:20" s="86" customFormat="1" ht="10.199999999999999">
      <c r="B2057" s="87"/>
      <c r="C2057" s="87"/>
      <c r="D2057" s="89"/>
      <c r="R2057" s="89"/>
      <c r="S2057" s="89"/>
      <c r="T2057" s="89"/>
    </row>
    <row r="2058" spans="2:20" s="86" customFormat="1" ht="10.199999999999999">
      <c r="B2058" s="87"/>
      <c r="C2058" s="87"/>
      <c r="D2058" s="89"/>
      <c r="R2058" s="89"/>
      <c r="S2058" s="89"/>
      <c r="T2058" s="89"/>
    </row>
    <row r="2059" spans="2:20" s="86" customFormat="1" ht="10.199999999999999">
      <c r="B2059" s="87"/>
      <c r="C2059" s="87"/>
      <c r="D2059" s="89"/>
      <c r="R2059" s="89"/>
      <c r="S2059" s="89"/>
      <c r="T2059" s="89"/>
    </row>
    <row r="2060" spans="2:20" s="86" customFormat="1" ht="10.199999999999999">
      <c r="B2060" s="87"/>
      <c r="C2060" s="87"/>
      <c r="D2060" s="89"/>
      <c r="R2060" s="89"/>
      <c r="S2060" s="89"/>
      <c r="T2060" s="89"/>
    </row>
    <row r="2061" spans="2:20" s="86" customFormat="1" ht="10.199999999999999">
      <c r="B2061" s="87"/>
      <c r="C2061" s="87"/>
      <c r="D2061" s="89"/>
      <c r="R2061" s="89"/>
      <c r="S2061" s="89"/>
      <c r="T2061" s="89"/>
    </row>
    <row r="2062" spans="2:20" s="86" customFormat="1" ht="10.199999999999999">
      <c r="B2062" s="87"/>
      <c r="C2062" s="87"/>
      <c r="D2062" s="89"/>
      <c r="R2062" s="89"/>
      <c r="S2062" s="89"/>
      <c r="T2062" s="89"/>
    </row>
    <row r="2063" spans="2:20" s="86" customFormat="1" ht="10.199999999999999">
      <c r="B2063" s="87"/>
      <c r="C2063" s="87"/>
      <c r="D2063" s="89"/>
      <c r="R2063" s="89"/>
      <c r="S2063" s="89"/>
      <c r="T2063" s="89"/>
    </row>
    <row r="2064" spans="2:20" s="86" customFormat="1" ht="10.199999999999999">
      <c r="B2064" s="87"/>
      <c r="C2064" s="87"/>
      <c r="D2064" s="89"/>
      <c r="R2064" s="89"/>
      <c r="S2064" s="89"/>
      <c r="T2064" s="89"/>
    </row>
    <row r="2065" spans="2:20" s="86" customFormat="1" ht="10.199999999999999">
      <c r="B2065" s="87"/>
      <c r="C2065" s="87"/>
      <c r="D2065" s="89"/>
      <c r="R2065" s="89"/>
      <c r="S2065" s="89"/>
      <c r="T2065" s="89"/>
    </row>
    <row r="2066" spans="2:20" s="86" customFormat="1" ht="10.199999999999999">
      <c r="B2066" s="87"/>
      <c r="C2066" s="87"/>
      <c r="D2066" s="89"/>
      <c r="R2066" s="89"/>
      <c r="S2066" s="89"/>
      <c r="T2066" s="89"/>
    </row>
    <row r="2067" spans="2:20" s="86" customFormat="1" ht="10.199999999999999">
      <c r="B2067" s="87"/>
      <c r="C2067" s="87"/>
      <c r="D2067" s="89"/>
      <c r="R2067" s="89"/>
      <c r="S2067" s="89"/>
      <c r="T2067" s="89"/>
    </row>
    <row r="2068" spans="2:20" s="86" customFormat="1" ht="10.199999999999999">
      <c r="B2068" s="87"/>
      <c r="C2068" s="87"/>
      <c r="D2068" s="89"/>
      <c r="R2068" s="89"/>
      <c r="S2068" s="89"/>
      <c r="T2068" s="89"/>
    </row>
    <row r="2069" spans="2:20" s="86" customFormat="1" ht="10.199999999999999">
      <c r="B2069" s="87"/>
      <c r="C2069" s="87"/>
      <c r="D2069" s="89"/>
      <c r="R2069" s="89"/>
      <c r="S2069" s="89"/>
      <c r="T2069" s="89"/>
    </row>
    <row r="2070" spans="2:20" s="86" customFormat="1" ht="10.199999999999999">
      <c r="B2070" s="87"/>
      <c r="C2070" s="87"/>
      <c r="D2070" s="89"/>
      <c r="R2070" s="89"/>
      <c r="S2070" s="89"/>
      <c r="T2070" s="89"/>
    </row>
    <row r="2071" spans="2:20" s="86" customFormat="1" ht="10.199999999999999">
      <c r="B2071" s="87"/>
      <c r="C2071" s="87"/>
      <c r="D2071" s="89"/>
      <c r="R2071" s="89"/>
      <c r="S2071" s="89"/>
      <c r="T2071" s="89"/>
    </row>
    <row r="2072" spans="2:20" s="86" customFormat="1" ht="10.199999999999999">
      <c r="B2072" s="87"/>
      <c r="C2072" s="87"/>
      <c r="D2072" s="89"/>
      <c r="R2072" s="89"/>
      <c r="S2072" s="89"/>
      <c r="T2072" s="89"/>
    </row>
    <row r="2073" spans="2:20" s="86" customFormat="1" ht="10.199999999999999">
      <c r="B2073" s="87"/>
      <c r="C2073" s="87"/>
      <c r="D2073" s="89"/>
      <c r="R2073" s="89"/>
      <c r="S2073" s="89"/>
      <c r="T2073" s="89"/>
    </row>
    <row r="2074" spans="2:20" s="86" customFormat="1" ht="10.199999999999999">
      <c r="B2074" s="87"/>
      <c r="C2074" s="87"/>
      <c r="D2074" s="89"/>
      <c r="R2074" s="89"/>
      <c r="S2074" s="89"/>
      <c r="T2074" s="89"/>
    </row>
    <row r="2075" spans="2:20" s="86" customFormat="1" ht="10.199999999999999">
      <c r="B2075" s="87"/>
      <c r="C2075" s="87"/>
      <c r="D2075" s="89"/>
      <c r="R2075" s="89"/>
      <c r="S2075" s="89"/>
      <c r="T2075" s="89"/>
    </row>
    <row r="2076" spans="2:20" s="86" customFormat="1" ht="10.199999999999999">
      <c r="B2076" s="87"/>
      <c r="C2076" s="87"/>
      <c r="D2076" s="89"/>
      <c r="R2076" s="89"/>
      <c r="S2076" s="89"/>
      <c r="T2076" s="89"/>
    </row>
    <row r="2077" spans="2:20" s="86" customFormat="1" ht="10.199999999999999">
      <c r="B2077" s="87"/>
      <c r="C2077" s="87"/>
      <c r="D2077" s="89"/>
      <c r="R2077" s="89"/>
      <c r="S2077" s="89"/>
      <c r="T2077" s="89"/>
    </row>
    <row r="2078" spans="2:20" s="86" customFormat="1" ht="10.199999999999999">
      <c r="B2078" s="87"/>
      <c r="C2078" s="87"/>
      <c r="D2078" s="89"/>
      <c r="R2078" s="89"/>
      <c r="S2078" s="89"/>
      <c r="T2078" s="89"/>
    </row>
    <row r="2079" spans="2:20" s="86" customFormat="1" ht="10.199999999999999">
      <c r="B2079" s="87"/>
      <c r="C2079" s="87"/>
      <c r="D2079" s="89"/>
      <c r="R2079" s="89"/>
      <c r="S2079" s="89"/>
      <c r="T2079" s="89"/>
    </row>
    <row r="2080" spans="2:20" s="86" customFormat="1" ht="10.199999999999999">
      <c r="B2080" s="87"/>
      <c r="C2080" s="87"/>
      <c r="D2080" s="89"/>
      <c r="R2080" s="89"/>
      <c r="S2080" s="89"/>
      <c r="T2080" s="89"/>
    </row>
    <row r="2081" spans="2:20" s="86" customFormat="1" ht="10.199999999999999">
      <c r="B2081" s="87"/>
      <c r="C2081" s="87"/>
      <c r="D2081" s="89"/>
      <c r="R2081" s="89"/>
      <c r="S2081" s="89"/>
      <c r="T2081" s="89"/>
    </row>
    <row r="2082" spans="2:20" s="86" customFormat="1" ht="10.199999999999999">
      <c r="B2082" s="87"/>
      <c r="C2082" s="87"/>
      <c r="D2082" s="89"/>
      <c r="R2082" s="89"/>
      <c r="S2082" s="89"/>
      <c r="T2082" s="89"/>
    </row>
    <row r="2083" spans="2:20" s="86" customFormat="1" ht="10.199999999999999">
      <c r="B2083" s="87"/>
      <c r="C2083" s="87"/>
      <c r="D2083" s="89"/>
      <c r="R2083" s="89"/>
      <c r="S2083" s="89"/>
      <c r="T2083" s="89"/>
    </row>
    <row r="2084" spans="2:20" s="86" customFormat="1" ht="10.199999999999999">
      <c r="B2084" s="87"/>
      <c r="C2084" s="87"/>
      <c r="D2084" s="89"/>
      <c r="R2084" s="89"/>
      <c r="S2084" s="89"/>
      <c r="T2084" s="89"/>
    </row>
    <row r="2085" spans="2:20" s="86" customFormat="1" ht="10.199999999999999">
      <c r="B2085" s="87"/>
      <c r="C2085" s="87"/>
      <c r="D2085" s="89"/>
      <c r="R2085" s="89"/>
      <c r="S2085" s="89"/>
      <c r="T2085" s="89"/>
    </row>
    <row r="2086" spans="2:20" s="86" customFormat="1" ht="10.199999999999999">
      <c r="B2086" s="87"/>
      <c r="C2086" s="87"/>
      <c r="D2086" s="89"/>
      <c r="R2086" s="89"/>
      <c r="S2086" s="89"/>
      <c r="T2086" s="89"/>
    </row>
    <row r="2087" spans="2:20" s="86" customFormat="1" ht="10.199999999999999">
      <c r="B2087" s="87"/>
      <c r="C2087" s="87"/>
      <c r="D2087" s="89"/>
      <c r="R2087" s="89"/>
      <c r="S2087" s="89"/>
      <c r="T2087" s="89"/>
    </row>
    <row r="2088" spans="2:20" s="86" customFormat="1" ht="10.199999999999999">
      <c r="B2088" s="87"/>
      <c r="C2088" s="87"/>
      <c r="D2088" s="89"/>
      <c r="R2088" s="89"/>
      <c r="S2088" s="89"/>
      <c r="T2088" s="89"/>
    </row>
    <row r="2089" spans="2:20" s="86" customFormat="1" ht="10.199999999999999">
      <c r="B2089" s="87"/>
      <c r="C2089" s="87"/>
      <c r="D2089" s="89"/>
      <c r="R2089" s="89"/>
      <c r="S2089" s="89"/>
      <c r="T2089" s="89"/>
    </row>
    <row r="2090" spans="2:20" s="86" customFormat="1" ht="10.199999999999999">
      <c r="B2090" s="87"/>
      <c r="C2090" s="87"/>
      <c r="D2090" s="89"/>
      <c r="R2090" s="89"/>
      <c r="S2090" s="89"/>
      <c r="T2090" s="89"/>
    </row>
    <row r="2091" spans="2:20" s="86" customFormat="1" ht="10.199999999999999">
      <c r="B2091" s="87"/>
      <c r="C2091" s="87"/>
      <c r="D2091" s="89"/>
      <c r="R2091" s="89"/>
      <c r="S2091" s="89"/>
      <c r="T2091" s="89"/>
    </row>
    <row r="2092" spans="2:20" s="86" customFormat="1" ht="10.199999999999999">
      <c r="B2092" s="87"/>
      <c r="C2092" s="87"/>
      <c r="D2092" s="89"/>
      <c r="R2092" s="89"/>
      <c r="S2092" s="89"/>
      <c r="T2092" s="89"/>
    </row>
    <row r="2093" spans="2:20" s="86" customFormat="1" ht="10.199999999999999">
      <c r="B2093" s="87"/>
      <c r="C2093" s="87"/>
      <c r="D2093" s="89"/>
      <c r="R2093" s="89"/>
      <c r="S2093" s="89"/>
      <c r="T2093" s="89"/>
    </row>
    <row r="2094" spans="2:20" s="86" customFormat="1" ht="10.199999999999999">
      <c r="B2094" s="87"/>
      <c r="C2094" s="87"/>
      <c r="D2094" s="89"/>
      <c r="R2094" s="89"/>
      <c r="S2094" s="89"/>
      <c r="T2094" s="89"/>
    </row>
    <row r="2095" spans="2:20" s="86" customFormat="1" ht="10.199999999999999">
      <c r="B2095" s="87"/>
      <c r="C2095" s="87"/>
      <c r="D2095" s="89"/>
      <c r="R2095" s="89"/>
      <c r="S2095" s="89"/>
      <c r="T2095" s="89"/>
    </row>
    <row r="2096" spans="2:20" s="86" customFormat="1" ht="10.199999999999999">
      <c r="B2096" s="87"/>
      <c r="C2096" s="87"/>
      <c r="D2096" s="89"/>
      <c r="R2096" s="89"/>
      <c r="S2096" s="89"/>
      <c r="T2096" s="89"/>
    </row>
    <row r="2097" spans="2:20" s="86" customFormat="1" ht="10.199999999999999">
      <c r="B2097" s="87"/>
      <c r="C2097" s="87"/>
      <c r="D2097" s="89"/>
      <c r="R2097" s="89"/>
      <c r="S2097" s="89"/>
      <c r="T2097" s="89"/>
    </row>
    <row r="2098" spans="2:20" s="86" customFormat="1" ht="10.199999999999999">
      <c r="B2098" s="87"/>
      <c r="C2098" s="87"/>
      <c r="D2098" s="89"/>
      <c r="R2098" s="89"/>
      <c r="S2098" s="89"/>
      <c r="T2098" s="89"/>
    </row>
    <row r="2099" spans="2:20" s="86" customFormat="1" ht="10.199999999999999">
      <c r="B2099" s="87"/>
      <c r="C2099" s="87"/>
      <c r="D2099" s="89"/>
      <c r="R2099" s="89"/>
      <c r="S2099" s="89"/>
      <c r="T2099" s="89"/>
    </row>
    <row r="2100" spans="2:20" s="86" customFormat="1" ht="10.199999999999999">
      <c r="B2100" s="87"/>
      <c r="C2100" s="87"/>
      <c r="D2100" s="89"/>
      <c r="R2100" s="89"/>
      <c r="S2100" s="89"/>
      <c r="T2100" s="89"/>
    </row>
    <row r="2101" spans="2:20" s="86" customFormat="1" ht="10.199999999999999">
      <c r="B2101" s="87"/>
      <c r="C2101" s="87"/>
      <c r="D2101" s="89"/>
      <c r="R2101" s="89"/>
      <c r="S2101" s="89"/>
      <c r="T2101" s="89"/>
    </row>
    <row r="2102" spans="2:20" s="86" customFormat="1" ht="10.199999999999999">
      <c r="B2102" s="87"/>
      <c r="C2102" s="87"/>
      <c r="D2102" s="89"/>
      <c r="R2102" s="89"/>
      <c r="S2102" s="89"/>
      <c r="T2102" s="89"/>
    </row>
    <row r="2103" spans="2:20" s="86" customFormat="1" ht="10.199999999999999">
      <c r="B2103" s="87"/>
      <c r="C2103" s="87"/>
      <c r="D2103" s="89"/>
      <c r="R2103" s="89"/>
      <c r="S2103" s="89"/>
      <c r="T2103" s="89"/>
    </row>
    <row r="2104" spans="2:20" s="86" customFormat="1" ht="10.199999999999999">
      <c r="B2104" s="87"/>
      <c r="C2104" s="87"/>
      <c r="D2104" s="89"/>
      <c r="R2104" s="89"/>
      <c r="S2104" s="89"/>
      <c r="T2104" s="89"/>
    </row>
    <row r="2105" spans="2:20" s="86" customFormat="1" ht="10.199999999999999">
      <c r="B2105" s="87"/>
      <c r="C2105" s="87"/>
      <c r="D2105" s="89"/>
      <c r="R2105" s="89"/>
      <c r="S2105" s="89"/>
      <c r="T2105" s="89"/>
    </row>
    <row r="2106" spans="2:20" s="86" customFormat="1" ht="10.199999999999999">
      <c r="B2106" s="87"/>
      <c r="C2106" s="87"/>
      <c r="D2106" s="89"/>
      <c r="R2106" s="89"/>
      <c r="S2106" s="89"/>
      <c r="T2106" s="89"/>
    </row>
    <row r="2107" spans="2:20" s="86" customFormat="1" ht="10.199999999999999">
      <c r="B2107" s="87"/>
      <c r="C2107" s="87"/>
      <c r="D2107" s="89"/>
      <c r="R2107" s="89"/>
      <c r="S2107" s="89"/>
      <c r="T2107" s="89"/>
    </row>
    <row r="2108" spans="2:20" s="86" customFormat="1" ht="10.199999999999999">
      <c r="B2108" s="87"/>
      <c r="C2108" s="87"/>
      <c r="D2108" s="89"/>
      <c r="R2108" s="89"/>
      <c r="S2108" s="89"/>
      <c r="T2108" s="89"/>
    </row>
    <row r="2109" spans="2:20" s="86" customFormat="1" ht="10.199999999999999">
      <c r="B2109" s="87"/>
      <c r="C2109" s="87"/>
      <c r="D2109" s="89"/>
      <c r="R2109" s="89"/>
      <c r="S2109" s="89"/>
      <c r="T2109" s="89"/>
    </row>
    <row r="2110" spans="2:20" s="86" customFormat="1" ht="10.199999999999999">
      <c r="B2110" s="87"/>
      <c r="C2110" s="87"/>
      <c r="D2110" s="89"/>
      <c r="R2110" s="89"/>
      <c r="S2110" s="89"/>
      <c r="T2110" s="89"/>
    </row>
    <row r="2111" spans="2:20" s="86" customFormat="1" ht="10.199999999999999">
      <c r="B2111" s="87"/>
      <c r="C2111" s="87"/>
      <c r="D2111" s="89"/>
      <c r="R2111" s="89"/>
      <c r="S2111" s="89"/>
      <c r="T2111" s="89"/>
    </row>
    <row r="2112" spans="2:20" s="86" customFormat="1" ht="10.199999999999999">
      <c r="B2112" s="87"/>
      <c r="C2112" s="87"/>
      <c r="D2112" s="89"/>
      <c r="R2112" s="89"/>
      <c r="S2112" s="89"/>
      <c r="T2112" s="89"/>
    </row>
    <row r="2113" spans="2:20" s="86" customFormat="1" ht="10.199999999999999">
      <c r="B2113" s="87"/>
      <c r="C2113" s="87"/>
      <c r="D2113" s="89"/>
      <c r="R2113" s="89"/>
      <c r="S2113" s="89"/>
      <c r="T2113" s="89"/>
    </row>
    <row r="2114" spans="2:20" s="86" customFormat="1" ht="10.199999999999999">
      <c r="B2114" s="87"/>
      <c r="C2114" s="87"/>
      <c r="D2114" s="89"/>
      <c r="R2114" s="89"/>
      <c r="S2114" s="89"/>
      <c r="T2114" s="89"/>
    </row>
    <row r="2115" spans="2:20" s="86" customFormat="1" ht="10.199999999999999">
      <c r="B2115" s="87"/>
      <c r="C2115" s="87"/>
      <c r="D2115" s="89"/>
      <c r="R2115" s="89"/>
      <c r="S2115" s="89"/>
      <c r="T2115" s="89"/>
    </row>
    <row r="2116" spans="2:20" s="86" customFormat="1" ht="10.199999999999999">
      <c r="B2116" s="87"/>
      <c r="C2116" s="87"/>
      <c r="D2116" s="89"/>
      <c r="R2116" s="89"/>
      <c r="S2116" s="89"/>
      <c r="T2116" s="89"/>
    </row>
    <row r="2117" spans="2:20" s="86" customFormat="1" ht="10.199999999999999">
      <c r="B2117" s="87"/>
      <c r="C2117" s="87"/>
      <c r="D2117" s="89"/>
      <c r="R2117" s="89"/>
      <c r="S2117" s="89"/>
      <c r="T2117" s="89"/>
    </row>
    <row r="2118" spans="2:20" s="86" customFormat="1" ht="10.199999999999999">
      <c r="B2118" s="87"/>
      <c r="C2118" s="87"/>
      <c r="D2118" s="89"/>
      <c r="R2118" s="89"/>
      <c r="S2118" s="89"/>
      <c r="T2118" s="89"/>
    </row>
    <row r="2119" spans="2:20" s="86" customFormat="1" ht="10.199999999999999">
      <c r="B2119" s="87"/>
      <c r="C2119" s="87"/>
      <c r="D2119" s="89"/>
      <c r="R2119" s="89"/>
      <c r="S2119" s="89"/>
      <c r="T2119" s="89"/>
    </row>
    <row r="2120" spans="2:20" s="86" customFormat="1" ht="10.199999999999999">
      <c r="B2120" s="87"/>
      <c r="C2120" s="87"/>
      <c r="D2120" s="89"/>
      <c r="R2120" s="89"/>
      <c r="S2120" s="89"/>
      <c r="T2120" s="89"/>
    </row>
    <row r="2121" spans="2:20" s="86" customFormat="1" ht="10.199999999999999">
      <c r="B2121" s="87"/>
      <c r="C2121" s="87"/>
      <c r="D2121" s="89"/>
      <c r="R2121" s="89"/>
      <c r="S2121" s="89"/>
      <c r="T2121" s="89"/>
    </row>
    <row r="2122" spans="2:20" s="86" customFormat="1" ht="10.199999999999999">
      <c r="B2122" s="87"/>
      <c r="C2122" s="87"/>
      <c r="D2122" s="89"/>
      <c r="R2122" s="89"/>
      <c r="S2122" s="89"/>
      <c r="T2122" s="89"/>
    </row>
    <row r="2123" spans="2:20" s="86" customFormat="1" ht="10.199999999999999">
      <c r="B2123" s="87"/>
      <c r="C2123" s="87"/>
      <c r="D2123" s="89"/>
      <c r="R2123" s="89"/>
      <c r="S2123" s="89"/>
      <c r="T2123" s="89"/>
    </row>
    <row r="2124" spans="2:20" s="86" customFormat="1" ht="10.199999999999999">
      <c r="B2124" s="87"/>
      <c r="C2124" s="87"/>
      <c r="D2124" s="89"/>
      <c r="R2124" s="89"/>
      <c r="S2124" s="89"/>
      <c r="T2124" s="89"/>
    </row>
    <row r="2125" spans="2:20" s="86" customFormat="1" ht="10.199999999999999">
      <c r="B2125" s="87"/>
      <c r="C2125" s="87"/>
      <c r="D2125" s="89"/>
      <c r="R2125" s="89"/>
      <c r="S2125" s="89"/>
      <c r="T2125" s="89"/>
    </row>
    <row r="2126" spans="2:20" s="86" customFormat="1" ht="10.199999999999999">
      <c r="B2126" s="87"/>
      <c r="C2126" s="87"/>
      <c r="D2126" s="89"/>
      <c r="R2126" s="89"/>
      <c r="S2126" s="89"/>
      <c r="T2126" s="89"/>
    </row>
    <row r="2127" spans="2:20" s="86" customFormat="1" ht="10.199999999999999">
      <c r="B2127" s="87"/>
      <c r="C2127" s="87"/>
      <c r="D2127" s="89"/>
      <c r="R2127" s="89"/>
      <c r="S2127" s="89"/>
      <c r="T2127" s="89"/>
    </row>
    <row r="2128" spans="2:20" s="86" customFormat="1" ht="10.199999999999999">
      <c r="B2128" s="87"/>
      <c r="C2128" s="87"/>
      <c r="D2128" s="89"/>
      <c r="R2128" s="89"/>
      <c r="S2128" s="89"/>
      <c r="T2128" s="89"/>
    </row>
    <row r="2129" spans="2:20" s="86" customFormat="1" ht="10.199999999999999">
      <c r="B2129" s="87"/>
      <c r="C2129" s="87"/>
      <c r="D2129" s="89"/>
      <c r="R2129" s="89"/>
      <c r="S2129" s="89"/>
      <c r="T2129" s="89"/>
    </row>
    <row r="2130" spans="2:20" s="86" customFormat="1" ht="10.199999999999999">
      <c r="B2130" s="87"/>
      <c r="C2130" s="87"/>
      <c r="D2130" s="89"/>
      <c r="R2130" s="89"/>
      <c r="S2130" s="89"/>
      <c r="T2130" s="89"/>
    </row>
    <row r="2131" spans="2:20" s="86" customFormat="1" ht="10.199999999999999">
      <c r="B2131" s="87"/>
      <c r="C2131" s="87"/>
      <c r="D2131" s="89"/>
      <c r="R2131" s="89"/>
      <c r="S2131" s="89"/>
      <c r="T2131" s="89"/>
    </row>
    <row r="2132" spans="2:20" s="86" customFormat="1" ht="10.199999999999999">
      <c r="B2132" s="87"/>
      <c r="C2132" s="87"/>
      <c r="D2132" s="89"/>
      <c r="R2132" s="89"/>
      <c r="S2132" s="89"/>
      <c r="T2132" s="89"/>
    </row>
    <row r="2133" spans="2:20" s="86" customFormat="1" ht="10.199999999999999">
      <c r="B2133" s="87"/>
      <c r="C2133" s="87"/>
      <c r="D2133" s="89"/>
      <c r="R2133" s="89"/>
      <c r="S2133" s="89"/>
      <c r="T2133" s="89"/>
    </row>
    <row r="2134" spans="2:20" s="86" customFormat="1" ht="10.199999999999999">
      <c r="B2134" s="87"/>
      <c r="C2134" s="87"/>
      <c r="D2134" s="89"/>
      <c r="R2134" s="89"/>
      <c r="S2134" s="89"/>
      <c r="T2134" s="89"/>
    </row>
    <row r="2135" spans="2:20" s="86" customFormat="1" ht="10.199999999999999">
      <c r="B2135" s="87"/>
      <c r="C2135" s="87"/>
      <c r="D2135" s="89"/>
      <c r="R2135" s="89"/>
      <c r="S2135" s="89"/>
      <c r="T2135" s="89"/>
    </row>
    <row r="2136" spans="2:20" s="86" customFormat="1" ht="10.199999999999999">
      <c r="B2136" s="87"/>
      <c r="C2136" s="87"/>
      <c r="D2136" s="89"/>
      <c r="R2136" s="89"/>
      <c r="S2136" s="89"/>
      <c r="T2136" s="89"/>
    </row>
    <row r="2137" spans="2:20" s="86" customFormat="1" ht="10.199999999999999">
      <c r="B2137" s="87"/>
      <c r="C2137" s="87"/>
      <c r="D2137" s="89"/>
      <c r="R2137" s="89"/>
      <c r="S2137" s="89"/>
      <c r="T2137" s="89"/>
    </row>
    <row r="2138" spans="2:20" s="86" customFormat="1" ht="10.199999999999999">
      <c r="B2138" s="87"/>
      <c r="C2138" s="87"/>
      <c r="D2138" s="89"/>
      <c r="R2138" s="89"/>
      <c r="S2138" s="89"/>
      <c r="T2138" s="89"/>
    </row>
    <row r="2139" spans="2:20" s="86" customFormat="1" ht="10.199999999999999">
      <c r="B2139" s="87"/>
      <c r="C2139" s="87"/>
      <c r="D2139" s="89"/>
      <c r="R2139" s="89"/>
      <c r="S2139" s="89"/>
      <c r="T2139" s="89"/>
    </row>
    <row r="2140" spans="2:20" s="86" customFormat="1" ht="10.199999999999999">
      <c r="B2140" s="87"/>
      <c r="C2140" s="87"/>
      <c r="D2140" s="89"/>
      <c r="R2140" s="89"/>
      <c r="S2140" s="89"/>
      <c r="T2140" s="89"/>
    </row>
    <row r="2141" spans="2:20" s="86" customFormat="1" ht="10.199999999999999">
      <c r="B2141" s="87"/>
      <c r="C2141" s="87"/>
      <c r="D2141" s="89"/>
      <c r="R2141" s="89"/>
      <c r="S2141" s="89"/>
      <c r="T2141" s="89"/>
    </row>
    <row r="2142" spans="2:20" s="86" customFormat="1" ht="10.199999999999999">
      <c r="B2142" s="87"/>
      <c r="C2142" s="87"/>
      <c r="D2142" s="89"/>
      <c r="R2142" s="89"/>
      <c r="S2142" s="89"/>
      <c r="T2142" s="89"/>
    </row>
    <row r="2143" spans="2:20" s="86" customFormat="1" ht="10.199999999999999">
      <c r="B2143" s="87"/>
      <c r="C2143" s="87"/>
      <c r="D2143" s="89"/>
      <c r="R2143" s="89"/>
      <c r="S2143" s="89"/>
      <c r="T2143" s="89"/>
    </row>
    <row r="2144" spans="2:20" s="86" customFormat="1" ht="10.199999999999999">
      <c r="B2144" s="87"/>
      <c r="C2144" s="87"/>
      <c r="D2144" s="89"/>
      <c r="R2144" s="89"/>
      <c r="S2144" s="89"/>
      <c r="T2144" s="89"/>
    </row>
    <row r="2145" spans="2:20" s="86" customFormat="1" ht="10.199999999999999">
      <c r="B2145" s="87"/>
      <c r="C2145" s="87"/>
      <c r="D2145" s="89"/>
      <c r="R2145" s="89"/>
      <c r="S2145" s="89"/>
      <c r="T2145" s="89"/>
    </row>
    <row r="2146" spans="2:20" s="86" customFormat="1" ht="10.199999999999999">
      <c r="B2146" s="87"/>
      <c r="C2146" s="87"/>
      <c r="D2146" s="89"/>
      <c r="R2146" s="89"/>
      <c r="S2146" s="89"/>
      <c r="T2146" s="89"/>
    </row>
    <row r="2147" spans="2:20" s="86" customFormat="1" ht="10.199999999999999">
      <c r="B2147" s="87"/>
      <c r="C2147" s="87"/>
      <c r="D2147" s="89"/>
      <c r="R2147" s="89"/>
      <c r="S2147" s="89"/>
      <c r="T2147" s="89"/>
    </row>
    <row r="2148" spans="2:20" s="86" customFormat="1" ht="10.199999999999999">
      <c r="B2148" s="87"/>
      <c r="C2148" s="87"/>
      <c r="D2148" s="89"/>
      <c r="R2148" s="89"/>
      <c r="S2148" s="89"/>
      <c r="T2148" s="89"/>
    </row>
    <row r="2149" spans="2:20" s="86" customFormat="1" ht="10.199999999999999">
      <c r="B2149" s="87"/>
      <c r="C2149" s="87"/>
      <c r="D2149" s="89"/>
      <c r="R2149" s="89"/>
      <c r="S2149" s="89"/>
      <c r="T2149" s="89"/>
    </row>
    <row r="2150" spans="2:20" s="86" customFormat="1" ht="10.199999999999999">
      <c r="B2150" s="87"/>
      <c r="C2150" s="87"/>
      <c r="D2150" s="89"/>
      <c r="R2150" s="89"/>
      <c r="S2150" s="89"/>
      <c r="T2150" s="89"/>
    </row>
    <row r="2151" spans="2:20" s="86" customFormat="1" ht="10.199999999999999">
      <c r="B2151" s="87"/>
      <c r="C2151" s="87"/>
      <c r="D2151" s="89"/>
      <c r="R2151" s="89"/>
      <c r="S2151" s="89"/>
      <c r="T2151" s="89"/>
    </row>
    <row r="2152" spans="2:20" s="86" customFormat="1" ht="10.199999999999999">
      <c r="B2152" s="87"/>
      <c r="C2152" s="87"/>
      <c r="D2152" s="89"/>
      <c r="R2152" s="89"/>
      <c r="S2152" s="89"/>
      <c r="T2152" s="89"/>
    </row>
    <row r="2153" spans="2:20" s="86" customFormat="1" ht="10.199999999999999">
      <c r="B2153" s="87"/>
      <c r="C2153" s="87"/>
      <c r="D2153" s="89"/>
      <c r="R2153" s="89"/>
      <c r="S2153" s="89"/>
      <c r="T2153" s="89"/>
    </row>
    <row r="2154" spans="2:20" s="86" customFormat="1" ht="10.199999999999999">
      <c r="B2154" s="87"/>
      <c r="C2154" s="87"/>
      <c r="D2154" s="89"/>
      <c r="R2154" s="89"/>
      <c r="S2154" s="89"/>
      <c r="T2154" s="89"/>
    </row>
    <row r="2155" spans="2:20" s="86" customFormat="1" ht="10.199999999999999">
      <c r="B2155" s="87"/>
      <c r="C2155" s="87"/>
      <c r="D2155" s="89"/>
      <c r="R2155" s="89"/>
      <c r="S2155" s="89"/>
      <c r="T2155" s="89"/>
    </row>
    <row r="2156" spans="2:20" s="86" customFormat="1" ht="10.199999999999999">
      <c r="B2156" s="87"/>
      <c r="C2156" s="87"/>
      <c r="D2156" s="89"/>
      <c r="R2156" s="89"/>
      <c r="S2156" s="89"/>
      <c r="T2156" s="89"/>
    </row>
    <row r="2157" spans="2:20" s="86" customFormat="1" ht="10.199999999999999">
      <c r="B2157" s="87"/>
      <c r="C2157" s="87"/>
      <c r="D2157" s="89"/>
      <c r="R2157" s="89"/>
      <c r="S2157" s="89"/>
      <c r="T2157" s="89"/>
    </row>
    <row r="2158" spans="2:20" s="86" customFormat="1" ht="10.199999999999999">
      <c r="B2158" s="87"/>
      <c r="C2158" s="87"/>
      <c r="D2158" s="89"/>
      <c r="R2158" s="89"/>
      <c r="S2158" s="89"/>
      <c r="T2158" s="89"/>
    </row>
    <row r="2159" spans="2:20" s="86" customFormat="1" ht="10.199999999999999">
      <c r="B2159" s="87"/>
      <c r="C2159" s="87"/>
      <c r="D2159" s="89"/>
      <c r="R2159" s="89"/>
      <c r="S2159" s="89"/>
      <c r="T2159" s="89"/>
    </row>
    <row r="2160" spans="2:20" s="86" customFormat="1" ht="10.199999999999999">
      <c r="B2160" s="87"/>
      <c r="C2160" s="87"/>
      <c r="D2160" s="89"/>
      <c r="R2160" s="89"/>
      <c r="S2160" s="89"/>
      <c r="T2160" s="89"/>
    </row>
    <row r="2161" spans="2:20" s="86" customFormat="1" ht="10.199999999999999">
      <c r="B2161" s="87"/>
      <c r="C2161" s="87"/>
      <c r="D2161" s="89"/>
      <c r="R2161" s="89"/>
      <c r="S2161" s="89"/>
      <c r="T2161" s="89"/>
    </row>
    <row r="2162" spans="2:20" s="86" customFormat="1" ht="10.199999999999999">
      <c r="B2162" s="87"/>
      <c r="C2162" s="87"/>
      <c r="D2162" s="89"/>
      <c r="R2162" s="89"/>
      <c r="S2162" s="89"/>
      <c r="T2162" s="89"/>
    </row>
    <row r="2163" spans="2:20" s="86" customFormat="1" ht="10.199999999999999">
      <c r="B2163" s="87"/>
      <c r="C2163" s="87"/>
      <c r="D2163" s="89"/>
      <c r="R2163" s="89"/>
      <c r="S2163" s="89"/>
      <c r="T2163" s="89"/>
    </row>
    <row r="2164" spans="2:20" s="86" customFormat="1" ht="10.199999999999999">
      <c r="B2164" s="87"/>
      <c r="C2164" s="87"/>
      <c r="D2164" s="89"/>
      <c r="R2164" s="89"/>
      <c r="S2164" s="89"/>
      <c r="T2164" s="89"/>
    </row>
    <row r="2165" spans="2:20" s="86" customFormat="1" ht="10.199999999999999">
      <c r="B2165" s="87"/>
      <c r="C2165" s="87"/>
      <c r="D2165" s="89"/>
      <c r="R2165" s="89"/>
      <c r="S2165" s="89"/>
      <c r="T2165" s="89"/>
    </row>
    <row r="2166" spans="2:20" s="86" customFormat="1" ht="10.199999999999999">
      <c r="B2166" s="87"/>
      <c r="C2166" s="87"/>
      <c r="D2166" s="89"/>
      <c r="R2166" s="89"/>
      <c r="S2166" s="89"/>
      <c r="T2166" s="89"/>
    </row>
    <row r="2167" spans="2:20" s="86" customFormat="1" ht="10.199999999999999">
      <c r="B2167" s="87"/>
      <c r="C2167" s="87"/>
      <c r="D2167" s="89"/>
      <c r="R2167" s="89"/>
      <c r="S2167" s="89"/>
      <c r="T2167" s="89"/>
    </row>
    <row r="2168" spans="2:20" s="86" customFormat="1" ht="10.199999999999999">
      <c r="B2168" s="87"/>
      <c r="C2168" s="87"/>
      <c r="D2168" s="89"/>
      <c r="R2168" s="89"/>
      <c r="S2168" s="89"/>
      <c r="T2168" s="89"/>
    </row>
    <row r="2169" spans="2:20" s="86" customFormat="1" ht="10.199999999999999">
      <c r="B2169" s="87"/>
      <c r="C2169" s="87"/>
      <c r="D2169" s="89"/>
      <c r="R2169" s="89"/>
      <c r="S2169" s="89"/>
      <c r="T2169" s="89"/>
    </row>
    <row r="2170" spans="2:20" s="86" customFormat="1" ht="10.199999999999999">
      <c r="B2170" s="87"/>
      <c r="C2170" s="87"/>
      <c r="D2170" s="89"/>
      <c r="R2170" s="89"/>
      <c r="S2170" s="89"/>
      <c r="T2170" s="89"/>
    </row>
    <row r="2171" spans="2:20" s="86" customFormat="1" ht="10.199999999999999">
      <c r="B2171" s="87"/>
      <c r="C2171" s="87"/>
      <c r="D2171" s="89"/>
      <c r="R2171" s="89"/>
      <c r="S2171" s="89"/>
      <c r="T2171" s="89"/>
    </row>
    <row r="2172" spans="2:20" s="86" customFormat="1" ht="10.199999999999999">
      <c r="B2172" s="87"/>
      <c r="C2172" s="87"/>
      <c r="D2172" s="89"/>
      <c r="R2172" s="89"/>
      <c r="S2172" s="89"/>
      <c r="T2172" s="89"/>
    </row>
    <row r="2173" spans="2:20" s="86" customFormat="1" ht="10.199999999999999">
      <c r="B2173" s="87"/>
      <c r="C2173" s="87"/>
      <c r="D2173" s="89"/>
      <c r="R2173" s="89"/>
      <c r="S2173" s="89"/>
      <c r="T2173" s="89"/>
    </row>
    <row r="2174" spans="2:20" s="86" customFormat="1" ht="10.199999999999999">
      <c r="B2174" s="87"/>
      <c r="C2174" s="87"/>
      <c r="D2174" s="89"/>
      <c r="R2174" s="89"/>
      <c r="S2174" s="89"/>
      <c r="T2174" s="89"/>
    </row>
    <row r="2175" spans="2:20" s="86" customFormat="1" ht="10.199999999999999">
      <c r="B2175" s="87"/>
      <c r="C2175" s="87"/>
      <c r="D2175" s="89"/>
      <c r="R2175" s="89"/>
      <c r="S2175" s="89"/>
      <c r="T2175" s="89"/>
    </row>
    <row r="2176" spans="2:20" s="86" customFormat="1" ht="10.199999999999999">
      <c r="B2176" s="87"/>
      <c r="C2176" s="87"/>
      <c r="D2176" s="89"/>
      <c r="R2176" s="89"/>
      <c r="S2176" s="89"/>
      <c r="T2176" s="89"/>
    </row>
    <row r="2177" spans="2:20" s="86" customFormat="1" ht="10.199999999999999">
      <c r="B2177" s="87"/>
      <c r="C2177" s="87"/>
      <c r="D2177" s="89"/>
      <c r="R2177" s="89"/>
      <c r="S2177" s="89"/>
      <c r="T2177" s="89"/>
    </row>
    <row r="2178" spans="2:20" s="86" customFormat="1" ht="10.199999999999999">
      <c r="B2178" s="87"/>
      <c r="C2178" s="87"/>
      <c r="D2178" s="89"/>
      <c r="R2178" s="89"/>
      <c r="S2178" s="89"/>
      <c r="T2178" s="89"/>
    </row>
    <row r="2179" spans="2:20" s="86" customFormat="1" ht="10.199999999999999">
      <c r="B2179" s="87"/>
      <c r="C2179" s="87"/>
      <c r="D2179" s="89"/>
      <c r="R2179" s="89"/>
      <c r="S2179" s="89"/>
      <c r="T2179" s="89"/>
    </row>
    <row r="2180" spans="2:20" s="86" customFormat="1" ht="10.199999999999999">
      <c r="B2180" s="87"/>
      <c r="C2180" s="87"/>
      <c r="D2180" s="89"/>
      <c r="R2180" s="89"/>
      <c r="S2180" s="89"/>
      <c r="T2180" s="89"/>
    </row>
    <row r="2181" spans="2:20" s="86" customFormat="1" ht="10.199999999999999">
      <c r="B2181" s="87"/>
      <c r="C2181" s="87"/>
      <c r="D2181" s="89"/>
      <c r="R2181" s="89"/>
      <c r="S2181" s="89"/>
      <c r="T2181" s="89"/>
    </row>
    <row r="2182" spans="2:20" s="86" customFormat="1" ht="10.199999999999999">
      <c r="B2182" s="87"/>
      <c r="C2182" s="87"/>
      <c r="D2182" s="89"/>
      <c r="R2182" s="89"/>
      <c r="S2182" s="89"/>
      <c r="T2182" s="89"/>
    </row>
    <row r="2183" spans="2:20" s="86" customFormat="1" ht="10.199999999999999">
      <c r="B2183" s="87"/>
      <c r="C2183" s="87"/>
      <c r="D2183" s="89"/>
      <c r="R2183" s="89"/>
      <c r="S2183" s="89"/>
      <c r="T2183" s="89"/>
    </row>
    <row r="2184" spans="2:20" s="86" customFormat="1" ht="10.199999999999999">
      <c r="B2184" s="87"/>
      <c r="C2184" s="87"/>
      <c r="D2184" s="89"/>
      <c r="R2184" s="89"/>
      <c r="S2184" s="89"/>
      <c r="T2184" s="89"/>
    </row>
    <row r="2185" spans="2:20" s="86" customFormat="1" ht="10.199999999999999">
      <c r="B2185" s="87"/>
      <c r="C2185" s="87"/>
      <c r="D2185" s="89"/>
      <c r="R2185" s="89"/>
      <c r="S2185" s="89"/>
      <c r="T2185" s="89"/>
    </row>
    <row r="2186" spans="2:20" s="86" customFormat="1" ht="10.199999999999999">
      <c r="B2186" s="87"/>
      <c r="C2186" s="87"/>
      <c r="D2186" s="89"/>
      <c r="R2186" s="89"/>
      <c r="S2186" s="89"/>
      <c r="T2186" s="89"/>
    </row>
    <row r="2187" spans="2:20" s="86" customFormat="1" ht="10.199999999999999">
      <c r="B2187" s="87"/>
      <c r="C2187" s="87"/>
      <c r="D2187" s="89"/>
      <c r="R2187" s="89"/>
      <c r="S2187" s="89"/>
      <c r="T2187" s="89"/>
    </row>
    <row r="2188" spans="2:20" s="86" customFormat="1" ht="10.199999999999999">
      <c r="B2188" s="87"/>
      <c r="C2188" s="87"/>
      <c r="D2188" s="89"/>
      <c r="R2188" s="89"/>
      <c r="S2188" s="89"/>
      <c r="T2188" s="89"/>
    </row>
    <row r="2189" spans="2:20" s="86" customFormat="1" ht="10.199999999999999">
      <c r="B2189" s="87"/>
      <c r="C2189" s="87"/>
      <c r="D2189" s="89"/>
      <c r="R2189" s="89"/>
      <c r="S2189" s="89"/>
      <c r="T2189" s="89"/>
    </row>
    <row r="2190" spans="2:20" s="86" customFormat="1" ht="10.199999999999999">
      <c r="B2190" s="87"/>
      <c r="C2190" s="87"/>
      <c r="D2190" s="89"/>
      <c r="R2190" s="89"/>
      <c r="S2190" s="89"/>
      <c r="T2190" s="89"/>
    </row>
    <row r="2191" spans="2:20" s="86" customFormat="1" ht="10.199999999999999">
      <c r="B2191" s="87"/>
      <c r="C2191" s="87"/>
      <c r="D2191" s="89"/>
      <c r="R2191" s="89"/>
      <c r="S2191" s="89"/>
      <c r="T2191" s="89"/>
    </row>
    <row r="2192" spans="2:20" s="86" customFormat="1" ht="10.199999999999999">
      <c r="B2192" s="87"/>
      <c r="C2192" s="87"/>
      <c r="D2192" s="89"/>
      <c r="R2192" s="89"/>
      <c r="S2192" s="89"/>
      <c r="T2192" s="89"/>
    </row>
    <row r="2193" spans="2:20" s="86" customFormat="1" ht="10.199999999999999">
      <c r="B2193" s="87"/>
      <c r="C2193" s="87"/>
      <c r="D2193" s="89"/>
      <c r="R2193" s="89"/>
      <c r="S2193" s="89"/>
      <c r="T2193" s="89"/>
    </row>
    <row r="2194" spans="2:20" s="86" customFormat="1" ht="10.199999999999999">
      <c r="B2194" s="87"/>
      <c r="C2194" s="87"/>
      <c r="D2194" s="89"/>
      <c r="R2194" s="89"/>
      <c r="S2194" s="89"/>
      <c r="T2194" s="89"/>
    </row>
    <row r="2195" spans="2:20" s="86" customFormat="1" ht="10.199999999999999">
      <c r="B2195" s="87"/>
      <c r="C2195" s="87"/>
      <c r="D2195" s="89"/>
      <c r="R2195" s="89"/>
      <c r="S2195" s="89"/>
      <c r="T2195" s="89"/>
    </row>
    <row r="2196" spans="2:20" s="86" customFormat="1" ht="10.199999999999999">
      <c r="B2196" s="87"/>
      <c r="C2196" s="87"/>
      <c r="D2196" s="89"/>
      <c r="R2196" s="89"/>
      <c r="S2196" s="89"/>
      <c r="T2196" s="89"/>
    </row>
    <row r="2197" spans="2:20" s="86" customFormat="1" ht="10.199999999999999">
      <c r="B2197" s="87"/>
      <c r="C2197" s="87"/>
      <c r="D2197" s="89"/>
      <c r="R2197" s="89"/>
      <c r="S2197" s="89"/>
      <c r="T2197" s="89"/>
    </row>
    <row r="2198" spans="2:20" s="86" customFormat="1" ht="10.199999999999999">
      <c r="B2198" s="87"/>
      <c r="C2198" s="87"/>
      <c r="D2198" s="89"/>
      <c r="R2198" s="89"/>
      <c r="S2198" s="89"/>
      <c r="T2198" s="89"/>
    </row>
    <row r="2199" spans="2:20" s="86" customFormat="1" ht="10.199999999999999">
      <c r="B2199" s="87"/>
      <c r="C2199" s="87"/>
      <c r="D2199" s="89"/>
      <c r="R2199" s="89"/>
      <c r="S2199" s="89"/>
      <c r="T2199" s="89"/>
    </row>
    <row r="2200" spans="2:20" s="86" customFormat="1" ht="10.199999999999999">
      <c r="B2200" s="87"/>
      <c r="C2200" s="87"/>
      <c r="D2200" s="89"/>
      <c r="R2200" s="89"/>
      <c r="S2200" s="89"/>
      <c r="T2200" s="89"/>
    </row>
    <row r="2201" spans="2:20" s="86" customFormat="1" ht="10.199999999999999">
      <c r="B2201" s="87"/>
      <c r="C2201" s="87"/>
      <c r="D2201" s="89"/>
      <c r="R2201" s="89"/>
      <c r="S2201" s="89"/>
      <c r="T2201" s="89"/>
    </row>
    <row r="2202" spans="2:20" s="86" customFormat="1" ht="10.199999999999999">
      <c r="B2202" s="87"/>
      <c r="C2202" s="87"/>
      <c r="D2202" s="89"/>
      <c r="R2202" s="89"/>
      <c r="S2202" s="89"/>
      <c r="T2202" s="89"/>
    </row>
    <row r="2203" spans="2:20" s="86" customFormat="1" ht="10.199999999999999">
      <c r="B2203" s="87"/>
      <c r="C2203" s="87"/>
      <c r="D2203" s="89"/>
      <c r="R2203" s="89"/>
      <c r="S2203" s="89"/>
      <c r="T2203" s="89"/>
    </row>
    <row r="2204" spans="2:20" s="86" customFormat="1" ht="10.199999999999999">
      <c r="B2204" s="87"/>
      <c r="C2204" s="87"/>
      <c r="D2204" s="89"/>
      <c r="R2204" s="89"/>
      <c r="S2204" s="89"/>
      <c r="T2204" s="89"/>
    </row>
    <row r="2205" spans="2:20" s="86" customFormat="1" ht="10.199999999999999">
      <c r="B2205" s="87"/>
      <c r="C2205" s="87"/>
      <c r="D2205" s="89"/>
      <c r="R2205" s="89"/>
      <c r="S2205" s="89"/>
      <c r="T2205" s="89"/>
    </row>
    <row r="2206" spans="2:20" s="86" customFormat="1" ht="10.199999999999999">
      <c r="B2206" s="87"/>
      <c r="C2206" s="87"/>
      <c r="D2206" s="89"/>
      <c r="R2206" s="89"/>
      <c r="S2206" s="89"/>
      <c r="T2206" s="89"/>
    </row>
    <row r="2207" spans="2:20" s="86" customFormat="1" ht="10.199999999999999">
      <c r="B2207" s="87"/>
      <c r="C2207" s="87"/>
      <c r="D2207" s="89"/>
      <c r="R2207" s="89"/>
      <c r="S2207" s="89"/>
      <c r="T2207" s="89"/>
    </row>
    <row r="2208" spans="2:20" s="86" customFormat="1" ht="10.199999999999999">
      <c r="B2208" s="87"/>
      <c r="C2208" s="87"/>
      <c r="D2208" s="89"/>
      <c r="R2208" s="89"/>
      <c r="S2208" s="89"/>
      <c r="T2208" s="89"/>
    </row>
    <row r="2209" spans="2:20" s="86" customFormat="1" ht="10.199999999999999">
      <c r="B2209" s="87"/>
      <c r="C2209" s="87"/>
      <c r="D2209" s="89"/>
      <c r="R2209" s="89"/>
      <c r="S2209" s="89"/>
      <c r="T2209" s="89"/>
    </row>
    <row r="2210" spans="2:20" s="86" customFormat="1" ht="10.199999999999999">
      <c r="B2210" s="87"/>
      <c r="C2210" s="87"/>
      <c r="D2210" s="89"/>
      <c r="R2210" s="89"/>
      <c r="S2210" s="89"/>
      <c r="T2210" s="89"/>
    </row>
    <row r="2211" spans="2:20" s="86" customFormat="1" ht="10.199999999999999">
      <c r="B2211" s="87"/>
      <c r="C2211" s="87"/>
      <c r="D2211" s="89"/>
      <c r="R2211" s="89"/>
      <c r="S2211" s="89"/>
      <c r="T2211" s="89"/>
    </row>
    <row r="2212" spans="2:20" s="86" customFormat="1" ht="10.199999999999999">
      <c r="B2212" s="87"/>
      <c r="C2212" s="87"/>
      <c r="D2212" s="89"/>
      <c r="R2212" s="89"/>
      <c r="S2212" s="89"/>
      <c r="T2212" s="89"/>
    </row>
    <row r="2213" spans="2:20" s="86" customFormat="1" ht="10.199999999999999">
      <c r="B2213" s="87"/>
      <c r="C2213" s="87"/>
      <c r="D2213" s="89"/>
      <c r="R2213" s="89"/>
      <c r="S2213" s="89"/>
      <c r="T2213" s="89"/>
    </row>
    <row r="2214" spans="2:20" s="86" customFormat="1" ht="10.199999999999999">
      <c r="B2214" s="87"/>
      <c r="C2214" s="87"/>
      <c r="D2214" s="89"/>
      <c r="R2214" s="89"/>
      <c r="S2214" s="89"/>
      <c r="T2214" s="89"/>
    </row>
    <row r="2215" spans="2:20" s="86" customFormat="1" ht="10.199999999999999">
      <c r="B2215" s="87"/>
      <c r="C2215" s="87"/>
      <c r="D2215" s="89"/>
      <c r="R2215" s="89"/>
      <c r="S2215" s="89"/>
      <c r="T2215" s="89"/>
    </row>
    <row r="2216" spans="2:20" s="86" customFormat="1" ht="10.199999999999999">
      <c r="B2216" s="87"/>
      <c r="C2216" s="87"/>
      <c r="D2216" s="89"/>
      <c r="R2216" s="89"/>
      <c r="S2216" s="89"/>
      <c r="T2216" s="89"/>
    </row>
    <row r="2217" spans="2:20" s="86" customFormat="1" ht="10.199999999999999">
      <c r="B2217" s="87"/>
      <c r="C2217" s="87"/>
      <c r="D2217" s="89"/>
      <c r="R2217" s="89"/>
      <c r="S2217" s="89"/>
      <c r="T2217" s="89"/>
    </row>
    <row r="2218" spans="2:20" s="86" customFormat="1" ht="10.199999999999999">
      <c r="B2218" s="87"/>
      <c r="C2218" s="87"/>
      <c r="D2218" s="89"/>
      <c r="R2218" s="89"/>
      <c r="S2218" s="89"/>
      <c r="T2218" s="89"/>
    </row>
    <row r="2219" spans="2:20" s="86" customFormat="1" ht="10.199999999999999">
      <c r="B2219" s="87"/>
      <c r="C2219" s="87"/>
      <c r="D2219" s="89"/>
      <c r="R2219" s="89"/>
      <c r="S2219" s="89"/>
      <c r="T2219" s="89"/>
    </row>
    <row r="2220" spans="2:20" s="86" customFormat="1" ht="10.199999999999999">
      <c r="B2220" s="87"/>
      <c r="C2220" s="87"/>
      <c r="D2220" s="89"/>
      <c r="R2220" s="89"/>
      <c r="S2220" s="89"/>
      <c r="T2220" s="89"/>
    </row>
    <row r="2221" spans="2:20" s="86" customFormat="1" ht="10.199999999999999">
      <c r="B2221" s="87"/>
      <c r="C2221" s="87"/>
      <c r="D2221" s="89"/>
      <c r="R2221" s="89"/>
      <c r="S2221" s="89"/>
      <c r="T2221" s="89"/>
    </row>
    <row r="2222" spans="2:20" s="86" customFormat="1" ht="10.199999999999999">
      <c r="B2222" s="87"/>
      <c r="C2222" s="87"/>
      <c r="D2222" s="89"/>
      <c r="R2222" s="89"/>
      <c r="S2222" s="89"/>
      <c r="T2222" s="89"/>
    </row>
    <row r="2223" spans="2:20" s="86" customFormat="1" ht="10.199999999999999">
      <c r="B2223" s="87"/>
      <c r="C2223" s="87"/>
      <c r="D2223" s="89"/>
      <c r="R2223" s="89"/>
      <c r="S2223" s="89"/>
      <c r="T2223" s="89"/>
    </row>
    <row r="2224" spans="2:20" s="86" customFormat="1" ht="10.199999999999999">
      <c r="B2224" s="87"/>
      <c r="C2224" s="87"/>
      <c r="D2224" s="89"/>
      <c r="R2224" s="89"/>
      <c r="S2224" s="89"/>
      <c r="T2224" s="89"/>
    </row>
    <row r="2225" spans="2:20" s="86" customFormat="1" ht="10.199999999999999">
      <c r="B2225" s="87"/>
      <c r="C2225" s="87"/>
      <c r="D2225" s="89"/>
      <c r="R2225" s="89"/>
      <c r="S2225" s="89"/>
      <c r="T2225" s="89"/>
    </row>
    <row r="2226" spans="2:20" s="86" customFormat="1" ht="10.199999999999999">
      <c r="B2226" s="87"/>
      <c r="C2226" s="87"/>
      <c r="D2226" s="89"/>
      <c r="R2226" s="89"/>
      <c r="S2226" s="89"/>
      <c r="T2226" s="89"/>
    </row>
    <row r="2227" spans="2:20" s="86" customFormat="1" ht="10.199999999999999">
      <c r="B2227" s="87"/>
      <c r="C2227" s="87"/>
      <c r="D2227" s="89"/>
      <c r="R2227" s="89"/>
      <c r="S2227" s="89"/>
      <c r="T2227" s="89"/>
    </row>
    <row r="2228" spans="2:20" s="86" customFormat="1" ht="10.199999999999999">
      <c r="B2228" s="87"/>
      <c r="C2228" s="87"/>
      <c r="D2228" s="89"/>
      <c r="R2228" s="89"/>
      <c r="S2228" s="89"/>
      <c r="T2228" s="89"/>
    </row>
    <row r="2229" spans="2:20" s="86" customFormat="1" ht="10.199999999999999">
      <c r="B2229" s="87"/>
      <c r="C2229" s="87"/>
      <c r="D2229" s="89"/>
      <c r="R2229" s="89"/>
      <c r="S2229" s="89"/>
      <c r="T2229" s="89"/>
    </row>
    <row r="2230" spans="2:20" s="86" customFormat="1" ht="10.199999999999999">
      <c r="B2230" s="87"/>
      <c r="C2230" s="87"/>
      <c r="D2230" s="89"/>
      <c r="R2230" s="89"/>
      <c r="S2230" s="89"/>
      <c r="T2230" s="89"/>
    </row>
    <row r="2231" spans="2:20" s="86" customFormat="1" ht="10.199999999999999">
      <c r="B2231" s="87"/>
      <c r="C2231" s="87"/>
      <c r="D2231" s="89"/>
      <c r="R2231" s="89"/>
      <c r="S2231" s="89"/>
      <c r="T2231" s="89"/>
    </row>
    <row r="2232" spans="2:20" s="86" customFormat="1" ht="10.199999999999999">
      <c r="B2232" s="87"/>
      <c r="C2232" s="87"/>
      <c r="D2232" s="89"/>
      <c r="R2232" s="89"/>
      <c r="S2232" s="89"/>
      <c r="T2232" s="89"/>
    </row>
    <row r="2233" spans="2:20" s="86" customFormat="1" ht="10.199999999999999">
      <c r="B2233" s="87"/>
      <c r="C2233" s="87"/>
      <c r="D2233" s="89"/>
      <c r="R2233" s="89"/>
      <c r="S2233" s="89"/>
      <c r="T2233" s="89"/>
    </row>
    <row r="2234" spans="2:20" s="86" customFormat="1" ht="10.199999999999999">
      <c r="B2234" s="87"/>
      <c r="C2234" s="87"/>
      <c r="D2234" s="89"/>
      <c r="R2234" s="89"/>
      <c r="S2234" s="89"/>
      <c r="T2234" s="89"/>
    </row>
    <row r="2235" spans="2:20" s="86" customFormat="1" ht="10.199999999999999">
      <c r="B2235" s="87"/>
      <c r="C2235" s="87"/>
      <c r="D2235" s="89"/>
      <c r="R2235" s="89"/>
      <c r="S2235" s="89"/>
      <c r="T2235" s="89"/>
    </row>
    <row r="2236" spans="2:20" s="86" customFormat="1" ht="10.199999999999999">
      <c r="B2236" s="87"/>
      <c r="C2236" s="87"/>
      <c r="D2236" s="89"/>
      <c r="R2236" s="89"/>
      <c r="S2236" s="89"/>
      <c r="T2236" s="89"/>
    </row>
    <row r="2237" spans="2:20" s="86" customFormat="1" ht="10.199999999999999">
      <c r="B2237" s="87"/>
      <c r="C2237" s="87"/>
      <c r="D2237" s="89"/>
      <c r="R2237" s="89"/>
      <c r="S2237" s="89"/>
      <c r="T2237" s="89"/>
    </row>
    <row r="2238" spans="2:20" s="86" customFormat="1" ht="10.199999999999999">
      <c r="B2238" s="87"/>
      <c r="C2238" s="87"/>
      <c r="D2238" s="89"/>
      <c r="R2238" s="89"/>
      <c r="S2238" s="89"/>
      <c r="T2238" s="89"/>
    </row>
    <row r="2239" spans="2:20" s="86" customFormat="1" ht="10.199999999999999">
      <c r="B2239" s="87"/>
      <c r="C2239" s="87"/>
      <c r="D2239" s="89"/>
      <c r="R2239" s="89"/>
      <c r="S2239" s="89"/>
      <c r="T2239" s="89"/>
    </row>
    <row r="2240" spans="2:20" s="86" customFormat="1" ht="10.199999999999999">
      <c r="B2240" s="87"/>
      <c r="C2240" s="87"/>
      <c r="D2240" s="89"/>
      <c r="R2240" s="89"/>
      <c r="S2240" s="89"/>
      <c r="T2240" s="89"/>
    </row>
    <row r="2241" spans="2:20" s="86" customFormat="1" ht="10.199999999999999">
      <c r="B2241" s="87"/>
      <c r="C2241" s="87"/>
      <c r="D2241" s="89"/>
      <c r="R2241" s="89"/>
      <c r="S2241" s="89"/>
      <c r="T2241" s="89"/>
    </row>
    <row r="2242" spans="2:20" s="86" customFormat="1" ht="10.199999999999999">
      <c r="B2242" s="87"/>
      <c r="C2242" s="87"/>
      <c r="D2242" s="89"/>
      <c r="R2242" s="89"/>
      <c r="S2242" s="89"/>
      <c r="T2242" s="89"/>
    </row>
    <row r="2243" spans="2:20" s="86" customFormat="1" ht="10.199999999999999">
      <c r="B2243" s="87"/>
      <c r="C2243" s="87"/>
      <c r="D2243" s="89"/>
      <c r="R2243" s="89"/>
      <c r="S2243" s="89"/>
      <c r="T2243" s="89"/>
    </row>
    <row r="2244" spans="2:20" s="86" customFormat="1" ht="10.199999999999999">
      <c r="B2244" s="87"/>
      <c r="C2244" s="87"/>
      <c r="D2244" s="89"/>
      <c r="R2244" s="89"/>
      <c r="S2244" s="89"/>
      <c r="T2244" s="89"/>
    </row>
    <row r="2245" spans="2:20" s="86" customFormat="1" ht="10.199999999999999">
      <c r="B2245" s="87"/>
      <c r="C2245" s="87"/>
      <c r="D2245" s="89"/>
      <c r="R2245" s="89"/>
      <c r="S2245" s="89"/>
      <c r="T2245" s="89"/>
    </row>
    <row r="2246" spans="2:20" s="86" customFormat="1" ht="10.199999999999999">
      <c r="B2246" s="87"/>
      <c r="C2246" s="87"/>
      <c r="D2246" s="89"/>
      <c r="R2246" s="89"/>
      <c r="S2246" s="89"/>
      <c r="T2246" s="89"/>
    </row>
    <row r="2247" spans="2:20" s="86" customFormat="1" ht="10.199999999999999">
      <c r="B2247" s="87"/>
      <c r="C2247" s="87"/>
      <c r="D2247" s="89"/>
      <c r="R2247" s="89"/>
      <c r="S2247" s="89"/>
      <c r="T2247" s="89"/>
    </row>
    <row r="2248" spans="2:20" s="86" customFormat="1" ht="10.199999999999999">
      <c r="B2248" s="87"/>
      <c r="C2248" s="87"/>
      <c r="D2248" s="89"/>
      <c r="R2248" s="89"/>
      <c r="S2248" s="89"/>
      <c r="T2248" s="89"/>
    </row>
    <row r="2249" spans="2:20" s="86" customFormat="1" ht="10.199999999999999">
      <c r="B2249" s="87"/>
      <c r="C2249" s="87"/>
      <c r="D2249" s="89"/>
      <c r="R2249" s="89"/>
      <c r="S2249" s="89"/>
      <c r="T2249" s="89"/>
    </row>
    <row r="2250" spans="2:20" s="86" customFormat="1" ht="10.199999999999999">
      <c r="B2250" s="87"/>
      <c r="C2250" s="87"/>
      <c r="D2250" s="89"/>
      <c r="R2250" s="89"/>
      <c r="S2250" s="89"/>
      <c r="T2250" s="89"/>
    </row>
    <row r="2251" spans="2:20" s="86" customFormat="1" ht="10.199999999999999">
      <c r="B2251" s="87"/>
      <c r="C2251" s="87"/>
      <c r="D2251" s="89"/>
      <c r="R2251" s="89"/>
      <c r="S2251" s="89"/>
      <c r="T2251" s="89"/>
    </row>
    <row r="2252" spans="2:20" s="86" customFormat="1" ht="10.199999999999999">
      <c r="B2252" s="87"/>
      <c r="C2252" s="87"/>
      <c r="D2252" s="89"/>
      <c r="R2252" s="89"/>
      <c r="S2252" s="89"/>
      <c r="T2252" s="89"/>
    </row>
    <row r="2253" spans="2:20" s="86" customFormat="1" ht="10.199999999999999">
      <c r="B2253" s="87"/>
      <c r="C2253" s="87"/>
      <c r="D2253" s="89"/>
      <c r="R2253" s="89"/>
      <c r="S2253" s="89"/>
      <c r="T2253" s="89"/>
    </row>
    <row r="2254" spans="2:20" s="86" customFormat="1" ht="10.199999999999999">
      <c r="B2254" s="87"/>
      <c r="C2254" s="87"/>
      <c r="D2254" s="89"/>
      <c r="R2254" s="89"/>
      <c r="S2254" s="89"/>
      <c r="T2254" s="89"/>
    </row>
    <row r="2255" spans="2:20" s="86" customFormat="1" ht="10.199999999999999">
      <c r="B2255" s="87"/>
      <c r="C2255" s="87"/>
      <c r="D2255" s="89"/>
      <c r="R2255" s="89"/>
      <c r="S2255" s="89"/>
      <c r="T2255" s="89"/>
    </row>
    <row r="2256" spans="2:20" s="86" customFormat="1" ht="10.199999999999999">
      <c r="B2256" s="87"/>
      <c r="C2256" s="87"/>
      <c r="D2256" s="89"/>
      <c r="R2256" s="89"/>
      <c r="S2256" s="89"/>
      <c r="T2256" s="89"/>
    </row>
    <row r="2257" spans="2:20" s="86" customFormat="1" ht="10.199999999999999">
      <c r="B2257" s="87"/>
      <c r="C2257" s="87"/>
      <c r="D2257" s="89"/>
      <c r="R2257" s="89"/>
      <c r="S2257" s="89"/>
      <c r="T2257" s="89"/>
    </row>
    <row r="2258" spans="2:20" s="86" customFormat="1" ht="10.199999999999999">
      <c r="B2258" s="87"/>
      <c r="C2258" s="87"/>
      <c r="D2258" s="89"/>
      <c r="R2258" s="89"/>
      <c r="S2258" s="89"/>
      <c r="T2258" s="89"/>
    </row>
    <row r="2259" spans="2:20" s="86" customFormat="1" ht="10.199999999999999">
      <c r="B2259" s="87"/>
      <c r="C2259" s="87"/>
      <c r="D2259" s="89"/>
      <c r="R2259" s="89"/>
      <c r="S2259" s="89"/>
      <c r="T2259" s="89"/>
    </row>
    <row r="2260" spans="2:20" s="86" customFormat="1" ht="10.199999999999999">
      <c r="B2260" s="87"/>
      <c r="C2260" s="87"/>
      <c r="D2260" s="89"/>
      <c r="R2260" s="89"/>
      <c r="S2260" s="89"/>
      <c r="T2260" s="89"/>
    </row>
    <row r="2261" spans="2:20" s="86" customFormat="1" ht="10.199999999999999">
      <c r="B2261" s="87"/>
      <c r="C2261" s="87"/>
      <c r="D2261" s="89"/>
      <c r="R2261" s="89"/>
      <c r="S2261" s="89"/>
      <c r="T2261" s="89"/>
    </row>
    <row r="2262" spans="2:20" s="86" customFormat="1" ht="10.199999999999999">
      <c r="B2262" s="87"/>
      <c r="C2262" s="87"/>
      <c r="D2262" s="89"/>
      <c r="R2262" s="89"/>
      <c r="S2262" s="89"/>
      <c r="T2262" s="89"/>
    </row>
    <row r="2263" spans="2:20" s="86" customFormat="1" ht="10.199999999999999">
      <c r="B2263" s="87"/>
      <c r="C2263" s="87"/>
      <c r="D2263" s="89"/>
      <c r="R2263" s="89"/>
      <c r="S2263" s="89"/>
      <c r="T2263" s="89"/>
    </row>
    <row r="2264" spans="2:20" s="86" customFormat="1" ht="10.199999999999999">
      <c r="B2264" s="87"/>
      <c r="C2264" s="87"/>
      <c r="D2264" s="89"/>
      <c r="R2264" s="89"/>
      <c r="S2264" s="89"/>
      <c r="T2264" s="89"/>
    </row>
    <row r="2265" spans="2:20" s="86" customFormat="1" ht="10.199999999999999">
      <c r="B2265" s="87"/>
      <c r="C2265" s="87"/>
      <c r="D2265" s="89"/>
      <c r="R2265" s="89"/>
      <c r="S2265" s="89"/>
      <c r="T2265" s="89"/>
    </row>
    <row r="2266" spans="2:20" s="86" customFormat="1" ht="10.199999999999999">
      <c r="B2266" s="87"/>
      <c r="C2266" s="87"/>
      <c r="D2266" s="89"/>
      <c r="R2266" s="89"/>
      <c r="S2266" s="89"/>
      <c r="T2266" s="89"/>
    </row>
    <row r="2267" spans="2:20" s="86" customFormat="1" ht="10.199999999999999">
      <c r="B2267" s="87"/>
      <c r="C2267" s="87"/>
      <c r="D2267" s="89"/>
      <c r="R2267" s="89"/>
      <c r="S2267" s="89"/>
      <c r="T2267" s="89"/>
    </row>
    <row r="2268" spans="2:20" s="86" customFormat="1" ht="10.199999999999999">
      <c r="B2268" s="87"/>
      <c r="C2268" s="87"/>
      <c r="D2268" s="89"/>
      <c r="R2268" s="89"/>
      <c r="S2268" s="89"/>
      <c r="T2268" s="89"/>
    </row>
    <row r="2269" spans="2:20" s="86" customFormat="1" ht="10.199999999999999">
      <c r="B2269" s="87"/>
      <c r="C2269" s="87"/>
      <c r="D2269" s="89"/>
      <c r="R2269" s="89"/>
      <c r="S2269" s="89"/>
      <c r="T2269" s="89"/>
    </row>
    <row r="2270" spans="2:20" s="86" customFormat="1" ht="10.199999999999999">
      <c r="B2270" s="87"/>
      <c r="C2270" s="87"/>
      <c r="D2270" s="89"/>
      <c r="R2270" s="89"/>
      <c r="S2270" s="89"/>
      <c r="T2270" s="89"/>
    </row>
    <row r="2271" spans="2:20" s="86" customFormat="1" ht="10.199999999999999">
      <c r="B2271" s="87"/>
      <c r="C2271" s="87"/>
      <c r="D2271" s="89"/>
      <c r="R2271" s="89"/>
      <c r="S2271" s="89"/>
      <c r="T2271" s="89"/>
    </row>
    <row r="2272" spans="2:20" s="86" customFormat="1" ht="10.199999999999999">
      <c r="B2272" s="87"/>
      <c r="C2272" s="87"/>
      <c r="D2272" s="89"/>
      <c r="R2272" s="89"/>
      <c r="S2272" s="89"/>
      <c r="T2272" s="89"/>
    </row>
    <row r="2273" spans="2:20" s="86" customFormat="1" ht="10.199999999999999">
      <c r="B2273" s="87"/>
      <c r="C2273" s="87"/>
      <c r="D2273" s="89"/>
      <c r="R2273" s="89"/>
      <c r="S2273" s="89"/>
      <c r="T2273" s="89"/>
    </row>
    <row r="2274" spans="2:20" s="86" customFormat="1" ht="10.199999999999999">
      <c r="B2274" s="87"/>
      <c r="C2274" s="87"/>
      <c r="D2274" s="89"/>
      <c r="R2274" s="89"/>
      <c r="S2274" s="89"/>
      <c r="T2274" s="89"/>
    </row>
    <row r="2275" spans="2:20" s="86" customFormat="1" ht="10.199999999999999">
      <c r="B2275" s="87"/>
      <c r="C2275" s="87"/>
      <c r="D2275" s="89"/>
      <c r="R2275" s="89"/>
      <c r="S2275" s="89"/>
      <c r="T2275" s="89"/>
    </row>
    <row r="2276" spans="2:20" s="86" customFormat="1" ht="10.199999999999999">
      <c r="B2276" s="87"/>
      <c r="C2276" s="87"/>
      <c r="D2276" s="89"/>
      <c r="R2276" s="89"/>
      <c r="S2276" s="89"/>
      <c r="T2276" s="89"/>
    </row>
    <row r="2277" spans="2:20" s="86" customFormat="1" ht="10.199999999999999">
      <c r="B2277" s="87"/>
      <c r="C2277" s="87"/>
      <c r="D2277" s="89"/>
      <c r="R2277" s="89"/>
      <c r="S2277" s="89"/>
      <c r="T2277" s="89"/>
    </row>
    <row r="2278" spans="2:20" s="86" customFormat="1" ht="10.199999999999999">
      <c r="B2278" s="87"/>
      <c r="C2278" s="87"/>
      <c r="D2278" s="89"/>
      <c r="R2278" s="89"/>
      <c r="S2278" s="89"/>
      <c r="T2278" s="89"/>
    </row>
    <row r="2279" spans="2:20" s="86" customFormat="1" ht="10.199999999999999">
      <c r="B2279" s="87"/>
      <c r="C2279" s="87"/>
      <c r="D2279" s="89"/>
      <c r="R2279" s="89"/>
      <c r="S2279" s="89"/>
      <c r="T2279" s="89"/>
    </row>
    <row r="2280" spans="2:20" s="86" customFormat="1" ht="10.199999999999999">
      <c r="B2280" s="87"/>
      <c r="C2280" s="87"/>
      <c r="D2280" s="89"/>
      <c r="R2280" s="89"/>
      <c r="S2280" s="89"/>
      <c r="T2280" s="89"/>
    </row>
    <row r="2281" spans="2:20" s="86" customFormat="1" ht="10.199999999999999">
      <c r="B2281" s="87"/>
      <c r="C2281" s="87"/>
      <c r="D2281" s="89"/>
      <c r="R2281" s="89"/>
      <c r="S2281" s="89"/>
      <c r="T2281" s="89"/>
    </row>
    <row r="2282" spans="2:20" s="86" customFormat="1" ht="10.199999999999999">
      <c r="B2282" s="87"/>
      <c r="C2282" s="87"/>
      <c r="D2282" s="89"/>
      <c r="R2282" s="89"/>
      <c r="S2282" s="89"/>
      <c r="T2282" s="89"/>
    </row>
    <row r="2283" spans="2:20" s="86" customFormat="1" ht="10.199999999999999">
      <c r="B2283" s="87"/>
      <c r="C2283" s="87"/>
      <c r="D2283" s="89"/>
      <c r="R2283" s="89"/>
      <c r="S2283" s="89"/>
      <c r="T2283" s="89"/>
    </row>
    <row r="2284" spans="2:20" s="86" customFormat="1" ht="10.199999999999999">
      <c r="B2284" s="87"/>
      <c r="C2284" s="87"/>
      <c r="D2284" s="89"/>
      <c r="R2284" s="89"/>
      <c r="S2284" s="89"/>
      <c r="T2284" s="89"/>
    </row>
    <row r="2285" spans="2:20" s="86" customFormat="1" ht="10.199999999999999">
      <c r="B2285" s="87"/>
      <c r="C2285" s="87"/>
      <c r="D2285" s="89"/>
      <c r="R2285" s="89"/>
      <c r="S2285" s="89"/>
      <c r="T2285" s="89"/>
    </row>
    <row r="2286" spans="2:20" s="86" customFormat="1" ht="10.199999999999999">
      <c r="B2286" s="87"/>
      <c r="C2286" s="87"/>
      <c r="D2286" s="89"/>
      <c r="R2286" s="89"/>
      <c r="S2286" s="89"/>
      <c r="T2286" s="89"/>
    </row>
    <row r="2287" spans="2:20" s="86" customFormat="1" ht="10.199999999999999">
      <c r="B2287" s="87"/>
      <c r="C2287" s="87"/>
      <c r="D2287" s="89"/>
      <c r="R2287" s="89"/>
      <c r="S2287" s="89"/>
      <c r="T2287" s="89"/>
    </row>
    <row r="2288" spans="2:20" s="86" customFormat="1" ht="10.199999999999999">
      <c r="B2288" s="87"/>
      <c r="C2288" s="87"/>
      <c r="D2288" s="89"/>
      <c r="R2288" s="89"/>
      <c r="S2288" s="89"/>
      <c r="T2288" s="89"/>
    </row>
    <row r="2289" spans="2:20" s="86" customFormat="1" ht="10.199999999999999">
      <c r="B2289" s="87"/>
      <c r="C2289" s="87"/>
      <c r="D2289" s="89"/>
      <c r="R2289" s="89"/>
      <c r="S2289" s="89"/>
      <c r="T2289" s="89"/>
    </row>
    <row r="2290" spans="2:20" s="86" customFormat="1" ht="10.199999999999999">
      <c r="B2290" s="87"/>
      <c r="C2290" s="87"/>
      <c r="D2290" s="89"/>
      <c r="R2290" s="89"/>
      <c r="S2290" s="89"/>
      <c r="T2290" s="89"/>
    </row>
    <row r="2291" spans="2:20" s="86" customFormat="1" ht="10.199999999999999">
      <c r="B2291" s="87"/>
      <c r="C2291" s="87"/>
      <c r="D2291" s="89"/>
      <c r="R2291" s="89"/>
      <c r="S2291" s="89"/>
      <c r="T2291" s="89"/>
    </row>
    <row r="2292" spans="2:20" s="86" customFormat="1" ht="10.199999999999999">
      <c r="B2292" s="87"/>
      <c r="C2292" s="87"/>
      <c r="D2292" s="89"/>
      <c r="R2292" s="89"/>
      <c r="S2292" s="89"/>
      <c r="T2292" s="89"/>
    </row>
    <row r="2293" spans="2:20" s="86" customFormat="1" ht="10.199999999999999">
      <c r="B2293" s="87"/>
      <c r="C2293" s="87"/>
      <c r="D2293" s="89"/>
      <c r="R2293" s="89"/>
      <c r="S2293" s="89"/>
      <c r="T2293" s="89"/>
    </row>
    <row r="2294" spans="2:20" s="86" customFormat="1" ht="10.199999999999999">
      <c r="B2294" s="87"/>
      <c r="C2294" s="87"/>
      <c r="D2294" s="89"/>
      <c r="R2294" s="89"/>
      <c r="S2294" s="89"/>
      <c r="T2294" s="89"/>
    </row>
    <row r="2295" spans="2:20" s="86" customFormat="1" ht="10.199999999999999">
      <c r="B2295" s="87"/>
      <c r="C2295" s="87"/>
      <c r="D2295" s="89"/>
      <c r="R2295" s="89"/>
      <c r="S2295" s="89"/>
      <c r="T2295" s="89"/>
    </row>
    <row r="2296" spans="2:20" s="86" customFormat="1" ht="10.199999999999999">
      <c r="B2296" s="87"/>
      <c r="C2296" s="87"/>
      <c r="D2296" s="89"/>
      <c r="R2296" s="89"/>
      <c r="S2296" s="89"/>
      <c r="T2296" s="89"/>
    </row>
    <row r="2297" spans="2:20" s="86" customFormat="1" ht="10.199999999999999">
      <c r="B2297" s="87"/>
      <c r="C2297" s="87"/>
      <c r="D2297" s="89"/>
      <c r="R2297" s="89"/>
      <c r="S2297" s="89"/>
      <c r="T2297" s="89"/>
    </row>
    <row r="2298" spans="2:20" s="86" customFormat="1" ht="10.199999999999999">
      <c r="B2298" s="87"/>
      <c r="C2298" s="87"/>
      <c r="D2298" s="89"/>
      <c r="R2298" s="89"/>
      <c r="S2298" s="89"/>
      <c r="T2298" s="89"/>
    </row>
    <row r="2299" spans="2:20" s="86" customFormat="1" ht="10.199999999999999">
      <c r="B2299" s="87"/>
      <c r="C2299" s="87"/>
      <c r="D2299" s="89"/>
      <c r="R2299" s="89"/>
      <c r="S2299" s="89"/>
      <c r="T2299" s="89"/>
    </row>
    <row r="2300" spans="2:20" s="86" customFormat="1" ht="10.199999999999999">
      <c r="B2300" s="87"/>
      <c r="C2300" s="87"/>
      <c r="D2300" s="89"/>
      <c r="R2300" s="89"/>
      <c r="S2300" s="89"/>
      <c r="T2300" s="89"/>
    </row>
    <row r="2301" spans="2:20" s="86" customFormat="1" ht="10.199999999999999">
      <c r="B2301" s="87"/>
      <c r="C2301" s="87"/>
      <c r="D2301" s="89"/>
      <c r="R2301" s="89"/>
      <c r="S2301" s="89"/>
      <c r="T2301" s="89"/>
    </row>
    <row r="2302" spans="2:20" s="86" customFormat="1" ht="10.199999999999999">
      <c r="B2302" s="87"/>
      <c r="C2302" s="87"/>
      <c r="D2302" s="89"/>
      <c r="R2302" s="89"/>
      <c r="S2302" s="89"/>
      <c r="T2302" s="89"/>
    </row>
    <row r="2303" spans="2:20" s="86" customFormat="1" ht="10.199999999999999">
      <c r="B2303" s="87"/>
      <c r="C2303" s="87"/>
      <c r="D2303" s="89"/>
      <c r="R2303" s="89"/>
      <c r="S2303" s="89"/>
      <c r="T2303" s="89"/>
    </row>
    <row r="2304" spans="2:20" s="86" customFormat="1" ht="10.199999999999999">
      <c r="B2304" s="87"/>
      <c r="C2304" s="87"/>
      <c r="D2304" s="89"/>
      <c r="R2304" s="89"/>
      <c r="S2304" s="89"/>
      <c r="T2304" s="89"/>
    </row>
    <row r="2305" spans="2:20" s="86" customFormat="1" ht="10.199999999999999">
      <c r="B2305" s="87"/>
      <c r="C2305" s="87"/>
      <c r="D2305" s="89"/>
      <c r="R2305" s="89"/>
      <c r="S2305" s="89"/>
      <c r="T2305" s="89"/>
    </row>
    <row r="2306" spans="2:20" s="86" customFormat="1" ht="10.199999999999999">
      <c r="B2306" s="87"/>
      <c r="C2306" s="87"/>
      <c r="D2306" s="89"/>
      <c r="R2306" s="89"/>
      <c r="S2306" s="89"/>
      <c r="T2306" s="89"/>
    </row>
    <row r="2307" spans="2:20" s="86" customFormat="1" ht="10.199999999999999">
      <c r="B2307" s="87"/>
      <c r="C2307" s="87"/>
      <c r="D2307" s="89"/>
      <c r="R2307" s="89"/>
      <c r="S2307" s="89"/>
      <c r="T2307" s="89"/>
    </row>
    <row r="2308" spans="2:20" s="86" customFormat="1" ht="10.199999999999999">
      <c r="B2308" s="87"/>
      <c r="C2308" s="87"/>
      <c r="D2308" s="89"/>
      <c r="R2308" s="89"/>
      <c r="S2308" s="89"/>
      <c r="T2308" s="89"/>
    </row>
    <row r="2309" spans="2:20" s="86" customFormat="1" ht="10.199999999999999">
      <c r="B2309" s="87"/>
      <c r="C2309" s="87"/>
      <c r="D2309" s="89"/>
      <c r="R2309" s="89"/>
      <c r="S2309" s="89"/>
      <c r="T2309" s="89"/>
    </row>
    <row r="2310" spans="2:20" s="86" customFormat="1" ht="10.199999999999999">
      <c r="B2310" s="87"/>
      <c r="C2310" s="87"/>
      <c r="D2310" s="89"/>
      <c r="R2310" s="89"/>
      <c r="S2310" s="89"/>
      <c r="T2310" s="89"/>
    </row>
    <row r="2311" spans="2:20" s="86" customFormat="1" ht="10.199999999999999">
      <c r="B2311" s="87"/>
      <c r="C2311" s="87"/>
      <c r="D2311" s="89"/>
      <c r="R2311" s="89"/>
      <c r="S2311" s="89"/>
      <c r="T2311" s="89"/>
    </row>
    <row r="2312" spans="2:20" s="86" customFormat="1" ht="10.199999999999999">
      <c r="B2312" s="87"/>
      <c r="C2312" s="87"/>
      <c r="D2312" s="89"/>
      <c r="R2312" s="89"/>
      <c r="S2312" s="89"/>
      <c r="T2312" s="89"/>
    </row>
    <row r="2313" spans="2:20" s="86" customFormat="1" ht="10.199999999999999">
      <c r="B2313" s="87"/>
      <c r="C2313" s="87"/>
      <c r="D2313" s="89"/>
      <c r="R2313" s="89"/>
      <c r="S2313" s="89"/>
      <c r="T2313" s="89"/>
    </row>
    <row r="2314" spans="2:20" s="86" customFormat="1" ht="10.199999999999999">
      <c r="B2314" s="87"/>
      <c r="C2314" s="87"/>
      <c r="D2314" s="89"/>
      <c r="R2314" s="89"/>
      <c r="S2314" s="89"/>
      <c r="T2314" s="89"/>
    </row>
    <row r="2315" spans="2:20" s="86" customFormat="1" ht="10.199999999999999">
      <c r="B2315" s="87"/>
      <c r="C2315" s="87"/>
      <c r="D2315" s="89"/>
      <c r="R2315" s="89"/>
      <c r="S2315" s="89"/>
      <c r="T2315" s="89"/>
    </row>
    <row r="2316" spans="2:20" s="86" customFormat="1" ht="10.199999999999999">
      <c r="B2316" s="87"/>
      <c r="C2316" s="87"/>
      <c r="D2316" s="89"/>
      <c r="R2316" s="89"/>
      <c r="S2316" s="89"/>
      <c r="T2316" s="89"/>
    </row>
    <row r="2317" spans="2:20" s="86" customFormat="1" ht="10.199999999999999">
      <c r="B2317" s="87"/>
      <c r="C2317" s="87"/>
      <c r="D2317" s="89"/>
      <c r="R2317" s="89"/>
      <c r="S2317" s="89"/>
      <c r="T2317" s="89"/>
    </row>
    <row r="2318" spans="2:20" s="86" customFormat="1" ht="10.199999999999999">
      <c r="B2318" s="87"/>
      <c r="C2318" s="87"/>
      <c r="D2318" s="89"/>
      <c r="R2318" s="89"/>
      <c r="S2318" s="89"/>
      <c r="T2318" s="89"/>
    </row>
    <row r="2319" spans="2:20" s="86" customFormat="1" ht="10.199999999999999">
      <c r="B2319" s="87"/>
      <c r="C2319" s="87"/>
      <c r="D2319" s="89"/>
      <c r="R2319" s="89"/>
      <c r="S2319" s="89"/>
      <c r="T2319" s="89"/>
    </row>
    <row r="2320" spans="2:20" s="86" customFormat="1" ht="10.199999999999999">
      <c r="B2320" s="87"/>
      <c r="C2320" s="87"/>
      <c r="D2320" s="89"/>
      <c r="R2320" s="89"/>
      <c r="S2320" s="89"/>
      <c r="T2320" s="89"/>
    </row>
    <row r="2321" spans="2:20" s="86" customFormat="1" ht="10.199999999999999">
      <c r="B2321" s="87"/>
      <c r="C2321" s="87"/>
      <c r="D2321" s="89"/>
      <c r="R2321" s="89"/>
      <c r="S2321" s="89"/>
      <c r="T2321" s="89"/>
    </row>
    <row r="2322" spans="2:20" s="86" customFormat="1" ht="10.199999999999999">
      <c r="B2322" s="87"/>
      <c r="C2322" s="87"/>
      <c r="D2322" s="89"/>
      <c r="R2322" s="89"/>
      <c r="S2322" s="89"/>
      <c r="T2322" s="89"/>
    </row>
    <row r="2323" spans="2:20" s="86" customFormat="1" ht="10.199999999999999">
      <c r="B2323" s="87"/>
      <c r="C2323" s="87"/>
      <c r="D2323" s="89"/>
      <c r="R2323" s="89"/>
      <c r="S2323" s="89"/>
      <c r="T2323" s="89"/>
    </row>
    <row r="2324" spans="2:20" s="86" customFormat="1" ht="10.199999999999999">
      <c r="B2324" s="87"/>
      <c r="C2324" s="87"/>
      <c r="D2324" s="89"/>
      <c r="R2324" s="89"/>
      <c r="S2324" s="89"/>
      <c r="T2324" s="89"/>
    </row>
    <row r="2325" spans="2:20" s="86" customFormat="1" ht="10.199999999999999">
      <c r="B2325" s="87"/>
      <c r="C2325" s="87"/>
      <c r="D2325" s="89"/>
      <c r="R2325" s="89"/>
      <c r="S2325" s="89"/>
      <c r="T2325" s="89"/>
    </row>
    <row r="2326" spans="2:20" s="86" customFormat="1" ht="10.199999999999999">
      <c r="B2326" s="87"/>
      <c r="C2326" s="87"/>
      <c r="D2326" s="89"/>
      <c r="R2326" s="89"/>
      <c r="S2326" s="89"/>
      <c r="T2326" s="89"/>
    </row>
    <row r="2327" spans="2:20" s="86" customFormat="1" ht="10.199999999999999">
      <c r="B2327" s="87"/>
      <c r="C2327" s="87"/>
      <c r="D2327" s="89"/>
      <c r="R2327" s="89"/>
      <c r="S2327" s="89"/>
      <c r="T2327" s="89"/>
    </row>
    <row r="2328" spans="2:20" s="86" customFormat="1" ht="10.199999999999999">
      <c r="B2328" s="87"/>
      <c r="C2328" s="87"/>
      <c r="D2328" s="89"/>
      <c r="R2328" s="89"/>
      <c r="S2328" s="89"/>
      <c r="T2328" s="89"/>
    </row>
    <row r="2329" spans="2:20" s="86" customFormat="1" ht="10.199999999999999">
      <c r="B2329" s="87"/>
      <c r="C2329" s="87"/>
      <c r="D2329" s="89"/>
      <c r="R2329" s="89"/>
      <c r="S2329" s="89"/>
      <c r="T2329" s="89"/>
    </row>
    <row r="2330" spans="2:20" s="86" customFormat="1" ht="10.199999999999999">
      <c r="B2330" s="87"/>
      <c r="C2330" s="87"/>
      <c r="D2330" s="89"/>
      <c r="R2330" s="89"/>
      <c r="S2330" s="89"/>
      <c r="T2330" s="89"/>
    </row>
    <row r="2331" spans="2:20" s="86" customFormat="1" ht="10.199999999999999">
      <c r="B2331" s="87"/>
      <c r="C2331" s="87"/>
      <c r="D2331" s="89"/>
      <c r="R2331" s="89"/>
      <c r="S2331" s="89"/>
      <c r="T2331" s="89"/>
    </row>
    <row r="2332" spans="2:20" s="86" customFormat="1" ht="10.199999999999999">
      <c r="B2332" s="87"/>
      <c r="C2332" s="87"/>
      <c r="D2332" s="89"/>
      <c r="R2332" s="89"/>
      <c r="S2332" s="89"/>
      <c r="T2332" s="89"/>
    </row>
    <row r="2333" spans="2:20" s="86" customFormat="1" ht="10.199999999999999">
      <c r="B2333" s="87"/>
      <c r="C2333" s="87"/>
      <c r="D2333" s="89"/>
      <c r="R2333" s="89"/>
      <c r="S2333" s="89"/>
      <c r="T2333" s="89"/>
    </row>
    <row r="2334" spans="2:20" s="86" customFormat="1" ht="10.199999999999999">
      <c r="B2334" s="87"/>
      <c r="C2334" s="87"/>
      <c r="D2334" s="89"/>
      <c r="R2334" s="89"/>
      <c r="S2334" s="89"/>
      <c r="T2334" s="89"/>
    </row>
    <row r="2335" spans="2:20" s="86" customFormat="1" ht="10.199999999999999">
      <c r="B2335" s="87"/>
      <c r="C2335" s="87"/>
      <c r="D2335" s="89"/>
      <c r="R2335" s="89"/>
      <c r="S2335" s="89"/>
      <c r="T2335" s="89"/>
    </row>
    <row r="2336" spans="2:20" s="86" customFormat="1" ht="10.199999999999999">
      <c r="B2336" s="87"/>
      <c r="C2336" s="87"/>
      <c r="D2336" s="89"/>
      <c r="R2336" s="89"/>
      <c r="S2336" s="89"/>
      <c r="T2336" s="89"/>
    </row>
    <row r="2337" spans="2:20" s="86" customFormat="1" ht="10.199999999999999">
      <c r="B2337" s="87"/>
      <c r="C2337" s="87"/>
      <c r="D2337" s="89"/>
      <c r="R2337" s="89"/>
      <c r="S2337" s="89"/>
      <c r="T2337" s="89"/>
    </row>
    <row r="2338" spans="2:20" s="86" customFormat="1" ht="10.199999999999999">
      <c r="B2338" s="87"/>
      <c r="C2338" s="87"/>
      <c r="D2338" s="89"/>
      <c r="R2338" s="89"/>
      <c r="S2338" s="89"/>
      <c r="T2338" s="89"/>
    </row>
    <row r="2339" spans="2:20" s="86" customFormat="1" ht="10.199999999999999">
      <c r="B2339" s="87"/>
      <c r="C2339" s="87"/>
      <c r="D2339" s="89"/>
      <c r="R2339" s="89"/>
      <c r="S2339" s="89"/>
      <c r="T2339" s="89"/>
    </row>
    <row r="2340" spans="2:20" s="86" customFormat="1" ht="10.199999999999999">
      <c r="B2340" s="87"/>
      <c r="C2340" s="87"/>
      <c r="D2340" s="89"/>
      <c r="R2340" s="89"/>
      <c r="S2340" s="89"/>
      <c r="T2340" s="89"/>
    </row>
    <row r="2341" spans="2:20" s="86" customFormat="1" ht="10.199999999999999">
      <c r="B2341" s="87"/>
      <c r="C2341" s="87"/>
      <c r="D2341" s="89"/>
      <c r="R2341" s="89"/>
      <c r="S2341" s="89"/>
      <c r="T2341" s="89"/>
    </row>
    <row r="2342" spans="2:20" s="86" customFormat="1" ht="10.199999999999999">
      <c r="B2342" s="87"/>
      <c r="C2342" s="87"/>
      <c r="D2342" s="89"/>
      <c r="R2342" s="89"/>
      <c r="S2342" s="89"/>
      <c r="T2342" s="89"/>
    </row>
    <row r="2343" spans="2:20" s="86" customFormat="1" ht="10.199999999999999">
      <c r="B2343" s="87"/>
      <c r="C2343" s="87"/>
      <c r="D2343" s="89"/>
      <c r="R2343" s="89"/>
      <c r="S2343" s="89"/>
      <c r="T2343" s="89"/>
    </row>
    <row r="2344" spans="2:20" s="86" customFormat="1" ht="10.199999999999999">
      <c r="B2344" s="87"/>
      <c r="C2344" s="87"/>
      <c r="D2344" s="89"/>
      <c r="R2344" s="89"/>
      <c r="S2344" s="89"/>
      <c r="T2344" s="89"/>
    </row>
    <row r="2345" spans="2:20" s="86" customFormat="1" ht="10.199999999999999">
      <c r="B2345" s="87"/>
      <c r="C2345" s="87"/>
      <c r="D2345" s="89"/>
      <c r="R2345" s="89"/>
      <c r="S2345" s="89"/>
      <c r="T2345" s="89"/>
    </row>
    <row r="2346" spans="2:20" s="86" customFormat="1" ht="10.199999999999999">
      <c r="B2346" s="87"/>
      <c r="C2346" s="87"/>
      <c r="D2346" s="89"/>
      <c r="R2346" s="89"/>
      <c r="S2346" s="89"/>
      <c r="T2346" s="89"/>
    </row>
    <row r="2347" spans="2:20" s="86" customFormat="1" ht="10.199999999999999">
      <c r="B2347" s="87"/>
      <c r="C2347" s="87"/>
      <c r="D2347" s="89"/>
      <c r="R2347" s="89"/>
      <c r="S2347" s="89"/>
      <c r="T2347" s="89"/>
    </row>
    <row r="2348" spans="2:20" s="86" customFormat="1" ht="10.199999999999999">
      <c r="B2348" s="87"/>
      <c r="C2348" s="87"/>
      <c r="D2348" s="89"/>
      <c r="R2348" s="89"/>
      <c r="S2348" s="89"/>
      <c r="T2348" s="89"/>
    </row>
    <row r="2349" spans="2:20" s="86" customFormat="1" ht="10.199999999999999">
      <c r="B2349" s="87"/>
      <c r="C2349" s="87"/>
      <c r="D2349" s="89"/>
      <c r="R2349" s="89"/>
      <c r="S2349" s="89"/>
      <c r="T2349" s="89"/>
    </row>
    <row r="2350" spans="2:20" s="86" customFormat="1" ht="10.199999999999999">
      <c r="B2350" s="87"/>
      <c r="C2350" s="87"/>
      <c r="D2350" s="89"/>
      <c r="R2350" s="89"/>
      <c r="S2350" s="89"/>
      <c r="T2350" s="89"/>
    </row>
    <row r="2351" spans="2:20" s="86" customFormat="1" ht="10.199999999999999">
      <c r="B2351" s="87"/>
      <c r="C2351" s="87"/>
      <c r="D2351" s="89"/>
      <c r="R2351" s="89"/>
      <c r="S2351" s="89"/>
      <c r="T2351" s="89"/>
    </row>
    <row r="2352" spans="2:20" s="86" customFormat="1" ht="10.199999999999999">
      <c r="B2352" s="87"/>
      <c r="C2352" s="87"/>
      <c r="D2352" s="89"/>
      <c r="R2352" s="89"/>
      <c r="S2352" s="89"/>
      <c r="T2352" s="89"/>
    </row>
    <row r="2353" spans="2:20" s="86" customFormat="1" ht="10.199999999999999">
      <c r="B2353" s="87"/>
      <c r="C2353" s="87"/>
      <c r="D2353" s="89"/>
      <c r="R2353" s="89"/>
      <c r="S2353" s="89"/>
      <c r="T2353" s="89"/>
    </row>
    <row r="2354" spans="2:20" s="86" customFormat="1" ht="10.199999999999999">
      <c r="B2354" s="87"/>
      <c r="C2354" s="87"/>
      <c r="D2354" s="89"/>
      <c r="R2354" s="89"/>
      <c r="S2354" s="89"/>
      <c r="T2354" s="89"/>
    </row>
    <row r="2355" spans="2:20" s="86" customFormat="1" ht="10.199999999999999">
      <c r="B2355" s="87"/>
      <c r="C2355" s="87"/>
      <c r="D2355" s="89"/>
      <c r="R2355" s="89"/>
      <c r="S2355" s="89"/>
      <c r="T2355" s="89"/>
    </row>
    <row r="2356" spans="2:20" s="86" customFormat="1" ht="10.199999999999999">
      <c r="B2356" s="87"/>
      <c r="C2356" s="87"/>
      <c r="D2356" s="89"/>
      <c r="R2356" s="89"/>
      <c r="S2356" s="89"/>
      <c r="T2356" s="89"/>
    </row>
    <row r="2357" spans="2:20" s="86" customFormat="1" ht="10.199999999999999">
      <c r="B2357" s="87"/>
      <c r="C2357" s="87"/>
      <c r="D2357" s="89"/>
      <c r="R2357" s="89"/>
      <c r="S2357" s="89"/>
      <c r="T2357" s="89"/>
    </row>
    <row r="2358" spans="2:20" s="86" customFormat="1" ht="10.199999999999999">
      <c r="B2358" s="87"/>
      <c r="C2358" s="87"/>
      <c r="D2358" s="89"/>
      <c r="R2358" s="89"/>
      <c r="S2358" s="89"/>
      <c r="T2358" s="89"/>
    </row>
    <row r="2359" spans="2:20" s="86" customFormat="1" ht="10.199999999999999">
      <c r="B2359" s="87"/>
      <c r="C2359" s="87"/>
      <c r="D2359" s="89"/>
      <c r="R2359" s="89"/>
      <c r="S2359" s="89"/>
      <c r="T2359" s="89"/>
    </row>
    <row r="2360" spans="2:20" s="86" customFormat="1" ht="10.199999999999999">
      <c r="B2360" s="87"/>
      <c r="C2360" s="87"/>
      <c r="D2360" s="89"/>
      <c r="R2360" s="89"/>
      <c r="S2360" s="89"/>
      <c r="T2360" s="89"/>
    </row>
    <row r="2361" spans="2:20" s="86" customFormat="1" ht="10.199999999999999">
      <c r="B2361" s="87"/>
      <c r="C2361" s="87"/>
      <c r="D2361" s="89"/>
      <c r="R2361" s="89"/>
      <c r="S2361" s="89"/>
      <c r="T2361" s="89"/>
    </row>
    <row r="2362" spans="2:20" s="86" customFormat="1" ht="10.199999999999999">
      <c r="B2362" s="87"/>
      <c r="C2362" s="87"/>
      <c r="D2362" s="89"/>
      <c r="R2362" s="89"/>
      <c r="S2362" s="89"/>
      <c r="T2362" s="89"/>
    </row>
    <row r="2363" spans="2:20" s="86" customFormat="1" ht="10.199999999999999">
      <c r="B2363" s="87"/>
      <c r="C2363" s="87"/>
      <c r="D2363" s="89"/>
      <c r="R2363" s="89"/>
      <c r="S2363" s="89"/>
      <c r="T2363" s="89"/>
    </row>
    <row r="2364" spans="2:20" s="86" customFormat="1" ht="10.199999999999999">
      <c r="B2364" s="87"/>
      <c r="C2364" s="87"/>
      <c r="D2364" s="89"/>
      <c r="R2364" s="89"/>
      <c r="S2364" s="89"/>
      <c r="T2364" s="89"/>
    </row>
    <row r="2365" spans="2:20" s="86" customFormat="1" ht="10.199999999999999">
      <c r="B2365" s="87"/>
      <c r="C2365" s="87"/>
      <c r="D2365" s="89"/>
      <c r="R2365" s="89"/>
      <c r="S2365" s="89"/>
      <c r="T2365" s="89"/>
    </row>
    <row r="2366" spans="2:20" s="86" customFormat="1" ht="10.199999999999999">
      <c r="B2366" s="87"/>
      <c r="C2366" s="87"/>
      <c r="D2366" s="89"/>
      <c r="R2366" s="89"/>
      <c r="S2366" s="89"/>
      <c r="T2366" s="89"/>
    </row>
    <row r="2367" spans="2:20" s="86" customFormat="1" ht="10.199999999999999">
      <c r="B2367" s="87"/>
      <c r="C2367" s="87"/>
      <c r="D2367" s="89"/>
      <c r="R2367" s="89"/>
      <c r="S2367" s="89"/>
      <c r="T2367" s="89"/>
    </row>
    <row r="2368" spans="2:20" s="86" customFormat="1" ht="10.199999999999999">
      <c r="B2368" s="87"/>
      <c r="C2368" s="87"/>
      <c r="D2368" s="89"/>
      <c r="R2368" s="89"/>
      <c r="S2368" s="89"/>
      <c r="T2368" s="89"/>
    </row>
    <row r="2369" spans="2:20" s="86" customFormat="1" ht="10.199999999999999">
      <c r="B2369" s="87"/>
      <c r="C2369" s="87"/>
      <c r="D2369" s="89"/>
      <c r="R2369" s="89"/>
      <c r="S2369" s="89"/>
      <c r="T2369" s="89"/>
    </row>
    <row r="2370" spans="2:20" s="86" customFormat="1" ht="10.199999999999999">
      <c r="B2370" s="87"/>
      <c r="C2370" s="87"/>
      <c r="D2370" s="89"/>
      <c r="R2370" s="89"/>
      <c r="S2370" s="89"/>
      <c r="T2370" s="89"/>
    </row>
    <row r="2371" spans="2:20" s="86" customFormat="1" ht="10.199999999999999">
      <c r="B2371" s="87"/>
      <c r="C2371" s="87"/>
      <c r="D2371" s="89"/>
      <c r="R2371" s="89"/>
      <c r="S2371" s="89"/>
      <c r="T2371" s="89"/>
    </row>
    <row r="2372" spans="2:20" s="86" customFormat="1" ht="10.199999999999999">
      <c r="B2372" s="87"/>
      <c r="C2372" s="87"/>
      <c r="D2372" s="89"/>
      <c r="R2372" s="89"/>
      <c r="S2372" s="89"/>
      <c r="T2372" s="89"/>
    </row>
    <row r="2373" spans="2:20" s="86" customFormat="1" ht="10.199999999999999">
      <c r="B2373" s="87"/>
      <c r="C2373" s="87"/>
      <c r="D2373" s="89"/>
      <c r="R2373" s="89"/>
      <c r="S2373" s="89"/>
      <c r="T2373" s="89"/>
    </row>
    <row r="2374" spans="2:20" s="86" customFormat="1" ht="10.199999999999999">
      <c r="B2374" s="87"/>
      <c r="C2374" s="87"/>
      <c r="D2374" s="89"/>
      <c r="R2374" s="89"/>
      <c r="S2374" s="89"/>
      <c r="T2374" s="89"/>
    </row>
    <row r="2375" spans="2:20" s="86" customFormat="1" ht="10.199999999999999">
      <c r="B2375" s="87"/>
      <c r="C2375" s="87"/>
      <c r="D2375" s="89"/>
      <c r="R2375" s="89"/>
      <c r="S2375" s="89"/>
      <c r="T2375" s="89"/>
    </row>
    <row r="2376" spans="2:20" s="86" customFormat="1" ht="10.199999999999999">
      <c r="B2376" s="87"/>
      <c r="C2376" s="87"/>
      <c r="D2376" s="89"/>
      <c r="R2376" s="89"/>
      <c r="S2376" s="89"/>
      <c r="T2376" s="89"/>
    </row>
    <row r="2377" spans="2:20" s="86" customFormat="1" ht="10.199999999999999">
      <c r="B2377" s="87"/>
      <c r="C2377" s="87"/>
      <c r="D2377" s="89"/>
      <c r="R2377" s="89"/>
      <c r="S2377" s="89"/>
      <c r="T2377" s="89"/>
    </row>
    <row r="2378" spans="2:20" s="86" customFormat="1" ht="10.199999999999999">
      <c r="B2378" s="87"/>
      <c r="C2378" s="87"/>
      <c r="D2378" s="89"/>
      <c r="R2378" s="89"/>
      <c r="S2378" s="89"/>
      <c r="T2378" s="89"/>
    </row>
    <row r="2379" spans="2:20" s="86" customFormat="1" ht="10.199999999999999">
      <c r="B2379" s="87"/>
      <c r="C2379" s="87"/>
      <c r="D2379" s="89"/>
      <c r="R2379" s="89"/>
      <c r="S2379" s="89"/>
      <c r="T2379" s="89"/>
    </row>
    <row r="2380" spans="2:20" s="86" customFormat="1" ht="10.199999999999999">
      <c r="B2380" s="87"/>
      <c r="C2380" s="87"/>
      <c r="D2380" s="89"/>
      <c r="R2380" s="89"/>
      <c r="S2380" s="89"/>
      <c r="T2380" s="89"/>
    </row>
    <row r="2381" spans="2:20" s="86" customFormat="1" ht="10.199999999999999">
      <c r="B2381" s="87"/>
      <c r="C2381" s="87"/>
      <c r="D2381" s="89"/>
      <c r="R2381" s="89"/>
      <c r="S2381" s="89"/>
      <c r="T2381" s="89"/>
    </row>
    <row r="2382" spans="2:20" s="86" customFormat="1" ht="10.199999999999999">
      <c r="B2382" s="87"/>
      <c r="C2382" s="87"/>
      <c r="D2382" s="89"/>
      <c r="R2382" s="89"/>
      <c r="S2382" s="89"/>
      <c r="T2382" s="89"/>
    </row>
    <row r="2383" spans="2:20" s="86" customFormat="1" ht="10.199999999999999">
      <c r="B2383" s="87"/>
      <c r="C2383" s="87"/>
      <c r="D2383" s="89"/>
      <c r="R2383" s="89"/>
      <c r="S2383" s="89"/>
      <c r="T2383" s="89"/>
    </row>
    <row r="2384" spans="2:20" s="86" customFormat="1" ht="10.199999999999999">
      <c r="B2384" s="87"/>
      <c r="C2384" s="87"/>
      <c r="D2384" s="89"/>
      <c r="R2384" s="89"/>
      <c r="S2384" s="89"/>
      <c r="T2384" s="89"/>
    </row>
    <row r="2385" spans="2:20" s="86" customFormat="1" ht="10.199999999999999">
      <c r="B2385" s="87"/>
      <c r="C2385" s="87"/>
      <c r="D2385" s="89"/>
      <c r="R2385" s="89"/>
      <c r="S2385" s="89"/>
      <c r="T2385" s="89"/>
    </row>
    <row r="2386" spans="2:20" s="86" customFormat="1" ht="10.199999999999999">
      <c r="B2386" s="87"/>
      <c r="C2386" s="87"/>
      <c r="D2386" s="89"/>
      <c r="R2386" s="89"/>
      <c r="S2386" s="89"/>
      <c r="T2386" s="89"/>
    </row>
    <row r="2387" spans="2:20" s="86" customFormat="1" ht="10.199999999999999">
      <c r="B2387" s="87"/>
      <c r="C2387" s="87"/>
      <c r="D2387" s="89"/>
      <c r="R2387" s="89"/>
      <c r="S2387" s="89"/>
      <c r="T2387" s="89"/>
    </row>
    <row r="2388" spans="2:20" s="86" customFormat="1" ht="10.199999999999999">
      <c r="B2388" s="87"/>
      <c r="C2388" s="87"/>
      <c r="D2388" s="89"/>
      <c r="R2388" s="89"/>
      <c r="S2388" s="89"/>
      <c r="T2388" s="89"/>
    </row>
    <row r="2389" spans="2:20" s="86" customFormat="1" ht="10.199999999999999">
      <c r="B2389" s="87"/>
      <c r="C2389" s="87"/>
      <c r="D2389" s="89"/>
      <c r="R2389" s="89"/>
      <c r="S2389" s="89"/>
      <c r="T2389" s="89"/>
    </row>
    <row r="2390" spans="2:20" s="86" customFormat="1" ht="10.199999999999999">
      <c r="B2390" s="87"/>
      <c r="C2390" s="87"/>
      <c r="D2390" s="89"/>
      <c r="R2390" s="89"/>
      <c r="S2390" s="89"/>
      <c r="T2390" s="89"/>
    </row>
    <row r="2391" spans="2:20" s="86" customFormat="1" ht="10.199999999999999">
      <c r="B2391" s="87"/>
      <c r="C2391" s="87"/>
      <c r="D2391" s="89"/>
      <c r="R2391" s="89"/>
      <c r="S2391" s="89"/>
      <c r="T2391" s="89"/>
    </row>
    <row r="2392" spans="2:20" s="86" customFormat="1" ht="10.199999999999999">
      <c r="B2392" s="87"/>
      <c r="C2392" s="87"/>
      <c r="D2392" s="89"/>
      <c r="R2392" s="89"/>
      <c r="S2392" s="89"/>
      <c r="T2392" s="89"/>
    </row>
    <row r="2393" spans="2:20" s="86" customFormat="1" ht="10.199999999999999">
      <c r="B2393" s="87"/>
      <c r="C2393" s="87"/>
      <c r="D2393" s="89"/>
      <c r="R2393" s="89"/>
      <c r="S2393" s="89"/>
      <c r="T2393" s="89"/>
    </row>
    <row r="2394" spans="2:20" s="86" customFormat="1" ht="10.199999999999999">
      <c r="B2394" s="87"/>
      <c r="C2394" s="87"/>
      <c r="D2394" s="89"/>
      <c r="R2394" s="89"/>
      <c r="S2394" s="89"/>
      <c r="T2394" s="89"/>
    </row>
    <row r="2395" spans="2:20" s="86" customFormat="1" ht="10.199999999999999">
      <c r="B2395" s="87"/>
      <c r="C2395" s="87"/>
      <c r="D2395" s="89"/>
      <c r="R2395" s="89"/>
      <c r="S2395" s="89"/>
      <c r="T2395" s="89"/>
    </row>
    <row r="2396" spans="2:20" s="86" customFormat="1" ht="10.199999999999999">
      <c r="B2396" s="87"/>
      <c r="C2396" s="87"/>
      <c r="D2396" s="89"/>
      <c r="R2396" s="89"/>
      <c r="S2396" s="89"/>
      <c r="T2396" s="89"/>
    </row>
    <row r="2397" spans="2:20" s="86" customFormat="1" ht="10.199999999999999">
      <c r="B2397" s="87"/>
      <c r="C2397" s="87"/>
      <c r="D2397" s="89"/>
      <c r="R2397" s="89"/>
      <c r="S2397" s="89"/>
      <c r="T2397" s="89"/>
    </row>
    <row r="2398" spans="2:20" s="86" customFormat="1" ht="10.199999999999999">
      <c r="B2398" s="87"/>
      <c r="C2398" s="87"/>
      <c r="D2398" s="89"/>
      <c r="R2398" s="89"/>
      <c r="S2398" s="89"/>
      <c r="T2398" s="89"/>
    </row>
    <row r="2399" spans="2:20" s="86" customFormat="1" ht="10.199999999999999">
      <c r="B2399" s="87"/>
      <c r="C2399" s="87"/>
      <c r="D2399" s="89"/>
      <c r="R2399" s="89"/>
      <c r="S2399" s="89"/>
      <c r="T2399" s="89"/>
    </row>
    <row r="2400" spans="2:20" s="86" customFormat="1" ht="10.199999999999999">
      <c r="B2400" s="87"/>
      <c r="C2400" s="87"/>
      <c r="D2400" s="89"/>
      <c r="R2400" s="89"/>
      <c r="S2400" s="89"/>
      <c r="T2400" s="89"/>
    </row>
    <row r="2401" spans="2:20" s="86" customFormat="1" ht="10.199999999999999">
      <c r="B2401" s="87"/>
      <c r="C2401" s="87"/>
      <c r="D2401" s="89"/>
      <c r="R2401" s="89"/>
      <c r="S2401" s="89"/>
      <c r="T2401" s="89"/>
    </row>
    <row r="2402" spans="2:20" s="86" customFormat="1" ht="10.199999999999999">
      <c r="B2402" s="87"/>
      <c r="C2402" s="87"/>
      <c r="D2402" s="89"/>
      <c r="R2402" s="89"/>
      <c r="S2402" s="89"/>
      <c r="T2402" s="89"/>
    </row>
    <row r="2403" spans="2:20" s="86" customFormat="1" ht="10.199999999999999">
      <c r="B2403" s="87"/>
      <c r="C2403" s="87"/>
      <c r="D2403" s="89"/>
      <c r="R2403" s="89"/>
      <c r="S2403" s="89"/>
      <c r="T2403" s="89"/>
    </row>
    <row r="2404" spans="2:20" s="86" customFormat="1" ht="10.199999999999999">
      <c r="B2404" s="87"/>
      <c r="C2404" s="87"/>
      <c r="D2404" s="89"/>
      <c r="R2404" s="89"/>
      <c r="S2404" s="89"/>
      <c r="T2404" s="89"/>
    </row>
    <row r="2405" spans="2:20" s="86" customFormat="1" ht="10.199999999999999">
      <c r="B2405" s="87"/>
      <c r="C2405" s="87"/>
      <c r="D2405" s="89"/>
      <c r="R2405" s="89"/>
      <c r="S2405" s="89"/>
      <c r="T2405" s="89"/>
    </row>
    <row r="2406" spans="2:20" s="86" customFormat="1" ht="10.199999999999999">
      <c r="B2406" s="87"/>
      <c r="C2406" s="87"/>
      <c r="D2406" s="89"/>
      <c r="R2406" s="89"/>
      <c r="S2406" s="89"/>
      <c r="T2406" s="89"/>
    </row>
    <row r="2407" spans="2:20" s="86" customFormat="1" ht="10.199999999999999">
      <c r="B2407" s="87"/>
      <c r="C2407" s="87"/>
      <c r="D2407" s="89"/>
      <c r="R2407" s="89"/>
      <c r="S2407" s="89"/>
      <c r="T2407" s="89"/>
    </row>
    <row r="2408" spans="2:20" s="86" customFormat="1" ht="10.199999999999999">
      <c r="B2408" s="87"/>
      <c r="C2408" s="87"/>
      <c r="D2408" s="89"/>
      <c r="R2408" s="89"/>
      <c r="S2408" s="89"/>
      <c r="T2408" s="89"/>
    </row>
    <row r="2409" spans="2:20" s="86" customFormat="1" ht="10.199999999999999">
      <c r="B2409" s="87"/>
      <c r="C2409" s="87"/>
      <c r="D2409" s="89"/>
      <c r="R2409" s="89"/>
      <c r="S2409" s="89"/>
      <c r="T2409" s="89"/>
    </row>
    <row r="2410" spans="2:20" s="86" customFormat="1" ht="10.199999999999999">
      <c r="B2410" s="87"/>
      <c r="C2410" s="87"/>
      <c r="D2410" s="89"/>
      <c r="R2410" s="89"/>
      <c r="S2410" s="89"/>
      <c r="T2410" s="89"/>
    </row>
    <row r="2411" spans="2:20" s="86" customFormat="1" ht="10.199999999999999">
      <c r="B2411" s="87"/>
      <c r="C2411" s="87"/>
      <c r="D2411" s="89"/>
      <c r="R2411" s="89"/>
      <c r="S2411" s="89"/>
      <c r="T2411" s="89"/>
    </row>
    <row r="2412" spans="2:20" s="86" customFormat="1" ht="10.199999999999999">
      <c r="B2412" s="87"/>
      <c r="C2412" s="87"/>
      <c r="D2412" s="89"/>
      <c r="R2412" s="89"/>
      <c r="S2412" s="89"/>
      <c r="T2412" s="89"/>
    </row>
    <row r="2413" spans="2:20" s="86" customFormat="1" ht="10.199999999999999">
      <c r="B2413" s="87"/>
      <c r="C2413" s="87"/>
      <c r="D2413" s="89"/>
      <c r="R2413" s="89"/>
      <c r="S2413" s="89"/>
      <c r="T2413" s="89"/>
    </row>
    <row r="2414" spans="2:20" s="86" customFormat="1" ht="10.199999999999999">
      <c r="B2414" s="87"/>
      <c r="C2414" s="87"/>
      <c r="D2414" s="89"/>
      <c r="R2414" s="89"/>
      <c r="S2414" s="89"/>
      <c r="T2414" s="89"/>
    </row>
    <row r="2415" spans="2:20" s="86" customFormat="1" ht="10.199999999999999">
      <c r="B2415" s="87"/>
      <c r="C2415" s="87"/>
      <c r="D2415" s="89"/>
      <c r="R2415" s="89"/>
      <c r="S2415" s="89"/>
      <c r="T2415" s="89"/>
    </row>
    <row r="2416" spans="2:20" s="86" customFormat="1" ht="10.199999999999999">
      <c r="B2416" s="87"/>
      <c r="C2416" s="87"/>
      <c r="D2416" s="89"/>
      <c r="R2416" s="89"/>
      <c r="S2416" s="89"/>
      <c r="T2416" s="89"/>
    </row>
    <row r="2417" spans="2:20" s="86" customFormat="1" ht="10.199999999999999">
      <c r="B2417" s="87"/>
      <c r="C2417" s="87"/>
      <c r="D2417" s="89"/>
      <c r="R2417" s="89"/>
      <c r="S2417" s="89"/>
      <c r="T2417" s="89"/>
    </row>
    <row r="2418" spans="2:20" s="86" customFormat="1" ht="10.199999999999999">
      <c r="B2418" s="87"/>
      <c r="C2418" s="87"/>
      <c r="D2418" s="89"/>
      <c r="R2418" s="89"/>
      <c r="S2418" s="89"/>
      <c r="T2418" s="89"/>
    </row>
    <row r="2419" spans="2:20" s="86" customFormat="1" ht="10.199999999999999">
      <c r="B2419" s="87"/>
      <c r="C2419" s="87"/>
      <c r="D2419" s="89"/>
      <c r="R2419" s="89"/>
      <c r="S2419" s="89"/>
      <c r="T2419" s="89"/>
    </row>
    <row r="2420" spans="2:20" s="86" customFormat="1" ht="10.199999999999999">
      <c r="B2420" s="87"/>
      <c r="C2420" s="87"/>
      <c r="D2420" s="89"/>
      <c r="R2420" s="89"/>
      <c r="S2420" s="89"/>
      <c r="T2420" s="89"/>
    </row>
    <row r="2421" spans="2:20" s="86" customFormat="1" ht="10.199999999999999">
      <c r="B2421" s="87"/>
      <c r="C2421" s="87"/>
      <c r="D2421" s="89"/>
      <c r="R2421" s="89"/>
      <c r="S2421" s="89"/>
      <c r="T2421" s="89"/>
    </row>
    <row r="2422" spans="2:20" s="86" customFormat="1" ht="10.199999999999999">
      <c r="B2422" s="87"/>
      <c r="C2422" s="87"/>
      <c r="D2422" s="89"/>
      <c r="R2422" s="89"/>
      <c r="S2422" s="89"/>
      <c r="T2422" s="89"/>
    </row>
    <row r="2423" spans="2:20" s="86" customFormat="1" ht="10.199999999999999">
      <c r="B2423" s="87"/>
      <c r="C2423" s="87"/>
      <c r="D2423" s="89"/>
      <c r="R2423" s="89"/>
      <c r="S2423" s="89"/>
      <c r="T2423" s="89"/>
    </row>
    <row r="2424" spans="2:20" s="86" customFormat="1" ht="10.199999999999999">
      <c r="B2424" s="87"/>
      <c r="C2424" s="87"/>
      <c r="D2424" s="89"/>
      <c r="R2424" s="89"/>
      <c r="S2424" s="89"/>
      <c r="T2424" s="89"/>
    </row>
    <row r="2425" spans="2:20" s="86" customFormat="1" ht="10.199999999999999">
      <c r="B2425" s="87"/>
      <c r="C2425" s="87"/>
      <c r="D2425" s="89"/>
      <c r="R2425" s="89"/>
      <c r="S2425" s="89"/>
      <c r="T2425" s="89"/>
    </row>
    <row r="2426" spans="2:20" s="86" customFormat="1" ht="10.199999999999999">
      <c r="B2426" s="87"/>
      <c r="C2426" s="87"/>
      <c r="D2426" s="89"/>
      <c r="R2426" s="89"/>
      <c r="S2426" s="89"/>
      <c r="T2426" s="89"/>
    </row>
    <row r="2427" spans="2:20" s="86" customFormat="1" ht="10.199999999999999">
      <c r="B2427" s="87"/>
      <c r="C2427" s="87"/>
      <c r="D2427" s="89"/>
      <c r="R2427" s="89"/>
      <c r="S2427" s="89"/>
      <c r="T2427" s="89"/>
    </row>
    <row r="2428" spans="2:20" s="86" customFormat="1" ht="10.199999999999999">
      <c r="B2428" s="87"/>
      <c r="C2428" s="87"/>
      <c r="D2428" s="89"/>
      <c r="R2428" s="89"/>
      <c r="S2428" s="89"/>
      <c r="T2428" s="89"/>
    </row>
    <row r="2429" spans="2:20" s="86" customFormat="1" ht="10.199999999999999">
      <c r="B2429" s="87"/>
      <c r="C2429" s="87"/>
      <c r="D2429" s="89"/>
      <c r="R2429" s="89"/>
      <c r="S2429" s="89"/>
      <c r="T2429" s="89"/>
    </row>
    <row r="2430" spans="2:20" s="86" customFormat="1" ht="10.199999999999999">
      <c r="B2430" s="87"/>
      <c r="C2430" s="87"/>
      <c r="D2430" s="89"/>
      <c r="R2430" s="89"/>
      <c r="S2430" s="89"/>
      <c r="T2430" s="89"/>
    </row>
    <row r="2431" spans="2:20" s="86" customFormat="1" ht="10.199999999999999">
      <c r="B2431" s="87"/>
      <c r="C2431" s="87"/>
      <c r="D2431" s="89"/>
      <c r="R2431" s="89"/>
      <c r="S2431" s="89"/>
      <c r="T2431" s="89"/>
    </row>
    <row r="2432" spans="2:20" s="86" customFormat="1" ht="10.199999999999999">
      <c r="B2432" s="87"/>
      <c r="C2432" s="87"/>
      <c r="D2432" s="89"/>
      <c r="R2432" s="89"/>
      <c r="S2432" s="89"/>
      <c r="T2432" s="89"/>
    </row>
    <row r="2433" spans="2:20" s="86" customFormat="1" ht="10.199999999999999">
      <c r="B2433" s="87"/>
      <c r="C2433" s="87"/>
      <c r="D2433" s="89"/>
      <c r="R2433" s="89"/>
      <c r="S2433" s="89"/>
      <c r="T2433" s="89"/>
    </row>
    <row r="2434" spans="2:20" s="86" customFormat="1" ht="10.199999999999999">
      <c r="B2434" s="87"/>
      <c r="C2434" s="87"/>
      <c r="D2434" s="89"/>
      <c r="R2434" s="89"/>
      <c r="S2434" s="89"/>
      <c r="T2434" s="89"/>
    </row>
    <row r="2435" spans="2:20" s="86" customFormat="1" ht="10.199999999999999">
      <c r="B2435" s="87"/>
      <c r="C2435" s="87"/>
      <c r="D2435" s="89"/>
      <c r="R2435" s="89"/>
      <c r="S2435" s="89"/>
      <c r="T2435" s="89"/>
    </row>
    <row r="2436" spans="2:20" s="86" customFormat="1" ht="10.199999999999999">
      <c r="B2436" s="87"/>
      <c r="C2436" s="87"/>
      <c r="D2436" s="89"/>
      <c r="R2436" s="89"/>
      <c r="S2436" s="89"/>
      <c r="T2436" s="89"/>
    </row>
    <row r="2437" spans="2:20" s="86" customFormat="1" ht="10.199999999999999">
      <c r="B2437" s="87"/>
      <c r="C2437" s="87"/>
      <c r="D2437" s="89"/>
      <c r="R2437" s="89"/>
      <c r="S2437" s="89"/>
      <c r="T2437" s="89"/>
    </row>
    <row r="2438" spans="2:20" s="86" customFormat="1" ht="10.199999999999999">
      <c r="B2438" s="87"/>
      <c r="C2438" s="87"/>
      <c r="D2438" s="89"/>
      <c r="R2438" s="89"/>
      <c r="S2438" s="89"/>
      <c r="T2438" s="89"/>
    </row>
    <row r="2439" spans="2:20" s="86" customFormat="1" ht="10.199999999999999">
      <c r="B2439" s="87"/>
      <c r="C2439" s="87"/>
      <c r="D2439" s="89"/>
      <c r="R2439" s="89"/>
      <c r="S2439" s="89"/>
      <c r="T2439" s="89"/>
    </row>
    <row r="2440" spans="2:20" s="86" customFormat="1" ht="10.199999999999999">
      <c r="B2440" s="87"/>
      <c r="C2440" s="87"/>
      <c r="D2440" s="89"/>
      <c r="R2440" s="89"/>
      <c r="S2440" s="89"/>
      <c r="T2440" s="89"/>
    </row>
    <row r="2441" spans="2:20" s="86" customFormat="1" ht="10.199999999999999">
      <c r="B2441" s="87"/>
      <c r="C2441" s="87"/>
      <c r="D2441" s="89"/>
      <c r="R2441" s="89"/>
      <c r="S2441" s="89"/>
      <c r="T2441" s="89"/>
    </row>
    <row r="2442" spans="2:20" s="86" customFormat="1" ht="10.199999999999999">
      <c r="B2442" s="87"/>
      <c r="C2442" s="87"/>
      <c r="D2442" s="89"/>
      <c r="R2442" s="89"/>
      <c r="S2442" s="89"/>
      <c r="T2442" s="89"/>
    </row>
    <row r="2443" spans="2:20" s="86" customFormat="1" ht="10.199999999999999">
      <c r="B2443" s="87"/>
      <c r="C2443" s="87"/>
      <c r="D2443" s="89"/>
      <c r="R2443" s="89"/>
      <c r="S2443" s="89"/>
      <c r="T2443" s="89"/>
    </row>
    <row r="2444" spans="2:20" s="86" customFormat="1" ht="10.199999999999999">
      <c r="B2444" s="87"/>
      <c r="C2444" s="87"/>
      <c r="D2444" s="89"/>
      <c r="R2444" s="89"/>
      <c r="S2444" s="89"/>
      <c r="T2444" s="89"/>
    </row>
    <row r="2445" spans="2:20" s="86" customFormat="1" ht="10.199999999999999">
      <c r="B2445" s="87"/>
      <c r="C2445" s="87"/>
      <c r="D2445" s="89"/>
      <c r="R2445" s="89"/>
      <c r="S2445" s="89"/>
      <c r="T2445" s="89"/>
    </row>
    <row r="2446" spans="2:20" s="86" customFormat="1" ht="10.199999999999999">
      <c r="B2446" s="87"/>
      <c r="C2446" s="87"/>
      <c r="D2446" s="89"/>
      <c r="R2446" s="89"/>
      <c r="S2446" s="89"/>
      <c r="T2446" s="89"/>
    </row>
    <row r="2447" spans="2:20" s="86" customFormat="1" ht="10.199999999999999">
      <c r="B2447" s="87"/>
      <c r="C2447" s="87"/>
      <c r="D2447" s="89"/>
      <c r="R2447" s="89"/>
      <c r="S2447" s="89"/>
      <c r="T2447" s="89"/>
    </row>
    <row r="2448" spans="2:20" s="86" customFormat="1" ht="10.199999999999999">
      <c r="B2448" s="87"/>
      <c r="C2448" s="87"/>
      <c r="D2448" s="89"/>
      <c r="R2448" s="89"/>
      <c r="S2448" s="89"/>
      <c r="T2448" s="89"/>
    </row>
    <row r="2449" spans="2:20" s="86" customFormat="1" ht="10.199999999999999">
      <c r="B2449" s="87"/>
      <c r="C2449" s="87"/>
      <c r="D2449" s="89"/>
      <c r="R2449" s="89"/>
      <c r="S2449" s="89"/>
      <c r="T2449" s="89"/>
    </row>
    <row r="2450" spans="2:20" s="86" customFormat="1" ht="10.199999999999999">
      <c r="B2450" s="87"/>
      <c r="C2450" s="87"/>
      <c r="D2450" s="89"/>
      <c r="R2450" s="89"/>
      <c r="S2450" s="89"/>
      <c r="T2450" s="89"/>
    </row>
    <row r="2451" spans="2:20" s="86" customFormat="1" ht="10.199999999999999">
      <c r="B2451" s="87"/>
      <c r="C2451" s="87"/>
      <c r="D2451" s="89"/>
      <c r="R2451" s="89"/>
      <c r="S2451" s="89"/>
      <c r="T2451" s="89"/>
    </row>
    <row r="2452" spans="2:20" s="86" customFormat="1" ht="10.199999999999999">
      <c r="B2452" s="87"/>
      <c r="C2452" s="87"/>
      <c r="D2452" s="89"/>
      <c r="R2452" s="89"/>
      <c r="S2452" s="89"/>
      <c r="T2452" s="89"/>
    </row>
    <row r="2453" spans="2:20" s="86" customFormat="1" ht="10.199999999999999">
      <c r="B2453" s="87"/>
      <c r="C2453" s="87"/>
      <c r="D2453" s="89"/>
      <c r="R2453" s="89"/>
      <c r="S2453" s="89"/>
      <c r="T2453" s="89"/>
    </row>
    <row r="2454" spans="2:20" s="86" customFormat="1" ht="10.199999999999999">
      <c r="B2454" s="87"/>
      <c r="C2454" s="87"/>
      <c r="D2454" s="89"/>
      <c r="R2454" s="89"/>
      <c r="S2454" s="89"/>
      <c r="T2454" s="89"/>
    </row>
    <row r="2455" spans="2:20" s="86" customFormat="1" ht="10.199999999999999">
      <c r="B2455" s="87"/>
      <c r="C2455" s="87"/>
      <c r="D2455" s="89"/>
      <c r="R2455" s="89"/>
      <c r="S2455" s="89"/>
      <c r="T2455" s="89"/>
    </row>
    <row r="2456" spans="2:20" s="86" customFormat="1" ht="10.199999999999999">
      <c r="B2456" s="87"/>
      <c r="C2456" s="87"/>
      <c r="D2456" s="89"/>
      <c r="R2456" s="89"/>
      <c r="S2456" s="89"/>
      <c r="T2456" s="89"/>
    </row>
    <row r="2457" spans="2:20" s="86" customFormat="1" ht="10.199999999999999">
      <c r="B2457" s="87"/>
      <c r="C2457" s="87"/>
      <c r="D2457" s="89"/>
      <c r="R2457" s="89"/>
      <c r="S2457" s="89"/>
      <c r="T2457" s="89"/>
    </row>
    <row r="2458" spans="2:20" s="86" customFormat="1" ht="10.199999999999999">
      <c r="B2458" s="87"/>
      <c r="C2458" s="87"/>
      <c r="D2458" s="89"/>
      <c r="R2458" s="89"/>
      <c r="S2458" s="89"/>
      <c r="T2458" s="89"/>
    </row>
    <row r="2459" spans="2:20" s="86" customFormat="1" ht="10.199999999999999">
      <c r="B2459" s="87"/>
      <c r="C2459" s="87"/>
      <c r="D2459" s="89"/>
      <c r="R2459" s="89"/>
      <c r="S2459" s="89"/>
      <c r="T2459" s="89"/>
    </row>
    <row r="2460" spans="2:20" s="86" customFormat="1" ht="10.199999999999999">
      <c r="B2460" s="87"/>
      <c r="C2460" s="87"/>
      <c r="D2460" s="89"/>
      <c r="R2460" s="89"/>
      <c r="S2460" s="89"/>
      <c r="T2460" s="89"/>
    </row>
    <row r="2461" spans="2:20" s="86" customFormat="1" ht="10.199999999999999">
      <c r="B2461" s="87"/>
      <c r="C2461" s="87"/>
      <c r="D2461" s="89"/>
      <c r="R2461" s="89"/>
      <c r="S2461" s="89"/>
      <c r="T2461" s="89"/>
    </row>
    <row r="2462" spans="2:20" s="86" customFormat="1" ht="10.199999999999999">
      <c r="B2462" s="87"/>
      <c r="C2462" s="87"/>
      <c r="D2462" s="89"/>
      <c r="R2462" s="89"/>
      <c r="S2462" s="89"/>
      <c r="T2462" s="89"/>
    </row>
    <row r="2463" spans="2:20" s="86" customFormat="1" ht="10.199999999999999">
      <c r="B2463" s="87"/>
      <c r="C2463" s="87"/>
      <c r="D2463" s="89"/>
      <c r="R2463" s="89"/>
      <c r="S2463" s="89"/>
      <c r="T2463" s="89"/>
    </row>
    <row r="2464" spans="2:20" s="86" customFormat="1" ht="10.199999999999999">
      <c r="B2464" s="87"/>
      <c r="C2464" s="87"/>
      <c r="D2464" s="89"/>
      <c r="R2464" s="89"/>
      <c r="S2464" s="89"/>
      <c r="T2464" s="89"/>
    </row>
    <row r="2465" spans="2:20" s="86" customFormat="1" ht="10.199999999999999">
      <c r="B2465" s="87"/>
      <c r="C2465" s="87"/>
      <c r="D2465" s="89"/>
      <c r="R2465" s="89"/>
      <c r="S2465" s="89"/>
      <c r="T2465" s="89"/>
    </row>
    <row r="2466" spans="2:20" s="86" customFormat="1" ht="10.199999999999999">
      <c r="B2466" s="87"/>
      <c r="C2466" s="87"/>
      <c r="D2466" s="89"/>
      <c r="R2466" s="89"/>
      <c r="S2466" s="89"/>
      <c r="T2466" s="89"/>
    </row>
    <row r="2467" spans="2:20" s="86" customFormat="1" ht="10.199999999999999">
      <c r="B2467" s="87"/>
      <c r="C2467" s="87"/>
      <c r="D2467" s="89"/>
      <c r="R2467" s="89"/>
      <c r="S2467" s="89"/>
      <c r="T2467" s="89"/>
    </row>
    <row r="2468" spans="2:20" s="86" customFormat="1" ht="10.199999999999999">
      <c r="B2468" s="87"/>
      <c r="C2468" s="87"/>
      <c r="D2468" s="89"/>
      <c r="R2468" s="89"/>
      <c r="S2468" s="89"/>
      <c r="T2468" s="89"/>
    </row>
    <row r="2469" spans="2:20" s="86" customFormat="1" ht="10.199999999999999">
      <c r="B2469" s="87"/>
      <c r="C2469" s="87"/>
      <c r="D2469" s="89"/>
      <c r="R2469" s="89"/>
      <c r="S2469" s="89"/>
      <c r="T2469" s="89"/>
    </row>
    <row r="2470" spans="2:20" s="86" customFormat="1" ht="10.199999999999999">
      <c r="B2470" s="87"/>
      <c r="C2470" s="87"/>
      <c r="D2470" s="89"/>
      <c r="R2470" s="89"/>
      <c r="S2470" s="89"/>
      <c r="T2470" s="89"/>
    </row>
    <row r="2471" spans="2:20" s="86" customFormat="1" ht="10.199999999999999">
      <c r="B2471" s="87"/>
      <c r="C2471" s="87"/>
      <c r="D2471" s="89"/>
      <c r="R2471" s="89"/>
      <c r="S2471" s="89"/>
      <c r="T2471" s="89"/>
    </row>
    <row r="2472" spans="2:20" s="86" customFormat="1" ht="10.199999999999999">
      <c r="B2472" s="87"/>
      <c r="C2472" s="87"/>
      <c r="D2472" s="89"/>
      <c r="R2472" s="89"/>
      <c r="S2472" s="89"/>
      <c r="T2472" s="89"/>
    </row>
    <row r="2473" spans="2:20" s="86" customFormat="1" ht="10.199999999999999">
      <c r="B2473" s="87"/>
      <c r="C2473" s="87"/>
      <c r="D2473" s="89"/>
      <c r="R2473" s="89"/>
      <c r="S2473" s="89"/>
      <c r="T2473" s="89"/>
    </row>
    <row r="2474" spans="2:20" s="86" customFormat="1" ht="10.199999999999999">
      <c r="B2474" s="87"/>
      <c r="C2474" s="87"/>
      <c r="D2474" s="89"/>
      <c r="R2474" s="89"/>
      <c r="S2474" s="89"/>
      <c r="T2474" s="89"/>
    </row>
    <row r="2475" spans="2:20" s="86" customFormat="1" ht="10.199999999999999">
      <c r="B2475" s="87"/>
      <c r="C2475" s="87"/>
      <c r="D2475" s="89"/>
      <c r="R2475" s="89"/>
      <c r="S2475" s="89"/>
      <c r="T2475" s="89"/>
    </row>
    <row r="2476" spans="2:20" s="86" customFormat="1" ht="10.199999999999999">
      <c r="B2476" s="87"/>
      <c r="C2476" s="87"/>
      <c r="D2476" s="89"/>
      <c r="R2476" s="89"/>
      <c r="S2476" s="89"/>
      <c r="T2476" s="89"/>
    </row>
    <row r="2477" spans="2:20" s="86" customFormat="1" ht="10.199999999999999">
      <c r="B2477" s="87"/>
      <c r="C2477" s="87"/>
      <c r="D2477" s="89"/>
      <c r="R2477" s="89"/>
      <c r="S2477" s="89"/>
      <c r="T2477" s="89"/>
    </row>
    <row r="2478" spans="2:20" s="86" customFormat="1" ht="10.199999999999999">
      <c r="B2478" s="87"/>
      <c r="C2478" s="87"/>
      <c r="D2478" s="89"/>
      <c r="R2478" s="89"/>
      <c r="S2478" s="89"/>
      <c r="T2478" s="89"/>
    </row>
    <row r="2479" spans="2:20" s="86" customFormat="1" ht="10.199999999999999">
      <c r="B2479" s="87"/>
      <c r="C2479" s="87"/>
      <c r="D2479" s="89"/>
      <c r="R2479" s="89"/>
      <c r="S2479" s="89"/>
      <c r="T2479" s="89"/>
    </row>
    <row r="2480" spans="2:20" s="86" customFormat="1" ht="10.199999999999999">
      <c r="B2480" s="87"/>
      <c r="C2480" s="87"/>
      <c r="D2480" s="89"/>
      <c r="R2480" s="89"/>
      <c r="S2480" s="89"/>
      <c r="T2480" s="89"/>
    </row>
    <row r="2481" spans="2:20" s="86" customFormat="1" ht="10.199999999999999">
      <c r="B2481" s="87"/>
      <c r="C2481" s="87"/>
      <c r="D2481" s="89"/>
      <c r="R2481" s="89"/>
      <c r="S2481" s="89"/>
      <c r="T2481" s="89"/>
    </row>
    <row r="2482" spans="2:20" s="86" customFormat="1" ht="10.199999999999999">
      <c r="B2482" s="87"/>
      <c r="C2482" s="87"/>
      <c r="D2482" s="89"/>
      <c r="R2482" s="89"/>
      <c r="S2482" s="89"/>
      <c r="T2482" s="89"/>
    </row>
    <row r="2483" spans="2:20" s="86" customFormat="1" ht="10.199999999999999">
      <c r="B2483" s="87"/>
      <c r="C2483" s="87"/>
      <c r="D2483" s="89"/>
      <c r="R2483" s="89"/>
      <c r="S2483" s="89"/>
      <c r="T2483" s="89"/>
    </row>
    <row r="2484" spans="2:20" s="86" customFormat="1" ht="10.199999999999999">
      <c r="B2484" s="87"/>
      <c r="C2484" s="87"/>
      <c r="D2484" s="89"/>
      <c r="R2484" s="89"/>
      <c r="S2484" s="89"/>
      <c r="T2484" s="89"/>
    </row>
    <row r="2485" spans="2:20" s="86" customFormat="1" ht="10.199999999999999">
      <c r="B2485" s="87"/>
      <c r="C2485" s="87"/>
      <c r="D2485" s="89"/>
      <c r="R2485" s="89"/>
      <c r="S2485" s="89"/>
      <c r="T2485" s="89"/>
    </row>
    <row r="2486" spans="2:20" s="86" customFormat="1" ht="10.199999999999999">
      <c r="B2486" s="87"/>
      <c r="C2486" s="87"/>
      <c r="D2486" s="89"/>
      <c r="R2486" s="89"/>
      <c r="S2486" s="89"/>
      <c r="T2486" s="89"/>
    </row>
    <row r="2487" spans="2:20" s="86" customFormat="1" ht="10.199999999999999">
      <c r="B2487" s="87"/>
      <c r="C2487" s="87"/>
      <c r="D2487" s="89"/>
      <c r="R2487" s="89"/>
      <c r="S2487" s="89"/>
      <c r="T2487" s="89"/>
    </row>
    <row r="2488" spans="2:20" s="86" customFormat="1" ht="10.199999999999999">
      <c r="B2488" s="87"/>
      <c r="C2488" s="87"/>
      <c r="D2488" s="89"/>
      <c r="R2488" s="89"/>
      <c r="S2488" s="89"/>
      <c r="T2488" s="89"/>
    </row>
    <row r="2489" spans="2:20" s="86" customFormat="1" ht="10.199999999999999">
      <c r="B2489" s="87"/>
      <c r="C2489" s="87"/>
      <c r="D2489" s="89"/>
      <c r="R2489" s="89"/>
      <c r="S2489" s="89"/>
      <c r="T2489" s="89"/>
    </row>
    <row r="2490" spans="2:20" s="86" customFormat="1" ht="10.199999999999999">
      <c r="B2490" s="87"/>
      <c r="C2490" s="87"/>
      <c r="D2490" s="89"/>
      <c r="R2490" s="89"/>
      <c r="S2490" s="89"/>
      <c r="T2490" s="89"/>
    </row>
    <row r="2491" spans="2:20" s="86" customFormat="1" ht="10.199999999999999">
      <c r="B2491" s="87"/>
      <c r="C2491" s="87"/>
      <c r="D2491" s="89"/>
      <c r="R2491" s="89"/>
      <c r="S2491" s="89"/>
      <c r="T2491" s="89"/>
    </row>
    <row r="2492" spans="2:20" s="86" customFormat="1" ht="10.199999999999999">
      <c r="B2492" s="87"/>
      <c r="C2492" s="87"/>
      <c r="D2492" s="89"/>
      <c r="R2492" s="89"/>
      <c r="S2492" s="89"/>
      <c r="T2492" s="89"/>
    </row>
    <row r="2493" spans="2:20" s="86" customFormat="1" ht="10.199999999999999">
      <c r="B2493" s="87"/>
      <c r="C2493" s="87"/>
      <c r="D2493" s="89"/>
      <c r="R2493" s="89"/>
      <c r="S2493" s="89"/>
      <c r="T2493" s="89"/>
    </row>
    <row r="2494" spans="2:20" s="86" customFormat="1" ht="10.199999999999999">
      <c r="B2494" s="87"/>
      <c r="C2494" s="87"/>
      <c r="D2494" s="89"/>
      <c r="R2494" s="89"/>
      <c r="S2494" s="89"/>
      <c r="T2494" s="89"/>
    </row>
    <row r="2495" spans="2:20" s="86" customFormat="1" ht="10.199999999999999">
      <c r="B2495" s="87"/>
      <c r="C2495" s="87"/>
      <c r="D2495" s="89"/>
      <c r="R2495" s="89"/>
      <c r="S2495" s="89"/>
      <c r="T2495" s="89"/>
    </row>
    <row r="2496" spans="2:20" s="86" customFormat="1" ht="10.199999999999999">
      <c r="B2496" s="87"/>
      <c r="C2496" s="87"/>
      <c r="D2496" s="89"/>
      <c r="R2496" s="89"/>
      <c r="S2496" s="89"/>
      <c r="T2496" s="89"/>
    </row>
    <row r="2497" spans="2:20" s="86" customFormat="1" ht="10.199999999999999">
      <c r="B2497" s="87"/>
      <c r="C2497" s="87"/>
      <c r="D2497" s="89"/>
      <c r="R2497" s="89"/>
      <c r="S2497" s="89"/>
      <c r="T2497" s="89"/>
    </row>
    <row r="2498" spans="2:20" s="86" customFormat="1" ht="10.199999999999999">
      <c r="B2498" s="87"/>
      <c r="C2498" s="87"/>
      <c r="D2498" s="89"/>
      <c r="R2498" s="89"/>
      <c r="S2498" s="89"/>
      <c r="T2498" s="89"/>
    </row>
    <row r="2499" spans="2:20" s="86" customFormat="1" ht="10.199999999999999">
      <c r="B2499" s="87"/>
      <c r="C2499" s="87"/>
      <c r="D2499" s="89"/>
      <c r="R2499" s="89"/>
      <c r="S2499" s="89"/>
      <c r="T2499" s="89"/>
    </row>
    <row r="2500" spans="2:20" s="86" customFormat="1" ht="10.199999999999999">
      <c r="B2500" s="87"/>
      <c r="C2500" s="87"/>
      <c r="D2500" s="89"/>
      <c r="R2500" s="89"/>
      <c r="S2500" s="89"/>
      <c r="T2500" s="89"/>
    </row>
    <row r="2501" spans="2:20" s="86" customFormat="1" ht="10.199999999999999">
      <c r="B2501" s="87"/>
      <c r="C2501" s="87"/>
      <c r="D2501" s="89"/>
      <c r="R2501" s="89"/>
      <c r="S2501" s="89"/>
      <c r="T2501" s="89"/>
    </row>
    <row r="2502" spans="2:20" s="86" customFormat="1" ht="10.199999999999999">
      <c r="B2502" s="87"/>
      <c r="C2502" s="87"/>
      <c r="D2502" s="89"/>
      <c r="R2502" s="89"/>
      <c r="S2502" s="89"/>
      <c r="T2502" s="89"/>
    </row>
    <row r="2503" spans="2:20" s="86" customFormat="1" ht="10.199999999999999">
      <c r="B2503" s="87"/>
      <c r="C2503" s="87"/>
      <c r="D2503" s="89"/>
      <c r="R2503" s="89"/>
      <c r="S2503" s="89"/>
      <c r="T2503" s="89"/>
    </row>
    <row r="2504" spans="2:20" s="86" customFormat="1" ht="10.199999999999999">
      <c r="B2504" s="87"/>
      <c r="C2504" s="87"/>
      <c r="D2504" s="89"/>
      <c r="R2504" s="89"/>
      <c r="S2504" s="89"/>
      <c r="T2504" s="89"/>
    </row>
    <row r="2505" spans="2:20" s="86" customFormat="1" ht="10.199999999999999">
      <c r="B2505" s="87"/>
      <c r="C2505" s="87"/>
      <c r="D2505" s="89"/>
      <c r="R2505" s="89"/>
      <c r="S2505" s="89"/>
      <c r="T2505" s="89"/>
    </row>
    <row r="2506" spans="2:20" s="86" customFormat="1" ht="10.199999999999999">
      <c r="B2506" s="87"/>
      <c r="C2506" s="87"/>
      <c r="D2506" s="89"/>
      <c r="R2506" s="89"/>
      <c r="S2506" s="89"/>
      <c r="T2506" s="89"/>
    </row>
    <row r="2507" spans="2:20" s="86" customFormat="1" ht="10.199999999999999">
      <c r="B2507" s="87"/>
      <c r="C2507" s="87"/>
      <c r="D2507" s="89"/>
      <c r="R2507" s="89"/>
      <c r="S2507" s="89"/>
      <c r="T2507" s="89"/>
    </row>
    <row r="2508" spans="2:20" s="86" customFormat="1" ht="10.199999999999999">
      <c r="B2508" s="87"/>
      <c r="C2508" s="87"/>
      <c r="D2508" s="89"/>
      <c r="R2508" s="89"/>
      <c r="S2508" s="89"/>
      <c r="T2508" s="89"/>
    </row>
    <row r="2509" spans="2:20" s="86" customFormat="1" ht="10.199999999999999">
      <c r="B2509" s="87"/>
      <c r="C2509" s="87"/>
      <c r="D2509" s="89"/>
      <c r="R2509" s="89"/>
      <c r="S2509" s="89"/>
      <c r="T2509" s="89"/>
    </row>
    <row r="2510" spans="2:20" s="86" customFormat="1" ht="10.199999999999999">
      <c r="B2510" s="87"/>
      <c r="C2510" s="87"/>
      <c r="D2510" s="89"/>
      <c r="R2510" s="89"/>
      <c r="S2510" s="89"/>
      <c r="T2510" s="89"/>
    </row>
    <row r="2511" spans="2:20" s="86" customFormat="1" ht="10.199999999999999">
      <c r="B2511" s="87"/>
      <c r="C2511" s="87"/>
      <c r="D2511" s="89"/>
      <c r="R2511" s="89"/>
      <c r="S2511" s="89"/>
      <c r="T2511" s="89"/>
    </row>
    <row r="2512" spans="2:20" s="86" customFormat="1" ht="10.199999999999999">
      <c r="B2512" s="87"/>
      <c r="C2512" s="87"/>
      <c r="D2512" s="89"/>
      <c r="R2512" s="89"/>
      <c r="S2512" s="89"/>
      <c r="T2512" s="89"/>
    </row>
    <row r="2513" spans="2:20" s="86" customFormat="1" ht="10.199999999999999">
      <c r="B2513" s="87"/>
      <c r="C2513" s="87"/>
      <c r="D2513" s="89"/>
      <c r="R2513" s="89"/>
      <c r="S2513" s="89"/>
      <c r="T2513" s="89"/>
    </row>
    <row r="2514" spans="2:20" s="86" customFormat="1" ht="10.199999999999999">
      <c r="B2514" s="87"/>
      <c r="C2514" s="87"/>
      <c r="D2514" s="89"/>
      <c r="R2514" s="89"/>
      <c r="S2514" s="89"/>
      <c r="T2514" s="89"/>
    </row>
    <row r="2515" spans="2:20" s="86" customFormat="1" ht="10.199999999999999">
      <c r="B2515" s="87"/>
      <c r="C2515" s="87"/>
      <c r="D2515" s="89"/>
      <c r="R2515" s="89"/>
      <c r="S2515" s="89"/>
      <c r="T2515" s="89"/>
    </row>
    <row r="2516" spans="2:20" s="86" customFormat="1" ht="10.199999999999999">
      <c r="B2516" s="87"/>
      <c r="C2516" s="87"/>
      <c r="D2516" s="89"/>
      <c r="R2516" s="89"/>
      <c r="S2516" s="89"/>
      <c r="T2516" s="89"/>
    </row>
    <row r="2517" spans="2:20" s="86" customFormat="1" ht="10.199999999999999">
      <c r="B2517" s="87"/>
      <c r="C2517" s="87"/>
      <c r="D2517" s="89"/>
      <c r="R2517" s="89"/>
      <c r="S2517" s="89"/>
      <c r="T2517" s="89"/>
    </row>
    <row r="2518" spans="2:20" s="86" customFormat="1" ht="10.199999999999999">
      <c r="B2518" s="87"/>
      <c r="C2518" s="87"/>
      <c r="D2518" s="89"/>
      <c r="R2518" s="89"/>
      <c r="S2518" s="89"/>
      <c r="T2518" s="89"/>
    </row>
    <row r="2519" spans="2:20" s="86" customFormat="1" ht="10.199999999999999">
      <c r="B2519" s="87"/>
      <c r="C2519" s="87"/>
      <c r="D2519" s="89"/>
      <c r="R2519" s="89"/>
      <c r="S2519" s="89"/>
      <c r="T2519" s="89"/>
    </row>
    <row r="2520" spans="2:20" s="86" customFormat="1" ht="10.199999999999999">
      <c r="B2520" s="87"/>
      <c r="C2520" s="87"/>
      <c r="D2520" s="89"/>
      <c r="R2520" s="89"/>
      <c r="S2520" s="89"/>
      <c r="T2520" s="89"/>
    </row>
    <row r="2521" spans="2:20" s="86" customFormat="1" ht="10.199999999999999">
      <c r="B2521" s="87"/>
      <c r="C2521" s="87"/>
      <c r="D2521" s="89"/>
      <c r="R2521" s="89"/>
      <c r="S2521" s="89"/>
      <c r="T2521" s="89"/>
    </row>
    <row r="2522" spans="2:20" s="86" customFormat="1" ht="10.199999999999999">
      <c r="B2522" s="87"/>
      <c r="C2522" s="87"/>
      <c r="D2522" s="89"/>
      <c r="R2522" s="89"/>
      <c r="S2522" s="89"/>
      <c r="T2522" s="89"/>
    </row>
    <row r="2523" spans="2:20" s="86" customFormat="1" ht="10.199999999999999">
      <c r="B2523" s="87"/>
      <c r="C2523" s="87"/>
      <c r="D2523" s="89"/>
      <c r="R2523" s="89"/>
      <c r="S2523" s="89"/>
      <c r="T2523" s="89"/>
    </row>
    <row r="2524" spans="2:20" s="86" customFormat="1" ht="10.199999999999999">
      <c r="B2524" s="87"/>
      <c r="C2524" s="87"/>
      <c r="D2524" s="89"/>
      <c r="R2524" s="89"/>
      <c r="S2524" s="89"/>
      <c r="T2524" s="89"/>
    </row>
    <row r="2525" spans="2:20" s="86" customFormat="1" ht="10.199999999999999">
      <c r="B2525" s="87"/>
      <c r="C2525" s="87"/>
      <c r="D2525" s="89"/>
      <c r="R2525" s="89"/>
      <c r="S2525" s="89"/>
      <c r="T2525" s="89"/>
    </row>
    <row r="2526" spans="2:20" s="86" customFormat="1" ht="10.199999999999999">
      <c r="B2526" s="87"/>
      <c r="C2526" s="87"/>
      <c r="D2526" s="89"/>
      <c r="R2526" s="89"/>
      <c r="S2526" s="89"/>
      <c r="T2526" s="89"/>
    </row>
    <row r="2527" spans="2:20" s="86" customFormat="1" ht="10.199999999999999">
      <c r="B2527" s="87"/>
      <c r="C2527" s="87"/>
      <c r="D2527" s="89"/>
      <c r="R2527" s="89"/>
      <c r="S2527" s="89"/>
      <c r="T2527" s="89"/>
    </row>
    <row r="2528" spans="2:20" s="86" customFormat="1" ht="10.199999999999999">
      <c r="B2528" s="87"/>
      <c r="C2528" s="87"/>
      <c r="D2528" s="89"/>
      <c r="R2528" s="89"/>
      <c r="S2528" s="89"/>
      <c r="T2528" s="89"/>
    </row>
    <row r="2529" spans="2:20" s="86" customFormat="1" ht="10.199999999999999">
      <c r="B2529" s="87"/>
      <c r="C2529" s="87"/>
      <c r="D2529" s="89"/>
      <c r="R2529" s="89"/>
      <c r="S2529" s="89"/>
      <c r="T2529" s="89"/>
    </row>
    <row r="2530" spans="2:20" s="86" customFormat="1" ht="10.199999999999999">
      <c r="B2530" s="87"/>
      <c r="C2530" s="87"/>
      <c r="D2530" s="89"/>
      <c r="R2530" s="89"/>
      <c r="S2530" s="89"/>
      <c r="T2530" s="89"/>
    </row>
    <row r="2531" spans="2:20" s="86" customFormat="1" ht="10.199999999999999">
      <c r="B2531" s="87"/>
      <c r="C2531" s="87"/>
      <c r="D2531" s="89"/>
      <c r="R2531" s="89"/>
      <c r="S2531" s="89"/>
      <c r="T2531" s="89"/>
    </row>
    <row r="2532" spans="2:20" s="86" customFormat="1" ht="10.199999999999999">
      <c r="B2532" s="87"/>
      <c r="C2532" s="87"/>
      <c r="D2532" s="89"/>
      <c r="R2532" s="89"/>
      <c r="S2532" s="89"/>
      <c r="T2532" s="89"/>
    </row>
    <row r="2533" spans="2:20" s="86" customFormat="1" ht="10.199999999999999">
      <c r="B2533" s="87"/>
      <c r="C2533" s="87"/>
      <c r="D2533" s="89"/>
      <c r="R2533" s="89"/>
      <c r="S2533" s="89"/>
      <c r="T2533" s="89"/>
    </row>
    <row r="2534" spans="2:20" s="86" customFormat="1" ht="10.199999999999999">
      <c r="B2534" s="87"/>
      <c r="C2534" s="87"/>
      <c r="D2534" s="89"/>
      <c r="R2534" s="89"/>
      <c r="S2534" s="89"/>
      <c r="T2534" s="89"/>
    </row>
    <row r="2535" spans="2:20" s="86" customFormat="1" ht="10.199999999999999">
      <c r="B2535" s="87"/>
      <c r="C2535" s="87"/>
      <c r="D2535" s="89"/>
      <c r="R2535" s="89"/>
      <c r="S2535" s="89"/>
      <c r="T2535" s="89"/>
    </row>
    <row r="2536" spans="2:20" s="86" customFormat="1" ht="10.199999999999999">
      <c r="B2536" s="87"/>
      <c r="C2536" s="87"/>
      <c r="D2536" s="89"/>
      <c r="R2536" s="89"/>
      <c r="S2536" s="89"/>
      <c r="T2536" s="89"/>
    </row>
    <row r="2537" spans="2:20" s="86" customFormat="1" ht="10.199999999999999">
      <c r="B2537" s="87"/>
      <c r="C2537" s="87"/>
      <c r="D2537" s="89"/>
      <c r="R2537" s="89"/>
      <c r="S2537" s="89"/>
      <c r="T2537" s="89"/>
    </row>
    <row r="2538" spans="2:20" s="86" customFormat="1" ht="10.199999999999999">
      <c r="B2538" s="87"/>
      <c r="C2538" s="87"/>
      <c r="D2538" s="89"/>
      <c r="R2538" s="89"/>
      <c r="S2538" s="89"/>
      <c r="T2538" s="89"/>
    </row>
    <row r="2539" spans="2:20" s="86" customFormat="1" ht="10.199999999999999">
      <c r="B2539" s="87"/>
      <c r="C2539" s="87"/>
      <c r="D2539" s="89"/>
      <c r="R2539" s="89"/>
      <c r="S2539" s="89"/>
      <c r="T2539" s="89"/>
    </row>
    <row r="2540" spans="2:20" s="86" customFormat="1" ht="10.199999999999999">
      <c r="B2540" s="87"/>
      <c r="C2540" s="87"/>
      <c r="D2540" s="89"/>
      <c r="R2540" s="89"/>
      <c r="S2540" s="89"/>
      <c r="T2540" s="89"/>
    </row>
    <row r="2541" spans="2:20" s="86" customFormat="1" ht="10.199999999999999">
      <c r="B2541" s="87"/>
      <c r="C2541" s="87"/>
      <c r="D2541" s="89"/>
      <c r="R2541" s="89"/>
      <c r="S2541" s="89"/>
      <c r="T2541" s="89"/>
    </row>
    <row r="2542" spans="2:20" s="86" customFormat="1" ht="10.199999999999999">
      <c r="B2542" s="87"/>
      <c r="C2542" s="87"/>
      <c r="D2542" s="89"/>
      <c r="R2542" s="89"/>
      <c r="S2542" s="89"/>
      <c r="T2542" s="89"/>
    </row>
    <row r="2543" spans="2:20" s="86" customFormat="1" ht="10.199999999999999">
      <c r="B2543" s="87"/>
      <c r="C2543" s="87"/>
      <c r="D2543" s="89"/>
      <c r="R2543" s="89"/>
      <c r="S2543" s="89"/>
      <c r="T2543" s="89"/>
    </row>
    <row r="2544" spans="2:20" s="86" customFormat="1" ht="10.199999999999999">
      <c r="B2544" s="87"/>
      <c r="C2544" s="87"/>
      <c r="D2544" s="89"/>
      <c r="R2544" s="89"/>
      <c r="S2544" s="89"/>
      <c r="T2544" s="89"/>
    </row>
    <row r="2545" spans="2:20" s="86" customFormat="1" ht="10.199999999999999">
      <c r="B2545" s="87"/>
      <c r="C2545" s="87"/>
      <c r="D2545" s="89"/>
      <c r="R2545" s="89"/>
      <c r="S2545" s="89"/>
      <c r="T2545" s="89"/>
    </row>
    <row r="2546" spans="2:20" s="86" customFormat="1" ht="10.199999999999999">
      <c r="B2546" s="87"/>
      <c r="C2546" s="87"/>
      <c r="D2546" s="89"/>
      <c r="R2546" s="89"/>
      <c r="S2546" s="89"/>
      <c r="T2546" s="89"/>
    </row>
    <row r="2547" spans="2:20" s="86" customFormat="1" ht="10.199999999999999">
      <c r="B2547" s="87"/>
      <c r="C2547" s="87"/>
      <c r="D2547" s="89"/>
      <c r="R2547" s="89"/>
      <c r="S2547" s="89"/>
      <c r="T2547" s="89"/>
    </row>
    <row r="2548" spans="2:20" s="86" customFormat="1" ht="10.199999999999999">
      <c r="B2548" s="87"/>
      <c r="C2548" s="87"/>
      <c r="D2548" s="89"/>
      <c r="R2548" s="89"/>
      <c r="S2548" s="89"/>
      <c r="T2548" s="89"/>
    </row>
    <row r="2549" spans="2:20" s="86" customFormat="1" ht="10.199999999999999">
      <c r="B2549" s="87"/>
      <c r="C2549" s="87"/>
      <c r="D2549" s="89"/>
      <c r="R2549" s="89"/>
      <c r="S2549" s="89"/>
      <c r="T2549" s="89"/>
    </row>
    <row r="2550" spans="2:20" s="86" customFormat="1" ht="10.199999999999999">
      <c r="B2550" s="87"/>
      <c r="C2550" s="87"/>
      <c r="D2550" s="89"/>
      <c r="R2550" s="89"/>
      <c r="S2550" s="89"/>
      <c r="T2550" s="89"/>
    </row>
    <row r="2551" spans="2:20" s="86" customFormat="1" ht="10.199999999999999">
      <c r="B2551" s="87"/>
      <c r="C2551" s="87"/>
      <c r="D2551" s="89"/>
      <c r="R2551" s="89"/>
      <c r="S2551" s="89"/>
      <c r="T2551" s="89"/>
    </row>
    <row r="2552" spans="2:20" s="86" customFormat="1" ht="10.199999999999999">
      <c r="B2552" s="87"/>
      <c r="C2552" s="87"/>
      <c r="D2552" s="89"/>
      <c r="R2552" s="89"/>
      <c r="S2552" s="89"/>
      <c r="T2552" s="89"/>
    </row>
    <row r="2553" spans="2:20" s="86" customFormat="1" ht="10.199999999999999">
      <c r="B2553" s="87"/>
      <c r="C2553" s="87"/>
      <c r="D2553" s="89"/>
      <c r="R2553" s="89"/>
      <c r="S2553" s="89"/>
      <c r="T2553" s="89"/>
    </row>
    <row r="2554" spans="2:20" s="86" customFormat="1" ht="10.199999999999999">
      <c r="B2554" s="87"/>
      <c r="C2554" s="87"/>
      <c r="D2554" s="89"/>
      <c r="R2554" s="89"/>
      <c r="S2554" s="89"/>
      <c r="T2554" s="89"/>
    </row>
    <row r="2555" spans="2:20" s="86" customFormat="1" ht="10.199999999999999">
      <c r="B2555" s="87"/>
      <c r="C2555" s="87"/>
      <c r="D2555" s="89"/>
      <c r="R2555" s="89"/>
      <c r="S2555" s="89"/>
      <c r="T2555" s="89"/>
    </row>
    <row r="2556" spans="2:20" s="86" customFormat="1" ht="10.199999999999999">
      <c r="B2556" s="87"/>
      <c r="C2556" s="87"/>
      <c r="D2556" s="89"/>
      <c r="R2556" s="89"/>
      <c r="S2556" s="89"/>
      <c r="T2556" s="89"/>
    </row>
    <row r="2557" spans="2:20" s="86" customFormat="1" ht="10.199999999999999">
      <c r="B2557" s="87"/>
      <c r="C2557" s="87"/>
      <c r="D2557" s="89"/>
      <c r="R2557" s="89"/>
      <c r="S2557" s="89"/>
      <c r="T2557" s="89"/>
    </row>
    <row r="2558" spans="2:20" s="86" customFormat="1" ht="10.199999999999999">
      <c r="B2558" s="87"/>
      <c r="C2558" s="87"/>
      <c r="D2558" s="89"/>
      <c r="R2558" s="89"/>
      <c r="S2558" s="89"/>
      <c r="T2558" s="89"/>
    </row>
    <row r="2559" spans="2:20" s="86" customFormat="1" ht="10.199999999999999">
      <c r="B2559" s="87"/>
      <c r="C2559" s="87"/>
      <c r="D2559" s="89"/>
      <c r="R2559" s="89"/>
      <c r="S2559" s="89"/>
      <c r="T2559" s="89"/>
    </row>
    <row r="2560" spans="2:20" s="86" customFormat="1" ht="10.199999999999999">
      <c r="B2560" s="87"/>
      <c r="C2560" s="87"/>
      <c r="D2560" s="89"/>
      <c r="R2560" s="89"/>
      <c r="S2560" s="89"/>
      <c r="T2560" s="89"/>
    </row>
    <row r="2561" spans="2:20" s="86" customFormat="1" ht="10.199999999999999">
      <c r="B2561" s="87"/>
      <c r="C2561" s="87"/>
      <c r="D2561" s="89"/>
      <c r="R2561" s="89"/>
      <c r="S2561" s="89"/>
      <c r="T2561" s="89"/>
    </row>
    <row r="2562" spans="2:20" s="86" customFormat="1" ht="10.199999999999999">
      <c r="B2562" s="87"/>
      <c r="C2562" s="87"/>
      <c r="D2562" s="89"/>
      <c r="R2562" s="89"/>
      <c r="S2562" s="89"/>
      <c r="T2562" s="89"/>
    </row>
    <row r="2563" spans="2:20" s="86" customFormat="1" ht="10.199999999999999">
      <c r="B2563" s="87"/>
      <c r="C2563" s="87"/>
      <c r="D2563" s="89"/>
      <c r="R2563" s="89"/>
      <c r="S2563" s="89"/>
      <c r="T2563" s="89"/>
    </row>
    <row r="2564" spans="2:20" s="86" customFormat="1" ht="10.199999999999999">
      <c r="B2564" s="87"/>
      <c r="C2564" s="87"/>
      <c r="D2564" s="89"/>
      <c r="R2564" s="89"/>
      <c r="S2564" s="89"/>
      <c r="T2564" s="89"/>
    </row>
    <row r="2565" spans="2:20" s="86" customFormat="1" ht="10.199999999999999">
      <c r="B2565" s="87"/>
      <c r="C2565" s="87"/>
      <c r="D2565" s="89"/>
      <c r="R2565" s="89"/>
      <c r="S2565" s="89"/>
      <c r="T2565" s="89"/>
    </row>
    <row r="2566" spans="2:20" s="86" customFormat="1" ht="10.199999999999999">
      <c r="B2566" s="87"/>
      <c r="C2566" s="87"/>
      <c r="D2566" s="89"/>
      <c r="R2566" s="89"/>
      <c r="S2566" s="89"/>
      <c r="T2566" s="89"/>
    </row>
    <row r="2567" spans="2:20" s="86" customFormat="1" ht="10.199999999999999">
      <c r="B2567" s="87"/>
      <c r="C2567" s="87"/>
      <c r="D2567" s="89"/>
      <c r="R2567" s="89"/>
      <c r="S2567" s="89"/>
      <c r="T2567" s="89"/>
    </row>
    <row r="2568" spans="2:20" s="86" customFormat="1" ht="10.199999999999999">
      <c r="B2568" s="87"/>
      <c r="C2568" s="87"/>
      <c r="D2568" s="89"/>
      <c r="R2568" s="89"/>
      <c r="S2568" s="89"/>
      <c r="T2568" s="89"/>
    </row>
    <row r="2569" spans="2:20" s="86" customFormat="1" ht="10.199999999999999">
      <c r="B2569" s="87"/>
      <c r="C2569" s="87"/>
      <c r="D2569" s="89"/>
      <c r="R2569" s="89"/>
      <c r="S2569" s="89"/>
      <c r="T2569" s="89"/>
    </row>
    <row r="2570" spans="2:20" s="86" customFormat="1" ht="10.199999999999999">
      <c r="B2570" s="87"/>
      <c r="C2570" s="87"/>
      <c r="D2570" s="89"/>
      <c r="R2570" s="89"/>
      <c r="S2570" s="89"/>
      <c r="T2570" s="89"/>
    </row>
    <row r="2571" spans="2:20" s="86" customFormat="1" ht="10.199999999999999">
      <c r="B2571" s="87"/>
      <c r="C2571" s="87"/>
      <c r="D2571" s="89"/>
      <c r="R2571" s="89"/>
      <c r="S2571" s="89"/>
      <c r="T2571" s="89"/>
    </row>
    <row r="2572" spans="2:20" s="86" customFormat="1" ht="10.199999999999999">
      <c r="B2572" s="87"/>
      <c r="C2572" s="87"/>
      <c r="D2572" s="89"/>
      <c r="R2572" s="89"/>
      <c r="S2572" s="89"/>
      <c r="T2572" s="89"/>
    </row>
    <row r="2573" spans="2:20" s="86" customFormat="1" ht="10.199999999999999">
      <c r="B2573" s="87"/>
      <c r="C2573" s="87"/>
      <c r="D2573" s="89"/>
      <c r="R2573" s="89"/>
      <c r="S2573" s="89"/>
      <c r="T2573" s="89"/>
    </row>
    <row r="2574" spans="2:20" s="86" customFormat="1" ht="10.199999999999999">
      <c r="B2574" s="87"/>
      <c r="C2574" s="87"/>
      <c r="D2574" s="89"/>
      <c r="R2574" s="89"/>
      <c r="S2574" s="89"/>
      <c r="T2574" s="89"/>
    </row>
    <row r="2575" spans="2:20" s="86" customFormat="1" ht="10.199999999999999">
      <c r="B2575" s="87"/>
      <c r="C2575" s="87"/>
      <c r="D2575" s="89"/>
      <c r="R2575" s="89"/>
      <c r="S2575" s="89"/>
      <c r="T2575" s="89"/>
    </row>
    <row r="2576" spans="2:20" s="86" customFormat="1" ht="10.199999999999999">
      <c r="B2576" s="87"/>
      <c r="C2576" s="87"/>
      <c r="D2576" s="89"/>
      <c r="R2576" s="89"/>
      <c r="S2576" s="89"/>
      <c r="T2576" s="89"/>
    </row>
    <row r="2577" spans="2:20" s="86" customFormat="1" ht="10.199999999999999">
      <c r="B2577" s="87"/>
      <c r="C2577" s="87"/>
      <c r="D2577" s="89"/>
      <c r="R2577" s="89"/>
      <c r="S2577" s="89"/>
      <c r="T2577" s="89"/>
    </row>
    <row r="2578" spans="2:20" s="86" customFormat="1" ht="10.199999999999999">
      <c r="B2578" s="87"/>
      <c r="C2578" s="87"/>
      <c r="D2578" s="89"/>
      <c r="R2578" s="89"/>
      <c r="S2578" s="89"/>
      <c r="T2578" s="89"/>
    </row>
    <row r="2579" spans="2:20" s="86" customFormat="1" ht="10.199999999999999">
      <c r="B2579" s="87"/>
      <c r="C2579" s="87"/>
      <c r="D2579" s="89"/>
      <c r="R2579" s="89"/>
      <c r="S2579" s="89"/>
      <c r="T2579" s="89"/>
    </row>
    <row r="2580" spans="2:20" s="86" customFormat="1" ht="10.199999999999999">
      <c r="B2580" s="87"/>
      <c r="C2580" s="87"/>
      <c r="D2580" s="89"/>
      <c r="R2580" s="89"/>
      <c r="S2580" s="89"/>
      <c r="T2580" s="89"/>
    </row>
    <row r="2581" spans="2:20" s="86" customFormat="1" ht="10.199999999999999">
      <c r="B2581" s="87"/>
      <c r="C2581" s="87"/>
      <c r="D2581" s="89"/>
      <c r="R2581" s="89"/>
      <c r="S2581" s="89"/>
      <c r="T2581" s="89"/>
    </row>
    <row r="2582" spans="2:20" s="86" customFormat="1" ht="10.199999999999999">
      <c r="B2582" s="87"/>
      <c r="C2582" s="87"/>
      <c r="D2582" s="89"/>
      <c r="R2582" s="89"/>
      <c r="S2582" s="89"/>
      <c r="T2582" s="89"/>
    </row>
    <row r="2583" spans="2:20" s="86" customFormat="1" ht="10.199999999999999">
      <c r="B2583" s="87"/>
      <c r="C2583" s="87"/>
      <c r="D2583" s="89"/>
      <c r="R2583" s="89"/>
      <c r="S2583" s="89"/>
      <c r="T2583" s="89"/>
    </row>
    <row r="2584" spans="2:20" s="86" customFormat="1" ht="10.199999999999999">
      <c r="B2584" s="87"/>
      <c r="C2584" s="87"/>
      <c r="D2584" s="89"/>
      <c r="R2584" s="89"/>
      <c r="S2584" s="89"/>
      <c r="T2584" s="89"/>
    </row>
    <row r="2585" spans="2:20" s="86" customFormat="1" ht="10.199999999999999">
      <c r="B2585" s="87"/>
      <c r="C2585" s="87"/>
      <c r="D2585" s="89"/>
      <c r="R2585" s="89"/>
      <c r="S2585" s="89"/>
      <c r="T2585" s="89"/>
    </row>
    <row r="2586" spans="2:20" s="86" customFormat="1" ht="10.199999999999999">
      <c r="B2586" s="87"/>
      <c r="C2586" s="87"/>
      <c r="D2586" s="89"/>
      <c r="R2586" s="89"/>
      <c r="S2586" s="89"/>
      <c r="T2586" s="89"/>
    </row>
    <row r="2587" spans="2:20" s="86" customFormat="1" ht="10.199999999999999">
      <c r="B2587" s="87"/>
      <c r="C2587" s="87"/>
      <c r="D2587" s="89"/>
      <c r="R2587" s="89"/>
      <c r="S2587" s="89"/>
      <c r="T2587" s="89"/>
    </row>
    <row r="2588" spans="2:20" s="86" customFormat="1" ht="10.199999999999999">
      <c r="B2588" s="87"/>
      <c r="C2588" s="87"/>
      <c r="D2588" s="89"/>
      <c r="R2588" s="89"/>
      <c r="S2588" s="89"/>
      <c r="T2588" s="89"/>
    </row>
    <row r="2589" spans="2:20" s="86" customFormat="1" ht="10.199999999999999">
      <c r="B2589" s="87"/>
      <c r="C2589" s="87"/>
      <c r="D2589" s="89"/>
      <c r="R2589" s="89"/>
      <c r="S2589" s="89"/>
      <c r="T2589" s="89"/>
    </row>
    <row r="2590" spans="2:20" s="86" customFormat="1" ht="10.199999999999999">
      <c r="B2590" s="87"/>
      <c r="C2590" s="87"/>
      <c r="D2590" s="89"/>
      <c r="R2590" s="89"/>
      <c r="S2590" s="89"/>
      <c r="T2590" s="89"/>
    </row>
    <row r="2591" spans="2:20" s="86" customFormat="1" ht="10.199999999999999">
      <c r="B2591" s="87"/>
      <c r="C2591" s="87"/>
      <c r="D2591" s="89"/>
      <c r="R2591" s="89"/>
      <c r="S2591" s="89"/>
      <c r="T2591" s="89"/>
    </row>
    <row r="2592" spans="2:20" s="86" customFormat="1" ht="10.199999999999999">
      <c r="B2592" s="87"/>
      <c r="C2592" s="87"/>
      <c r="D2592" s="89"/>
      <c r="R2592" s="89"/>
      <c r="S2592" s="89"/>
      <c r="T2592" s="89"/>
    </row>
    <row r="2593" spans="2:20" s="86" customFormat="1" ht="10.199999999999999">
      <c r="B2593" s="87"/>
      <c r="C2593" s="87"/>
      <c r="D2593" s="89"/>
      <c r="R2593" s="89"/>
      <c r="S2593" s="89"/>
      <c r="T2593" s="89"/>
    </row>
    <row r="2594" spans="2:20" s="86" customFormat="1" ht="10.199999999999999">
      <c r="B2594" s="87"/>
      <c r="C2594" s="87"/>
      <c r="D2594" s="89"/>
      <c r="R2594" s="89"/>
      <c r="S2594" s="89"/>
      <c r="T2594" s="89"/>
    </row>
    <row r="2595" spans="2:20" s="86" customFormat="1" ht="10.199999999999999">
      <c r="B2595" s="87"/>
      <c r="C2595" s="87"/>
      <c r="D2595" s="89"/>
      <c r="R2595" s="89"/>
      <c r="S2595" s="89"/>
      <c r="T2595" s="89"/>
    </row>
    <row r="2596" spans="2:20" s="86" customFormat="1" ht="10.199999999999999">
      <c r="B2596" s="87"/>
      <c r="C2596" s="87"/>
      <c r="D2596" s="89"/>
      <c r="R2596" s="89"/>
      <c r="S2596" s="89"/>
      <c r="T2596" s="89"/>
    </row>
    <row r="2597" spans="2:20" s="86" customFormat="1" ht="10.199999999999999">
      <c r="B2597" s="87"/>
      <c r="C2597" s="87"/>
      <c r="D2597" s="89"/>
      <c r="R2597" s="89"/>
      <c r="S2597" s="89"/>
      <c r="T2597" s="89"/>
    </row>
    <row r="2598" spans="2:20" s="86" customFormat="1" ht="10.199999999999999">
      <c r="B2598" s="87"/>
      <c r="C2598" s="87"/>
      <c r="D2598" s="89"/>
      <c r="R2598" s="89"/>
      <c r="S2598" s="89"/>
      <c r="T2598" s="89"/>
    </row>
    <row r="2599" spans="2:20" s="86" customFormat="1" ht="10.199999999999999">
      <c r="B2599" s="87"/>
      <c r="C2599" s="87"/>
      <c r="D2599" s="89"/>
      <c r="R2599" s="89"/>
      <c r="S2599" s="89"/>
      <c r="T2599" s="89"/>
    </row>
    <row r="2600" spans="2:20" s="86" customFormat="1" ht="10.199999999999999">
      <c r="B2600" s="87"/>
      <c r="C2600" s="87"/>
      <c r="D2600" s="89"/>
      <c r="R2600" s="89"/>
      <c r="S2600" s="89"/>
      <c r="T2600" s="89"/>
    </row>
    <row r="2601" spans="2:20" s="86" customFormat="1" ht="10.199999999999999">
      <c r="B2601" s="87"/>
      <c r="C2601" s="87"/>
      <c r="D2601" s="89"/>
      <c r="R2601" s="89"/>
      <c r="S2601" s="89"/>
      <c r="T2601" s="89"/>
    </row>
    <row r="2602" spans="2:20" s="86" customFormat="1" ht="10.199999999999999">
      <c r="B2602" s="87"/>
      <c r="C2602" s="87"/>
      <c r="D2602" s="89"/>
      <c r="R2602" s="89"/>
      <c r="S2602" s="89"/>
      <c r="T2602" s="89"/>
    </row>
    <row r="2603" spans="2:20" s="86" customFormat="1" ht="10.199999999999999">
      <c r="B2603" s="87"/>
      <c r="C2603" s="87"/>
      <c r="D2603" s="89"/>
      <c r="R2603" s="89"/>
      <c r="S2603" s="89"/>
      <c r="T2603" s="89"/>
    </row>
    <row r="2604" spans="2:20" s="86" customFormat="1" ht="10.199999999999999">
      <c r="B2604" s="87"/>
      <c r="C2604" s="87"/>
      <c r="D2604" s="89"/>
      <c r="R2604" s="89"/>
      <c r="S2604" s="89"/>
      <c r="T2604" s="89"/>
    </row>
    <row r="2605" spans="2:20" s="86" customFormat="1" ht="10.199999999999999">
      <c r="B2605" s="87"/>
      <c r="C2605" s="87"/>
      <c r="D2605" s="89"/>
      <c r="R2605" s="89"/>
      <c r="S2605" s="89"/>
      <c r="T2605" s="89"/>
    </row>
    <row r="2606" spans="2:20" s="86" customFormat="1" ht="10.199999999999999">
      <c r="B2606" s="87"/>
      <c r="C2606" s="87"/>
      <c r="D2606" s="89"/>
      <c r="R2606" s="89"/>
      <c r="S2606" s="89"/>
      <c r="T2606" s="89"/>
    </row>
    <row r="2607" spans="2:20" s="86" customFormat="1" ht="10.199999999999999">
      <c r="B2607" s="87"/>
      <c r="C2607" s="87"/>
      <c r="D2607" s="89"/>
      <c r="R2607" s="89"/>
      <c r="S2607" s="89"/>
      <c r="T2607" s="89"/>
    </row>
    <row r="2608" spans="2:20" s="86" customFormat="1" ht="10.199999999999999">
      <c r="B2608" s="87"/>
      <c r="C2608" s="87"/>
      <c r="D2608" s="89"/>
      <c r="R2608" s="89"/>
      <c r="S2608" s="89"/>
      <c r="T2608" s="89"/>
    </row>
    <row r="2609" spans="2:20" s="86" customFormat="1" ht="10.199999999999999">
      <c r="B2609" s="87"/>
      <c r="C2609" s="87"/>
      <c r="D2609" s="89"/>
      <c r="R2609" s="89"/>
      <c r="S2609" s="89"/>
      <c r="T2609" s="89"/>
    </row>
    <row r="2610" spans="2:20" s="86" customFormat="1" ht="10.199999999999999">
      <c r="B2610" s="87"/>
      <c r="C2610" s="87"/>
      <c r="D2610" s="89"/>
      <c r="R2610" s="89"/>
      <c r="S2610" s="89"/>
      <c r="T2610" s="89"/>
    </row>
    <row r="2611" spans="2:20" s="86" customFormat="1" ht="10.199999999999999">
      <c r="B2611" s="87"/>
      <c r="C2611" s="87"/>
      <c r="D2611" s="89"/>
      <c r="R2611" s="89"/>
      <c r="S2611" s="89"/>
      <c r="T2611" s="89"/>
    </row>
    <row r="2612" spans="2:20" s="86" customFormat="1" ht="10.199999999999999">
      <c r="B2612" s="87"/>
      <c r="C2612" s="87"/>
      <c r="D2612" s="89"/>
      <c r="R2612" s="89"/>
      <c r="S2612" s="89"/>
      <c r="T2612" s="89"/>
    </row>
    <row r="2613" spans="2:20" s="86" customFormat="1" ht="10.199999999999999">
      <c r="B2613" s="87"/>
      <c r="C2613" s="87"/>
      <c r="D2613" s="89"/>
      <c r="R2613" s="89"/>
      <c r="S2613" s="89"/>
      <c r="T2613" s="89"/>
    </row>
    <row r="2614" spans="2:20" s="86" customFormat="1" ht="10.199999999999999">
      <c r="B2614" s="87"/>
      <c r="C2614" s="87"/>
      <c r="D2614" s="89"/>
      <c r="R2614" s="89"/>
      <c r="S2614" s="89"/>
      <c r="T2614" s="89"/>
    </row>
    <row r="2615" spans="2:20" s="86" customFormat="1" ht="10.199999999999999">
      <c r="B2615" s="87"/>
      <c r="C2615" s="87"/>
      <c r="D2615" s="89"/>
      <c r="R2615" s="89"/>
      <c r="S2615" s="89"/>
      <c r="T2615" s="89"/>
    </row>
    <row r="2616" spans="2:20" s="86" customFormat="1" ht="10.199999999999999">
      <c r="B2616" s="87"/>
      <c r="C2616" s="87"/>
      <c r="D2616" s="89"/>
      <c r="R2616" s="89"/>
      <c r="S2616" s="89"/>
      <c r="T2616" s="89"/>
    </row>
    <row r="2617" spans="2:20" s="86" customFormat="1" ht="10.199999999999999">
      <c r="B2617" s="87"/>
      <c r="C2617" s="87"/>
      <c r="D2617" s="89"/>
      <c r="R2617" s="89"/>
      <c r="S2617" s="89"/>
      <c r="T2617" s="89"/>
    </row>
    <row r="2618" spans="2:20" s="86" customFormat="1" ht="10.199999999999999">
      <c r="B2618" s="87"/>
      <c r="C2618" s="87"/>
      <c r="D2618" s="89"/>
      <c r="R2618" s="89"/>
      <c r="S2618" s="89"/>
      <c r="T2618" s="89"/>
    </row>
    <row r="2619" spans="2:20" s="86" customFormat="1" ht="10.199999999999999">
      <c r="B2619" s="87"/>
      <c r="C2619" s="87"/>
      <c r="D2619" s="89"/>
      <c r="R2619" s="89"/>
      <c r="S2619" s="89"/>
      <c r="T2619" s="89"/>
    </row>
    <row r="2620" spans="2:20" s="86" customFormat="1" ht="10.199999999999999">
      <c r="B2620" s="87"/>
      <c r="C2620" s="87"/>
      <c r="D2620" s="89"/>
      <c r="R2620" s="89"/>
      <c r="S2620" s="89"/>
      <c r="T2620" s="89"/>
    </row>
    <row r="2621" spans="2:20" s="86" customFormat="1" ht="10.199999999999999">
      <c r="B2621" s="87"/>
      <c r="C2621" s="87"/>
      <c r="D2621" s="89"/>
      <c r="R2621" s="89"/>
      <c r="S2621" s="89"/>
      <c r="T2621" s="89"/>
    </row>
    <row r="2622" spans="2:20" s="86" customFormat="1" ht="10.199999999999999">
      <c r="B2622" s="87"/>
      <c r="C2622" s="87"/>
      <c r="D2622" s="89"/>
      <c r="R2622" s="89"/>
      <c r="S2622" s="89"/>
      <c r="T2622" s="89"/>
    </row>
    <row r="2623" spans="2:20" s="86" customFormat="1" ht="10.199999999999999">
      <c r="B2623" s="87"/>
      <c r="C2623" s="87"/>
      <c r="D2623" s="89"/>
      <c r="R2623" s="89"/>
      <c r="S2623" s="89"/>
      <c r="T2623" s="89"/>
    </row>
    <row r="2624" spans="2:20" s="86" customFormat="1" ht="10.199999999999999">
      <c r="B2624" s="87"/>
      <c r="C2624" s="87"/>
      <c r="D2624" s="89"/>
      <c r="R2624" s="89"/>
      <c r="S2624" s="89"/>
      <c r="T2624" s="89"/>
    </row>
    <row r="2625" spans="2:20" s="86" customFormat="1" ht="10.199999999999999">
      <c r="B2625" s="87"/>
      <c r="C2625" s="87"/>
      <c r="D2625" s="89"/>
      <c r="R2625" s="89"/>
      <c r="S2625" s="89"/>
      <c r="T2625" s="89"/>
    </row>
    <row r="2626" spans="2:20" s="86" customFormat="1" ht="10.199999999999999">
      <c r="B2626" s="87"/>
      <c r="C2626" s="87"/>
      <c r="D2626" s="89"/>
      <c r="R2626" s="89"/>
      <c r="S2626" s="89"/>
      <c r="T2626" s="89"/>
    </row>
    <row r="2627" spans="2:20" s="86" customFormat="1" ht="10.199999999999999">
      <c r="B2627" s="87"/>
      <c r="C2627" s="87"/>
      <c r="D2627" s="89"/>
      <c r="R2627" s="89"/>
      <c r="S2627" s="89"/>
      <c r="T2627" s="89"/>
    </row>
    <row r="2628" spans="2:20" s="86" customFormat="1" ht="10.199999999999999">
      <c r="B2628" s="87"/>
      <c r="C2628" s="87"/>
      <c r="D2628" s="89"/>
      <c r="R2628" s="89"/>
      <c r="S2628" s="89"/>
      <c r="T2628" s="89"/>
    </row>
    <row r="2629" spans="2:20" s="86" customFormat="1" ht="10.199999999999999">
      <c r="B2629" s="87"/>
      <c r="C2629" s="87"/>
      <c r="D2629" s="89"/>
      <c r="R2629" s="89"/>
      <c r="S2629" s="89"/>
      <c r="T2629" s="89"/>
    </row>
    <row r="2630" spans="2:20" s="86" customFormat="1" ht="10.199999999999999">
      <c r="B2630" s="87"/>
      <c r="C2630" s="87"/>
      <c r="D2630" s="89"/>
      <c r="R2630" s="89"/>
      <c r="S2630" s="89"/>
      <c r="T2630" s="89"/>
    </row>
    <row r="2631" spans="2:20" s="86" customFormat="1" ht="10.199999999999999">
      <c r="B2631" s="87"/>
      <c r="C2631" s="87"/>
      <c r="D2631" s="89"/>
      <c r="R2631" s="89"/>
      <c r="S2631" s="89"/>
      <c r="T2631" s="89"/>
    </row>
    <row r="2632" spans="2:20" s="86" customFormat="1" ht="10.199999999999999">
      <c r="B2632" s="87"/>
      <c r="C2632" s="87"/>
      <c r="D2632" s="89"/>
      <c r="R2632" s="89"/>
      <c r="S2632" s="89"/>
      <c r="T2632" s="89"/>
    </row>
    <row r="2633" spans="2:20" s="86" customFormat="1" ht="10.199999999999999">
      <c r="B2633" s="87"/>
      <c r="C2633" s="87"/>
      <c r="D2633" s="89"/>
      <c r="R2633" s="89"/>
      <c r="S2633" s="89"/>
      <c r="T2633" s="89"/>
    </row>
    <row r="2634" spans="2:20" s="86" customFormat="1" ht="10.199999999999999">
      <c r="B2634" s="87"/>
      <c r="C2634" s="87"/>
      <c r="D2634" s="89"/>
      <c r="R2634" s="89"/>
      <c r="S2634" s="89"/>
      <c r="T2634" s="89"/>
    </row>
    <row r="2635" spans="2:20" s="86" customFormat="1" ht="10.199999999999999">
      <c r="B2635" s="87"/>
      <c r="C2635" s="87"/>
      <c r="D2635" s="89"/>
      <c r="R2635" s="89"/>
      <c r="S2635" s="89"/>
      <c r="T2635" s="89"/>
    </row>
    <row r="2636" spans="2:20" s="86" customFormat="1" ht="10.199999999999999">
      <c r="B2636" s="87"/>
      <c r="C2636" s="87"/>
      <c r="D2636" s="89"/>
      <c r="R2636" s="89"/>
      <c r="S2636" s="89"/>
      <c r="T2636" s="89"/>
    </row>
    <row r="2637" spans="2:20" s="86" customFormat="1" ht="10.199999999999999">
      <c r="B2637" s="87"/>
      <c r="C2637" s="87"/>
      <c r="D2637" s="89"/>
      <c r="R2637" s="89"/>
      <c r="S2637" s="89"/>
      <c r="T2637" s="89"/>
    </row>
    <row r="2638" spans="2:20" s="86" customFormat="1" ht="10.199999999999999">
      <c r="B2638" s="87"/>
      <c r="C2638" s="87"/>
      <c r="D2638" s="89"/>
      <c r="R2638" s="89"/>
      <c r="S2638" s="89"/>
      <c r="T2638" s="89"/>
    </row>
    <row r="2639" spans="2:20" s="86" customFormat="1" ht="10.199999999999999">
      <c r="B2639" s="87"/>
      <c r="C2639" s="87"/>
      <c r="D2639" s="89"/>
      <c r="R2639" s="89"/>
      <c r="S2639" s="89"/>
      <c r="T2639" s="89"/>
    </row>
    <row r="2640" spans="2:20" s="86" customFormat="1" ht="10.199999999999999">
      <c r="B2640" s="87"/>
      <c r="C2640" s="87"/>
      <c r="D2640" s="89"/>
      <c r="R2640" s="89"/>
      <c r="S2640" s="89"/>
      <c r="T2640" s="89"/>
    </row>
    <row r="2641" spans="2:20" s="86" customFormat="1" ht="10.199999999999999">
      <c r="B2641" s="87"/>
      <c r="C2641" s="87"/>
      <c r="D2641" s="89"/>
      <c r="R2641" s="89"/>
      <c r="S2641" s="89"/>
      <c r="T2641" s="89"/>
    </row>
    <row r="2642" spans="2:20" s="86" customFormat="1" ht="10.199999999999999">
      <c r="B2642" s="87"/>
      <c r="C2642" s="87"/>
      <c r="D2642" s="89"/>
      <c r="R2642" s="89"/>
      <c r="S2642" s="89"/>
      <c r="T2642" s="89"/>
    </row>
    <row r="2643" spans="2:20" s="86" customFormat="1" ht="10.199999999999999">
      <c r="B2643" s="87"/>
      <c r="C2643" s="87"/>
      <c r="D2643" s="89"/>
      <c r="R2643" s="89"/>
      <c r="S2643" s="89"/>
      <c r="T2643" s="89"/>
    </row>
    <row r="2644" spans="2:20" s="86" customFormat="1" ht="10.199999999999999">
      <c r="B2644" s="87"/>
      <c r="C2644" s="87"/>
      <c r="D2644" s="89"/>
      <c r="R2644" s="89"/>
      <c r="S2644" s="89"/>
      <c r="T2644" s="89"/>
    </row>
    <row r="2645" spans="2:20" s="86" customFormat="1" ht="10.199999999999999">
      <c r="B2645" s="87"/>
      <c r="C2645" s="87"/>
      <c r="D2645" s="89"/>
      <c r="R2645" s="89"/>
      <c r="S2645" s="89"/>
      <c r="T2645" s="89"/>
    </row>
    <row r="2646" spans="2:20" s="86" customFormat="1" ht="10.199999999999999">
      <c r="B2646" s="87"/>
      <c r="C2646" s="87"/>
      <c r="D2646" s="89"/>
      <c r="R2646" s="89"/>
      <c r="S2646" s="89"/>
      <c r="T2646" s="89"/>
    </row>
    <row r="2647" spans="2:20" s="86" customFormat="1" ht="10.199999999999999">
      <c r="B2647" s="87"/>
      <c r="C2647" s="87"/>
      <c r="D2647" s="89"/>
      <c r="R2647" s="89"/>
      <c r="S2647" s="89"/>
      <c r="T2647" s="89"/>
    </row>
    <row r="2648" spans="2:20" s="86" customFormat="1" ht="10.199999999999999">
      <c r="B2648" s="87"/>
      <c r="C2648" s="87"/>
      <c r="D2648" s="89"/>
      <c r="R2648" s="89"/>
      <c r="S2648" s="89"/>
      <c r="T2648" s="89"/>
    </row>
    <row r="2649" spans="2:20" s="86" customFormat="1" ht="10.199999999999999">
      <c r="B2649" s="87"/>
      <c r="C2649" s="87"/>
      <c r="D2649" s="89"/>
      <c r="R2649" s="89"/>
      <c r="S2649" s="89"/>
      <c r="T2649" s="89"/>
    </row>
    <row r="2650" spans="2:20" s="86" customFormat="1" ht="10.199999999999999">
      <c r="B2650" s="87"/>
      <c r="C2650" s="87"/>
      <c r="D2650" s="89"/>
      <c r="R2650" s="89"/>
      <c r="S2650" s="89"/>
      <c r="T2650" s="89"/>
    </row>
    <row r="2651" spans="2:20" s="86" customFormat="1" ht="10.199999999999999">
      <c r="B2651" s="87"/>
      <c r="C2651" s="87"/>
      <c r="D2651" s="89"/>
      <c r="R2651" s="89"/>
      <c r="S2651" s="89"/>
      <c r="T2651" s="89"/>
    </row>
    <row r="2652" spans="2:20" s="86" customFormat="1" ht="10.199999999999999">
      <c r="B2652" s="87"/>
      <c r="C2652" s="87"/>
      <c r="D2652" s="89"/>
      <c r="R2652" s="89"/>
      <c r="S2652" s="89"/>
      <c r="T2652" s="89"/>
    </row>
    <row r="2653" spans="2:20" s="86" customFormat="1" ht="10.199999999999999">
      <c r="B2653" s="87"/>
      <c r="C2653" s="87"/>
      <c r="D2653" s="89"/>
      <c r="R2653" s="89"/>
      <c r="S2653" s="89"/>
      <c r="T2653" s="89"/>
    </row>
    <row r="2654" spans="2:20" s="86" customFormat="1" ht="10.199999999999999">
      <c r="B2654" s="87"/>
      <c r="C2654" s="87"/>
      <c r="D2654" s="89"/>
      <c r="R2654" s="89"/>
      <c r="S2654" s="89"/>
      <c r="T2654" s="89"/>
    </row>
    <row r="2655" spans="2:20" s="86" customFormat="1" ht="10.199999999999999">
      <c r="B2655" s="87"/>
      <c r="C2655" s="87"/>
      <c r="D2655" s="89"/>
      <c r="R2655" s="89"/>
      <c r="S2655" s="89"/>
      <c r="T2655" s="89"/>
    </row>
    <row r="2656" spans="2:20" s="86" customFormat="1" ht="10.199999999999999">
      <c r="B2656" s="87"/>
      <c r="C2656" s="87"/>
      <c r="D2656" s="89"/>
      <c r="R2656" s="89"/>
      <c r="S2656" s="89"/>
      <c r="T2656" s="89"/>
    </row>
    <row r="2657" spans="2:20" s="86" customFormat="1" ht="10.199999999999999">
      <c r="B2657" s="87"/>
      <c r="C2657" s="87"/>
      <c r="D2657" s="89"/>
      <c r="R2657" s="89"/>
      <c r="S2657" s="89"/>
      <c r="T2657" s="89"/>
    </row>
    <row r="2658" spans="2:20" s="86" customFormat="1" ht="10.199999999999999">
      <c r="B2658" s="87"/>
      <c r="C2658" s="87"/>
      <c r="D2658" s="89"/>
      <c r="R2658" s="89"/>
      <c r="S2658" s="89"/>
      <c r="T2658" s="89"/>
    </row>
    <row r="2659" spans="2:20" s="86" customFormat="1" ht="10.199999999999999">
      <c r="B2659" s="87"/>
      <c r="C2659" s="87"/>
      <c r="D2659" s="89"/>
      <c r="R2659" s="89"/>
      <c r="S2659" s="89"/>
      <c r="T2659" s="89"/>
    </row>
    <row r="2660" spans="2:20" s="86" customFormat="1" ht="10.199999999999999">
      <c r="B2660" s="87"/>
      <c r="C2660" s="87"/>
      <c r="D2660" s="89"/>
      <c r="R2660" s="89"/>
      <c r="S2660" s="89"/>
      <c r="T2660" s="89"/>
    </row>
    <row r="2661" spans="2:20" s="86" customFormat="1" ht="10.199999999999999">
      <c r="B2661" s="87"/>
      <c r="C2661" s="87"/>
      <c r="D2661" s="89"/>
      <c r="R2661" s="89"/>
      <c r="S2661" s="89"/>
      <c r="T2661" s="89"/>
    </row>
    <row r="2662" spans="2:20" s="86" customFormat="1" ht="10.199999999999999">
      <c r="B2662" s="87"/>
      <c r="C2662" s="87"/>
      <c r="D2662" s="89"/>
      <c r="R2662" s="89"/>
      <c r="S2662" s="89"/>
      <c r="T2662" s="89"/>
    </row>
    <row r="2663" spans="2:20" s="86" customFormat="1" ht="10.199999999999999">
      <c r="B2663" s="87"/>
      <c r="C2663" s="87"/>
      <c r="D2663" s="89"/>
      <c r="R2663" s="89"/>
      <c r="S2663" s="89"/>
      <c r="T2663" s="89"/>
    </row>
    <row r="2664" spans="2:20" s="86" customFormat="1" ht="10.199999999999999">
      <c r="B2664" s="87"/>
      <c r="C2664" s="87"/>
      <c r="D2664" s="89"/>
      <c r="R2664" s="89"/>
      <c r="S2664" s="89"/>
      <c r="T2664" s="89"/>
    </row>
    <row r="2665" spans="2:20" s="86" customFormat="1" ht="10.199999999999999">
      <c r="B2665" s="87"/>
      <c r="C2665" s="87"/>
      <c r="D2665" s="89"/>
      <c r="R2665" s="89"/>
      <c r="S2665" s="89"/>
      <c r="T2665" s="89"/>
    </row>
    <row r="2666" spans="2:20" s="86" customFormat="1" ht="10.199999999999999">
      <c r="B2666" s="87"/>
      <c r="C2666" s="87"/>
      <c r="D2666" s="89"/>
      <c r="R2666" s="89"/>
      <c r="S2666" s="89"/>
      <c r="T2666" s="89"/>
    </row>
    <row r="2667" spans="2:20" s="86" customFormat="1" ht="10.199999999999999">
      <c r="B2667" s="87"/>
      <c r="C2667" s="87"/>
      <c r="D2667" s="89"/>
      <c r="R2667" s="89"/>
      <c r="S2667" s="89"/>
      <c r="T2667" s="89"/>
    </row>
    <row r="2668" spans="2:20" s="86" customFormat="1" ht="10.199999999999999">
      <c r="B2668" s="87"/>
      <c r="C2668" s="87"/>
      <c r="D2668" s="89"/>
      <c r="R2668" s="89"/>
      <c r="S2668" s="89"/>
      <c r="T2668" s="89"/>
    </row>
    <row r="2669" spans="2:20" s="86" customFormat="1" ht="10.199999999999999">
      <c r="B2669" s="87"/>
      <c r="C2669" s="87"/>
      <c r="D2669" s="89"/>
      <c r="R2669" s="89"/>
      <c r="S2669" s="89"/>
      <c r="T2669" s="89"/>
    </row>
    <row r="2670" spans="2:20" s="86" customFormat="1" ht="10.199999999999999">
      <c r="B2670" s="87"/>
      <c r="C2670" s="87"/>
      <c r="D2670" s="89"/>
      <c r="R2670" s="89"/>
      <c r="S2670" s="89"/>
      <c r="T2670" s="89"/>
    </row>
    <row r="2671" spans="2:20" s="86" customFormat="1" ht="10.199999999999999">
      <c r="B2671" s="87"/>
      <c r="C2671" s="87"/>
      <c r="D2671" s="89"/>
      <c r="R2671" s="89"/>
      <c r="S2671" s="89"/>
      <c r="T2671" s="89"/>
    </row>
    <row r="2672" spans="2:20" s="86" customFormat="1" ht="10.199999999999999">
      <c r="B2672" s="87"/>
      <c r="C2672" s="87"/>
      <c r="D2672" s="89"/>
      <c r="R2672" s="89"/>
      <c r="S2672" s="89"/>
      <c r="T2672" s="89"/>
    </row>
    <row r="2673" spans="2:20" s="86" customFormat="1" ht="10.199999999999999">
      <c r="B2673" s="87"/>
      <c r="C2673" s="87"/>
      <c r="D2673" s="89"/>
      <c r="R2673" s="89"/>
      <c r="S2673" s="89"/>
      <c r="T2673" s="89"/>
    </row>
    <row r="2674" spans="2:20" s="86" customFormat="1" ht="10.199999999999999">
      <c r="B2674" s="87"/>
      <c r="C2674" s="87"/>
      <c r="D2674" s="89"/>
      <c r="R2674" s="89"/>
      <c r="S2674" s="89"/>
      <c r="T2674" s="89"/>
    </row>
    <row r="2675" spans="2:20" s="86" customFormat="1" ht="10.199999999999999">
      <c r="B2675" s="87"/>
      <c r="C2675" s="87"/>
      <c r="D2675" s="89"/>
      <c r="R2675" s="89"/>
      <c r="S2675" s="89"/>
      <c r="T2675" s="89"/>
    </row>
    <row r="2676" spans="2:20" s="86" customFormat="1" ht="10.199999999999999">
      <c r="B2676" s="87"/>
      <c r="C2676" s="87"/>
      <c r="D2676" s="89"/>
      <c r="R2676" s="89"/>
      <c r="S2676" s="89"/>
      <c r="T2676" s="89"/>
    </row>
    <row r="2677" spans="2:20" s="86" customFormat="1" ht="10.199999999999999">
      <c r="B2677" s="87"/>
      <c r="C2677" s="87"/>
      <c r="D2677" s="89"/>
      <c r="R2677" s="89"/>
      <c r="S2677" s="89"/>
      <c r="T2677" s="89"/>
    </row>
    <row r="2678" spans="2:20" s="86" customFormat="1" ht="10.199999999999999">
      <c r="B2678" s="87"/>
      <c r="C2678" s="87"/>
      <c r="D2678" s="89"/>
      <c r="R2678" s="89"/>
      <c r="S2678" s="89"/>
      <c r="T2678" s="89"/>
    </row>
    <row r="2679" spans="2:20" s="86" customFormat="1" ht="10.199999999999999">
      <c r="B2679" s="87"/>
      <c r="C2679" s="87"/>
      <c r="D2679" s="89"/>
      <c r="R2679" s="89"/>
      <c r="S2679" s="89"/>
      <c r="T2679" s="89"/>
    </row>
    <row r="2680" spans="2:20" s="86" customFormat="1" ht="10.199999999999999">
      <c r="B2680" s="87"/>
      <c r="C2680" s="87"/>
      <c r="D2680" s="89"/>
      <c r="R2680" s="89"/>
      <c r="S2680" s="89"/>
      <c r="T2680" s="89"/>
    </row>
    <row r="2681" spans="2:20" s="86" customFormat="1" ht="10.199999999999999">
      <c r="B2681" s="87"/>
      <c r="C2681" s="87"/>
      <c r="D2681" s="89"/>
      <c r="R2681" s="89"/>
      <c r="S2681" s="89"/>
      <c r="T2681" s="89"/>
    </row>
    <row r="2682" spans="2:20" s="86" customFormat="1" ht="10.199999999999999">
      <c r="B2682" s="87"/>
      <c r="C2682" s="87"/>
      <c r="D2682" s="89"/>
      <c r="R2682" s="89"/>
      <c r="S2682" s="89"/>
      <c r="T2682" s="89"/>
    </row>
    <row r="2683" spans="2:20" s="86" customFormat="1" ht="10.199999999999999">
      <c r="B2683" s="87"/>
      <c r="C2683" s="87"/>
      <c r="D2683" s="89"/>
      <c r="R2683" s="89"/>
      <c r="S2683" s="89"/>
      <c r="T2683" s="89"/>
    </row>
    <row r="2684" spans="2:20" s="86" customFormat="1" ht="10.199999999999999">
      <c r="B2684" s="87"/>
      <c r="C2684" s="87"/>
      <c r="D2684" s="89"/>
      <c r="R2684" s="89"/>
      <c r="S2684" s="89"/>
      <c r="T2684" s="89"/>
    </row>
    <row r="2685" spans="2:20" s="86" customFormat="1" ht="10.199999999999999">
      <c r="B2685" s="87"/>
      <c r="C2685" s="87"/>
      <c r="D2685" s="89"/>
      <c r="R2685" s="89"/>
      <c r="S2685" s="89"/>
      <c r="T2685" s="89"/>
    </row>
    <row r="2686" spans="2:20" s="86" customFormat="1" ht="10.199999999999999">
      <c r="B2686" s="87"/>
      <c r="C2686" s="87"/>
      <c r="D2686" s="89"/>
      <c r="R2686" s="89"/>
      <c r="S2686" s="89"/>
      <c r="T2686" s="89"/>
    </row>
    <row r="2687" spans="2:20" s="86" customFormat="1" ht="10.199999999999999">
      <c r="B2687" s="87"/>
      <c r="C2687" s="87"/>
      <c r="D2687" s="89"/>
      <c r="R2687" s="89"/>
      <c r="S2687" s="89"/>
      <c r="T2687" s="89"/>
    </row>
    <row r="2688" spans="2:20" s="86" customFormat="1" ht="10.199999999999999">
      <c r="B2688" s="87"/>
      <c r="C2688" s="87"/>
      <c r="D2688" s="89"/>
      <c r="R2688" s="89"/>
      <c r="S2688" s="89"/>
      <c r="T2688" s="89"/>
    </row>
    <row r="2689" spans="2:20" s="86" customFormat="1" ht="10.199999999999999">
      <c r="B2689" s="87"/>
      <c r="C2689" s="87"/>
      <c r="D2689" s="89"/>
      <c r="R2689" s="89"/>
      <c r="S2689" s="89"/>
      <c r="T2689" s="89"/>
    </row>
    <row r="2690" spans="2:20" s="86" customFormat="1" ht="10.199999999999999">
      <c r="B2690" s="87"/>
      <c r="C2690" s="87"/>
      <c r="D2690" s="89"/>
      <c r="R2690" s="89"/>
      <c r="S2690" s="89"/>
      <c r="T2690" s="89"/>
    </row>
    <row r="2691" spans="2:20" s="86" customFormat="1" ht="10.199999999999999">
      <c r="B2691" s="87"/>
      <c r="C2691" s="87"/>
      <c r="D2691" s="89"/>
      <c r="R2691" s="89"/>
      <c r="S2691" s="89"/>
      <c r="T2691" s="89"/>
    </row>
    <row r="2692" spans="2:20" s="86" customFormat="1" ht="10.199999999999999">
      <c r="B2692" s="87"/>
      <c r="C2692" s="87"/>
      <c r="D2692" s="89"/>
      <c r="R2692" s="89"/>
      <c r="S2692" s="89"/>
      <c r="T2692" s="89"/>
    </row>
    <row r="2693" spans="2:20" s="86" customFormat="1" ht="10.199999999999999">
      <c r="B2693" s="87"/>
      <c r="C2693" s="87"/>
      <c r="D2693" s="89"/>
      <c r="R2693" s="89"/>
      <c r="S2693" s="89"/>
      <c r="T2693" s="89"/>
    </row>
    <row r="2694" spans="2:20" s="86" customFormat="1" ht="10.199999999999999">
      <c r="B2694" s="87"/>
      <c r="C2694" s="87"/>
      <c r="D2694" s="89"/>
      <c r="R2694" s="89"/>
      <c r="S2694" s="89"/>
      <c r="T2694" s="89"/>
    </row>
    <row r="2695" spans="2:20" s="86" customFormat="1" ht="10.199999999999999">
      <c r="B2695" s="87"/>
      <c r="C2695" s="87"/>
      <c r="D2695" s="89"/>
      <c r="R2695" s="89"/>
      <c r="S2695" s="89"/>
      <c r="T2695" s="89"/>
    </row>
    <row r="2696" spans="2:20" s="86" customFormat="1" ht="10.199999999999999">
      <c r="B2696" s="87"/>
      <c r="C2696" s="87"/>
      <c r="D2696" s="89"/>
      <c r="R2696" s="89"/>
      <c r="S2696" s="89"/>
      <c r="T2696" s="89"/>
    </row>
    <row r="2697" spans="2:20" s="86" customFormat="1" ht="10.199999999999999">
      <c r="B2697" s="87"/>
      <c r="C2697" s="87"/>
      <c r="D2697" s="89"/>
      <c r="R2697" s="89"/>
      <c r="S2697" s="89"/>
      <c r="T2697" s="89"/>
    </row>
    <row r="2698" spans="2:20" s="86" customFormat="1" ht="10.199999999999999">
      <c r="B2698" s="87"/>
      <c r="C2698" s="87"/>
      <c r="D2698" s="89"/>
      <c r="R2698" s="89"/>
      <c r="S2698" s="89"/>
      <c r="T2698" s="89"/>
    </row>
    <row r="2699" spans="2:20" s="86" customFormat="1" ht="10.199999999999999">
      <c r="B2699" s="87"/>
      <c r="C2699" s="87"/>
      <c r="D2699" s="89"/>
      <c r="R2699" s="89"/>
      <c r="S2699" s="89"/>
      <c r="T2699" s="89"/>
    </row>
    <row r="2700" spans="2:20" s="86" customFormat="1" ht="10.199999999999999">
      <c r="B2700" s="87"/>
      <c r="C2700" s="87"/>
      <c r="D2700" s="89"/>
      <c r="R2700" s="89"/>
      <c r="S2700" s="89"/>
      <c r="T2700" s="89"/>
    </row>
    <row r="2701" spans="2:20" s="86" customFormat="1" ht="10.199999999999999">
      <c r="B2701" s="87"/>
      <c r="C2701" s="87"/>
      <c r="D2701" s="89"/>
      <c r="R2701" s="89"/>
      <c r="S2701" s="89"/>
      <c r="T2701" s="89"/>
    </row>
    <row r="2702" spans="2:20" s="86" customFormat="1" ht="10.199999999999999">
      <c r="B2702" s="87"/>
      <c r="C2702" s="87"/>
      <c r="D2702" s="89"/>
      <c r="R2702" s="89"/>
      <c r="S2702" s="89"/>
      <c r="T2702" s="89"/>
    </row>
    <row r="2703" spans="2:20" s="86" customFormat="1" ht="10.199999999999999">
      <c r="B2703" s="87"/>
      <c r="C2703" s="87"/>
      <c r="D2703" s="89"/>
      <c r="R2703" s="89"/>
      <c r="S2703" s="89"/>
      <c r="T2703" s="89"/>
    </row>
    <row r="2704" spans="2:20" s="86" customFormat="1" ht="10.199999999999999">
      <c r="B2704" s="87"/>
      <c r="C2704" s="87"/>
      <c r="D2704" s="89"/>
      <c r="R2704" s="89"/>
      <c r="S2704" s="89"/>
      <c r="T2704" s="89"/>
    </row>
    <row r="2705" spans="2:20" s="86" customFormat="1" ht="10.199999999999999">
      <c r="B2705" s="87"/>
      <c r="C2705" s="87"/>
      <c r="D2705" s="89"/>
      <c r="R2705" s="89"/>
      <c r="S2705" s="89"/>
      <c r="T2705" s="89"/>
    </row>
    <row r="2706" spans="2:20" s="86" customFormat="1" ht="10.199999999999999">
      <c r="B2706" s="87"/>
      <c r="C2706" s="87"/>
      <c r="D2706" s="89"/>
      <c r="R2706" s="89"/>
      <c r="S2706" s="89"/>
      <c r="T2706" s="89"/>
    </row>
    <row r="2707" spans="2:20" s="86" customFormat="1" ht="10.199999999999999">
      <c r="B2707" s="87"/>
      <c r="C2707" s="87"/>
      <c r="D2707" s="89"/>
      <c r="R2707" s="89"/>
      <c r="S2707" s="89"/>
      <c r="T2707" s="89"/>
    </row>
    <row r="2708" spans="2:20" s="86" customFormat="1" ht="10.199999999999999">
      <c r="B2708" s="87"/>
      <c r="C2708" s="87"/>
      <c r="D2708" s="89"/>
      <c r="R2708" s="89"/>
      <c r="S2708" s="89"/>
      <c r="T2708" s="89"/>
    </row>
    <row r="2709" spans="2:20" s="86" customFormat="1" ht="10.199999999999999">
      <c r="B2709" s="87"/>
      <c r="C2709" s="87"/>
      <c r="D2709" s="89"/>
      <c r="R2709" s="89"/>
      <c r="S2709" s="89"/>
      <c r="T2709" s="89"/>
    </row>
    <row r="2710" spans="2:20" s="86" customFormat="1" ht="10.199999999999999">
      <c r="B2710" s="87"/>
      <c r="C2710" s="87"/>
      <c r="D2710" s="89"/>
      <c r="R2710" s="89"/>
      <c r="S2710" s="89"/>
      <c r="T2710" s="89"/>
    </row>
    <row r="2711" spans="2:20" s="86" customFormat="1" ht="10.199999999999999">
      <c r="B2711" s="87"/>
      <c r="C2711" s="87"/>
      <c r="D2711" s="89"/>
      <c r="R2711" s="89"/>
      <c r="S2711" s="89"/>
      <c r="T2711" s="89"/>
    </row>
    <row r="2712" spans="2:20" s="86" customFormat="1" ht="10.199999999999999">
      <c r="B2712" s="87"/>
      <c r="C2712" s="87"/>
      <c r="D2712" s="89"/>
      <c r="R2712" s="89"/>
      <c r="S2712" s="89"/>
      <c r="T2712" s="89"/>
    </row>
    <row r="2713" spans="2:20" s="86" customFormat="1" ht="10.199999999999999">
      <c r="B2713" s="87"/>
      <c r="C2713" s="87"/>
      <c r="D2713" s="89"/>
      <c r="R2713" s="89"/>
      <c r="S2713" s="89"/>
      <c r="T2713" s="89"/>
    </row>
    <row r="2714" spans="2:20" s="86" customFormat="1" ht="10.199999999999999">
      <c r="B2714" s="87"/>
      <c r="C2714" s="87"/>
      <c r="D2714" s="89"/>
      <c r="R2714" s="89"/>
      <c r="S2714" s="89"/>
      <c r="T2714" s="89"/>
    </row>
    <row r="2715" spans="2:20" s="86" customFormat="1" ht="10.199999999999999">
      <c r="B2715" s="87"/>
      <c r="C2715" s="87"/>
      <c r="D2715" s="89"/>
      <c r="R2715" s="89"/>
      <c r="S2715" s="89"/>
      <c r="T2715" s="89"/>
    </row>
    <row r="2716" spans="2:20" s="86" customFormat="1" ht="10.199999999999999">
      <c r="B2716" s="87"/>
      <c r="C2716" s="87"/>
      <c r="D2716" s="89"/>
      <c r="R2716" s="89"/>
      <c r="S2716" s="89"/>
      <c r="T2716" s="89"/>
    </row>
    <row r="2717" spans="2:20" s="86" customFormat="1" ht="10.199999999999999">
      <c r="B2717" s="87"/>
      <c r="C2717" s="87"/>
      <c r="D2717" s="89"/>
      <c r="R2717" s="89"/>
      <c r="S2717" s="89"/>
      <c r="T2717" s="89"/>
    </row>
    <row r="2718" spans="2:20" s="86" customFormat="1" ht="10.199999999999999">
      <c r="B2718" s="87"/>
      <c r="C2718" s="87"/>
      <c r="D2718" s="89"/>
      <c r="R2718" s="89"/>
      <c r="S2718" s="89"/>
      <c r="T2718" s="89"/>
    </row>
    <row r="2719" spans="2:20" s="86" customFormat="1" ht="10.199999999999999">
      <c r="B2719" s="87"/>
      <c r="C2719" s="87"/>
      <c r="D2719" s="89"/>
      <c r="R2719" s="89"/>
      <c r="S2719" s="89"/>
      <c r="T2719" s="89"/>
    </row>
    <row r="2720" spans="2:20" s="86" customFormat="1" ht="10.199999999999999">
      <c r="B2720" s="87"/>
      <c r="C2720" s="87"/>
      <c r="D2720" s="89"/>
      <c r="R2720" s="89"/>
      <c r="S2720" s="89"/>
      <c r="T2720" s="89"/>
    </row>
    <row r="2721" spans="2:20" s="86" customFormat="1" ht="10.199999999999999">
      <c r="B2721" s="87"/>
      <c r="C2721" s="87"/>
      <c r="D2721" s="89"/>
      <c r="R2721" s="89"/>
      <c r="S2721" s="89"/>
      <c r="T2721" s="89"/>
    </row>
    <row r="2722" spans="2:20" s="86" customFormat="1" ht="10.199999999999999">
      <c r="B2722" s="87"/>
      <c r="C2722" s="87"/>
      <c r="D2722" s="89"/>
      <c r="R2722" s="89"/>
      <c r="S2722" s="89"/>
      <c r="T2722" s="89"/>
    </row>
    <row r="2723" spans="2:20" s="86" customFormat="1" ht="10.199999999999999">
      <c r="B2723" s="87"/>
      <c r="C2723" s="87"/>
      <c r="D2723" s="89"/>
      <c r="R2723" s="89"/>
      <c r="S2723" s="89"/>
      <c r="T2723" s="89"/>
    </row>
    <row r="2724" spans="2:20" s="86" customFormat="1" ht="10.199999999999999">
      <c r="B2724" s="87"/>
      <c r="C2724" s="87"/>
      <c r="D2724" s="89"/>
      <c r="R2724" s="89"/>
      <c r="S2724" s="89"/>
      <c r="T2724" s="89"/>
    </row>
    <row r="2725" spans="2:20" s="86" customFormat="1" ht="10.199999999999999">
      <c r="B2725" s="87"/>
      <c r="C2725" s="87"/>
      <c r="D2725" s="89"/>
      <c r="R2725" s="89"/>
      <c r="S2725" s="89"/>
      <c r="T2725" s="89"/>
    </row>
    <row r="2726" spans="2:20" s="86" customFormat="1" ht="10.199999999999999">
      <c r="B2726" s="87"/>
      <c r="C2726" s="87"/>
      <c r="D2726" s="89"/>
      <c r="R2726" s="89"/>
      <c r="S2726" s="89"/>
      <c r="T2726" s="89"/>
    </row>
    <row r="2727" spans="2:20" s="86" customFormat="1" ht="10.199999999999999">
      <c r="B2727" s="87"/>
      <c r="C2727" s="87"/>
      <c r="D2727" s="89"/>
      <c r="R2727" s="89"/>
      <c r="S2727" s="89"/>
      <c r="T2727" s="89"/>
    </row>
    <row r="2728" spans="2:20" s="86" customFormat="1" ht="10.199999999999999">
      <c r="B2728" s="87"/>
      <c r="C2728" s="87"/>
      <c r="D2728" s="89"/>
      <c r="R2728" s="89"/>
      <c r="S2728" s="89"/>
      <c r="T2728" s="89"/>
    </row>
    <row r="2729" spans="2:20" s="86" customFormat="1" ht="10.199999999999999">
      <c r="B2729" s="87"/>
      <c r="C2729" s="87"/>
      <c r="D2729" s="89"/>
      <c r="R2729" s="89"/>
      <c r="S2729" s="89"/>
      <c r="T2729" s="89"/>
    </row>
    <row r="2730" spans="2:20" s="86" customFormat="1" ht="10.199999999999999">
      <c r="B2730" s="87"/>
      <c r="C2730" s="87"/>
      <c r="D2730" s="89"/>
      <c r="R2730" s="89"/>
      <c r="S2730" s="89"/>
      <c r="T2730" s="89"/>
    </row>
    <row r="2731" spans="2:20" s="86" customFormat="1" ht="10.199999999999999">
      <c r="B2731" s="87"/>
      <c r="C2731" s="87"/>
      <c r="D2731" s="89"/>
      <c r="R2731" s="89"/>
      <c r="S2731" s="89"/>
      <c r="T2731" s="89"/>
    </row>
    <row r="2732" spans="2:20" s="86" customFormat="1" ht="10.199999999999999">
      <c r="B2732" s="87"/>
      <c r="C2732" s="87"/>
      <c r="D2732" s="89"/>
      <c r="R2732" s="89"/>
      <c r="S2732" s="89"/>
      <c r="T2732" s="89"/>
    </row>
    <row r="2733" spans="2:20" s="86" customFormat="1" ht="10.199999999999999">
      <c r="B2733" s="87"/>
      <c r="C2733" s="87"/>
      <c r="D2733" s="89"/>
      <c r="R2733" s="89"/>
      <c r="S2733" s="89"/>
      <c r="T2733" s="89"/>
    </row>
    <row r="2734" spans="2:20" s="86" customFormat="1" ht="10.199999999999999">
      <c r="B2734" s="87"/>
      <c r="C2734" s="87"/>
      <c r="D2734" s="89"/>
      <c r="R2734" s="89"/>
      <c r="S2734" s="89"/>
      <c r="T2734" s="89"/>
    </row>
    <row r="2735" spans="2:20" s="86" customFormat="1" ht="10.199999999999999">
      <c r="B2735" s="87"/>
      <c r="C2735" s="87"/>
      <c r="D2735" s="89"/>
      <c r="R2735" s="89"/>
      <c r="S2735" s="89"/>
      <c r="T2735" s="89"/>
    </row>
    <row r="2736" spans="2:20" s="86" customFormat="1" ht="10.199999999999999">
      <c r="B2736" s="87"/>
      <c r="C2736" s="87"/>
      <c r="D2736" s="89"/>
      <c r="R2736" s="89"/>
      <c r="S2736" s="89"/>
      <c r="T2736" s="89"/>
    </row>
    <row r="2737" spans="2:20" s="86" customFormat="1" ht="10.199999999999999">
      <c r="B2737" s="87"/>
      <c r="C2737" s="87"/>
      <c r="D2737" s="89"/>
      <c r="R2737" s="89"/>
      <c r="S2737" s="89"/>
      <c r="T2737" s="89"/>
    </row>
    <row r="2738" spans="2:20" s="86" customFormat="1" ht="10.199999999999999">
      <c r="B2738" s="87"/>
      <c r="C2738" s="87"/>
      <c r="D2738" s="89"/>
      <c r="R2738" s="89"/>
      <c r="S2738" s="89"/>
      <c r="T2738" s="89"/>
    </row>
    <row r="2739" spans="2:20" s="86" customFormat="1" ht="10.199999999999999">
      <c r="B2739" s="87"/>
      <c r="C2739" s="87"/>
      <c r="D2739" s="89"/>
      <c r="R2739" s="89"/>
      <c r="S2739" s="89"/>
      <c r="T2739" s="89"/>
    </row>
    <row r="2740" spans="2:20" s="86" customFormat="1" ht="10.199999999999999">
      <c r="B2740" s="87"/>
      <c r="C2740" s="87"/>
      <c r="D2740" s="89"/>
      <c r="R2740" s="89"/>
      <c r="S2740" s="89"/>
      <c r="T2740" s="89"/>
    </row>
    <row r="2741" spans="2:20" s="86" customFormat="1" ht="10.199999999999999">
      <c r="B2741" s="87"/>
      <c r="C2741" s="87"/>
      <c r="D2741" s="89"/>
      <c r="R2741" s="89"/>
      <c r="S2741" s="89"/>
      <c r="T2741" s="89"/>
    </row>
    <row r="2742" spans="2:20" s="86" customFormat="1" ht="10.199999999999999">
      <c r="B2742" s="87"/>
      <c r="C2742" s="87"/>
      <c r="D2742" s="89"/>
      <c r="R2742" s="89"/>
      <c r="S2742" s="89"/>
      <c r="T2742" s="89"/>
    </row>
    <row r="2743" spans="2:20" s="86" customFormat="1" ht="10.199999999999999">
      <c r="B2743" s="87"/>
      <c r="C2743" s="87"/>
      <c r="D2743" s="89"/>
      <c r="R2743" s="89"/>
      <c r="S2743" s="89"/>
      <c r="T2743" s="89"/>
    </row>
    <row r="2744" spans="2:20" s="86" customFormat="1" ht="10.199999999999999">
      <c r="B2744" s="87"/>
      <c r="C2744" s="87"/>
      <c r="D2744" s="89"/>
      <c r="R2744" s="89"/>
      <c r="S2744" s="89"/>
      <c r="T2744" s="89"/>
    </row>
    <row r="2745" spans="2:20" s="86" customFormat="1" ht="10.199999999999999">
      <c r="B2745" s="87"/>
      <c r="C2745" s="87"/>
      <c r="D2745" s="89"/>
      <c r="R2745" s="89"/>
      <c r="S2745" s="89"/>
      <c r="T2745" s="89"/>
    </row>
    <row r="2746" spans="2:20" s="86" customFormat="1" ht="10.199999999999999">
      <c r="B2746" s="87"/>
      <c r="C2746" s="87"/>
      <c r="D2746" s="89"/>
      <c r="R2746" s="89"/>
      <c r="S2746" s="89"/>
      <c r="T2746" s="89"/>
    </row>
    <row r="2747" spans="2:20" s="86" customFormat="1" ht="10.199999999999999">
      <c r="B2747" s="87"/>
      <c r="C2747" s="87"/>
      <c r="D2747" s="89"/>
      <c r="R2747" s="89"/>
      <c r="S2747" s="89"/>
      <c r="T2747" s="89"/>
    </row>
    <row r="2748" spans="2:20" s="86" customFormat="1" ht="10.199999999999999">
      <c r="B2748" s="87"/>
      <c r="C2748" s="87"/>
      <c r="D2748" s="89"/>
      <c r="R2748" s="89"/>
      <c r="S2748" s="89"/>
      <c r="T2748" s="89"/>
    </row>
    <row r="2749" spans="2:20" s="86" customFormat="1" ht="10.199999999999999">
      <c r="B2749" s="87"/>
      <c r="C2749" s="87"/>
      <c r="D2749" s="89"/>
      <c r="R2749" s="89"/>
      <c r="S2749" s="89"/>
      <c r="T2749" s="89"/>
    </row>
    <row r="2750" spans="2:20" s="86" customFormat="1" ht="10.199999999999999">
      <c r="B2750" s="87"/>
      <c r="C2750" s="87"/>
      <c r="D2750" s="89"/>
      <c r="R2750" s="89"/>
      <c r="S2750" s="89"/>
      <c r="T2750" s="89"/>
    </row>
    <row r="2751" spans="2:20" s="86" customFormat="1" ht="10.199999999999999">
      <c r="B2751" s="87"/>
      <c r="C2751" s="87"/>
      <c r="D2751" s="89"/>
      <c r="R2751" s="89"/>
      <c r="S2751" s="89"/>
      <c r="T2751" s="89"/>
    </row>
    <row r="2752" spans="2:20" s="86" customFormat="1" ht="10.199999999999999">
      <c r="B2752" s="87"/>
      <c r="C2752" s="87"/>
      <c r="D2752" s="89"/>
      <c r="R2752" s="89"/>
      <c r="S2752" s="89"/>
      <c r="T2752" s="89"/>
    </row>
    <row r="2753" spans="2:20" s="86" customFormat="1" ht="10.199999999999999">
      <c r="B2753" s="87"/>
      <c r="C2753" s="87"/>
      <c r="D2753" s="89"/>
      <c r="R2753" s="89"/>
      <c r="S2753" s="89"/>
      <c r="T2753" s="89"/>
    </row>
    <row r="2754" spans="2:20" s="86" customFormat="1" ht="10.199999999999999">
      <c r="B2754" s="87"/>
      <c r="C2754" s="87"/>
      <c r="D2754" s="89"/>
      <c r="R2754" s="89"/>
      <c r="S2754" s="89"/>
      <c r="T2754" s="89"/>
    </row>
    <row r="2755" spans="2:20" s="86" customFormat="1" ht="10.199999999999999">
      <c r="B2755" s="87"/>
      <c r="C2755" s="87"/>
      <c r="D2755" s="89"/>
      <c r="R2755" s="89"/>
      <c r="S2755" s="89"/>
      <c r="T2755" s="89"/>
    </row>
    <row r="2756" spans="2:20" s="86" customFormat="1" ht="10.199999999999999">
      <c r="B2756" s="87"/>
      <c r="C2756" s="87"/>
      <c r="D2756" s="89"/>
      <c r="R2756" s="89"/>
      <c r="S2756" s="89"/>
      <c r="T2756" s="89"/>
    </row>
    <row r="2757" spans="2:20" s="86" customFormat="1" ht="10.199999999999999">
      <c r="B2757" s="87"/>
      <c r="C2757" s="87"/>
      <c r="D2757" s="89"/>
      <c r="R2757" s="89"/>
      <c r="S2757" s="89"/>
      <c r="T2757" s="89"/>
    </row>
    <row r="2758" spans="2:20" s="86" customFormat="1" ht="10.199999999999999">
      <c r="B2758" s="87"/>
      <c r="C2758" s="87"/>
      <c r="D2758" s="89"/>
      <c r="R2758" s="89"/>
      <c r="S2758" s="89"/>
      <c r="T2758" s="89"/>
    </row>
    <row r="2759" spans="2:20" s="86" customFormat="1" ht="10.199999999999999">
      <c r="B2759" s="87"/>
      <c r="C2759" s="87"/>
      <c r="D2759" s="89"/>
      <c r="R2759" s="89"/>
      <c r="S2759" s="89"/>
      <c r="T2759" s="89"/>
    </row>
    <row r="2760" spans="2:20" s="86" customFormat="1" ht="10.199999999999999">
      <c r="B2760" s="87"/>
      <c r="C2760" s="87"/>
      <c r="D2760" s="89"/>
      <c r="R2760" s="89"/>
      <c r="S2760" s="89"/>
      <c r="T2760" s="89"/>
    </row>
    <row r="2761" spans="2:20" s="86" customFormat="1" ht="10.199999999999999">
      <c r="B2761" s="87"/>
      <c r="C2761" s="87"/>
      <c r="D2761" s="89"/>
      <c r="R2761" s="89"/>
      <c r="S2761" s="89"/>
      <c r="T2761" s="89"/>
    </row>
    <row r="2762" spans="2:20" s="86" customFormat="1" ht="10.199999999999999">
      <c r="B2762" s="87"/>
      <c r="C2762" s="87"/>
      <c r="D2762" s="89"/>
      <c r="R2762" s="89"/>
      <c r="S2762" s="89"/>
      <c r="T2762" s="89"/>
    </row>
    <row r="2763" spans="2:20" s="86" customFormat="1" ht="10.199999999999999">
      <c r="B2763" s="87"/>
      <c r="C2763" s="87"/>
      <c r="D2763" s="89"/>
      <c r="R2763" s="89"/>
      <c r="S2763" s="89"/>
      <c r="T2763" s="89"/>
    </row>
    <row r="2764" spans="2:20" s="86" customFormat="1" ht="10.199999999999999">
      <c r="B2764" s="87"/>
      <c r="C2764" s="87"/>
      <c r="D2764" s="89"/>
      <c r="R2764" s="89"/>
      <c r="S2764" s="89"/>
      <c r="T2764" s="89"/>
    </row>
    <row r="2765" spans="2:20" s="86" customFormat="1" ht="10.199999999999999">
      <c r="B2765" s="87"/>
      <c r="C2765" s="87"/>
      <c r="D2765" s="89"/>
      <c r="R2765" s="89"/>
      <c r="S2765" s="89"/>
      <c r="T2765" s="89"/>
    </row>
    <row r="2766" spans="2:20" s="86" customFormat="1" ht="10.199999999999999">
      <c r="B2766" s="87"/>
      <c r="C2766" s="87"/>
      <c r="D2766" s="89"/>
      <c r="R2766" s="89"/>
      <c r="S2766" s="89"/>
      <c r="T2766" s="89"/>
    </row>
    <row r="2767" spans="2:20" s="86" customFormat="1" ht="10.199999999999999">
      <c r="B2767" s="87"/>
      <c r="C2767" s="87"/>
      <c r="D2767" s="89"/>
      <c r="R2767" s="89"/>
      <c r="S2767" s="89"/>
      <c r="T2767" s="89"/>
    </row>
    <row r="2768" spans="2:20" s="86" customFormat="1" ht="10.199999999999999">
      <c r="B2768" s="87"/>
      <c r="C2768" s="87"/>
      <c r="D2768" s="89"/>
      <c r="R2768" s="89"/>
      <c r="S2768" s="89"/>
      <c r="T2768" s="89"/>
    </row>
    <row r="2769" spans="2:20" s="86" customFormat="1" ht="10.199999999999999">
      <c r="B2769" s="87"/>
      <c r="C2769" s="87"/>
      <c r="D2769" s="89"/>
      <c r="R2769" s="89"/>
      <c r="S2769" s="89"/>
      <c r="T2769" s="89"/>
    </row>
    <row r="2770" spans="2:20" s="86" customFormat="1" ht="10.199999999999999">
      <c r="B2770" s="87"/>
      <c r="C2770" s="87"/>
      <c r="D2770" s="89"/>
      <c r="R2770" s="89"/>
      <c r="S2770" s="89"/>
      <c r="T2770" s="89"/>
    </row>
    <row r="2771" spans="2:20" s="86" customFormat="1" ht="10.199999999999999">
      <c r="B2771" s="87"/>
      <c r="C2771" s="87"/>
      <c r="D2771" s="89"/>
      <c r="R2771" s="89"/>
      <c r="S2771" s="89"/>
      <c r="T2771" s="89"/>
    </row>
    <row r="2772" spans="2:20" s="86" customFormat="1" ht="10.199999999999999">
      <c r="B2772" s="87"/>
      <c r="C2772" s="87"/>
      <c r="D2772" s="89"/>
      <c r="R2772" s="89"/>
      <c r="S2772" s="89"/>
      <c r="T2772" s="89"/>
    </row>
    <row r="2773" spans="2:20" s="86" customFormat="1" ht="10.199999999999999">
      <c r="B2773" s="87"/>
      <c r="C2773" s="87"/>
      <c r="D2773" s="89"/>
      <c r="R2773" s="89"/>
      <c r="S2773" s="89"/>
      <c r="T2773" s="89"/>
    </row>
    <row r="2774" spans="2:20" s="86" customFormat="1" ht="10.199999999999999">
      <c r="B2774" s="87"/>
      <c r="C2774" s="87"/>
      <c r="D2774" s="89"/>
      <c r="R2774" s="89"/>
      <c r="S2774" s="89"/>
      <c r="T2774" s="89"/>
    </row>
    <row r="2775" spans="2:20" s="86" customFormat="1" ht="10.199999999999999">
      <c r="B2775" s="87"/>
      <c r="C2775" s="87"/>
      <c r="D2775" s="89"/>
      <c r="R2775" s="89"/>
      <c r="S2775" s="89"/>
      <c r="T2775" s="89"/>
    </row>
    <row r="2776" spans="2:20" s="86" customFormat="1" ht="10.199999999999999">
      <c r="B2776" s="87"/>
      <c r="C2776" s="87"/>
      <c r="D2776" s="89"/>
      <c r="R2776" s="89"/>
      <c r="S2776" s="89"/>
      <c r="T2776" s="89"/>
    </row>
    <row r="2777" spans="2:20" s="86" customFormat="1" ht="10.199999999999999">
      <c r="B2777" s="87"/>
      <c r="C2777" s="87"/>
      <c r="D2777" s="89"/>
      <c r="R2777" s="89"/>
      <c r="S2777" s="89"/>
      <c r="T2777" s="89"/>
    </row>
    <row r="2778" spans="2:20" s="86" customFormat="1" ht="10.199999999999999">
      <c r="B2778" s="87"/>
      <c r="C2778" s="87"/>
      <c r="D2778" s="89"/>
      <c r="R2778" s="89"/>
      <c r="S2778" s="89"/>
      <c r="T2778" s="89"/>
    </row>
    <row r="2779" spans="2:20" s="86" customFormat="1" ht="10.199999999999999">
      <c r="B2779" s="87"/>
      <c r="C2779" s="87"/>
      <c r="D2779" s="89"/>
      <c r="R2779" s="89"/>
      <c r="S2779" s="89"/>
      <c r="T2779" s="89"/>
    </row>
    <row r="2780" spans="2:20" s="86" customFormat="1" ht="10.199999999999999">
      <c r="B2780" s="87"/>
      <c r="C2780" s="87"/>
      <c r="D2780" s="89"/>
      <c r="R2780" s="89"/>
      <c r="S2780" s="89"/>
      <c r="T2780" s="89"/>
    </row>
    <row r="2781" spans="2:20" s="86" customFormat="1" ht="10.199999999999999">
      <c r="B2781" s="87"/>
      <c r="C2781" s="87"/>
      <c r="D2781" s="89"/>
      <c r="R2781" s="89"/>
      <c r="S2781" s="89"/>
      <c r="T2781" s="89"/>
    </row>
    <row r="2782" spans="2:20" s="86" customFormat="1" ht="10.199999999999999">
      <c r="B2782" s="87"/>
      <c r="C2782" s="87"/>
      <c r="D2782" s="89"/>
      <c r="R2782" s="89"/>
      <c r="S2782" s="89"/>
      <c r="T2782" s="89"/>
    </row>
    <row r="2783" spans="2:20" s="86" customFormat="1" ht="10.199999999999999">
      <c r="B2783" s="87"/>
      <c r="C2783" s="87"/>
      <c r="D2783" s="89"/>
      <c r="R2783" s="89"/>
      <c r="S2783" s="89"/>
      <c r="T2783" s="89"/>
    </row>
    <row r="2784" spans="2:20" s="86" customFormat="1" ht="10.199999999999999">
      <c r="B2784" s="87"/>
      <c r="C2784" s="87"/>
      <c r="D2784" s="89"/>
      <c r="R2784" s="89"/>
      <c r="S2784" s="89"/>
      <c r="T2784" s="89"/>
    </row>
    <row r="2785" spans="2:20" s="86" customFormat="1" ht="10.199999999999999">
      <c r="B2785" s="87"/>
      <c r="C2785" s="87"/>
      <c r="D2785" s="89"/>
      <c r="R2785" s="89"/>
      <c r="S2785" s="89"/>
      <c r="T2785" s="89"/>
    </row>
    <row r="2786" spans="2:20" s="86" customFormat="1" ht="10.199999999999999">
      <c r="B2786" s="87"/>
      <c r="C2786" s="87"/>
      <c r="D2786" s="89"/>
      <c r="R2786" s="89"/>
      <c r="S2786" s="89"/>
      <c r="T2786" s="89"/>
    </row>
    <row r="2787" spans="2:20" s="86" customFormat="1" ht="10.199999999999999">
      <c r="B2787" s="87"/>
      <c r="C2787" s="87"/>
      <c r="D2787" s="89"/>
      <c r="R2787" s="89"/>
      <c r="S2787" s="89"/>
      <c r="T2787" s="89"/>
    </row>
    <row r="2788" spans="2:20" s="86" customFormat="1" ht="10.199999999999999">
      <c r="B2788" s="87"/>
      <c r="C2788" s="87"/>
      <c r="D2788" s="89"/>
      <c r="R2788" s="89"/>
      <c r="S2788" s="89"/>
      <c r="T2788" s="89"/>
    </row>
    <row r="2789" spans="2:20" s="86" customFormat="1" ht="10.199999999999999">
      <c r="B2789" s="87"/>
      <c r="C2789" s="87"/>
      <c r="D2789" s="89"/>
      <c r="R2789" s="89"/>
      <c r="S2789" s="89"/>
      <c r="T2789" s="89"/>
    </row>
    <row r="2790" spans="2:20" s="86" customFormat="1" ht="10.199999999999999">
      <c r="B2790" s="87"/>
      <c r="C2790" s="87"/>
      <c r="D2790" s="89"/>
      <c r="R2790" s="89"/>
      <c r="S2790" s="89"/>
      <c r="T2790" s="89"/>
    </row>
    <row r="2791" spans="2:20" s="86" customFormat="1" ht="10.199999999999999">
      <c r="B2791" s="87"/>
      <c r="C2791" s="87"/>
      <c r="D2791" s="89"/>
      <c r="R2791" s="89"/>
      <c r="S2791" s="89"/>
      <c r="T2791" s="89"/>
    </row>
    <row r="2792" spans="2:20" s="86" customFormat="1" ht="10.199999999999999">
      <c r="B2792" s="87"/>
      <c r="C2792" s="87"/>
      <c r="D2792" s="89"/>
      <c r="R2792" s="89"/>
      <c r="S2792" s="89"/>
      <c r="T2792" s="89"/>
    </row>
    <row r="2793" spans="2:20" s="86" customFormat="1" ht="10.199999999999999">
      <c r="B2793" s="87"/>
      <c r="C2793" s="87"/>
      <c r="D2793" s="89"/>
      <c r="R2793" s="89"/>
      <c r="S2793" s="89"/>
      <c r="T2793" s="89"/>
    </row>
    <row r="2794" spans="2:20" s="86" customFormat="1" ht="10.199999999999999">
      <c r="B2794" s="87"/>
      <c r="C2794" s="87"/>
      <c r="D2794" s="89"/>
      <c r="R2794" s="89"/>
      <c r="S2794" s="89"/>
      <c r="T2794" s="89"/>
    </row>
    <row r="2795" spans="2:20" s="86" customFormat="1" ht="10.199999999999999">
      <c r="B2795" s="87"/>
      <c r="C2795" s="87"/>
      <c r="D2795" s="89"/>
      <c r="R2795" s="89"/>
      <c r="S2795" s="89"/>
      <c r="T2795" s="89"/>
    </row>
    <row r="2796" spans="2:20" s="86" customFormat="1" ht="10.199999999999999">
      <c r="B2796" s="87"/>
      <c r="C2796" s="87"/>
      <c r="D2796" s="89"/>
      <c r="R2796" s="89"/>
      <c r="S2796" s="89"/>
      <c r="T2796" s="89"/>
    </row>
    <row r="2797" spans="2:20" s="86" customFormat="1" ht="10.199999999999999">
      <c r="B2797" s="87"/>
      <c r="C2797" s="87"/>
      <c r="D2797" s="89"/>
      <c r="R2797" s="89"/>
      <c r="S2797" s="89"/>
      <c r="T2797" s="89"/>
    </row>
    <row r="2798" spans="2:20" s="86" customFormat="1" ht="10.199999999999999">
      <c r="B2798" s="87"/>
      <c r="C2798" s="87"/>
      <c r="D2798" s="89"/>
      <c r="R2798" s="89"/>
      <c r="S2798" s="89"/>
      <c r="T2798" s="89"/>
    </row>
    <row r="2799" spans="2:20" s="86" customFormat="1" ht="10.199999999999999">
      <c r="B2799" s="87"/>
      <c r="C2799" s="87"/>
      <c r="D2799" s="89"/>
      <c r="R2799" s="89"/>
      <c r="S2799" s="89"/>
      <c r="T2799" s="89"/>
    </row>
    <row r="2800" spans="2:20" s="86" customFormat="1" ht="10.199999999999999">
      <c r="B2800" s="87"/>
      <c r="C2800" s="87"/>
      <c r="D2800" s="89"/>
      <c r="R2800" s="89"/>
      <c r="S2800" s="89"/>
      <c r="T2800" s="89"/>
    </row>
    <row r="2801" spans="2:20" s="86" customFormat="1" ht="10.199999999999999">
      <c r="B2801" s="87"/>
      <c r="C2801" s="87"/>
      <c r="D2801" s="89"/>
      <c r="R2801" s="89"/>
      <c r="S2801" s="89"/>
      <c r="T2801" s="89"/>
    </row>
    <row r="2802" spans="2:20" s="86" customFormat="1" ht="10.199999999999999">
      <c r="B2802" s="87"/>
      <c r="C2802" s="87"/>
      <c r="D2802" s="89"/>
      <c r="R2802" s="89"/>
      <c r="S2802" s="89"/>
      <c r="T2802" s="89"/>
    </row>
    <row r="2803" spans="2:20" s="86" customFormat="1" ht="10.199999999999999">
      <c r="B2803" s="87"/>
      <c r="C2803" s="87"/>
      <c r="D2803" s="89"/>
      <c r="R2803" s="89"/>
      <c r="S2803" s="89"/>
      <c r="T2803" s="89"/>
    </row>
    <row r="2804" spans="2:20" s="86" customFormat="1" ht="10.199999999999999">
      <c r="B2804" s="87"/>
      <c r="C2804" s="87"/>
      <c r="D2804" s="89"/>
      <c r="R2804" s="89"/>
      <c r="S2804" s="89"/>
      <c r="T2804" s="89"/>
    </row>
    <row r="2805" spans="2:20" s="86" customFormat="1" ht="10.199999999999999">
      <c r="B2805" s="87"/>
      <c r="C2805" s="87"/>
      <c r="D2805" s="89"/>
      <c r="R2805" s="89"/>
      <c r="S2805" s="89"/>
      <c r="T2805" s="89"/>
    </row>
    <row r="2806" spans="2:20" s="86" customFormat="1" ht="10.199999999999999">
      <c r="B2806" s="87"/>
      <c r="C2806" s="87"/>
      <c r="D2806" s="89"/>
      <c r="R2806" s="89"/>
      <c r="S2806" s="89"/>
      <c r="T2806" s="89"/>
    </row>
    <row r="2807" spans="2:20" s="86" customFormat="1" ht="10.199999999999999">
      <c r="B2807" s="87"/>
      <c r="C2807" s="87"/>
      <c r="D2807" s="89"/>
      <c r="R2807" s="89"/>
      <c r="S2807" s="89"/>
      <c r="T2807" s="89"/>
    </row>
    <row r="2808" spans="2:20" s="86" customFormat="1" ht="10.199999999999999">
      <c r="B2808" s="87"/>
      <c r="C2808" s="87"/>
      <c r="D2808" s="89"/>
      <c r="R2808" s="89"/>
      <c r="S2808" s="89"/>
      <c r="T2808" s="89"/>
    </row>
    <row r="2809" spans="2:20" s="86" customFormat="1" ht="10.199999999999999">
      <c r="B2809" s="87"/>
      <c r="C2809" s="87"/>
      <c r="D2809" s="89"/>
      <c r="R2809" s="89"/>
      <c r="S2809" s="89"/>
      <c r="T2809" s="89"/>
    </row>
    <row r="2810" spans="2:20" s="86" customFormat="1" ht="10.199999999999999">
      <c r="B2810" s="87"/>
      <c r="C2810" s="87"/>
      <c r="D2810" s="89"/>
      <c r="R2810" s="89"/>
      <c r="S2810" s="89"/>
      <c r="T2810" s="89"/>
    </row>
    <row r="2811" spans="2:20" s="86" customFormat="1" ht="10.199999999999999">
      <c r="B2811" s="87"/>
      <c r="C2811" s="87"/>
      <c r="D2811" s="89"/>
      <c r="R2811" s="89"/>
      <c r="S2811" s="89"/>
      <c r="T2811" s="89"/>
    </row>
    <row r="2812" spans="2:20" s="86" customFormat="1" ht="10.199999999999999">
      <c r="B2812" s="87"/>
      <c r="C2812" s="87"/>
      <c r="D2812" s="89"/>
      <c r="R2812" s="89"/>
      <c r="S2812" s="89"/>
      <c r="T2812" s="89"/>
    </row>
    <row r="2813" spans="2:20" s="86" customFormat="1" ht="10.199999999999999">
      <c r="B2813" s="87"/>
      <c r="C2813" s="87"/>
      <c r="D2813" s="89"/>
      <c r="R2813" s="89"/>
      <c r="S2813" s="89"/>
      <c r="T2813" s="89"/>
    </row>
    <row r="2814" spans="2:20" s="86" customFormat="1" ht="10.199999999999999">
      <c r="B2814" s="87"/>
      <c r="C2814" s="87"/>
      <c r="D2814" s="89"/>
      <c r="R2814" s="89"/>
      <c r="S2814" s="89"/>
      <c r="T2814" s="89"/>
    </row>
    <row r="2815" spans="2:20" s="86" customFormat="1" ht="10.199999999999999">
      <c r="B2815" s="87"/>
      <c r="C2815" s="87"/>
      <c r="D2815" s="89"/>
      <c r="R2815" s="89"/>
      <c r="S2815" s="89"/>
      <c r="T2815" s="89"/>
    </row>
    <row r="2816" spans="2:20" s="86" customFormat="1" ht="10.199999999999999">
      <c r="B2816" s="87"/>
      <c r="C2816" s="87"/>
      <c r="D2816" s="89"/>
      <c r="R2816" s="89"/>
      <c r="S2816" s="89"/>
      <c r="T2816" s="89"/>
    </row>
    <row r="2817" spans="2:20" s="86" customFormat="1" ht="10.199999999999999">
      <c r="B2817" s="87"/>
      <c r="C2817" s="87"/>
      <c r="D2817" s="89"/>
      <c r="R2817" s="89"/>
      <c r="S2817" s="89"/>
      <c r="T2817" s="89"/>
    </row>
    <row r="2818" spans="2:20" s="86" customFormat="1" ht="10.199999999999999">
      <c r="B2818" s="87"/>
      <c r="C2818" s="87"/>
      <c r="D2818" s="89"/>
      <c r="R2818" s="89"/>
      <c r="S2818" s="89"/>
      <c r="T2818" s="89"/>
    </row>
    <row r="2819" spans="2:20" s="86" customFormat="1" ht="10.199999999999999">
      <c r="B2819" s="87"/>
      <c r="C2819" s="87"/>
      <c r="D2819" s="89"/>
      <c r="R2819" s="89"/>
      <c r="S2819" s="89"/>
      <c r="T2819" s="89"/>
    </row>
    <row r="2820" spans="2:20" s="86" customFormat="1" ht="10.199999999999999">
      <c r="B2820" s="87"/>
      <c r="C2820" s="87"/>
      <c r="D2820" s="89"/>
      <c r="R2820" s="89"/>
      <c r="S2820" s="89"/>
      <c r="T2820" s="89"/>
    </row>
    <row r="2821" spans="2:20" s="86" customFormat="1" ht="10.199999999999999">
      <c r="B2821" s="87"/>
      <c r="C2821" s="87"/>
      <c r="D2821" s="89"/>
      <c r="R2821" s="89"/>
      <c r="S2821" s="89"/>
      <c r="T2821" s="89"/>
    </row>
    <row r="2822" spans="2:20" s="86" customFormat="1" ht="10.199999999999999">
      <c r="B2822" s="87"/>
      <c r="C2822" s="87"/>
      <c r="D2822" s="89"/>
      <c r="R2822" s="89"/>
      <c r="S2822" s="89"/>
      <c r="T2822" s="89"/>
    </row>
    <row r="2823" spans="2:20" s="86" customFormat="1" ht="10.199999999999999">
      <c r="B2823" s="87"/>
      <c r="C2823" s="87"/>
      <c r="D2823" s="89"/>
      <c r="R2823" s="89"/>
      <c r="S2823" s="89"/>
      <c r="T2823" s="89"/>
    </row>
    <row r="2824" spans="2:20" s="86" customFormat="1" ht="10.199999999999999">
      <c r="B2824" s="87"/>
      <c r="C2824" s="87"/>
      <c r="D2824" s="89"/>
      <c r="R2824" s="89"/>
      <c r="S2824" s="89"/>
      <c r="T2824" s="89"/>
    </row>
    <row r="2825" spans="2:20" s="86" customFormat="1" ht="10.199999999999999">
      <c r="B2825" s="87"/>
      <c r="C2825" s="87"/>
      <c r="D2825" s="89"/>
      <c r="R2825" s="89"/>
      <c r="S2825" s="89"/>
      <c r="T2825" s="89"/>
    </row>
    <row r="2826" spans="2:20" s="86" customFormat="1" ht="10.199999999999999">
      <c r="B2826" s="87"/>
      <c r="C2826" s="87"/>
      <c r="D2826" s="89"/>
      <c r="R2826" s="89"/>
      <c r="S2826" s="89"/>
      <c r="T2826" s="89"/>
    </row>
    <row r="2827" spans="2:20" s="86" customFormat="1" ht="10.199999999999999">
      <c r="B2827" s="87"/>
      <c r="C2827" s="87"/>
      <c r="D2827" s="89"/>
      <c r="R2827" s="89"/>
      <c r="S2827" s="89"/>
      <c r="T2827" s="89"/>
    </row>
    <row r="2828" spans="2:20" s="86" customFormat="1" ht="10.199999999999999">
      <c r="B2828" s="87"/>
      <c r="C2828" s="87"/>
      <c r="D2828" s="89"/>
      <c r="R2828" s="89"/>
      <c r="S2828" s="89"/>
      <c r="T2828" s="89"/>
    </row>
    <row r="2829" spans="2:20" s="86" customFormat="1" ht="10.199999999999999">
      <c r="B2829" s="87"/>
      <c r="C2829" s="87"/>
      <c r="D2829" s="89"/>
      <c r="R2829" s="89"/>
      <c r="S2829" s="89"/>
      <c r="T2829" s="89"/>
    </row>
    <row r="2830" spans="2:20" s="86" customFormat="1" ht="10.199999999999999">
      <c r="B2830" s="87"/>
      <c r="C2830" s="87"/>
      <c r="D2830" s="89"/>
      <c r="R2830" s="89"/>
      <c r="S2830" s="89"/>
      <c r="T2830" s="89"/>
    </row>
    <row r="2831" spans="2:20" s="86" customFormat="1" ht="10.199999999999999">
      <c r="B2831" s="87"/>
      <c r="C2831" s="87"/>
      <c r="D2831" s="89"/>
      <c r="R2831" s="89"/>
      <c r="S2831" s="89"/>
      <c r="T2831" s="89"/>
    </row>
    <row r="2832" spans="2:20" s="86" customFormat="1" ht="10.199999999999999">
      <c r="B2832" s="87"/>
      <c r="C2832" s="87"/>
      <c r="D2832" s="89"/>
      <c r="R2832" s="89"/>
      <c r="S2832" s="89"/>
      <c r="T2832" s="89"/>
    </row>
    <row r="2833" spans="2:20" s="86" customFormat="1" ht="10.199999999999999">
      <c r="B2833" s="87"/>
      <c r="C2833" s="87"/>
      <c r="D2833" s="89"/>
      <c r="R2833" s="89"/>
      <c r="S2833" s="89"/>
      <c r="T2833" s="89"/>
    </row>
    <row r="2834" spans="2:20" s="86" customFormat="1" ht="10.199999999999999">
      <c r="B2834" s="87"/>
      <c r="C2834" s="87"/>
      <c r="D2834" s="89"/>
      <c r="R2834" s="89"/>
      <c r="S2834" s="89"/>
      <c r="T2834" s="89"/>
    </row>
    <row r="2835" spans="2:20" s="86" customFormat="1" ht="10.199999999999999">
      <c r="B2835" s="87"/>
      <c r="C2835" s="87"/>
      <c r="D2835" s="89"/>
      <c r="R2835" s="89"/>
      <c r="S2835" s="89"/>
      <c r="T2835" s="89"/>
    </row>
    <row r="2836" spans="2:20" s="86" customFormat="1" ht="10.199999999999999">
      <c r="B2836" s="87"/>
      <c r="C2836" s="87"/>
      <c r="D2836" s="89"/>
      <c r="R2836" s="89"/>
      <c r="S2836" s="89"/>
      <c r="T2836" s="89"/>
    </row>
    <row r="2837" spans="2:20" s="86" customFormat="1" ht="10.199999999999999">
      <c r="B2837" s="87"/>
      <c r="C2837" s="87"/>
      <c r="D2837" s="89"/>
      <c r="R2837" s="89"/>
      <c r="S2837" s="89"/>
      <c r="T2837" s="89"/>
    </row>
    <row r="2838" spans="2:20" s="86" customFormat="1" ht="10.199999999999999">
      <c r="B2838" s="87"/>
      <c r="C2838" s="87"/>
      <c r="D2838" s="89"/>
      <c r="R2838" s="89"/>
      <c r="S2838" s="89"/>
      <c r="T2838" s="89"/>
    </row>
    <row r="2839" spans="2:20" s="86" customFormat="1" ht="10.199999999999999">
      <c r="B2839" s="87"/>
      <c r="C2839" s="87"/>
      <c r="D2839" s="89"/>
      <c r="R2839" s="89"/>
      <c r="S2839" s="89"/>
      <c r="T2839" s="89"/>
    </row>
    <row r="2840" spans="2:20" s="86" customFormat="1" ht="10.199999999999999">
      <c r="B2840" s="87"/>
      <c r="C2840" s="87"/>
      <c r="D2840" s="89"/>
      <c r="R2840" s="89"/>
      <c r="S2840" s="89"/>
      <c r="T2840" s="89"/>
    </row>
    <row r="2841" spans="2:20" s="86" customFormat="1" ht="10.199999999999999">
      <c r="B2841" s="87"/>
      <c r="C2841" s="87"/>
      <c r="D2841" s="89"/>
      <c r="R2841" s="89"/>
      <c r="S2841" s="89"/>
      <c r="T2841" s="89"/>
    </row>
    <row r="2842" spans="2:20" s="86" customFormat="1" ht="10.199999999999999">
      <c r="B2842" s="87"/>
      <c r="C2842" s="87"/>
      <c r="D2842" s="89"/>
      <c r="R2842" s="89"/>
      <c r="S2842" s="89"/>
      <c r="T2842" s="89"/>
    </row>
    <row r="2843" spans="2:20" s="86" customFormat="1" ht="10.199999999999999">
      <c r="B2843" s="87"/>
      <c r="C2843" s="87"/>
      <c r="D2843" s="89"/>
      <c r="R2843" s="89"/>
      <c r="S2843" s="89"/>
      <c r="T2843" s="89"/>
    </row>
    <row r="2844" spans="2:20" s="86" customFormat="1" ht="10.199999999999999">
      <c r="B2844" s="87"/>
      <c r="C2844" s="87"/>
      <c r="D2844" s="89"/>
      <c r="R2844" s="89"/>
      <c r="S2844" s="89"/>
      <c r="T2844" s="89"/>
    </row>
    <row r="2845" spans="2:20" s="86" customFormat="1" ht="10.199999999999999">
      <c r="B2845" s="87"/>
      <c r="C2845" s="87"/>
      <c r="D2845" s="89"/>
      <c r="R2845" s="89"/>
      <c r="S2845" s="89"/>
      <c r="T2845" s="89"/>
    </row>
    <row r="2846" spans="2:20" s="86" customFormat="1" ht="10.199999999999999">
      <c r="B2846" s="87"/>
      <c r="C2846" s="87"/>
      <c r="D2846" s="89"/>
      <c r="R2846" s="89"/>
      <c r="S2846" s="89"/>
      <c r="T2846" s="89"/>
    </row>
    <row r="2847" spans="2:20" s="86" customFormat="1" ht="10.199999999999999">
      <c r="B2847" s="87"/>
      <c r="C2847" s="87"/>
      <c r="D2847" s="89"/>
      <c r="R2847" s="89"/>
      <c r="S2847" s="89"/>
      <c r="T2847" s="89"/>
    </row>
    <row r="2848" spans="2:20" s="86" customFormat="1" ht="10.199999999999999">
      <c r="B2848" s="87"/>
      <c r="C2848" s="87"/>
      <c r="D2848" s="89"/>
      <c r="R2848" s="89"/>
      <c r="S2848" s="89"/>
      <c r="T2848" s="89"/>
    </row>
    <row r="2849" spans="2:20" s="86" customFormat="1" ht="10.199999999999999">
      <c r="B2849" s="87"/>
      <c r="C2849" s="87"/>
      <c r="D2849" s="89"/>
      <c r="R2849" s="89"/>
      <c r="S2849" s="89"/>
      <c r="T2849" s="89"/>
    </row>
    <row r="2850" spans="2:20" s="86" customFormat="1" ht="10.199999999999999">
      <c r="B2850" s="87"/>
      <c r="C2850" s="87"/>
      <c r="D2850" s="89"/>
      <c r="R2850" s="89"/>
      <c r="S2850" s="89"/>
      <c r="T2850" s="89"/>
    </row>
    <row r="2851" spans="2:20" s="86" customFormat="1" ht="10.199999999999999">
      <c r="B2851" s="87"/>
      <c r="C2851" s="87"/>
      <c r="D2851" s="89"/>
      <c r="R2851" s="89"/>
      <c r="S2851" s="89"/>
      <c r="T2851" s="89"/>
    </row>
    <row r="2852" spans="2:20" s="86" customFormat="1" ht="10.199999999999999">
      <c r="B2852" s="87"/>
      <c r="C2852" s="87"/>
      <c r="D2852" s="89"/>
      <c r="R2852" s="89"/>
      <c r="S2852" s="89"/>
      <c r="T2852" s="89"/>
    </row>
    <row r="2853" spans="2:20" s="86" customFormat="1" ht="10.199999999999999">
      <c r="B2853" s="87"/>
      <c r="C2853" s="87"/>
      <c r="D2853" s="89"/>
      <c r="R2853" s="89"/>
      <c r="S2853" s="89"/>
      <c r="T2853" s="89"/>
    </row>
    <row r="2854" spans="2:20" s="86" customFormat="1" ht="10.199999999999999">
      <c r="B2854" s="87"/>
      <c r="C2854" s="87"/>
      <c r="D2854" s="89"/>
      <c r="R2854" s="89"/>
      <c r="S2854" s="89"/>
      <c r="T2854" s="89"/>
    </row>
    <row r="2855" spans="2:20" s="86" customFormat="1" ht="10.199999999999999">
      <c r="B2855" s="87"/>
      <c r="C2855" s="87"/>
      <c r="D2855" s="89"/>
      <c r="R2855" s="89"/>
      <c r="S2855" s="89"/>
      <c r="T2855" s="89"/>
    </row>
    <row r="2856" spans="2:20" s="86" customFormat="1" ht="10.199999999999999">
      <c r="B2856" s="87"/>
      <c r="C2856" s="87"/>
      <c r="D2856" s="89"/>
      <c r="R2856" s="89"/>
      <c r="S2856" s="89"/>
      <c r="T2856" s="89"/>
    </row>
    <row r="2857" spans="2:20" s="86" customFormat="1" ht="10.199999999999999">
      <c r="B2857" s="87"/>
      <c r="C2857" s="87"/>
      <c r="D2857" s="89"/>
      <c r="R2857" s="89"/>
      <c r="S2857" s="89"/>
      <c r="T2857" s="89"/>
    </row>
    <row r="2858" spans="2:20" s="86" customFormat="1" ht="10.199999999999999">
      <c r="B2858" s="87"/>
      <c r="C2858" s="87"/>
      <c r="D2858" s="89"/>
      <c r="R2858" s="89"/>
      <c r="S2858" s="89"/>
      <c r="T2858" s="89"/>
    </row>
    <row r="2859" spans="2:20" s="86" customFormat="1" ht="10.199999999999999">
      <c r="B2859" s="87"/>
      <c r="C2859" s="87"/>
      <c r="D2859" s="89"/>
      <c r="R2859" s="89"/>
      <c r="S2859" s="89"/>
      <c r="T2859" s="89"/>
    </row>
    <row r="2860" spans="2:20" s="86" customFormat="1" ht="10.199999999999999">
      <c r="B2860" s="87"/>
      <c r="C2860" s="87"/>
      <c r="D2860" s="89"/>
      <c r="R2860" s="89"/>
      <c r="S2860" s="89"/>
      <c r="T2860" s="89"/>
    </row>
    <row r="2861" spans="2:20" s="86" customFormat="1" ht="10.199999999999999">
      <c r="B2861" s="87"/>
      <c r="C2861" s="87"/>
      <c r="D2861" s="89"/>
      <c r="R2861" s="89"/>
      <c r="S2861" s="89"/>
      <c r="T2861" s="89"/>
    </row>
    <row r="2862" spans="2:20" s="86" customFormat="1" ht="10.199999999999999">
      <c r="B2862" s="87"/>
      <c r="C2862" s="87"/>
      <c r="D2862" s="89"/>
      <c r="R2862" s="89"/>
      <c r="S2862" s="89"/>
      <c r="T2862" s="89"/>
    </row>
    <row r="2863" spans="2:20" s="86" customFormat="1" ht="10.199999999999999">
      <c r="B2863" s="87"/>
      <c r="C2863" s="87"/>
      <c r="D2863" s="89"/>
      <c r="R2863" s="89"/>
      <c r="S2863" s="89"/>
      <c r="T2863" s="89"/>
    </row>
    <row r="2864" spans="2:20" s="86" customFormat="1" ht="10.199999999999999">
      <c r="B2864" s="87"/>
      <c r="C2864" s="87"/>
      <c r="D2864" s="89"/>
      <c r="R2864" s="89"/>
      <c r="S2864" s="89"/>
      <c r="T2864" s="89"/>
    </row>
    <row r="2865" spans="2:20" s="86" customFormat="1" ht="10.199999999999999">
      <c r="B2865" s="87"/>
      <c r="C2865" s="87"/>
      <c r="D2865" s="89"/>
      <c r="R2865" s="89"/>
      <c r="S2865" s="89"/>
      <c r="T2865" s="89"/>
    </row>
    <row r="2866" spans="2:20" s="86" customFormat="1" ht="10.199999999999999">
      <c r="B2866" s="87"/>
      <c r="C2866" s="87"/>
      <c r="D2866" s="89"/>
      <c r="R2866" s="89"/>
      <c r="S2866" s="89"/>
      <c r="T2866" s="89"/>
    </row>
    <row r="2867" spans="2:20" s="86" customFormat="1" ht="10.199999999999999">
      <c r="B2867" s="87"/>
      <c r="C2867" s="87"/>
      <c r="D2867" s="89"/>
      <c r="R2867" s="89"/>
      <c r="S2867" s="89"/>
      <c r="T2867" s="89"/>
    </row>
    <row r="2868" spans="2:20" s="86" customFormat="1" ht="10.199999999999999">
      <c r="B2868" s="87"/>
      <c r="C2868" s="87"/>
      <c r="D2868" s="89"/>
      <c r="R2868" s="89"/>
      <c r="S2868" s="89"/>
      <c r="T2868" s="89"/>
    </row>
    <row r="2869" spans="2:20" s="86" customFormat="1" ht="10.199999999999999">
      <c r="B2869" s="87"/>
      <c r="C2869" s="87"/>
      <c r="D2869" s="89"/>
      <c r="R2869" s="89"/>
      <c r="S2869" s="89"/>
      <c r="T2869" s="89"/>
    </row>
    <row r="2870" spans="2:20" s="86" customFormat="1" ht="10.199999999999999">
      <c r="B2870" s="87"/>
      <c r="C2870" s="87"/>
      <c r="D2870" s="89"/>
      <c r="R2870" s="89"/>
      <c r="S2870" s="89"/>
      <c r="T2870" s="89"/>
    </row>
    <row r="2871" spans="2:20" s="86" customFormat="1" ht="10.199999999999999">
      <c r="B2871" s="87"/>
      <c r="C2871" s="87"/>
      <c r="D2871" s="89"/>
      <c r="R2871" s="89"/>
      <c r="S2871" s="89"/>
      <c r="T2871" s="89"/>
    </row>
    <row r="2872" spans="2:20" s="86" customFormat="1" ht="10.199999999999999">
      <c r="B2872" s="87"/>
      <c r="C2872" s="87"/>
      <c r="D2872" s="89"/>
      <c r="R2872" s="89"/>
      <c r="S2872" s="89"/>
      <c r="T2872" s="89"/>
    </row>
    <row r="2873" spans="2:20" s="86" customFormat="1" ht="10.199999999999999">
      <c r="B2873" s="87"/>
      <c r="C2873" s="87"/>
      <c r="D2873" s="89"/>
      <c r="R2873" s="89"/>
      <c r="S2873" s="89"/>
      <c r="T2873" s="89"/>
    </row>
    <row r="2874" spans="2:20" s="86" customFormat="1" ht="10.199999999999999">
      <c r="B2874" s="87"/>
      <c r="C2874" s="87"/>
      <c r="D2874" s="89"/>
      <c r="R2874" s="89"/>
      <c r="S2874" s="89"/>
      <c r="T2874" s="89"/>
    </row>
    <row r="2875" spans="2:20" s="86" customFormat="1" ht="10.199999999999999">
      <c r="B2875" s="87"/>
      <c r="C2875" s="87"/>
      <c r="D2875" s="89"/>
      <c r="R2875" s="89"/>
      <c r="S2875" s="89"/>
      <c r="T2875" s="89"/>
    </row>
    <row r="2876" spans="2:20" s="86" customFormat="1" ht="10.199999999999999">
      <c r="B2876" s="87"/>
      <c r="C2876" s="87"/>
      <c r="D2876" s="89"/>
      <c r="R2876" s="89"/>
      <c r="S2876" s="89"/>
      <c r="T2876" s="89"/>
    </row>
    <row r="2877" spans="2:20" s="86" customFormat="1" ht="10.199999999999999">
      <c r="B2877" s="87"/>
      <c r="C2877" s="87"/>
      <c r="D2877" s="89"/>
      <c r="R2877" s="89"/>
      <c r="S2877" s="89"/>
      <c r="T2877" s="89"/>
    </row>
    <row r="2878" spans="2:20" s="86" customFormat="1" ht="10.199999999999999">
      <c r="B2878" s="87"/>
      <c r="C2878" s="87"/>
      <c r="D2878" s="89"/>
      <c r="R2878" s="89"/>
      <c r="S2878" s="89"/>
      <c r="T2878" s="89"/>
    </row>
    <row r="2879" spans="2:20" s="86" customFormat="1" ht="10.199999999999999">
      <c r="B2879" s="87"/>
      <c r="C2879" s="87"/>
      <c r="D2879" s="89"/>
      <c r="R2879" s="89"/>
      <c r="S2879" s="89"/>
      <c r="T2879" s="89"/>
    </row>
    <row r="2880" spans="2:20" s="86" customFormat="1" ht="10.199999999999999">
      <c r="B2880" s="87"/>
      <c r="C2880" s="87"/>
      <c r="D2880" s="89"/>
      <c r="R2880" s="89"/>
      <c r="S2880" s="89"/>
      <c r="T2880" s="89"/>
    </row>
    <row r="2881" spans="2:20" s="86" customFormat="1" ht="10.199999999999999">
      <c r="B2881" s="87"/>
      <c r="C2881" s="87"/>
      <c r="D2881" s="89"/>
      <c r="R2881" s="89"/>
      <c r="S2881" s="89"/>
      <c r="T2881" s="89"/>
    </row>
    <row r="2882" spans="2:20" s="86" customFormat="1" ht="10.199999999999999">
      <c r="B2882" s="87"/>
      <c r="C2882" s="87"/>
      <c r="D2882" s="89"/>
      <c r="R2882" s="89"/>
      <c r="S2882" s="89"/>
      <c r="T2882" s="89"/>
    </row>
    <row r="2883" spans="2:20" s="86" customFormat="1" ht="10.199999999999999">
      <c r="B2883" s="87"/>
      <c r="C2883" s="87"/>
      <c r="D2883" s="89"/>
      <c r="R2883" s="89"/>
      <c r="S2883" s="89"/>
      <c r="T2883" s="89"/>
    </row>
    <row r="2884" spans="2:20" s="86" customFormat="1" ht="10.199999999999999">
      <c r="B2884" s="87"/>
      <c r="C2884" s="87"/>
      <c r="D2884" s="89"/>
      <c r="R2884" s="89"/>
      <c r="S2884" s="89"/>
      <c r="T2884" s="89"/>
    </row>
    <row r="2885" spans="2:20" s="86" customFormat="1" ht="10.199999999999999">
      <c r="B2885" s="87"/>
      <c r="C2885" s="87"/>
      <c r="D2885" s="89"/>
      <c r="R2885" s="89"/>
      <c r="S2885" s="89"/>
      <c r="T2885" s="89"/>
    </row>
    <row r="2886" spans="2:20" s="86" customFormat="1" ht="10.199999999999999">
      <c r="B2886" s="87"/>
      <c r="C2886" s="87"/>
      <c r="D2886" s="89"/>
      <c r="R2886" s="89"/>
      <c r="S2886" s="89"/>
      <c r="T2886" s="89"/>
    </row>
    <row r="2887" spans="2:20" s="86" customFormat="1" ht="10.199999999999999">
      <c r="B2887" s="87"/>
      <c r="C2887" s="87"/>
      <c r="D2887" s="89"/>
      <c r="R2887" s="89"/>
      <c r="S2887" s="89"/>
      <c r="T2887" s="89"/>
    </row>
    <row r="2888" spans="2:20" s="86" customFormat="1" ht="10.199999999999999">
      <c r="B2888" s="87"/>
      <c r="C2888" s="87"/>
      <c r="D2888" s="89"/>
      <c r="R2888" s="89"/>
      <c r="S2888" s="89"/>
      <c r="T2888" s="89"/>
    </row>
    <row r="2889" spans="2:20" s="86" customFormat="1" ht="10.199999999999999">
      <c r="B2889" s="87"/>
      <c r="C2889" s="87"/>
      <c r="D2889" s="89"/>
      <c r="R2889" s="89"/>
      <c r="S2889" s="89"/>
      <c r="T2889" s="89"/>
    </row>
    <row r="2890" spans="2:20" s="86" customFormat="1" ht="10.199999999999999">
      <c r="B2890" s="87"/>
      <c r="C2890" s="87"/>
      <c r="D2890" s="89"/>
      <c r="R2890" s="89"/>
      <c r="S2890" s="89"/>
      <c r="T2890" s="89"/>
    </row>
    <row r="2891" spans="2:20" s="86" customFormat="1" ht="10.199999999999999">
      <c r="B2891" s="87"/>
      <c r="C2891" s="87"/>
      <c r="D2891" s="89"/>
      <c r="R2891" s="89"/>
      <c r="S2891" s="89"/>
      <c r="T2891" s="89"/>
    </row>
    <row r="2892" spans="2:20" s="86" customFormat="1" ht="10.199999999999999">
      <c r="B2892" s="87"/>
      <c r="C2892" s="87"/>
      <c r="D2892" s="89"/>
      <c r="R2892" s="89"/>
      <c r="S2892" s="89"/>
      <c r="T2892" s="89"/>
    </row>
    <row r="2893" spans="2:20" s="86" customFormat="1" ht="10.199999999999999">
      <c r="B2893" s="87"/>
      <c r="C2893" s="87"/>
      <c r="D2893" s="89"/>
      <c r="R2893" s="89"/>
      <c r="S2893" s="89"/>
      <c r="T2893" s="89"/>
    </row>
    <row r="2894" spans="2:20" s="86" customFormat="1" ht="10.199999999999999">
      <c r="B2894" s="87"/>
      <c r="C2894" s="87"/>
      <c r="D2894" s="89"/>
      <c r="R2894" s="89"/>
      <c r="S2894" s="89"/>
      <c r="T2894" s="89"/>
    </row>
    <row r="2895" spans="2:20" s="86" customFormat="1" ht="10.199999999999999">
      <c r="B2895" s="87"/>
      <c r="C2895" s="87"/>
      <c r="D2895" s="89"/>
      <c r="R2895" s="89"/>
      <c r="S2895" s="89"/>
      <c r="T2895" s="89"/>
    </row>
    <row r="2896" spans="2:20" s="86" customFormat="1" ht="10.199999999999999">
      <c r="B2896" s="87"/>
      <c r="C2896" s="87"/>
      <c r="D2896" s="89"/>
      <c r="R2896" s="89"/>
      <c r="S2896" s="89"/>
      <c r="T2896" s="89"/>
    </row>
    <row r="2897" spans="2:20" s="86" customFormat="1" ht="10.199999999999999">
      <c r="B2897" s="87"/>
      <c r="C2897" s="87"/>
      <c r="D2897" s="89"/>
      <c r="R2897" s="89"/>
      <c r="S2897" s="89"/>
      <c r="T2897" s="89"/>
    </row>
    <row r="2898" spans="2:20" s="86" customFormat="1" ht="10.199999999999999">
      <c r="B2898" s="87"/>
      <c r="C2898" s="87"/>
      <c r="D2898" s="89"/>
      <c r="R2898" s="89"/>
      <c r="S2898" s="89"/>
      <c r="T2898" s="89"/>
    </row>
    <row r="2899" spans="2:20" s="86" customFormat="1" ht="10.199999999999999">
      <c r="B2899" s="87"/>
      <c r="C2899" s="87"/>
      <c r="D2899" s="89"/>
      <c r="R2899" s="89"/>
      <c r="S2899" s="89"/>
      <c r="T2899" s="89"/>
    </row>
    <row r="2900" spans="2:20" s="86" customFormat="1" ht="10.199999999999999">
      <c r="B2900" s="87"/>
      <c r="C2900" s="87"/>
      <c r="D2900" s="89"/>
      <c r="R2900" s="89"/>
      <c r="S2900" s="89"/>
      <c r="T2900" s="89"/>
    </row>
    <row r="2901" spans="2:20" s="86" customFormat="1" ht="10.199999999999999">
      <c r="B2901" s="87"/>
      <c r="C2901" s="87"/>
      <c r="D2901" s="89"/>
      <c r="R2901" s="89"/>
      <c r="S2901" s="89"/>
      <c r="T2901" s="89"/>
    </row>
    <row r="2902" spans="2:20" s="86" customFormat="1" ht="10.199999999999999">
      <c r="B2902" s="87"/>
      <c r="C2902" s="87"/>
      <c r="D2902" s="89"/>
      <c r="R2902" s="89"/>
      <c r="S2902" s="89"/>
      <c r="T2902" s="89"/>
    </row>
    <row r="2903" spans="2:20" s="86" customFormat="1" ht="10.199999999999999">
      <c r="B2903" s="87"/>
      <c r="C2903" s="87"/>
      <c r="D2903" s="89"/>
      <c r="R2903" s="89"/>
      <c r="S2903" s="89"/>
      <c r="T2903" s="89"/>
    </row>
    <row r="2904" spans="2:20" s="86" customFormat="1" ht="10.199999999999999">
      <c r="B2904" s="87"/>
      <c r="C2904" s="87"/>
      <c r="D2904" s="89"/>
      <c r="R2904" s="89"/>
      <c r="S2904" s="89"/>
      <c r="T2904" s="89"/>
    </row>
    <row r="2905" spans="2:20" s="86" customFormat="1" ht="10.199999999999999">
      <c r="B2905" s="87"/>
      <c r="C2905" s="87"/>
      <c r="D2905" s="89"/>
      <c r="R2905" s="89"/>
      <c r="S2905" s="89"/>
      <c r="T2905" s="89"/>
    </row>
    <row r="2906" spans="2:20" s="86" customFormat="1" ht="10.199999999999999">
      <c r="B2906" s="87"/>
      <c r="C2906" s="87"/>
      <c r="D2906" s="89"/>
      <c r="R2906" s="89"/>
      <c r="S2906" s="89"/>
      <c r="T2906" s="89"/>
    </row>
    <row r="2907" spans="2:20" s="86" customFormat="1" ht="10.199999999999999">
      <c r="B2907" s="87"/>
      <c r="C2907" s="87"/>
      <c r="D2907" s="89"/>
      <c r="R2907" s="89"/>
      <c r="S2907" s="89"/>
      <c r="T2907" s="89"/>
    </row>
    <row r="2908" spans="2:20" s="86" customFormat="1" ht="10.199999999999999">
      <c r="B2908" s="87"/>
      <c r="C2908" s="87"/>
      <c r="D2908" s="89"/>
      <c r="R2908" s="89"/>
      <c r="S2908" s="89"/>
      <c r="T2908" s="89"/>
    </row>
    <row r="2909" spans="2:20" s="86" customFormat="1" ht="10.199999999999999">
      <c r="B2909" s="87"/>
      <c r="C2909" s="87"/>
      <c r="D2909" s="89"/>
      <c r="R2909" s="89"/>
      <c r="S2909" s="89"/>
      <c r="T2909" s="89"/>
    </row>
    <row r="2910" spans="2:20" s="86" customFormat="1" ht="10.199999999999999">
      <c r="B2910" s="87"/>
      <c r="C2910" s="87"/>
      <c r="D2910" s="89"/>
      <c r="R2910" s="89"/>
      <c r="S2910" s="89"/>
      <c r="T2910" s="89"/>
    </row>
    <row r="2911" spans="2:20" s="86" customFormat="1" ht="10.199999999999999">
      <c r="B2911" s="87"/>
      <c r="C2911" s="87"/>
      <c r="D2911" s="89"/>
      <c r="R2911" s="89"/>
      <c r="S2911" s="89"/>
      <c r="T2911" s="89"/>
    </row>
    <row r="2912" spans="2:20" s="86" customFormat="1" ht="10.199999999999999">
      <c r="B2912" s="87"/>
      <c r="C2912" s="87"/>
      <c r="D2912" s="89"/>
      <c r="R2912" s="89"/>
      <c r="S2912" s="89"/>
      <c r="T2912" s="89"/>
    </row>
    <row r="2913" spans="2:20" s="86" customFormat="1" ht="10.199999999999999">
      <c r="B2913" s="87"/>
      <c r="C2913" s="87"/>
      <c r="D2913" s="89"/>
      <c r="R2913" s="89"/>
      <c r="S2913" s="89"/>
      <c r="T2913" s="89"/>
    </row>
    <row r="2914" spans="2:20" s="86" customFormat="1" ht="10.199999999999999">
      <c r="B2914" s="87"/>
      <c r="C2914" s="87"/>
      <c r="D2914" s="89"/>
      <c r="R2914" s="89"/>
      <c r="S2914" s="89"/>
      <c r="T2914" s="89"/>
    </row>
    <row r="2915" spans="2:20" s="86" customFormat="1" ht="10.199999999999999">
      <c r="B2915" s="87"/>
      <c r="C2915" s="87"/>
      <c r="D2915" s="89"/>
      <c r="R2915" s="89"/>
      <c r="S2915" s="89"/>
      <c r="T2915" s="89"/>
    </row>
    <row r="2916" spans="2:20" s="86" customFormat="1" ht="10.199999999999999">
      <c r="B2916" s="87"/>
      <c r="C2916" s="87"/>
      <c r="D2916" s="89"/>
      <c r="R2916" s="89"/>
      <c r="S2916" s="89"/>
      <c r="T2916" s="89"/>
    </row>
    <row r="2917" spans="2:20" s="86" customFormat="1" ht="10.199999999999999">
      <c r="B2917" s="87"/>
      <c r="C2917" s="87"/>
      <c r="D2917" s="89"/>
      <c r="R2917" s="89"/>
      <c r="S2917" s="89"/>
      <c r="T2917" s="89"/>
    </row>
    <row r="2918" spans="2:20" s="86" customFormat="1" ht="10.199999999999999">
      <c r="B2918" s="87"/>
      <c r="C2918" s="87"/>
      <c r="D2918" s="89"/>
      <c r="R2918" s="89"/>
      <c r="S2918" s="89"/>
      <c r="T2918" s="89"/>
    </row>
    <row r="2919" spans="2:20" s="86" customFormat="1" ht="10.199999999999999">
      <c r="B2919" s="87"/>
      <c r="C2919" s="87"/>
      <c r="D2919" s="89"/>
      <c r="R2919" s="89"/>
      <c r="S2919" s="89"/>
      <c r="T2919" s="89"/>
    </row>
    <row r="2920" spans="2:20" s="86" customFormat="1" ht="10.199999999999999">
      <c r="B2920" s="87"/>
      <c r="C2920" s="87"/>
      <c r="D2920" s="89"/>
      <c r="R2920" s="89"/>
      <c r="S2920" s="89"/>
      <c r="T2920" s="89"/>
    </row>
    <row r="2921" spans="2:20" s="86" customFormat="1" ht="10.199999999999999">
      <c r="B2921" s="87"/>
      <c r="C2921" s="87"/>
      <c r="D2921" s="89"/>
      <c r="R2921" s="89"/>
      <c r="S2921" s="89"/>
      <c r="T2921" s="89"/>
    </row>
    <row r="2922" spans="2:20" s="86" customFormat="1" ht="10.199999999999999">
      <c r="B2922" s="87"/>
      <c r="C2922" s="87"/>
      <c r="D2922" s="89"/>
      <c r="R2922" s="89"/>
      <c r="S2922" s="89"/>
      <c r="T2922" s="89"/>
    </row>
    <row r="2923" spans="2:20" s="86" customFormat="1" ht="10.199999999999999">
      <c r="B2923" s="87"/>
      <c r="C2923" s="87"/>
      <c r="D2923" s="89"/>
      <c r="R2923" s="89"/>
      <c r="S2923" s="89"/>
      <c r="T2923" s="89"/>
    </row>
    <row r="2924" spans="2:20" s="86" customFormat="1" ht="10.199999999999999">
      <c r="B2924" s="87"/>
      <c r="C2924" s="87"/>
      <c r="D2924" s="89"/>
      <c r="R2924" s="89"/>
      <c r="S2924" s="89"/>
      <c r="T2924" s="89"/>
    </row>
    <row r="2925" spans="2:20" s="86" customFormat="1" ht="10.199999999999999">
      <c r="B2925" s="87"/>
      <c r="C2925" s="87"/>
      <c r="D2925" s="89"/>
      <c r="R2925" s="89"/>
      <c r="S2925" s="89"/>
      <c r="T2925" s="89"/>
    </row>
    <row r="2926" spans="2:20" s="86" customFormat="1" ht="10.199999999999999">
      <c r="B2926" s="87"/>
      <c r="C2926" s="87"/>
      <c r="D2926" s="89"/>
      <c r="R2926" s="89"/>
      <c r="S2926" s="89"/>
      <c r="T2926" s="89"/>
    </row>
    <row r="2927" spans="2:20" s="86" customFormat="1" ht="10.199999999999999">
      <c r="B2927" s="87"/>
      <c r="C2927" s="87"/>
      <c r="D2927" s="89"/>
      <c r="R2927" s="89"/>
      <c r="S2927" s="89"/>
      <c r="T2927" s="89"/>
    </row>
    <row r="2928" spans="2:20" s="86" customFormat="1" ht="10.199999999999999">
      <c r="B2928" s="87"/>
      <c r="C2928" s="87"/>
      <c r="D2928" s="89"/>
      <c r="R2928" s="89"/>
      <c r="S2928" s="89"/>
      <c r="T2928" s="89"/>
    </row>
    <row r="2929" spans="2:20" s="86" customFormat="1" ht="10.199999999999999">
      <c r="B2929" s="87"/>
      <c r="C2929" s="87"/>
      <c r="D2929" s="89"/>
      <c r="R2929" s="89"/>
      <c r="S2929" s="89"/>
      <c r="T2929" s="89"/>
    </row>
    <row r="2930" spans="2:20" s="86" customFormat="1" ht="10.199999999999999">
      <c r="B2930" s="87"/>
      <c r="C2930" s="87"/>
      <c r="D2930" s="89"/>
      <c r="R2930" s="89"/>
      <c r="S2930" s="89"/>
      <c r="T2930" s="89"/>
    </row>
    <row r="2931" spans="2:20" s="86" customFormat="1" ht="10.199999999999999">
      <c r="B2931" s="87"/>
      <c r="C2931" s="87"/>
      <c r="D2931" s="89"/>
      <c r="R2931" s="89"/>
      <c r="S2931" s="89"/>
      <c r="T2931" s="89"/>
    </row>
    <row r="2932" spans="2:20" s="86" customFormat="1" ht="10.199999999999999">
      <c r="B2932" s="87"/>
      <c r="C2932" s="87"/>
      <c r="D2932" s="89"/>
      <c r="R2932" s="89"/>
      <c r="S2932" s="89"/>
      <c r="T2932" s="89"/>
    </row>
    <row r="2933" spans="2:20" s="86" customFormat="1" ht="10.199999999999999">
      <c r="B2933" s="87"/>
      <c r="C2933" s="87"/>
      <c r="D2933" s="89"/>
      <c r="R2933" s="89"/>
      <c r="S2933" s="89"/>
      <c r="T2933" s="89"/>
    </row>
    <row r="2934" spans="2:20" s="86" customFormat="1" ht="10.199999999999999">
      <c r="B2934" s="87"/>
      <c r="C2934" s="87"/>
      <c r="D2934" s="89"/>
      <c r="R2934" s="89"/>
      <c r="S2934" s="89"/>
      <c r="T2934" s="89"/>
    </row>
    <row r="2935" spans="2:20" s="86" customFormat="1" ht="10.199999999999999">
      <c r="B2935" s="87"/>
      <c r="C2935" s="87"/>
      <c r="D2935" s="89"/>
      <c r="R2935" s="89"/>
      <c r="S2935" s="89"/>
      <c r="T2935" s="89"/>
    </row>
    <row r="2936" spans="2:20" s="86" customFormat="1" ht="10.199999999999999">
      <c r="B2936" s="87"/>
      <c r="C2936" s="87"/>
      <c r="D2936" s="89"/>
      <c r="R2936" s="89"/>
      <c r="S2936" s="89"/>
      <c r="T2936" s="89"/>
    </row>
    <row r="2937" spans="2:20" s="86" customFormat="1" ht="10.199999999999999">
      <c r="B2937" s="87"/>
      <c r="C2937" s="87"/>
      <c r="D2937" s="89"/>
      <c r="R2937" s="89"/>
      <c r="S2937" s="89"/>
      <c r="T2937" s="89"/>
    </row>
    <row r="2938" spans="2:20" s="86" customFormat="1" ht="10.199999999999999">
      <c r="B2938" s="87"/>
      <c r="C2938" s="87"/>
      <c r="D2938" s="89"/>
      <c r="R2938" s="89"/>
      <c r="S2938" s="89"/>
      <c r="T2938" s="89"/>
    </row>
    <row r="2939" spans="2:20" s="86" customFormat="1" ht="10.199999999999999">
      <c r="B2939" s="87"/>
      <c r="C2939" s="87"/>
      <c r="D2939" s="89"/>
      <c r="R2939" s="89"/>
      <c r="S2939" s="89"/>
      <c r="T2939" s="89"/>
    </row>
    <row r="2940" spans="2:20" s="86" customFormat="1" ht="10.199999999999999">
      <c r="B2940" s="87"/>
      <c r="C2940" s="87"/>
      <c r="D2940" s="89"/>
      <c r="R2940" s="89"/>
      <c r="S2940" s="89"/>
      <c r="T2940" s="89"/>
    </row>
    <row r="2941" spans="2:20" s="86" customFormat="1" ht="10.199999999999999">
      <c r="B2941" s="87"/>
      <c r="C2941" s="87"/>
      <c r="D2941" s="89"/>
      <c r="R2941" s="89"/>
      <c r="S2941" s="89"/>
      <c r="T2941" s="89"/>
    </row>
    <row r="2942" spans="2:20" s="86" customFormat="1" ht="10.199999999999999">
      <c r="B2942" s="87"/>
      <c r="C2942" s="87"/>
      <c r="D2942" s="89"/>
      <c r="R2942" s="89"/>
      <c r="S2942" s="89"/>
      <c r="T2942" s="89"/>
    </row>
    <row r="2943" spans="2:20" s="86" customFormat="1" ht="10.199999999999999">
      <c r="B2943" s="87"/>
      <c r="C2943" s="87"/>
      <c r="D2943" s="89"/>
      <c r="R2943" s="89"/>
      <c r="S2943" s="89"/>
      <c r="T2943" s="89"/>
    </row>
    <row r="2944" spans="2:20" s="86" customFormat="1" ht="10.199999999999999">
      <c r="B2944" s="87"/>
      <c r="C2944" s="87"/>
      <c r="D2944" s="89"/>
      <c r="R2944" s="89"/>
      <c r="S2944" s="89"/>
      <c r="T2944" s="89"/>
    </row>
    <row r="2945" spans="2:20" s="86" customFormat="1" ht="10.199999999999999">
      <c r="B2945" s="87"/>
      <c r="C2945" s="87"/>
      <c r="D2945" s="89"/>
      <c r="R2945" s="89"/>
      <c r="S2945" s="89"/>
      <c r="T2945" s="89"/>
    </row>
    <row r="2946" spans="2:20" s="86" customFormat="1" ht="10.199999999999999">
      <c r="B2946" s="87"/>
      <c r="C2946" s="87"/>
      <c r="D2946" s="89"/>
      <c r="R2946" s="89"/>
      <c r="S2946" s="89"/>
      <c r="T2946" s="89"/>
    </row>
    <row r="2947" spans="2:20" s="86" customFormat="1" ht="10.199999999999999">
      <c r="B2947" s="87"/>
      <c r="C2947" s="87"/>
      <c r="D2947" s="89"/>
      <c r="R2947" s="89"/>
      <c r="S2947" s="89"/>
      <c r="T2947" s="89"/>
    </row>
    <row r="2948" spans="2:20" s="86" customFormat="1" ht="10.199999999999999">
      <c r="B2948" s="87"/>
      <c r="C2948" s="87"/>
      <c r="D2948" s="89"/>
      <c r="R2948" s="89"/>
      <c r="S2948" s="89"/>
      <c r="T2948" s="89"/>
    </row>
    <row r="2949" spans="2:20" s="86" customFormat="1" ht="10.199999999999999">
      <c r="B2949" s="87"/>
      <c r="C2949" s="87"/>
      <c r="D2949" s="89"/>
      <c r="R2949" s="89"/>
      <c r="S2949" s="89"/>
      <c r="T2949" s="89"/>
    </row>
    <row r="2950" spans="2:20" s="86" customFormat="1" ht="10.199999999999999">
      <c r="B2950" s="87"/>
      <c r="C2950" s="87"/>
      <c r="D2950" s="89"/>
      <c r="R2950" s="89"/>
      <c r="S2950" s="89"/>
      <c r="T2950" s="89"/>
    </row>
    <row r="2951" spans="2:20" s="86" customFormat="1" ht="10.199999999999999">
      <c r="B2951" s="87"/>
      <c r="C2951" s="87"/>
      <c r="D2951" s="89"/>
      <c r="R2951" s="89"/>
      <c r="S2951" s="89"/>
      <c r="T2951" s="89"/>
    </row>
    <row r="2952" spans="2:20" s="86" customFormat="1" ht="10.199999999999999">
      <c r="B2952" s="87"/>
      <c r="C2952" s="87"/>
      <c r="D2952" s="89"/>
      <c r="R2952" s="89"/>
      <c r="S2952" s="89"/>
      <c r="T2952" s="89"/>
    </row>
    <row r="2953" spans="2:20" s="86" customFormat="1" ht="10.199999999999999">
      <c r="B2953" s="87"/>
      <c r="C2953" s="87"/>
      <c r="D2953" s="89"/>
      <c r="R2953" s="89"/>
      <c r="S2953" s="89"/>
      <c r="T2953" s="89"/>
    </row>
    <row r="2954" spans="2:20" s="86" customFormat="1" ht="10.199999999999999">
      <c r="B2954" s="87"/>
      <c r="C2954" s="87"/>
      <c r="D2954" s="89"/>
      <c r="R2954" s="89"/>
      <c r="S2954" s="89"/>
      <c r="T2954" s="89"/>
    </row>
    <row r="2955" spans="2:20" s="86" customFormat="1" ht="10.199999999999999">
      <c r="B2955" s="87"/>
      <c r="C2955" s="87"/>
      <c r="D2955" s="89"/>
      <c r="R2955" s="89"/>
      <c r="S2955" s="89"/>
      <c r="T2955" s="89"/>
    </row>
    <row r="2956" spans="2:20" s="86" customFormat="1" ht="10.199999999999999">
      <c r="B2956" s="87"/>
      <c r="C2956" s="87"/>
      <c r="D2956" s="89"/>
      <c r="R2956" s="89"/>
      <c r="S2956" s="89"/>
      <c r="T2956" s="89"/>
    </row>
    <row r="2957" spans="2:20" s="86" customFormat="1" ht="10.199999999999999">
      <c r="B2957" s="87"/>
      <c r="C2957" s="87"/>
      <c r="D2957" s="89"/>
      <c r="R2957" s="89"/>
      <c r="S2957" s="89"/>
      <c r="T2957" s="89"/>
    </row>
    <row r="2958" spans="2:20" s="86" customFormat="1" ht="10.199999999999999">
      <c r="B2958" s="87"/>
      <c r="C2958" s="87"/>
      <c r="D2958" s="89"/>
      <c r="R2958" s="89"/>
      <c r="S2958" s="89"/>
      <c r="T2958" s="89"/>
    </row>
    <row r="2959" spans="2:20" s="86" customFormat="1" ht="10.199999999999999">
      <c r="B2959" s="87"/>
      <c r="C2959" s="87"/>
      <c r="D2959" s="89"/>
      <c r="R2959" s="89"/>
      <c r="S2959" s="89"/>
      <c r="T2959" s="89"/>
    </row>
    <row r="2960" spans="2:20" s="86" customFormat="1" ht="10.199999999999999">
      <c r="B2960" s="87"/>
      <c r="C2960" s="87"/>
      <c r="D2960" s="89"/>
      <c r="R2960" s="89"/>
      <c r="S2960" s="89"/>
      <c r="T2960" s="89"/>
    </row>
    <row r="2961" spans="2:20" s="86" customFormat="1" ht="10.199999999999999">
      <c r="B2961" s="87"/>
      <c r="C2961" s="87"/>
      <c r="D2961" s="89"/>
      <c r="R2961" s="89"/>
      <c r="S2961" s="89"/>
      <c r="T2961" s="89"/>
    </row>
    <row r="2962" spans="2:20" s="86" customFormat="1" ht="10.199999999999999">
      <c r="B2962" s="87"/>
      <c r="C2962" s="87"/>
      <c r="D2962" s="89"/>
      <c r="R2962" s="89"/>
      <c r="S2962" s="89"/>
      <c r="T2962" s="89"/>
    </row>
    <row r="2963" spans="2:20" s="86" customFormat="1" ht="10.199999999999999">
      <c r="B2963" s="87"/>
      <c r="C2963" s="87"/>
      <c r="D2963" s="89"/>
      <c r="R2963" s="89"/>
      <c r="S2963" s="89"/>
      <c r="T2963" s="89"/>
    </row>
    <row r="2964" spans="2:20" s="86" customFormat="1" ht="10.199999999999999">
      <c r="B2964" s="87"/>
      <c r="C2964" s="87"/>
      <c r="D2964" s="89"/>
      <c r="R2964" s="89"/>
      <c r="S2964" s="89"/>
      <c r="T2964" s="89"/>
    </row>
    <row r="2965" spans="2:20" s="86" customFormat="1" ht="10.199999999999999">
      <c r="B2965" s="87"/>
      <c r="C2965" s="87"/>
      <c r="D2965" s="89"/>
      <c r="R2965" s="89"/>
      <c r="S2965" s="89"/>
      <c r="T2965" s="89"/>
    </row>
    <row r="2966" spans="2:20" s="86" customFormat="1" ht="10.199999999999999">
      <c r="B2966" s="87"/>
      <c r="C2966" s="87"/>
      <c r="D2966" s="89"/>
      <c r="R2966" s="89"/>
      <c r="S2966" s="89"/>
      <c r="T2966" s="89"/>
    </row>
    <row r="2967" spans="2:20" s="86" customFormat="1" ht="10.199999999999999">
      <c r="B2967" s="87"/>
      <c r="C2967" s="87"/>
      <c r="D2967" s="89"/>
      <c r="R2967" s="89"/>
      <c r="S2967" s="89"/>
      <c r="T2967" s="89"/>
    </row>
    <row r="2968" spans="2:20" s="86" customFormat="1" ht="10.199999999999999">
      <c r="B2968" s="87"/>
      <c r="C2968" s="87"/>
      <c r="D2968" s="89"/>
      <c r="R2968" s="89"/>
      <c r="S2968" s="89"/>
      <c r="T2968" s="89"/>
    </row>
    <row r="2969" spans="2:20" s="86" customFormat="1" ht="10.199999999999999">
      <c r="B2969" s="87"/>
      <c r="C2969" s="87"/>
      <c r="D2969" s="89"/>
      <c r="R2969" s="89"/>
      <c r="S2969" s="89"/>
      <c r="T2969" s="89"/>
    </row>
    <row r="2970" spans="2:20" s="86" customFormat="1" ht="10.199999999999999">
      <c r="B2970" s="87"/>
      <c r="C2970" s="87"/>
      <c r="D2970" s="89"/>
      <c r="R2970" s="89"/>
      <c r="S2970" s="89"/>
      <c r="T2970" s="89"/>
    </row>
    <row r="2971" spans="2:20" s="86" customFormat="1" ht="10.199999999999999">
      <c r="B2971" s="87"/>
      <c r="C2971" s="87"/>
      <c r="D2971" s="89"/>
      <c r="R2971" s="89"/>
      <c r="S2971" s="89"/>
      <c r="T2971" s="89"/>
    </row>
    <row r="2972" spans="2:20" s="86" customFormat="1" ht="10.199999999999999">
      <c r="B2972" s="87"/>
      <c r="C2972" s="87"/>
      <c r="D2972" s="89"/>
      <c r="R2972" s="89"/>
      <c r="S2972" s="89"/>
      <c r="T2972" s="89"/>
    </row>
    <row r="2973" spans="2:20" s="86" customFormat="1" ht="10.199999999999999">
      <c r="B2973" s="87"/>
      <c r="C2973" s="87"/>
      <c r="D2973" s="89"/>
      <c r="R2973" s="89"/>
      <c r="S2973" s="89"/>
      <c r="T2973" s="89"/>
    </row>
    <row r="2974" spans="2:20" s="86" customFormat="1" ht="10.199999999999999">
      <c r="B2974" s="87"/>
      <c r="C2974" s="87"/>
      <c r="D2974" s="89"/>
      <c r="R2974" s="89"/>
      <c r="S2974" s="89"/>
      <c r="T2974" s="89"/>
    </row>
    <row r="2975" spans="2:20" s="86" customFormat="1" ht="10.199999999999999">
      <c r="B2975" s="87"/>
      <c r="C2975" s="87"/>
      <c r="D2975" s="89"/>
      <c r="R2975" s="89"/>
      <c r="S2975" s="89"/>
      <c r="T2975" s="89"/>
    </row>
    <row r="2976" spans="2:20" s="86" customFormat="1" ht="10.199999999999999">
      <c r="B2976" s="87"/>
      <c r="C2976" s="87"/>
      <c r="D2976" s="89"/>
      <c r="R2976" s="89"/>
      <c r="S2976" s="89"/>
      <c r="T2976" s="89"/>
    </row>
    <row r="2977" spans="2:20" s="86" customFormat="1" ht="10.199999999999999">
      <c r="B2977" s="87"/>
      <c r="C2977" s="87"/>
      <c r="D2977" s="89"/>
      <c r="R2977" s="89"/>
      <c r="S2977" s="89"/>
      <c r="T2977" s="89"/>
    </row>
    <row r="2978" spans="2:20" s="86" customFormat="1" ht="10.199999999999999">
      <c r="B2978" s="87"/>
      <c r="C2978" s="87"/>
      <c r="D2978" s="89"/>
      <c r="R2978" s="89"/>
      <c r="S2978" s="89"/>
      <c r="T2978" s="89"/>
    </row>
    <row r="2979" spans="2:20" s="86" customFormat="1" ht="10.199999999999999">
      <c r="B2979" s="87"/>
      <c r="C2979" s="87"/>
      <c r="D2979" s="89"/>
      <c r="R2979" s="89"/>
      <c r="S2979" s="89"/>
      <c r="T2979" s="89"/>
    </row>
    <row r="2980" spans="2:20" s="86" customFormat="1" ht="10.199999999999999">
      <c r="B2980" s="87"/>
      <c r="C2980" s="87"/>
      <c r="D2980" s="89"/>
      <c r="R2980" s="89"/>
      <c r="S2980" s="89"/>
      <c r="T2980" s="89"/>
    </row>
    <row r="2981" spans="2:20" s="86" customFormat="1" ht="10.199999999999999">
      <c r="B2981" s="87"/>
      <c r="C2981" s="87"/>
      <c r="D2981" s="89"/>
      <c r="R2981" s="89"/>
      <c r="S2981" s="89"/>
      <c r="T2981" s="89"/>
    </row>
    <row r="2982" spans="2:20" s="86" customFormat="1" ht="10.199999999999999">
      <c r="B2982" s="87"/>
      <c r="C2982" s="87"/>
      <c r="D2982" s="89"/>
      <c r="R2982" s="89"/>
      <c r="S2982" s="89"/>
      <c r="T2982" s="89"/>
    </row>
    <row r="2983" spans="2:20" s="86" customFormat="1" ht="10.199999999999999">
      <c r="B2983" s="87"/>
      <c r="C2983" s="87"/>
      <c r="D2983" s="89"/>
      <c r="R2983" s="89"/>
      <c r="S2983" s="89"/>
      <c r="T2983" s="89"/>
    </row>
    <row r="2984" spans="2:20" s="86" customFormat="1" ht="10.199999999999999">
      <c r="B2984" s="87"/>
      <c r="C2984" s="87"/>
      <c r="D2984" s="89"/>
      <c r="R2984" s="89"/>
      <c r="S2984" s="89"/>
      <c r="T2984" s="89"/>
    </row>
    <row r="2985" spans="2:20" s="86" customFormat="1" ht="10.199999999999999">
      <c r="B2985" s="87"/>
      <c r="C2985" s="87"/>
      <c r="D2985" s="89"/>
      <c r="R2985" s="89"/>
      <c r="S2985" s="89"/>
      <c r="T2985" s="89"/>
    </row>
    <row r="2986" spans="2:20" s="86" customFormat="1" ht="10.199999999999999">
      <c r="B2986" s="87"/>
      <c r="C2986" s="87"/>
      <c r="D2986" s="89"/>
      <c r="R2986" s="89"/>
      <c r="S2986" s="89"/>
      <c r="T2986" s="89"/>
    </row>
    <row r="2987" spans="2:20" s="86" customFormat="1" ht="10.199999999999999">
      <c r="B2987" s="87"/>
      <c r="C2987" s="87"/>
      <c r="D2987" s="89"/>
      <c r="R2987" s="89"/>
      <c r="S2987" s="89"/>
      <c r="T2987" s="89"/>
    </row>
    <row r="2988" spans="2:20" s="86" customFormat="1" ht="10.199999999999999">
      <c r="B2988" s="87"/>
      <c r="C2988" s="87"/>
      <c r="D2988" s="89"/>
      <c r="R2988" s="89"/>
      <c r="S2988" s="89"/>
      <c r="T2988" s="89"/>
    </row>
    <row r="2989" spans="2:20" s="86" customFormat="1" ht="10.199999999999999">
      <c r="B2989" s="87"/>
      <c r="C2989" s="87"/>
      <c r="D2989" s="89"/>
      <c r="R2989" s="89"/>
      <c r="S2989" s="89"/>
      <c r="T2989" s="89"/>
    </row>
    <row r="2990" spans="2:20" s="86" customFormat="1" ht="10.199999999999999">
      <c r="B2990" s="87"/>
      <c r="C2990" s="87"/>
      <c r="D2990" s="89"/>
      <c r="R2990" s="89"/>
      <c r="S2990" s="89"/>
      <c r="T2990" s="89"/>
    </row>
    <row r="2991" spans="2:20" s="86" customFormat="1" ht="10.199999999999999">
      <c r="B2991" s="87"/>
      <c r="C2991" s="87"/>
      <c r="D2991" s="89"/>
      <c r="R2991" s="89"/>
      <c r="S2991" s="89"/>
      <c r="T2991" s="89"/>
    </row>
    <row r="2992" spans="2:20" s="86" customFormat="1" ht="10.199999999999999">
      <c r="B2992" s="87"/>
      <c r="C2992" s="87"/>
      <c r="D2992" s="89"/>
      <c r="R2992" s="89"/>
      <c r="S2992" s="89"/>
      <c r="T2992" s="89"/>
    </row>
    <row r="2993" spans="2:20" s="86" customFormat="1" ht="10.199999999999999">
      <c r="B2993" s="87"/>
      <c r="C2993" s="87"/>
      <c r="D2993" s="89"/>
      <c r="R2993" s="89"/>
      <c r="S2993" s="89"/>
      <c r="T2993" s="89"/>
    </row>
    <row r="2994" spans="2:20" s="86" customFormat="1" ht="10.199999999999999">
      <c r="B2994" s="87"/>
      <c r="C2994" s="87"/>
      <c r="D2994" s="89"/>
      <c r="R2994" s="89"/>
      <c r="S2994" s="89"/>
      <c r="T2994" s="89"/>
    </row>
    <row r="2995" spans="2:20" s="86" customFormat="1" ht="10.199999999999999">
      <c r="B2995" s="87"/>
      <c r="C2995" s="87"/>
      <c r="D2995" s="89"/>
      <c r="R2995" s="89"/>
      <c r="S2995" s="89"/>
      <c r="T2995" s="89"/>
    </row>
    <row r="2996" spans="2:20" s="86" customFormat="1" ht="10.199999999999999">
      <c r="B2996" s="87"/>
      <c r="C2996" s="87"/>
      <c r="D2996" s="89"/>
      <c r="R2996" s="89"/>
      <c r="S2996" s="89"/>
      <c r="T2996" s="89"/>
    </row>
    <row r="2997" spans="2:20" s="86" customFormat="1" ht="10.199999999999999">
      <c r="B2997" s="87"/>
      <c r="C2997" s="87"/>
      <c r="D2997" s="89"/>
      <c r="R2997" s="89"/>
      <c r="S2997" s="89"/>
      <c r="T2997" s="89"/>
    </row>
    <row r="2998" spans="2:20" s="86" customFormat="1" ht="10.199999999999999">
      <c r="B2998" s="87"/>
      <c r="C2998" s="87"/>
      <c r="D2998" s="89"/>
      <c r="R2998" s="89"/>
      <c r="S2998" s="89"/>
      <c r="T2998" s="89"/>
    </row>
    <row r="2999" spans="2:20" s="86" customFormat="1" ht="10.199999999999999">
      <c r="B2999" s="87"/>
      <c r="C2999" s="87"/>
      <c r="D2999" s="89"/>
      <c r="R2999" s="89"/>
      <c r="S2999" s="89"/>
      <c r="T2999" s="89"/>
    </row>
    <row r="3000" spans="2:20" s="86" customFormat="1" ht="10.199999999999999">
      <c r="B3000" s="87"/>
      <c r="C3000" s="87"/>
      <c r="D3000" s="89"/>
      <c r="R3000" s="89"/>
      <c r="S3000" s="89"/>
      <c r="T3000" s="89"/>
    </row>
    <row r="3001" spans="2:20" s="86" customFormat="1" ht="10.199999999999999">
      <c r="B3001" s="87"/>
      <c r="C3001" s="87"/>
      <c r="D3001" s="89"/>
      <c r="R3001" s="89"/>
      <c r="S3001" s="89"/>
      <c r="T3001" s="89"/>
    </row>
    <row r="3002" spans="2:20" s="86" customFormat="1" ht="10.199999999999999">
      <c r="B3002" s="87"/>
      <c r="C3002" s="87"/>
      <c r="D3002" s="89"/>
      <c r="R3002" s="89"/>
      <c r="S3002" s="89"/>
      <c r="T3002" s="89"/>
    </row>
    <row r="3003" spans="2:20" s="86" customFormat="1" ht="10.199999999999999">
      <c r="B3003" s="87"/>
      <c r="C3003" s="87"/>
      <c r="D3003" s="89"/>
      <c r="R3003" s="89"/>
      <c r="S3003" s="89"/>
      <c r="T3003" s="89"/>
    </row>
    <row r="3004" spans="2:20" s="86" customFormat="1" ht="10.199999999999999">
      <c r="B3004" s="87"/>
      <c r="C3004" s="87"/>
      <c r="D3004" s="89"/>
      <c r="R3004" s="89"/>
      <c r="S3004" s="89"/>
      <c r="T3004" s="89"/>
    </row>
    <row r="3005" spans="2:20" s="86" customFormat="1" ht="10.199999999999999">
      <c r="B3005" s="87"/>
      <c r="C3005" s="87"/>
      <c r="D3005" s="89"/>
      <c r="R3005" s="89"/>
      <c r="S3005" s="89"/>
      <c r="T3005" s="89"/>
    </row>
    <row r="3006" spans="2:20" s="86" customFormat="1" ht="10.199999999999999">
      <c r="B3006" s="87"/>
      <c r="C3006" s="87"/>
      <c r="D3006" s="89"/>
      <c r="R3006" s="89"/>
      <c r="S3006" s="89"/>
      <c r="T3006" s="89"/>
    </row>
    <row r="3007" spans="2:20" s="86" customFormat="1" ht="10.199999999999999">
      <c r="B3007" s="87"/>
      <c r="C3007" s="87"/>
      <c r="D3007" s="89"/>
      <c r="R3007" s="89"/>
      <c r="S3007" s="89"/>
      <c r="T3007" s="89"/>
    </row>
    <row r="3008" spans="2:20" s="86" customFormat="1" ht="10.199999999999999">
      <c r="B3008" s="87"/>
      <c r="C3008" s="87"/>
      <c r="D3008" s="89"/>
      <c r="R3008" s="89"/>
      <c r="S3008" s="89"/>
      <c r="T3008" s="89"/>
    </row>
    <row r="3009" spans="2:20" s="86" customFormat="1" ht="10.199999999999999">
      <c r="B3009" s="87"/>
      <c r="C3009" s="87"/>
      <c r="D3009" s="89"/>
      <c r="R3009" s="89"/>
      <c r="S3009" s="89"/>
      <c r="T3009" s="89"/>
    </row>
    <row r="3010" spans="2:20" s="86" customFormat="1" ht="10.199999999999999">
      <c r="B3010" s="87"/>
      <c r="C3010" s="87"/>
      <c r="D3010" s="89"/>
      <c r="R3010" s="89"/>
      <c r="S3010" s="89"/>
      <c r="T3010" s="89"/>
    </row>
    <row r="3011" spans="2:20" s="86" customFormat="1" ht="10.199999999999999">
      <c r="B3011" s="87"/>
      <c r="C3011" s="87"/>
      <c r="D3011" s="89"/>
      <c r="R3011" s="89"/>
      <c r="S3011" s="89"/>
      <c r="T3011" s="89"/>
    </row>
    <row r="3012" spans="2:20" s="86" customFormat="1" ht="10.199999999999999">
      <c r="B3012" s="87"/>
      <c r="C3012" s="87"/>
      <c r="D3012" s="89"/>
      <c r="R3012" s="89"/>
      <c r="S3012" s="89"/>
      <c r="T3012" s="89"/>
    </row>
    <row r="3013" spans="2:20" s="86" customFormat="1" ht="10.199999999999999">
      <c r="B3013" s="87"/>
      <c r="C3013" s="87"/>
      <c r="D3013" s="89"/>
      <c r="R3013" s="89"/>
      <c r="S3013" s="89"/>
      <c r="T3013" s="89"/>
    </row>
    <row r="3014" spans="2:20" s="86" customFormat="1" ht="10.199999999999999">
      <c r="B3014" s="87"/>
      <c r="C3014" s="87"/>
      <c r="D3014" s="89"/>
      <c r="R3014" s="89"/>
      <c r="S3014" s="89"/>
      <c r="T3014" s="89"/>
    </row>
    <row r="3015" spans="2:20" s="86" customFormat="1" ht="10.199999999999999">
      <c r="B3015" s="87"/>
      <c r="C3015" s="87"/>
      <c r="D3015" s="89"/>
      <c r="R3015" s="89"/>
      <c r="S3015" s="89"/>
      <c r="T3015" s="89"/>
    </row>
    <row r="3016" spans="2:20" s="86" customFormat="1" ht="10.199999999999999">
      <c r="B3016" s="87"/>
      <c r="C3016" s="87"/>
      <c r="D3016" s="89"/>
      <c r="R3016" s="89"/>
      <c r="S3016" s="89"/>
      <c r="T3016" s="89"/>
    </row>
    <row r="3017" spans="2:20" s="86" customFormat="1" ht="10.199999999999999">
      <c r="B3017" s="87"/>
      <c r="C3017" s="87"/>
      <c r="D3017" s="89"/>
      <c r="R3017" s="89"/>
      <c r="S3017" s="89"/>
      <c r="T3017" s="89"/>
    </row>
    <row r="3018" spans="2:20" s="86" customFormat="1" ht="10.199999999999999">
      <c r="B3018" s="87"/>
      <c r="C3018" s="87"/>
      <c r="D3018" s="89"/>
      <c r="R3018" s="89"/>
      <c r="S3018" s="89"/>
      <c r="T3018" s="89"/>
    </row>
    <row r="3019" spans="2:20" s="86" customFormat="1" ht="10.199999999999999">
      <c r="B3019" s="87"/>
      <c r="C3019" s="87"/>
      <c r="D3019" s="89"/>
      <c r="R3019" s="89"/>
      <c r="S3019" s="89"/>
      <c r="T3019" s="89"/>
    </row>
    <row r="3020" spans="2:20" s="86" customFormat="1" ht="10.199999999999999">
      <c r="B3020" s="87"/>
      <c r="C3020" s="87"/>
      <c r="D3020" s="89"/>
      <c r="R3020" s="89"/>
      <c r="S3020" s="89"/>
      <c r="T3020" s="89"/>
    </row>
    <row r="3021" spans="2:20" s="86" customFormat="1" ht="10.199999999999999">
      <c r="B3021" s="87"/>
      <c r="C3021" s="87"/>
      <c r="D3021" s="89"/>
      <c r="R3021" s="89"/>
      <c r="S3021" s="89"/>
      <c r="T3021" s="89"/>
    </row>
    <row r="3022" spans="2:20" s="86" customFormat="1" ht="10.199999999999999">
      <c r="B3022" s="87"/>
      <c r="C3022" s="87"/>
      <c r="D3022" s="89"/>
      <c r="R3022" s="89"/>
      <c r="S3022" s="89"/>
      <c r="T3022" s="89"/>
    </row>
    <row r="3023" spans="2:20" s="86" customFormat="1" ht="10.199999999999999">
      <c r="B3023" s="87"/>
      <c r="C3023" s="87"/>
      <c r="D3023" s="89"/>
      <c r="R3023" s="89"/>
      <c r="S3023" s="89"/>
      <c r="T3023" s="89"/>
    </row>
    <row r="3024" spans="2:20" s="86" customFormat="1" ht="10.199999999999999">
      <c r="B3024" s="87"/>
      <c r="C3024" s="87"/>
      <c r="D3024" s="89"/>
      <c r="R3024" s="89"/>
      <c r="S3024" s="89"/>
      <c r="T3024" s="89"/>
    </row>
    <row r="3025" spans="2:20" s="86" customFormat="1" ht="10.199999999999999">
      <c r="B3025" s="87"/>
      <c r="C3025" s="87"/>
      <c r="D3025" s="89"/>
      <c r="R3025" s="89"/>
      <c r="S3025" s="89"/>
      <c r="T3025" s="89"/>
    </row>
    <row r="3026" spans="2:20" s="86" customFormat="1" ht="10.199999999999999">
      <c r="B3026" s="87"/>
      <c r="C3026" s="87"/>
      <c r="D3026" s="89"/>
      <c r="R3026" s="89"/>
      <c r="S3026" s="89"/>
      <c r="T3026" s="89"/>
    </row>
    <row r="3027" spans="2:20" s="86" customFormat="1" ht="10.199999999999999">
      <c r="B3027" s="87"/>
      <c r="C3027" s="87"/>
      <c r="D3027" s="89"/>
      <c r="R3027" s="89"/>
      <c r="S3027" s="89"/>
      <c r="T3027" s="89"/>
    </row>
    <row r="3028" spans="2:20" s="86" customFormat="1" ht="10.199999999999999">
      <c r="B3028" s="87"/>
      <c r="C3028" s="87"/>
      <c r="D3028" s="89"/>
      <c r="R3028" s="89"/>
      <c r="S3028" s="89"/>
      <c r="T3028" s="89"/>
    </row>
    <row r="3029" spans="2:20" s="86" customFormat="1" ht="10.199999999999999">
      <c r="B3029" s="87"/>
      <c r="C3029" s="87"/>
      <c r="D3029" s="89"/>
      <c r="R3029" s="89"/>
      <c r="S3029" s="89"/>
      <c r="T3029" s="89"/>
    </row>
    <row r="3030" spans="2:20" s="86" customFormat="1" ht="10.199999999999999">
      <c r="B3030" s="87"/>
      <c r="C3030" s="87"/>
      <c r="D3030" s="89"/>
      <c r="R3030" s="89"/>
      <c r="S3030" s="89"/>
      <c r="T3030" s="89"/>
    </row>
    <row r="3031" spans="2:20" s="86" customFormat="1" ht="10.199999999999999">
      <c r="B3031" s="87"/>
      <c r="C3031" s="87"/>
      <c r="D3031" s="89"/>
      <c r="R3031" s="89"/>
      <c r="S3031" s="89"/>
      <c r="T3031" s="89"/>
    </row>
    <row r="3032" spans="2:20" s="86" customFormat="1" ht="10.199999999999999">
      <c r="B3032" s="87"/>
      <c r="C3032" s="87"/>
      <c r="D3032" s="89"/>
      <c r="R3032" s="89"/>
      <c r="S3032" s="89"/>
      <c r="T3032" s="89"/>
    </row>
    <row r="3033" spans="2:20" s="86" customFormat="1" ht="10.199999999999999">
      <c r="B3033" s="87"/>
      <c r="C3033" s="87"/>
      <c r="D3033" s="89"/>
      <c r="R3033" s="89"/>
      <c r="S3033" s="89"/>
      <c r="T3033" s="89"/>
    </row>
    <row r="3034" spans="2:20" s="86" customFormat="1" ht="10.199999999999999">
      <c r="B3034" s="87"/>
      <c r="C3034" s="87"/>
      <c r="D3034" s="89"/>
      <c r="R3034" s="89"/>
      <c r="S3034" s="89"/>
      <c r="T3034" s="89"/>
    </row>
    <row r="3035" spans="2:20" s="86" customFormat="1" ht="10.199999999999999">
      <c r="B3035" s="87"/>
      <c r="C3035" s="87"/>
      <c r="D3035" s="89"/>
      <c r="R3035" s="89"/>
      <c r="S3035" s="89"/>
      <c r="T3035" s="89"/>
    </row>
    <row r="3036" spans="2:20" s="86" customFormat="1" ht="10.199999999999999">
      <c r="B3036" s="87"/>
      <c r="C3036" s="87"/>
      <c r="D3036" s="89"/>
      <c r="R3036" s="89"/>
      <c r="S3036" s="89"/>
      <c r="T3036" s="89"/>
    </row>
    <row r="3037" spans="2:20" s="86" customFormat="1" ht="10.199999999999999">
      <c r="B3037" s="87"/>
      <c r="C3037" s="87"/>
      <c r="D3037" s="89"/>
      <c r="R3037" s="89"/>
      <c r="S3037" s="89"/>
      <c r="T3037" s="89"/>
    </row>
    <row r="3038" spans="2:20" s="86" customFormat="1" ht="10.199999999999999">
      <c r="B3038" s="87"/>
      <c r="C3038" s="87"/>
      <c r="D3038" s="89"/>
      <c r="R3038" s="89"/>
      <c r="S3038" s="89"/>
      <c r="T3038" s="89"/>
    </row>
    <row r="3039" spans="2:20" s="86" customFormat="1" ht="10.199999999999999">
      <c r="B3039" s="87"/>
      <c r="C3039" s="87"/>
      <c r="D3039" s="89"/>
      <c r="R3039" s="89"/>
      <c r="S3039" s="89"/>
      <c r="T3039" s="89"/>
    </row>
    <row r="3040" spans="2:20" s="86" customFormat="1" ht="10.199999999999999">
      <c r="B3040" s="87"/>
      <c r="C3040" s="87"/>
      <c r="D3040" s="89"/>
      <c r="R3040" s="89"/>
      <c r="S3040" s="89"/>
      <c r="T3040" s="89"/>
    </row>
    <row r="3041" spans="2:20" s="86" customFormat="1" ht="10.199999999999999">
      <c r="B3041" s="87"/>
      <c r="C3041" s="87"/>
      <c r="D3041" s="89"/>
      <c r="R3041" s="89"/>
      <c r="S3041" s="89"/>
      <c r="T3041" s="89"/>
    </row>
    <row r="3042" spans="2:20" s="86" customFormat="1" ht="10.199999999999999">
      <c r="B3042" s="87"/>
      <c r="C3042" s="87"/>
      <c r="D3042" s="89"/>
      <c r="R3042" s="89"/>
      <c r="S3042" s="89"/>
      <c r="T3042" s="89"/>
    </row>
    <row r="3043" spans="2:20" s="86" customFormat="1" ht="10.199999999999999">
      <c r="B3043" s="87"/>
      <c r="C3043" s="87"/>
      <c r="D3043" s="89"/>
      <c r="R3043" s="89"/>
      <c r="S3043" s="89"/>
      <c r="T3043" s="89"/>
    </row>
    <row r="3044" spans="2:20" s="86" customFormat="1" ht="10.199999999999999">
      <c r="B3044" s="87"/>
      <c r="C3044" s="87"/>
      <c r="D3044" s="89"/>
      <c r="R3044" s="89"/>
      <c r="S3044" s="89"/>
      <c r="T3044" s="89"/>
    </row>
    <row r="3045" spans="2:20" s="86" customFormat="1" ht="10.199999999999999">
      <c r="B3045" s="87"/>
      <c r="C3045" s="87"/>
      <c r="D3045" s="89"/>
      <c r="R3045" s="89"/>
      <c r="S3045" s="89"/>
      <c r="T3045" s="89"/>
    </row>
    <row r="3046" spans="2:20" s="86" customFormat="1" ht="10.199999999999999">
      <c r="B3046" s="87"/>
      <c r="C3046" s="87"/>
      <c r="D3046" s="89"/>
      <c r="R3046" s="89"/>
      <c r="S3046" s="89"/>
      <c r="T3046" s="89"/>
    </row>
    <row r="3047" spans="2:20" s="86" customFormat="1" ht="10.199999999999999">
      <c r="B3047" s="87"/>
      <c r="C3047" s="87"/>
      <c r="D3047" s="89"/>
      <c r="R3047" s="89"/>
      <c r="S3047" s="89"/>
      <c r="T3047" s="89"/>
    </row>
    <row r="3048" spans="2:20" s="86" customFormat="1" ht="10.199999999999999">
      <c r="B3048" s="87"/>
      <c r="C3048" s="87"/>
      <c r="D3048" s="89"/>
      <c r="R3048" s="89"/>
      <c r="S3048" s="89"/>
      <c r="T3048" s="89"/>
    </row>
    <row r="3049" spans="2:20" s="86" customFormat="1" ht="10.199999999999999">
      <c r="B3049" s="87"/>
      <c r="C3049" s="87"/>
      <c r="D3049" s="89"/>
      <c r="R3049" s="89"/>
      <c r="S3049" s="89"/>
      <c r="T3049" s="89"/>
    </row>
    <row r="3050" spans="2:20" s="86" customFormat="1" ht="10.199999999999999">
      <c r="B3050" s="87"/>
      <c r="C3050" s="87"/>
      <c r="D3050" s="89"/>
      <c r="R3050" s="89"/>
      <c r="S3050" s="89"/>
      <c r="T3050" s="89"/>
    </row>
    <row r="3051" spans="2:20" s="86" customFormat="1" ht="10.199999999999999">
      <c r="B3051" s="87"/>
      <c r="C3051" s="87"/>
      <c r="D3051" s="89"/>
      <c r="R3051" s="89"/>
      <c r="S3051" s="89"/>
      <c r="T3051" s="89"/>
    </row>
    <row r="3052" spans="2:20" s="86" customFormat="1" ht="10.199999999999999">
      <c r="B3052" s="87"/>
      <c r="C3052" s="87"/>
      <c r="D3052" s="89"/>
      <c r="R3052" s="89"/>
      <c r="S3052" s="89"/>
      <c r="T3052" s="89"/>
    </row>
    <row r="3053" spans="2:20" s="86" customFormat="1" ht="10.199999999999999">
      <c r="B3053" s="87"/>
      <c r="C3053" s="87"/>
      <c r="D3053" s="89"/>
      <c r="R3053" s="89"/>
      <c r="S3053" s="89"/>
      <c r="T3053" s="89"/>
    </row>
    <row r="3054" spans="2:20" s="86" customFormat="1" ht="10.199999999999999">
      <c r="B3054" s="87"/>
      <c r="C3054" s="87"/>
      <c r="D3054" s="89"/>
      <c r="R3054" s="89"/>
      <c r="S3054" s="89"/>
      <c r="T3054" s="89"/>
    </row>
    <row r="3055" spans="2:20" s="86" customFormat="1" ht="10.199999999999999">
      <c r="B3055" s="87"/>
      <c r="C3055" s="87"/>
      <c r="D3055" s="89"/>
      <c r="R3055" s="89"/>
      <c r="S3055" s="89"/>
      <c r="T3055" s="89"/>
    </row>
    <row r="3056" spans="2:20" s="86" customFormat="1" ht="10.199999999999999">
      <c r="B3056" s="87"/>
      <c r="C3056" s="87"/>
      <c r="D3056" s="89"/>
      <c r="R3056" s="89"/>
      <c r="S3056" s="89"/>
      <c r="T3056" s="89"/>
    </row>
    <row r="3057" spans="2:20" s="86" customFormat="1" ht="10.199999999999999">
      <c r="B3057" s="87"/>
      <c r="C3057" s="87"/>
      <c r="D3057" s="89"/>
      <c r="R3057" s="89"/>
      <c r="S3057" s="89"/>
      <c r="T3057" s="89"/>
    </row>
    <row r="3058" spans="2:20" s="86" customFormat="1" ht="10.199999999999999">
      <c r="B3058" s="87"/>
      <c r="C3058" s="87"/>
      <c r="D3058" s="89"/>
      <c r="R3058" s="89"/>
      <c r="S3058" s="89"/>
      <c r="T3058" s="89"/>
    </row>
    <row r="3059" spans="2:20" s="86" customFormat="1" ht="10.199999999999999">
      <c r="B3059" s="87"/>
      <c r="C3059" s="87"/>
      <c r="D3059" s="89"/>
      <c r="R3059" s="89"/>
      <c r="S3059" s="89"/>
      <c r="T3059" s="89"/>
    </row>
    <row r="3060" spans="2:20" s="86" customFormat="1" ht="10.199999999999999">
      <c r="B3060" s="87"/>
      <c r="C3060" s="87"/>
      <c r="D3060" s="89"/>
      <c r="R3060" s="89"/>
      <c r="S3060" s="89"/>
      <c r="T3060" s="89"/>
    </row>
    <row r="3061" spans="2:20" s="86" customFormat="1" ht="10.199999999999999">
      <c r="B3061" s="87"/>
      <c r="C3061" s="87"/>
      <c r="D3061" s="89"/>
      <c r="R3061" s="89"/>
      <c r="S3061" s="89"/>
      <c r="T3061" s="89"/>
    </row>
    <row r="3062" spans="2:20" s="86" customFormat="1" ht="10.199999999999999">
      <c r="B3062" s="87"/>
      <c r="C3062" s="87"/>
      <c r="D3062" s="89"/>
      <c r="R3062" s="89"/>
      <c r="S3062" s="89"/>
      <c r="T3062" s="89"/>
    </row>
    <row r="3063" spans="2:20" s="86" customFormat="1" ht="10.199999999999999">
      <c r="B3063" s="87"/>
      <c r="C3063" s="87"/>
      <c r="D3063" s="89"/>
      <c r="R3063" s="89"/>
      <c r="S3063" s="89"/>
      <c r="T3063" s="89"/>
    </row>
    <row r="3064" spans="2:20" s="86" customFormat="1" ht="10.199999999999999">
      <c r="B3064" s="87"/>
      <c r="C3064" s="87"/>
      <c r="D3064" s="89"/>
      <c r="R3064" s="89"/>
      <c r="S3064" s="89"/>
      <c r="T3064" s="89"/>
    </row>
    <row r="3065" spans="2:20" s="86" customFormat="1" ht="10.199999999999999">
      <c r="B3065" s="87"/>
      <c r="C3065" s="87"/>
      <c r="D3065" s="89"/>
      <c r="R3065" s="89"/>
      <c r="S3065" s="89"/>
      <c r="T3065" s="89"/>
    </row>
    <row r="3066" spans="2:20" s="86" customFormat="1" ht="10.199999999999999">
      <c r="B3066" s="87"/>
      <c r="C3066" s="87"/>
      <c r="D3066" s="89"/>
      <c r="R3066" s="89"/>
      <c r="S3066" s="89"/>
      <c r="T3066" s="89"/>
    </row>
    <row r="3067" spans="2:20" s="86" customFormat="1" ht="10.199999999999999">
      <c r="B3067" s="87"/>
      <c r="C3067" s="87"/>
      <c r="D3067" s="89"/>
      <c r="R3067" s="89"/>
      <c r="S3067" s="89"/>
      <c r="T3067" s="89"/>
    </row>
    <row r="3068" spans="2:20" s="86" customFormat="1" ht="10.199999999999999">
      <c r="B3068" s="87"/>
      <c r="C3068" s="87"/>
      <c r="D3068" s="89"/>
      <c r="R3068" s="89"/>
      <c r="S3068" s="89"/>
      <c r="T3068" s="89"/>
    </row>
    <row r="3069" spans="2:20" s="86" customFormat="1" ht="10.199999999999999">
      <c r="B3069" s="87"/>
      <c r="C3069" s="87"/>
      <c r="D3069" s="89"/>
      <c r="R3069" s="89"/>
      <c r="S3069" s="89"/>
      <c r="T3069" s="89"/>
    </row>
    <row r="3070" spans="2:20" s="86" customFormat="1" ht="10.199999999999999">
      <c r="B3070" s="87"/>
      <c r="C3070" s="87"/>
      <c r="D3070" s="89"/>
      <c r="R3070" s="89"/>
      <c r="S3070" s="89"/>
      <c r="T3070" s="89"/>
    </row>
    <row r="3071" spans="2:20" s="86" customFormat="1" ht="10.199999999999999">
      <c r="B3071" s="87"/>
      <c r="C3071" s="87"/>
      <c r="D3071" s="89"/>
      <c r="R3071" s="89"/>
      <c r="S3071" s="89"/>
      <c r="T3071" s="89"/>
    </row>
    <row r="3072" spans="2:20" s="86" customFormat="1" ht="10.199999999999999">
      <c r="B3072" s="87"/>
      <c r="C3072" s="87"/>
      <c r="D3072" s="89"/>
      <c r="R3072" s="89"/>
      <c r="S3072" s="89"/>
      <c r="T3072" s="89"/>
    </row>
    <row r="3073" spans="2:20" s="86" customFormat="1" ht="10.199999999999999">
      <c r="B3073" s="87"/>
      <c r="C3073" s="87"/>
      <c r="D3073" s="89"/>
      <c r="R3073" s="89"/>
      <c r="S3073" s="89"/>
      <c r="T3073" s="89"/>
    </row>
    <row r="3074" spans="2:20" s="86" customFormat="1" ht="10.199999999999999">
      <c r="B3074" s="87"/>
      <c r="C3074" s="87"/>
      <c r="D3074" s="89"/>
      <c r="R3074" s="89"/>
      <c r="S3074" s="89"/>
      <c r="T3074" s="89"/>
    </row>
    <row r="3075" spans="2:20" s="86" customFormat="1" ht="10.199999999999999">
      <c r="B3075" s="87"/>
      <c r="C3075" s="87"/>
      <c r="D3075" s="89"/>
      <c r="R3075" s="89"/>
      <c r="S3075" s="89"/>
      <c r="T3075" s="89"/>
    </row>
    <row r="3076" spans="2:20" s="86" customFormat="1" ht="10.199999999999999">
      <c r="B3076" s="87"/>
      <c r="C3076" s="87"/>
      <c r="D3076" s="89"/>
      <c r="R3076" s="89"/>
      <c r="S3076" s="89"/>
      <c r="T3076" s="89"/>
    </row>
    <row r="3077" spans="2:20" s="86" customFormat="1" ht="10.199999999999999">
      <c r="B3077" s="87"/>
      <c r="C3077" s="87"/>
      <c r="D3077" s="89"/>
      <c r="R3077" s="89"/>
      <c r="S3077" s="89"/>
      <c r="T3077" s="89"/>
    </row>
    <row r="3078" spans="2:20" s="86" customFormat="1" ht="10.199999999999999">
      <c r="B3078" s="87"/>
      <c r="C3078" s="87"/>
      <c r="D3078" s="89"/>
      <c r="R3078" s="89"/>
      <c r="S3078" s="89"/>
      <c r="T3078" s="89"/>
    </row>
    <row r="3079" spans="2:20" s="86" customFormat="1" ht="10.199999999999999">
      <c r="B3079" s="87"/>
      <c r="C3079" s="87"/>
      <c r="D3079" s="89"/>
      <c r="R3079" s="89"/>
      <c r="S3079" s="89"/>
      <c r="T3079" s="89"/>
    </row>
    <row r="3080" spans="2:20" s="86" customFormat="1" ht="10.199999999999999">
      <c r="B3080" s="87"/>
      <c r="C3080" s="87"/>
      <c r="D3080" s="89"/>
      <c r="R3080" s="89"/>
      <c r="S3080" s="89"/>
      <c r="T3080" s="89"/>
    </row>
    <row r="3081" spans="2:20" s="86" customFormat="1" ht="10.199999999999999">
      <c r="B3081" s="87"/>
      <c r="C3081" s="87"/>
      <c r="D3081" s="89"/>
      <c r="R3081" s="89"/>
      <c r="S3081" s="89"/>
      <c r="T3081" s="89"/>
    </row>
    <row r="3082" spans="2:20" s="86" customFormat="1" ht="10.199999999999999">
      <c r="B3082" s="87"/>
      <c r="C3082" s="87"/>
      <c r="D3082" s="89"/>
      <c r="R3082" s="89"/>
      <c r="S3082" s="89"/>
      <c r="T3082" s="89"/>
    </row>
    <row r="3083" spans="2:20" s="86" customFormat="1" ht="10.199999999999999">
      <c r="B3083" s="87"/>
      <c r="C3083" s="87"/>
      <c r="D3083" s="89"/>
      <c r="R3083" s="89"/>
      <c r="S3083" s="89"/>
      <c r="T3083" s="89"/>
    </row>
    <row r="3084" spans="2:20" s="86" customFormat="1" ht="10.199999999999999">
      <c r="B3084" s="87"/>
      <c r="C3084" s="87"/>
      <c r="D3084" s="89"/>
      <c r="R3084" s="89"/>
      <c r="S3084" s="89"/>
      <c r="T3084" s="89"/>
    </row>
    <row r="3085" spans="2:20" s="86" customFormat="1" ht="10.199999999999999">
      <c r="B3085" s="87"/>
      <c r="C3085" s="87"/>
      <c r="D3085" s="89"/>
      <c r="R3085" s="89"/>
      <c r="S3085" s="89"/>
      <c r="T3085" s="89"/>
    </row>
    <row r="3086" spans="2:20" s="86" customFormat="1" ht="10.199999999999999">
      <c r="B3086" s="87"/>
      <c r="C3086" s="87"/>
      <c r="D3086" s="89"/>
      <c r="R3086" s="89"/>
      <c r="S3086" s="89"/>
      <c r="T3086" s="89"/>
    </row>
    <row r="3087" spans="2:20" s="86" customFormat="1" ht="10.199999999999999">
      <c r="B3087" s="87"/>
      <c r="C3087" s="87"/>
      <c r="D3087" s="89"/>
      <c r="R3087" s="89"/>
      <c r="S3087" s="89"/>
      <c r="T3087" s="89"/>
    </row>
    <row r="3088" spans="2:20" s="86" customFormat="1" ht="10.199999999999999">
      <c r="B3088" s="87"/>
      <c r="C3088" s="87"/>
      <c r="D3088" s="89"/>
      <c r="R3088" s="89"/>
      <c r="S3088" s="89"/>
      <c r="T3088" s="89"/>
    </row>
    <row r="3089" spans="2:20" s="86" customFormat="1" ht="10.199999999999999">
      <c r="B3089" s="87"/>
      <c r="C3089" s="87"/>
      <c r="D3089" s="89"/>
      <c r="R3089" s="89"/>
      <c r="S3089" s="89"/>
      <c r="T3089" s="89"/>
    </row>
    <row r="3090" spans="2:20" s="86" customFormat="1" ht="10.199999999999999">
      <c r="B3090" s="87"/>
      <c r="C3090" s="87"/>
      <c r="D3090" s="89"/>
      <c r="R3090" s="89"/>
      <c r="S3090" s="89"/>
      <c r="T3090" s="89"/>
    </row>
    <row r="3091" spans="2:20" s="86" customFormat="1" ht="10.199999999999999">
      <c r="B3091" s="87"/>
      <c r="C3091" s="87"/>
      <c r="D3091" s="89"/>
      <c r="R3091" s="89"/>
      <c r="S3091" s="89"/>
      <c r="T3091" s="89"/>
    </row>
    <row r="3092" spans="2:20" s="86" customFormat="1" ht="10.199999999999999">
      <c r="B3092" s="87"/>
      <c r="C3092" s="87"/>
      <c r="D3092" s="89"/>
      <c r="R3092" s="89"/>
      <c r="S3092" s="89"/>
      <c r="T3092" s="89"/>
    </row>
    <row r="3093" spans="2:20" s="86" customFormat="1" ht="10.199999999999999">
      <c r="B3093" s="87"/>
      <c r="C3093" s="87"/>
      <c r="D3093" s="89"/>
      <c r="R3093" s="89"/>
      <c r="S3093" s="89"/>
      <c r="T3093" s="89"/>
    </row>
    <row r="3094" spans="2:20" s="86" customFormat="1" ht="10.199999999999999">
      <c r="B3094" s="87"/>
      <c r="C3094" s="87"/>
      <c r="D3094" s="89"/>
      <c r="R3094" s="89"/>
      <c r="S3094" s="89"/>
      <c r="T3094" s="89"/>
    </row>
    <row r="3095" spans="2:20" s="86" customFormat="1" ht="10.199999999999999">
      <c r="B3095" s="87"/>
      <c r="C3095" s="87"/>
      <c r="D3095" s="89"/>
      <c r="R3095" s="89"/>
      <c r="S3095" s="89"/>
      <c r="T3095" s="89"/>
    </row>
    <row r="3096" spans="2:20" s="86" customFormat="1" ht="10.199999999999999">
      <c r="B3096" s="87"/>
      <c r="C3096" s="87"/>
      <c r="D3096" s="89"/>
      <c r="R3096" s="89"/>
      <c r="S3096" s="89"/>
      <c r="T3096" s="89"/>
    </row>
    <row r="3097" spans="2:20" s="86" customFormat="1" ht="10.199999999999999">
      <c r="B3097" s="87"/>
      <c r="C3097" s="87"/>
      <c r="D3097" s="89"/>
      <c r="R3097" s="89"/>
      <c r="S3097" s="89"/>
      <c r="T3097" s="89"/>
    </row>
    <row r="3098" spans="2:20" s="86" customFormat="1" ht="10.199999999999999">
      <c r="B3098" s="87"/>
      <c r="C3098" s="87"/>
      <c r="D3098" s="89"/>
      <c r="R3098" s="89"/>
      <c r="S3098" s="89"/>
      <c r="T3098" s="89"/>
    </row>
    <row r="3099" spans="2:20" s="86" customFormat="1" ht="10.199999999999999">
      <c r="B3099" s="87"/>
      <c r="C3099" s="87"/>
      <c r="D3099" s="89"/>
      <c r="R3099" s="89"/>
      <c r="S3099" s="89"/>
      <c r="T3099" s="89"/>
    </row>
    <row r="3100" spans="2:20" s="86" customFormat="1" ht="10.199999999999999">
      <c r="B3100" s="87"/>
      <c r="C3100" s="87"/>
      <c r="D3100" s="89"/>
      <c r="R3100" s="89"/>
      <c r="S3100" s="89"/>
      <c r="T3100" s="89"/>
    </row>
    <row r="3101" spans="2:20" s="86" customFormat="1" ht="10.199999999999999">
      <c r="B3101" s="87"/>
      <c r="C3101" s="87"/>
      <c r="D3101" s="89"/>
      <c r="R3101" s="89"/>
      <c r="S3101" s="89"/>
      <c r="T3101" s="89"/>
    </row>
    <row r="3102" spans="2:20" s="86" customFormat="1" ht="10.199999999999999">
      <c r="B3102" s="87"/>
      <c r="C3102" s="87"/>
      <c r="D3102" s="89"/>
      <c r="R3102" s="89"/>
      <c r="S3102" s="89"/>
      <c r="T3102" s="89"/>
    </row>
    <row r="3103" spans="2:20" s="86" customFormat="1" ht="10.199999999999999">
      <c r="B3103" s="87"/>
      <c r="C3103" s="87"/>
      <c r="D3103" s="89"/>
      <c r="R3103" s="89"/>
      <c r="S3103" s="89"/>
      <c r="T3103" s="89"/>
    </row>
    <row r="3104" spans="2:20" s="86" customFormat="1" ht="10.199999999999999">
      <c r="B3104" s="87"/>
      <c r="C3104" s="87"/>
      <c r="D3104" s="89"/>
      <c r="R3104" s="89"/>
      <c r="S3104" s="89"/>
      <c r="T3104" s="89"/>
    </row>
    <row r="3105" spans="2:20" s="86" customFormat="1" ht="10.199999999999999">
      <c r="B3105" s="87"/>
      <c r="C3105" s="87"/>
      <c r="D3105" s="89"/>
      <c r="R3105" s="89"/>
      <c r="S3105" s="89"/>
      <c r="T3105" s="89"/>
    </row>
    <row r="3106" spans="2:20" s="86" customFormat="1" ht="10.199999999999999">
      <c r="B3106" s="87"/>
      <c r="C3106" s="87"/>
      <c r="D3106" s="89"/>
      <c r="R3106" s="89"/>
      <c r="S3106" s="89"/>
      <c r="T3106" s="89"/>
    </row>
    <row r="3107" spans="2:20" s="86" customFormat="1" ht="10.199999999999999">
      <c r="B3107" s="87"/>
      <c r="C3107" s="87"/>
      <c r="D3107" s="89"/>
      <c r="R3107" s="89"/>
      <c r="S3107" s="89"/>
      <c r="T3107" s="89"/>
    </row>
    <row r="3108" spans="2:20" s="86" customFormat="1" ht="10.199999999999999">
      <c r="B3108" s="87"/>
      <c r="C3108" s="87"/>
      <c r="D3108" s="89"/>
      <c r="R3108" s="89"/>
      <c r="S3108" s="89"/>
      <c r="T3108" s="89"/>
    </row>
    <row r="3109" spans="2:20" s="86" customFormat="1" ht="10.199999999999999">
      <c r="B3109" s="87"/>
      <c r="C3109" s="87"/>
      <c r="D3109" s="89"/>
      <c r="R3109" s="89"/>
      <c r="S3109" s="89"/>
      <c r="T3109" s="89"/>
    </row>
    <row r="3110" spans="2:20" s="86" customFormat="1" ht="10.199999999999999">
      <c r="B3110" s="87"/>
      <c r="C3110" s="87"/>
      <c r="D3110" s="89"/>
      <c r="R3110" s="89"/>
      <c r="S3110" s="89"/>
      <c r="T3110" s="89"/>
    </row>
    <row r="3111" spans="2:20" s="86" customFormat="1" ht="10.199999999999999">
      <c r="B3111" s="87"/>
      <c r="C3111" s="87"/>
      <c r="D3111" s="89"/>
      <c r="R3111" s="89"/>
      <c r="S3111" s="89"/>
      <c r="T3111" s="89"/>
    </row>
    <row r="3112" spans="2:20" s="86" customFormat="1" ht="10.199999999999999">
      <c r="B3112" s="87"/>
      <c r="C3112" s="87"/>
      <c r="D3112" s="89"/>
      <c r="R3112" s="89"/>
      <c r="S3112" s="89"/>
      <c r="T3112" s="89"/>
    </row>
    <row r="3113" spans="2:20" s="86" customFormat="1" ht="10.199999999999999">
      <c r="B3113" s="87"/>
      <c r="C3113" s="87"/>
      <c r="D3113" s="89"/>
      <c r="R3113" s="89"/>
      <c r="S3113" s="89"/>
      <c r="T3113" s="89"/>
    </row>
    <row r="3114" spans="2:20" s="86" customFormat="1" ht="10.199999999999999">
      <c r="B3114" s="87"/>
      <c r="C3114" s="87"/>
      <c r="D3114" s="89"/>
      <c r="R3114" s="89"/>
      <c r="S3114" s="89"/>
      <c r="T3114" s="89"/>
    </row>
    <row r="3115" spans="2:20" s="86" customFormat="1" ht="10.199999999999999">
      <c r="B3115" s="87"/>
      <c r="C3115" s="87"/>
      <c r="D3115" s="89"/>
      <c r="R3115" s="89"/>
      <c r="S3115" s="89"/>
      <c r="T3115" s="89"/>
    </row>
    <row r="3116" spans="2:20" s="86" customFormat="1" ht="10.199999999999999">
      <c r="B3116" s="87"/>
      <c r="C3116" s="87"/>
      <c r="D3116" s="89"/>
      <c r="R3116" s="89"/>
      <c r="S3116" s="89"/>
      <c r="T3116" s="89"/>
    </row>
    <row r="3117" spans="2:20" s="86" customFormat="1" ht="10.199999999999999">
      <c r="B3117" s="87"/>
      <c r="C3117" s="87"/>
      <c r="D3117" s="89"/>
      <c r="R3117" s="89"/>
      <c r="S3117" s="89"/>
      <c r="T3117" s="89"/>
    </row>
    <row r="3118" spans="2:20" s="86" customFormat="1" ht="10.199999999999999">
      <c r="B3118" s="87"/>
      <c r="C3118" s="87"/>
      <c r="D3118" s="89"/>
      <c r="R3118" s="89"/>
      <c r="S3118" s="89"/>
      <c r="T3118" s="89"/>
    </row>
    <row r="3119" spans="2:20" s="86" customFormat="1" ht="10.199999999999999">
      <c r="B3119" s="87"/>
      <c r="C3119" s="87"/>
      <c r="D3119" s="89"/>
      <c r="R3119" s="89"/>
      <c r="S3119" s="89"/>
      <c r="T3119" s="89"/>
    </row>
    <row r="3120" spans="2:20" s="86" customFormat="1" ht="10.199999999999999">
      <c r="B3120" s="87"/>
      <c r="C3120" s="87"/>
      <c r="D3120" s="89"/>
      <c r="R3120" s="89"/>
      <c r="S3120" s="89"/>
      <c r="T3120" s="89"/>
    </row>
    <row r="3121" spans="2:20" s="86" customFormat="1" ht="10.199999999999999">
      <c r="B3121" s="87"/>
      <c r="C3121" s="87"/>
      <c r="D3121" s="89"/>
      <c r="R3121" s="89"/>
      <c r="S3121" s="89"/>
      <c r="T3121" s="89"/>
    </row>
    <row r="3122" spans="2:20" s="86" customFormat="1" ht="10.199999999999999">
      <c r="B3122" s="87"/>
      <c r="C3122" s="87"/>
      <c r="D3122" s="89"/>
      <c r="R3122" s="89"/>
      <c r="S3122" s="89"/>
      <c r="T3122" s="89"/>
    </row>
    <row r="3123" spans="2:20" s="86" customFormat="1" ht="10.199999999999999">
      <c r="B3123" s="87"/>
      <c r="C3123" s="87"/>
      <c r="D3123" s="89"/>
      <c r="R3123" s="89"/>
      <c r="S3123" s="89"/>
      <c r="T3123" s="89"/>
    </row>
    <row r="3124" spans="2:20" s="86" customFormat="1" ht="10.199999999999999">
      <c r="B3124" s="87"/>
      <c r="C3124" s="87"/>
      <c r="D3124" s="89"/>
      <c r="R3124" s="89"/>
      <c r="S3124" s="89"/>
      <c r="T3124" s="89"/>
    </row>
    <row r="3125" spans="2:20" s="86" customFormat="1" ht="10.199999999999999">
      <c r="B3125" s="87"/>
      <c r="C3125" s="87"/>
      <c r="D3125" s="89"/>
      <c r="R3125" s="89"/>
      <c r="S3125" s="89"/>
      <c r="T3125" s="89"/>
    </row>
    <row r="3126" spans="2:20" s="86" customFormat="1" ht="10.199999999999999">
      <c r="B3126" s="87"/>
      <c r="C3126" s="87"/>
      <c r="D3126" s="89"/>
      <c r="R3126" s="89"/>
      <c r="S3126" s="89"/>
      <c r="T3126" s="89"/>
    </row>
    <row r="3127" spans="2:20" s="86" customFormat="1" ht="10.199999999999999">
      <c r="B3127" s="87"/>
      <c r="C3127" s="87"/>
      <c r="D3127" s="89"/>
      <c r="R3127" s="89"/>
      <c r="S3127" s="89"/>
      <c r="T3127" s="89"/>
    </row>
    <row r="3128" spans="2:20" s="86" customFormat="1" ht="10.199999999999999">
      <c r="B3128" s="87"/>
      <c r="C3128" s="87"/>
      <c r="D3128" s="89"/>
      <c r="R3128" s="89"/>
      <c r="S3128" s="89"/>
      <c r="T3128" s="89"/>
    </row>
    <row r="3129" spans="2:20" s="86" customFormat="1" ht="10.199999999999999">
      <c r="B3129" s="87"/>
      <c r="C3129" s="87"/>
      <c r="D3129" s="89"/>
      <c r="R3129" s="89"/>
      <c r="S3129" s="89"/>
      <c r="T3129" s="89"/>
    </row>
    <row r="3130" spans="2:20" s="86" customFormat="1" ht="10.199999999999999">
      <c r="B3130" s="87"/>
      <c r="C3130" s="87"/>
      <c r="D3130" s="89"/>
      <c r="R3130" s="89"/>
      <c r="S3130" s="89"/>
      <c r="T3130" s="89"/>
    </row>
    <row r="3131" spans="2:20" s="86" customFormat="1" ht="10.199999999999999">
      <c r="B3131" s="87"/>
      <c r="C3131" s="87"/>
      <c r="D3131" s="89"/>
      <c r="R3131" s="89"/>
      <c r="S3131" s="89"/>
      <c r="T3131" s="89"/>
    </row>
    <row r="3132" spans="2:20" s="86" customFormat="1" ht="10.199999999999999">
      <c r="B3132" s="87"/>
      <c r="C3132" s="87"/>
      <c r="D3132" s="89"/>
      <c r="R3132" s="89"/>
      <c r="S3132" s="89"/>
      <c r="T3132" s="89"/>
    </row>
    <row r="3133" spans="2:20" s="86" customFormat="1" ht="10.199999999999999">
      <c r="B3133" s="87"/>
      <c r="C3133" s="87"/>
      <c r="D3133" s="89"/>
      <c r="R3133" s="89"/>
      <c r="S3133" s="89"/>
      <c r="T3133" s="89"/>
    </row>
    <row r="3134" spans="2:20" s="86" customFormat="1" ht="10.199999999999999">
      <c r="B3134" s="87"/>
      <c r="C3134" s="87"/>
      <c r="D3134" s="89"/>
      <c r="R3134" s="89"/>
      <c r="S3134" s="89"/>
      <c r="T3134" s="89"/>
    </row>
    <row r="3135" spans="2:20" s="86" customFormat="1" ht="10.199999999999999">
      <c r="B3135" s="87"/>
      <c r="C3135" s="87"/>
      <c r="D3135" s="89"/>
      <c r="R3135" s="89"/>
      <c r="S3135" s="89"/>
      <c r="T3135" s="89"/>
    </row>
    <row r="3136" spans="2:20" s="86" customFormat="1" ht="10.199999999999999">
      <c r="B3136" s="87"/>
      <c r="C3136" s="87"/>
      <c r="D3136" s="89"/>
      <c r="R3136" s="89"/>
      <c r="S3136" s="89"/>
      <c r="T3136" s="89"/>
    </row>
    <row r="3137" spans="2:20" s="86" customFormat="1" ht="10.199999999999999">
      <c r="B3137" s="87"/>
      <c r="C3137" s="87"/>
      <c r="D3137" s="89"/>
      <c r="R3137" s="89"/>
      <c r="S3137" s="89"/>
      <c r="T3137" s="89"/>
    </row>
    <row r="3138" spans="2:20" s="86" customFormat="1" ht="10.199999999999999">
      <c r="B3138" s="87"/>
      <c r="C3138" s="87"/>
      <c r="D3138" s="89"/>
      <c r="R3138" s="89"/>
      <c r="S3138" s="89"/>
      <c r="T3138" s="89"/>
    </row>
    <row r="3139" spans="2:20" s="86" customFormat="1" ht="10.199999999999999">
      <c r="B3139" s="87"/>
      <c r="C3139" s="87"/>
      <c r="D3139" s="89"/>
      <c r="R3139" s="89"/>
      <c r="S3139" s="89"/>
      <c r="T3139" s="89"/>
    </row>
    <row r="3140" spans="2:20" s="86" customFormat="1" ht="10.199999999999999">
      <c r="B3140" s="87"/>
      <c r="C3140" s="87"/>
      <c r="D3140" s="89"/>
      <c r="R3140" s="89"/>
      <c r="S3140" s="89"/>
      <c r="T3140" s="89"/>
    </row>
    <row r="3141" spans="2:20" s="86" customFormat="1" ht="10.199999999999999">
      <c r="B3141" s="87"/>
      <c r="C3141" s="87"/>
      <c r="D3141" s="89"/>
      <c r="R3141" s="89"/>
      <c r="S3141" s="89"/>
      <c r="T3141" s="89"/>
    </row>
    <row r="3142" spans="2:20" s="86" customFormat="1" ht="10.199999999999999">
      <c r="B3142" s="87"/>
      <c r="C3142" s="87"/>
      <c r="D3142" s="89"/>
      <c r="R3142" s="89"/>
      <c r="S3142" s="89"/>
      <c r="T3142" s="89"/>
    </row>
    <row r="3143" spans="2:20" s="86" customFormat="1" ht="10.199999999999999">
      <c r="B3143" s="87"/>
      <c r="C3143" s="87"/>
      <c r="D3143" s="89"/>
      <c r="R3143" s="89"/>
      <c r="S3143" s="89"/>
      <c r="T3143" s="89"/>
    </row>
    <row r="3144" spans="2:20" s="86" customFormat="1" ht="10.199999999999999">
      <c r="B3144" s="87"/>
      <c r="C3144" s="87"/>
      <c r="D3144" s="89"/>
      <c r="R3144" s="89"/>
      <c r="S3144" s="89"/>
      <c r="T3144" s="89"/>
    </row>
    <row r="3145" spans="2:20" s="86" customFormat="1" ht="10.199999999999999">
      <c r="B3145" s="87"/>
      <c r="C3145" s="87"/>
      <c r="D3145" s="89"/>
      <c r="R3145" s="89"/>
      <c r="S3145" s="89"/>
      <c r="T3145" s="89"/>
    </row>
    <row r="3146" spans="2:20" s="86" customFormat="1" ht="10.199999999999999">
      <c r="B3146" s="87"/>
      <c r="C3146" s="87"/>
      <c r="D3146" s="89"/>
      <c r="R3146" s="89"/>
      <c r="S3146" s="89"/>
      <c r="T3146" s="89"/>
    </row>
    <row r="3147" spans="2:20" s="86" customFormat="1" ht="10.199999999999999">
      <c r="B3147" s="87"/>
      <c r="C3147" s="87"/>
      <c r="D3147" s="89"/>
      <c r="R3147" s="89"/>
      <c r="S3147" s="89"/>
      <c r="T3147" s="89"/>
    </row>
    <row r="3148" spans="2:20" s="86" customFormat="1" ht="10.199999999999999">
      <c r="B3148" s="87"/>
      <c r="C3148" s="87"/>
      <c r="D3148" s="89"/>
      <c r="R3148" s="89"/>
      <c r="S3148" s="89"/>
      <c r="T3148" s="89"/>
    </row>
    <row r="3149" spans="2:20" s="86" customFormat="1" ht="10.199999999999999">
      <c r="B3149" s="87"/>
      <c r="C3149" s="87"/>
      <c r="D3149" s="89"/>
      <c r="R3149" s="89"/>
      <c r="S3149" s="89"/>
      <c r="T3149" s="89"/>
    </row>
    <row r="3150" spans="2:20" s="86" customFormat="1" ht="10.199999999999999">
      <c r="B3150" s="87"/>
      <c r="C3150" s="87"/>
      <c r="D3150" s="89"/>
      <c r="R3150" s="89"/>
      <c r="S3150" s="89"/>
      <c r="T3150" s="89"/>
    </row>
    <row r="3151" spans="2:20" s="86" customFormat="1" ht="10.199999999999999">
      <c r="B3151" s="87"/>
      <c r="C3151" s="87"/>
      <c r="D3151" s="89"/>
      <c r="R3151" s="89"/>
      <c r="S3151" s="89"/>
      <c r="T3151" s="89"/>
    </row>
    <row r="3152" spans="2:20" s="86" customFormat="1" ht="10.199999999999999">
      <c r="B3152" s="87"/>
      <c r="C3152" s="87"/>
      <c r="D3152" s="89"/>
      <c r="R3152" s="89"/>
      <c r="S3152" s="89"/>
      <c r="T3152" s="89"/>
    </row>
    <row r="3153" spans="2:20" s="86" customFormat="1" ht="10.199999999999999">
      <c r="B3153" s="87"/>
      <c r="C3153" s="87"/>
      <c r="D3153" s="89"/>
      <c r="R3153" s="89"/>
      <c r="S3153" s="89"/>
      <c r="T3153" s="89"/>
    </row>
    <row r="3154" spans="2:20" s="86" customFormat="1" ht="10.199999999999999">
      <c r="B3154" s="87"/>
      <c r="C3154" s="87"/>
      <c r="D3154" s="89"/>
      <c r="R3154" s="89"/>
      <c r="S3154" s="89"/>
      <c r="T3154" s="89"/>
    </row>
    <row r="3155" spans="2:20" s="86" customFormat="1" ht="10.199999999999999">
      <c r="B3155" s="87"/>
      <c r="C3155" s="87"/>
      <c r="D3155" s="89"/>
      <c r="R3155" s="89"/>
      <c r="S3155" s="89"/>
      <c r="T3155" s="89"/>
    </row>
    <row r="3156" spans="2:20" s="86" customFormat="1" ht="10.199999999999999">
      <c r="B3156" s="87"/>
      <c r="C3156" s="87"/>
      <c r="D3156" s="89"/>
      <c r="R3156" s="89"/>
      <c r="S3156" s="89"/>
      <c r="T3156" s="89"/>
    </row>
    <row r="3157" spans="2:20" s="86" customFormat="1" ht="10.199999999999999">
      <c r="B3157" s="87"/>
      <c r="C3157" s="87"/>
      <c r="D3157" s="89"/>
      <c r="R3157" s="89"/>
      <c r="S3157" s="89"/>
      <c r="T3157" s="89"/>
    </row>
    <row r="3158" spans="2:20" s="86" customFormat="1" ht="10.199999999999999">
      <c r="B3158" s="87"/>
      <c r="C3158" s="87"/>
      <c r="D3158" s="89"/>
      <c r="R3158" s="89"/>
      <c r="S3158" s="89"/>
      <c r="T3158" s="89"/>
    </row>
    <row r="3159" spans="2:20" s="86" customFormat="1" ht="10.199999999999999">
      <c r="B3159" s="87"/>
      <c r="C3159" s="87"/>
      <c r="D3159" s="89"/>
      <c r="R3159" s="89"/>
      <c r="S3159" s="89"/>
      <c r="T3159" s="89"/>
    </row>
    <row r="3160" spans="2:20" s="86" customFormat="1" ht="10.199999999999999">
      <c r="B3160" s="87"/>
      <c r="C3160" s="87"/>
      <c r="D3160" s="89"/>
      <c r="R3160" s="89"/>
      <c r="S3160" s="89"/>
      <c r="T3160" s="89"/>
    </row>
    <row r="3161" spans="2:20" s="86" customFormat="1" ht="10.199999999999999">
      <c r="B3161" s="87"/>
      <c r="C3161" s="87"/>
      <c r="D3161" s="89"/>
      <c r="R3161" s="89"/>
      <c r="S3161" s="89"/>
      <c r="T3161" s="89"/>
    </row>
    <row r="3162" spans="2:20" s="86" customFormat="1" ht="10.199999999999999">
      <c r="B3162" s="87"/>
      <c r="C3162" s="87"/>
      <c r="D3162" s="89"/>
      <c r="R3162" s="89"/>
      <c r="S3162" s="89"/>
      <c r="T3162" s="89"/>
    </row>
    <row r="3163" spans="2:20" s="86" customFormat="1" ht="10.199999999999999">
      <c r="B3163" s="87"/>
      <c r="C3163" s="87"/>
      <c r="D3163" s="89"/>
      <c r="R3163" s="89"/>
      <c r="S3163" s="89"/>
      <c r="T3163" s="89"/>
    </row>
    <row r="3164" spans="2:20" s="86" customFormat="1" ht="10.199999999999999">
      <c r="B3164" s="87"/>
      <c r="C3164" s="87"/>
      <c r="D3164" s="89"/>
      <c r="R3164" s="89"/>
      <c r="S3164" s="89"/>
      <c r="T3164" s="89"/>
    </row>
    <row r="3165" spans="2:20" s="86" customFormat="1" ht="10.199999999999999">
      <c r="B3165" s="87"/>
      <c r="C3165" s="87"/>
      <c r="D3165" s="89"/>
      <c r="R3165" s="89"/>
      <c r="S3165" s="89"/>
      <c r="T3165" s="89"/>
    </row>
    <row r="3166" spans="2:20" s="86" customFormat="1" ht="10.199999999999999">
      <c r="B3166" s="87"/>
      <c r="C3166" s="87"/>
      <c r="D3166" s="89"/>
      <c r="R3166" s="89"/>
      <c r="S3166" s="89"/>
      <c r="T3166" s="89"/>
    </row>
    <row r="3167" spans="2:20" s="86" customFormat="1" ht="10.199999999999999">
      <c r="B3167" s="87"/>
      <c r="C3167" s="87"/>
      <c r="D3167" s="89"/>
      <c r="R3167" s="89"/>
      <c r="S3167" s="89"/>
      <c r="T3167" s="89"/>
    </row>
    <row r="3168" spans="2:20" s="86" customFormat="1" ht="10.199999999999999">
      <c r="B3168" s="87"/>
      <c r="C3168" s="87"/>
      <c r="D3168" s="89"/>
      <c r="R3168" s="89"/>
      <c r="S3168" s="89"/>
      <c r="T3168" s="89"/>
    </row>
    <row r="3169" spans="2:20" s="86" customFormat="1" ht="10.199999999999999">
      <c r="B3169" s="87"/>
      <c r="C3169" s="87"/>
      <c r="D3169" s="89"/>
      <c r="R3169" s="89"/>
      <c r="S3169" s="89"/>
      <c r="T3169" s="89"/>
    </row>
    <row r="3170" spans="2:20" s="86" customFormat="1" ht="10.199999999999999">
      <c r="B3170" s="87"/>
      <c r="C3170" s="87"/>
      <c r="D3170" s="89"/>
      <c r="R3170" s="89"/>
      <c r="S3170" s="89"/>
      <c r="T3170" s="89"/>
    </row>
    <row r="3171" spans="2:20" s="86" customFormat="1" ht="10.199999999999999">
      <c r="B3171" s="87"/>
      <c r="C3171" s="87"/>
      <c r="D3171" s="89"/>
      <c r="R3171" s="89"/>
      <c r="S3171" s="89"/>
      <c r="T3171" s="89"/>
    </row>
    <row r="3172" spans="2:20" s="86" customFormat="1" ht="10.199999999999999">
      <c r="B3172" s="87"/>
      <c r="C3172" s="87"/>
      <c r="D3172" s="89"/>
      <c r="R3172" s="89"/>
      <c r="S3172" s="89"/>
      <c r="T3172" s="89"/>
    </row>
    <row r="3173" spans="2:20" s="86" customFormat="1" ht="10.199999999999999">
      <c r="B3173" s="87"/>
      <c r="C3173" s="87"/>
      <c r="D3173" s="89"/>
      <c r="R3173" s="89"/>
      <c r="S3173" s="89"/>
      <c r="T3173" s="89"/>
    </row>
    <row r="3174" spans="2:20" s="86" customFormat="1" ht="10.199999999999999">
      <c r="B3174" s="87"/>
      <c r="C3174" s="87"/>
      <c r="D3174" s="89"/>
      <c r="R3174" s="89"/>
      <c r="S3174" s="89"/>
      <c r="T3174" s="89"/>
    </row>
    <row r="3175" spans="2:20" s="86" customFormat="1" ht="10.199999999999999">
      <c r="B3175" s="87"/>
      <c r="C3175" s="87"/>
      <c r="D3175" s="89"/>
      <c r="R3175" s="89"/>
      <c r="S3175" s="89"/>
      <c r="T3175" s="89"/>
    </row>
    <row r="3176" spans="2:20" s="86" customFormat="1" ht="10.199999999999999">
      <c r="B3176" s="87"/>
      <c r="C3176" s="87"/>
      <c r="D3176" s="89"/>
      <c r="R3176" s="89"/>
      <c r="S3176" s="89"/>
      <c r="T3176" s="89"/>
    </row>
    <row r="3177" spans="2:20" s="86" customFormat="1" ht="10.199999999999999">
      <c r="B3177" s="87"/>
      <c r="C3177" s="87"/>
      <c r="D3177" s="89"/>
      <c r="R3177" s="89"/>
      <c r="S3177" s="89"/>
      <c r="T3177" s="89"/>
    </row>
    <row r="3178" spans="2:20" s="86" customFormat="1" ht="10.199999999999999">
      <c r="B3178" s="87"/>
      <c r="C3178" s="87"/>
      <c r="D3178" s="89"/>
      <c r="R3178" s="89"/>
      <c r="S3178" s="89"/>
      <c r="T3178" s="89"/>
    </row>
    <row r="3179" spans="2:20" s="86" customFormat="1" ht="10.199999999999999">
      <c r="B3179" s="87"/>
      <c r="C3179" s="87"/>
      <c r="D3179" s="89"/>
      <c r="R3179" s="89"/>
      <c r="S3179" s="89"/>
      <c r="T3179" s="89"/>
    </row>
    <row r="3180" spans="2:20" s="86" customFormat="1" ht="10.199999999999999">
      <c r="B3180" s="87"/>
      <c r="C3180" s="87"/>
      <c r="D3180" s="89"/>
      <c r="R3180" s="89"/>
      <c r="S3180" s="89"/>
      <c r="T3180" s="89"/>
    </row>
    <row r="3181" spans="2:20" s="86" customFormat="1" ht="10.199999999999999">
      <c r="B3181" s="87"/>
      <c r="C3181" s="87"/>
      <c r="D3181" s="89"/>
      <c r="R3181" s="89"/>
      <c r="S3181" s="89"/>
      <c r="T3181" s="89"/>
    </row>
    <row r="3182" spans="2:20" s="86" customFormat="1" ht="10.199999999999999">
      <c r="B3182" s="87"/>
      <c r="C3182" s="87"/>
      <c r="D3182" s="89"/>
      <c r="R3182" s="89"/>
      <c r="S3182" s="89"/>
      <c r="T3182" s="89"/>
    </row>
    <row r="3183" spans="2:20" s="86" customFormat="1" ht="10.199999999999999">
      <c r="B3183" s="87"/>
      <c r="C3183" s="87"/>
      <c r="D3183" s="89"/>
      <c r="R3183" s="89"/>
      <c r="S3183" s="89"/>
      <c r="T3183" s="89"/>
    </row>
    <row r="3184" spans="2:20" s="86" customFormat="1" ht="10.199999999999999">
      <c r="B3184" s="87"/>
      <c r="C3184" s="87"/>
      <c r="D3184" s="89"/>
      <c r="R3184" s="89"/>
      <c r="S3184" s="89"/>
      <c r="T3184" s="89"/>
    </row>
    <row r="3185" spans="2:20" s="86" customFormat="1" ht="10.199999999999999">
      <c r="B3185" s="87"/>
      <c r="C3185" s="87"/>
      <c r="D3185" s="89"/>
      <c r="R3185" s="89"/>
      <c r="S3185" s="89"/>
      <c r="T3185" s="89"/>
    </row>
    <row r="3186" spans="2:20" s="86" customFormat="1" ht="10.199999999999999">
      <c r="B3186" s="87"/>
      <c r="C3186" s="87"/>
      <c r="D3186" s="89"/>
      <c r="R3186" s="89"/>
      <c r="S3186" s="89"/>
      <c r="T3186" s="89"/>
    </row>
    <row r="3187" spans="2:20" s="86" customFormat="1" ht="10.199999999999999">
      <c r="B3187" s="87"/>
      <c r="C3187" s="87"/>
      <c r="D3187" s="89"/>
      <c r="R3187" s="89"/>
      <c r="S3187" s="89"/>
      <c r="T3187" s="89"/>
    </row>
    <row r="3188" spans="2:20" s="86" customFormat="1" ht="10.199999999999999">
      <c r="B3188" s="87"/>
      <c r="C3188" s="87"/>
      <c r="D3188" s="89"/>
      <c r="R3188" s="89"/>
      <c r="S3188" s="89"/>
      <c r="T3188" s="89"/>
    </row>
    <row r="3189" spans="2:20" s="86" customFormat="1" ht="10.199999999999999">
      <c r="B3189" s="87"/>
      <c r="C3189" s="87"/>
      <c r="D3189" s="89"/>
      <c r="R3189" s="89"/>
      <c r="S3189" s="89"/>
      <c r="T3189" s="89"/>
    </row>
    <row r="3190" spans="2:20" s="86" customFormat="1" ht="10.199999999999999">
      <c r="B3190" s="87"/>
      <c r="C3190" s="87"/>
      <c r="D3190" s="89"/>
      <c r="R3190" s="89"/>
      <c r="S3190" s="89"/>
      <c r="T3190" s="89"/>
    </row>
    <row r="3191" spans="2:20" s="86" customFormat="1" ht="10.199999999999999">
      <c r="B3191" s="87"/>
      <c r="C3191" s="87"/>
      <c r="D3191" s="89"/>
      <c r="R3191" s="89"/>
      <c r="S3191" s="89"/>
      <c r="T3191" s="89"/>
    </row>
    <row r="3192" spans="2:20" s="86" customFormat="1" ht="10.199999999999999">
      <c r="B3192" s="87"/>
      <c r="C3192" s="87"/>
      <c r="D3192" s="89"/>
      <c r="R3192" s="89"/>
      <c r="S3192" s="89"/>
      <c r="T3192" s="89"/>
    </row>
    <row r="3193" spans="2:20" s="86" customFormat="1" ht="10.199999999999999">
      <c r="B3193" s="87"/>
      <c r="C3193" s="87"/>
      <c r="D3193" s="89"/>
      <c r="R3193" s="89"/>
      <c r="S3193" s="89"/>
      <c r="T3193" s="89"/>
    </row>
    <row r="3194" spans="2:20" s="86" customFormat="1" ht="10.199999999999999">
      <c r="B3194" s="87"/>
      <c r="C3194" s="87"/>
      <c r="D3194" s="89"/>
      <c r="R3194" s="89"/>
      <c r="S3194" s="89"/>
      <c r="T3194" s="89"/>
    </row>
    <row r="3195" spans="2:20" s="86" customFormat="1" ht="10.199999999999999">
      <c r="B3195" s="87"/>
      <c r="C3195" s="87"/>
      <c r="D3195" s="89"/>
      <c r="R3195" s="89"/>
      <c r="S3195" s="89"/>
      <c r="T3195" s="89"/>
    </row>
    <row r="3196" spans="2:20" s="86" customFormat="1" ht="10.199999999999999">
      <c r="B3196" s="87"/>
      <c r="C3196" s="87"/>
      <c r="D3196" s="89"/>
      <c r="R3196" s="89"/>
      <c r="S3196" s="89"/>
      <c r="T3196" s="89"/>
    </row>
    <row r="3197" spans="2:20" s="86" customFormat="1" ht="10.199999999999999">
      <c r="B3197" s="87"/>
      <c r="C3197" s="87"/>
      <c r="D3197" s="89"/>
      <c r="R3197" s="89"/>
      <c r="S3197" s="89"/>
      <c r="T3197" s="89"/>
    </row>
    <row r="3198" spans="2:20" s="86" customFormat="1" ht="10.199999999999999">
      <c r="B3198" s="87"/>
      <c r="C3198" s="87"/>
      <c r="D3198" s="89"/>
      <c r="R3198" s="89"/>
      <c r="S3198" s="89"/>
      <c r="T3198" s="89"/>
    </row>
    <row r="3199" spans="2:20" s="86" customFormat="1" ht="10.199999999999999">
      <c r="B3199" s="87"/>
      <c r="C3199" s="87"/>
      <c r="D3199" s="89"/>
      <c r="R3199" s="89"/>
      <c r="S3199" s="89"/>
      <c r="T3199" s="89"/>
    </row>
    <row r="3200" spans="2:20" s="86" customFormat="1" ht="10.199999999999999">
      <c r="B3200" s="87"/>
      <c r="C3200" s="87"/>
      <c r="D3200" s="89"/>
      <c r="R3200" s="89"/>
      <c r="S3200" s="89"/>
      <c r="T3200" s="89"/>
    </row>
    <row r="3201" spans="2:20" s="86" customFormat="1" ht="10.199999999999999">
      <c r="B3201" s="87"/>
      <c r="C3201" s="87"/>
      <c r="D3201" s="89"/>
      <c r="R3201" s="89"/>
      <c r="S3201" s="89"/>
      <c r="T3201" s="89"/>
    </row>
    <row r="3202" spans="2:20" s="86" customFormat="1" ht="10.199999999999999">
      <c r="B3202" s="87"/>
      <c r="C3202" s="87"/>
      <c r="D3202" s="89"/>
      <c r="R3202" s="89"/>
      <c r="S3202" s="89"/>
      <c r="T3202" s="89"/>
    </row>
    <row r="3203" spans="2:20" s="86" customFormat="1" ht="10.199999999999999">
      <c r="B3203" s="87"/>
      <c r="C3203" s="87"/>
      <c r="D3203" s="89"/>
      <c r="R3203" s="89"/>
      <c r="S3203" s="89"/>
      <c r="T3203" s="89"/>
    </row>
    <row r="3204" spans="2:20" s="86" customFormat="1" ht="10.199999999999999">
      <c r="B3204" s="87"/>
      <c r="C3204" s="87"/>
      <c r="D3204" s="89"/>
      <c r="R3204" s="89"/>
      <c r="S3204" s="89"/>
      <c r="T3204" s="89"/>
    </row>
    <row r="3205" spans="2:20" s="86" customFormat="1" ht="10.199999999999999">
      <c r="B3205" s="87"/>
      <c r="C3205" s="87"/>
      <c r="D3205" s="89"/>
      <c r="R3205" s="89"/>
      <c r="S3205" s="89"/>
      <c r="T3205" s="89"/>
    </row>
    <row r="3206" spans="2:20" s="86" customFormat="1" ht="10.199999999999999">
      <c r="B3206" s="87"/>
      <c r="C3206" s="87"/>
      <c r="D3206" s="89"/>
      <c r="R3206" s="89"/>
      <c r="S3206" s="89"/>
      <c r="T3206" s="89"/>
    </row>
    <row r="3207" spans="2:20" s="86" customFormat="1" ht="10.199999999999999">
      <c r="B3207" s="87"/>
      <c r="C3207" s="87"/>
      <c r="D3207" s="89"/>
      <c r="R3207" s="89"/>
      <c r="S3207" s="89"/>
      <c r="T3207" s="89"/>
    </row>
    <row r="3208" spans="2:20" s="86" customFormat="1" ht="10.199999999999999">
      <c r="B3208" s="87"/>
      <c r="C3208" s="87"/>
      <c r="D3208" s="89"/>
      <c r="R3208" s="89"/>
      <c r="S3208" s="89"/>
      <c r="T3208" s="89"/>
    </row>
    <row r="3209" spans="2:20" s="86" customFormat="1" ht="10.199999999999999">
      <c r="B3209" s="87"/>
      <c r="C3209" s="87"/>
      <c r="D3209" s="89"/>
      <c r="R3209" s="89"/>
      <c r="S3209" s="89"/>
      <c r="T3209" s="89"/>
    </row>
    <row r="3210" spans="2:20" s="86" customFormat="1" ht="10.199999999999999">
      <c r="B3210" s="87"/>
      <c r="C3210" s="87"/>
      <c r="D3210" s="89"/>
      <c r="R3210" s="89"/>
      <c r="S3210" s="89"/>
      <c r="T3210" s="89"/>
    </row>
    <row r="3211" spans="2:20" s="86" customFormat="1" ht="10.199999999999999">
      <c r="B3211" s="87"/>
      <c r="C3211" s="87"/>
      <c r="D3211" s="89"/>
      <c r="R3211" s="89"/>
      <c r="S3211" s="89"/>
      <c r="T3211" s="89"/>
    </row>
    <row r="3212" spans="2:20" s="86" customFormat="1" ht="10.199999999999999">
      <c r="B3212" s="87"/>
      <c r="C3212" s="87"/>
      <c r="D3212" s="89"/>
      <c r="R3212" s="89"/>
      <c r="S3212" s="89"/>
      <c r="T3212" s="89"/>
    </row>
    <row r="3213" spans="2:20" s="86" customFormat="1" ht="10.199999999999999">
      <c r="B3213" s="87"/>
      <c r="C3213" s="87"/>
      <c r="D3213" s="89"/>
      <c r="R3213" s="89"/>
      <c r="S3213" s="89"/>
      <c r="T3213" s="89"/>
    </row>
    <row r="3214" spans="2:20" s="86" customFormat="1" ht="10.199999999999999">
      <c r="B3214" s="87"/>
      <c r="C3214" s="87"/>
      <c r="D3214" s="89"/>
      <c r="R3214" s="89"/>
      <c r="S3214" s="89"/>
      <c r="T3214" s="89"/>
    </row>
    <row r="3215" spans="2:20" s="86" customFormat="1" ht="10.199999999999999">
      <c r="B3215" s="87"/>
      <c r="C3215" s="87"/>
      <c r="D3215" s="89"/>
      <c r="R3215" s="89"/>
      <c r="S3215" s="89"/>
      <c r="T3215" s="89"/>
    </row>
    <row r="3216" spans="2:20" s="86" customFormat="1" ht="10.199999999999999">
      <c r="B3216" s="87"/>
      <c r="C3216" s="87"/>
      <c r="D3216" s="89"/>
      <c r="R3216" s="89"/>
      <c r="S3216" s="89"/>
      <c r="T3216" s="89"/>
    </row>
    <row r="3217" spans="2:20" s="86" customFormat="1" ht="10.199999999999999">
      <c r="B3217" s="87"/>
      <c r="C3217" s="87"/>
      <c r="D3217" s="89"/>
      <c r="R3217" s="89"/>
      <c r="S3217" s="89"/>
      <c r="T3217" s="89"/>
    </row>
    <row r="3218" spans="2:20" s="86" customFormat="1" ht="10.199999999999999">
      <c r="B3218" s="87"/>
      <c r="C3218" s="87"/>
      <c r="D3218" s="89"/>
      <c r="R3218" s="89"/>
      <c r="S3218" s="89"/>
      <c r="T3218" s="89"/>
    </row>
    <row r="3219" spans="2:20" s="86" customFormat="1" ht="10.199999999999999">
      <c r="B3219" s="87"/>
      <c r="C3219" s="87"/>
      <c r="D3219" s="89"/>
      <c r="R3219" s="89"/>
      <c r="S3219" s="89"/>
      <c r="T3219" s="89"/>
    </row>
    <row r="3220" spans="2:20" s="86" customFormat="1" ht="10.199999999999999">
      <c r="B3220" s="87"/>
      <c r="C3220" s="87"/>
      <c r="D3220" s="89"/>
      <c r="R3220" s="89"/>
      <c r="S3220" s="89"/>
      <c r="T3220" s="89"/>
    </row>
    <row r="3221" spans="2:20" s="86" customFormat="1" ht="10.199999999999999">
      <c r="B3221" s="87"/>
      <c r="C3221" s="87"/>
      <c r="D3221" s="89"/>
      <c r="R3221" s="89"/>
      <c r="S3221" s="89"/>
      <c r="T3221" s="89"/>
    </row>
    <row r="3222" spans="2:20" s="86" customFormat="1" ht="10.199999999999999">
      <c r="B3222" s="87"/>
      <c r="C3222" s="87"/>
      <c r="D3222" s="89"/>
      <c r="R3222" s="89"/>
      <c r="S3222" s="89"/>
      <c r="T3222" s="89"/>
    </row>
    <row r="3223" spans="2:20" s="86" customFormat="1" ht="10.199999999999999">
      <c r="B3223" s="87"/>
      <c r="C3223" s="87"/>
      <c r="D3223" s="89"/>
      <c r="R3223" s="89"/>
      <c r="S3223" s="89"/>
      <c r="T3223" s="89"/>
    </row>
    <row r="3224" spans="2:20" s="86" customFormat="1" ht="10.199999999999999">
      <c r="B3224" s="87"/>
      <c r="C3224" s="87"/>
      <c r="D3224" s="89"/>
      <c r="R3224" s="89"/>
      <c r="S3224" s="89"/>
      <c r="T3224" s="89"/>
    </row>
    <row r="3225" spans="2:20" s="86" customFormat="1" ht="10.199999999999999">
      <c r="B3225" s="87"/>
      <c r="C3225" s="87"/>
      <c r="D3225" s="89"/>
      <c r="R3225" s="89"/>
      <c r="S3225" s="89"/>
      <c r="T3225" s="89"/>
    </row>
    <row r="3226" spans="2:20" s="86" customFormat="1" ht="10.199999999999999">
      <c r="B3226" s="87"/>
      <c r="C3226" s="87"/>
      <c r="D3226" s="89"/>
      <c r="R3226" s="89"/>
      <c r="S3226" s="89"/>
      <c r="T3226" s="89"/>
    </row>
    <row r="3227" spans="2:20" s="86" customFormat="1" ht="10.199999999999999">
      <c r="B3227" s="87"/>
      <c r="C3227" s="87"/>
      <c r="D3227" s="89"/>
      <c r="R3227" s="89"/>
      <c r="S3227" s="89"/>
      <c r="T3227" s="89"/>
    </row>
    <row r="3228" spans="2:20" s="86" customFormat="1" ht="10.199999999999999">
      <c r="B3228" s="87"/>
      <c r="C3228" s="87"/>
      <c r="D3228" s="89"/>
      <c r="R3228" s="89"/>
      <c r="S3228" s="89"/>
      <c r="T3228" s="89"/>
    </row>
    <row r="3229" spans="2:20" s="86" customFormat="1" ht="10.199999999999999">
      <c r="B3229" s="87"/>
      <c r="C3229" s="87"/>
      <c r="D3229" s="89"/>
      <c r="R3229" s="89"/>
      <c r="S3229" s="89"/>
      <c r="T3229" s="89"/>
    </row>
    <row r="3230" spans="2:20" s="86" customFormat="1" ht="10.199999999999999">
      <c r="B3230" s="87"/>
      <c r="C3230" s="87"/>
      <c r="D3230" s="89"/>
      <c r="R3230" s="89"/>
      <c r="S3230" s="89"/>
      <c r="T3230" s="89"/>
    </row>
    <row r="3231" spans="2:20" s="86" customFormat="1" ht="10.199999999999999">
      <c r="B3231" s="87"/>
      <c r="C3231" s="87"/>
      <c r="D3231" s="89"/>
      <c r="R3231" s="89"/>
      <c r="S3231" s="89"/>
      <c r="T3231" s="89"/>
    </row>
    <row r="3232" spans="2:20" s="86" customFormat="1" ht="10.199999999999999">
      <c r="B3232" s="87"/>
      <c r="C3232" s="87"/>
      <c r="D3232" s="89"/>
      <c r="R3232" s="89"/>
      <c r="S3232" s="89"/>
      <c r="T3232" s="89"/>
    </row>
    <row r="3233" spans="2:20" s="86" customFormat="1" ht="10.199999999999999">
      <c r="B3233" s="87"/>
      <c r="C3233" s="87"/>
      <c r="D3233" s="89"/>
      <c r="R3233" s="89"/>
      <c r="S3233" s="89"/>
      <c r="T3233" s="89"/>
    </row>
    <row r="3234" spans="2:20" s="86" customFormat="1" ht="10.199999999999999">
      <c r="B3234" s="87"/>
      <c r="C3234" s="87"/>
      <c r="D3234" s="89"/>
      <c r="R3234" s="89"/>
      <c r="S3234" s="89"/>
      <c r="T3234" s="89"/>
    </row>
    <row r="3235" spans="2:20" s="86" customFormat="1" ht="10.199999999999999">
      <c r="B3235" s="87"/>
      <c r="C3235" s="87"/>
      <c r="D3235" s="89"/>
      <c r="R3235" s="89"/>
      <c r="S3235" s="89"/>
      <c r="T3235" s="89"/>
    </row>
    <row r="3236" spans="2:20" s="86" customFormat="1" ht="10.199999999999999">
      <c r="B3236" s="87"/>
      <c r="C3236" s="87"/>
      <c r="D3236" s="89"/>
      <c r="R3236" s="89"/>
      <c r="S3236" s="89"/>
      <c r="T3236" s="89"/>
    </row>
    <row r="3237" spans="2:20" s="86" customFormat="1" ht="10.199999999999999">
      <c r="B3237" s="87"/>
      <c r="C3237" s="87"/>
      <c r="D3237" s="89"/>
      <c r="R3237" s="89"/>
      <c r="S3237" s="89"/>
      <c r="T3237" s="89"/>
    </row>
    <row r="3238" spans="2:20" s="86" customFormat="1" ht="10.199999999999999">
      <c r="B3238" s="87"/>
      <c r="C3238" s="87"/>
      <c r="D3238" s="89"/>
      <c r="R3238" s="89"/>
      <c r="S3238" s="89"/>
      <c r="T3238" s="89"/>
    </row>
    <row r="3239" spans="2:20" s="86" customFormat="1" ht="10.199999999999999">
      <c r="B3239" s="87"/>
      <c r="C3239" s="87"/>
      <c r="D3239" s="89"/>
      <c r="R3239" s="89"/>
      <c r="S3239" s="89"/>
      <c r="T3239" s="89"/>
    </row>
    <row r="3240" spans="2:20" s="86" customFormat="1" ht="10.199999999999999">
      <c r="B3240" s="87"/>
      <c r="C3240" s="87"/>
      <c r="D3240" s="89"/>
      <c r="R3240" s="89"/>
      <c r="S3240" s="89"/>
      <c r="T3240" s="89"/>
    </row>
    <row r="3241" spans="2:20" s="86" customFormat="1" ht="10.199999999999999">
      <c r="B3241" s="87"/>
      <c r="C3241" s="87"/>
      <c r="D3241" s="89"/>
      <c r="R3241" s="89"/>
      <c r="S3241" s="89"/>
      <c r="T3241" s="89"/>
    </row>
    <row r="3242" spans="2:20" s="86" customFormat="1" ht="10.199999999999999">
      <c r="B3242" s="87"/>
      <c r="C3242" s="87"/>
      <c r="D3242" s="89"/>
      <c r="R3242" s="89"/>
      <c r="S3242" s="89"/>
      <c r="T3242" s="89"/>
    </row>
    <row r="3243" spans="2:20" s="86" customFormat="1" ht="10.199999999999999">
      <c r="B3243" s="87"/>
      <c r="C3243" s="87"/>
      <c r="D3243" s="89"/>
      <c r="R3243" s="89"/>
      <c r="S3243" s="89"/>
      <c r="T3243" s="89"/>
    </row>
    <row r="3244" spans="2:20" s="86" customFormat="1" ht="10.199999999999999">
      <c r="B3244" s="87"/>
      <c r="C3244" s="87"/>
      <c r="D3244" s="89"/>
      <c r="R3244" s="89"/>
      <c r="S3244" s="89"/>
      <c r="T3244" s="89"/>
    </row>
    <row r="3245" spans="2:20" s="86" customFormat="1" ht="10.199999999999999">
      <c r="B3245" s="87"/>
      <c r="C3245" s="87"/>
      <c r="D3245" s="89"/>
      <c r="R3245" s="89"/>
      <c r="S3245" s="89"/>
      <c r="T3245" s="89"/>
    </row>
    <row r="3246" spans="2:20" s="86" customFormat="1" ht="10.199999999999999">
      <c r="B3246" s="87"/>
      <c r="C3246" s="87"/>
      <c r="D3246" s="89"/>
      <c r="R3246" s="89"/>
      <c r="S3246" s="89"/>
      <c r="T3246" s="89"/>
    </row>
    <row r="3247" spans="2:20" s="86" customFormat="1" ht="10.199999999999999">
      <c r="B3247" s="87"/>
      <c r="C3247" s="87"/>
      <c r="D3247" s="89"/>
      <c r="R3247" s="89"/>
      <c r="S3247" s="89"/>
      <c r="T3247" s="89"/>
    </row>
    <row r="3248" spans="2:20" s="86" customFormat="1" ht="10.199999999999999">
      <c r="B3248" s="87"/>
      <c r="C3248" s="87"/>
      <c r="D3248" s="89"/>
      <c r="R3248" s="89"/>
      <c r="S3248" s="89"/>
      <c r="T3248" s="89"/>
    </row>
    <row r="3249" spans="2:20" s="86" customFormat="1" ht="10.199999999999999">
      <c r="B3249" s="87"/>
      <c r="C3249" s="87"/>
      <c r="D3249" s="89"/>
      <c r="R3249" s="89"/>
      <c r="S3249" s="89"/>
      <c r="T3249" s="89"/>
    </row>
    <row r="3250" spans="2:20" s="86" customFormat="1" ht="10.199999999999999">
      <c r="B3250" s="87"/>
      <c r="C3250" s="87"/>
      <c r="D3250" s="89"/>
      <c r="R3250" s="89"/>
      <c r="S3250" s="89"/>
      <c r="T3250" s="89"/>
    </row>
    <row r="3251" spans="2:20" s="86" customFormat="1" ht="10.199999999999999">
      <c r="B3251" s="87"/>
      <c r="C3251" s="87"/>
      <c r="D3251" s="89"/>
      <c r="R3251" s="89"/>
      <c r="S3251" s="89"/>
      <c r="T3251" s="89"/>
    </row>
    <row r="3252" spans="2:20" s="86" customFormat="1" ht="10.199999999999999">
      <c r="B3252" s="87"/>
      <c r="C3252" s="87"/>
      <c r="D3252" s="89"/>
      <c r="R3252" s="89"/>
      <c r="S3252" s="89"/>
      <c r="T3252" s="89"/>
    </row>
    <row r="3253" spans="2:20" s="86" customFormat="1" ht="10.199999999999999">
      <c r="B3253" s="87"/>
      <c r="C3253" s="87"/>
      <c r="D3253" s="89"/>
      <c r="R3253" s="89"/>
      <c r="S3253" s="89"/>
      <c r="T3253" s="89"/>
    </row>
    <row r="3254" spans="2:20" s="86" customFormat="1" ht="10.199999999999999">
      <c r="B3254" s="87"/>
      <c r="C3254" s="87"/>
      <c r="D3254" s="89"/>
      <c r="R3254" s="89"/>
      <c r="S3254" s="89"/>
      <c r="T3254" s="89"/>
    </row>
    <row r="3255" spans="2:20" s="86" customFormat="1" ht="10.199999999999999">
      <c r="B3255" s="87"/>
      <c r="C3255" s="87"/>
      <c r="D3255" s="89"/>
      <c r="R3255" s="89"/>
      <c r="S3255" s="89"/>
      <c r="T3255" s="89"/>
    </row>
    <row r="3256" spans="2:20" s="86" customFormat="1" ht="10.199999999999999">
      <c r="B3256" s="87"/>
      <c r="C3256" s="87"/>
      <c r="D3256" s="89"/>
      <c r="R3256" s="89"/>
      <c r="S3256" s="89"/>
      <c r="T3256" s="89"/>
    </row>
    <row r="3257" spans="2:20" s="86" customFormat="1" ht="10.199999999999999">
      <c r="B3257" s="87"/>
      <c r="C3257" s="87"/>
      <c r="D3257" s="89"/>
      <c r="R3257" s="89"/>
      <c r="S3257" s="89"/>
      <c r="T3257" s="89"/>
    </row>
    <row r="3258" spans="2:20" s="86" customFormat="1" ht="10.199999999999999">
      <c r="B3258" s="87"/>
      <c r="C3258" s="87"/>
      <c r="D3258" s="89"/>
      <c r="R3258" s="89"/>
      <c r="S3258" s="89"/>
      <c r="T3258" s="89"/>
    </row>
    <row r="3259" spans="2:20" s="86" customFormat="1" ht="10.199999999999999">
      <c r="B3259" s="87"/>
      <c r="C3259" s="87"/>
      <c r="D3259" s="89"/>
      <c r="R3259" s="89"/>
      <c r="S3259" s="89"/>
      <c r="T3259" s="89"/>
    </row>
    <row r="3260" spans="2:20" s="86" customFormat="1" ht="10.199999999999999">
      <c r="B3260" s="87"/>
      <c r="C3260" s="87"/>
      <c r="D3260" s="89"/>
      <c r="R3260" s="89"/>
      <c r="S3260" s="89"/>
      <c r="T3260" s="89"/>
    </row>
    <row r="3261" spans="2:20" s="86" customFormat="1" ht="10.199999999999999">
      <c r="B3261" s="87"/>
      <c r="C3261" s="87"/>
      <c r="D3261" s="89"/>
      <c r="R3261" s="89"/>
      <c r="S3261" s="89"/>
      <c r="T3261" s="89"/>
    </row>
    <row r="3262" spans="2:20" s="86" customFormat="1" ht="10.199999999999999">
      <c r="B3262" s="87"/>
      <c r="C3262" s="87"/>
      <c r="D3262" s="89"/>
      <c r="R3262" s="89"/>
      <c r="S3262" s="89"/>
      <c r="T3262" s="89"/>
    </row>
    <row r="3263" spans="2:20" s="86" customFormat="1" ht="10.199999999999999">
      <c r="B3263" s="87"/>
      <c r="C3263" s="87"/>
      <c r="D3263" s="89"/>
      <c r="R3263" s="89"/>
      <c r="S3263" s="89"/>
      <c r="T3263" s="89"/>
    </row>
    <row r="3264" spans="2:20" s="86" customFormat="1" ht="10.199999999999999">
      <c r="B3264" s="87"/>
      <c r="C3264" s="87"/>
      <c r="D3264" s="89"/>
      <c r="R3264" s="89"/>
      <c r="S3264" s="89"/>
      <c r="T3264" s="89"/>
    </row>
    <row r="3265" spans="2:20" s="86" customFormat="1" ht="10.199999999999999">
      <c r="B3265" s="87"/>
      <c r="C3265" s="87"/>
      <c r="D3265" s="89"/>
      <c r="R3265" s="89"/>
      <c r="S3265" s="89"/>
      <c r="T3265" s="89"/>
    </row>
    <row r="3266" spans="2:20" s="86" customFormat="1" ht="10.199999999999999">
      <c r="B3266" s="87"/>
      <c r="C3266" s="87"/>
      <c r="D3266" s="89"/>
      <c r="R3266" s="89"/>
      <c r="S3266" s="89"/>
      <c r="T3266" s="89"/>
    </row>
    <row r="3267" spans="2:20" s="86" customFormat="1" ht="10.199999999999999">
      <c r="B3267" s="87"/>
      <c r="C3267" s="87"/>
      <c r="D3267" s="89"/>
      <c r="R3267" s="89"/>
      <c r="S3267" s="89"/>
      <c r="T3267" s="89"/>
    </row>
    <row r="3268" spans="2:20" s="86" customFormat="1" ht="10.199999999999999">
      <c r="B3268" s="87"/>
      <c r="C3268" s="87"/>
      <c r="D3268" s="89"/>
      <c r="R3268" s="89"/>
      <c r="S3268" s="89"/>
      <c r="T3268" s="89"/>
    </row>
    <row r="3269" spans="2:20" s="86" customFormat="1" ht="10.199999999999999">
      <c r="B3269" s="87"/>
      <c r="C3269" s="87"/>
      <c r="D3269" s="89"/>
      <c r="R3269" s="89"/>
      <c r="S3269" s="89"/>
      <c r="T3269" s="89"/>
    </row>
    <row r="3270" spans="2:20" s="86" customFormat="1" ht="10.199999999999999">
      <c r="B3270" s="87"/>
      <c r="C3270" s="87"/>
      <c r="D3270" s="89"/>
      <c r="R3270" s="89"/>
      <c r="S3270" s="89"/>
      <c r="T3270" s="89"/>
    </row>
    <row r="3271" spans="2:20" s="86" customFormat="1" ht="10.199999999999999">
      <c r="B3271" s="87"/>
      <c r="C3271" s="87"/>
      <c r="D3271" s="89"/>
      <c r="R3271" s="89"/>
      <c r="S3271" s="89"/>
      <c r="T3271" s="89"/>
    </row>
    <row r="3272" spans="2:20" s="86" customFormat="1" ht="10.199999999999999">
      <c r="B3272" s="87"/>
      <c r="C3272" s="87"/>
      <c r="D3272" s="89"/>
      <c r="R3272" s="89"/>
      <c r="S3272" s="89"/>
      <c r="T3272" s="89"/>
    </row>
    <row r="3273" spans="2:20" s="86" customFormat="1" ht="10.199999999999999">
      <c r="B3273" s="87"/>
      <c r="C3273" s="87"/>
      <c r="D3273" s="89"/>
      <c r="R3273" s="89"/>
      <c r="S3273" s="89"/>
      <c r="T3273" s="89"/>
    </row>
    <row r="3274" spans="2:20" s="86" customFormat="1" ht="10.199999999999999">
      <c r="B3274" s="87"/>
      <c r="C3274" s="87"/>
      <c r="D3274" s="89"/>
      <c r="R3274" s="89"/>
      <c r="S3274" s="89"/>
      <c r="T3274" s="89"/>
    </row>
    <row r="3275" spans="2:20" s="86" customFormat="1" ht="10.199999999999999">
      <c r="B3275" s="87"/>
      <c r="C3275" s="87"/>
      <c r="D3275" s="89"/>
      <c r="R3275" s="89"/>
      <c r="S3275" s="89"/>
      <c r="T3275" s="89"/>
    </row>
    <row r="3276" spans="2:20" s="86" customFormat="1" ht="10.199999999999999">
      <c r="B3276" s="87"/>
      <c r="C3276" s="87"/>
      <c r="D3276" s="89"/>
      <c r="R3276" s="89"/>
      <c r="S3276" s="89"/>
      <c r="T3276" s="89"/>
    </row>
    <row r="3277" spans="2:20" s="86" customFormat="1" ht="10.199999999999999">
      <c r="B3277" s="87"/>
      <c r="C3277" s="87"/>
      <c r="D3277" s="89"/>
      <c r="R3277" s="89"/>
      <c r="S3277" s="89"/>
      <c r="T3277" s="89"/>
    </row>
    <row r="3278" spans="2:20" s="86" customFormat="1" ht="10.199999999999999">
      <c r="B3278" s="87"/>
      <c r="C3278" s="87"/>
      <c r="D3278" s="89"/>
      <c r="R3278" s="89"/>
      <c r="S3278" s="89"/>
      <c r="T3278" s="89"/>
    </row>
    <row r="3279" spans="2:20" s="86" customFormat="1" ht="10.199999999999999">
      <c r="B3279" s="87"/>
      <c r="C3279" s="87"/>
      <c r="D3279" s="89"/>
      <c r="R3279" s="89"/>
      <c r="S3279" s="89"/>
      <c r="T3279" s="89"/>
    </row>
    <row r="3280" spans="2:20" s="86" customFormat="1" ht="10.199999999999999">
      <c r="B3280" s="87"/>
      <c r="C3280" s="87"/>
      <c r="D3280" s="89"/>
      <c r="R3280" s="89"/>
      <c r="S3280" s="89"/>
      <c r="T3280" s="89"/>
    </row>
    <row r="3281" spans="2:20" s="86" customFormat="1" ht="10.199999999999999">
      <c r="B3281" s="87"/>
      <c r="C3281" s="87"/>
      <c r="D3281" s="89"/>
      <c r="R3281" s="89"/>
      <c r="S3281" s="89"/>
      <c r="T3281" s="89"/>
    </row>
    <row r="3282" spans="2:20" s="86" customFormat="1" ht="10.199999999999999">
      <c r="B3282" s="87"/>
      <c r="C3282" s="87"/>
      <c r="D3282" s="89"/>
      <c r="R3282" s="89"/>
      <c r="S3282" s="89"/>
      <c r="T3282" s="89"/>
    </row>
    <row r="3283" spans="2:20" s="86" customFormat="1" ht="10.199999999999999">
      <c r="B3283" s="87"/>
      <c r="C3283" s="87"/>
      <c r="D3283" s="89"/>
      <c r="R3283" s="89"/>
      <c r="S3283" s="89"/>
      <c r="T3283" s="89"/>
    </row>
    <row r="3284" spans="2:20" s="86" customFormat="1" ht="10.199999999999999">
      <c r="B3284" s="87"/>
      <c r="C3284" s="87"/>
      <c r="D3284" s="89"/>
      <c r="R3284" s="89"/>
      <c r="S3284" s="89"/>
      <c r="T3284" s="89"/>
    </row>
    <row r="3285" spans="2:20" s="86" customFormat="1" ht="10.199999999999999">
      <c r="B3285" s="87"/>
      <c r="C3285" s="87"/>
      <c r="D3285" s="89"/>
      <c r="R3285" s="89"/>
      <c r="S3285" s="89"/>
      <c r="T3285" s="89"/>
    </row>
    <row r="3286" spans="2:20" s="86" customFormat="1" ht="10.199999999999999">
      <c r="B3286" s="87"/>
      <c r="C3286" s="87"/>
      <c r="D3286" s="89"/>
      <c r="R3286" s="89"/>
      <c r="S3286" s="89"/>
      <c r="T3286" s="89"/>
    </row>
    <row r="3287" spans="2:20" s="86" customFormat="1" ht="10.199999999999999">
      <c r="B3287" s="87"/>
      <c r="C3287" s="87"/>
      <c r="D3287" s="89"/>
      <c r="R3287" s="89"/>
      <c r="S3287" s="89"/>
      <c r="T3287" s="89"/>
    </row>
    <row r="3288" spans="2:20" s="86" customFormat="1" ht="10.199999999999999">
      <c r="B3288" s="87"/>
      <c r="C3288" s="87"/>
      <c r="D3288" s="89"/>
      <c r="R3288" s="89"/>
      <c r="S3288" s="89"/>
      <c r="T3288" s="89"/>
    </row>
    <row r="3289" spans="2:20" s="86" customFormat="1" ht="10.199999999999999">
      <c r="B3289" s="87"/>
      <c r="C3289" s="87"/>
      <c r="D3289" s="89"/>
      <c r="R3289" s="89"/>
      <c r="S3289" s="89"/>
      <c r="T3289" s="89"/>
    </row>
    <row r="3290" spans="2:20" s="86" customFormat="1" ht="10.199999999999999">
      <c r="B3290" s="87"/>
      <c r="C3290" s="87"/>
      <c r="D3290" s="89"/>
      <c r="R3290" s="89"/>
      <c r="S3290" s="89"/>
      <c r="T3290" s="89"/>
    </row>
    <row r="3291" spans="2:20" s="86" customFormat="1" ht="10.199999999999999">
      <c r="B3291" s="87"/>
      <c r="C3291" s="87"/>
      <c r="D3291" s="89"/>
      <c r="R3291" s="89"/>
      <c r="S3291" s="89"/>
      <c r="T3291" s="89"/>
    </row>
    <row r="3292" spans="2:20" s="86" customFormat="1" ht="10.199999999999999">
      <c r="B3292" s="87"/>
      <c r="C3292" s="87"/>
      <c r="D3292" s="89"/>
      <c r="R3292" s="89"/>
      <c r="S3292" s="89"/>
      <c r="T3292" s="89"/>
    </row>
    <row r="3293" spans="2:20" s="86" customFormat="1" ht="10.199999999999999">
      <c r="B3293" s="87"/>
      <c r="C3293" s="87"/>
      <c r="D3293" s="89"/>
      <c r="R3293" s="89"/>
      <c r="S3293" s="89"/>
      <c r="T3293" s="89"/>
    </row>
    <row r="3294" spans="2:20" s="86" customFormat="1" ht="10.199999999999999">
      <c r="B3294" s="87"/>
      <c r="C3294" s="87"/>
      <c r="D3294" s="89"/>
      <c r="R3294" s="89"/>
      <c r="S3294" s="89"/>
      <c r="T3294" s="89"/>
    </row>
    <row r="3295" spans="2:20" s="86" customFormat="1" ht="10.199999999999999">
      <c r="B3295" s="87"/>
      <c r="C3295" s="87"/>
      <c r="D3295" s="89"/>
      <c r="R3295" s="89"/>
      <c r="S3295" s="89"/>
      <c r="T3295" s="89"/>
    </row>
    <row r="3296" spans="2:20" s="86" customFormat="1" ht="10.199999999999999">
      <c r="B3296" s="87"/>
      <c r="C3296" s="87"/>
      <c r="D3296" s="89"/>
      <c r="R3296" s="89"/>
      <c r="S3296" s="89"/>
      <c r="T3296" s="89"/>
    </row>
    <row r="3297" spans="2:20" s="86" customFormat="1" ht="10.199999999999999">
      <c r="B3297" s="87"/>
      <c r="C3297" s="87"/>
      <c r="D3297" s="89"/>
      <c r="R3297" s="89"/>
      <c r="S3297" s="89"/>
      <c r="T3297" s="89"/>
    </row>
    <row r="3298" spans="2:20" s="86" customFormat="1" ht="10.199999999999999">
      <c r="B3298" s="87"/>
      <c r="C3298" s="87"/>
      <c r="D3298" s="89"/>
      <c r="R3298" s="89"/>
      <c r="S3298" s="89"/>
      <c r="T3298" s="89"/>
    </row>
    <row r="3299" spans="2:20" s="86" customFormat="1" ht="10.199999999999999">
      <c r="B3299" s="87"/>
      <c r="C3299" s="87"/>
      <c r="D3299" s="89"/>
      <c r="R3299" s="89"/>
      <c r="S3299" s="89"/>
      <c r="T3299" s="89"/>
    </row>
    <row r="3300" spans="2:20" s="86" customFormat="1" ht="10.199999999999999">
      <c r="B3300" s="87"/>
      <c r="C3300" s="87"/>
      <c r="D3300" s="89"/>
      <c r="R3300" s="89"/>
      <c r="S3300" s="89"/>
      <c r="T3300" s="89"/>
    </row>
    <row r="3301" spans="2:20" s="86" customFormat="1" ht="10.199999999999999">
      <c r="B3301" s="87"/>
      <c r="C3301" s="87"/>
      <c r="D3301" s="89"/>
      <c r="R3301" s="89"/>
      <c r="S3301" s="89"/>
      <c r="T3301" s="89"/>
    </row>
    <row r="3302" spans="2:20" s="86" customFormat="1" ht="10.199999999999999">
      <c r="B3302" s="87"/>
      <c r="C3302" s="87"/>
      <c r="D3302" s="89"/>
      <c r="R3302" s="89"/>
      <c r="S3302" s="89"/>
      <c r="T3302" s="89"/>
    </row>
    <row r="3303" spans="2:20" s="86" customFormat="1" ht="10.199999999999999">
      <c r="B3303" s="87"/>
      <c r="C3303" s="87"/>
      <c r="D3303" s="89"/>
      <c r="R3303" s="89"/>
      <c r="S3303" s="89"/>
      <c r="T3303" s="89"/>
    </row>
    <row r="3304" spans="2:20" s="86" customFormat="1" ht="10.199999999999999">
      <c r="B3304" s="87"/>
      <c r="C3304" s="87"/>
      <c r="D3304" s="89"/>
      <c r="R3304" s="89"/>
      <c r="S3304" s="89"/>
      <c r="T3304" s="89"/>
    </row>
    <row r="3305" spans="2:20" s="86" customFormat="1" ht="10.199999999999999">
      <c r="B3305" s="87"/>
      <c r="C3305" s="87"/>
      <c r="D3305" s="89"/>
      <c r="R3305" s="89"/>
      <c r="S3305" s="89"/>
      <c r="T3305" s="89"/>
    </row>
    <row r="3306" spans="2:20" s="86" customFormat="1" ht="10.199999999999999">
      <c r="B3306" s="87"/>
      <c r="C3306" s="87"/>
      <c r="D3306" s="89"/>
      <c r="R3306" s="89"/>
      <c r="S3306" s="89"/>
      <c r="T3306" s="89"/>
    </row>
    <row r="3307" spans="2:20" s="86" customFormat="1" ht="10.199999999999999">
      <c r="B3307" s="87"/>
      <c r="C3307" s="87"/>
      <c r="D3307" s="89"/>
      <c r="R3307" s="89"/>
      <c r="S3307" s="89"/>
      <c r="T3307" s="89"/>
    </row>
    <row r="3308" spans="2:20" s="86" customFormat="1" ht="10.199999999999999">
      <c r="B3308" s="87"/>
      <c r="C3308" s="87"/>
      <c r="D3308" s="89"/>
      <c r="R3308" s="89"/>
      <c r="S3308" s="89"/>
      <c r="T3308" s="89"/>
    </row>
    <row r="3309" spans="2:20" s="86" customFormat="1" ht="10.199999999999999">
      <c r="B3309" s="87"/>
      <c r="C3309" s="87"/>
      <c r="D3309" s="89"/>
      <c r="R3309" s="89"/>
      <c r="S3309" s="89"/>
      <c r="T3309" s="89"/>
    </row>
    <row r="3310" spans="2:20" s="86" customFormat="1" ht="10.199999999999999">
      <c r="B3310" s="87"/>
      <c r="C3310" s="87"/>
      <c r="D3310" s="89"/>
      <c r="R3310" s="89"/>
      <c r="S3310" s="89"/>
      <c r="T3310" s="89"/>
    </row>
    <row r="3311" spans="2:20" s="86" customFormat="1" ht="10.199999999999999">
      <c r="B3311" s="87"/>
      <c r="C3311" s="87"/>
      <c r="D3311" s="89"/>
      <c r="R3311" s="89"/>
      <c r="S3311" s="89"/>
      <c r="T3311" s="89"/>
    </row>
    <row r="3312" spans="2:20" s="86" customFormat="1" ht="10.199999999999999">
      <c r="B3312" s="87"/>
      <c r="C3312" s="87"/>
      <c r="D3312" s="89"/>
      <c r="R3312" s="89"/>
      <c r="S3312" s="89"/>
      <c r="T3312" s="89"/>
    </row>
    <row r="3313" spans="2:20" s="86" customFormat="1" ht="10.199999999999999">
      <c r="B3313" s="87"/>
      <c r="C3313" s="87"/>
      <c r="D3313" s="89"/>
      <c r="R3313" s="89"/>
      <c r="S3313" s="89"/>
      <c r="T3313" s="89"/>
    </row>
    <row r="3314" spans="2:20" s="86" customFormat="1" ht="10.199999999999999">
      <c r="B3314" s="87"/>
      <c r="C3314" s="87"/>
      <c r="D3314" s="89"/>
      <c r="R3314" s="89"/>
      <c r="S3314" s="89"/>
      <c r="T3314" s="89"/>
    </row>
    <row r="3315" spans="2:20" s="86" customFormat="1" ht="10.199999999999999">
      <c r="B3315" s="87"/>
      <c r="C3315" s="87"/>
      <c r="D3315" s="89"/>
      <c r="R3315" s="89"/>
      <c r="S3315" s="89"/>
      <c r="T3315" s="89"/>
    </row>
    <row r="3316" spans="2:20" s="86" customFormat="1" ht="10.199999999999999">
      <c r="B3316" s="87"/>
      <c r="C3316" s="87"/>
      <c r="D3316" s="89"/>
      <c r="R3316" s="89"/>
      <c r="S3316" s="89"/>
      <c r="T3316" s="89"/>
    </row>
    <row r="3317" spans="2:20" s="86" customFormat="1" ht="10.199999999999999">
      <c r="B3317" s="87"/>
      <c r="C3317" s="87"/>
      <c r="D3317" s="89"/>
      <c r="R3317" s="89"/>
      <c r="S3317" s="89"/>
      <c r="T3317" s="89"/>
    </row>
    <row r="3318" spans="2:20" s="86" customFormat="1" ht="10.199999999999999">
      <c r="B3318" s="87"/>
      <c r="C3318" s="87"/>
      <c r="D3318" s="89"/>
      <c r="R3318" s="89"/>
      <c r="S3318" s="89"/>
      <c r="T3318" s="89"/>
    </row>
    <row r="3319" spans="2:20" s="86" customFormat="1" ht="10.199999999999999">
      <c r="B3319" s="87"/>
      <c r="C3319" s="87"/>
      <c r="D3319" s="89"/>
      <c r="R3319" s="89"/>
      <c r="S3319" s="89"/>
      <c r="T3319" s="89"/>
    </row>
    <row r="3320" spans="2:20" s="86" customFormat="1" ht="10.199999999999999">
      <c r="B3320" s="87"/>
      <c r="C3320" s="87"/>
      <c r="D3320" s="89"/>
      <c r="R3320" s="89"/>
      <c r="S3320" s="89"/>
      <c r="T3320" s="89"/>
    </row>
    <row r="3321" spans="2:20" s="86" customFormat="1" ht="10.199999999999999">
      <c r="B3321" s="87"/>
      <c r="C3321" s="87"/>
      <c r="D3321" s="89"/>
      <c r="R3321" s="89"/>
      <c r="S3321" s="89"/>
      <c r="T3321" s="89"/>
    </row>
    <row r="3322" spans="2:20" s="86" customFormat="1" ht="10.199999999999999">
      <c r="B3322" s="87"/>
      <c r="C3322" s="87"/>
      <c r="D3322" s="89"/>
      <c r="R3322" s="89"/>
      <c r="S3322" s="89"/>
      <c r="T3322" s="89"/>
    </row>
    <row r="3323" spans="2:20" s="86" customFormat="1" ht="10.199999999999999">
      <c r="B3323" s="87"/>
      <c r="C3323" s="87"/>
      <c r="D3323" s="89"/>
      <c r="R3323" s="89"/>
      <c r="S3323" s="89"/>
      <c r="T3323" s="89"/>
    </row>
    <row r="3324" spans="2:20" s="86" customFormat="1" ht="10.199999999999999">
      <c r="B3324" s="87"/>
      <c r="C3324" s="87"/>
      <c r="D3324" s="89"/>
      <c r="R3324" s="89"/>
      <c r="S3324" s="89"/>
      <c r="T3324" s="89"/>
    </row>
    <row r="3325" spans="2:20" s="86" customFormat="1" ht="10.199999999999999">
      <c r="B3325" s="87"/>
      <c r="C3325" s="87"/>
      <c r="D3325" s="89"/>
      <c r="R3325" s="89"/>
      <c r="S3325" s="89"/>
      <c r="T3325" s="89"/>
    </row>
    <row r="3326" spans="2:20" s="86" customFormat="1" ht="10.199999999999999">
      <c r="B3326" s="87"/>
      <c r="C3326" s="87"/>
      <c r="D3326" s="89"/>
      <c r="R3326" s="89"/>
      <c r="S3326" s="89"/>
      <c r="T3326" s="89"/>
    </row>
    <row r="3327" spans="2:20" s="86" customFormat="1" ht="10.199999999999999">
      <c r="B3327" s="87"/>
      <c r="C3327" s="87"/>
      <c r="D3327" s="89"/>
      <c r="R3327" s="89"/>
      <c r="S3327" s="89"/>
      <c r="T3327" s="89"/>
    </row>
    <row r="3328" spans="2:20" s="86" customFormat="1" ht="10.199999999999999">
      <c r="B3328" s="87"/>
      <c r="C3328" s="87"/>
      <c r="D3328" s="89"/>
      <c r="R3328" s="89"/>
      <c r="S3328" s="89"/>
      <c r="T3328" s="89"/>
    </row>
    <row r="3329" spans="2:20" s="86" customFormat="1" ht="10.199999999999999">
      <c r="B3329" s="87"/>
      <c r="C3329" s="87"/>
      <c r="D3329" s="89"/>
      <c r="R3329" s="89"/>
      <c r="S3329" s="89"/>
      <c r="T3329" s="89"/>
    </row>
    <row r="3330" spans="2:20" s="86" customFormat="1" ht="10.199999999999999">
      <c r="B3330" s="87"/>
      <c r="C3330" s="87"/>
      <c r="D3330" s="89"/>
      <c r="R3330" s="89"/>
      <c r="S3330" s="89"/>
      <c r="T3330" s="89"/>
    </row>
    <row r="3331" spans="2:20" s="86" customFormat="1" ht="10.199999999999999">
      <c r="B3331" s="87"/>
      <c r="C3331" s="87"/>
      <c r="D3331" s="89"/>
      <c r="R3331" s="89"/>
      <c r="S3331" s="89"/>
      <c r="T3331" s="89"/>
    </row>
    <row r="3332" spans="2:20" s="86" customFormat="1" ht="10.199999999999999">
      <c r="B3332" s="87"/>
      <c r="C3332" s="87"/>
      <c r="D3332" s="89"/>
      <c r="R3332" s="89"/>
      <c r="S3332" s="89"/>
      <c r="T3332" s="89"/>
    </row>
    <row r="3333" spans="2:20" s="86" customFormat="1" ht="10.199999999999999">
      <c r="B3333" s="87"/>
      <c r="C3333" s="87"/>
      <c r="D3333" s="89"/>
      <c r="R3333" s="89"/>
      <c r="S3333" s="89"/>
      <c r="T3333" s="89"/>
    </row>
    <row r="3334" spans="2:20" s="86" customFormat="1" ht="10.199999999999999">
      <c r="B3334" s="87"/>
      <c r="C3334" s="87"/>
      <c r="D3334" s="89"/>
      <c r="R3334" s="89"/>
      <c r="S3334" s="89"/>
      <c r="T3334" s="89"/>
    </row>
    <row r="3335" spans="2:20" s="86" customFormat="1" ht="10.199999999999999">
      <c r="B3335" s="87"/>
      <c r="C3335" s="87"/>
      <c r="D3335" s="89"/>
      <c r="R3335" s="89"/>
      <c r="S3335" s="89"/>
      <c r="T3335" s="89"/>
    </row>
    <row r="3336" spans="2:20" s="86" customFormat="1" ht="10.199999999999999">
      <c r="B3336" s="87"/>
      <c r="C3336" s="87"/>
      <c r="D3336" s="89"/>
      <c r="R3336" s="89"/>
      <c r="S3336" s="89"/>
      <c r="T3336" s="89"/>
    </row>
    <row r="3337" spans="2:20" s="86" customFormat="1" ht="10.199999999999999">
      <c r="B3337" s="87"/>
      <c r="C3337" s="87"/>
      <c r="D3337" s="89"/>
      <c r="R3337" s="89"/>
      <c r="S3337" s="89"/>
      <c r="T3337" s="89"/>
    </row>
    <row r="3338" spans="2:20" s="86" customFormat="1" ht="10.199999999999999">
      <c r="B3338" s="87"/>
      <c r="C3338" s="87"/>
      <c r="D3338" s="89"/>
      <c r="R3338" s="89"/>
      <c r="S3338" s="89"/>
      <c r="T3338" s="89"/>
    </row>
    <row r="3339" spans="2:20" s="86" customFormat="1" ht="10.199999999999999">
      <c r="B3339" s="87"/>
      <c r="C3339" s="87"/>
      <c r="D3339" s="89"/>
      <c r="R3339" s="89"/>
      <c r="S3339" s="89"/>
      <c r="T3339" s="89"/>
    </row>
    <row r="3340" spans="2:20" s="86" customFormat="1" ht="10.199999999999999">
      <c r="B3340" s="87"/>
      <c r="C3340" s="87"/>
      <c r="D3340" s="89"/>
      <c r="R3340" s="89"/>
      <c r="S3340" s="89"/>
      <c r="T3340" s="89"/>
    </row>
    <row r="3341" spans="2:20" s="86" customFormat="1" ht="10.199999999999999">
      <c r="B3341" s="87"/>
      <c r="C3341" s="87"/>
      <c r="D3341" s="89"/>
      <c r="R3341" s="89"/>
      <c r="S3341" s="89"/>
      <c r="T3341" s="89"/>
    </row>
    <row r="3342" spans="2:20" s="86" customFormat="1" ht="10.199999999999999">
      <c r="B3342" s="87"/>
      <c r="C3342" s="87"/>
      <c r="D3342" s="89"/>
      <c r="R3342" s="89"/>
      <c r="S3342" s="89"/>
      <c r="T3342" s="89"/>
    </row>
    <row r="3343" spans="2:20" s="86" customFormat="1" ht="10.199999999999999">
      <c r="B3343" s="87"/>
      <c r="C3343" s="87"/>
      <c r="D3343" s="89"/>
      <c r="R3343" s="89"/>
      <c r="S3343" s="89"/>
      <c r="T3343" s="89"/>
    </row>
    <row r="3344" spans="2:20" s="86" customFormat="1" ht="10.199999999999999">
      <c r="B3344" s="87"/>
      <c r="C3344" s="87"/>
      <c r="D3344" s="89"/>
      <c r="R3344" s="89"/>
      <c r="S3344" s="89"/>
      <c r="T3344" s="89"/>
    </row>
    <row r="3345" spans="2:20" s="86" customFormat="1" ht="10.199999999999999">
      <c r="B3345" s="87"/>
      <c r="C3345" s="87"/>
      <c r="D3345" s="89"/>
      <c r="R3345" s="89"/>
      <c r="S3345" s="89"/>
      <c r="T3345" s="89"/>
    </row>
    <row r="3346" spans="2:20" s="86" customFormat="1" ht="10.199999999999999">
      <c r="B3346" s="87"/>
      <c r="C3346" s="87"/>
      <c r="D3346" s="89"/>
      <c r="R3346" s="89"/>
      <c r="S3346" s="89"/>
      <c r="T3346" s="89"/>
    </row>
    <row r="3347" spans="2:20" s="86" customFormat="1" ht="10.199999999999999">
      <c r="B3347" s="87"/>
      <c r="C3347" s="87"/>
      <c r="D3347" s="89"/>
      <c r="R3347" s="89"/>
      <c r="S3347" s="89"/>
      <c r="T3347" s="89"/>
    </row>
    <row r="3348" spans="2:20" s="86" customFormat="1" ht="10.199999999999999">
      <c r="B3348" s="87"/>
      <c r="C3348" s="87"/>
      <c r="D3348" s="89"/>
      <c r="R3348" s="89"/>
      <c r="S3348" s="89"/>
      <c r="T3348" s="89"/>
    </row>
    <row r="3349" spans="2:20" s="86" customFormat="1" ht="10.199999999999999">
      <c r="B3349" s="87"/>
      <c r="C3349" s="87"/>
      <c r="D3349" s="89"/>
      <c r="R3349" s="89"/>
      <c r="S3349" s="89"/>
      <c r="T3349" s="89"/>
    </row>
    <row r="3350" spans="2:20" s="86" customFormat="1" ht="10.199999999999999">
      <c r="B3350" s="87"/>
      <c r="C3350" s="87"/>
      <c r="D3350" s="89"/>
      <c r="R3350" s="89"/>
      <c r="S3350" s="89"/>
      <c r="T3350" s="89"/>
    </row>
    <row r="3351" spans="2:20" s="86" customFormat="1" ht="10.199999999999999">
      <c r="B3351" s="87"/>
      <c r="C3351" s="87"/>
      <c r="D3351" s="89"/>
      <c r="R3351" s="89"/>
      <c r="S3351" s="89"/>
      <c r="T3351" s="89"/>
    </row>
    <row r="3352" spans="2:20" s="86" customFormat="1" ht="10.199999999999999">
      <c r="B3352" s="87"/>
      <c r="C3352" s="87"/>
      <c r="D3352" s="89"/>
      <c r="R3352" s="89"/>
      <c r="S3352" s="89"/>
      <c r="T3352" s="89"/>
    </row>
    <row r="3353" spans="2:20" s="86" customFormat="1" ht="10.199999999999999">
      <c r="B3353" s="87"/>
      <c r="C3353" s="87"/>
      <c r="D3353" s="89"/>
      <c r="R3353" s="89"/>
      <c r="S3353" s="89"/>
      <c r="T3353" s="89"/>
    </row>
    <row r="3354" spans="2:20" s="86" customFormat="1" ht="10.199999999999999">
      <c r="B3354" s="87"/>
      <c r="C3354" s="87"/>
      <c r="D3354" s="89"/>
      <c r="R3354" s="89"/>
      <c r="S3354" s="89"/>
      <c r="T3354" s="89"/>
    </row>
    <row r="3355" spans="2:20" s="86" customFormat="1" ht="10.199999999999999">
      <c r="B3355" s="87"/>
      <c r="C3355" s="87"/>
      <c r="D3355" s="89"/>
      <c r="R3355" s="89"/>
      <c r="S3355" s="89"/>
      <c r="T3355" s="89"/>
    </row>
    <row r="3356" spans="2:20" s="86" customFormat="1" ht="10.199999999999999">
      <c r="B3356" s="87"/>
      <c r="C3356" s="87"/>
      <c r="D3356" s="89"/>
      <c r="R3356" s="89"/>
      <c r="S3356" s="89"/>
      <c r="T3356" s="89"/>
    </row>
    <row r="3357" spans="2:20" s="86" customFormat="1" ht="10.199999999999999">
      <c r="B3357" s="87"/>
      <c r="C3357" s="87"/>
      <c r="D3357" s="89"/>
      <c r="R3357" s="89"/>
      <c r="S3357" s="89"/>
      <c r="T3357" s="89"/>
    </row>
    <row r="3358" spans="2:20" s="86" customFormat="1" ht="10.199999999999999">
      <c r="B3358" s="87"/>
      <c r="C3358" s="87"/>
      <c r="D3358" s="89"/>
      <c r="R3358" s="89"/>
      <c r="S3358" s="89"/>
      <c r="T3358" s="89"/>
    </row>
    <row r="3359" spans="2:20" s="86" customFormat="1" ht="10.199999999999999">
      <c r="B3359" s="87"/>
      <c r="C3359" s="87"/>
      <c r="D3359" s="89"/>
      <c r="R3359" s="89"/>
      <c r="S3359" s="89"/>
      <c r="T3359" s="89"/>
    </row>
    <row r="3360" spans="2:20" s="86" customFormat="1" ht="10.199999999999999">
      <c r="B3360" s="87"/>
      <c r="C3360" s="87"/>
      <c r="D3360" s="89"/>
      <c r="R3360" s="89"/>
      <c r="S3360" s="89"/>
      <c r="T3360" s="89"/>
    </row>
    <row r="3361" spans="2:20" s="86" customFormat="1" ht="10.199999999999999">
      <c r="B3361" s="87"/>
      <c r="C3361" s="87"/>
      <c r="D3361" s="89"/>
      <c r="R3361" s="89"/>
      <c r="S3361" s="89"/>
      <c r="T3361" s="89"/>
    </row>
    <row r="3362" spans="2:20" s="86" customFormat="1" ht="10.199999999999999">
      <c r="B3362" s="87"/>
      <c r="C3362" s="87"/>
      <c r="D3362" s="89"/>
      <c r="R3362" s="89"/>
      <c r="S3362" s="89"/>
      <c r="T3362" s="89"/>
    </row>
    <row r="3363" spans="2:20" s="86" customFormat="1" ht="10.199999999999999">
      <c r="B3363" s="87"/>
      <c r="C3363" s="87"/>
      <c r="D3363" s="89"/>
      <c r="R3363" s="89"/>
      <c r="S3363" s="89"/>
      <c r="T3363" s="89"/>
    </row>
    <row r="3364" spans="2:20" s="86" customFormat="1" ht="10.199999999999999">
      <c r="B3364" s="87"/>
      <c r="C3364" s="87"/>
      <c r="D3364" s="89"/>
      <c r="R3364" s="89"/>
      <c r="S3364" s="89"/>
      <c r="T3364" s="89"/>
    </row>
    <row r="3365" spans="2:20" s="86" customFormat="1" ht="10.199999999999999">
      <c r="B3365" s="87"/>
      <c r="C3365" s="87"/>
      <c r="D3365" s="89"/>
      <c r="R3365" s="89"/>
      <c r="S3365" s="89"/>
      <c r="T3365" s="89"/>
    </row>
    <row r="3366" spans="2:20" s="86" customFormat="1" ht="10.199999999999999">
      <c r="B3366" s="87"/>
      <c r="C3366" s="87"/>
      <c r="D3366" s="89"/>
      <c r="R3366" s="89"/>
      <c r="S3366" s="89"/>
      <c r="T3366" s="89"/>
    </row>
    <row r="3367" spans="2:20" s="86" customFormat="1" ht="10.199999999999999">
      <c r="B3367" s="87"/>
      <c r="C3367" s="87"/>
      <c r="D3367" s="89"/>
      <c r="R3367" s="89"/>
      <c r="S3367" s="89"/>
      <c r="T3367" s="89"/>
    </row>
    <row r="3368" spans="2:20" s="86" customFormat="1" ht="10.199999999999999">
      <c r="B3368" s="87"/>
      <c r="C3368" s="87"/>
      <c r="D3368" s="89"/>
      <c r="R3368" s="89"/>
      <c r="S3368" s="89"/>
      <c r="T3368" s="89"/>
    </row>
    <row r="3369" spans="2:20" s="86" customFormat="1" ht="10.199999999999999">
      <c r="B3369" s="87"/>
      <c r="C3369" s="87"/>
      <c r="D3369" s="89"/>
      <c r="R3369" s="89"/>
      <c r="S3369" s="89"/>
      <c r="T3369" s="89"/>
    </row>
    <row r="3370" spans="2:20" s="86" customFormat="1" ht="10.199999999999999">
      <c r="B3370" s="87"/>
      <c r="C3370" s="87"/>
      <c r="D3370" s="89"/>
      <c r="R3370" s="89"/>
      <c r="S3370" s="89"/>
      <c r="T3370" s="89"/>
    </row>
    <row r="3371" spans="2:20" s="86" customFormat="1" ht="10.199999999999999">
      <c r="B3371" s="87"/>
      <c r="C3371" s="87"/>
      <c r="D3371" s="89"/>
      <c r="R3371" s="89"/>
      <c r="S3371" s="89"/>
      <c r="T3371" s="89"/>
    </row>
    <row r="3372" spans="2:20" s="86" customFormat="1" ht="10.199999999999999">
      <c r="B3372" s="87"/>
      <c r="C3372" s="87"/>
      <c r="D3372" s="89"/>
      <c r="R3372" s="89"/>
      <c r="S3372" s="89"/>
      <c r="T3372" s="89"/>
    </row>
    <row r="3373" spans="2:20" s="86" customFormat="1" ht="10.199999999999999">
      <c r="B3373" s="87"/>
      <c r="C3373" s="87"/>
      <c r="D3373" s="89"/>
      <c r="R3373" s="89"/>
      <c r="S3373" s="89"/>
      <c r="T3373" s="89"/>
    </row>
    <row r="3374" spans="2:20" s="86" customFormat="1" ht="10.199999999999999">
      <c r="B3374" s="87"/>
      <c r="C3374" s="87"/>
      <c r="D3374" s="89"/>
      <c r="R3374" s="89"/>
      <c r="S3374" s="89"/>
      <c r="T3374" s="89"/>
    </row>
    <row r="3375" spans="2:20" s="86" customFormat="1" ht="10.199999999999999">
      <c r="B3375" s="87"/>
      <c r="C3375" s="87"/>
      <c r="D3375" s="89"/>
      <c r="R3375" s="89"/>
      <c r="S3375" s="89"/>
      <c r="T3375" s="89"/>
    </row>
    <row r="3376" spans="2:20" s="86" customFormat="1" ht="10.199999999999999">
      <c r="B3376" s="87"/>
      <c r="C3376" s="87"/>
      <c r="D3376" s="89"/>
      <c r="R3376" s="89"/>
      <c r="S3376" s="89"/>
      <c r="T3376" s="89"/>
    </row>
    <row r="3377" spans="2:20" s="86" customFormat="1" ht="10.199999999999999">
      <c r="B3377" s="87"/>
      <c r="C3377" s="87"/>
      <c r="D3377" s="89"/>
      <c r="R3377" s="89"/>
      <c r="S3377" s="89"/>
      <c r="T3377" s="89"/>
    </row>
    <row r="3378" spans="2:20" s="86" customFormat="1" ht="10.199999999999999">
      <c r="B3378" s="87"/>
      <c r="C3378" s="87"/>
      <c r="D3378" s="89"/>
      <c r="R3378" s="89"/>
      <c r="S3378" s="89"/>
      <c r="T3378" s="89"/>
    </row>
    <row r="3379" spans="2:20" s="86" customFormat="1" ht="10.199999999999999">
      <c r="B3379" s="87"/>
      <c r="C3379" s="87"/>
      <c r="D3379" s="89"/>
      <c r="R3379" s="89"/>
      <c r="S3379" s="89"/>
      <c r="T3379" s="89"/>
    </row>
    <row r="3380" spans="2:20" s="86" customFormat="1" ht="10.199999999999999">
      <c r="B3380" s="87"/>
      <c r="C3380" s="87"/>
      <c r="D3380" s="89"/>
      <c r="R3380" s="89"/>
      <c r="S3380" s="89"/>
      <c r="T3380" s="89"/>
    </row>
    <row r="3381" spans="2:20" s="86" customFormat="1" ht="10.199999999999999">
      <c r="B3381" s="87"/>
      <c r="C3381" s="87"/>
      <c r="D3381" s="89"/>
      <c r="R3381" s="89"/>
      <c r="S3381" s="89"/>
      <c r="T3381" s="89"/>
    </row>
    <row r="3382" spans="2:20" s="86" customFormat="1" ht="10.199999999999999">
      <c r="B3382" s="87"/>
      <c r="C3382" s="87"/>
      <c r="D3382" s="89"/>
      <c r="R3382" s="89"/>
      <c r="S3382" s="89"/>
      <c r="T3382" s="89"/>
    </row>
    <row r="3383" spans="2:20" s="86" customFormat="1" ht="10.199999999999999">
      <c r="B3383" s="87"/>
      <c r="C3383" s="87"/>
      <c r="D3383" s="89"/>
      <c r="R3383" s="89"/>
      <c r="S3383" s="89"/>
      <c r="T3383" s="89"/>
    </row>
    <row r="3384" spans="2:20" s="86" customFormat="1" ht="10.199999999999999">
      <c r="B3384" s="87"/>
      <c r="C3384" s="87"/>
      <c r="D3384" s="89"/>
      <c r="R3384" s="89"/>
      <c r="S3384" s="89"/>
      <c r="T3384" s="89"/>
    </row>
    <row r="3385" spans="2:20" s="86" customFormat="1" ht="10.199999999999999">
      <c r="B3385" s="87"/>
      <c r="C3385" s="87"/>
      <c r="D3385" s="89"/>
      <c r="R3385" s="89"/>
      <c r="S3385" s="89"/>
      <c r="T3385" s="89"/>
    </row>
    <row r="3386" spans="2:20" s="86" customFormat="1" ht="10.199999999999999">
      <c r="B3386" s="87"/>
      <c r="C3386" s="87"/>
      <c r="D3386" s="89"/>
      <c r="R3386" s="89"/>
      <c r="S3386" s="89"/>
      <c r="T3386" s="89"/>
    </row>
    <row r="3387" spans="2:20" s="86" customFormat="1" ht="10.199999999999999">
      <c r="B3387" s="87"/>
      <c r="C3387" s="87"/>
      <c r="D3387" s="89"/>
      <c r="R3387" s="89"/>
      <c r="S3387" s="89"/>
      <c r="T3387" s="89"/>
    </row>
    <row r="3388" spans="2:20" s="86" customFormat="1" ht="10.199999999999999">
      <c r="B3388" s="87"/>
      <c r="C3388" s="87"/>
      <c r="D3388" s="89"/>
      <c r="R3388" s="89"/>
      <c r="S3388" s="89"/>
      <c r="T3388" s="89"/>
    </row>
    <row r="3389" spans="2:20" s="86" customFormat="1" ht="10.199999999999999">
      <c r="B3389" s="87"/>
      <c r="C3389" s="87"/>
      <c r="D3389" s="89"/>
      <c r="R3389" s="89"/>
      <c r="S3389" s="89"/>
      <c r="T3389" s="89"/>
    </row>
    <row r="3390" spans="2:20" s="86" customFormat="1" ht="10.199999999999999">
      <c r="B3390" s="87"/>
      <c r="C3390" s="87"/>
      <c r="D3390" s="89"/>
      <c r="R3390" s="89"/>
      <c r="S3390" s="89"/>
      <c r="T3390" s="89"/>
    </row>
    <row r="3391" spans="2:20" s="86" customFormat="1" ht="10.199999999999999">
      <c r="B3391" s="87"/>
      <c r="C3391" s="87"/>
      <c r="D3391" s="89"/>
      <c r="R3391" s="89"/>
      <c r="S3391" s="89"/>
      <c r="T3391" s="89"/>
    </row>
    <row r="3392" spans="2:20" s="86" customFormat="1" ht="10.199999999999999">
      <c r="B3392" s="87"/>
      <c r="C3392" s="87"/>
      <c r="D3392" s="89"/>
      <c r="R3392" s="89"/>
      <c r="S3392" s="89"/>
      <c r="T3392" s="89"/>
    </row>
    <row r="3393" spans="2:20" s="86" customFormat="1" ht="10.199999999999999">
      <c r="B3393" s="87"/>
      <c r="C3393" s="87"/>
      <c r="D3393" s="89"/>
      <c r="R3393" s="89"/>
      <c r="S3393" s="89"/>
      <c r="T3393" s="89"/>
    </row>
    <row r="3394" spans="2:20" s="86" customFormat="1" ht="10.199999999999999">
      <c r="B3394" s="87"/>
      <c r="C3394" s="87"/>
      <c r="D3394" s="89"/>
      <c r="R3394" s="89"/>
      <c r="S3394" s="89"/>
      <c r="T3394" s="89"/>
    </row>
    <row r="3395" spans="2:20" s="86" customFormat="1" ht="10.199999999999999">
      <c r="B3395" s="87"/>
      <c r="C3395" s="87"/>
      <c r="D3395" s="89"/>
      <c r="R3395" s="89"/>
      <c r="S3395" s="89"/>
      <c r="T3395" s="89"/>
    </row>
    <row r="3396" spans="2:20" s="86" customFormat="1" ht="10.199999999999999">
      <c r="B3396" s="87"/>
      <c r="C3396" s="87"/>
      <c r="D3396" s="89"/>
      <c r="R3396" s="89"/>
      <c r="S3396" s="89"/>
      <c r="T3396" s="89"/>
    </row>
    <row r="3397" spans="2:20" s="86" customFormat="1" ht="10.199999999999999">
      <c r="B3397" s="87"/>
      <c r="C3397" s="87"/>
      <c r="D3397" s="89"/>
      <c r="R3397" s="89"/>
      <c r="S3397" s="89"/>
      <c r="T3397" s="89"/>
    </row>
    <row r="3398" spans="2:20" s="86" customFormat="1" ht="10.199999999999999">
      <c r="B3398" s="87"/>
      <c r="C3398" s="87"/>
      <c r="D3398" s="89"/>
      <c r="R3398" s="89"/>
      <c r="S3398" s="89"/>
      <c r="T3398" s="89"/>
    </row>
    <row r="3399" spans="2:20" s="86" customFormat="1" ht="10.199999999999999">
      <c r="B3399" s="87"/>
      <c r="C3399" s="87"/>
      <c r="D3399" s="89"/>
      <c r="R3399" s="89"/>
      <c r="S3399" s="89"/>
      <c r="T3399" s="89"/>
    </row>
    <row r="3400" spans="2:20" s="86" customFormat="1" ht="10.199999999999999">
      <c r="B3400" s="87"/>
      <c r="C3400" s="87"/>
      <c r="D3400" s="89"/>
      <c r="R3400" s="89"/>
      <c r="S3400" s="89"/>
      <c r="T3400" s="89"/>
    </row>
    <row r="3401" spans="2:20" s="86" customFormat="1" ht="10.199999999999999">
      <c r="B3401" s="87"/>
      <c r="C3401" s="87"/>
      <c r="D3401" s="89"/>
      <c r="R3401" s="89"/>
      <c r="S3401" s="89"/>
      <c r="T3401" s="89"/>
    </row>
    <row r="3402" spans="2:20" s="86" customFormat="1" ht="10.199999999999999">
      <c r="B3402" s="87"/>
      <c r="C3402" s="87"/>
      <c r="D3402" s="89"/>
      <c r="R3402" s="89"/>
      <c r="S3402" s="89"/>
      <c r="T3402" s="89"/>
    </row>
    <row r="3403" spans="2:20" s="86" customFormat="1" ht="10.199999999999999">
      <c r="B3403" s="87"/>
      <c r="C3403" s="87"/>
      <c r="D3403" s="89"/>
      <c r="R3403" s="89"/>
      <c r="S3403" s="89"/>
      <c r="T3403" s="89"/>
    </row>
    <row r="3404" spans="2:20" s="86" customFormat="1" ht="10.199999999999999">
      <c r="B3404" s="87"/>
      <c r="C3404" s="87"/>
      <c r="D3404" s="89"/>
      <c r="R3404" s="89"/>
      <c r="S3404" s="89"/>
      <c r="T3404" s="89"/>
    </row>
    <row r="3405" spans="2:20" s="86" customFormat="1" ht="10.199999999999999">
      <c r="B3405" s="87"/>
      <c r="C3405" s="87"/>
      <c r="D3405" s="89"/>
      <c r="R3405" s="89"/>
      <c r="S3405" s="89"/>
      <c r="T3405" s="89"/>
    </row>
    <row r="3406" spans="2:20" s="86" customFormat="1" ht="10.199999999999999">
      <c r="B3406" s="87"/>
      <c r="C3406" s="87"/>
      <c r="D3406" s="89"/>
      <c r="R3406" s="89"/>
      <c r="S3406" s="89"/>
      <c r="T3406" s="89"/>
    </row>
    <row r="3407" spans="2:20" s="86" customFormat="1" ht="10.199999999999999">
      <c r="B3407" s="87"/>
      <c r="C3407" s="87"/>
      <c r="D3407" s="89"/>
      <c r="R3407" s="89"/>
      <c r="S3407" s="89"/>
      <c r="T3407" s="89"/>
    </row>
    <row r="3408" spans="2:20" s="86" customFormat="1" ht="10.199999999999999">
      <c r="B3408" s="87"/>
      <c r="C3408" s="87"/>
      <c r="D3408" s="89"/>
      <c r="R3408" s="89"/>
      <c r="S3408" s="89"/>
      <c r="T3408" s="89"/>
    </row>
    <row r="3409" spans="2:20" s="86" customFormat="1" ht="10.199999999999999">
      <c r="B3409" s="87"/>
      <c r="C3409" s="87"/>
      <c r="D3409" s="89"/>
      <c r="R3409" s="89"/>
      <c r="S3409" s="89"/>
      <c r="T3409" s="89"/>
    </row>
    <row r="3410" spans="2:20" s="86" customFormat="1" ht="10.199999999999999">
      <c r="B3410" s="87"/>
      <c r="C3410" s="87"/>
      <c r="D3410" s="89"/>
      <c r="R3410" s="89"/>
      <c r="S3410" s="89"/>
      <c r="T3410" s="89"/>
    </row>
    <row r="3411" spans="2:20" s="86" customFormat="1" ht="10.199999999999999">
      <c r="B3411" s="87"/>
      <c r="C3411" s="87"/>
      <c r="D3411" s="89"/>
      <c r="R3411" s="89"/>
      <c r="S3411" s="89"/>
      <c r="T3411" s="89"/>
    </row>
    <row r="3412" spans="2:20" s="86" customFormat="1" ht="10.199999999999999">
      <c r="B3412" s="87"/>
      <c r="C3412" s="87"/>
      <c r="D3412" s="89"/>
      <c r="R3412" s="89"/>
      <c r="S3412" s="89"/>
      <c r="T3412" s="89"/>
    </row>
    <row r="3413" spans="2:20" s="86" customFormat="1" ht="10.199999999999999">
      <c r="B3413" s="87"/>
      <c r="C3413" s="87"/>
      <c r="D3413" s="89"/>
      <c r="R3413" s="89"/>
      <c r="S3413" s="89"/>
      <c r="T3413" s="89"/>
    </row>
    <row r="3414" spans="2:20" s="86" customFormat="1" ht="10.199999999999999">
      <c r="B3414" s="87"/>
      <c r="C3414" s="87"/>
      <c r="D3414" s="89"/>
      <c r="R3414" s="89"/>
      <c r="S3414" s="89"/>
      <c r="T3414" s="89"/>
    </row>
    <row r="3415" spans="2:20" s="86" customFormat="1" ht="10.199999999999999">
      <c r="B3415" s="87"/>
      <c r="C3415" s="87"/>
      <c r="D3415" s="89"/>
      <c r="R3415" s="89"/>
      <c r="S3415" s="89"/>
      <c r="T3415" s="89"/>
    </row>
    <row r="3416" spans="2:20" s="86" customFormat="1" ht="10.199999999999999">
      <c r="B3416" s="87"/>
      <c r="C3416" s="87"/>
      <c r="D3416" s="89"/>
      <c r="R3416" s="89"/>
      <c r="S3416" s="89"/>
      <c r="T3416" s="89"/>
    </row>
    <row r="3417" spans="2:20" s="86" customFormat="1" ht="10.199999999999999">
      <c r="B3417" s="87"/>
      <c r="C3417" s="87"/>
      <c r="D3417" s="89"/>
      <c r="R3417" s="89"/>
      <c r="S3417" s="89"/>
      <c r="T3417" s="89"/>
    </row>
    <row r="3418" spans="2:20" s="86" customFormat="1" ht="10.199999999999999">
      <c r="B3418" s="87"/>
      <c r="C3418" s="87"/>
      <c r="D3418" s="89"/>
      <c r="R3418" s="89"/>
      <c r="S3418" s="89"/>
      <c r="T3418" s="89"/>
    </row>
    <row r="3419" spans="2:20" s="86" customFormat="1" ht="10.199999999999999">
      <c r="B3419" s="87"/>
      <c r="C3419" s="87"/>
      <c r="D3419" s="89"/>
      <c r="R3419" s="89"/>
      <c r="S3419" s="89"/>
      <c r="T3419" s="89"/>
    </row>
    <row r="3420" spans="2:20" s="86" customFormat="1" ht="10.199999999999999">
      <c r="B3420" s="87"/>
      <c r="C3420" s="87"/>
      <c r="D3420" s="89"/>
      <c r="R3420" s="89"/>
      <c r="S3420" s="89"/>
      <c r="T3420" s="89"/>
    </row>
    <row r="3421" spans="2:20" s="86" customFormat="1" ht="10.199999999999999">
      <c r="B3421" s="87"/>
      <c r="C3421" s="87"/>
      <c r="D3421" s="89"/>
      <c r="R3421" s="89"/>
      <c r="S3421" s="89"/>
      <c r="T3421" s="89"/>
    </row>
    <row r="3422" spans="2:20" s="86" customFormat="1" ht="10.199999999999999">
      <c r="B3422" s="87"/>
      <c r="C3422" s="87"/>
      <c r="D3422" s="89"/>
      <c r="R3422" s="89"/>
      <c r="S3422" s="89"/>
      <c r="T3422" s="89"/>
    </row>
    <row r="3423" spans="2:20" s="86" customFormat="1" ht="10.199999999999999">
      <c r="B3423" s="87"/>
      <c r="C3423" s="87"/>
      <c r="D3423" s="89"/>
      <c r="R3423" s="89"/>
      <c r="S3423" s="89"/>
      <c r="T3423" s="89"/>
    </row>
    <row r="3424" spans="2:20" s="86" customFormat="1" ht="10.199999999999999">
      <c r="B3424" s="87"/>
      <c r="C3424" s="87"/>
      <c r="D3424" s="89"/>
      <c r="R3424" s="89"/>
      <c r="S3424" s="89"/>
      <c r="T3424" s="89"/>
    </row>
    <row r="3425" spans="2:20" s="86" customFormat="1" ht="10.199999999999999">
      <c r="B3425" s="87"/>
      <c r="C3425" s="87"/>
      <c r="D3425" s="89"/>
      <c r="R3425" s="89"/>
      <c r="S3425" s="89"/>
      <c r="T3425" s="89"/>
    </row>
    <row r="3426" spans="2:20" s="86" customFormat="1" ht="10.199999999999999">
      <c r="B3426" s="87"/>
      <c r="C3426" s="87"/>
      <c r="D3426" s="89"/>
      <c r="R3426" s="89"/>
      <c r="S3426" s="89"/>
      <c r="T3426" s="89"/>
    </row>
    <row r="3427" spans="2:20" s="86" customFormat="1" ht="10.199999999999999">
      <c r="B3427" s="87"/>
      <c r="C3427" s="87"/>
      <c r="D3427" s="89"/>
      <c r="R3427" s="89"/>
      <c r="S3427" s="89"/>
      <c r="T3427" s="89"/>
    </row>
    <row r="3428" spans="2:20" s="86" customFormat="1" ht="10.199999999999999">
      <c r="B3428" s="87"/>
      <c r="C3428" s="87"/>
      <c r="D3428" s="89"/>
      <c r="R3428" s="89"/>
      <c r="S3428" s="89"/>
      <c r="T3428" s="89"/>
    </row>
    <row r="3429" spans="2:20" s="86" customFormat="1" ht="10.199999999999999">
      <c r="B3429" s="87"/>
      <c r="C3429" s="87"/>
      <c r="D3429" s="89"/>
      <c r="R3429" s="89"/>
      <c r="S3429" s="89"/>
      <c r="T3429" s="89"/>
    </row>
    <row r="3430" spans="2:20" s="86" customFormat="1" ht="10.199999999999999">
      <c r="B3430" s="87"/>
      <c r="C3430" s="87"/>
      <c r="D3430" s="89"/>
      <c r="R3430" s="89"/>
      <c r="S3430" s="89"/>
      <c r="T3430" s="89"/>
    </row>
    <row r="3431" spans="2:20" s="86" customFormat="1" ht="10.199999999999999">
      <c r="B3431" s="87"/>
      <c r="C3431" s="87"/>
      <c r="D3431" s="89"/>
      <c r="R3431" s="89"/>
      <c r="S3431" s="89"/>
      <c r="T3431" s="89"/>
    </row>
    <row r="3432" spans="2:20" s="86" customFormat="1" ht="10.199999999999999">
      <c r="B3432" s="87"/>
      <c r="C3432" s="87"/>
      <c r="D3432" s="89"/>
      <c r="R3432" s="89"/>
      <c r="S3432" s="89"/>
      <c r="T3432" s="89"/>
    </row>
    <row r="3433" spans="2:20" s="86" customFormat="1" ht="10.199999999999999">
      <c r="B3433" s="87"/>
      <c r="C3433" s="87"/>
      <c r="D3433" s="89"/>
      <c r="R3433" s="89"/>
      <c r="S3433" s="89"/>
      <c r="T3433" s="89"/>
    </row>
    <row r="3434" spans="2:20" s="86" customFormat="1" ht="10.199999999999999">
      <c r="B3434" s="87"/>
      <c r="C3434" s="87"/>
      <c r="D3434" s="89"/>
      <c r="R3434" s="89"/>
      <c r="S3434" s="89"/>
      <c r="T3434" s="89"/>
    </row>
    <row r="3435" spans="2:20" s="86" customFormat="1" ht="10.199999999999999">
      <c r="B3435" s="87"/>
      <c r="C3435" s="87"/>
      <c r="D3435" s="89"/>
      <c r="R3435" s="89"/>
      <c r="S3435" s="89"/>
      <c r="T3435" s="89"/>
    </row>
    <row r="3436" spans="2:20" s="86" customFormat="1" ht="10.199999999999999">
      <c r="B3436" s="87"/>
      <c r="C3436" s="87"/>
      <c r="D3436" s="89"/>
      <c r="R3436" s="89"/>
      <c r="S3436" s="89"/>
      <c r="T3436" s="89"/>
    </row>
    <row r="3437" spans="2:20" s="86" customFormat="1" ht="10.199999999999999">
      <c r="B3437" s="87"/>
      <c r="C3437" s="87"/>
      <c r="D3437" s="89"/>
      <c r="R3437" s="89"/>
      <c r="S3437" s="89"/>
      <c r="T3437" s="89"/>
    </row>
    <row r="3438" spans="2:20" s="86" customFormat="1" ht="10.199999999999999">
      <c r="B3438" s="87"/>
      <c r="C3438" s="87"/>
      <c r="D3438" s="89"/>
      <c r="R3438" s="89"/>
      <c r="S3438" s="89"/>
      <c r="T3438" s="89"/>
    </row>
    <row r="3439" spans="2:20" s="86" customFormat="1" ht="10.199999999999999">
      <c r="B3439" s="87"/>
      <c r="C3439" s="87"/>
      <c r="D3439" s="89"/>
      <c r="R3439" s="89"/>
      <c r="S3439" s="89"/>
      <c r="T3439" s="89"/>
    </row>
    <row r="3440" spans="2:20" s="86" customFormat="1" ht="10.199999999999999">
      <c r="B3440" s="87"/>
      <c r="C3440" s="87"/>
      <c r="D3440" s="89"/>
      <c r="R3440" s="89"/>
      <c r="S3440" s="89"/>
      <c r="T3440" s="89"/>
    </row>
    <row r="3441" spans="2:20" s="86" customFormat="1" ht="10.199999999999999">
      <c r="B3441" s="87"/>
      <c r="C3441" s="87"/>
      <c r="D3441" s="89"/>
      <c r="R3441" s="89"/>
      <c r="S3441" s="89"/>
      <c r="T3441" s="89"/>
    </row>
    <row r="3442" spans="2:20" s="86" customFormat="1" ht="10.199999999999999">
      <c r="B3442" s="87"/>
      <c r="C3442" s="87"/>
      <c r="D3442" s="89"/>
      <c r="R3442" s="89"/>
      <c r="S3442" s="89"/>
      <c r="T3442" s="89"/>
    </row>
    <row r="3443" spans="2:20" s="86" customFormat="1" ht="10.199999999999999">
      <c r="B3443" s="87"/>
      <c r="C3443" s="87"/>
      <c r="D3443" s="89"/>
      <c r="R3443" s="89"/>
      <c r="S3443" s="89"/>
      <c r="T3443" s="89"/>
    </row>
    <row r="3444" spans="2:20" s="86" customFormat="1" ht="10.199999999999999">
      <c r="B3444" s="87"/>
      <c r="C3444" s="87"/>
      <c r="D3444" s="89"/>
      <c r="R3444" s="89"/>
      <c r="S3444" s="89"/>
      <c r="T3444" s="89"/>
    </row>
    <row r="3445" spans="2:20" s="86" customFormat="1" ht="10.199999999999999">
      <c r="B3445" s="87"/>
      <c r="C3445" s="87"/>
      <c r="D3445" s="89"/>
      <c r="R3445" s="89"/>
      <c r="S3445" s="89"/>
      <c r="T3445" s="89"/>
    </row>
    <row r="3446" spans="2:20" s="86" customFormat="1" ht="10.199999999999999">
      <c r="B3446" s="87"/>
      <c r="C3446" s="87"/>
      <c r="D3446" s="89"/>
      <c r="R3446" s="89"/>
      <c r="S3446" s="89"/>
      <c r="T3446" s="89"/>
    </row>
    <row r="3447" spans="2:20" s="86" customFormat="1" ht="10.199999999999999">
      <c r="B3447" s="87"/>
      <c r="C3447" s="87"/>
      <c r="D3447" s="89"/>
      <c r="R3447" s="89"/>
      <c r="S3447" s="89"/>
      <c r="T3447" s="89"/>
    </row>
    <row r="3448" spans="2:20" s="86" customFormat="1" ht="10.199999999999999">
      <c r="B3448" s="87"/>
      <c r="C3448" s="87"/>
      <c r="D3448" s="89"/>
      <c r="R3448" s="89"/>
      <c r="S3448" s="89"/>
      <c r="T3448" s="89"/>
    </row>
    <row r="3449" spans="2:20" s="86" customFormat="1" ht="10.199999999999999">
      <c r="B3449" s="87"/>
      <c r="C3449" s="87"/>
      <c r="D3449" s="89"/>
      <c r="R3449" s="89"/>
      <c r="S3449" s="89"/>
      <c r="T3449" s="89"/>
    </row>
    <row r="3450" spans="2:20" s="86" customFormat="1" ht="10.199999999999999">
      <c r="B3450" s="87"/>
      <c r="C3450" s="87"/>
      <c r="D3450" s="89"/>
      <c r="R3450" s="89"/>
      <c r="S3450" s="89"/>
      <c r="T3450" s="89"/>
    </row>
    <row r="3451" spans="2:20" s="86" customFormat="1" ht="10.199999999999999">
      <c r="B3451" s="87"/>
      <c r="C3451" s="87"/>
      <c r="D3451" s="89"/>
      <c r="R3451" s="89"/>
      <c r="S3451" s="89"/>
      <c r="T3451" s="89"/>
    </row>
    <row r="3452" spans="2:20" s="86" customFormat="1" ht="10.199999999999999">
      <c r="B3452" s="87"/>
      <c r="C3452" s="87"/>
      <c r="D3452" s="89"/>
      <c r="R3452" s="89"/>
      <c r="S3452" s="89"/>
      <c r="T3452" s="89"/>
    </row>
    <row r="3453" spans="2:20" s="86" customFormat="1" ht="10.199999999999999">
      <c r="B3453" s="87"/>
      <c r="C3453" s="87"/>
      <c r="D3453" s="89"/>
      <c r="R3453" s="89"/>
      <c r="S3453" s="89"/>
      <c r="T3453" s="89"/>
    </row>
    <row r="3454" spans="2:20" s="86" customFormat="1" ht="10.199999999999999">
      <c r="B3454" s="87"/>
      <c r="C3454" s="87"/>
      <c r="D3454" s="89"/>
      <c r="R3454" s="89"/>
      <c r="S3454" s="89"/>
      <c r="T3454" s="89"/>
    </row>
    <row r="3455" spans="2:20" s="86" customFormat="1" ht="10.199999999999999">
      <c r="B3455" s="87"/>
      <c r="C3455" s="87"/>
      <c r="D3455" s="89"/>
      <c r="R3455" s="89"/>
      <c r="S3455" s="89"/>
      <c r="T3455" s="89"/>
    </row>
    <row r="3456" spans="2:20" s="86" customFormat="1" ht="10.199999999999999">
      <c r="B3456" s="87"/>
      <c r="C3456" s="87"/>
      <c r="D3456" s="89"/>
      <c r="R3456" s="89"/>
      <c r="S3456" s="89"/>
      <c r="T3456" s="89"/>
    </row>
    <row r="3457" spans="2:20" s="86" customFormat="1" ht="10.199999999999999">
      <c r="B3457" s="87"/>
      <c r="C3457" s="87"/>
      <c r="D3457" s="89"/>
      <c r="R3457" s="89"/>
      <c r="S3457" s="89"/>
      <c r="T3457" s="89"/>
    </row>
    <row r="3458" spans="2:20" s="86" customFormat="1" ht="10.199999999999999">
      <c r="B3458" s="87"/>
      <c r="C3458" s="87"/>
      <c r="D3458" s="89"/>
      <c r="R3458" s="89"/>
      <c r="S3458" s="89"/>
      <c r="T3458" s="89"/>
    </row>
    <row r="3459" spans="2:20" s="86" customFormat="1" ht="10.199999999999999">
      <c r="B3459" s="87"/>
      <c r="C3459" s="87"/>
      <c r="D3459" s="89"/>
      <c r="R3459" s="89"/>
      <c r="S3459" s="89"/>
      <c r="T3459" s="89"/>
    </row>
    <row r="3460" spans="2:20" s="86" customFormat="1" ht="10.199999999999999">
      <c r="B3460" s="87"/>
      <c r="C3460" s="87"/>
      <c r="D3460" s="89"/>
      <c r="R3460" s="89"/>
      <c r="S3460" s="89"/>
      <c r="T3460" s="89"/>
    </row>
    <row r="3461" spans="2:20" s="86" customFormat="1" ht="10.199999999999999">
      <c r="B3461" s="87"/>
      <c r="C3461" s="87"/>
      <c r="D3461" s="89"/>
      <c r="R3461" s="89"/>
      <c r="S3461" s="89"/>
      <c r="T3461" s="89"/>
    </row>
    <row r="3462" spans="2:20" s="86" customFormat="1" ht="10.199999999999999">
      <c r="B3462" s="87"/>
      <c r="C3462" s="87"/>
      <c r="D3462" s="89"/>
      <c r="R3462" s="89"/>
      <c r="S3462" s="89"/>
      <c r="T3462" s="89"/>
    </row>
    <row r="3463" spans="2:20" s="86" customFormat="1" ht="10.199999999999999">
      <c r="B3463" s="87"/>
      <c r="C3463" s="87"/>
      <c r="D3463" s="89"/>
      <c r="R3463" s="89"/>
      <c r="S3463" s="89"/>
      <c r="T3463" s="89"/>
    </row>
    <row r="3464" spans="2:20" s="86" customFormat="1" ht="10.199999999999999">
      <c r="B3464" s="87"/>
      <c r="C3464" s="87"/>
      <c r="D3464" s="89"/>
      <c r="R3464" s="89"/>
      <c r="S3464" s="89"/>
      <c r="T3464" s="89"/>
    </row>
    <row r="3465" spans="2:20" s="86" customFormat="1" ht="10.199999999999999">
      <c r="B3465" s="87"/>
      <c r="C3465" s="87"/>
      <c r="D3465" s="89"/>
      <c r="R3465" s="89"/>
      <c r="S3465" s="89"/>
      <c r="T3465" s="89"/>
    </row>
    <row r="3466" spans="2:20" s="86" customFormat="1" ht="10.199999999999999">
      <c r="B3466" s="87"/>
      <c r="C3466" s="87"/>
      <c r="D3466" s="89"/>
      <c r="R3466" s="89"/>
      <c r="S3466" s="89"/>
      <c r="T3466" s="89"/>
    </row>
    <row r="3467" spans="2:20" s="86" customFormat="1" ht="10.199999999999999">
      <c r="B3467" s="87"/>
      <c r="C3467" s="87"/>
      <c r="D3467" s="89"/>
      <c r="R3467" s="89"/>
      <c r="S3467" s="89"/>
      <c r="T3467" s="89"/>
    </row>
    <row r="3468" spans="2:20" s="86" customFormat="1" ht="10.199999999999999">
      <c r="B3468" s="87"/>
      <c r="C3468" s="87"/>
      <c r="D3468" s="89"/>
      <c r="R3468" s="89"/>
      <c r="S3468" s="89"/>
      <c r="T3468" s="89"/>
    </row>
    <row r="3469" spans="2:20" s="86" customFormat="1" ht="10.199999999999999">
      <c r="B3469" s="87"/>
      <c r="C3469" s="87"/>
      <c r="D3469" s="89"/>
      <c r="R3469" s="89"/>
      <c r="S3469" s="89"/>
      <c r="T3469" s="89"/>
    </row>
    <row r="3470" spans="2:20" s="86" customFormat="1" ht="10.199999999999999">
      <c r="B3470" s="87"/>
      <c r="C3470" s="87"/>
      <c r="D3470" s="89"/>
      <c r="R3470" s="89"/>
      <c r="S3470" s="89"/>
      <c r="T3470" s="89"/>
    </row>
    <row r="3471" spans="2:20" s="86" customFormat="1" ht="10.199999999999999">
      <c r="B3471" s="87"/>
      <c r="C3471" s="87"/>
      <c r="D3471" s="89"/>
      <c r="R3471" s="89"/>
      <c r="S3471" s="89"/>
      <c r="T3471" s="89"/>
    </row>
    <row r="3472" spans="2:20" s="86" customFormat="1" ht="10.199999999999999">
      <c r="B3472" s="87"/>
      <c r="C3472" s="87"/>
      <c r="D3472" s="89"/>
      <c r="R3472" s="89"/>
      <c r="S3472" s="89"/>
      <c r="T3472" s="89"/>
    </row>
    <row r="3473" spans="2:20" s="86" customFormat="1" ht="10.199999999999999">
      <c r="B3473" s="87"/>
      <c r="C3473" s="87"/>
      <c r="D3473" s="89"/>
      <c r="R3473" s="89"/>
      <c r="S3473" s="89"/>
      <c r="T3473" s="89"/>
    </row>
    <row r="3474" spans="2:20" s="86" customFormat="1" ht="10.199999999999999">
      <c r="B3474" s="87"/>
      <c r="C3474" s="87"/>
      <c r="D3474" s="89"/>
      <c r="R3474" s="89"/>
      <c r="S3474" s="89"/>
      <c r="T3474" s="89"/>
    </row>
    <row r="3475" spans="2:20" s="86" customFormat="1" ht="10.199999999999999">
      <c r="B3475" s="87"/>
      <c r="C3475" s="87"/>
      <c r="D3475" s="89"/>
      <c r="R3475" s="89"/>
      <c r="S3475" s="89"/>
      <c r="T3475" s="89"/>
    </row>
    <row r="3476" spans="2:20" s="86" customFormat="1" ht="10.199999999999999">
      <c r="B3476" s="87"/>
      <c r="C3476" s="87"/>
      <c r="D3476" s="89"/>
      <c r="R3476" s="89"/>
      <c r="S3476" s="89"/>
      <c r="T3476" s="89"/>
    </row>
    <row r="3477" spans="2:20" s="86" customFormat="1" ht="10.199999999999999">
      <c r="B3477" s="87"/>
      <c r="C3477" s="87"/>
      <c r="D3477" s="89"/>
      <c r="R3477" s="89"/>
      <c r="S3477" s="89"/>
      <c r="T3477" s="89"/>
    </row>
    <row r="3478" spans="2:20" s="86" customFormat="1" ht="10.199999999999999">
      <c r="B3478" s="87"/>
      <c r="C3478" s="87"/>
      <c r="D3478" s="89"/>
      <c r="R3478" s="89"/>
      <c r="S3478" s="89"/>
      <c r="T3478" s="89"/>
    </row>
    <row r="3479" spans="2:20" s="86" customFormat="1" ht="10.199999999999999">
      <c r="B3479" s="87"/>
      <c r="C3479" s="87"/>
      <c r="D3479" s="89"/>
      <c r="R3479" s="89"/>
      <c r="S3479" s="89"/>
      <c r="T3479" s="89"/>
    </row>
    <row r="3480" spans="2:20" s="86" customFormat="1" ht="10.199999999999999">
      <c r="B3480" s="87"/>
      <c r="C3480" s="87"/>
      <c r="D3480" s="89"/>
      <c r="R3480" s="89"/>
      <c r="S3480" s="89"/>
      <c r="T3480" s="89"/>
    </row>
    <row r="3481" spans="2:20" s="86" customFormat="1" ht="10.199999999999999">
      <c r="B3481" s="87"/>
      <c r="C3481" s="87"/>
      <c r="D3481" s="89"/>
      <c r="R3481" s="89"/>
      <c r="S3481" s="89"/>
      <c r="T3481" s="89"/>
    </row>
    <row r="3482" spans="2:20" s="86" customFormat="1" ht="10.199999999999999">
      <c r="B3482" s="87"/>
      <c r="C3482" s="87"/>
      <c r="D3482" s="89"/>
      <c r="R3482" s="89"/>
      <c r="S3482" s="89"/>
      <c r="T3482" s="89"/>
    </row>
    <row r="3483" spans="2:20" s="86" customFormat="1" ht="10.199999999999999">
      <c r="B3483" s="87"/>
      <c r="C3483" s="87"/>
      <c r="D3483" s="89"/>
      <c r="R3483" s="89"/>
      <c r="S3483" s="89"/>
      <c r="T3483" s="89"/>
    </row>
    <row r="3484" spans="2:20" s="86" customFormat="1" ht="10.199999999999999">
      <c r="B3484" s="87"/>
      <c r="C3484" s="87"/>
      <c r="D3484" s="89"/>
      <c r="R3484" s="89"/>
      <c r="S3484" s="89"/>
      <c r="T3484" s="89"/>
    </row>
    <row r="3485" spans="2:20" s="86" customFormat="1" ht="10.199999999999999">
      <c r="B3485" s="87"/>
      <c r="C3485" s="87"/>
      <c r="D3485" s="89"/>
      <c r="R3485" s="89"/>
      <c r="S3485" s="89"/>
      <c r="T3485" s="89"/>
    </row>
    <row r="3486" spans="2:20" s="86" customFormat="1" ht="10.199999999999999">
      <c r="B3486" s="87"/>
      <c r="C3486" s="87"/>
      <c r="D3486" s="89"/>
      <c r="R3486" s="89"/>
      <c r="S3486" s="89"/>
      <c r="T3486" s="89"/>
    </row>
    <row r="3487" spans="2:20" s="86" customFormat="1" ht="10.199999999999999">
      <c r="B3487" s="87"/>
      <c r="C3487" s="87"/>
      <c r="D3487" s="89"/>
      <c r="R3487" s="89"/>
      <c r="S3487" s="89"/>
      <c r="T3487" s="89"/>
    </row>
    <row r="3488" spans="2:20" s="86" customFormat="1" ht="10.199999999999999">
      <c r="B3488" s="87"/>
      <c r="C3488" s="87"/>
      <c r="D3488" s="89"/>
      <c r="R3488" s="89"/>
      <c r="S3488" s="89"/>
      <c r="T3488" s="89"/>
    </row>
    <row r="3489" spans="2:20" s="86" customFormat="1" ht="10.199999999999999">
      <c r="B3489" s="87"/>
      <c r="C3489" s="87"/>
      <c r="D3489" s="89"/>
      <c r="R3489" s="89"/>
      <c r="S3489" s="89"/>
      <c r="T3489" s="89"/>
    </row>
    <row r="3490" spans="2:20" s="86" customFormat="1" ht="10.199999999999999">
      <c r="B3490" s="87"/>
      <c r="C3490" s="87"/>
      <c r="D3490" s="89"/>
      <c r="R3490" s="89"/>
      <c r="S3490" s="89"/>
      <c r="T3490" s="89"/>
    </row>
    <row r="3491" spans="2:20" s="86" customFormat="1" ht="10.199999999999999">
      <c r="B3491" s="87"/>
      <c r="C3491" s="87"/>
      <c r="D3491" s="89"/>
      <c r="R3491" s="89"/>
      <c r="S3491" s="89"/>
      <c r="T3491" s="89"/>
    </row>
    <row r="3492" spans="2:20" s="86" customFormat="1" ht="10.199999999999999">
      <c r="B3492" s="87"/>
      <c r="C3492" s="87"/>
      <c r="D3492" s="89"/>
      <c r="R3492" s="89"/>
      <c r="S3492" s="89"/>
      <c r="T3492" s="89"/>
    </row>
    <row r="3493" spans="2:20" s="86" customFormat="1" ht="10.199999999999999">
      <c r="B3493" s="87"/>
      <c r="C3493" s="87"/>
      <c r="D3493" s="89"/>
      <c r="R3493" s="89"/>
      <c r="S3493" s="89"/>
      <c r="T3493" s="89"/>
    </row>
    <row r="3494" spans="2:20" s="86" customFormat="1" ht="10.199999999999999">
      <c r="B3494" s="87"/>
      <c r="C3494" s="87"/>
      <c r="D3494" s="89"/>
      <c r="R3494" s="89"/>
      <c r="S3494" s="89"/>
      <c r="T3494" s="89"/>
    </row>
    <row r="3495" spans="2:20" s="86" customFormat="1" ht="10.199999999999999">
      <c r="B3495" s="87"/>
      <c r="C3495" s="87"/>
      <c r="D3495" s="89"/>
      <c r="R3495" s="89"/>
      <c r="S3495" s="89"/>
      <c r="T3495" s="89"/>
    </row>
    <row r="3496" spans="2:20" s="86" customFormat="1" ht="10.199999999999999">
      <c r="B3496" s="87"/>
      <c r="C3496" s="87"/>
      <c r="D3496" s="89"/>
      <c r="R3496" s="89"/>
      <c r="S3496" s="89"/>
      <c r="T3496" s="89"/>
    </row>
    <row r="3497" spans="2:20" s="86" customFormat="1" ht="10.199999999999999">
      <c r="B3497" s="87"/>
      <c r="C3497" s="87"/>
      <c r="D3497" s="89"/>
      <c r="R3497" s="89"/>
      <c r="S3497" s="89"/>
      <c r="T3497" s="89"/>
    </row>
    <row r="3498" spans="2:20" s="86" customFormat="1" ht="10.199999999999999">
      <c r="B3498" s="87"/>
      <c r="C3498" s="87"/>
      <c r="D3498" s="89"/>
      <c r="R3498" s="89"/>
      <c r="S3498" s="89"/>
      <c r="T3498" s="89"/>
    </row>
    <row r="3499" spans="2:20" s="86" customFormat="1" ht="10.199999999999999">
      <c r="B3499" s="87"/>
      <c r="C3499" s="87"/>
      <c r="D3499" s="89"/>
      <c r="R3499" s="89"/>
      <c r="S3499" s="89"/>
      <c r="T3499" s="89"/>
    </row>
    <row r="3500" spans="2:20" s="86" customFormat="1" ht="10.199999999999999">
      <c r="B3500" s="87"/>
      <c r="C3500" s="87"/>
      <c r="D3500" s="89"/>
      <c r="R3500" s="89"/>
      <c r="S3500" s="89"/>
      <c r="T3500" s="89"/>
    </row>
    <row r="3501" spans="2:20" s="86" customFormat="1" ht="10.199999999999999">
      <c r="B3501" s="87"/>
      <c r="C3501" s="87"/>
      <c r="D3501" s="89"/>
      <c r="R3501" s="89"/>
      <c r="S3501" s="89"/>
      <c r="T3501" s="89"/>
    </row>
    <row r="3502" spans="2:20" s="86" customFormat="1" ht="10.199999999999999">
      <c r="B3502" s="87"/>
      <c r="C3502" s="87"/>
      <c r="D3502" s="89"/>
      <c r="R3502" s="89"/>
      <c r="S3502" s="89"/>
      <c r="T3502" s="89"/>
    </row>
    <row r="3503" spans="2:20" s="86" customFormat="1" ht="10.199999999999999">
      <c r="B3503" s="87"/>
      <c r="C3503" s="87"/>
      <c r="D3503" s="89"/>
      <c r="R3503" s="89"/>
      <c r="S3503" s="89"/>
      <c r="T3503" s="89"/>
    </row>
    <row r="3504" spans="2:20" s="86" customFormat="1" ht="10.199999999999999">
      <c r="B3504" s="87"/>
      <c r="C3504" s="87"/>
      <c r="D3504" s="89"/>
      <c r="R3504" s="89"/>
      <c r="S3504" s="89"/>
      <c r="T3504" s="89"/>
    </row>
    <row r="3505" spans="2:20" s="86" customFormat="1" ht="10.199999999999999">
      <c r="B3505" s="87"/>
      <c r="C3505" s="87"/>
      <c r="D3505" s="89"/>
      <c r="R3505" s="89"/>
      <c r="S3505" s="89"/>
      <c r="T3505" s="89"/>
    </row>
    <row r="3506" spans="2:20" s="86" customFormat="1" ht="10.199999999999999">
      <c r="B3506" s="87"/>
      <c r="C3506" s="87"/>
      <c r="D3506" s="89"/>
      <c r="R3506" s="89"/>
      <c r="S3506" s="89"/>
      <c r="T3506" s="89"/>
    </row>
    <row r="3507" spans="2:20" s="86" customFormat="1" ht="10.199999999999999">
      <c r="B3507" s="87"/>
      <c r="C3507" s="87"/>
      <c r="D3507" s="89"/>
      <c r="R3507" s="89"/>
      <c r="S3507" s="89"/>
      <c r="T3507" s="89"/>
    </row>
    <row r="3508" spans="2:20" s="86" customFormat="1" ht="10.199999999999999">
      <c r="B3508" s="87"/>
      <c r="C3508" s="87"/>
      <c r="D3508" s="89"/>
      <c r="R3508" s="89"/>
      <c r="S3508" s="89"/>
      <c r="T3508" s="89"/>
    </row>
    <row r="3509" spans="2:20" s="86" customFormat="1" ht="10.199999999999999">
      <c r="B3509" s="87"/>
      <c r="C3509" s="87"/>
      <c r="D3509" s="89"/>
      <c r="R3509" s="89"/>
      <c r="S3509" s="89"/>
      <c r="T3509" s="89"/>
    </row>
    <row r="3510" spans="2:20" s="86" customFormat="1" ht="10.199999999999999">
      <c r="B3510" s="87"/>
      <c r="C3510" s="87"/>
      <c r="D3510" s="89"/>
      <c r="R3510" s="89"/>
      <c r="S3510" s="89"/>
      <c r="T3510" s="89"/>
    </row>
    <row r="3511" spans="2:20" s="86" customFormat="1" ht="10.199999999999999">
      <c r="B3511" s="87"/>
      <c r="C3511" s="87"/>
      <c r="D3511" s="89"/>
      <c r="R3511" s="89"/>
      <c r="S3511" s="89"/>
      <c r="T3511" s="89"/>
    </row>
    <row r="3512" spans="2:20" s="86" customFormat="1" ht="10.199999999999999">
      <c r="B3512" s="87"/>
      <c r="C3512" s="87"/>
      <c r="D3512" s="89"/>
      <c r="R3512" s="89"/>
      <c r="S3512" s="89"/>
      <c r="T3512" s="89"/>
    </row>
    <row r="3513" spans="2:20" s="86" customFormat="1" ht="10.199999999999999">
      <c r="B3513" s="87"/>
      <c r="C3513" s="87"/>
      <c r="D3513" s="89"/>
      <c r="R3513" s="89"/>
      <c r="S3513" s="89"/>
      <c r="T3513" s="89"/>
    </row>
    <row r="3514" spans="2:20" s="86" customFormat="1" ht="10.199999999999999">
      <c r="B3514" s="87"/>
      <c r="C3514" s="87"/>
      <c r="D3514" s="89"/>
      <c r="R3514" s="89"/>
      <c r="S3514" s="89"/>
      <c r="T3514" s="89"/>
    </row>
    <row r="3515" spans="2:20" s="86" customFormat="1" ht="10.199999999999999">
      <c r="B3515" s="87"/>
      <c r="C3515" s="87"/>
      <c r="D3515" s="89"/>
      <c r="R3515" s="89"/>
      <c r="S3515" s="89"/>
      <c r="T3515" s="89"/>
    </row>
    <row r="3516" spans="2:20" s="86" customFormat="1" ht="10.199999999999999">
      <c r="B3516" s="87"/>
      <c r="C3516" s="87"/>
      <c r="D3516" s="89"/>
      <c r="R3516" s="89"/>
      <c r="S3516" s="89"/>
      <c r="T3516" s="89"/>
    </row>
    <row r="3517" spans="2:20" s="86" customFormat="1" ht="10.199999999999999">
      <c r="B3517" s="87"/>
      <c r="C3517" s="87"/>
      <c r="D3517" s="89"/>
      <c r="R3517" s="89"/>
      <c r="S3517" s="89"/>
      <c r="T3517" s="89"/>
    </row>
    <row r="3518" spans="2:20" s="86" customFormat="1" ht="10.199999999999999">
      <c r="B3518" s="87"/>
      <c r="C3518" s="87"/>
      <c r="D3518" s="89"/>
      <c r="R3518" s="89"/>
      <c r="S3518" s="89"/>
      <c r="T3518" s="89"/>
    </row>
    <row r="3519" spans="2:20" s="86" customFormat="1" ht="10.199999999999999">
      <c r="B3519" s="87"/>
      <c r="C3519" s="87"/>
      <c r="D3519" s="89"/>
      <c r="R3519" s="89"/>
      <c r="S3519" s="89"/>
      <c r="T3519" s="89"/>
    </row>
    <row r="3520" spans="2:20" s="86" customFormat="1" ht="10.199999999999999">
      <c r="B3520" s="87"/>
      <c r="C3520" s="87"/>
      <c r="D3520" s="89"/>
      <c r="R3520" s="89"/>
      <c r="S3520" s="89"/>
      <c r="T3520" s="89"/>
    </row>
    <row r="3521" spans="2:20" s="86" customFormat="1" ht="10.199999999999999">
      <c r="B3521" s="87"/>
      <c r="C3521" s="87"/>
      <c r="D3521" s="89"/>
      <c r="R3521" s="89"/>
      <c r="S3521" s="89"/>
      <c r="T3521" s="89"/>
    </row>
    <row r="3522" spans="2:20" s="86" customFormat="1" ht="10.199999999999999">
      <c r="B3522" s="87"/>
      <c r="C3522" s="87"/>
      <c r="D3522" s="89"/>
      <c r="R3522" s="89"/>
      <c r="S3522" s="89"/>
      <c r="T3522" s="89"/>
    </row>
    <row r="3523" spans="2:20" s="86" customFormat="1" ht="10.199999999999999">
      <c r="B3523" s="87"/>
      <c r="C3523" s="87"/>
      <c r="D3523" s="89"/>
      <c r="R3523" s="89"/>
      <c r="S3523" s="89"/>
      <c r="T3523" s="89"/>
    </row>
    <row r="3524" spans="2:20" s="86" customFormat="1" ht="10.199999999999999">
      <c r="B3524" s="87"/>
      <c r="C3524" s="87"/>
      <c r="D3524" s="89"/>
      <c r="R3524" s="89"/>
      <c r="S3524" s="89"/>
      <c r="T3524" s="89"/>
    </row>
    <row r="3525" spans="2:20" s="86" customFormat="1" ht="10.199999999999999">
      <c r="B3525" s="87"/>
      <c r="C3525" s="87"/>
      <c r="D3525" s="89"/>
      <c r="R3525" s="89"/>
      <c r="S3525" s="89"/>
      <c r="T3525" s="89"/>
    </row>
    <row r="3526" spans="2:20" s="86" customFormat="1" ht="10.199999999999999">
      <c r="B3526" s="87"/>
      <c r="C3526" s="87"/>
      <c r="D3526" s="89"/>
      <c r="R3526" s="89"/>
      <c r="S3526" s="89"/>
      <c r="T3526" s="89"/>
    </row>
    <row r="3527" spans="2:20" s="86" customFormat="1" ht="10.199999999999999">
      <c r="B3527" s="87"/>
      <c r="C3527" s="87"/>
      <c r="D3527" s="89"/>
      <c r="R3527" s="89"/>
      <c r="S3527" s="89"/>
      <c r="T3527" s="89"/>
    </row>
    <row r="3528" spans="2:20" s="86" customFormat="1" ht="10.199999999999999">
      <c r="B3528" s="87"/>
      <c r="C3528" s="87"/>
      <c r="D3528" s="89"/>
      <c r="R3528" s="89"/>
      <c r="S3528" s="89"/>
      <c r="T3528" s="89"/>
    </row>
    <row r="3529" spans="2:20" s="86" customFormat="1" ht="10.199999999999999">
      <c r="B3529" s="87"/>
      <c r="C3529" s="87"/>
      <c r="D3529" s="89"/>
      <c r="R3529" s="89"/>
      <c r="S3529" s="89"/>
      <c r="T3529" s="89"/>
    </row>
    <row r="3530" spans="2:20" s="86" customFormat="1" ht="10.199999999999999">
      <c r="B3530" s="87"/>
      <c r="C3530" s="87"/>
      <c r="D3530" s="89"/>
      <c r="R3530" s="89"/>
      <c r="S3530" s="89"/>
      <c r="T3530" s="89"/>
    </row>
    <row r="3531" spans="2:20" s="86" customFormat="1" ht="10.199999999999999">
      <c r="B3531" s="87"/>
      <c r="C3531" s="87"/>
      <c r="D3531" s="89"/>
      <c r="R3531" s="89"/>
      <c r="S3531" s="89"/>
      <c r="T3531" s="89"/>
    </row>
    <row r="3532" spans="2:20" s="86" customFormat="1" ht="10.199999999999999">
      <c r="B3532" s="87"/>
      <c r="C3532" s="87"/>
      <c r="D3532" s="89"/>
      <c r="R3532" s="89"/>
      <c r="S3532" s="89"/>
      <c r="T3532" s="89"/>
    </row>
    <row r="3533" spans="2:20" s="86" customFormat="1" ht="10.199999999999999">
      <c r="B3533" s="87"/>
      <c r="C3533" s="87"/>
      <c r="D3533" s="89"/>
      <c r="R3533" s="89"/>
      <c r="S3533" s="89"/>
      <c r="T3533" s="89"/>
    </row>
    <row r="3534" spans="2:20" s="86" customFormat="1" ht="10.199999999999999">
      <c r="B3534" s="87"/>
      <c r="C3534" s="87"/>
      <c r="D3534" s="89"/>
      <c r="R3534" s="89"/>
      <c r="S3534" s="89"/>
      <c r="T3534" s="89"/>
    </row>
    <row r="3535" spans="2:20" s="86" customFormat="1" ht="10.199999999999999">
      <c r="B3535" s="87"/>
      <c r="C3535" s="87"/>
      <c r="D3535" s="89"/>
      <c r="R3535" s="89"/>
      <c r="S3535" s="89"/>
      <c r="T3535" s="89"/>
    </row>
    <row r="3536" spans="2:20" s="86" customFormat="1" ht="10.199999999999999">
      <c r="B3536" s="87"/>
      <c r="C3536" s="87"/>
      <c r="D3536" s="89"/>
      <c r="R3536" s="89"/>
      <c r="S3536" s="89"/>
      <c r="T3536" s="89"/>
    </row>
    <row r="3537" spans="2:20" s="86" customFormat="1" ht="10.199999999999999">
      <c r="B3537" s="87"/>
      <c r="C3537" s="87"/>
      <c r="D3537" s="89"/>
      <c r="R3537" s="89"/>
      <c r="S3537" s="89"/>
      <c r="T3537" s="89"/>
    </row>
    <row r="3538" spans="2:20" s="86" customFormat="1" ht="10.199999999999999">
      <c r="B3538" s="87"/>
      <c r="C3538" s="87"/>
      <c r="D3538" s="89"/>
      <c r="R3538" s="89"/>
      <c r="S3538" s="89"/>
      <c r="T3538" s="89"/>
    </row>
    <row r="3539" spans="2:20" s="86" customFormat="1" ht="10.199999999999999">
      <c r="B3539" s="87"/>
      <c r="C3539" s="87"/>
      <c r="D3539" s="89"/>
      <c r="R3539" s="89"/>
      <c r="S3539" s="89"/>
      <c r="T3539" s="89"/>
    </row>
    <row r="3540" spans="2:20" s="86" customFormat="1" ht="10.199999999999999">
      <c r="B3540" s="87"/>
      <c r="C3540" s="87"/>
      <c r="D3540" s="89"/>
      <c r="R3540" s="89"/>
      <c r="S3540" s="89"/>
      <c r="T3540" s="89"/>
    </row>
    <row r="3541" spans="2:20" s="86" customFormat="1" ht="10.199999999999999">
      <c r="B3541" s="87"/>
      <c r="C3541" s="87"/>
      <c r="D3541" s="89"/>
      <c r="R3541" s="89"/>
      <c r="S3541" s="89"/>
      <c r="T3541" s="89"/>
    </row>
    <row r="3542" spans="2:20" s="86" customFormat="1" ht="10.199999999999999">
      <c r="B3542" s="87"/>
      <c r="C3542" s="87"/>
      <c r="D3542" s="89"/>
      <c r="R3542" s="89"/>
      <c r="S3542" s="89"/>
      <c r="T3542" s="89"/>
    </row>
    <row r="3543" spans="2:20" s="86" customFormat="1" ht="10.199999999999999">
      <c r="B3543" s="87"/>
      <c r="C3543" s="87"/>
      <c r="D3543" s="89"/>
      <c r="R3543" s="89"/>
      <c r="S3543" s="89"/>
      <c r="T3543" s="89"/>
    </row>
    <row r="3544" spans="2:20" s="86" customFormat="1" ht="10.199999999999999">
      <c r="B3544" s="87"/>
      <c r="C3544" s="87"/>
      <c r="D3544" s="89"/>
      <c r="R3544" s="89"/>
      <c r="S3544" s="89"/>
      <c r="T3544" s="89"/>
    </row>
    <row r="3545" spans="2:20" s="86" customFormat="1" ht="10.199999999999999">
      <c r="B3545" s="87"/>
      <c r="C3545" s="87"/>
      <c r="D3545" s="89"/>
      <c r="R3545" s="89"/>
      <c r="S3545" s="89"/>
      <c r="T3545" s="89"/>
    </row>
    <row r="3546" spans="2:20" s="86" customFormat="1" ht="10.199999999999999">
      <c r="B3546" s="87"/>
      <c r="C3546" s="87"/>
      <c r="D3546" s="89"/>
      <c r="R3546" s="89"/>
      <c r="S3546" s="89"/>
      <c r="T3546" s="89"/>
    </row>
    <row r="3547" spans="2:20" s="86" customFormat="1" ht="10.199999999999999">
      <c r="B3547" s="87"/>
      <c r="C3547" s="87"/>
      <c r="D3547" s="89"/>
      <c r="R3547" s="89"/>
      <c r="S3547" s="89"/>
      <c r="T3547" s="89"/>
    </row>
    <row r="3548" spans="2:20" s="86" customFormat="1" ht="10.199999999999999">
      <c r="B3548" s="87"/>
      <c r="C3548" s="87"/>
      <c r="D3548" s="89"/>
      <c r="R3548" s="89"/>
      <c r="S3548" s="89"/>
      <c r="T3548" s="89"/>
    </row>
    <row r="3549" spans="2:20" s="86" customFormat="1" ht="10.199999999999999">
      <c r="B3549" s="87"/>
      <c r="C3549" s="87"/>
      <c r="D3549" s="89"/>
      <c r="R3549" s="89"/>
      <c r="S3549" s="89"/>
      <c r="T3549" s="89"/>
    </row>
    <row r="3550" spans="2:20" s="86" customFormat="1" ht="10.199999999999999">
      <c r="B3550" s="87"/>
      <c r="C3550" s="87"/>
      <c r="D3550" s="89"/>
      <c r="R3550" s="89"/>
      <c r="S3550" s="89"/>
      <c r="T3550" s="89"/>
    </row>
    <row r="3551" spans="2:20" s="86" customFormat="1" ht="10.199999999999999">
      <c r="B3551" s="87"/>
      <c r="C3551" s="87"/>
      <c r="D3551" s="89"/>
      <c r="R3551" s="89"/>
      <c r="S3551" s="89"/>
      <c r="T3551" s="89"/>
    </row>
    <row r="3552" spans="2:20" s="86" customFormat="1" ht="10.199999999999999">
      <c r="B3552" s="87"/>
      <c r="C3552" s="87"/>
      <c r="D3552" s="89"/>
      <c r="R3552" s="89"/>
      <c r="S3552" s="89"/>
      <c r="T3552" s="89"/>
    </row>
    <row r="3553" spans="2:20" s="86" customFormat="1" ht="10.199999999999999">
      <c r="B3553" s="87"/>
      <c r="C3553" s="87"/>
      <c r="D3553" s="89"/>
      <c r="R3553" s="89"/>
      <c r="S3553" s="89"/>
      <c r="T3553" s="89"/>
    </row>
    <row r="3554" spans="2:20" s="86" customFormat="1" ht="10.199999999999999">
      <c r="B3554" s="87"/>
      <c r="C3554" s="87"/>
      <c r="D3554" s="89"/>
      <c r="R3554" s="89"/>
      <c r="S3554" s="89"/>
      <c r="T3554" s="89"/>
    </row>
    <row r="3555" spans="2:20" s="86" customFormat="1" ht="10.199999999999999">
      <c r="B3555" s="87"/>
      <c r="C3555" s="87"/>
      <c r="D3555" s="89"/>
      <c r="R3555" s="89"/>
      <c r="S3555" s="89"/>
      <c r="T3555" s="89"/>
    </row>
    <row r="3556" spans="2:20" s="86" customFormat="1" ht="10.199999999999999">
      <c r="B3556" s="87"/>
      <c r="C3556" s="87"/>
      <c r="D3556" s="89"/>
      <c r="R3556" s="89"/>
      <c r="S3556" s="89"/>
      <c r="T3556" s="89"/>
    </row>
    <row r="3557" spans="2:20" s="86" customFormat="1" ht="10.199999999999999">
      <c r="B3557" s="87"/>
      <c r="C3557" s="87"/>
      <c r="D3557" s="89"/>
      <c r="R3557" s="89"/>
      <c r="S3557" s="89"/>
      <c r="T3557" s="89"/>
    </row>
    <row r="3558" spans="2:20" s="86" customFormat="1" ht="10.199999999999999">
      <c r="B3558" s="87"/>
      <c r="C3558" s="87"/>
      <c r="D3558" s="89"/>
      <c r="R3558" s="89"/>
      <c r="S3558" s="89"/>
      <c r="T3558" s="89"/>
    </row>
    <row r="3559" spans="2:20" s="86" customFormat="1" ht="10.199999999999999">
      <c r="B3559" s="87"/>
      <c r="C3559" s="87"/>
      <c r="D3559" s="89"/>
      <c r="R3559" s="89"/>
      <c r="S3559" s="89"/>
      <c r="T3559" s="89"/>
    </row>
    <row r="3560" spans="2:20" s="86" customFormat="1" ht="10.199999999999999">
      <c r="B3560" s="87"/>
      <c r="C3560" s="87"/>
      <c r="D3560" s="89"/>
      <c r="R3560" s="89"/>
      <c r="S3560" s="89"/>
      <c r="T3560" s="89"/>
    </row>
    <row r="3561" spans="2:20" s="86" customFormat="1" ht="10.199999999999999">
      <c r="B3561" s="87"/>
      <c r="C3561" s="87"/>
      <c r="D3561" s="89"/>
      <c r="R3561" s="89"/>
      <c r="S3561" s="89"/>
      <c r="T3561" s="89"/>
    </row>
    <row r="3562" spans="2:20" s="86" customFormat="1" ht="10.199999999999999">
      <c r="B3562" s="87"/>
      <c r="C3562" s="87"/>
      <c r="D3562" s="89"/>
      <c r="R3562" s="89"/>
      <c r="S3562" s="89"/>
      <c r="T3562" s="89"/>
    </row>
    <row r="3563" spans="2:20" s="86" customFormat="1" ht="10.199999999999999">
      <c r="B3563" s="87"/>
      <c r="C3563" s="87"/>
      <c r="D3563" s="89"/>
      <c r="R3563" s="89"/>
      <c r="S3563" s="89"/>
      <c r="T3563" s="89"/>
    </row>
    <row r="3564" spans="2:20" s="86" customFormat="1" ht="10.199999999999999">
      <c r="B3564" s="87"/>
      <c r="C3564" s="87"/>
      <c r="D3564" s="89"/>
      <c r="R3564" s="89"/>
      <c r="S3564" s="89"/>
      <c r="T3564" s="89"/>
    </row>
    <row r="3565" spans="2:20" s="86" customFormat="1" ht="10.199999999999999">
      <c r="B3565" s="87"/>
      <c r="C3565" s="87"/>
      <c r="D3565" s="89"/>
      <c r="R3565" s="89"/>
      <c r="S3565" s="89"/>
      <c r="T3565" s="89"/>
    </row>
    <row r="3566" spans="2:20" s="86" customFormat="1" ht="10.199999999999999">
      <c r="B3566" s="87"/>
      <c r="C3566" s="87"/>
      <c r="D3566" s="89"/>
      <c r="R3566" s="89"/>
      <c r="S3566" s="89"/>
      <c r="T3566" s="89"/>
    </row>
    <row r="3567" spans="2:20" s="86" customFormat="1" ht="10.199999999999999">
      <c r="B3567" s="87"/>
      <c r="C3567" s="87"/>
      <c r="D3567" s="89"/>
      <c r="R3567" s="89"/>
      <c r="S3567" s="89"/>
      <c r="T3567" s="89"/>
    </row>
    <row r="3568" spans="2:20" s="86" customFormat="1" ht="10.199999999999999">
      <c r="B3568" s="87"/>
      <c r="C3568" s="87"/>
      <c r="D3568" s="89"/>
      <c r="R3568" s="89"/>
      <c r="S3568" s="89"/>
      <c r="T3568" s="89"/>
    </row>
    <row r="3569" spans="2:20" s="86" customFormat="1" ht="10.199999999999999">
      <c r="B3569" s="87"/>
      <c r="C3569" s="87"/>
      <c r="D3569" s="89"/>
      <c r="R3569" s="89"/>
      <c r="S3569" s="89"/>
      <c r="T3569" s="89"/>
    </row>
    <row r="3570" spans="2:20" s="86" customFormat="1" ht="10.199999999999999">
      <c r="B3570" s="87"/>
      <c r="C3570" s="87"/>
      <c r="D3570" s="89"/>
      <c r="R3570" s="89"/>
      <c r="S3570" s="89"/>
      <c r="T3570" s="89"/>
    </row>
    <row r="3571" spans="2:20" s="86" customFormat="1" ht="10.199999999999999">
      <c r="B3571" s="87"/>
      <c r="C3571" s="87"/>
      <c r="D3571" s="89"/>
      <c r="R3571" s="89"/>
      <c r="S3571" s="89"/>
      <c r="T3571" s="89"/>
    </row>
    <row r="3572" spans="2:20" s="86" customFormat="1" ht="10.199999999999999">
      <c r="B3572" s="87"/>
      <c r="C3572" s="87"/>
      <c r="D3572" s="89"/>
      <c r="R3572" s="89"/>
      <c r="S3572" s="89"/>
      <c r="T3572" s="89"/>
    </row>
    <row r="3573" spans="2:20" s="86" customFormat="1" ht="10.199999999999999">
      <c r="B3573" s="87"/>
      <c r="C3573" s="87"/>
      <c r="D3573" s="89"/>
      <c r="R3573" s="89"/>
      <c r="S3573" s="89"/>
      <c r="T3573" s="89"/>
    </row>
    <row r="3574" spans="2:20" s="86" customFormat="1" ht="10.199999999999999">
      <c r="B3574" s="87"/>
      <c r="C3574" s="87"/>
      <c r="D3574" s="89"/>
      <c r="R3574" s="89"/>
      <c r="S3574" s="89"/>
      <c r="T3574" s="89"/>
    </row>
    <row r="3575" spans="2:20" s="86" customFormat="1" ht="10.199999999999999">
      <c r="B3575" s="87"/>
      <c r="C3575" s="87"/>
      <c r="D3575" s="89"/>
      <c r="R3575" s="89"/>
      <c r="S3575" s="89"/>
      <c r="T3575" s="89"/>
    </row>
    <row r="3576" spans="2:20" s="86" customFormat="1" ht="10.199999999999999">
      <c r="B3576" s="87"/>
      <c r="C3576" s="87"/>
      <c r="D3576" s="89"/>
      <c r="R3576" s="89"/>
      <c r="S3576" s="89"/>
      <c r="T3576" s="89"/>
    </row>
    <row r="3577" spans="2:20" s="86" customFormat="1" ht="10.199999999999999">
      <c r="B3577" s="87"/>
      <c r="C3577" s="87"/>
      <c r="D3577" s="89"/>
      <c r="R3577" s="89"/>
      <c r="S3577" s="89"/>
      <c r="T3577" s="89"/>
    </row>
    <row r="3578" spans="2:20" s="86" customFormat="1" ht="10.199999999999999">
      <c r="B3578" s="87"/>
      <c r="C3578" s="87"/>
      <c r="D3578" s="89"/>
      <c r="R3578" s="89"/>
      <c r="S3578" s="89"/>
      <c r="T3578" s="89"/>
    </row>
    <row r="3579" spans="2:20" s="86" customFormat="1" ht="10.199999999999999">
      <c r="B3579" s="87"/>
      <c r="C3579" s="87"/>
      <c r="D3579" s="89"/>
      <c r="R3579" s="89"/>
      <c r="S3579" s="89"/>
      <c r="T3579" s="89"/>
    </row>
    <row r="3580" spans="2:20" s="86" customFormat="1" ht="10.199999999999999">
      <c r="B3580" s="87"/>
      <c r="C3580" s="87"/>
      <c r="D3580" s="89"/>
      <c r="R3580" s="89"/>
      <c r="S3580" s="89"/>
      <c r="T3580" s="89"/>
    </row>
    <row r="3581" spans="2:20" s="86" customFormat="1" ht="10.199999999999999">
      <c r="B3581" s="87"/>
      <c r="C3581" s="87"/>
      <c r="D3581" s="89"/>
      <c r="R3581" s="89"/>
      <c r="S3581" s="89"/>
      <c r="T3581" s="89"/>
    </row>
    <row r="3582" spans="2:20" s="86" customFormat="1" ht="10.199999999999999">
      <c r="B3582" s="87"/>
      <c r="C3582" s="87"/>
      <c r="D3582" s="89"/>
      <c r="R3582" s="89"/>
      <c r="S3582" s="89"/>
      <c r="T3582" s="89"/>
    </row>
    <row r="3583" spans="2:20" s="86" customFormat="1" ht="10.199999999999999">
      <c r="B3583" s="87"/>
      <c r="C3583" s="87"/>
      <c r="D3583" s="89"/>
      <c r="R3583" s="89"/>
      <c r="S3583" s="89"/>
      <c r="T3583" s="89"/>
    </row>
    <row r="3584" spans="2:20" s="86" customFormat="1" ht="10.199999999999999">
      <c r="B3584" s="87"/>
      <c r="C3584" s="87"/>
      <c r="D3584" s="89"/>
      <c r="R3584" s="89"/>
      <c r="S3584" s="89"/>
      <c r="T3584" s="89"/>
    </row>
    <row r="3585" spans="2:20" s="86" customFormat="1" ht="10.199999999999999">
      <c r="B3585" s="87"/>
      <c r="C3585" s="87"/>
      <c r="D3585" s="89"/>
      <c r="R3585" s="89"/>
      <c r="S3585" s="89"/>
      <c r="T3585" s="89"/>
    </row>
    <row r="3586" spans="2:20" s="86" customFormat="1" ht="10.199999999999999">
      <c r="B3586" s="87"/>
      <c r="C3586" s="87"/>
      <c r="D3586" s="89"/>
      <c r="R3586" s="89"/>
      <c r="S3586" s="89"/>
      <c r="T3586" s="89"/>
    </row>
    <row r="3587" spans="2:20" s="86" customFormat="1" ht="10.199999999999999">
      <c r="B3587" s="87"/>
      <c r="C3587" s="87"/>
      <c r="D3587" s="89"/>
      <c r="R3587" s="89"/>
      <c r="S3587" s="89"/>
      <c r="T3587" s="89"/>
    </row>
    <row r="3588" spans="2:20" s="86" customFormat="1" ht="10.199999999999999">
      <c r="B3588" s="87"/>
      <c r="C3588" s="87"/>
      <c r="D3588" s="89"/>
      <c r="R3588" s="89"/>
      <c r="S3588" s="89"/>
      <c r="T3588" s="89"/>
    </row>
    <row r="3589" spans="2:20" s="86" customFormat="1" ht="10.199999999999999">
      <c r="B3589" s="87"/>
      <c r="C3589" s="87"/>
      <c r="D3589" s="89"/>
      <c r="R3589" s="89"/>
      <c r="S3589" s="89"/>
      <c r="T3589" s="89"/>
    </row>
    <row r="3590" spans="2:20" s="86" customFormat="1" ht="10.199999999999999">
      <c r="B3590" s="87"/>
      <c r="C3590" s="87"/>
      <c r="D3590" s="89"/>
      <c r="R3590" s="89"/>
      <c r="S3590" s="89"/>
      <c r="T3590" s="89"/>
    </row>
    <row r="3591" spans="2:20" s="86" customFormat="1" ht="10.199999999999999">
      <c r="B3591" s="87"/>
      <c r="C3591" s="87"/>
      <c r="D3591" s="89"/>
      <c r="R3591" s="89"/>
      <c r="S3591" s="89"/>
      <c r="T3591" s="89"/>
    </row>
    <row r="3592" spans="2:20" s="86" customFormat="1" ht="10.199999999999999">
      <c r="B3592" s="87"/>
      <c r="C3592" s="87"/>
      <c r="D3592" s="89"/>
      <c r="R3592" s="89"/>
      <c r="S3592" s="89"/>
      <c r="T3592" s="89"/>
    </row>
    <row r="3593" spans="2:20" s="86" customFormat="1" ht="10.199999999999999">
      <c r="B3593" s="87"/>
      <c r="C3593" s="87"/>
      <c r="D3593" s="89"/>
      <c r="R3593" s="89"/>
      <c r="S3593" s="89"/>
      <c r="T3593" s="89"/>
    </row>
    <row r="3594" spans="2:20" s="86" customFormat="1" ht="10.199999999999999">
      <c r="B3594" s="87"/>
      <c r="C3594" s="87"/>
      <c r="D3594" s="89"/>
      <c r="R3594" s="89"/>
      <c r="S3594" s="89"/>
      <c r="T3594" s="89"/>
    </row>
    <row r="3595" spans="2:20" s="86" customFormat="1" ht="10.199999999999999">
      <c r="B3595" s="87"/>
      <c r="C3595" s="87"/>
      <c r="D3595" s="89"/>
      <c r="R3595" s="89"/>
      <c r="S3595" s="89"/>
      <c r="T3595" s="89"/>
    </row>
    <row r="3596" spans="2:20" s="86" customFormat="1" ht="10.199999999999999">
      <c r="B3596" s="87"/>
      <c r="C3596" s="87"/>
      <c r="D3596" s="89"/>
      <c r="R3596" s="89"/>
      <c r="S3596" s="89"/>
      <c r="T3596" s="89"/>
    </row>
    <row r="3597" spans="2:20" s="86" customFormat="1" ht="10.199999999999999">
      <c r="B3597" s="87"/>
      <c r="C3597" s="87"/>
      <c r="D3597" s="89"/>
      <c r="R3597" s="89"/>
      <c r="S3597" s="89"/>
      <c r="T3597" s="89"/>
    </row>
    <row r="3598" spans="2:20" s="86" customFormat="1" ht="10.199999999999999">
      <c r="B3598" s="87"/>
      <c r="C3598" s="87"/>
      <c r="D3598" s="89"/>
      <c r="R3598" s="89"/>
      <c r="S3598" s="89"/>
      <c r="T3598" s="89"/>
    </row>
    <row r="3599" spans="2:20" s="86" customFormat="1" ht="10.199999999999999">
      <c r="B3599" s="87"/>
      <c r="C3599" s="87"/>
      <c r="D3599" s="89"/>
      <c r="R3599" s="89"/>
      <c r="S3599" s="89"/>
      <c r="T3599" s="89"/>
    </row>
    <row r="3600" spans="2:20" s="86" customFormat="1" ht="10.199999999999999">
      <c r="B3600" s="87"/>
      <c r="C3600" s="87"/>
      <c r="D3600" s="89"/>
      <c r="R3600" s="89"/>
      <c r="S3600" s="89"/>
      <c r="T3600" s="89"/>
    </row>
    <row r="3601" spans="2:20" s="86" customFormat="1" ht="10.199999999999999">
      <c r="B3601" s="87"/>
      <c r="C3601" s="87"/>
      <c r="D3601" s="89"/>
      <c r="R3601" s="89"/>
      <c r="S3601" s="89"/>
      <c r="T3601" s="89"/>
    </row>
    <row r="3602" spans="2:20" s="86" customFormat="1" ht="10.199999999999999">
      <c r="B3602" s="87"/>
      <c r="C3602" s="87"/>
      <c r="D3602" s="89"/>
      <c r="R3602" s="89"/>
      <c r="S3602" s="89"/>
      <c r="T3602" s="89"/>
    </row>
    <row r="3603" spans="2:20" s="86" customFormat="1" ht="10.199999999999999">
      <c r="B3603" s="87"/>
      <c r="C3603" s="87"/>
      <c r="D3603" s="89"/>
      <c r="R3603" s="89"/>
      <c r="S3603" s="89"/>
      <c r="T3603" s="89"/>
    </row>
    <row r="3604" spans="2:20" s="86" customFormat="1" ht="10.199999999999999">
      <c r="B3604" s="87"/>
      <c r="C3604" s="87"/>
      <c r="D3604" s="89"/>
      <c r="R3604" s="89"/>
      <c r="S3604" s="89"/>
      <c r="T3604" s="89"/>
    </row>
    <row r="3605" spans="2:20" s="86" customFormat="1" ht="10.199999999999999">
      <c r="B3605" s="87"/>
      <c r="C3605" s="87"/>
      <c r="D3605" s="89"/>
      <c r="R3605" s="89"/>
      <c r="S3605" s="89"/>
      <c r="T3605" s="89"/>
    </row>
    <row r="3606" spans="2:20" s="86" customFormat="1" ht="10.199999999999999">
      <c r="B3606" s="87"/>
      <c r="C3606" s="87"/>
      <c r="D3606" s="89"/>
      <c r="R3606" s="89"/>
      <c r="S3606" s="89"/>
      <c r="T3606" s="89"/>
    </row>
    <row r="3607" spans="2:20" s="86" customFormat="1" ht="10.199999999999999">
      <c r="B3607" s="87"/>
      <c r="C3607" s="87"/>
      <c r="D3607" s="89"/>
      <c r="R3607" s="89"/>
      <c r="S3607" s="89"/>
      <c r="T3607" s="89"/>
    </row>
    <row r="3608" spans="2:20" s="86" customFormat="1" ht="10.199999999999999">
      <c r="B3608" s="87"/>
      <c r="C3608" s="87"/>
      <c r="D3608" s="89"/>
      <c r="R3608" s="89"/>
      <c r="S3608" s="89"/>
      <c r="T3608" s="89"/>
    </row>
    <row r="3609" spans="2:20" s="86" customFormat="1" ht="10.199999999999999">
      <c r="B3609" s="87"/>
      <c r="C3609" s="87"/>
      <c r="D3609" s="89"/>
      <c r="R3609" s="89"/>
      <c r="S3609" s="89"/>
      <c r="T3609" s="89"/>
    </row>
    <row r="3610" spans="2:20" s="86" customFormat="1" ht="10.199999999999999">
      <c r="B3610" s="87"/>
      <c r="C3610" s="87"/>
      <c r="D3610" s="89"/>
      <c r="R3610" s="89"/>
      <c r="S3610" s="89"/>
      <c r="T3610" s="89"/>
    </row>
    <row r="3611" spans="2:20" s="86" customFormat="1" ht="10.199999999999999">
      <c r="B3611" s="87"/>
      <c r="C3611" s="87"/>
      <c r="D3611" s="89"/>
      <c r="R3611" s="89"/>
      <c r="S3611" s="89"/>
      <c r="T3611" s="89"/>
    </row>
    <row r="3612" spans="2:20" s="86" customFormat="1" ht="10.199999999999999">
      <c r="B3612" s="87"/>
      <c r="C3612" s="87"/>
      <c r="D3612" s="89"/>
      <c r="R3612" s="89"/>
      <c r="S3612" s="89"/>
      <c r="T3612" s="89"/>
    </row>
    <row r="3613" spans="2:20" s="86" customFormat="1" ht="10.199999999999999">
      <c r="B3613" s="87"/>
      <c r="C3613" s="87"/>
      <c r="D3613" s="89"/>
      <c r="R3613" s="89"/>
      <c r="S3613" s="89"/>
      <c r="T3613" s="89"/>
    </row>
    <row r="3614" spans="2:20" s="86" customFormat="1" ht="10.199999999999999">
      <c r="B3614" s="87"/>
      <c r="C3614" s="87"/>
      <c r="D3614" s="89"/>
      <c r="R3614" s="89"/>
      <c r="S3614" s="89"/>
      <c r="T3614" s="89"/>
    </row>
    <row r="3615" spans="2:20" s="86" customFormat="1" ht="10.199999999999999">
      <c r="B3615" s="87"/>
      <c r="C3615" s="87"/>
      <c r="D3615" s="89"/>
      <c r="R3615" s="89"/>
      <c r="S3615" s="89"/>
      <c r="T3615" s="89"/>
    </row>
    <row r="3616" spans="2:20" s="86" customFormat="1" ht="10.199999999999999">
      <c r="B3616" s="87"/>
      <c r="C3616" s="87"/>
      <c r="D3616" s="89"/>
      <c r="R3616" s="89"/>
      <c r="S3616" s="89"/>
      <c r="T3616" s="89"/>
    </row>
    <row r="3617" spans="2:20" s="86" customFormat="1" ht="10.199999999999999">
      <c r="B3617" s="87"/>
      <c r="C3617" s="87"/>
      <c r="D3617" s="89"/>
      <c r="R3617" s="89"/>
      <c r="S3617" s="89"/>
      <c r="T3617" s="89"/>
    </row>
    <row r="3618" spans="2:20" s="86" customFormat="1" ht="10.199999999999999">
      <c r="B3618" s="87"/>
      <c r="C3618" s="87"/>
      <c r="D3618" s="89"/>
      <c r="R3618" s="89"/>
      <c r="S3618" s="89"/>
      <c r="T3618" s="89"/>
    </row>
    <row r="3619" spans="2:20" s="86" customFormat="1" ht="10.199999999999999">
      <c r="B3619" s="87"/>
      <c r="C3619" s="87"/>
      <c r="D3619" s="89"/>
      <c r="R3619" s="89"/>
      <c r="S3619" s="89"/>
      <c r="T3619" s="89"/>
    </row>
    <row r="3620" spans="2:20" s="86" customFormat="1" ht="10.199999999999999">
      <c r="B3620" s="87"/>
      <c r="C3620" s="87"/>
      <c r="D3620" s="89"/>
      <c r="R3620" s="89"/>
      <c r="S3620" s="89"/>
      <c r="T3620" s="89"/>
    </row>
    <row r="3621" spans="2:20" s="86" customFormat="1" ht="10.199999999999999">
      <c r="B3621" s="87"/>
      <c r="C3621" s="87"/>
      <c r="D3621" s="89"/>
      <c r="R3621" s="89"/>
      <c r="S3621" s="89"/>
      <c r="T3621" s="89"/>
    </row>
    <row r="3622" spans="2:20" s="86" customFormat="1" ht="10.199999999999999">
      <c r="B3622" s="87"/>
      <c r="C3622" s="87"/>
      <c r="D3622" s="89"/>
      <c r="R3622" s="89"/>
      <c r="S3622" s="89"/>
      <c r="T3622" s="89"/>
    </row>
    <row r="3623" spans="2:20" s="86" customFormat="1" ht="10.199999999999999">
      <c r="B3623" s="87"/>
      <c r="C3623" s="87"/>
      <c r="D3623" s="89"/>
      <c r="R3623" s="89"/>
      <c r="S3623" s="89"/>
      <c r="T3623" s="89"/>
    </row>
    <row r="3624" spans="2:20" s="86" customFormat="1" ht="10.199999999999999">
      <c r="B3624" s="87"/>
      <c r="C3624" s="87"/>
      <c r="D3624" s="89"/>
      <c r="R3624" s="89"/>
      <c r="S3624" s="89"/>
      <c r="T3624" s="89"/>
    </row>
    <row r="3625" spans="2:20" s="86" customFormat="1" ht="10.199999999999999">
      <c r="B3625" s="87"/>
      <c r="C3625" s="87"/>
      <c r="D3625" s="89"/>
      <c r="R3625" s="89"/>
      <c r="S3625" s="89"/>
      <c r="T3625" s="89"/>
    </row>
    <row r="3626" spans="2:20" s="86" customFormat="1" ht="10.199999999999999">
      <c r="B3626" s="87"/>
      <c r="C3626" s="87"/>
      <c r="D3626" s="89"/>
      <c r="R3626" s="89"/>
      <c r="S3626" s="89"/>
      <c r="T3626" s="89"/>
    </row>
    <row r="3627" spans="2:20" s="86" customFormat="1" ht="10.199999999999999">
      <c r="B3627" s="87"/>
      <c r="C3627" s="87"/>
      <c r="D3627" s="89"/>
      <c r="R3627" s="89"/>
      <c r="S3627" s="89"/>
      <c r="T3627" s="89"/>
    </row>
    <row r="3628" spans="2:20" s="86" customFormat="1" ht="10.199999999999999">
      <c r="B3628" s="87"/>
      <c r="C3628" s="87"/>
      <c r="D3628" s="89"/>
      <c r="R3628" s="89"/>
      <c r="S3628" s="89"/>
      <c r="T3628" s="89"/>
    </row>
    <row r="3629" spans="2:20" s="86" customFormat="1" ht="10.199999999999999">
      <c r="B3629" s="87"/>
      <c r="C3629" s="87"/>
      <c r="D3629" s="89"/>
      <c r="R3629" s="89"/>
      <c r="S3629" s="89"/>
      <c r="T3629" s="89"/>
    </row>
    <row r="3630" spans="2:20" s="86" customFormat="1" ht="10.199999999999999">
      <c r="B3630" s="87"/>
      <c r="C3630" s="87"/>
      <c r="D3630" s="89"/>
      <c r="R3630" s="89"/>
      <c r="S3630" s="89"/>
      <c r="T3630" s="89"/>
    </row>
    <row r="3631" spans="2:20" s="86" customFormat="1" ht="10.199999999999999">
      <c r="B3631" s="87"/>
      <c r="C3631" s="87"/>
      <c r="D3631" s="89"/>
      <c r="R3631" s="89"/>
      <c r="S3631" s="89"/>
      <c r="T3631" s="89"/>
    </row>
    <row r="3632" spans="2:20" s="86" customFormat="1" ht="10.199999999999999">
      <c r="B3632" s="87"/>
      <c r="C3632" s="87"/>
      <c r="D3632" s="89"/>
      <c r="R3632" s="89"/>
      <c r="S3632" s="89"/>
      <c r="T3632" s="89"/>
    </row>
    <row r="3633" spans="2:20" s="86" customFormat="1" ht="10.199999999999999">
      <c r="B3633" s="87"/>
      <c r="C3633" s="87"/>
      <c r="D3633" s="89"/>
      <c r="R3633" s="89"/>
      <c r="S3633" s="89"/>
      <c r="T3633" s="89"/>
    </row>
    <row r="3634" spans="2:20" s="86" customFormat="1" ht="10.199999999999999">
      <c r="B3634" s="87"/>
      <c r="C3634" s="87"/>
      <c r="D3634" s="89"/>
      <c r="R3634" s="89"/>
      <c r="S3634" s="89"/>
      <c r="T3634" s="89"/>
    </row>
    <row r="3635" spans="2:20" s="86" customFormat="1" ht="10.199999999999999">
      <c r="B3635" s="87"/>
      <c r="C3635" s="87"/>
      <c r="D3635" s="89"/>
      <c r="R3635" s="89"/>
      <c r="S3635" s="89"/>
      <c r="T3635" s="89"/>
    </row>
    <row r="3636" spans="2:20" s="86" customFormat="1" ht="10.199999999999999">
      <c r="B3636" s="87"/>
      <c r="C3636" s="87"/>
      <c r="D3636" s="89"/>
      <c r="R3636" s="89"/>
      <c r="S3636" s="89"/>
      <c r="T3636" s="89"/>
    </row>
    <row r="3637" spans="2:20" s="86" customFormat="1" ht="10.199999999999999">
      <c r="B3637" s="87"/>
      <c r="C3637" s="87"/>
      <c r="D3637" s="89"/>
      <c r="R3637" s="89"/>
      <c r="S3637" s="89"/>
      <c r="T3637" s="89"/>
    </row>
    <row r="3638" spans="2:20" s="86" customFormat="1" ht="10.199999999999999">
      <c r="B3638" s="87"/>
      <c r="C3638" s="87"/>
      <c r="D3638" s="89"/>
      <c r="R3638" s="89"/>
      <c r="S3638" s="89"/>
      <c r="T3638" s="89"/>
    </row>
    <row r="3639" spans="2:20" s="86" customFormat="1" ht="10.199999999999999">
      <c r="B3639" s="87"/>
      <c r="C3639" s="87"/>
      <c r="D3639" s="89"/>
      <c r="R3639" s="89"/>
      <c r="S3639" s="89"/>
      <c r="T3639" s="89"/>
    </row>
    <row r="3640" spans="2:20" s="86" customFormat="1" ht="10.199999999999999">
      <c r="B3640" s="87"/>
      <c r="C3640" s="87"/>
      <c r="D3640" s="89"/>
      <c r="R3640" s="89"/>
      <c r="S3640" s="89"/>
      <c r="T3640" s="89"/>
    </row>
    <row r="3641" spans="2:20" s="86" customFormat="1" ht="10.199999999999999">
      <c r="B3641" s="87"/>
      <c r="C3641" s="87"/>
      <c r="D3641" s="89"/>
      <c r="R3641" s="89"/>
      <c r="S3641" s="89"/>
      <c r="T3641" s="89"/>
    </row>
    <row r="3642" spans="2:20" s="86" customFormat="1" ht="10.199999999999999">
      <c r="B3642" s="87"/>
      <c r="C3642" s="87"/>
      <c r="D3642" s="89"/>
      <c r="R3642" s="89"/>
      <c r="S3642" s="89"/>
      <c r="T3642" s="89"/>
    </row>
    <row r="3643" spans="2:20" s="86" customFormat="1" ht="10.199999999999999">
      <c r="B3643" s="87"/>
      <c r="C3643" s="87"/>
      <c r="D3643" s="89"/>
      <c r="R3643" s="89"/>
      <c r="S3643" s="89"/>
      <c r="T3643" s="89"/>
    </row>
    <row r="3644" spans="2:20" s="86" customFormat="1" ht="10.199999999999999">
      <c r="B3644" s="87"/>
      <c r="C3644" s="87"/>
      <c r="D3644" s="89"/>
      <c r="R3644" s="89"/>
      <c r="S3644" s="89"/>
      <c r="T3644" s="89"/>
    </row>
    <row r="3645" spans="2:20" s="86" customFormat="1" ht="10.199999999999999">
      <c r="B3645" s="87"/>
      <c r="C3645" s="87"/>
      <c r="D3645" s="89"/>
      <c r="R3645" s="89"/>
      <c r="S3645" s="89"/>
      <c r="T3645" s="89"/>
    </row>
    <row r="3646" spans="2:20" s="86" customFormat="1" ht="10.199999999999999">
      <c r="B3646" s="87"/>
      <c r="C3646" s="87"/>
      <c r="D3646" s="89"/>
      <c r="R3646" s="89"/>
      <c r="S3646" s="89"/>
      <c r="T3646" s="89"/>
    </row>
    <row r="3647" spans="2:20" s="86" customFormat="1" ht="10.199999999999999">
      <c r="B3647" s="87"/>
      <c r="C3647" s="87"/>
      <c r="D3647" s="89"/>
      <c r="R3647" s="89"/>
      <c r="S3647" s="89"/>
      <c r="T3647" s="89"/>
    </row>
    <row r="3648" spans="2:20" s="86" customFormat="1" ht="10.199999999999999">
      <c r="B3648" s="87"/>
      <c r="C3648" s="87"/>
      <c r="D3648" s="89"/>
      <c r="R3648" s="89"/>
      <c r="S3648" s="89"/>
      <c r="T3648" s="89"/>
    </row>
    <row r="3649" spans="2:20" s="86" customFormat="1" ht="10.199999999999999">
      <c r="B3649" s="87"/>
      <c r="C3649" s="87"/>
      <c r="D3649" s="89"/>
      <c r="R3649" s="89"/>
      <c r="S3649" s="89"/>
      <c r="T3649" s="89"/>
    </row>
    <row r="3650" spans="2:20" s="86" customFormat="1" ht="10.199999999999999">
      <c r="B3650" s="87"/>
      <c r="C3650" s="87"/>
      <c r="D3650" s="89"/>
      <c r="R3650" s="89"/>
      <c r="S3650" s="89"/>
      <c r="T3650" s="89"/>
    </row>
    <row r="3651" spans="2:20" s="86" customFormat="1" ht="10.199999999999999">
      <c r="B3651" s="87"/>
      <c r="C3651" s="87"/>
      <c r="D3651" s="89"/>
      <c r="R3651" s="89"/>
      <c r="S3651" s="89"/>
      <c r="T3651" s="89"/>
    </row>
    <row r="3652" spans="2:20" s="86" customFormat="1" ht="10.199999999999999">
      <c r="B3652" s="87"/>
      <c r="C3652" s="87"/>
      <c r="D3652" s="89"/>
      <c r="R3652" s="89"/>
      <c r="S3652" s="89"/>
      <c r="T3652" s="89"/>
    </row>
    <row r="3653" spans="2:20" s="86" customFormat="1" ht="10.199999999999999">
      <c r="B3653" s="87"/>
      <c r="C3653" s="87"/>
      <c r="D3653" s="89"/>
      <c r="R3653" s="89"/>
      <c r="S3653" s="89"/>
      <c r="T3653" s="89"/>
    </row>
    <row r="3654" spans="2:20" s="86" customFormat="1" ht="10.199999999999999">
      <c r="B3654" s="87"/>
      <c r="C3654" s="87"/>
      <c r="D3654" s="89"/>
      <c r="R3654" s="89"/>
      <c r="S3654" s="89"/>
      <c r="T3654" s="89"/>
    </row>
    <row r="3655" spans="2:20" s="86" customFormat="1" ht="10.199999999999999">
      <c r="B3655" s="87"/>
      <c r="C3655" s="87"/>
      <c r="D3655" s="89"/>
      <c r="R3655" s="89"/>
      <c r="S3655" s="89"/>
      <c r="T3655" s="89"/>
    </row>
    <row r="3656" spans="2:20" s="86" customFormat="1" ht="10.199999999999999">
      <c r="B3656" s="87"/>
      <c r="C3656" s="87"/>
      <c r="D3656" s="89"/>
      <c r="R3656" s="89"/>
      <c r="S3656" s="89"/>
      <c r="T3656" s="89"/>
    </row>
    <row r="3657" spans="2:20" s="86" customFormat="1" ht="10.199999999999999">
      <c r="B3657" s="87"/>
      <c r="C3657" s="87"/>
      <c r="D3657" s="89"/>
      <c r="R3657" s="89"/>
      <c r="S3657" s="89"/>
      <c r="T3657" s="89"/>
    </row>
    <row r="3658" spans="2:20" s="86" customFormat="1" ht="10.199999999999999">
      <c r="B3658" s="87"/>
      <c r="C3658" s="87"/>
      <c r="D3658" s="89"/>
      <c r="R3658" s="89"/>
      <c r="S3658" s="89"/>
      <c r="T3658" s="89"/>
    </row>
    <row r="3659" spans="2:20" s="86" customFormat="1" ht="10.199999999999999">
      <c r="B3659" s="87"/>
      <c r="C3659" s="87"/>
      <c r="D3659" s="89"/>
      <c r="R3659" s="89"/>
      <c r="S3659" s="89"/>
      <c r="T3659" s="89"/>
    </row>
    <row r="3660" spans="2:20" s="86" customFormat="1" ht="10.199999999999999">
      <c r="B3660" s="87"/>
      <c r="C3660" s="87"/>
      <c r="D3660" s="89"/>
      <c r="R3660" s="89"/>
      <c r="S3660" s="89"/>
      <c r="T3660" s="89"/>
    </row>
    <row r="3661" spans="2:20" s="86" customFormat="1" ht="10.199999999999999">
      <c r="B3661" s="87"/>
      <c r="C3661" s="87"/>
      <c r="D3661" s="89"/>
      <c r="R3661" s="89"/>
      <c r="S3661" s="89"/>
      <c r="T3661" s="89"/>
    </row>
    <row r="3662" spans="2:20" s="86" customFormat="1" ht="10.199999999999999">
      <c r="B3662" s="87"/>
      <c r="C3662" s="87"/>
      <c r="D3662" s="89"/>
      <c r="R3662" s="89"/>
      <c r="S3662" s="89"/>
      <c r="T3662" s="89"/>
    </row>
    <row r="3663" spans="2:20" s="86" customFormat="1" ht="10.199999999999999">
      <c r="B3663" s="87"/>
      <c r="C3663" s="87"/>
      <c r="D3663" s="89"/>
      <c r="R3663" s="89"/>
      <c r="S3663" s="89"/>
      <c r="T3663" s="89"/>
    </row>
    <row r="3664" spans="2:20" s="86" customFormat="1" ht="10.199999999999999">
      <c r="B3664" s="87"/>
      <c r="C3664" s="87"/>
      <c r="D3664" s="89"/>
      <c r="R3664" s="89"/>
      <c r="S3664" s="89"/>
      <c r="T3664" s="89"/>
    </row>
    <row r="3665" spans="2:20" s="86" customFormat="1" ht="10.199999999999999">
      <c r="B3665" s="87"/>
      <c r="C3665" s="87"/>
      <c r="D3665" s="89"/>
      <c r="R3665" s="89"/>
      <c r="S3665" s="89"/>
      <c r="T3665" s="89"/>
    </row>
    <row r="3666" spans="2:20" s="86" customFormat="1" ht="10.199999999999999">
      <c r="B3666" s="87"/>
      <c r="C3666" s="87"/>
      <c r="D3666" s="89"/>
      <c r="R3666" s="89"/>
      <c r="S3666" s="89"/>
      <c r="T3666" s="89"/>
    </row>
    <row r="3667" spans="2:20" s="86" customFormat="1" ht="10.199999999999999">
      <c r="B3667" s="87"/>
      <c r="C3667" s="87"/>
      <c r="D3667" s="89"/>
      <c r="R3667" s="89"/>
      <c r="S3667" s="89"/>
      <c r="T3667" s="89"/>
    </row>
    <row r="3668" spans="2:20" s="86" customFormat="1" ht="10.199999999999999">
      <c r="B3668" s="87"/>
      <c r="C3668" s="87"/>
      <c r="D3668" s="89"/>
      <c r="R3668" s="89"/>
      <c r="S3668" s="89"/>
      <c r="T3668" s="89"/>
    </row>
    <row r="3669" spans="2:20" s="86" customFormat="1" ht="10.199999999999999">
      <c r="B3669" s="87"/>
      <c r="C3669" s="87"/>
      <c r="D3669" s="89"/>
      <c r="R3669" s="89"/>
      <c r="S3669" s="89"/>
      <c r="T3669" s="89"/>
    </row>
    <row r="3670" spans="2:20" s="86" customFormat="1" ht="10.199999999999999">
      <c r="B3670" s="87"/>
      <c r="C3670" s="87"/>
      <c r="D3670" s="89"/>
      <c r="R3670" s="89"/>
      <c r="S3670" s="89"/>
      <c r="T3670" s="89"/>
    </row>
    <row r="3671" spans="2:20" s="86" customFormat="1" ht="10.199999999999999">
      <c r="B3671" s="87"/>
      <c r="C3671" s="87"/>
      <c r="D3671" s="89"/>
      <c r="R3671" s="89"/>
      <c r="S3671" s="89"/>
      <c r="T3671" s="89"/>
    </row>
    <row r="3672" spans="2:20" s="86" customFormat="1" ht="10.199999999999999">
      <c r="B3672" s="87"/>
      <c r="C3672" s="87"/>
      <c r="D3672" s="89"/>
      <c r="R3672" s="89"/>
      <c r="S3672" s="89"/>
      <c r="T3672" s="89"/>
    </row>
    <row r="3673" spans="2:20" s="86" customFormat="1" ht="10.199999999999999">
      <c r="B3673" s="87"/>
      <c r="C3673" s="87"/>
      <c r="D3673" s="89"/>
      <c r="R3673" s="89"/>
      <c r="S3673" s="89"/>
      <c r="T3673" s="89"/>
    </row>
    <row r="3674" spans="2:20" s="86" customFormat="1" ht="10.199999999999999">
      <c r="B3674" s="87"/>
      <c r="C3674" s="87"/>
      <c r="D3674" s="89"/>
      <c r="R3674" s="89"/>
      <c r="S3674" s="89"/>
      <c r="T3674" s="89"/>
    </row>
    <row r="3675" spans="2:20" s="86" customFormat="1" ht="10.199999999999999">
      <c r="B3675" s="87"/>
      <c r="C3675" s="87"/>
      <c r="D3675" s="89"/>
      <c r="R3675" s="89"/>
      <c r="S3675" s="89"/>
      <c r="T3675" s="89"/>
    </row>
    <row r="3676" spans="2:20" s="86" customFormat="1" ht="10.199999999999999">
      <c r="B3676" s="87"/>
      <c r="C3676" s="87"/>
      <c r="D3676" s="89"/>
      <c r="R3676" s="89"/>
      <c r="S3676" s="89"/>
      <c r="T3676" s="89"/>
    </row>
    <row r="3677" spans="2:20" s="86" customFormat="1" ht="10.199999999999999">
      <c r="B3677" s="87"/>
      <c r="C3677" s="87"/>
      <c r="D3677" s="89"/>
      <c r="R3677" s="89"/>
      <c r="S3677" s="89"/>
      <c r="T3677" s="89"/>
    </row>
    <row r="3678" spans="2:20" s="86" customFormat="1" ht="10.199999999999999">
      <c r="B3678" s="87"/>
      <c r="C3678" s="87"/>
      <c r="D3678" s="89"/>
      <c r="R3678" s="89"/>
      <c r="S3678" s="89"/>
      <c r="T3678" s="89"/>
    </row>
    <row r="3679" spans="2:20" s="86" customFormat="1" ht="10.199999999999999">
      <c r="B3679" s="87"/>
      <c r="C3679" s="87"/>
      <c r="D3679" s="89"/>
      <c r="R3679" s="89"/>
      <c r="S3679" s="89"/>
      <c r="T3679" s="89"/>
    </row>
    <row r="3680" spans="2:20" s="86" customFormat="1" ht="10.199999999999999">
      <c r="B3680" s="87"/>
      <c r="C3680" s="87"/>
      <c r="D3680" s="89"/>
      <c r="R3680" s="89"/>
      <c r="S3680" s="89"/>
      <c r="T3680" s="89"/>
    </row>
    <row r="3681" spans="2:20" s="86" customFormat="1" ht="10.199999999999999">
      <c r="B3681" s="87"/>
      <c r="C3681" s="87"/>
      <c r="D3681" s="89"/>
      <c r="R3681" s="89"/>
      <c r="S3681" s="89"/>
      <c r="T3681" s="89"/>
    </row>
    <row r="3682" spans="2:20" s="86" customFormat="1" ht="10.199999999999999">
      <c r="B3682" s="87"/>
      <c r="C3682" s="87"/>
      <c r="D3682" s="89"/>
      <c r="R3682" s="89"/>
      <c r="S3682" s="89"/>
      <c r="T3682" s="89"/>
    </row>
    <row r="3683" spans="2:20" s="86" customFormat="1" ht="10.199999999999999">
      <c r="B3683" s="87"/>
      <c r="C3683" s="87"/>
      <c r="D3683" s="89"/>
      <c r="R3683" s="89"/>
      <c r="S3683" s="89"/>
      <c r="T3683" s="89"/>
    </row>
    <row r="3684" spans="2:20" s="86" customFormat="1" ht="10.199999999999999">
      <c r="B3684" s="87"/>
      <c r="C3684" s="87"/>
      <c r="D3684" s="89"/>
      <c r="R3684" s="89"/>
      <c r="S3684" s="89"/>
      <c r="T3684" s="89"/>
    </row>
    <row r="3685" spans="2:20" s="86" customFormat="1" ht="10.199999999999999">
      <c r="B3685" s="87"/>
      <c r="C3685" s="87"/>
      <c r="D3685" s="89"/>
      <c r="R3685" s="89"/>
      <c r="S3685" s="89"/>
      <c r="T3685" s="89"/>
    </row>
    <row r="3686" spans="2:20" s="86" customFormat="1" ht="10.199999999999999">
      <c r="B3686" s="87"/>
      <c r="C3686" s="87"/>
      <c r="D3686" s="89"/>
      <c r="R3686" s="89"/>
      <c r="S3686" s="89"/>
      <c r="T3686" s="89"/>
    </row>
    <row r="3687" spans="2:20" s="86" customFormat="1" ht="10.199999999999999">
      <c r="B3687" s="87"/>
      <c r="C3687" s="87"/>
      <c r="D3687" s="89"/>
      <c r="R3687" s="89"/>
      <c r="S3687" s="89"/>
      <c r="T3687" s="89"/>
    </row>
    <row r="3688" spans="2:20" s="86" customFormat="1" ht="10.199999999999999">
      <c r="B3688" s="87"/>
      <c r="C3688" s="87"/>
      <c r="D3688" s="89"/>
      <c r="R3688" s="89"/>
      <c r="S3688" s="89"/>
      <c r="T3688" s="89"/>
    </row>
    <row r="3689" spans="2:20" s="86" customFormat="1" ht="10.199999999999999">
      <c r="B3689" s="87"/>
      <c r="C3689" s="87"/>
      <c r="D3689" s="89"/>
      <c r="R3689" s="89"/>
      <c r="S3689" s="89"/>
      <c r="T3689" s="89"/>
    </row>
    <row r="3690" spans="2:20" s="86" customFormat="1" ht="10.199999999999999">
      <c r="B3690" s="87"/>
      <c r="C3690" s="87"/>
      <c r="D3690" s="89"/>
      <c r="R3690" s="89"/>
      <c r="S3690" s="89"/>
      <c r="T3690" s="89"/>
    </row>
    <row r="3691" spans="2:20" s="86" customFormat="1" ht="10.199999999999999">
      <c r="B3691" s="87"/>
      <c r="C3691" s="87"/>
      <c r="D3691" s="89"/>
      <c r="R3691" s="89"/>
      <c r="S3691" s="89"/>
      <c r="T3691" s="89"/>
    </row>
    <row r="3692" spans="2:20" s="86" customFormat="1" ht="10.199999999999999">
      <c r="B3692" s="87"/>
      <c r="C3692" s="87"/>
      <c r="D3692" s="89"/>
      <c r="R3692" s="89"/>
      <c r="S3692" s="89"/>
      <c r="T3692" s="89"/>
    </row>
    <row r="3693" spans="2:20" s="86" customFormat="1" ht="10.199999999999999">
      <c r="B3693" s="87"/>
      <c r="C3693" s="87"/>
      <c r="D3693" s="89"/>
      <c r="R3693" s="89"/>
      <c r="S3693" s="89"/>
      <c r="T3693" s="89"/>
    </row>
    <row r="3694" spans="2:20" s="86" customFormat="1" ht="10.199999999999999">
      <c r="B3694" s="87"/>
      <c r="C3694" s="87"/>
      <c r="D3694" s="89"/>
      <c r="R3694" s="89"/>
      <c r="S3694" s="89"/>
      <c r="T3694" s="89"/>
    </row>
    <row r="3695" spans="2:20" s="86" customFormat="1" ht="10.199999999999999">
      <c r="B3695" s="87"/>
      <c r="C3695" s="87"/>
      <c r="D3695" s="89"/>
      <c r="R3695" s="89"/>
      <c r="S3695" s="89"/>
      <c r="T3695" s="89"/>
    </row>
    <row r="3696" spans="2:20" s="86" customFormat="1" ht="10.199999999999999">
      <c r="B3696" s="87"/>
      <c r="C3696" s="87"/>
      <c r="D3696" s="89"/>
      <c r="R3696" s="89"/>
      <c r="S3696" s="89"/>
      <c r="T3696" s="89"/>
    </row>
    <row r="3697" spans="2:20" s="86" customFormat="1" ht="10.199999999999999">
      <c r="B3697" s="87"/>
      <c r="C3697" s="87"/>
      <c r="D3697" s="89"/>
      <c r="R3697" s="89"/>
      <c r="S3697" s="89"/>
      <c r="T3697" s="89"/>
    </row>
    <row r="3698" spans="2:20" s="86" customFormat="1" ht="10.199999999999999">
      <c r="B3698" s="87"/>
      <c r="C3698" s="87"/>
      <c r="D3698" s="89"/>
      <c r="R3698" s="89"/>
      <c r="S3698" s="89"/>
      <c r="T3698" s="89"/>
    </row>
    <row r="3699" spans="2:20" s="86" customFormat="1" ht="10.199999999999999">
      <c r="B3699" s="87"/>
      <c r="C3699" s="87"/>
      <c r="D3699" s="89"/>
      <c r="R3699" s="89"/>
      <c r="S3699" s="89"/>
      <c r="T3699" s="89"/>
    </row>
    <row r="3700" spans="2:20" s="86" customFormat="1" ht="10.199999999999999">
      <c r="B3700" s="87"/>
      <c r="C3700" s="87"/>
      <c r="D3700" s="89"/>
      <c r="R3700" s="89"/>
      <c r="S3700" s="89"/>
      <c r="T3700" s="89"/>
    </row>
    <row r="3701" spans="2:20" s="86" customFormat="1" ht="10.199999999999999">
      <c r="B3701" s="87"/>
      <c r="C3701" s="87"/>
      <c r="D3701" s="89"/>
      <c r="R3701" s="89"/>
      <c r="S3701" s="89"/>
      <c r="T3701" s="89"/>
    </row>
    <row r="3702" spans="2:20" s="86" customFormat="1" ht="10.199999999999999">
      <c r="B3702" s="87"/>
      <c r="C3702" s="87"/>
      <c r="D3702" s="89"/>
      <c r="R3702" s="89"/>
      <c r="S3702" s="89"/>
      <c r="T3702" s="89"/>
    </row>
    <row r="3703" spans="2:20" s="86" customFormat="1" ht="10.199999999999999">
      <c r="B3703" s="87"/>
      <c r="C3703" s="87"/>
      <c r="D3703" s="89"/>
      <c r="R3703" s="89"/>
      <c r="S3703" s="89"/>
      <c r="T3703" s="89"/>
    </row>
    <row r="3704" spans="2:20" s="86" customFormat="1" ht="10.199999999999999">
      <c r="B3704" s="87"/>
      <c r="C3704" s="87"/>
      <c r="D3704" s="89"/>
      <c r="R3704" s="89"/>
      <c r="S3704" s="89"/>
      <c r="T3704" s="89"/>
    </row>
    <row r="3705" spans="2:20" s="86" customFormat="1" ht="10.199999999999999">
      <c r="B3705" s="87"/>
      <c r="C3705" s="87"/>
      <c r="D3705" s="89"/>
      <c r="R3705" s="89"/>
      <c r="S3705" s="89"/>
      <c r="T3705" s="89"/>
    </row>
    <row r="3706" spans="2:20" s="86" customFormat="1" ht="10.199999999999999">
      <c r="B3706" s="87"/>
      <c r="C3706" s="87"/>
      <c r="D3706" s="89"/>
      <c r="R3706" s="89"/>
      <c r="S3706" s="89"/>
      <c r="T3706" s="89"/>
    </row>
    <row r="3707" spans="2:20" s="86" customFormat="1" ht="10.199999999999999">
      <c r="B3707" s="87"/>
      <c r="C3707" s="87"/>
      <c r="D3707" s="89"/>
      <c r="R3707" s="89"/>
      <c r="S3707" s="89"/>
      <c r="T3707" s="89"/>
    </row>
    <row r="3708" spans="2:20" s="86" customFormat="1" ht="10.199999999999999">
      <c r="B3708" s="87"/>
      <c r="C3708" s="87"/>
      <c r="D3708" s="89"/>
      <c r="R3708" s="89"/>
      <c r="S3708" s="89"/>
      <c r="T3708" s="89"/>
    </row>
    <row r="3709" spans="2:20" s="86" customFormat="1" ht="10.199999999999999">
      <c r="B3709" s="87"/>
      <c r="C3709" s="87"/>
      <c r="D3709" s="89"/>
      <c r="R3709" s="89"/>
      <c r="S3709" s="89"/>
      <c r="T3709" s="89"/>
    </row>
    <row r="3710" spans="2:20" s="86" customFormat="1" ht="10.199999999999999">
      <c r="B3710" s="87"/>
      <c r="C3710" s="87"/>
      <c r="D3710" s="89"/>
      <c r="R3710" s="89"/>
      <c r="S3710" s="89"/>
      <c r="T3710" s="89"/>
    </row>
    <row r="3711" spans="2:20" s="86" customFormat="1" ht="10.199999999999999">
      <c r="B3711" s="87"/>
      <c r="C3711" s="87"/>
      <c r="D3711" s="89"/>
      <c r="R3711" s="89"/>
      <c r="S3711" s="89"/>
      <c r="T3711" s="89"/>
    </row>
    <row r="3712" spans="2:20" s="86" customFormat="1" ht="10.199999999999999">
      <c r="B3712" s="87"/>
      <c r="C3712" s="87"/>
      <c r="D3712" s="89"/>
      <c r="R3712" s="89"/>
      <c r="S3712" s="89"/>
      <c r="T3712" s="89"/>
    </row>
    <row r="3713" spans="2:20" s="86" customFormat="1" ht="10.199999999999999">
      <c r="B3713" s="87"/>
      <c r="C3713" s="87"/>
      <c r="D3713" s="89"/>
      <c r="R3713" s="89"/>
      <c r="S3713" s="89"/>
      <c r="T3713" s="89"/>
    </row>
    <row r="3714" spans="2:20" s="86" customFormat="1" ht="10.199999999999999">
      <c r="B3714" s="87"/>
      <c r="C3714" s="87"/>
      <c r="D3714" s="89"/>
      <c r="R3714" s="89"/>
      <c r="S3714" s="89"/>
      <c r="T3714" s="89"/>
    </row>
    <row r="3715" spans="2:20" s="86" customFormat="1" ht="10.199999999999999">
      <c r="B3715" s="87"/>
      <c r="C3715" s="87"/>
      <c r="D3715" s="89"/>
      <c r="R3715" s="89"/>
      <c r="S3715" s="89"/>
      <c r="T3715" s="89"/>
    </row>
    <row r="3716" spans="2:20" s="86" customFormat="1" ht="10.199999999999999">
      <c r="B3716" s="87"/>
      <c r="C3716" s="87"/>
      <c r="D3716" s="89"/>
      <c r="R3716" s="89"/>
      <c r="S3716" s="89"/>
      <c r="T3716" s="89"/>
    </row>
    <row r="3717" spans="2:20" s="86" customFormat="1" ht="10.199999999999999">
      <c r="B3717" s="87"/>
      <c r="C3717" s="87"/>
      <c r="D3717" s="89"/>
      <c r="R3717" s="89"/>
      <c r="S3717" s="89"/>
      <c r="T3717" s="89"/>
    </row>
    <row r="3718" spans="2:20" s="86" customFormat="1" ht="10.199999999999999">
      <c r="B3718" s="87"/>
      <c r="C3718" s="87"/>
      <c r="D3718" s="89"/>
      <c r="R3718" s="89"/>
      <c r="S3718" s="89"/>
      <c r="T3718" s="89"/>
    </row>
    <row r="3719" spans="2:20" s="86" customFormat="1" ht="10.199999999999999">
      <c r="B3719" s="87"/>
      <c r="C3719" s="87"/>
      <c r="D3719" s="89"/>
      <c r="R3719" s="89"/>
      <c r="S3719" s="89"/>
      <c r="T3719" s="89"/>
    </row>
    <row r="3720" spans="2:20" s="86" customFormat="1" ht="10.199999999999999">
      <c r="B3720" s="87"/>
      <c r="C3720" s="87"/>
      <c r="D3720" s="89"/>
      <c r="R3720" s="89"/>
      <c r="S3720" s="89"/>
      <c r="T3720" s="89"/>
    </row>
    <row r="3721" spans="2:20" s="86" customFormat="1" ht="10.199999999999999">
      <c r="B3721" s="87"/>
      <c r="C3721" s="87"/>
      <c r="D3721" s="89"/>
      <c r="R3721" s="89"/>
      <c r="S3721" s="89"/>
      <c r="T3721" s="89"/>
    </row>
    <row r="3722" spans="2:20" s="86" customFormat="1" ht="10.199999999999999">
      <c r="B3722" s="87"/>
      <c r="C3722" s="87"/>
      <c r="D3722" s="89"/>
      <c r="R3722" s="89"/>
      <c r="S3722" s="89"/>
      <c r="T3722" s="89"/>
    </row>
    <row r="3723" spans="2:20" s="86" customFormat="1" ht="10.199999999999999">
      <c r="B3723" s="87"/>
      <c r="C3723" s="87"/>
      <c r="D3723" s="89"/>
      <c r="R3723" s="89"/>
      <c r="S3723" s="89"/>
      <c r="T3723" s="89"/>
    </row>
    <row r="3724" spans="2:20" s="86" customFormat="1" ht="10.199999999999999">
      <c r="B3724" s="87"/>
      <c r="C3724" s="87"/>
      <c r="D3724" s="89"/>
      <c r="R3724" s="89"/>
      <c r="S3724" s="89"/>
      <c r="T3724" s="89"/>
    </row>
    <row r="3725" spans="2:20" s="86" customFormat="1" ht="10.199999999999999">
      <c r="B3725" s="87"/>
      <c r="C3725" s="87"/>
      <c r="D3725" s="89"/>
      <c r="R3725" s="89"/>
      <c r="S3725" s="89"/>
      <c r="T3725" s="89"/>
    </row>
    <row r="3726" spans="2:20" s="86" customFormat="1" ht="10.199999999999999">
      <c r="B3726" s="87"/>
      <c r="C3726" s="87"/>
      <c r="D3726" s="89"/>
      <c r="R3726" s="89"/>
      <c r="S3726" s="89"/>
      <c r="T3726" s="89"/>
    </row>
    <row r="3727" spans="2:20" s="86" customFormat="1" ht="10.199999999999999">
      <c r="B3727" s="87"/>
      <c r="C3727" s="87"/>
      <c r="D3727" s="89"/>
      <c r="R3727" s="89"/>
      <c r="S3727" s="89"/>
      <c r="T3727" s="89"/>
    </row>
    <row r="3728" spans="2:20" s="86" customFormat="1" ht="10.199999999999999">
      <c r="B3728" s="87"/>
      <c r="C3728" s="87"/>
      <c r="D3728" s="89"/>
      <c r="R3728" s="89"/>
      <c r="S3728" s="89"/>
      <c r="T3728" s="89"/>
    </row>
    <row r="3729" spans="2:20" s="86" customFormat="1" ht="10.199999999999999">
      <c r="B3729" s="87"/>
      <c r="C3729" s="87"/>
      <c r="D3729" s="89"/>
      <c r="R3729" s="89"/>
      <c r="S3729" s="89"/>
      <c r="T3729" s="89"/>
    </row>
    <row r="3730" spans="2:20" s="86" customFormat="1" ht="10.199999999999999">
      <c r="B3730" s="87"/>
      <c r="C3730" s="87"/>
      <c r="D3730" s="89"/>
      <c r="R3730" s="89"/>
      <c r="S3730" s="89"/>
      <c r="T3730" s="89"/>
    </row>
    <row r="3731" spans="2:20" s="86" customFormat="1" ht="10.199999999999999">
      <c r="B3731" s="87"/>
      <c r="C3731" s="87"/>
      <c r="D3731" s="89"/>
      <c r="R3731" s="89"/>
      <c r="S3731" s="89"/>
      <c r="T3731" s="89"/>
    </row>
    <row r="3732" spans="2:20" s="86" customFormat="1" ht="10.199999999999999">
      <c r="B3732" s="87"/>
      <c r="C3732" s="87"/>
      <c r="D3732" s="89"/>
      <c r="R3732" s="89"/>
      <c r="S3732" s="89"/>
      <c r="T3732" s="89"/>
    </row>
    <row r="3733" spans="2:20" s="86" customFormat="1" ht="10.199999999999999">
      <c r="B3733" s="87"/>
      <c r="C3733" s="87"/>
      <c r="D3733" s="89"/>
      <c r="R3733" s="89"/>
      <c r="S3733" s="89"/>
      <c r="T3733" s="89"/>
    </row>
    <row r="3734" spans="2:20" s="86" customFormat="1" ht="10.199999999999999">
      <c r="B3734" s="87"/>
      <c r="C3734" s="87"/>
      <c r="D3734" s="89"/>
      <c r="R3734" s="89"/>
      <c r="S3734" s="89"/>
      <c r="T3734" s="89"/>
    </row>
    <row r="3735" spans="2:20" s="86" customFormat="1" ht="10.199999999999999">
      <c r="B3735" s="87"/>
      <c r="C3735" s="87"/>
      <c r="D3735" s="89"/>
      <c r="R3735" s="89"/>
      <c r="S3735" s="89"/>
      <c r="T3735" s="89"/>
    </row>
    <row r="3736" spans="2:20" s="86" customFormat="1" ht="10.199999999999999">
      <c r="B3736" s="87"/>
      <c r="C3736" s="87"/>
      <c r="D3736" s="89"/>
      <c r="R3736" s="89"/>
      <c r="S3736" s="89"/>
      <c r="T3736" s="89"/>
    </row>
    <row r="3737" spans="2:20" s="86" customFormat="1" ht="10.199999999999999">
      <c r="B3737" s="87"/>
      <c r="C3737" s="87"/>
      <c r="D3737" s="89"/>
      <c r="R3737" s="89"/>
      <c r="S3737" s="89"/>
      <c r="T3737" s="89"/>
    </row>
    <row r="3738" spans="2:20" s="86" customFormat="1" ht="10.199999999999999">
      <c r="B3738" s="87"/>
      <c r="C3738" s="87"/>
      <c r="D3738" s="89"/>
      <c r="R3738" s="89"/>
      <c r="S3738" s="89"/>
      <c r="T3738" s="89"/>
    </row>
    <row r="3739" spans="2:20" s="86" customFormat="1" ht="10.199999999999999">
      <c r="B3739" s="87"/>
      <c r="C3739" s="87"/>
      <c r="D3739" s="89"/>
      <c r="R3739" s="89"/>
      <c r="S3739" s="89"/>
      <c r="T3739" s="89"/>
    </row>
    <row r="3740" spans="2:20" s="86" customFormat="1" ht="10.199999999999999">
      <c r="B3740" s="87"/>
      <c r="C3740" s="87"/>
      <c r="D3740" s="89"/>
      <c r="R3740" s="89"/>
      <c r="S3740" s="89"/>
      <c r="T3740" s="89"/>
    </row>
    <row r="3741" spans="2:20" s="86" customFormat="1" ht="10.199999999999999">
      <c r="B3741" s="87"/>
      <c r="C3741" s="87"/>
      <c r="D3741" s="89"/>
      <c r="R3741" s="89"/>
      <c r="S3741" s="89"/>
      <c r="T3741" s="89"/>
    </row>
    <row r="3742" spans="2:20" s="86" customFormat="1" ht="10.199999999999999">
      <c r="B3742" s="87"/>
      <c r="C3742" s="87"/>
      <c r="D3742" s="89"/>
      <c r="R3742" s="89"/>
      <c r="S3742" s="89"/>
      <c r="T3742" s="89"/>
    </row>
    <row r="3743" spans="2:20" s="86" customFormat="1" ht="10.199999999999999">
      <c r="B3743" s="87"/>
      <c r="C3743" s="87"/>
      <c r="D3743" s="89"/>
      <c r="R3743" s="89"/>
      <c r="S3743" s="89"/>
      <c r="T3743" s="89"/>
    </row>
    <row r="3744" spans="2:20" s="86" customFormat="1" ht="10.199999999999999">
      <c r="B3744" s="87"/>
      <c r="C3744" s="87"/>
      <c r="D3744" s="89"/>
      <c r="R3744" s="89"/>
      <c r="S3744" s="89"/>
      <c r="T3744" s="89"/>
    </row>
    <row r="3745" spans="2:20" s="86" customFormat="1" ht="10.199999999999999">
      <c r="B3745" s="87"/>
      <c r="C3745" s="87"/>
      <c r="D3745" s="89"/>
      <c r="R3745" s="89"/>
      <c r="S3745" s="89"/>
      <c r="T3745" s="89"/>
    </row>
    <row r="3746" spans="2:20" s="86" customFormat="1" ht="10.199999999999999">
      <c r="B3746" s="87"/>
      <c r="C3746" s="87"/>
      <c r="D3746" s="89"/>
      <c r="R3746" s="89"/>
      <c r="S3746" s="89"/>
      <c r="T3746" s="89"/>
    </row>
    <row r="3747" spans="2:20" s="86" customFormat="1" ht="10.199999999999999">
      <c r="B3747" s="87"/>
      <c r="C3747" s="87"/>
      <c r="D3747" s="89"/>
      <c r="R3747" s="89"/>
      <c r="S3747" s="89"/>
      <c r="T3747" s="89"/>
    </row>
    <row r="3748" spans="2:20" s="86" customFormat="1" ht="10.199999999999999">
      <c r="B3748" s="87"/>
      <c r="C3748" s="87"/>
      <c r="D3748" s="89"/>
      <c r="R3748" s="89"/>
      <c r="S3748" s="89"/>
      <c r="T3748" s="89"/>
    </row>
    <row r="3749" spans="2:20" s="86" customFormat="1" ht="10.199999999999999">
      <c r="B3749" s="87"/>
      <c r="C3749" s="87"/>
      <c r="D3749" s="89"/>
      <c r="R3749" s="89"/>
      <c r="S3749" s="89"/>
      <c r="T3749" s="89"/>
    </row>
    <row r="3750" spans="2:20" s="86" customFormat="1" ht="10.199999999999999">
      <c r="B3750" s="87"/>
      <c r="C3750" s="87"/>
      <c r="D3750" s="89"/>
      <c r="R3750" s="89"/>
      <c r="S3750" s="89"/>
      <c r="T3750" s="89"/>
    </row>
    <row r="3751" spans="2:20" s="86" customFormat="1" ht="10.199999999999999">
      <c r="B3751" s="87"/>
      <c r="C3751" s="87"/>
      <c r="D3751" s="89"/>
      <c r="R3751" s="89"/>
      <c r="S3751" s="89"/>
      <c r="T3751" s="89"/>
    </row>
    <row r="3752" spans="2:20" s="86" customFormat="1" ht="10.199999999999999">
      <c r="B3752" s="87"/>
      <c r="C3752" s="87"/>
      <c r="D3752" s="89"/>
      <c r="R3752" s="89"/>
      <c r="S3752" s="89"/>
      <c r="T3752" s="89"/>
    </row>
    <row r="3753" spans="2:20" s="86" customFormat="1" ht="10.199999999999999">
      <c r="B3753" s="87"/>
      <c r="C3753" s="87"/>
      <c r="D3753" s="89"/>
      <c r="R3753" s="89"/>
      <c r="S3753" s="89"/>
      <c r="T3753" s="89"/>
    </row>
    <row r="3754" spans="2:20" s="86" customFormat="1" ht="10.199999999999999">
      <c r="B3754" s="87"/>
      <c r="C3754" s="87"/>
      <c r="D3754" s="89"/>
      <c r="R3754" s="89"/>
      <c r="S3754" s="89"/>
      <c r="T3754" s="89"/>
    </row>
    <row r="3755" spans="2:20" s="86" customFormat="1" ht="10.199999999999999">
      <c r="B3755" s="87"/>
      <c r="C3755" s="87"/>
      <c r="D3755" s="89"/>
      <c r="R3755" s="89"/>
      <c r="S3755" s="89"/>
      <c r="T3755" s="89"/>
    </row>
    <row r="3756" spans="2:20" s="86" customFormat="1" ht="10.199999999999999">
      <c r="B3756" s="87"/>
      <c r="C3756" s="87"/>
      <c r="D3756" s="89"/>
      <c r="R3756" s="89"/>
      <c r="S3756" s="89"/>
      <c r="T3756" s="89"/>
    </row>
    <row r="3757" spans="2:20" s="86" customFormat="1" ht="10.199999999999999">
      <c r="B3757" s="87"/>
      <c r="C3757" s="87"/>
      <c r="D3757" s="89"/>
      <c r="R3757" s="89"/>
      <c r="S3757" s="89"/>
      <c r="T3757" s="89"/>
    </row>
    <row r="3758" spans="2:20" s="86" customFormat="1" ht="10.199999999999999">
      <c r="B3758" s="87"/>
      <c r="C3758" s="87"/>
      <c r="D3758" s="89"/>
      <c r="R3758" s="89"/>
      <c r="S3758" s="89"/>
      <c r="T3758" s="89"/>
    </row>
    <row r="3759" spans="2:20" s="86" customFormat="1" ht="10.199999999999999">
      <c r="B3759" s="87"/>
      <c r="C3759" s="87"/>
      <c r="D3759" s="89"/>
      <c r="R3759" s="89"/>
      <c r="S3759" s="89"/>
      <c r="T3759" s="89"/>
    </row>
    <row r="3760" spans="2:20" s="86" customFormat="1" ht="10.199999999999999">
      <c r="B3760" s="87"/>
      <c r="C3760" s="87"/>
      <c r="D3760" s="89"/>
      <c r="R3760" s="89"/>
      <c r="S3760" s="89"/>
      <c r="T3760" s="89"/>
    </row>
    <row r="3761" spans="2:20" s="86" customFormat="1" ht="10.199999999999999">
      <c r="B3761" s="87"/>
      <c r="C3761" s="87"/>
      <c r="D3761" s="89"/>
      <c r="R3761" s="89"/>
      <c r="S3761" s="89"/>
      <c r="T3761" s="89"/>
    </row>
    <row r="3762" spans="2:20" s="86" customFormat="1" ht="10.199999999999999">
      <c r="B3762" s="87"/>
      <c r="C3762" s="87"/>
      <c r="D3762" s="89"/>
      <c r="R3762" s="89"/>
      <c r="S3762" s="89"/>
      <c r="T3762" s="89"/>
    </row>
    <row r="3763" spans="2:20" s="86" customFormat="1" ht="10.199999999999999">
      <c r="B3763" s="87"/>
      <c r="C3763" s="87"/>
      <c r="D3763" s="89"/>
      <c r="R3763" s="89"/>
      <c r="S3763" s="89"/>
      <c r="T3763" s="89"/>
    </row>
    <row r="3764" spans="2:20" s="86" customFormat="1" ht="10.199999999999999">
      <c r="B3764" s="87"/>
      <c r="C3764" s="87"/>
      <c r="D3764" s="89"/>
      <c r="R3764" s="89"/>
      <c r="S3764" s="89"/>
      <c r="T3764" s="89"/>
    </row>
    <row r="3765" spans="2:20" s="86" customFormat="1" ht="10.199999999999999">
      <c r="B3765" s="87"/>
      <c r="C3765" s="87"/>
      <c r="D3765" s="89"/>
      <c r="R3765" s="89"/>
      <c r="S3765" s="89"/>
      <c r="T3765" s="89"/>
    </row>
    <row r="3766" spans="2:20" s="86" customFormat="1" ht="10.199999999999999">
      <c r="B3766" s="87"/>
      <c r="C3766" s="87"/>
      <c r="D3766" s="89"/>
      <c r="R3766" s="89"/>
      <c r="S3766" s="89"/>
      <c r="T3766" s="89"/>
    </row>
    <row r="3767" spans="2:20" s="86" customFormat="1" ht="10.199999999999999">
      <c r="B3767" s="87"/>
      <c r="C3767" s="87"/>
      <c r="D3767" s="89"/>
      <c r="R3767" s="89"/>
      <c r="S3767" s="89"/>
      <c r="T3767" s="89"/>
    </row>
    <row r="3768" spans="2:20" s="86" customFormat="1" ht="10.199999999999999">
      <c r="B3768" s="87"/>
      <c r="C3768" s="87"/>
      <c r="D3768" s="89"/>
      <c r="R3768" s="89"/>
      <c r="S3768" s="89"/>
      <c r="T3768" s="89"/>
    </row>
    <row r="3769" spans="2:20" s="86" customFormat="1" ht="10.199999999999999">
      <c r="B3769" s="87"/>
      <c r="C3769" s="87"/>
      <c r="D3769" s="89"/>
      <c r="R3769" s="89"/>
      <c r="S3769" s="89"/>
      <c r="T3769" s="89"/>
    </row>
    <row r="3770" spans="2:20" s="86" customFormat="1" ht="10.199999999999999">
      <c r="B3770" s="87"/>
      <c r="C3770" s="87"/>
      <c r="D3770" s="89"/>
      <c r="R3770" s="89"/>
      <c r="S3770" s="89"/>
      <c r="T3770" s="89"/>
    </row>
    <row r="3771" spans="2:20" s="86" customFormat="1" ht="10.199999999999999">
      <c r="B3771" s="87"/>
      <c r="C3771" s="87"/>
      <c r="D3771" s="89"/>
      <c r="R3771" s="89"/>
      <c r="S3771" s="89"/>
      <c r="T3771" s="89"/>
    </row>
    <row r="3772" spans="2:20" s="86" customFormat="1" ht="10.199999999999999">
      <c r="B3772" s="87"/>
      <c r="C3772" s="87"/>
      <c r="D3772" s="89"/>
      <c r="R3772" s="89"/>
      <c r="S3772" s="89"/>
      <c r="T3772" s="89"/>
    </row>
    <row r="3773" spans="2:20" s="86" customFormat="1" ht="10.199999999999999">
      <c r="B3773" s="87"/>
      <c r="C3773" s="87"/>
      <c r="D3773" s="89"/>
      <c r="R3773" s="89"/>
      <c r="S3773" s="89"/>
      <c r="T3773" s="89"/>
    </row>
    <row r="3774" spans="2:20" s="86" customFormat="1" ht="10.199999999999999">
      <c r="B3774" s="87"/>
      <c r="C3774" s="87"/>
      <c r="D3774" s="89"/>
      <c r="R3774" s="89"/>
      <c r="S3774" s="89"/>
      <c r="T3774" s="89"/>
    </row>
    <row r="3775" spans="2:20" s="86" customFormat="1" ht="10.199999999999999">
      <c r="B3775" s="87"/>
      <c r="C3775" s="87"/>
      <c r="D3775" s="89"/>
      <c r="R3775" s="89"/>
      <c r="S3775" s="89"/>
      <c r="T3775" s="89"/>
    </row>
    <row r="3776" spans="2:20" s="86" customFormat="1" ht="10.199999999999999">
      <c r="B3776" s="87"/>
      <c r="C3776" s="87"/>
      <c r="D3776" s="89"/>
      <c r="R3776" s="89"/>
      <c r="S3776" s="89"/>
      <c r="T3776" s="89"/>
    </row>
    <row r="3777" spans="2:20" s="86" customFormat="1" ht="10.199999999999999">
      <c r="B3777" s="87"/>
      <c r="C3777" s="87"/>
      <c r="D3777" s="89"/>
      <c r="R3777" s="89"/>
      <c r="S3777" s="89"/>
      <c r="T3777" s="89"/>
    </row>
    <row r="3778" spans="2:20" s="86" customFormat="1" ht="10.199999999999999">
      <c r="B3778" s="87"/>
      <c r="C3778" s="87"/>
      <c r="D3778" s="89"/>
      <c r="R3778" s="89"/>
      <c r="S3778" s="89"/>
      <c r="T3778" s="89"/>
    </row>
    <row r="3779" spans="2:20" s="86" customFormat="1" ht="10.199999999999999">
      <c r="B3779" s="87"/>
      <c r="C3779" s="87"/>
      <c r="D3779" s="89"/>
      <c r="R3779" s="89"/>
      <c r="S3779" s="89"/>
      <c r="T3779" s="89"/>
    </row>
    <row r="3780" spans="2:20" s="86" customFormat="1" ht="10.199999999999999">
      <c r="B3780" s="87"/>
      <c r="C3780" s="87"/>
      <c r="D3780" s="89"/>
      <c r="R3780" s="89"/>
      <c r="S3780" s="89"/>
      <c r="T3780" s="89"/>
    </row>
    <row r="3781" spans="2:20" s="86" customFormat="1" ht="10.199999999999999">
      <c r="B3781" s="87"/>
      <c r="C3781" s="87"/>
      <c r="D3781" s="89"/>
      <c r="R3781" s="89"/>
      <c r="S3781" s="89"/>
      <c r="T3781" s="89"/>
    </row>
    <row r="3782" spans="2:20" s="86" customFormat="1" ht="10.199999999999999">
      <c r="B3782" s="87"/>
      <c r="C3782" s="87"/>
      <c r="D3782" s="89"/>
      <c r="R3782" s="89"/>
      <c r="S3782" s="89"/>
      <c r="T3782" s="89"/>
    </row>
    <row r="3783" spans="2:20" s="86" customFormat="1" ht="10.199999999999999">
      <c r="B3783" s="87"/>
      <c r="C3783" s="87"/>
      <c r="D3783" s="89"/>
      <c r="R3783" s="89"/>
      <c r="S3783" s="89"/>
      <c r="T3783" s="89"/>
    </row>
    <row r="3784" spans="2:20" s="86" customFormat="1" ht="10.199999999999999">
      <c r="B3784" s="87"/>
      <c r="C3784" s="87"/>
      <c r="D3784" s="89"/>
      <c r="R3784" s="89"/>
      <c r="S3784" s="89"/>
      <c r="T3784" s="89"/>
    </row>
    <row r="3785" spans="2:20" s="86" customFormat="1" ht="10.199999999999999">
      <c r="B3785" s="87"/>
      <c r="C3785" s="87"/>
      <c r="D3785" s="89"/>
      <c r="R3785" s="89"/>
      <c r="S3785" s="89"/>
      <c r="T3785" s="89"/>
    </row>
    <row r="3786" spans="2:20" s="86" customFormat="1" ht="10.199999999999999">
      <c r="B3786" s="87"/>
      <c r="C3786" s="87"/>
      <c r="D3786" s="89"/>
      <c r="R3786" s="89"/>
      <c r="S3786" s="89"/>
      <c r="T3786" s="89"/>
    </row>
    <row r="3787" spans="2:20" s="86" customFormat="1" ht="10.199999999999999">
      <c r="B3787" s="87"/>
      <c r="C3787" s="87"/>
      <c r="D3787" s="89"/>
      <c r="R3787" s="89"/>
      <c r="S3787" s="89"/>
      <c r="T3787" s="89"/>
    </row>
    <row r="3788" spans="2:20" s="86" customFormat="1" ht="10.199999999999999">
      <c r="B3788" s="87"/>
      <c r="C3788" s="87"/>
      <c r="D3788" s="89"/>
      <c r="R3788" s="89"/>
      <c r="S3788" s="89"/>
      <c r="T3788" s="89"/>
    </row>
    <row r="3789" spans="2:20" s="86" customFormat="1" ht="10.199999999999999">
      <c r="B3789" s="87"/>
      <c r="C3789" s="87"/>
      <c r="D3789" s="89"/>
      <c r="R3789" s="89"/>
      <c r="S3789" s="89"/>
      <c r="T3789" s="89"/>
    </row>
    <row r="3790" spans="2:20" s="86" customFormat="1" ht="10.199999999999999">
      <c r="B3790" s="87"/>
      <c r="C3790" s="87"/>
      <c r="D3790" s="89"/>
      <c r="R3790" s="89"/>
      <c r="S3790" s="89"/>
      <c r="T3790" s="89"/>
    </row>
    <row r="3791" spans="2:20" s="86" customFormat="1" ht="10.199999999999999">
      <c r="B3791" s="87"/>
      <c r="C3791" s="87"/>
      <c r="D3791" s="89"/>
      <c r="R3791" s="89"/>
      <c r="S3791" s="89"/>
      <c r="T3791" s="89"/>
    </row>
    <row r="3792" spans="2:20" s="86" customFormat="1" ht="10.199999999999999">
      <c r="B3792" s="87"/>
      <c r="C3792" s="87"/>
      <c r="D3792" s="89"/>
      <c r="R3792" s="89"/>
      <c r="S3792" s="89"/>
      <c r="T3792" s="89"/>
    </row>
    <row r="3793" spans="2:20" s="86" customFormat="1" ht="10.199999999999999">
      <c r="B3793" s="87"/>
      <c r="C3793" s="87"/>
      <c r="D3793" s="89"/>
      <c r="R3793" s="89"/>
      <c r="S3793" s="89"/>
      <c r="T3793" s="89"/>
    </row>
    <row r="3794" spans="2:20" s="86" customFormat="1" ht="10.199999999999999">
      <c r="B3794" s="87"/>
      <c r="C3794" s="87"/>
      <c r="D3794" s="89"/>
      <c r="R3794" s="89"/>
      <c r="S3794" s="89"/>
      <c r="T3794" s="89"/>
    </row>
    <row r="3795" spans="2:20" s="86" customFormat="1" ht="10.199999999999999">
      <c r="B3795" s="87"/>
      <c r="C3795" s="87"/>
      <c r="D3795" s="89"/>
      <c r="R3795" s="89"/>
      <c r="S3795" s="89"/>
      <c r="T3795" s="89"/>
    </row>
    <row r="3796" spans="2:20" s="86" customFormat="1" ht="10.199999999999999">
      <c r="B3796" s="87"/>
      <c r="C3796" s="87"/>
      <c r="D3796" s="89"/>
      <c r="R3796" s="89"/>
      <c r="S3796" s="89"/>
      <c r="T3796" s="89"/>
    </row>
    <row r="3797" spans="2:20" s="86" customFormat="1" ht="10.199999999999999">
      <c r="B3797" s="87"/>
      <c r="C3797" s="87"/>
      <c r="D3797" s="89"/>
      <c r="R3797" s="89"/>
      <c r="S3797" s="89"/>
      <c r="T3797" s="89"/>
    </row>
    <row r="3798" spans="2:20" s="86" customFormat="1" ht="10.199999999999999">
      <c r="B3798" s="87"/>
      <c r="C3798" s="87"/>
      <c r="D3798" s="89"/>
      <c r="R3798" s="89"/>
      <c r="S3798" s="89"/>
      <c r="T3798" s="89"/>
    </row>
    <row r="3799" spans="2:20" s="86" customFormat="1" ht="10.199999999999999">
      <c r="B3799" s="87"/>
      <c r="C3799" s="87"/>
      <c r="D3799" s="89"/>
      <c r="R3799" s="89"/>
      <c r="S3799" s="89"/>
      <c r="T3799" s="89"/>
    </row>
    <row r="3800" spans="2:20" s="86" customFormat="1" ht="10.199999999999999">
      <c r="B3800" s="87"/>
      <c r="C3800" s="87"/>
      <c r="D3800" s="89"/>
      <c r="R3800" s="89"/>
      <c r="S3800" s="89"/>
      <c r="T3800" s="89"/>
    </row>
    <row r="3801" spans="2:20" s="86" customFormat="1" ht="10.199999999999999">
      <c r="B3801" s="87"/>
      <c r="C3801" s="87"/>
      <c r="D3801" s="89"/>
      <c r="R3801" s="89"/>
      <c r="S3801" s="89"/>
      <c r="T3801" s="89"/>
    </row>
    <row r="3802" spans="2:20" s="86" customFormat="1" ht="10.199999999999999">
      <c r="B3802" s="87"/>
      <c r="C3802" s="87"/>
      <c r="D3802" s="89"/>
      <c r="R3802" s="89"/>
      <c r="S3802" s="89"/>
      <c r="T3802" s="89"/>
    </row>
    <row r="3803" spans="2:20" s="86" customFormat="1" ht="10.199999999999999">
      <c r="B3803" s="87"/>
      <c r="C3803" s="87"/>
      <c r="D3803" s="89"/>
      <c r="R3803" s="89"/>
      <c r="S3803" s="89"/>
      <c r="T3803" s="89"/>
    </row>
    <row r="3804" spans="2:20" s="86" customFormat="1" ht="10.199999999999999">
      <c r="B3804" s="87"/>
      <c r="C3804" s="87"/>
      <c r="D3804" s="89"/>
      <c r="R3804" s="89"/>
      <c r="S3804" s="89"/>
      <c r="T3804" s="89"/>
    </row>
    <row r="3805" spans="2:20" s="86" customFormat="1" ht="10.199999999999999">
      <c r="B3805" s="87"/>
      <c r="C3805" s="87"/>
      <c r="D3805" s="89"/>
      <c r="R3805" s="89"/>
      <c r="S3805" s="89"/>
      <c r="T3805" s="89"/>
    </row>
    <row r="3806" spans="2:20" s="86" customFormat="1" ht="10.199999999999999">
      <c r="B3806" s="87"/>
      <c r="C3806" s="87"/>
      <c r="D3806" s="89"/>
      <c r="R3806" s="89"/>
      <c r="S3806" s="89"/>
      <c r="T3806" s="89"/>
    </row>
    <row r="3807" spans="2:20" s="86" customFormat="1" ht="10.199999999999999">
      <c r="B3807" s="87"/>
      <c r="C3807" s="87"/>
      <c r="D3807" s="89"/>
      <c r="R3807" s="89"/>
      <c r="S3807" s="89"/>
      <c r="T3807" s="89"/>
    </row>
    <row r="3808" spans="2:20" s="86" customFormat="1" ht="10.199999999999999">
      <c r="B3808" s="87"/>
      <c r="C3808" s="87"/>
      <c r="D3808" s="89"/>
      <c r="R3808" s="89"/>
      <c r="S3808" s="89"/>
      <c r="T3808" s="89"/>
    </row>
    <row r="3809" spans="2:20" s="86" customFormat="1" ht="10.199999999999999">
      <c r="B3809" s="87"/>
      <c r="C3809" s="87"/>
      <c r="D3809" s="89"/>
      <c r="R3809" s="89"/>
      <c r="S3809" s="89"/>
      <c r="T3809" s="89"/>
    </row>
    <row r="3810" spans="2:20" s="86" customFormat="1" ht="10.199999999999999">
      <c r="B3810" s="87"/>
      <c r="C3810" s="87"/>
      <c r="D3810" s="89"/>
      <c r="R3810" s="89"/>
      <c r="S3810" s="89"/>
      <c r="T3810" s="89"/>
    </row>
    <row r="3811" spans="2:20" s="86" customFormat="1" ht="10.199999999999999">
      <c r="B3811" s="87"/>
      <c r="C3811" s="87"/>
      <c r="D3811" s="89"/>
      <c r="R3811" s="89"/>
      <c r="S3811" s="89"/>
      <c r="T3811" s="89"/>
    </row>
    <row r="3812" spans="2:20" s="86" customFormat="1" ht="10.199999999999999">
      <c r="B3812" s="87"/>
      <c r="C3812" s="87"/>
      <c r="D3812" s="89"/>
      <c r="R3812" s="89"/>
      <c r="S3812" s="89"/>
      <c r="T3812" s="89"/>
    </row>
    <row r="3813" spans="2:20" s="86" customFormat="1" ht="10.199999999999999">
      <c r="B3813" s="87"/>
      <c r="C3813" s="87"/>
      <c r="D3813" s="89"/>
      <c r="R3813" s="89"/>
      <c r="S3813" s="89"/>
      <c r="T3813" s="89"/>
    </row>
    <row r="3814" spans="2:20" s="86" customFormat="1" ht="10.199999999999999">
      <c r="B3814" s="87"/>
      <c r="C3814" s="87"/>
      <c r="D3814" s="89"/>
      <c r="R3814" s="89"/>
      <c r="S3814" s="89"/>
      <c r="T3814" s="89"/>
    </row>
    <row r="3815" spans="2:20" s="86" customFormat="1" ht="10.199999999999999">
      <c r="B3815" s="87"/>
      <c r="C3815" s="87"/>
      <c r="D3815" s="89"/>
      <c r="R3815" s="89"/>
      <c r="S3815" s="89"/>
      <c r="T3815" s="89"/>
    </row>
    <row r="3816" spans="2:20" s="86" customFormat="1" ht="10.199999999999999">
      <c r="B3816" s="87"/>
      <c r="C3816" s="87"/>
      <c r="D3816" s="89"/>
      <c r="R3816" s="89"/>
      <c r="S3816" s="89"/>
      <c r="T3816" s="89"/>
    </row>
    <row r="3817" spans="2:20" s="86" customFormat="1" ht="10.199999999999999">
      <c r="B3817" s="87"/>
      <c r="C3817" s="87"/>
      <c r="D3817" s="89"/>
      <c r="R3817" s="89"/>
      <c r="S3817" s="89"/>
      <c r="T3817" s="89"/>
    </row>
    <row r="3818" spans="2:20" s="86" customFormat="1" ht="10.199999999999999">
      <c r="B3818" s="87"/>
      <c r="C3818" s="87"/>
      <c r="D3818" s="89"/>
      <c r="R3818" s="89"/>
      <c r="S3818" s="89"/>
      <c r="T3818" s="89"/>
    </row>
    <row r="3819" spans="2:20" s="86" customFormat="1" ht="10.199999999999999">
      <c r="B3819" s="87"/>
      <c r="C3819" s="87"/>
      <c r="D3819" s="89"/>
      <c r="R3819" s="89"/>
      <c r="S3819" s="89"/>
      <c r="T3819" s="89"/>
    </row>
    <row r="3820" spans="2:20" s="86" customFormat="1" ht="10.199999999999999">
      <c r="B3820" s="87"/>
      <c r="C3820" s="87"/>
      <c r="D3820" s="89"/>
      <c r="R3820" s="89"/>
      <c r="S3820" s="89"/>
      <c r="T3820" s="89"/>
    </row>
    <row r="3821" spans="2:20" s="86" customFormat="1" ht="10.199999999999999">
      <c r="B3821" s="87"/>
      <c r="C3821" s="87"/>
      <c r="D3821" s="89"/>
      <c r="R3821" s="89"/>
      <c r="S3821" s="89"/>
      <c r="T3821" s="89"/>
    </row>
    <row r="3822" spans="2:20" s="86" customFormat="1" ht="10.199999999999999">
      <c r="B3822" s="87"/>
      <c r="C3822" s="87"/>
      <c r="D3822" s="89"/>
      <c r="R3822" s="89"/>
      <c r="S3822" s="89"/>
      <c r="T3822" s="89"/>
    </row>
    <row r="3823" spans="2:20" s="86" customFormat="1" ht="10.199999999999999">
      <c r="B3823" s="87"/>
      <c r="C3823" s="87"/>
      <c r="D3823" s="89"/>
      <c r="R3823" s="89"/>
      <c r="S3823" s="89"/>
      <c r="T3823" s="89"/>
    </row>
    <row r="3824" spans="2:20" s="86" customFormat="1" ht="10.199999999999999">
      <c r="B3824" s="87"/>
      <c r="C3824" s="87"/>
      <c r="D3824" s="89"/>
      <c r="R3824" s="89"/>
      <c r="S3824" s="89"/>
      <c r="T3824" s="89"/>
    </row>
    <row r="3825" spans="2:20" s="86" customFormat="1" ht="10.199999999999999">
      <c r="B3825" s="87"/>
      <c r="C3825" s="87"/>
      <c r="D3825" s="89"/>
      <c r="R3825" s="89"/>
      <c r="S3825" s="89"/>
      <c r="T3825" s="89"/>
    </row>
    <row r="3826" spans="2:20" s="86" customFormat="1" ht="10.199999999999999">
      <c r="B3826" s="87"/>
      <c r="C3826" s="87"/>
      <c r="D3826" s="89"/>
      <c r="R3826" s="89"/>
      <c r="S3826" s="89"/>
      <c r="T3826" s="89"/>
    </row>
    <row r="3827" spans="2:20" s="86" customFormat="1" ht="10.199999999999999">
      <c r="B3827" s="87"/>
      <c r="C3827" s="87"/>
      <c r="D3827" s="89"/>
      <c r="R3827" s="89"/>
      <c r="S3827" s="89"/>
      <c r="T3827" s="89"/>
    </row>
    <row r="3828" spans="2:20" s="86" customFormat="1" ht="10.199999999999999">
      <c r="B3828" s="87"/>
      <c r="C3828" s="87"/>
      <c r="D3828" s="89"/>
      <c r="R3828" s="89"/>
      <c r="S3828" s="89"/>
      <c r="T3828" s="89"/>
    </row>
    <row r="3829" spans="2:20" s="86" customFormat="1" ht="10.199999999999999">
      <c r="B3829" s="87"/>
      <c r="C3829" s="87"/>
      <c r="D3829" s="89"/>
      <c r="R3829" s="89"/>
      <c r="S3829" s="89"/>
      <c r="T3829" s="89"/>
    </row>
    <row r="3830" spans="2:20" s="86" customFormat="1" ht="10.199999999999999">
      <c r="B3830" s="87"/>
      <c r="C3830" s="87"/>
      <c r="D3830" s="89"/>
      <c r="R3830" s="89"/>
      <c r="S3830" s="89"/>
      <c r="T3830" s="89"/>
    </row>
    <row r="3831" spans="2:20" s="86" customFormat="1" ht="10.199999999999999">
      <c r="B3831" s="87"/>
      <c r="C3831" s="87"/>
      <c r="D3831" s="89"/>
      <c r="R3831" s="89"/>
      <c r="S3831" s="89"/>
      <c r="T3831" s="89"/>
    </row>
    <row r="3832" spans="2:20" s="86" customFormat="1" ht="10.199999999999999">
      <c r="B3832" s="87"/>
      <c r="C3832" s="87"/>
      <c r="D3832" s="89"/>
      <c r="R3832" s="89"/>
      <c r="S3832" s="89"/>
      <c r="T3832" s="89"/>
    </row>
    <row r="3833" spans="2:20" s="86" customFormat="1" ht="10.199999999999999">
      <c r="B3833" s="87"/>
      <c r="C3833" s="87"/>
      <c r="D3833" s="89"/>
      <c r="R3833" s="89"/>
      <c r="S3833" s="89"/>
      <c r="T3833" s="89"/>
    </row>
    <row r="3834" spans="2:20" s="86" customFormat="1" ht="10.199999999999999">
      <c r="B3834" s="87"/>
      <c r="C3834" s="87"/>
      <c r="D3834" s="89"/>
      <c r="R3834" s="89"/>
      <c r="S3834" s="89"/>
      <c r="T3834" s="89"/>
    </row>
    <row r="3835" spans="2:20" s="86" customFormat="1" ht="10.199999999999999">
      <c r="B3835" s="87"/>
      <c r="C3835" s="87"/>
      <c r="D3835" s="89"/>
      <c r="R3835" s="89"/>
      <c r="S3835" s="89"/>
      <c r="T3835" s="89"/>
    </row>
    <row r="3836" spans="2:20" s="86" customFormat="1" ht="10.199999999999999">
      <c r="B3836" s="87"/>
      <c r="C3836" s="87"/>
      <c r="D3836" s="89"/>
      <c r="R3836" s="89"/>
      <c r="S3836" s="89"/>
      <c r="T3836" s="89"/>
    </row>
    <row r="3837" spans="2:20" s="86" customFormat="1" ht="10.199999999999999">
      <c r="B3837" s="87"/>
      <c r="C3837" s="87"/>
      <c r="D3837" s="89"/>
      <c r="R3837" s="89"/>
      <c r="S3837" s="89"/>
      <c r="T3837" s="89"/>
    </row>
    <row r="3838" spans="2:20" s="86" customFormat="1" ht="10.199999999999999">
      <c r="B3838" s="87"/>
      <c r="C3838" s="87"/>
      <c r="D3838" s="89"/>
      <c r="R3838" s="89"/>
      <c r="S3838" s="89"/>
      <c r="T3838" s="89"/>
    </row>
    <row r="3839" spans="2:20" s="86" customFormat="1" ht="10.199999999999999">
      <c r="B3839" s="87"/>
      <c r="C3839" s="87"/>
      <c r="D3839" s="89"/>
      <c r="R3839" s="89"/>
      <c r="S3839" s="89"/>
      <c r="T3839" s="89"/>
    </row>
    <row r="3840" spans="2:20" s="86" customFormat="1" ht="10.199999999999999">
      <c r="B3840" s="87"/>
      <c r="C3840" s="87"/>
      <c r="D3840" s="89"/>
      <c r="R3840" s="89"/>
      <c r="S3840" s="89"/>
      <c r="T3840" s="89"/>
    </row>
    <row r="3841" spans="2:20" s="86" customFormat="1" ht="10.199999999999999">
      <c r="B3841" s="87"/>
      <c r="C3841" s="87"/>
      <c r="D3841" s="89"/>
      <c r="R3841" s="89"/>
      <c r="S3841" s="89"/>
      <c r="T3841" s="89"/>
    </row>
    <row r="3842" spans="2:20" s="86" customFormat="1" ht="10.199999999999999">
      <c r="B3842" s="87"/>
      <c r="C3842" s="87"/>
      <c r="D3842" s="89"/>
      <c r="R3842" s="89"/>
      <c r="S3842" s="89"/>
      <c r="T3842" s="89"/>
    </row>
    <row r="3843" spans="2:20" s="86" customFormat="1" ht="10.199999999999999">
      <c r="B3843" s="87"/>
      <c r="C3843" s="87"/>
      <c r="D3843" s="89"/>
      <c r="R3843" s="89"/>
      <c r="S3843" s="89"/>
      <c r="T3843" s="89"/>
    </row>
    <row r="3844" spans="2:20" s="86" customFormat="1" ht="10.199999999999999">
      <c r="B3844" s="87"/>
      <c r="C3844" s="87"/>
      <c r="D3844" s="89"/>
      <c r="R3844" s="89"/>
      <c r="S3844" s="89"/>
      <c r="T3844" s="89"/>
    </row>
    <row r="3845" spans="2:20" s="86" customFormat="1" ht="10.199999999999999">
      <c r="B3845" s="87"/>
      <c r="C3845" s="87"/>
      <c r="D3845" s="89"/>
      <c r="R3845" s="89"/>
      <c r="S3845" s="89"/>
      <c r="T3845" s="89"/>
    </row>
    <row r="3846" spans="2:20" s="86" customFormat="1" ht="10.199999999999999">
      <c r="B3846" s="87"/>
      <c r="C3846" s="87"/>
      <c r="D3846" s="89"/>
      <c r="R3846" s="89"/>
      <c r="S3846" s="89"/>
      <c r="T3846" s="89"/>
    </row>
    <row r="3847" spans="2:20" s="86" customFormat="1" ht="10.199999999999999">
      <c r="B3847" s="87"/>
      <c r="C3847" s="87"/>
      <c r="D3847" s="89"/>
      <c r="R3847" s="89"/>
      <c r="S3847" s="89"/>
      <c r="T3847" s="89"/>
    </row>
    <row r="3848" spans="2:20" s="86" customFormat="1" ht="10.199999999999999">
      <c r="B3848" s="87"/>
      <c r="C3848" s="87"/>
      <c r="D3848" s="89"/>
      <c r="R3848" s="89"/>
      <c r="S3848" s="89"/>
      <c r="T3848" s="89"/>
    </row>
    <row r="3849" spans="2:20" s="86" customFormat="1" ht="10.199999999999999">
      <c r="B3849" s="87"/>
      <c r="C3849" s="87"/>
      <c r="D3849" s="89"/>
      <c r="R3849" s="89"/>
      <c r="S3849" s="89"/>
      <c r="T3849" s="89"/>
    </row>
    <row r="3850" spans="2:20" s="86" customFormat="1" ht="10.199999999999999">
      <c r="B3850" s="87"/>
      <c r="C3850" s="87"/>
      <c r="D3850" s="89"/>
      <c r="R3850" s="89"/>
      <c r="S3850" s="89"/>
      <c r="T3850" s="89"/>
    </row>
    <row r="3851" spans="2:20" s="86" customFormat="1" ht="10.199999999999999">
      <c r="B3851" s="87"/>
      <c r="C3851" s="87"/>
      <c r="D3851" s="89"/>
      <c r="R3851" s="89"/>
      <c r="S3851" s="89"/>
      <c r="T3851" s="89"/>
    </row>
    <row r="3852" spans="2:20" s="86" customFormat="1" ht="10.199999999999999">
      <c r="B3852" s="87"/>
      <c r="C3852" s="87"/>
      <c r="D3852" s="89"/>
      <c r="R3852" s="89"/>
      <c r="S3852" s="89"/>
      <c r="T3852" s="89"/>
    </row>
    <row r="3853" spans="2:20" s="86" customFormat="1" ht="10.199999999999999">
      <c r="B3853" s="87"/>
      <c r="C3853" s="87"/>
      <c r="D3853" s="89"/>
      <c r="R3853" s="89"/>
      <c r="S3853" s="89"/>
      <c r="T3853" s="89"/>
    </row>
    <row r="3854" spans="2:20" s="86" customFormat="1" ht="10.199999999999999">
      <c r="B3854" s="87"/>
      <c r="C3854" s="87"/>
      <c r="D3854" s="89"/>
      <c r="R3854" s="89"/>
      <c r="S3854" s="89"/>
      <c r="T3854" s="89"/>
    </row>
    <row r="3855" spans="2:20" s="86" customFormat="1" ht="10.199999999999999">
      <c r="B3855" s="87"/>
      <c r="C3855" s="87"/>
      <c r="D3855" s="89"/>
      <c r="R3855" s="89"/>
      <c r="S3855" s="89"/>
      <c r="T3855" s="89"/>
    </row>
    <row r="3856" spans="2:20" s="86" customFormat="1" ht="10.199999999999999">
      <c r="B3856" s="87"/>
      <c r="C3856" s="87"/>
      <c r="D3856" s="89"/>
      <c r="R3856" s="89"/>
      <c r="S3856" s="89"/>
      <c r="T3856" s="89"/>
    </row>
    <row r="3857" spans="2:20" s="86" customFormat="1" ht="10.199999999999999">
      <c r="B3857" s="87"/>
      <c r="C3857" s="87"/>
      <c r="D3857" s="89"/>
      <c r="R3857" s="89"/>
      <c r="S3857" s="89"/>
      <c r="T3857" s="89"/>
    </row>
    <row r="3858" spans="2:20" s="86" customFormat="1" ht="10.199999999999999">
      <c r="B3858" s="87"/>
      <c r="C3858" s="87"/>
      <c r="D3858" s="89"/>
      <c r="R3858" s="89"/>
      <c r="S3858" s="89"/>
      <c r="T3858" s="89"/>
    </row>
    <row r="3859" spans="2:20" s="86" customFormat="1" ht="10.199999999999999">
      <c r="B3859" s="87"/>
      <c r="C3859" s="87"/>
      <c r="D3859" s="89"/>
      <c r="R3859" s="89"/>
      <c r="S3859" s="89"/>
      <c r="T3859" s="89"/>
    </row>
    <row r="3860" spans="2:20" s="86" customFormat="1" ht="10.199999999999999">
      <c r="B3860" s="87"/>
      <c r="C3860" s="87"/>
      <c r="D3860" s="89"/>
      <c r="R3860" s="89"/>
      <c r="S3860" s="89"/>
      <c r="T3860" s="89"/>
    </row>
    <row r="3861" spans="2:20" s="86" customFormat="1" ht="10.199999999999999">
      <c r="B3861" s="87"/>
      <c r="C3861" s="87"/>
      <c r="D3861" s="89"/>
      <c r="R3861" s="89"/>
      <c r="S3861" s="89"/>
      <c r="T3861" s="89"/>
    </row>
    <row r="3862" spans="2:20" s="86" customFormat="1" ht="10.199999999999999">
      <c r="B3862" s="87"/>
      <c r="C3862" s="87"/>
      <c r="D3862" s="89"/>
      <c r="R3862" s="89"/>
      <c r="S3862" s="89"/>
      <c r="T3862" s="89"/>
    </row>
    <row r="3863" spans="2:20" s="86" customFormat="1" ht="10.199999999999999">
      <c r="B3863" s="87"/>
      <c r="C3863" s="87"/>
      <c r="D3863" s="89"/>
      <c r="R3863" s="89"/>
      <c r="S3863" s="89"/>
      <c r="T3863" s="89"/>
    </row>
    <row r="3864" spans="2:20" s="86" customFormat="1" ht="10.199999999999999">
      <c r="B3864" s="87"/>
      <c r="C3864" s="87"/>
      <c r="D3864" s="89"/>
      <c r="R3864" s="89"/>
      <c r="S3864" s="89"/>
      <c r="T3864" s="89"/>
    </row>
    <row r="3865" spans="2:20" s="86" customFormat="1" ht="10.199999999999999">
      <c r="B3865" s="87"/>
      <c r="C3865" s="87"/>
      <c r="D3865" s="89"/>
      <c r="R3865" s="89"/>
      <c r="S3865" s="89"/>
      <c r="T3865" s="89"/>
    </row>
    <row r="3866" spans="2:20" s="86" customFormat="1" ht="10.199999999999999">
      <c r="B3866" s="87"/>
      <c r="C3866" s="87"/>
      <c r="D3866" s="89"/>
      <c r="R3866" s="89"/>
      <c r="S3866" s="89"/>
      <c r="T3866" s="89"/>
    </row>
    <row r="3867" spans="2:20" s="86" customFormat="1" ht="10.199999999999999">
      <c r="B3867" s="87"/>
      <c r="C3867" s="87"/>
      <c r="D3867" s="89"/>
      <c r="R3867" s="89"/>
      <c r="S3867" s="89"/>
      <c r="T3867" s="89"/>
    </row>
    <row r="3868" spans="2:20" s="86" customFormat="1" ht="10.199999999999999">
      <c r="B3868" s="87"/>
      <c r="C3868" s="87"/>
      <c r="D3868" s="89"/>
      <c r="R3868" s="89"/>
      <c r="S3868" s="89"/>
      <c r="T3868" s="89"/>
    </row>
    <row r="3869" spans="2:20" s="86" customFormat="1" ht="10.199999999999999">
      <c r="B3869" s="87"/>
      <c r="C3869" s="87"/>
      <c r="D3869" s="89"/>
      <c r="R3869" s="89"/>
      <c r="S3869" s="89"/>
      <c r="T3869" s="89"/>
    </row>
    <row r="3870" spans="2:20" s="86" customFormat="1" ht="10.199999999999999">
      <c r="B3870" s="87"/>
      <c r="C3870" s="87"/>
      <c r="D3870" s="89"/>
      <c r="R3870" s="89"/>
      <c r="S3870" s="89"/>
      <c r="T3870" s="89"/>
    </row>
    <row r="3871" spans="2:20" s="86" customFormat="1" ht="10.199999999999999">
      <c r="B3871" s="87"/>
      <c r="C3871" s="87"/>
      <c r="D3871" s="89"/>
      <c r="R3871" s="89"/>
      <c r="S3871" s="89"/>
      <c r="T3871" s="89"/>
    </row>
    <row r="3872" spans="2:20" s="86" customFormat="1" ht="10.199999999999999">
      <c r="B3872" s="87"/>
      <c r="C3872" s="87"/>
      <c r="D3872" s="89"/>
      <c r="R3872" s="89"/>
      <c r="S3872" s="89"/>
      <c r="T3872" s="89"/>
    </row>
    <row r="3873" spans="2:20" s="86" customFormat="1" ht="10.199999999999999">
      <c r="B3873" s="87"/>
      <c r="C3873" s="87"/>
      <c r="D3873" s="89"/>
      <c r="R3873" s="89"/>
      <c r="S3873" s="89"/>
      <c r="T3873" s="89"/>
    </row>
    <row r="3874" spans="2:20" s="86" customFormat="1" ht="10.199999999999999">
      <c r="B3874" s="87"/>
      <c r="C3874" s="87"/>
      <c r="D3874" s="89"/>
      <c r="R3874" s="89"/>
      <c r="S3874" s="89"/>
      <c r="T3874" s="89"/>
    </row>
    <row r="3875" spans="2:20" s="86" customFormat="1" ht="10.199999999999999">
      <c r="B3875" s="87"/>
      <c r="C3875" s="87"/>
      <c r="D3875" s="89"/>
      <c r="R3875" s="89"/>
      <c r="S3875" s="89"/>
      <c r="T3875" s="89"/>
    </row>
    <row r="3876" spans="2:20" s="86" customFormat="1" ht="10.199999999999999">
      <c r="B3876" s="87"/>
      <c r="C3876" s="87"/>
      <c r="D3876" s="89"/>
      <c r="R3876" s="89"/>
      <c r="S3876" s="89"/>
      <c r="T3876" s="89"/>
    </row>
    <row r="3877" spans="2:20" s="86" customFormat="1" ht="10.199999999999999">
      <c r="B3877" s="87"/>
      <c r="C3877" s="87"/>
      <c r="D3877" s="89"/>
      <c r="R3877" s="89"/>
      <c r="S3877" s="89"/>
      <c r="T3877" s="89"/>
    </row>
    <row r="3878" spans="2:20" s="86" customFormat="1" ht="10.199999999999999">
      <c r="B3878" s="87"/>
      <c r="C3878" s="87"/>
      <c r="D3878" s="89"/>
      <c r="R3878" s="89"/>
      <c r="S3878" s="89"/>
      <c r="T3878" s="89"/>
    </row>
    <row r="3879" spans="2:20" s="86" customFormat="1" ht="10.199999999999999">
      <c r="B3879" s="87"/>
      <c r="C3879" s="87"/>
      <c r="D3879" s="89"/>
      <c r="R3879" s="89"/>
      <c r="S3879" s="89"/>
      <c r="T3879" s="89"/>
    </row>
    <row r="3880" spans="2:20" s="86" customFormat="1" ht="10.199999999999999">
      <c r="B3880" s="87"/>
      <c r="C3880" s="87"/>
      <c r="D3880" s="89"/>
      <c r="R3880" s="89"/>
      <c r="S3880" s="89"/>
      <c r="T3880" s="89"/>
    </row>
    <row r="3881" spans="2:20" s="86" customFormat="1" ht="10.199999999999999">
      <c r="B3881" s="87"/>
      <c r="C3881" s="87"/>
      <c r="D3881" s="89"/>
      <c r="R3881" s="89"/>
      <c r="S3881" s="89"/>
      <c r="T3881" s="89"/>
    </row>
    <row r="3882" spans="2:20" s="86" customFormat="1" ht="10.199999999999999">
      <c r="B3882" s="87"/>
      <c r="C3882" s="87"/>
      <c r="D3882" s="89"/>
      <c r="R3882" s="89"/>
      <c r="S3882" s="89"/>
      <c r="T3882" s="89"/>
    </row>
    <row r="3883" spans="2:20" s="86" customFormat="1" ht="10.199999999999999">
      <c r="B3883" s="87"/>
      <c r="C3883" s="87"/>
      <c r="D3883" s="89"/>
      <c r="R3883" s="89"/>
      <c r="S3883" s="89"/>
      <c r="T3883" s="89"/>
    </row>
    <row r="3884" spans="2:20" s="86" customFormat="1" ht="10.199999999999999">
      <c r="B3884" s="87"/>
      <c r="C3884" s="87"/>
      <c r="D3884" s="89"/>
      <c r="R3884" s="89"/>
      <c r="S3884" s="89"/>
      <c r="T3884" s="89"/>
    </row>
    <row r="3885" spans="2:20" s="86" customFormat="1" ht="10.199999999999999">
      <c r="B3885" s="87"/>
      <c r="C3885" s="87"/>
      <c r="D3885" s="89"/>
      <c r="R3885" s="89"/>
      <c r="S3885" s="89"/>
      <c r="T3885" s="89"/>
    </row>
    <row r="3886" spans="2:20" s="86" customFormat="1" ht="10.199999999999999">
      <c r="B3886" s="87"/>
      <c r="C3886" s="87"/>
      <c r="D3886" s="89"/>
      <c r="R3886" s="89"/>
      <c r="S3886" s="89"/>
      <c r="T3886" s="89"/>
    </row>
    <row r="3887" spans="2:20" s="86" customFormat="1" ht="10.199999999999999">
      <c r="B3887" s="87"/>
      <c r="C3887" s="87"/>
      <c r="D3887" s="89"/>
      <c r="R3887" s="89"/>
      <c r="S3887" s="89"/>
      <c r="T3887" s="89"/>
    </row>
    <row r="3888" spans="2:20" s="86" customFormat="1" ht="10.199999999999999">
      <c r="B3888" s="87"/>
      <c r="C3888" s="87"/>
      <c r="D3888" s="89"/>
      <c r="R3888" s="89"/>
      <c r="S3888" s="89"/>
      <c r="T3888" s="89"/>
    </row>
    <row r="3889" spans="2:20" s="86" customFormat="1" ht="10.199999999999999">
      <c r="B3889" s="87"/>
      <c r="C3889" s="87"/>
      <c r="D3889" s="89"/>
      <c r="R3889" s="89"/>
      <c r="S3889" s="89"/>
      <c r="T3889" s="89"/>
    </row>
    <row r="3890" spans="2:20" s="86" customFormat="1" ht="10.199999999999999">
      <c r="B3890" s="87"/>
      <c r="C3890" s="87"/>
      <c r="D3890" s="89"/>
      <c r="R3890" s="89"/>
      <c r="S3890" s="89"/>
      <c r="T3890" s="89"/>
    </row>
    <row r="3891" spans="2:20" s="86" customFormat="1" ht="10.199999999999999">
      <c r="B3891" s="87"/>
      <c r="C3891" s="87"/>
      <c r="D3891" s="89"/>
      <c r="R3891" s="89"/>
      <c r="S3891" s="89"/>
      <c r="T3891" s="89"/>
    </row>
    <row r="3892" spans="2:20" s="86" customFormat="1" ht="10.199999999999999">
      <c r="B3892" s="87"/>
      <c r="C3892" s="87"/>
      <c r="D3892" s="89"/>
      <c r="R3892" s="89"/>
      <c r="S3892" s="89"/>
      <c r="T3892" s="89"/>
    </row>
    <row r="3893" spans="2:20" s="86" customFormat="1" ht="10.199999999999999">
      <c r="B3893" s="87"/>
      <c r="C3893" s="87"/>
      <c r="D3893" s="89"/>
      <c r="R3893" s="89"/>
      <c r="S3893" s="89"/>
      <c r="T3893" s="89"/>
    </row>
    <row r="3894" spans="2:20" s="86" customFormat="1" ht="10.199999999999999">
      <c r="B3894" s="87"/>
      <c r="C3894" s="87"/>
      <c r="D3894" s="89"/>
      <c r="R3894" s="89"/>
      <c r="S3894" s="89"/>
      <c r="T3894" s="89"/>
    </row>
    <row r="3895" spans="2:20" s="86" customFormat="1" ht="10.199999999999999">
      <c r="B3895" s="87"/>
      <c r="C3895" s="87"/>
      <c r="D3895" s="89"/>
      <c r="R3895" s="89"/>
      <c r="S3895" s="89"/>
      <c r="T3895" s="89"/>
    </row>
    <row r="3896" spans="2:20" s="86" customFormat="1" ht="10.199999999999999">
      <c r="B3896" s="87"/>
      <c r="C3896" s="87"/>
      <c r="D3896" s="89"/>
      <c r="R3896" s="89"/>
      <c r="S3896" s="89"/>
      <c r="T3896" s="89"/>
    </row>
    <row r="3897" spans="2:20" s="86" customFormat="1" ht="10.199999999999999">
      <c r="B3897" s="87"/>
      <c r="C3897" s="87"/>
      <c r="D3897" s="89"/>
      <c r="R3897" s="89"/>
      <c r="S3897" s="89"/>
      <c r="T3897" s="89"/>
    </row>
    <row r="3898" spans="2:20" s="86" customFormat="1" ht="10.199999999999999">
      <c r="B3898" s="87"/>
      <c r="C3898" s="87"/>
      <c r="D3898" s="89"/>
      <c r="R3898" s="89"/>
      <c r="S3898" s="89"/>
      <c r="T3898" s="89"/>
    </row>
    <row r="3899" spans="2:20" s="86" customFormat="1" ht="10.199999999999999">
      <c r="B3899" s="87"/>
      <c r="C3899" s="87"/>
      <c r="D3899" s="89"/>
      <c r="R3899" s="89"/>
      <c r="S3899" s="89"/>
      <c r="T3899" s="89"/>
    </row>
    <row r="3900" spans="2:20" s="86" customFormat="1" ht="10.199999999999999">
      <c r="B3900" s="87"/>
      <c r="C3900" s="87"/>
      <c r="D3900" s="89"/>
      <c r="R3900" s="89"/>
      <c r="S3900" s="89"/>
      <c r="T3900" s="89"/>
    </row>
    <row r="3901" spans="2:20" s="86" customFormat="1" ht="10.199999999999999">
      <c r="B3901" s="87"/>
      <c r="C3901" s="87"/>
      <c r="D3901" s="89"/>
      <c r="R3901" s="89"/>
      <c r="S3901" s="89"/>
      <c r="T3901" s="89"/>
    </row>
    <row r="3902" spans="2:20" s="86" customFormat="1" ht="10.199999999999999">
      <c r="B3902" s="87"/>
      <c r="C3902" s="87"/>
      <c r="D3902" s="89"/>
      <c r="R3902" s="89"/>
      <c r="S3902" s="89"/>
      <c r="T3902" s="89"/>
    </row>
    <row r="3903" spans="2:20" s="86" customFormat="1" ht="10.199999999999999">
      <c r="B3903" s="87"/>
      <c r="C3903" s="87"/>
      <c r="D3903" s="89"/>
      <c r="R3903" s="89"/>
      <c r="S3903" s="89"/>
      <c r="T3903" s="89"/>
    </row>
    <row r="3904" spans="2:20" s="86" customFormat="1" ht="10.199999999999999">
      <c r="B3904" s="87"/>
      <c r="C3904" s="87"/>
      <c r="D3904" s="89"/>
      <c r="R3904" s="89"/>
      <c r="S3904" s="89"/>
      <c r="T3904" s="89"/>
    </row>
    <row r="3905" spans="2:20" s="86" customFormat="1" ht="10.199999999999999">
      <c r="B3905" s="87"/>
      <c r="C3905" s="87"/>
      <c r="D3905" s="89"/>
      <c r="R3905" s="89"/>
      <c r="S3905" s="89"/>
      <c r="T3905" s="89"/>
    </row>
    <row r="3906" spans="2:20" s="86" customFormat="1" ht="10.199999999999999">
      <c r="B3906" s="87"/>
      <c r="C3906" s="87"/>
      <c r="D3906" s="89"/>
      <c r="R3906" s="89"/>
      <c r="S3906" s="89"/>
      <c r="T3906" s="89"/>
    </row>
    <row r="3907" spans="2:20" s="86" customFormat="1" ht="10.199999999999999">
      <c r="B3907" s="87"/>
      <c r="C3907" s="87"/>
      <c r="D3907" s="89"/>
      <c r="R3907" s="89"/>
      <c r="S3907" s="89"/>
      <c r="T3907" s="89"/>
    </row>
    <row r="3908" spans="2:20" s="86" customFormat="1" ht="10.199999999999999">
      <c r="B3908" s="87"/>
      <c r="C3908" s="87"/>
      <c r="D3908" s="89"/>
      <c r="R3908" s="89"/>
      <c r="S3908" s="89"/>
      <c r="T3908" s="89"/>
    </row>
    <row r="3909" spans="2:20" s="86" customFormat="1" ht="10.199999999999999">
      <c r="B3909" s="87"/>
      <c r="C3909" s="87"/>
      <c r="D3909" s="89"/>
      <c r="R3909" s="89"/>
      <c r="S3909" s="89"/>
      <c r="T3909" s="89"/>
    </row>
    <row r="3910" spans="2:20" s="86" customFormat="1" ht="10.199999999999999">
      <c r="B3910" s="87"/>
      <c r="C3910" s="87"/>
      <c r="D3910" s="89"/>
      <c r="R3910" s="89"/>
      <c r="S3910" s="89"/>
      <c r="T3910" s="89"/>
    </row>
    <row r="3911" spans="2:20" s="86" customFormat="1" ht="10.199999999999999">
      <c r="B3911" s="87"/>
      <c r="C3911" s="87"/>
      <c r="D3911" s="89"/>
      <c r="R3911" s="89"/>
      <c r="S3911" s="89"/>
      <c r="T3911" s="89"/>
    </row>
    <row r="3912" spans="2:20" s="86" customFormat="1" ht="10.199999999999999">
      <c r="B3912" s="87"/>
      <c r="C3912" s="87"/>
      <c r="D3912" s="89"/>
      <c r="R3912" s="89"/>
      <c r="S3912" s="89"/>
      <c r="T3912" s="89"/>
    </row>
    <row r="3913" spans="2:20" s="86" customFormat="1" ht="10.199999999999999">
      <c r="B3913" s="87"/>
      <c r="C3913" s="87"/>
      <c r="D3913" s="89"/>
      <c r="R3913" s="89"/>
      <c r="S3913" s="89"/>
      <c r="T3913" s="89"/>
    </row>
    <row r="3914" spans="2:20" s="86" customFormat="1" ht="10.199999999999999">
      <c r="B3914" s="87"/>
      <c r="C3914" s="87"/>
      <c r="D3914" s="89"/>
      <c r="R3914" s="89"/>
      <c r="S3914" s="89"/>
      <c r="T3914" s="89"/>
    </row>
    <row r="3915" spans="2:20" s="86" customFormat="1" ht="10.199999999999999">
      <c r="B3915" s="87"/>
      <c r="C3915" s="87"/>
      <c r="D3915" s="89"/>
      <c r="R3915" s="89"/>
      <c r="S3915" s="89"/>
      <c r="T3915" s="89"/>
    </row>
    <row r="3916" spans="2:20" s="86" customFormat="1" ht="10.199999999999999">
      <c r="B3916" s="87"/>
      <c r="C3916" s="87"/>
      <c r="D3916" s="89"/>
      <c r="R3916" s="89"/>
      <c r="S3916" s="89"/>
      <c r="T3916" s="89"/>
    </row>
    <row r="3917" spans="2:20" s="86" customFormat="1" ht="10.199999999999999">
      <c r="B3917" s="87"/>
      <c r="C3917" s="87"/>
      <c r="D3917" s="89"/>
      <c r="R3917" s="89"/>
      <c r="S3917" s="89"/>
      <c r="T3917" s="89"/>
    </row>
    <row r="3918" spans="2:20" s="86" customFormat="1" ht="10.199999999999999">
      <c r="B3918" s="87"/>
      <c r="C3918" s="87"/>
      <c r="D3918" s="89"/>
      <c r="R3918" s="89"/>
      <c r="S3918" s="89"/>
      <c r="T3918" s="89"/>
    </row>
    <row r="3919" spans="2:20" s="86" customFormat="1" ht="10.199999999999999">
      <c r="B3919" s="87"/>
      <c r="C3919" s="87"/>
      <c r="D3919" s="89"/>
      <c r="R3919" s="89"/>
      <c r="S3919" s="89"/>
      <c r="T3919" s="89"/>
    </row>
    <row r="3920" spans="2:20" s="86" customFormat="1" ht="10.199999999999999">
      <c r="B3920" s="87"/>
      <c r="C3920" s="87"/>
      <c r="D3920" s="89"/>
      <c r="R3920" s="89"/>
      <c r="S3920" s="89"/>
      <c r="T3920" s="89"/>
    </row>
    <row r="3921" spans="2:20" s="86" customFormat="1" ht="10.199999999999999">
      <c r="B3921" s="87"/>
      <c r="C3921" s="87"/>
      <c r="D3921" s="89"/>
      <c r="R3921" s="89"/>
      <c r="S3921" s="89"/>
      <c r="T3921" s="89"/>
    </row>
    <row r="3922" spans="2:20" s="86" customFormat="1" ht="10.199999999999999">
      <c r="B3922" s="87"/>
      <c r="C3922" s="87"/>
      <c r="D3922" s="89"/>
      <c r="R3922" s="89"/>
      <c r="S3922" s="89"/>
      <c r="T3922" s="89"/>
    </row>
    <row r="3923" spans="2:20" s="86" customFormat="1" ht="10.199999999999999">
      <c r="B3923" s="87"/>
      <c r="C3923" s="87"/>
      <c r="D3923" s="89"/>
      <c r="R3923" s="89"/>
      <c r="S3923" s="89"/>
      <c r="T3923" s="89"/>
    </row>
    <row r="3924" spans="2:20" s="86" customFormat="1" ht="10.199999999999999">
      <c r="B3924" s="87"/>
      <c r="C3924" s="87"/>
      <c r="D3924" s="89"/>
      <c r="R3924" s="89"/>
      <c r="S3924" s="89"/>
      <c r="T3924" s="89"/>
    </row>
    <row r="3925" spans="2:20" s="86" customFormat="1" ht="10.199999999999999">
      <c r="B3925" s="87"/>
      <c r="C3925" s="87"/>
      <c r="D3925" s="89"/>
      <c r="R3925" s="89"/>
      <c r="S3925" s="89"/>
      <c r="T3925" s="89"/>
    </row>
    <row r="3926" spans="2:20" s="86" customFormat="1" ht="10.199999999999999">
      <c r="B3926" s="87"/>
      <c r="C3926" s="87"/>
      <c r="D3926" s="89"/>
      <c r="R3926" s="89"/>
      <c r="S3926" s="89"/>
      <c r="T3926" s="89"/>
    </row>
    <row r="3927" spans="2:20" s="86" customFormat="1" ht="10.199999999999999">
      <c r="B3927" s="87"/>
      <c r="C3927" s="87"/>
      <c r="D3927" s="89"/>
      <c r="R3927" s="89"/>
      <c r="S3927" s="89"/>
      <c r="T3927" s="89"/>
    </row>
    <row r="3928" spans="2:20" s="86" customFormat="1" ht="10.199999999999999">
      <c r="B3928" s="87"/>
      <c r="C3928" s="87"/>
      <c r="D3928" s="89"/>
      <c r="R3928" s="89"/>
      <c r="S3928" s="89"/>
      <c r="T3928" s="89"/>
    </row>
    <row r="3929" spans="2:20" s="86" customFormat="1" ht="10.199999999999999">
      <c r="B3929" s="87"/>
      <c r="C3929" s="87"/>
      <c r="D3929" s="89"/>
      <c r="R3929" s="89"/>
      <c r="S3929" s="89"/>
      <c r="T3929" s="89"/>
    </row>
    <row r="3930" spans="2:20" s="86" customFormat="1" ht="10.199999999999999">
      <c r="B3930" s="87"/>
      <c r="C3930" s="87"/>
      <c r="D3930" s="89"/>
      <c r="R3930" s="89"/>
      <c r="S3930" s="89"/>
      <c r="T3930" s="89"/>
    </row>
    <row r="3931" spans="2:20" s="86" customFormat="1" ht="10.199999999999999">
      <c r="B3931" s="87"/>
      <c r="C3931" s="87"/>
      <c r="D3931" s="89"/>
      <c r="R3931" s="89"/>
      <c r="S3931" s="89"/>
      <c r="T3931" s="89"/>
    </row>
    <row r="3932" spans="2:20" s="86" customFormat="1" ht="10.199999999999999">
      <c r="B3932" s="87"/>
      <c r="C3932" s="87"/>
      <c r="D3932" s="89"/>
      <c r="R3932" s="89"/>
      <c r="S3932" s="89"/>
      <c r="T3932" s="89"/>
    </row>
    <row r="3933" spans="2:20" s="86" customFormat="1" ht="10.199999999999999">
      <c r="B3933" s="87"/>
      <c r="C3933" s="87"/>
      <c r="D3933" s="89"/>
      <c r="R3933" s="89"/>
      <c r="S3933" s="89"/>
      <c r="T3933" s="89"/>
    </row>
    <row r="3934" spans="2:20" s="86" customFormat="1" ht="10.199999999999999">
      <c r="B3934" s="87"/>
      <c r="C3934" s="87"/>
      <c r="D3934" s="89"/>
      <c r="R3934" s="89"/>
      <c r="S3934" s="89"/>
      <c r="T3934" s="89"/>
    </row>
    <row r="3935" spans="2:20" s="86" customFormat="1" ht="10.199999999999999">
      <c r="B3935" s="87"/>
      <c r="C3935" s="87"/>
      <c r="D3935" s="89"/>
      <c r="R3935" s="89"/>
      <c r="S3935" s="89"/>
      <c r="T3935" s="89"/>
    </row>
    <row r="3936" spans="2:20" s="86" customFormat="1" ht="10.199999999999999">
      <c r="B3936" s="87"/>
      <c r="C3936" s="87"/>
      <c r="D3936" s="89"/>
      <c r="R3936" s="89"/>
      <c r="S3936" s="89"/>
      <c r="T3936" s="89"/>
    </row>
    <row r="3937" spans="2:20" s="86" customFormat="1" ht="10.199999999999999">
      <c r="B3937" s="87"/>
      <c r="C3937" s="87"/>
      <c r="D3937" s="89"/>
      <c r="R3937" s="89"/>
      <c r="S3937" s="89"/>
      <c r="T3937" s="89"/>
    </row>
    <row r="3938" spans="2:20" s="86" customFormat="1" ht="10.199999999999999">
      <c r="B3938" s="87"/>
      <c r="C3938" s="87"/>
      <c r="D3938" s="89"/>
      <c r="R3938" s="89"/>
      <c r="S3938" s="89"/>
      <c r="T3938" s="89"/>
    </row>
    <row r="3939" spans="2:20" s="86" customFormat="1" ht="10.199999999999999">
      <c r="B3939" s="87"/>
      <c r="C3939" s="87"/>
      <c r="D3939" s="89"/>
      <c r="R3939" s="89"/>
      <c r="S3939" s="89"/>
      <c r="T3939" s="89"/>
    </row>
    <row r="3940" spans="2:20" s="86" customFormat="1" ht="10.199999999999999">
      <c r="B3940" s="87"/>
      <c r="C3940" s="87"/>
      <c r="D3940" s="89"/>
      <c r="R3940" s="89"/>
      <c r="S3940" s="89"/>
      <c r="T3940" s="89"/>
    </row>
    <row r="3941" spans="2:20" s="86" customFormat="1" ht="10.199999999999999">
      <c r="B3941" s="87"/>
      <c r="C3941" s="87"/>
      <c r="D3941" s="89"/>
      <c r="R3941" s="89"/>
      <c r="S3941" s="89"/>
      <c r="T3941" s="89"/>
    </row>
    <row r="3942" spans="2:20" s="86" customFormat="1" ht="10.199999999999999">
      <c r="B3942" s="87"/>
      <c r="C3942" s="87"/>
      <c r="D3942" s="89"/>
      <c r="R3942" s="89"/>
      <c r="S3942" s="89"/>
      <c r="T3942" s="89"/>
    </row>
    <row r="3943" spans="2:20" s="86" customFormat="1" ht="10.199999999999999">
      <c r="B3943" s="87"/>
      <c r="C3943" s="87"/>
      <c r="D3943" s="89"/>
      <c r="R3943" s="89"/>
      <c r="S3943" s="89"/>
      <c r="T3943" s="89"/>
    </row>
    <row r="3944" spans="2:20" s="86" customFormat="1" ht="10.199999999999999">
      <c r="B3944" s="87"/>
      <c r="C3944" s="87"/>
      <c r="D3944" s="89"/>
      <c r="R3944" s="89"/>
      <c r="S3944" s="89"/>
      <c r="T3944" s="89"/>
    </row>
    <row r="3945" spans="2:20" s="86" customFormat="1" ht="10.199999999999999">
      <c r="B3945" s="87"/>
      <c r="C3945" s="87"/>
      <c r="D3945" s="89"/>
      <c r="R3945" s="89"/>
      <c r="S3945" s="89"/>
      <c r="T3945" s="89"/>
    </row>
    <row r="3946" spans="2:20" s="86" customFormat="1" ht="10.199999999999999">
      <c r="B3946" s="87"/>
      <c r="C3946" s="87"/>
      <c r="D3946" s="89"/>
      <c r="R3946" s="89"/>
      <c r="S3946" s="89"/>
      <c r="T3946" s="89"/>
    </row>
    <row r="3947" spans="2:20" s="86" customFormat="1" ht="10.199999999999999">
      <c r="B3947" s="87"/>
      <c r="C3947" s="87"/>
      <c r="D3947" s="89"/>
      <c r="R3947" s="89"/>
      <c r="S3947" s="89"/>
      <c r="T3947" s="89"/>
    </row>
    <row r="3948" spans="2:20" s="86" customFormat="1" ht="10.199999999999999">
      <c r="B3948" s="87"/>
      <c r="C3948" s="87"/>
      <c r="D3948" s="89"/>
      <c r="R3948" s="89"/>
      <c r="S3948" s="89"/>
      <c r="T3948" s="89"/>
    </row>
    <row r="3949" spans="2:20" s="86" customFormat="1" ht="10.199999999999999">
      <c r="B3949" s="87"/>
      <c r="C3949" s="87"/>
      <c r="D3949" s="89"/>
      <c r="R3949" s="89"/>
      <c r="S3949" s="89"/>
      <c r="T3949" s="89"/>
    </row>
    <row r="3950" spans="2:20" s="86" customFormat="1" ht="10.199999999999999">
      <c r="B3950" s="87"/>
      <c r="C3950" s="87"/>
      <c r="D3950" s="89"/>
      <c r="R3950" s="89"/>
      <c r="S3950" s="89"/>
      <c r="T3950" s="89"/>
    </row>
    <row r="3951" spans="2:20" s="86" customFormat="1" ht="10.199999999999999">
      <c r="B3951" s="87"/>
      <c r="C3951" s="87"/>
      <c r="D3951" s="89"/>
      <c r="R3951" s="89"/>
      <c r="S3951" s="89"/>
      <c r="T3951" s="89"/>
    </row>
    <row r="3952" spans="2:20" s="86" customFormat="1" ht="10.199999999999999">
      <c r="B3952" s="87"/>
      <c r="C3952" s="87"/>
      <c r="D3952" s="89"/>
      <c r="R3952" s="89"/>
      <c r="S3952" s="89"/>
      <c r="T3952" s="89"/>
    </row>
    <row r="3953" spans="2:20" s="86" customFormat="1" ht="10.199999999999999">
      <c r="B3953" s="87"/>
      <c r="C3953" s="87"/>
      <c r="D3953" s="89"/>
      <c r="R3953" s="89"/>
      <c r="S3953" s="89"/>
      <c r="T3953" s="89"/>
    </row>
    <row r="3954" spans="2:20" s="86" customFormat="1" ht="10.199999999999999">
      <c r="B3954" s="87"/>
      <c r="C3954" s="87"/>
      <c r="D3954" s="89"/>
      <c r="R3954" s="89"/>
      <c r="S3954" s="89"/>
      <c r="T3954" s="89"/>
    </row>
    <row r="3955" spans="2:20" s="86" customFormat="1" ht="10.199999999999999">
      <c r="B3955" s="87"/>
      <c r="C3955" s="87"/>
      <c r="D3955" s="89"/>
      <c r="R3955" s="89"/>
      <c r="S3955" s="89"/>
      <c r="T3955" s="89"/>
    </row>
    <row r="3956" spans="2:20" s="86" customFormat="1" ht="10.199999999999999">
      <c r="B3956" s="87"/>
      <c r="C3956" s="87"/>
      <c r="D3956" s="89"/>
      <c r="R3956" s="89"/>
      <c r="S3956" s="89"/>
      <c r="T3956" s="89"/>
    </row>
    <row r="3957" spans="2:20" s="86" customFormat="1" ht="10.199999999999999">
      <c r="B3957" s="87"/>
      <c r="C3957" s="87"/>
      <c r="D3957" s="89"/>
      <c r="R3957" s="89"/>
      <c r="S3957" s="89"/>
      <c r="T3957" s="89"/>
    </row>
    <row r="3958" spans="2:20" s="86" customFormat="1" ht="10.199999999999999">
      <c r="B3958" s="87"/>
      <c r="C3958" s="87"/>
      <c r="D3958" s="89"/>
      <c r="R3958" s="89"/>
      <c r="S3958" s="89"/>
      <c r="T3958" s="89"/>
    </row>
    <row r="3959" spans="2:20" s="86" customFormat="1" ht="10.199999999999999">
      <c r="B3959" s="87"/>
      <c r="C3959" s="87"/>
      <c r="D3959" s="89"/>
      <c r="R3959" s="89"/>
      <c r="S3959" s="89"/>
      <c r="T3959" s="89"/>
    </row>
    <row r="3960" spans="2:20" s="86" customFormat="1" ht="10.199999999999999">
      <c r="B3960" s="87"/>
      <c r="C3960" s="87"/>
      <c r="D3960" s="89"/>
      <c r="R3960" s="89"/>
      <c r="S3960" s="89"/>
      <c r="T3960" s="89"/>
    </row>
    <row r="3961" spans="2:20" s="86" customFormat="1" ht="10.199999999999999">
      <c r="B3961" s="87"/>
      <c r="C3961" s="87"/>
      <c r="D3961" s="89"/>
      <c r="R3961" s="89"/>
      <c r="S3961" s="89"/>
      <c r="T3961" s="89"/>
    </row>
    <row r="3962" spans="2:20" s="86" customFormat="1" ht="10.199999999999999">
      <c r="B3962" s="87"/>
      <c r="C3962" s="87"/>
      <c r="D3962" s="89"/>
      <c r="R3962" s="89"/>
      <c r="S3962" s="89"/>
      <c r="T3962" s="89"/>
    </row>
    <row r="3963" spans="2:20" s="86" customFormat="1" ht="10.199999999999999">
      <c r="B3963" s="87"/>
      <c r="C3963" s="87"/>
      <c r="D3963" s="89"/>
      <c r="R3963" s="89"/>
      <c r="S3963" s="89"/>
      <c r="T3963" s="89"/>
    </row>
    <row r="3964" spans="2:20" s="86" customFormat="1" ht="10.199999999999999">
      <c r="B3964" s="87"/>
      <c r="C3964" s="87"/>
      <c r="D3964" s="89"/>
      <c r="R3964" s="89"/>
      <c r="S3964" s="89"/>
      <c r="T3964" s="89"/>
    </row>
    <row r="3965" spans="2:20" s="86" customFormat="1" ht="10.199999999999999">
      <c r="B3965" s="87"/>
      <c r="C3965" s="87"/>
      <c r="D3965" s="89"/>
      <c r="R3965" s="89"/>
      <c r="S3965" s="89"/>
      <c r="T3965" s="89"/>
    </row>
    <row r="3966" spans="2:20" s="86" customFormat="1" ht="10.199999999999999">
      <c r="B3966" s="87"/>
      <c r="C3966" s="87"/>
      <c r="D3966" s="89"/>
      <c r="R3966" s="89"/>
      <c r="S3966" s="89"/>
      <c r="T3966" s="89"/>
    </row>
    <row r="3967" spans="2:20" s="86" customFormat="1" ht="10.199999999999999">
      <c r="B3967" s="87"/>
      <c r="C3967" s="87"/>
      <c r="D3967" s="89"/>
      <c r="R3967" s="89"/>
      <c r="S3967" s="89"/>
      <c r="T3967" s="89"/>
    </row>
    <row r="3968" spans="2:20" s="86" customFormat="1" ht="10.199999999999999">
      <c r="B3968" s="87"/>
      <c r="C3968" s="87"/>
      <c r="D3968" s="89"/>
      <c r="R3968" s="89"/>
      <c r="S3968" s="89"/>
      <c r="T3968" s="89"/>
    </row>
    <row r="3969" spans="2:20" s="86" customFormat="1" ht="10.199999999999999">
      <c r="B3969" s="87"/>
      <c r="C3969" s="87"/>
      <c r="D3969" s="89"/>
      <c r="R3969" s="89"/>
      <c r="S3969" s="89"/>
      <c r="T3969" s="89"/>
    </row>
    <row r="3970" spans="2:20" s="86" customFormat="1" ht="10.199999999999999">
      <c r="B3970" s="87"/>
      <c r="C3970" s="87"/>
      <c r="D3970" s="89"/>
      <c r="R3970" s="89"/>
      <c r="S3970" s="89"/>
      <c r="T3970" s="89"/>
    </row>
    <row r="3971" spans="2:20" s="86" customFormat="1" ht="10.199999999999999">
      <c r="B3971" s="87"/>
      <c r="C3971" s="87"/>
      <c r="D3971" s="89"/>
      <c r="R3971" s="89"/>
      <c r="S3971" s="89"/>
      <c r="T3971" s="89"/>
    </row>
    <row r="3972" spans="2:20" s="86" customFormat="1" ht="10.199999999999999">
      <c r="B3972" s="87"/>
      <c r="C3972" s="87"/>
      <c r="D3972" s="89"/>
      <c r="R3972" s="89"/>
      <c r="S3972" s="89"/>
      <c r="T3972" s="89"/>
    </row>
    <row r="3973" spans="2:20" s="86" customFormat="1" ht="10.199999999999999">
      <c r="B3973" s="87"/>
      <c r="C3973" s="87"/>
      <c r="D3973" s="89"/>
      <c r="R3973" s="89"/>
      <c r="S3973" s="89"/>
      <c r="T3973" s="89"/>
    </row>
    <row r="3974" spans="2:20" s="86" customFormat="1" ht="10.199999999999999">
      <c r="B3974" s="87"/>
      <c r="C3974" s="87"/>
      <c r="D3974" s="89"/>
      <c r="R3974" s="89"/>
      <c r="S3974" s="89"/>
      <c r="T3974" s="89"/>
    </row>
    <row r="3975" spans="2:20" s="86" customFormat="1" ht="10.199999999999999">
      <c r="B3975" s="87"/>
      <c r="C3975" s="87"/>
      <c r="D3975" s="89"/>
      <c r="R3975" s="89"/>
      <c r="S3975" s="89"/>
      <c r="T3975" s="89"/>
    </row>
    <row r="3976" spans="2:20" s="86" customFormat="1" ht="10.199999999999999">
      <c r="B3976" s="87"/>
      <c r="C3976" s="87"/>
      <c r="D3976" s="89"/>
      <c r="R3976" s="89"/>
      <c r="S3976" s="89"/>
      <c r="T3976" s="89"/>
    </row>
    <row r="3977" spans="2:20" s="86" customFormat="1" ht="10.199999999999999">
      <c r="B3977" s="87"/>
      <c r="C3977" s="87"/>
      <c r="D3977" s="89"/>
      <c r="R3977" s="89"/>
      <c r="S3977" s="89"/>
      <c r="T3977" s="89"/>
    </row>
    <row r="3978" spans="2:20" s="86" customFormat="1" ht="10.199999999999999">
      <c r="B3978" s="87"/>
      <c r="C3978" s="87"/>
      <c r="D3978" s="89"/>
      <c r="R3978" s="89"/>
      <c r="S3978" s="89"/>
      <c r="T3978" s="89"/>
    </row>
    <row r="3979" spans="2:20" s="86" customFormat="1" ht="10.199999999999999">
      <c r="B3979" s="87"/>
      <c r="C3979" s="87"/>
      <c r="D3979" s="89"/>
      <c r="R3979" s="89"/>
      <c r="S3979" s="89"/>
      <c r="T3979" s="89"/>
    </row>
    <row r="3980" spans="2:20" s="86" customFormat="1" ht="10.199999999999999">
      <c r="B3980" s="87"/>
      <c r="C3980" s="87"/>
      <c r="D3980" s="89"/>
      <c r="R3980" s="89"/>
      <c r="S3980" s="89"/>
      <c r="T3980" s="89"/>
    </row>
    <row r="3981" spans="2:20" s="86" customFormat="1" ht="10.199999999999999">
      <c r="B3981" s="87"/>
      <c r="C3981" s="87"/>
      <c r="D3981" s="89"/>
      <c r="R3981" s="89"/>
      <c r="S3981" s="89"/>
      <c r="T3981" s="89"/>
    </row>
    <row r="3982" spans="2:20" s="86" customFormat="1" ht="10.199999999999999">
      <c r="B3982" s="87"/>
      <c r="C3982" s="87"/>
      <c r="D3982" s="89"/>
      <c r="R3982" s="89"/>
      <c r="S3982" s="89"/>
      <c r="T3982" s="89"/>
    </row>
    <row r="3983" spans="2:20" s="86" customFormat="1" ht="10.199999999999999">
      <c r="B3983" s="87"/>
      <c r="C3983" s="87"/>
      <c r="D3983" s="89"/>
      <c r="R3983" s="89"/>
      <c r="S3983" s="89"/>
      <c r="T3983" s="89"/>
    </row>
    <row r="3984" spans="2:20" s="86" customFormat="1" ht="10.199999999999999">
      <c r="B3984" s="87"/>
      <c r="C3984" s="87"/>
      <c r="D3984" s="89"/>
      <c r="R3984" s="89"/>
      <c r="S3984" s="89"/>
      <c r="T3984" s="89"/>
    </row>
    <row r="3985" spans="2:20" s="86" customFormat="1" ht="10.199999999999999">
      <c r="B3985" s="87"/>
      <c r="C3985" s="87"/>
      <c r="D3985" s="89"/>
      <c r="R3985" s="89"/>
      <c r="S3985" s="89"/>
      <c r="T3985" s="89"/>
    </row>
    <row r="3986" spans="2:20" s="86" customFormat="1" ht="10.199999999999999">
      <c r="B3986" s="87"/>
      <c r="C3986" s="87"/>
      <c r="D3986" s="89"/>
      <c r="R3986" s="89"/>
      <c r="S3986" s="89"/>
      <c r="T3986" s="89"/>
    </row>
    <row r="3987" spans="2:20" s="86" customFormat="1" ht="10.199999999999999">
      <c r="B3987" s="87"/>
      <c r="C3987" s="87"/>
      <c r="D3987" s="89"/>
      <c r="R3987" s="89"/>
      <c r="S3987" s="89"/>
      <c r="T3987" s="89"/>
    </row>
    <row r="3988" spans="2:20" s="86" customFormat="1" ht="10.199999999999999">
      <c r="B3988" s="87"/>
      <c r="C3988" s="87"/>
      <c r="D3988" s="89"/>
      <c r="R3988" s="89"/>
      <c r="S3988" s="89"/>
      <c r="T3988" s="89"/>
    </row>
    <row r="3989" spans="2:20" s="86" customFormat="1" ht="10.199999999999999">
      <c r="B3989" s="87"/>
      <c r="C3989" s="87"/>
      <c r="D3989" s="89"/>
      <c r="R3989" s="89"/>
      <c r="S3989" s="89"/>
      <c r="T3989" s="89"/>
    </row>
    <row r="3990" spans="2:20" s="86" customFormat="1" ht="10.199999999999999">
      <c r="B3990" s="87"/>
      <c r="C3990" s="87"/>
      <c r="D3990" s="89"/>
      <c r="R3990" s="89"/>
      <c r="S3990" s="89"/>
      <c r="T3990" s="89"/>
    </row>
    <row r="3991" spans="2:20" s="86" customFormat="1" ht="10.199999999999999">
      <c r="B3991" s="87"/>
      <c r="C3991" s="87"/>
      <c r="D3991" s="89"/>
      <c r="R3991" s="89"/>
      <c r="S3991" s="89"/>
      <c r="T3991" s="89"/>
    </row>
    <row r="3992" spans="2:20" s="86" customFormat="1" ht="10.199999999999999">
      <c r="B3992" s="87"/>
      <c r="C3992" s="87"/>
      <c r="D3992" s="89"/>
      <c r="R3992" s="89"/>
      <c r="S3992" s="89"/>
      <c r="T3992" s="89"/>
    </row>
    <row r="3993" spans="2:20" s="86" customFormat="1" ht="10.199999999999999">
      <c r="B3993" s="87"/>
      <c r="C3993" s="87"/>
      <c r="D3993" s="89"/>
      <c r="R3993" s="89"/>
      <c r="S3993" s="89"/>
      <c r="T3993" s="89"/>
    </row>
    <row r="3994" spans="2:20" s="86" customFormat="1" ht="10.199999999999999">
      <c r="B3994" s="87"/>
      <c r="C3994" s="87"/>
      <c r="D3994" s="89"/>
      <c r="R3994" s="89"/>
      <c r="S3994" s="89"/>
      <c r="T3994" s="89"/>
    </row>
    <row r="3995" spans="2:20" s="86" customFormat="1" ht="10.199999999999999">
      <c r="B3995" s="87"/>
      <c r="C3995" s="87"/>
      <c r="D3995" s="89"/>
      <c r="R3995" s="89"/>
      <c r="S3995" s="89"/>
      <c r="T3995" s="89"/>
    </row>
    <row r="3996" spans="2:20" s="86" customFormat="1" ht="10.199999999999999">
      <c r="B3996" s="87"/>
      <c r="C3996" s="87"/>
      <c r="D3996" s="89"/>
      <c r="R3996" s="89"/>
      <c r="S3996" s="89"/>
      <c r="T3996" s="89"/>
    </row>
    <row r="3997" spans="2:20" s="86" customFormat="1" ht="10.199999999999999">
      <c r="B3997" s="87"/>
      <c r="C3997" s="87"/>
      <c r="D3997" s="89"/>
      <c r="R3997" s="89"/>
      <c r="S3997" s="89"/>
      <c r="T3997" s="89"/>
    </row>
    <row r="3998" spans="2:20" s="86" customFormat="1" ht="10.199999999999999">
      <c r="B3998" s="87"/>
      <c r="C3998" s="87"/>
      <c r="D3998" s="89"/>
      <c r="R3998" s="89"/>
      <c r="S3998" s="89"/>
      <c r="T3998" s="89"/>
    </row>
    <row r="3999" spans="2:20" s="86" customFormat="1" ht="10.199999999999999">
      <c r="B3999" s="87"/>
      <c r="C3999" s="87"/>
      <c r="D3999" s="89"/>
      <c r="R3999" s="89"/>
      <c r="S3999" s="89"/>
      <c r="T3999" s="89"/>
    </row>
    <row r="4000" spans="2:20" s="86" customFormat="1" ht="10.199999999999999">
      <c r="B4000" s="87"/>
      <c r="C4000" s="87"/>
      <c r="D4000" s="89"/>
      <c r="R4000" s="89"/>
      <c r="S4000" s="89"/>
      <c r="T4000" s="89"/>
    </row>
    <row r="4001" spans="2:20" s="86" customFormat="1" ht="10.199999999999999">
      <c r="B4001" s="87"/>
      <c r="C4001" s="87"/>
      <c r="D4001" s="89"/>
      <c r="R4001" s="89"/>
      <c r="S4001" s="89"/>
      <c r="T4001" s="89"/>
    </row>
    <row r="4002" spans="2:20" s="86" customFormat="1" ht="10.199999999999999">
      <c r="B4002" s="87"/>
      <c r="C4002" s="87"/>
      <c r="D4002" s="89"/>
      <c r="R4002" s="89"/>
      <c r="S4002" s="89"/>
      <c r="T4002" s="89"/>
    </row>
    <row r="4003" spans="2:20" s="86" customFormat="1" ht="10.199999999999999">
      <c r="B4003" s="87"/>
      <c r="C4003" s="87"/>
      <c r="D4003" s="89"/>
      <c r="R4003" s="89"/>
      <c r="S4003" s="89"/>
      <c r="T4003" s="89"/>
    </row>
    <row r="4004" spans="2:20" s="86" customFormat="1" ht="10.199999999999999">
      <c r="B4004" s="87"/>
      <c r="C4004" s="87"/>
      <c r="D4004" s="89"/>
      <c r="R4004" s="89"/>
      <c r="S4004" s="89"/>
      <c r="T4004" s="89"/>
    </row>
    <row r="4005" spans="2:20" s="86" customFormat="1" ht="10.199999999999999">
      <c r="B4005" s="87"/>
      <c r="C4005" s="87"/>
      <c r="D4005" s="89"/>
      <c r="R4005" s="89"/>
      <c r="S4005" s="89"/>
      <c r="T4005" s="89"/>
    </row>
    <row r="4006" spans="2:20" s="86" customFormat="1" ht="10.199999999999999">
      <c r="B4006" s="87"/>
      <c r="C4006" s="87"/>
      <c r="D4006" s="89"/>
      <c r="R4006" s="89"/>
      <c r="S4006" s="89"/>
      <c r="T4006" s="89"/>
    </row>
    <row r="4007" spans="2:20" s="86" customFormat="1" ht="10.199999999999999">
      <c r="B4007" s="87"/>
      <c r="C4007" s="87"/>
      <c r="D4007" s="89"/>
      <c r="R4007" s="89"/>
      <c r="S4007" s="89"/>
      <c r="T4007" s="89"/>
    </row>
    <row r="4008" spans="2:20" s="86" customFormat="1" ht="10.199999999999999">
      <c r="B4008" s="87"/>
      <c r="C4008" s="87"/>
      <c r="D4008" s="89"/>
      <c r="R4008" s="89"/>
      <c r="S4008" s="89"/>
      <c r="T4008" s="89"/>
    </row>
    <row r="4009" spans="2:20" s="86" customFormat="1" ht="10.199999999999999">
      <c r="B4009" s="87"/>
      <c r="C4009" s="87"/>
      <c r="D4009" s="89"/>
      <c r="R4009" s="89"/>
      <c r="S4009" s="89"/>
      <c r="T4009" s="89"/>
    </row>
    <row r="4010" spans="2:20" s="86" customFormat="1" ht="10.199999999999999">
      <c r="B4010" s="87"/>
      <c r="C4010" s="87"/>
      <c r="D4010" s="89"/>
      <c r="R4010" s="89"/>
      <c r="S4010" s="89"/>
      <c r="T4010" s="89"/>
    </row>
    <row r="4011" spans="2:20" s="86" customFormat="1" ht="10.199999999999999">
      <c r="B4011" s="87"/>
      <c r="C4011" s="87"/>
      <c r="D4011" s="89"/>
      <c r="R4011" s="89"/>
      <c r="S4011" s="89"/>
      <c r="T4011" s="89"/>
    </row>
    <row r="4012" spans="2:20" s="86" customFormat="1" ht="10.199999999999999">
      <c r="B4012" s="87"/>
      <c r="C4012" s="87"/>
      <c r="D4012" s="89"/>
      <c r="R4012" s="89"/>
      <c r="S4012" s="89"/>
      <c r="T4012" s="89"/>
    </row>
    <row r="4013" spans="2:20" s="86" customFormat="1" ht="10.199999999999999">
      <c r="B4013" s="87"/>
      <c r="C4013" s="87"/>
      <c r="D4013" s="89"/>
      <c r="R4013" s="89"/>
      <c r="S4013" s="89"/>
      <c r="T4013" s="89"/>
    </row>
    <row r="4014" spans="2:20" s="86" customFormat="1" ht="10.199999999999999">
      <c r="B4014" s="87"/>
      <c r="C4014" s="87"/>
      <c r="D4014" s="89"/>
      <c r="R4014" s="89"/>
      <c r="S4014" s="89"/>
      <c r="T4014" s="89"/>
    </row>
    <row r="4015" spans="2:20" s="86" customFormat="1" ht="10.199999999999999">
      <c r="B4015" s="87"/>
      <c r="C4015" s="87"/>
      <c r="D4015" s="89"/>
      <c r="R4015" s="89"/>
      <c r="S4015" s="89"/>
      <c r="T4015" s="89"/>
    </row>
    <row r="4016" spans="2:20" s="86" customFormat="1" ht="10.199999999999999">
      <c r="B4016" s="87"/>
      <c r="C4016" s="87"/>
      <c r="D4016" s="89"/>
      <c r="R4016" s="89"/>
      <c r="S4016" s="89"/>
      <c r="T4016" s="89"/>
    </row>
    <row r="4017" spans="2:20" s="86" customFormat="1" ht="10.199999999999999">
      <c r="B4017" s="87"/>
      <c r="C4017" s="87"/>
      <c r="D4017" s="89"/>
      <c r="R4017" s="89"/>
      <c r="S4017" s="89"/>
      <c r="T4017" s="89"/>
    </row>
    <row r="4018" spans="2:20" s="86" customFormat="1" ht="10.199999999999999">
      <c r="B4018" s="87"/>
      <c r="C4018" s="87"/>
      <c r="D4018" s="89"/>
      <c r="R4018" s="89"/>
      <c r="S4018" s="89"/>
      <c r="T4018" s="89"/>
    </row>
    <row r="4019" spans="2:20" s="86" customFormat="1" ht="10.199999999999999">
      <c r="B4019" s="87"/>
      <c r="C4019" s="87"/>
      <c r="D4019" s="89"/>
      <c r="R4019" s="89"/>
      <c r="S4019" s="89"/>
      <c r="T4019" s="89"/>
    </row>
    <row r="4020" spans="2:20" s="86" customFormat="1" ht="10.199999999999999">
      <c r="B4020" s="87"/>
      <c r="C4020" s="87"/>
      <c r="D4020" s="89"/>
      <c r="R4020" s="89"/>
      <c r="S4020" s="89"/>
      <c r="T4020" s="89"/>
    </row>
    <row r="4021" spans="2:20" s="86" customFormat="1" ht="10.199999999999999">
      <c r="B4021" s="87"/>
      <c r="C4021" s="87"/>
      <c r="D4021" s="89"/>
      <c r="R4021" s="89"/>
      <c r="S4021" s="89"/>
      <c r="T4021" s="89"/>
    </row>
    <row r="4022" spans="2:20" s="86" customFormat="1" ht="10.199999999999999">
      <c r="B4022" s="87"/>
      <c r="C4022" s="87"/>
      <c r="D4022" s="89"/>
      <c r="R4022" s="89"/>
      <c r="S4022" s="89"/>
      <c r="T4022" s="89"/>
    </row>
    <row r="4023" spans="2:20" s="86" customFormat="1" ht="10.199999999999999">
      <c r="B4023" s="87"/>
      <c r="C4023" s="87"/>
      <c r="D4023" s="89"/>
      <c r="R4023" s="89"/>
      <c r="S4023" s="89"/>
      <c r="T4023" s="89"/>
    </row>
    <row r="4024" spans="2:20" s="86" customFormat="1" ht="10.199999999999999">
      <c r="B4024" s="87"/>
      <c r="C4024" s="87"/>
      <c r="D4024" s="89"/>
      <c r="R4024" s="89"/>
      <c r="S4024" s="89"/>
      <c r="T4024" s="89"/>
    </row>
    <row r="4025" spans="2:20" s="86" customFormat="1" ht="10.199999999999999">
      <c r="B4025" s="87"/>
      <c r="C4025" s="87"/>
      <c r="D4025" s="89"/>
      <c r="R4025" s="89"/>
      <c r="S4025" s="89"/>
      <c r="T4025" s="89"/>
    </row>
    <row r="4026" spans="2:20" s="86" customFormat="1" ht="10.199999999999999">
      <c r="B4026" s="87"/>
      <c r="C4026" s="87"/>
      <c r="D4026" s="89"/>
      <c r="R4026" s="89"/>
      <c r="S4026" s="89"/>
      <c r="T4026" s="89"/>
    </row>
    <row r="4027" spans="2:20" s="86" customFormat="1" ht="10.199999999999999">
      <c r="B4027" s="87"/>
      <c r="C4027" s="87"/>
      <c r="D4027" s="89"/>
      <c r="R4027" s="89"/>
      <c r="S4027" s="89"/>
      <c r="T4027" s="89"/>
    </row>
    <row r="4028" spans="2:20" s="86" customFormat="1" ht="10.199999999999999">
      <c r="B4028" s="87"/>
      <c r="C4028" s="87"/>
      <c r="D4028" s="89"/>
      <c r="R4028" s="89"/>
      <c r="S4028" s="89"/>
      <c r="T4028" s="89"/>
    </row>
    <row r="4029" spans="2:20" s="86" customFormat="1" ht="10.199999999999999">
      <c r="B4029" s="87"/>
      <c r="C4029" s="87"/>
      <c r="D4029" s="89"/>
      <c r="R4029" s="89"/>
      <c r="S4029" s="89"/>
      <c r="T4029" s="89"/>
    </row>
    <row r="4030" spans="2:20" s="86" customFormat="1" ht="10.199999999999999">
      <c r="B4030" s="87"/>
      <c r="C4030" s="87"/>
      <c r="D4030" s="89"/>
      <c r="R4030" s="89"/>
      <c r="S4030" s="89"/>
      <c r="T4030" s="89"/>
    </row>
    <row r="4031" spans="2:20" s="86" customFormat="1" ht="10.199999999999999">
      <c r="B4031" s="87"/>
      <c r="C4031" s="87"/>
      <c r="D4031" s="89"/>
      <c r="R4031" s="89"/>
      <c r="S4031" s="89"/>
      <c r="T4031" s="89"/>
    </row>
    <row r="4032" spans="2:20" s="86" customFormat="1" ht="10.199999999999999">
      <c r="B4032" s="87"/>
      <c r="C4032" s="87"/>
      <c r="D4032" s="89"/>
      <c r="R4032" s="89"/>
      <c r="S4032" s="89"/>
      <c r="T4032" s="89"/>
    </row>
    <row r="4033" spans="2:20" s="86" customFormat="1" ht="10.199999999999999">
      <c r="B4033" s="87"/>
      <c r="C4033" s="87"/>
      <c r="D4033" s="89"/>
      <c r="R4033" s="89"/>
      <c r="S4033" s="89"/>
      <c r="T4033" s="89"/>
    </row>
    <row r="4034" spans="2:20" s="86" customFormat="1" ht="10.199999999999999">
      <c r="B4034" s="87"/>
      <c r="C4034" s="87"/>
      <c r="D4034" s="89"/>
      <c r="R4034" s="89"/>
      <c r="S4034" s="89"/>
      <c r="T4034" s="89"/>
    </row>
    <row r="4035" spans="2:20" s="86" customFormat="1" ht="10.199999999999999">
      <c r="B4035" s="87"/>
      <c r="C4035" s="87"/>
      <c r="D4035" s="89"/>
      <c r="R4035" s="89"/>
      <c r="S4035" s="89"/>
      <c r="T4035" s="89"/>
    </row>
    <row r="4036" spans="2:20" s="86" customFormat="1" ht="10.199999999999999">
      <c r="B4036" s="87"/>
      <c r="C4036" s="87"/>
      <c r="D4036" s="89"/>
      <c r="R4036" s="89"/>
      <c r="S4036" s="89"/>
      <c r="T4036" s="89"/>
    </row>
    <row r="4037" spans="2:20" s="86" customFormat="1" ht="10.199999999999999">
      <c r="B4037" s="87"/>
      <c r="C4037" s="87"/>
      <c r="D4037" s="89"/>
      <c r="R4037" s="89"/>
      <c r="S4037" s="89"/>
      <c r="T4037" s="89"/>
    </row>
    <row r="4038" spans="2:20" s="86" customFormat="1" ht="10.199999999999999">
      <c r="B4038" s="87"/>
      <c r="C4038" s="87"/>
      <c r="D4038" s="89"/>
      <c r="R4038" s="89"/>
      <c r="S4038" s="89"/>
      <c r="T4038" s="89"/>
    </row>
    <row r="4039" spans="2:20" s="86" customFormat="1" ht="10.199999999999999">
      <c r="B4039" s="87"/>
      <c r="C4039" s="87"/>
      <c r="D4039" s="89"/>
      <c r="R4039" s="89"/>
      <c r="S4039" s="89"/>
      <c r="T4039" s="89"/>
    </row>
    <row r="4040" spans="2:20" s="86" customFormat="1" ht="10.199999999999999">
      <c r="B4040" s="87"/>
      <c r="C4040" s="87"/>
      <c r="D4040" s="89"/>
      <c r="R4040" s="89"/>
      <c r="S4040" s="89"/>
      <c r="T4040" s="89"/>
    </row>
    <row r="4041" spans="2:20" s="86" customFormat="1" ht="10.199999999999999">
      <c r="B4041" s="87"/>
      <c r="C4041" s="87"/>
      <c r="D4041" s="89"/>
      <c r="R4041" s="89"/>
      <c r="S4041" s="89"/>
      <c r="T4041" s="89"/>
    </row>
    <row r="4042" spans="2:20" s="86" customFormat="1" ht="10.199999999999999">
      <c r="B4042" s="87"/>
      <c r="C4042" s="87"/>
      <c r="D4042" s="89"/>
      <c r="R4042" s="89"/>
      <c r="S4042" s="89"/>
      <c r="T4042" s="89"/>
    </row>
    <row r="4043" spans="2:20" s="86" customFormat="1" ht="10.199999999999999">
      <c r="B4043" s="87"/>
      <c r="C4043" s="87"/>
      <c r="D4043" s="89"/>
      <c r="R4043" s="89"/>
      <c r="S4043" s="89"/>
      <c r="T4043" s="89"/>
    </row>
    <row r="4044" spans="2:20" s="86" customFormat="1" ht="10.199999999999999">
      <c r="B4044" s="87"/>
      <c r="C4044" s="87"/>
      <c r="D4044" s="89"/>
      <c r="R4044" s="89"/>
      <c r="S4044" s="89"/>
      <c r="T4044" s="89"/>
    </row>
    <row r="4045" spans="2:20" s="86" customFormat="1" ht="10.199999999999999">
      <c r="B4045" s="87"/>
      <c r="C4045" s="87"/>
      <c r="D4045" s="89"/>
      <c r="R4045" s="89"/>
      <c r="S4045" s="89"/>
      <c r="T4045" s="89"/>
    </row>
    <row r="4046" spans="2:20" s="86" customFormat="1" ht="10.199999999999999">
      <c r="B4046" s="87"/>
      <c r="C4046" s="87"/>
      <c r="D4046" s="89"/>
      <c r="R4046" s="89"/>
      <c r="S4046" s="89"/>
      <c r="T4046" s="89"/>
    </row>
    <row r="4047" spans="2:20" s="86" customFormat="1" ht="10.199999999999999">
      <c r="B4047" s="87"/>
      <c r="C4047" s="87"/>
      <c r="D4047" s="89"/>
      <c r="R4047" s="89"/>
      <c r="S4047" s="89"/>
      <c r="T4047" s="89"/>
    </row>
    <row r="4048" spans="2:20" s="86" customFormat="1" ht="10.199999999999999">
      <c r="B4048" s="87"/>
      <c r="C4048" s="87"/>
      <c r="D4048" s="89"/>
      <c r="R4048" s="89"/>
      <c r="S4048" s="89"/>
      <c r="T4048" s="89"/>
    </row>
    <row r="4049" spans="2:20" s="86" customFormat="1" ht="10.199999999999999">
      <c r="B4049" s="87"/>
      <c r="C4049" s="87"/>
      <c r="D4049" s="89"/>
      <c r="R4049" s="89"/>
      <c r="S4049" s="89"/>
      <c r="T4049" s="89"/>
    </row>
    <row r="4050" spans="2:20" s="86" customFormat="1" ht="10.199999999999999">
      <c r="B4050" s="87"/>
      <c r="C4050" s="87"/>
      <c r="D4050" s="89"/>
      <c r="R4050" s="89"/>
      <c r="S4050" s="89"/>
      <c r="T4050" s="89"/>
    </row>
    <row r="4051" spans="2:20" s="86" customFormat="1" ht="10.199999999999999">
      <c r="B4051" s="87"/>
      <c r="C4051" s="87"/>
      <c r="D4051" s="89"/>
      <c r="R4051" s="89"/>
      <c r="S4051" s="89"/>
      <c r="T4051" s="89"/>
    </row>
    <row r="4052" spans="2:20" s="86" customFormat="1" ht="10.199999999999999">
      <c r="B4052" s="87"/>
      <c r="C4052" s="87"/>
      <c r="D4052" s="89"/>
      <c r="R4052" s="89"/>
      <c r="S4052" s="89"/>
      <c r="T4052" s="89"/>
    </row>
    <row r="4053" spans="2:20" s="86" customFormat="1" ht="10.199999999999999">
      <c r="B4053" s="87"/>
      <c r="C4053" s="87"/>
      <c r="D4053" s="89"/>
      <c r="R4053" s="89"/>
      <c r="S4053" s="89"/>
      <c r="T4053" s="89"/>
    </row>
    <row r="4054" spans="2:20" s="86" customFormat="1" ht="10.199999999999999">
      <c r="B4054" s="87"/>
      <c r="C4054" s="87"/>
      <c r="D4054" s="89"/>
      <c r="R4054" s="89"/>
      <c r="S4054" s="89"/>
      <c r="T4054" s="89"/>
    </row>
    <row r="4055" spans="2:20" s="86" customFormat="1" ht="10.199999999999999">
      <c r="B4055" s="87"/>
      <c r="C4055" s="87"/>
      <c r="D4055" s="89"/>
      <c r="R4055" s="89"/>
      <c r="S4055" s="89"/>
      <c r="T4055" s="89"/>
    </row>
    <row r="4056" spans="2:20" s="86" customFormat="1" ht="10.199999999999999">
      <c r="B4056" s="87"/>
      <c r="C4056" s="87"/>
      <c r="D4056" s="89"/>
      <c r="R4056" s="89"/>
      <c r="S4056" s="89"/>
      <c r="T4056" s="89"/>
    </row>
    <row r="4057" spans="2:20" s="86" customFormat="1" ht="10.199999999999999">
      <c r="B4057" s="87"/>
      <c r="C4057" s="87"/>
      <c r="D4057" s="89"/>
      <c r="R4057" s="89"/>
      <c r="S4057" s="89"/>
      <c r="T4057" s="89"/>
    </row>
    <row r="4058" spans="2:20" s="86" customFormat="1" ht="10.199999999999999">
      <c r="B4058" s="87"/>
      <c r="C4058" s="87"/>
      <c r="D4058" s="89"/>
      <c r="R4058" s="89"/>
      <c r="S4058" s="89"/>
      <c r="T4058" s="89"/>
    </row>
    <row r="4059" spans="2:20" s="86" customFormat="1" ht="10.199999999999999">
      <c r="B4059" s="87"/>
      <c r="C4059" s="87"/>
      <c r="D4059" s="89"/>
      <c r="R4059" s="89"/>
      <c r="S4059" s="89"/>
      <c r="T4059" s="89"/>
    </row>
    <row r="4060" spans="2:20" s="86" customFormat="1" ht="10.199999999999999">
      <c r="B4060" s="87"/>
      <c r="C4060" s="87"/>
      <c r="D4060" s="89"/>
      <c r="R4060" s="89"/>
      <c r="S4060" s="89"/>
      <c r="T4060" s="89"/>
    </row>
    <row r="4061" spans="2:20" s="86" customFormat="1" ht="10.199999999999999">
      <c r="B4061" s="87"/>
      <c r="C4061" s="87"/>
      <c r="D4061" s="89"/>
      <c r="R4061" s="89"/>
      <c r="S4061" s="89"/>
      <c r="T4061" s="89"/>
    </row>
    <row r="4062" spans="2:20" s="86" customFormat="1" ht="10.199999999999999">
      <c r="B4062" s="87"/>
      <c r="C4062" s="87"/>
      <c r="D4062" s="89"/>
      <c r="R4062" s="89"/>
      <c r="S4062" s="89"/>
      <c r="T4062" s="89"/>
    </row>
    <row r="4063" spans="2:20" s="86" customFormat="1" ht="10.199999999999999">
      <c r="B4063" s="87"/>
      <c r="C4063" s="87"/>
      <c r="D4063" s="89"/>
      <c r="R4063" s="89"/>
      <c r="S4063" s="89"/>
      <c r="T4063" s="89"/>
    </row>
    <row r="4064" spans="2:20" s="86" customFormat="1" ht="10.199999999999999">
      <c r="B4064" s="87"/>
      <c r="C4064" s="87"/>
      <c r="D4064" s="89"/>
      <c r="R4064" s="89"/>
      <c r="S4064" s="89"/>
      <c r="T4064" s="89"/>
    </row>
    <row r="4065" spans="2:20" s="86" customFormat="1" ht="10.199999999999999">
      <c r="B4065" s="87"/>
      <c r="C4065" s="87"/>
      <c r="D4065" s="89"/>
      <c r="R4065" s="89"/>
      <c r="S4065" s="89"/>
      <c r="T4065" s="89"/>
    </row>
    <row r="4066" spans="2:20" s="86" customFormat="1" ht="10.199999999999999">
      <c r="B4066" s="87"/>
      <c r="C4066" s="87"/>
      <c r="D4066" s="89"/>
      <c r="R4066" s="89"/>
      <c r="S4066" s="89"/>
      <c r="T4066" s="89"/>
    </row>
    <row r="4067" spans="2:20" s="86" customFormat="1" ht="10.199999999999999">
      <c r="B4067" s="87"/>
      <c r="C4067" s="87"/>
      <c r="D4067" s="89"/>
      <c r="R4067" s="89"/>
      <c r="S4067" s="89"/>
      <c r="T4067" s="89"/>
    </row>
    <row r="4068" spans="2:20" s="86" customFormat="1" ht="10.199999999999999">
      <c r="B4068" s="87"/>
      <c r="C4068" s="87"/>
      <c r="D4068" s="89"/>
      <c r="R4068" s="89"/>
      <c r="S4068" s="89"/>
      <c r="T4068" s="89"/>
    </row>
    <row r="4069" spans="2:20" s="86" customFormat="1" ht="10.199999999999999">
      <c r="B4069" s="87"/>
      <c r="C4069" s="87"/>
      <c r="D4069" s="89"/>
      <c r="R4069" s="89"/>
      <c r="S4069" s="89"/>
      <c r="T4069" s="89"/>
    </row>
    <row r="4070" spans="2:20" s="86" customFormat="1" ht="10.199999999999999">
      <c r="B4070" s="87"/>
      <c r="C4070" s="87"/>
      <c r="D4070" s="89"/>
      <c r="R4070" s="89"/>
      <c r="S4070" s="89"/>
      <c r="T4070" s="89"/>
    </row>
    <row r="4071" spans="2:20" s="86" customFormat="1" ht="10.199999999999999">
      <c r="B4071" s="87"/>
      <c r="C4071" s="87"/>
      <c r="D4071" s="89"/>
      <c r="R4071" s="89"/>
      <c r="S4071" s="89"/>
      <c r="T4071" s="89"/>
    </row>
    <row r="4072" spans="2:20" s="86" customFormat="1" ht="10.199999999999999">
      <c r="B4072" s="87"/>
      <c r="C4072" s="87"/>
      <c r="D4072" s="89"/>
      <c r="R4072" s="89"/>
      <c r="S4072" s="89"/>
      <c r="T4072" s="89"/>
    </row>
    <row r="4073" spans="2:20" s="86" customFormat="1" ht="10.199999999999999">
      <c r="B4073" s="87"/>
      <c r="C4073" s="87"/>
      <c r="D4073" s="89"/>
      <c r="R4073" s="89"/>
      <c r="S4073" s="89"/>
      <c r="T4073" s="89"/>
    </row>
    <row r="4074" spans="2:20" s="86" customFormat="1" ht="10.199999999999999">
      <c r="B4074" s="87"/>
      <c r="C4074" s="87"/>
      <c r="D4074" s="89"/>
      <c r="R4074" s="89"/>
      <c r="S4074" s="89"/>
      <c r="T4074" s="89"/>
    </row>
    <row r="4075" spans="2:20" s="86" customFormat="1" ht="10.199999999999999">
      <c r="B4075" s="87"/>
      <c r="C4075" s="87"/>
      <c r="D4075" s="89"/>
      <c r="R4075" s="89"/>
      <c r="S4075" s="89"/>
      <c r="T4075" s="89"/>
    </row>
    <row r="4076" spans="2:20" s="86" customFormat="1" ht="10.199999999999999">
      <c r="B4076" s="87"/>
      <c r="C4076" s="87"/>
      <c r="D4076" s="89"/>
      <c r="R4076" s="89"/>
      <c r="S4076" s="89"/>
      <c r="T4076" s="89"/>
    </row>
    <row r="4077" spans="2:20" s="86" customFormat="1" ht="10.199999999999999">
      <c r="B4077" s="87"/>
      <c r="C4077" s="87"/>
      <c r="D4077" s="89"/>
      <c r="R4077" s="89"/>
      <c r="S4077" s="89"/>
      <c r="T4077" s="89"/>
    </row>
    <row r="4078" spans="2:20" s="86" customFormat="1" ht="10.199999999999999">
      <c r="B4078" s="87"/>
      <c r="C4078" s="87"/>
      <c r="D4078" s="89"/>
      <c r="R4078" s="89"/>
      <c r="S4078" s="89"/>
      <c r="T4078" s="89"/>
    </row>
    <row r="4079" spans="2:20" s="86" customFormat="1" ht="10.199999999999999">
      <c r="B4079" s="87"/>
      <c r="C4079" s="87"/>
      <c r="D4079" s="89"/>
      <c r="R4079" s="89"/>
      <c r="S4079" s="89"/>
      <c r="T4079" s="89"/>
    </row>
    <row r="4080" spans="2:20" s="86" customFormat="1" ht="10.199999999999999">
      <c r="B4080" s="87"/>
      <c r="C4080" s="87"/>
      <c r="D4080" s="89"/>
      <c r="R4080" s="89"/>
      <c r="S4080" s="89"/>
      <c r="T4080" s="89"/>
    </row>
    <row r="4081" spans="2:20" s="86" customFormat="1" ht="10.199999999999999">
      <c r="B4081" s="87"/>
      <c r="C4081" s="87"/>
      <c r="D4081" s="89"/>
      <c r="R4081" s="89"/>
      <c r="S4081" s="89"/>
      <c r="T4081" s="89"/>
    </row>
    <row r="4082" spans="2:20" s="86" customFormat="1" ht="10.199999999999999">
      <c r="B4082" s="87"/>
      <c r="C4082" s="87"/>
      <c r="D4082" s="89"/>
      <c r="R4082" s="89"/>
      <c r="S4082" s="89"/>
      <c r="T4082" s="89"/>
    </row>
    <row r="4083" spans="2:20" s="86" customFormat="1" ht="10.199999999999999">
      <c r="B4083" s="87"/>
      <c r="C4083" s="87"/>
      <c r="D4083" s="89"/>
      <c r="R4083" s="89"/>
      <c r="S4083" s="89"/>
      <c r="T4083" s="89"/>
    </row>
    <row r="4084" spans="2:20" s="86" customFormat="1" ht="10.199999999999999">
      <c r="B4084" s="87"/>
      <c r="C4084" s="87"/>
      <c r="D4084" s="89"/>
      <c r="R4084" s="89"/>
      <c r="S4084" s="89"/>
      <c r="T4084" s="89"/>
    </row>
    <row r="4085" spans="2:20" s="86" customFormat="1" ht="10.199999999999999">
      <c r="B4085" s="87"/>
      <c r="C4085" s="87"/>
      <c r="D4085" s="89"/>
      <c r="R4085" s="89"/>
      <c r="S4085" s="89"/>
      <c r="T4085" s="89"/>
    </row>
    <row r="4086" spans="2:20" s="86" customFormat="1" ht="10.199999999999999">
      <c r="B4086" s="87"/>
      <c r="C4086" s="87"/>
      <c r="D4086" s="89"/>
      <c r="R4086" s="89"/>
      <c r="S4086" s="89"/>
      <c r="T4086" s="89"/>
    </row>
    <row r="4087" spans="2:20" s="86" customFormat="1" ht="10.199999999999999">
      <c r="B4087" s="87"/>
      <c r="C4087" s="87"/>
      <c r="D4087" s="89"/>
      <c r="R4087" s="89"/>
      <c r="S4087" s="89"/>
      <c r="T4087" s="89"/>
    </row>
    <row r="4088" spans="2:20" s="86" customFormat="1" ht="10.199999999999999">
      <c r="B4088" s="87"/>
      <c r="C4088" s="87"/>
      <c r="D4088" s="89"/>
      <c r="R4088" s="89"/>
      <c r="S4088" s="89"/>
      <c r="T4088" s="89"/>
    </row>
    <row r="4089" spans="2:20" s="86" customFormat="1" ht="10.199999999999999">
      <c r="B4089" s="87"/>
      <c r="C4089" s="87"/>
      <c r="D4089" s="89"/>
      <c r="R4089" s="89"/>
      <c r="S4089" s="89"/>
      <c r="T4089" s="89"/>
    </row>
    <row r="4090" spans="2:20" s="86" customFormat="1" ht="10.199999999999999">
      <c r="B4090" s="87"/>
      <c r="C4090" s="87"/>
      <c r="D4090" s="89"/>
      <c r="R4090" s="89"/>
      <c r="S4090" s="89"/>
      <c r="T4090" s="89"/>
    </row>
    <row r="4091" spans="2:20" s="86" customFormat="1" ht="10.199999999999999">
      <c r="B4091" s="87"/>
      <c r="C4091" s="87"/>
      <c r="D4091" s="89"/>
      <c r="R4091" s="89"/>
      <c r="S4091" s="89"/>
      <c r="T4091" s="89"/>
    </row>
    <row r="4092" spans="2:20" s="86" customFormat="1" ht="10.199999999999999">
      <c r="B4092" s="87"/>
      <c r="C4092" s="87"/>
      <c r="D4092" s="89"/>
      <c r="R4092" s="89"/>
      <c r="S4092" s="89"/>
      <c r="T4092" s="89"/>
    </row>
    <row r="4093" spans="2:20" s="86" customFormat="1" ht="10.199999999999999">
      <c r="B4093" s="87"/>
      <c r="C4093" s="87"/>
      <c r="D4093" s="89"/>
      <c r="R4093" s="89"/>
      <c r="S4093" s="89"/>
      <c r="T4093" s="89"/>
    </row>
    <row r="4094" spans="2:20" s="86" customFormat="1" ht="10.199999999999999">
      <c r="B4094" s="87"/>
      <c r="C4094" s="87"/>
      <c r="D4094" s="89"/>
      <c r="R4094" s="89"/>
      <c r="S4094" s="89"/>
      <c r="T4094" s="89"/>
    </row>
    <row r="4095" spans="2:20" s="86" customFormat="1" ht="10.199999999999999">
      <c r="B4095" s="87"/>
      <c r="C4095" s="87"/>
      <c r="D4095" s="89"/>
      <c r="R4095" s="89"/>
      <c r="S4095" s="89"/>
      <c r="T4095" s="89"/>
    </row>
    <row r="4096" spans="2:20" s="86" customFormat="1" ht="10.199999999999999">
      <c r="B4096" s="87"/>
      <c r="C4096" s="87"/>
      <c r="D4096" s="89"/>
      <c r="R4096" s="89"/>
      <c r="S4096" s="89"/>
      <c r="T4096" s="89"/>
    </row>
    <row r="4097" spans="2:20" s="86" customFormat="1" ht="10.199999999999999">
      <c r="B4097" s="87"/>
      <c r="C4097" s="87"/>
      <c r="D4097" s="89"/>
      <c r="R4097" s="89"/>
      <c r="S4097" s="89"/>
      <c r="T4097" s="89"/>
    </row>
    <row r="4098" spans="2:20" s="86" customFormat="1" ht="10.199999999999999">
      <c r="B4098" s="87"/>
      <c r="C4098" s="87"/>
      <c r="D4098" s="89"/>
      <c r="R4098" s="89"/>
      <c r="S4098" s="89"/>
      <c r="T4098" s="89"/>
    </row>
    <row r="4099" spans="2:20" s="86" customFormat="1" ht="10.199999999999999">
      <c r="B4099" s="87"/>
      <c r="C4099" s="87"/>
      <c r="D4099" s="89"/>
      <c r="R4099" s="89"/>
      <c r="S4099" s="89"/>
      <c r="T4099" s="89"/>
    </row>
    <row r="4100" spans="2:20" s="86" customFormat="1" ht="10.199999999999999">
      <c r="B4100" s="87"/>
      <c r="C4100" s="87"/>
      <c r="D4100" s="89"/>
      <c r="R4100" s="89"/>
      <c r="S4100" s="89"/>
      <c r="T4100" s="89"/>
    </row>
    <row r="4101" spans="2:20" s="86" customFormat="1" ht="10.199999999999999">
      <c r="B4101" s="87"/>
      <c r="C4101" s="87"/>
      <c r="D4101" s="89"/>
      <c r="R4101" s="89"/>
      <c r="S4101" s="89"/>
      <c r="T4101" s="89"/>
    </row>
    <row r="4102" spans="2:20" s="86" customFormat="1" ht="10.199999999999999">
      <c r="B4102" s="87"/>
      <c r="C4102" s="87"/>
      <c r="D4102" s="89"/>
      <c r="R4102" s="89"/>
      <c r="S4102" s="89"/>
      <c r="T4102" s="89"/>
    </row>
    <row r="4103" spans="2:20" s="86" customFormat="1" ht="10.199999999999999">
      <c r="B4103" s="87"/>
      <c r="C4103" s="87"/>
      <c r="D4103" s="89"/>
      <c r="R4103" s="89"/>
      <c r="S4103" s="89"/>
      <c r="T4103" s="89"/>
    </row>
    <row r="4104" spans="2:20" s="86" customFormat="1" ht="10.199999999999999">
      <c r="B4104" s="87"/>
      <c r="C4104" s="87"/>
      <c r="D4104" s="89"/>
      <c r="R4104" s="89"/>
      <c r="S4104" s="89"/>
      <c r="T4104" s="89"/>
    </row>
    <row r="4105" spans="2:20" s="86" customFormat="1" ht="10.199999999999999">
      <c r="B4105" s="87"/>
      <c r="C4105" s="87"/>
      <c r="D4105" s="89"/>
      <c r="R4105" s="89"/>
      <c r="S4105" s="89"/>
      <c r="T4105" s="89"/>
    </row>
    <row r="4106" spans="2:20" s="86" customFormat="1" ht="10.199999999999999">
      <c r="B4106" s="87"/>
      <c r="C4106" s="87"/>
      <c r="D4106" s="89"/>
      <c r="R4106" s="89"/>
      <c r="S4106" s="89"/>
      <c r="T4106" s="89"/>
    </row>
    <row r="4107" spans="2:20" s="86" customFormat="1" ht="10.199999999999999">
      <c r="B4107" s="87"/>
      <c r="C4107" s="87"/>
      <c r="D4107" s="89"/>
      <c r="R4107" s="89"/>
      <c r="S4107" s="89"/>
      <c r="T4107" s="89"/>
    </row>
    <row r="4108" spans="2:20" s="86" customFormat="1" ht="10.199999999999999">
      <c r="B4108" s="87"/>
      <c r="C4108" s="87"/>
      <c r="D4108" s="89"/>
      <c r="R4108" s="89"/>
      <c r="S4108" s="89"/>
      <c r="T4108" s="89"/>
    </row>
    <row r="4109" spans="2:20" s="86" customFormat="1" ht="10.199999999999999">
      <c r="B4109" s="87"/>
      <c r="C4109" s="87"/>
      <c r="D4109" s="89"/>
      <c r="R4109" s="89"/>
      <c r="S4109" s="89"/>
      <c r="T4109" s="89"/>
    </row>
    <row r="4110" spans="2:20" s="86" customFormat="1" ht="10.199999999999999">
      <c r="B4110" s="87"/>
      <c r="C4110" s="87"/>
      <c r="D4110" s="89"/>
      <c r="R4110" s="89"/>
      <c r="S4110" s="89"/>
      <c r="T4110" s="89"/>
    </row>
    <row r="4111" spans="2:20" s="86" customFormat="1" ht="10.199999999999999">
      <c r="B4111" s="87"/>
      <c r="C4111" s="87"/>
      <c r="D4111" s="89"/>
      <c r="R4111" s="89"/>
      <c r="S4111" s="89"/>
      <c r="T4111" s="89"/>
    </row>
    <row r="4112" spans="2:20" s="86" customFormat="1" ht="10.199999999999999">
      <c r="B4112" s="87"/>
      <c r="C4112" s="87"/>
      <c r="D4112" s="89"/>
      <c r="R4112" s="89"/>
      <c r="S4112" s="89"/>
      <c r="T4112" s="89"/>
    </row>
    <row r="4113" spans="2:20" s="86" customFormat="1" ht="10.199999999999999">
      <c r="B4113" s="87"/>
      <c r="C4113" s="87"/>
      <c r="D4113" s="89"/>
      <c r="R4113" s="89"/>
      <c r="S4113" s="89"/>
      <c r="T4113" s="89"/>
    </row>
    <row r="4114" spans="2:20" s="86" customFormat="1" ht="10.199999999999999">
      <c r="B4114" s="87"/>
      <c r="C4114" s="87"/>
      <c r="D4114" s="89"/>
      <c r="R4114" s="89"/>
      <c r="S4114" s="89"/>
      <c r="T4114" s="89"/>
    </row>
    <row r="4115" spans="2:20" s="86" customFormat="1" ht="10.199999999999999">
      <c r="B4115" s="87"/>
      <c r="C4115" s="87"/>
      <c r="D4115" s="89"/>
      <c r="R4115" s="89"/>
      <c r="S4115" s="89"/>
      <c r="T4115" s="89"/>
    </row>
    <row r="4116" spans="2:20" s="86" customFormat="1" ht="10.199999999999999">
      <c r="B4116" s="87"/>
      <c r="C4116" s="87"/>
      <c r="D4116" s="89"/>
      <c r="R4116" s="89"/>
      <c r="S4116" s="89"/>
      <c r="T4116" s="89"/>
    </row>
    <row r="4117" spans="2:20" s="86" customFormat="1" ht="10.199999999999999">
      <c r="B4117" s="87"/>
      <c r="C4117" s="87"/>
      <c r="D4117" s="89"/>
      <c r="R4117" s="89"/>
      <c r="S4117" s="89"/>
      <c r="T4117" s="89"/>
    </row>
    <row r="4118" spans="2:20" s="86" customFormat="1" ht="10.199999999999999">
      <c r="B4118" s="87"/>
      <c r="C4118" s="87"/>
      <c r="D4118" s="89"/>
      <c r="R4118" s="89"/>
      <c r="S4118" s="89"/>
      <c r="T4118" s="89"/>
    </row>
    <row r="4119" spans="2:20" s="86" customFormat="1" ht="10.199999999999999">
      <c r="B4119" s="87"/>
      <c r="C4119" s="87"/>
      <c r="D4119" s="89"/>
      <c r="R4119" s="89"/>
      <c r="S4119" s="89"/>
      <c r="T4119" s="89"/>
    </row>
    <row r="4120" spans="2:20" s="86" customFormat="1" ht="10.199999999999999">
      <c r="B4120" s="87"/>
      <c r="C4120" s="87"/>
      <c r="D4120" s="89"/>
      <c r="R4120" s="89"/>
      <c r="S4120" s="89"/>
      <c r="T4120" s="89"/>
    </row>
    <row r="4121" spans="2:20" s="86" customFormat="1" ht="10.199999999999999">
      <c r="B4121" s="87"/>
      <c r="C4121" s="87"/>
      <c r="D4121" s="89"/>
      <c r="R4121" s="89"/>
      <c r="S4121" s="89"/>
      <c r="T4121" s="89"/>
    </row>
    <row r="4122" spans="2:20" s="86" customFormat="1" ht="10.199999999999999">
      <c r="B4122" s="87"/>
      <c r="C4122" s="87"/>
      <c r="D4122" s="89"/>
      <c r="R4122" s="89"/>
      <c r="S4122" s="89"/>
      <c r="T4122" s="89"/>
    </row>
    <row r="4123" spans="2:20" s="86" customFormat="1" ht="10.199999999999999">
      <c r="B4123" s="87"/>
      <c r="C4123" s="87"/>
      <c r="D4123" s="89"/>
      <c r="R4123" s="89"/>
      <c r="S4123" s="89"/>
      <c r="T4123" s="89"/>
    </row>
    <row r="4124" spans="2:20" s="86" customFormat="1" ht="10.199999999999999">
      <c r="B4124" s="87"/>
      <c r="C4124" s="87"/>
      <c r="D4124" s="89"/>
      <c r="R4124" s="89"/>
      <c r="S4124" s="89"/>
      <c r="T4124" s="89"/>
    </row>
    <row r="4125" spans="2:20" s="86" customFormat="1" ht="10.199999999999999">
      <c r="B4125" s="87"/>
      <c r="C4125" s="87"/>
      <c r="D4125" s="89"/>
      <c r="R4125" s="89"/>
      <c r="S4125" s="89"/>
      <c r="T4125" s="89"/>
    </row>
    <row r="4126" spans="2:20" s="86" customFormat="1" ht="10.199999999999999">
      <c r="B4126" s="87"/>
      <c r="C4126" s="87"/>
      <c r="D4126" s="89"/>
      <c r="R4126" s="89"/>
      <c r="S4126" s="89"/>
      <c r="T4126" s="89"/>
    </row>
    <row r="4127" spans="2:20" s="86" customFormat="1" ht="10.199999999999999">
      <c r="B4127" s="87"/>
      <c r="C4127" s="87"/>
      <c r="D4127" s="89"/>
      <c r="R4127" s="89"/>
      <c r="S4127" s="89"/>
      <c r="T4127" s="89"/>
    </row>
    <row r="4128" spans="2:20" s="86" customFormat="1" ht="10.199999999999999">
      <c r="B4128" s="87"/>
      <c r="C4128" s="87"/>
      <c r="D4128" s="89"/>
      <c r="R4128" s="89"/>
      <c r="S4128" s="89"/>
      <c r="T4128" s="89"/>
    </row>
    <row r="4129" spans="2:20" s="86" customFormat="1" ht="10.199999999999999">
      <c r="B4129" s="87"/>
      <c r="C4129" s="87"/>
      <c r="D4129" s="89"/>
      <c r="R4129" s="89"/>
      <c r="S4129" s="89"/>
      <c r="T4129" s="89"/>
    </row>
    <row r="4130" spans="2:20" s="86" customFormat="1" ht="10.199999999999999">
      <c r="B4130" s="87"/>
      <c r="C4130" s="87"/>
      <c r="D4130" s="89"/>
      <c r="R4130" s="89"/>
      <c r="S4130" s="89"/>
      <c r="T4130" s="89"/>
    </row>
    <row r="4131" spans="2:20" s="86" customFormat="1" ht="10.199999999999999">
      <c r="B4131" s="87"/>
      <c r="C4131" s="87"/>
      <c r="D4131" s="89"/>
      <c r="R4131" s="89"/>
      <c r="S4131" s="89"/>
      <c r="T4131" s="89"/>
    </row>
    <row r="4132" spans="2:20" s="86" customFormat="1" ht="10.199999999999999">
      <c r="B4132" s="87"/>
      <c r="C4132" s="87"/>
      <c r="D4132" s="89"/>
      <c r="R4132" s="89"/>
      <c r="S4132" s="89"/>
      <c r="T4132" s="89"/>
    </row>
    <row r="4133" spans="2:20" s="86" customFormat="1" ht="10.199999999999999">
      <c r="B4133" s="87"/>
      <c r="C4133" s="87"/>
      <c r="D4133" s="89"/>
      <c r="R4133" s="89"/>
      <c r="S4133" s="89"/>
      <c r="T4133" s="89"/>
    </row>
    <row r="4134" spans="2:20" s="86" customFormat="1" ht="10.199999999999999">
      <c r="B4134" s="87"/>
      <c r="C4134" s="87"/>
      <c r="D4134" s="89"/>
      <c r="R4134" s="89"/>
      <c r="S4134" s="89"/>
      <c r="T4134" s="89"/>
    </row>
    <row r="4135" spans="2:20" s="86" customFormat="1" ht="10.199999999999999">
      <c r="B4135" s="87"/>
      <c r="C4135" s="87"/>
      <c r="D4135" s="89"/>
      <c r="R4135" s="89"/>
      <c r="S4135" s="89"/>
      <c r="T4135" s="89"/>
    </row>
    <row r="4136" spans="2:20" s="86" customFormat="1" ht="10.199999999999999">
      <c r="B4136" s="87"/>
      <c r="C4136" s="87"/>
      <c r="D4136" s="89"/>
      <c r="R4136" s="89"/>
      <c r="S4136" s="89"/>
      <c r="T4136" s="89"/>
    </row>
    <row r="4137" spans="2:20" s="86" customFormat="1" ht="10.199999999999999">
      <c r="B4137" s="87"/>
      <c r="C4137" s="87"/>
      <c r="D4137" s="89"/>
      <c r="R4137" s="89"/>
      <c r="S4137" s="89"/>
      <c r="T4137" s="89"/>
    </row>
    <row r="4138" spans="2:20" s="86" customFormat="1" ht="10.199999999999999">
      <c r="B4138" s="87"/>
      <c r="C4138" s="87"/>
      <c r="D4138" s="89"/>
      <c r="R4138" s="89"/>
      <c r="S4138" s="89"/>
      <c r="T4138" s="89"/>
    </row>
    <row r="4139" spans="2:20" s="86" customFormat="1" ht="10.199999999999999">
      <c r="B4139" s="87"/>
      <c r="C4139" s="87"/>
      <c r="D4139" s="89"/>
      <c r="R4139" s="89"/>
      <c r="S4139" s="89"/>
      <c r="T4139" s="89"/>
    </row>
    <row r="4140" spans="2:20" s="86" customFormat="1" ht="10.199999999999999">
      <c r="B4140" s="87"/>
      <c r="C4140" s="87"/>
      <c r="D4140" s="89"/>
      <c r="R4140" s="89"/>
      <c r="S4140" s="89"/>
      <c r="T4140" s="89"/>
    </row>
    <row r="4141" spans="2:20" s="86" customFormat="1" ht="10.199999999999999">
      <c r="B4141" s="87"/>
      <c r="C4141" s="87"/>
      <c r="D4141" s="89"/>
      <c r="R4141" s="89"/>
      <c r="S4141" s="89"/>
      <c r="T4141" s="89"/>
    </row>
    <row r="4142" spans="2:20" s="86" customFormat="1" ht="10.199999999999999">
      <c r="B4142" s="87"/>
      <c r="C4142" s="87"/>
      <c r="D4142" s="89"/>
      <c r="R4142" s="89"/>
      <c r="S4142" s="89"/>
      <c r="T4142" s="89"/>
    </row>
    <row r="4143" spans="2:20" s="86" customFormat="1" ht="10.199999999999999">
      <c r="B4143" s="87"/>
      <c r="C4143" s="87"/>
      <c r="D4143" s="89"/>
      <c r="R4143" s="89"/>
      <c r="S4143" s="89"/>
      <c r="T4143" s="89"/>
    </row>
    <row r="4144" spans="2:20" s="86" customFormat="1" ht="10.199999999999999">
      <c r="B4144" s="87"/>
      <c r="C4144" s="87"/>
      <c r="D4144" s="89"/>
      <c r="R4144" s="89"/>
      <c r="S4144" s="89"/>
      <c r="T4144" s="89"/>
    </row>
    <row r="4145" spans="2:20" s="86" customFormat="1" ht="10.199999999999999">
      <c r="B4145" s="87"/>
      <c r="C4145" s="87"/>
      <c r="D4145" s="89"/>
      <c r="R4145" s="89"/>
      <c r="S4145" s="89"/>
      <c r="T4145" s="89"/>
    </row>
    <row r="4146" spans="2:20" s="86" customFormat="1" ht="10.199999999999999">
      <c r="B4146" s="87"/>
      <c r="C4146" s="87"/>
      <c r="D4146" s="89"/>
      <c r="R4146" s="89"/>
      <c r="S4146" s="89"/>
      <c r="T4146" s="89"/>
    </row>
    <row r="4147" spans="2:20" s="86" customFormat="1" ht="10.199999999999999">
      <c r="B4147" s="87"/>
      <c r="C4147" s="87"/>
      <c r="D4147" s="89"/>
      <c r="R4147" s="89"/>
      <c r="S4147" s="89"/>
      <c r="T4147" s="89"/>
    </row>
    <row r="4148" spans="2:20" s="86" customFormat="1" ht="10.199999999999999">
      <c r="B4148" s="87"/>
      <c r="C4148" s="87"/>
      <c r="D4148" s="89"/>
      <c r="R4148" s="89"/>
      <c r="S4148" s="89"/>
      <c r="T4148" s="89"/>
    </row>
    <row r="4149" spans="2:20" s="86" customFormat="1" ht="10.199999999999999">
      <c r="B4149" s="87"/>
      <c r="C4149" s="87"/>
      <c r="D4149" s="89"/>
      <c r="R4149" s="89"/>
      <c r="S4149" s="89"/>
      <c r="T4149" s="89"/>
    </row>
    <row r="4150" spans="2:20" s="86" customFormat="1" ht="10.199999999999999">
      <c r="B4150" s="87"/>
      <c r="C4150" s="87"/>
      <c r="D4150" s="89"/>
      <c r="R4150" s="89"/>
      <c r="S4150" s="89"/>
      <c r="T4150" s="89"/>
    </row>
    <row r="4151" spans="2:20" s="86" customFormat="1" ht="10.199999999999999">
      <c r="B4151" s="87"/>
      <c r="C4151" s="87"/>
      <c r="D4151" s="89"/>
      <c r="R4151" s="89"/>
      <c r="S4151" s="89"/>
      <c r="T4151" s="89"/>
    </row>
    <row r="4152" spans="2:20" s="86" customFormat="1" ht="10.199999999999999">
      <c r="B4152" s="87"/>
      <c r="C4152" s="87"/>
      <c r="D4152" s="89"/>
      <c r="R4152" s="89"/>
      <c r="S4152" s="89"/>
      <c r="T4152" s="89"/>
    </row>
    <row r="4153" spans="2:20" s="86" customFormat="1" ht="10.199999999999999">
      <c r="B4153" s="87"/>
      <c r="C4153" s="87"/>
      <c r="D4153" s="89"/>
      <c r="R4153" s="89"/>
      <c r="S4153" s="89"/>
      <c r="T4153" s="89"/>
    </row>
    <row r="4154" spans="2:20" s="86" customFormat="1" ht="10.199999999999999">
      <c r="B4154" s="87"/>
      <c r="C4154" s="87"/>
      <c r="D4154" s="89"/>
      <c r="R4154" s="89"/>
      <c r="S4154" s="89"/>
      <c r="T4154" s="89"/>
    </row>
    <row r="4155" spans="2:20" s="86" customFormat="1" ht="10.199999999999999">
      <c r="B4155" s="87"/>
      <c r="C4155" s="87"/>
      <c r="D4155" s="89"/>
      <c r="R4155" s="89"/>
      <c r="S4155" s="89"/>
      <c r="T4155" s="89"/>
    </row>
    <row r="4156" spans="2:20" s="86" customFormat="1" ht="10.199999999999999">
      <c r="B4156" s="87"/>
      <c r="C4156" s="87"/>
      <c r="D4156" s="89"/>
      <c r="R4156" s="89"/>
      <c r="S4156" s="89"/>
      <c r="T4156" s="89"/>
    </row>
    <row r="4157" spans="2:20" s="86" customFormat="1" ht="10.199999999999999">
      <c r="B4157" s="87"/>
      <c r="C4157" s="87"/>
      <c r="D4157" s="89"/>
      <c r="R4157" s="89"/>
      <c r="S4157" s="89"/>
      <c r="T4157" s="89"/>
    </row>
    <row r="4158" spans="2:20" s="86" customFormat="1" ht="10.199999999999999">
      <c r="B4158" s="87"/>
      <c r="C4158" s="87"/>
      <c r="D4158" s="89"/>
      <c r="R4158" s="89"/>
      <c r="S4158" s="89"/>
      <c r="T4158" s="89"/>
    </row>
    <row r="4159" spans="2:20" s="86" customFormat="1" ht="10.199999999999999">
      <c r="B4159" s="87"/>
      <c r="C4159" s="87"/>
      <c r="D4159" s="89"/>
      <c r="R4159" s="89"/>
      <c r="S4159" s="89"/>
      <c r="T4159" s="89"/>
    </row>
    <row r="4160" spans="2:20" s="86" customFormat="1" ht="10.199999999999999">
      <c r="B4160" s="87"/>
      <c r="C4160" s="87"/>
      <c r="D4160" s="89"/>
      <c r="R4160" s="89"/>
      <c r="S4160" s="89"/>
      <c r="T4160" s="89"/>
    </row>
    <row r="4161" spans="2:20" s="86" customFormat="1" ht="10.199999999999999">
      <c r="B4161" s="87"/>
      <c r="C4161" s="87"/>
      <c r="D4161" s="89"/>
      <c r="R4161" s="89"/>
      <c r="S4161" s="89"/>
      <c r="T4161" s="89"/>
    </row>
    <row r="4162" spans="2:20" s="86" customFormat="1" ht="10.199999999999999">
      <c r="B4162" s="87"/>
      <c r="C4162" s="87"/>
      <c r="D4162" s="89"/>
      <c r="R4162" s="89"/>
      <c r="S4162" s="89"/>
      <c r="T4162" s="89"/>
    </row>
    <row r="4163" spans="2:20" s="86" customFormat="1" ht="10.199999999999999">
      <c r="B4163" s="87"/>
      <c r="C4163" s="87"/>
      <c r="D4163" s="89"/>
      <c r="R4163" s="89"/>
      <c r="S4163" s="89"/>
      <c r="T4163" s="89"/>
    </row>
    <row r="4164" spans="2:20" s="86" customFormat="1" ht="10.199999999999999">
      <c r="B4164" s="87"/>
      <c r="C4164" s="87"/>
      <c r="D4164" s="89"/>
      <c r="R4164" s="89"/>
      <c r="S4164" s="89"/>
      <c r="T4164" s="89"/>
    </row>
    <row r="4165" spans="2:20" s="86" customFormat="1" ht="10.199999999999999">
      <c r="B4165" s="87"/>
      <c r="C4165" s="87"/>
      <c r="D4165" s="89"/>
      <c r="R4165" s="89"/>
      <c r="S4165" s="89"/>
      <c r="T4165" s="89"/>
    </row>
    <row r="4166" spans="2:20" s="86" customFormat="1" ht="10.199999999999999">
      <c r="B4166" s="87"/>
      <c r="C4166" s="87"/>
      <c r="D4166" s="89"/>
      <c r="R4166" s="89"/>
      <c r="S4166" s="89"/>
      <c r="T4166" s="89"/>
    </row>
    <row r="4167" spans="2:20" s="86" customFormat="1" ht="10.199999999999999">
      <c r="B4167" s="87"/>
      <c r="C4167" s="87"/>
      <c r="D4167" s="89"/>
      <c r="R4167" s="89"/>
      <c r="S4167" s="89"/>
      <c r="T4167" s="89"/>
    </row>
    <row r="4168" spans="2:20" s="86" customFormat="1" ht="10.199999999999999">
      <c r="B4168" s="87"/>
      <c r="C4168" s="87"/>
      <c r="D4168" s="89"/>
      <c r="R4168" s="89"/>
      <c r="S4168" s="89"/>
      <c r="T4168" s="89"/>
    </row>
    <row r="4169" spans="2:20" s="86" customFormat="1" ht="10.199999999999999">
      <c r="B4169" s="87"/>
      <c r="C4169" s="87"/>
      <c r="D4169" s="89"/>
      <c r="R4169" s="89"/>
      <c r="S4169" s="89"/>
      <c r="T4169" s="89"/>
    </row>
    <row r="4170" spans="2:20" s="86" customFormat="1" ht="10.199999999999999">
      <c r="B4170" s="87"/>
      <c r="C4170" s="87"/>
      <c r="D4170" s="89"/>
      <c r="R4170" s="89"/>
      <c r="S4170" s="89"/>
      <c r="T4170" s="89"/>
    </row>
    <row r="4171" spans="2:20" s="86" customFormat="1" ht="10.199999999999999">
      <c r="B4171" s="87"/>
      <c r="C4171" s="87"/>
      <c r="D4171" s="89"/>
      <c r="R4171" s="89"/>
      <c r="S4171" s="89"/>
      <c r="T4171" s="89"/>
    </row>
    <row r="4172" spans="2:20" s="86" customFormat="1" ht="10.199999999999999">
      <c r="B4172" s="87"/>
      <c r="C4172" s="87"/>
      <c r="D4172" s="89"/>
      <c r="R4172" s="89"/>
      <c r="S4172" s="89"/>
      <c r="T4172" s="89"/>
    </row>
    <row r="4173" spans="2:20" s="86" customFormat="1" ht="10.199999999999999">
      <c r="B4173" s="87"/>
      <c r="C4173" s="87"/>
      <c r="D4173" s="89"/>
      <c r="R4173" s="89"/>
      <c r="S4173" s="89"/>
      <c r="T4173" s="89"/>
    </row>
    <row r="4174" spans="2:20" s="86" customFormat="1" ht="10.199999999999999">
      <c r="B4174" s="87"/>
      <c r="C4174" s="87"/>
      <c r="D4174" s="89"/>
      <c r="R4174" s="89"/>
      <c r="S4174" s="89"/>
      <c r="T4174" s="89"/>
    </row>
    <row r="4175" spans="2:20" s="86" customFormat="1" ht="10.199999999999999">
      <c r="B4175" s="87"/>
      <c r="C4175" s="87"/>
      <c r="D4175" s="89"/>
      <c r="R4175" s="89"/>
      <c r="S4175" s="89"/>
      <c r="T4175" s="89"/>
    </row>
    <row r="4176" spans="2:20" s="86" customFormat="1" ht="10.199999999999999">
      <c r="B4176" s="87"/>
      <c r="C4176" s="87"/>
      <c r="D4176" s="89"/>
      <c r="R4176" s="89"/>
      <c r="S4176" s="89"/>
      <c r="T4176" s="89"/>
    </row>
    <row r="4177" spans="2:20" s="86" customFormat="1" ht="10.199999999999999">
      <c r="B4177" s="87"/>
      <c r="C4177" s="87"/>
      <c r="D4177" s="89"/>
      <c r="R4177" s="89"/>
      <c r="S4177" s="89"/>
      <c r="T4177" s="89"/>
    </row>
    <row r="4178" spans="2:20" s="86" customFormat="1" ht="10.199999999999999">
      <c r="B4178" s="87"/>
      <c r="C4178" s="87"/>
      <c r="D4178" s="89"/>
      <c r="R4178" s="89"/>
      <c r="S4178" s="89"/>
      <c r="T4178" s="89"/>
    </row>
    <row r="4179" spans="2:20" s="86" customFormat="1" ht="10.199999999999999">
      <c r="B4179" s="87"/>
      <c r="C4179" s="87"/>
      <c r="D4179" s="89"/>
      <c r="R4179" s="89"/>
      <c r="S4179" s="89"/>
      <c r="T4179" s="89"/>
    </row>
    <row r="4180" spans="2:20" s="86" customFormat="1" ht="10.199999999999999">
      <c r="B4180" s="87"/>
      <c r="C4180" s="87"/>
      <c r="D4180" s="89"/>
      <c r="R4180" s="89"/>
      <c r="S4180" s="89"/>
      <c r="T4180" s="89"/>
    </row>
    <row r="4181" spans="2:20" s="86" customFormat="1" ht="10.199999999999999">
      <c r="B4181" s="87"/>
      <c r="C4181" s="87"/>
      <c r="D4181" s="89"/>
      <c r="R4181" s="89"/>
      <c r="S4181" s="89"/>
      <c r="T4181" s="89"/>
    </row>
    <row r="4182" spans="2:20" s="86" customFormat="1" ht="10.199999999999999">
      <c r="B4182" s="87"/>
      <c r="C4182" s="87"/>
      <c r="D4182" s="89"/>
      <c r="R4182" s="89"/>
      <c r="S4182" s="89"/>
      <c r="T4182" s="89"/>
    </row>
    <row r="4183" spans="2:20" s="86" customFormat="1" ht="10.199999999999999">
      <c r="B4183" s="87"/>
      <c r="C4183" s="87"/>
      <c r="D4183" s="89"/>
      <c r="R4183" s="89"/>
      <c r="S4183" s="89"/>
      <c r="T4183" s="89"/>
    </row>
    <row r="4184" spans="2:20" s="86" customFormat="1" ht="10.199999999999999">
      <c r="B4184" s="87"/>
      <c r="C4184" s="87"/>
      <c r="D4184" s="89"/>
      <c r="R4184" s="89"/>
      <c r="S4184" s="89"/>
      <c r="T4184" s="89"/>
    </row>
    <row r="4185" spans="2:20" s="86" customFormat="1" ht="10.199999999999999">
      <c r="B4185" s="87"/>
      <c r="C4185" s="87"/>
      <c r="D4185" s="89"/>
      <c r="R4185" s="89"/>
      <c r="S4185" s="89"/>
      <c r="T4185" s="89"/>
    </row>
    <row r="4186" spans="2:20" s="86" customFormat="1" ht="10.199999999999999">
      <c r="B4186" s="87"/>
      <c r="C4186" s="87"/>
      <c r="D4186" s="89"/>
      <c r="R4186" s="89"/>
      <c r="S4186" s="89"/>
      <c r="T4186" s="89"/>
    </row>
    <row r="4187" spans="2:20" s="86" customFormat="1" ht="10.199999999999999">
      <c r="B4187" s="87"/>
      <c r="C4187" s="87"/>
      <c r="D4187" s="89"/>
      <c r="R4187" s="89"/>
      <c r="S4187" s="89"/>
      <c r="T4187" s="89"/>
    </row>
    <row r="4188" spans="2:20" s="86" customFormat="1" ht="10.199999999999999">
      <c r="B4188" s="87"/>
      <c r="C4188" s="87"/>
      <c r="D4188" s="89"/>
      <c r="R4188" s="89"/>
      <c r="S4188" s="89"/>
      <c r="T4188" s="89"/>
    </row>
    <row r="4189" spans="2:20" s="86" customFormat="1" ht="10.199999999999999">
      <c r="B4189" s="87"/>
      <c r="C4189" s="87"/>
      <c r="D4189" s="89"/>
      <c r="R4189" s="89"/>
      <c r="S4189" s="89"/>
      <c r="T4189" s="89"/>
    </row>
    <row r="4190" spans="2:20" s="86" customFormat="1" ht="10.199999999999999">
      <c r="B4190" s="87"/>
      <c r="C4190" s="87"/>
      <c r="D4190" s="89"/>
      <c r="R4190" s="89"/>
      <c r="S4190" s="89"/>
      <c r="T4190" s="89"/>
    </row>
    <row r="4191" spans="2:20" s="86" customFormat="1" ht="10.199999999999999">
      <c r="B4191" s="87"/>
      <c r="C4191" s="87"/>
      <c r="D4191" s="89"/>
      <c r="R4191" s="89"/>
      <c r="S4191" s="89"/>
      <c r="T4191" s="89"/>
    </row>
    <row r="4192" spans="2:20" s="86" customFormat="1" ht="10.199999999999999">
      <c r="B4192" s="87"/>
      <c r="C4192" s="87"/>
      <c r="D4192" s="89"/>
      <c r="R4192" s="89"/>
      <c r="S4192" s="89"/>
      <c r="T4192" s="89"/>
    </row>
    <row r="4193" spans="2:20" s="86" customFormat="1" ht="10.199999999999999">
      <c r="B4193" s="87"/>
      <c r="C4193" s="87"/>
      <c r="D4193" s="89"/>
      <c r="R4193" s="89"/>
      <c r="S4193" s="89"/>
      <c r="T4193" s="89"/>
    </row>
    <row r="4194" spans="2:20" s="86" customFormat="1" ht="10.199999999999999">
      <c r="B4194" s="87"/>
      <c r="C4194" s="87"/>
      <c r="D4194" s="89"/>
      <c r="R4194" s="89"/>
      <c r="S4194" s="89"/>
      <c r="T4194" s="89"/>
    </row>
    <row r="4195" spans="2:20" s="86" customFormat="1" ht="10.199999999999999">
      <c r="B4195" s="87"/>
      <c r="C4195" s="87"/>
      <c r="D4195" s="89"/>
      <c r="R4195" s="89"/>
      <c r="S4195" s="89"/>
      <c r="T4195" s="89"/>
    </row>
    <row r="4196" spans="2:20" s="86" customFormat="1" ht="10.199999999999999">
      <c r="B4196" s="87"/>
      <c r="C4196" s="87"/>
      <c r="D4196" s="89"/>
      <c r="R4196" s="89"/>
      <c r="S4196" s="89"/>
      <c r="T4196" s="89"/>
    </row>
    <row r="4197" spans="2:20" s="86" customFormat="1" ht="10.199999999999999">
      <c r="B4197" s="87"/>
      <c r="C4197" s="87"/>
      <c r="D4197" s="89"/>
      <c r="R4197" s="89"/>
      <c r="S4197" s="89"/>
      <c r="T4197" s="89"/>
    </row>
    <row r="4198" spans="2:20" s="86" customFormat="1" ht="10.199999999999999">
      <c r="B4198" s="87"/>
      <c r="C4198" s="87"/>
      <c r="D4198" s="89"/>
      <c r="R4198" s="89"/>
      <c r="S4198" s="89"/>
      <c r="T4198" s="89"/>
    </row>
    <row r="4199" spans="2:20" s="86" customFormat="1" ht="10.199999999999999">
      <c r="B4199" s="87"/>
      <c r="C4199" s="87"/>
      <c r="D4199" s="89"/>
      <c r="R4199" s="89"/>
      <c r="S4199" s="89"/>
      <c r="T4199" s="89"/>
    </row>
    <row r="4200" spans="2:20" s="86" customFormat="1" ht="10.199999999999999">
      <c r="B4200" s="87"/>
      <c r="C4200" s="87"/>
      <c r="D4200" s="89"/>
      <c r="R4200" s="89"/>
      <c r="S4200" s="89"/>
      <c r="T4200" s="89"/>
    </row>
    <row r="4201" spans="2:20" s="86" customFormat="1" ht="10.199999999999999">
      <c r="B4201" s="87"/>
      <c r="C4201" s="87"/>
      <c r="D4201" s="89"/>
      <c r="R4201" s="89"/>
      <c r="S4201" s="89"/>
      <c r="T4201" s="89"/>
    </row>
    <row r="4202" spans="2:20" s="86" customFormat="1" ht="10.199999999999999">
      <c r="B4202" s="87"/>
      <c r="C4202" s="87"/>
      <c r="D4202" s="89"/>
      <c r="R4202" s="89"/>
      <c r="S4202" s="89"/>
      <c r="T4202" s="89"/>
    </row>
    <row r="4203" spans="2:20" s="86" customFormat="1" ht="10.199999999999999">
      <c r="B4203" s="87"/>
      <c r="C4203" s="87"/>
      <c r="D4203" s="89"/>
      <c r="R4203" s="89"/>
      <c r="S4203" s="89"/>
      <c r="T4203" s="89"/>
    </row>
    <row r="4204" spans="2:20" s="86" customFormat="1" ht="10.199999999999999">
      <c r="B4204" s="87"/>
      <c r="C4204" s="87"/>
      <c r="D4204" s="89"/>
      <c r="R4204" s="89"/>
      <c r="S4204" s="89"/>
      <c r="T4204" s="89"/>
    </row>
    <row r="4205" spans="2:20" s="86" customFormat="1" ht="10.199999999999999">
      <c r="B4205" s="87"/>
      <c r="C4205" s="87"/>
      <c r="D4205" s="89"/>
      <c r="R4205" s="89"/>
      <c r="S4205" s="89"/>
      <c r="T4205" s="89"/>
    </row>
    <row r="4206" spans="2:20" s="86" customFormat="1" ht="10.199999999999999">
      <c r="B4206" s="87"/>
      <c r="C4206" s="87"/>
      <c r="D4206" s="89"/>
      <c r="R4206" s="89"/>
      <c r="S4206" s="89"/>
      <c r="T4206" s="89"/>
    </row>
    <row r="4207" spans="2:20" s="86" customFormat="1" ht="10.199999999999999">
      <c r="B4207" s="87"/>
      <c r="C4207" s="87"/>
      <c r="D4207" s="89"/>
      <c r="R4207" s="89"/>
      <c r="S4207" s="89"/>
      <c r="T4207" s="89"/>
    </row>
    <row r="4208" spans="2:20" s="86" customFormat="1" ht="10.199999999999999">
      <c r="B4208" s="87"/>
      <c r="C4208" s="87"/>
      <c r="D4208" s="89"/>
      <c r="R4208" s="89"/>
      <c r="S4208" s="89"/>
      <c r="T4208" s="89"/>
    </row>
    <row r="4209" spans="2:20" s="86" customFormat="1" ht="10.199999999999999">
      <c r="B4209" s="87"/>
      <c r="C4209" s="87"/>
      <c r="D4209" s="89"/>
      <c r="R4209" s="89"/>
      <c r="S4209" s="89"/>
      <c r="T4209" s="89"/>
    </row>
    <row r="4210" spans="2:20" s="86" customFormat="1" ht="10.199999999999999">
      <c r="B4210" s="87"/>
      <c r="C4210" s="87"/>
      <c r="D4210" s="89"/>
      <c r="R4210" s="89"/>
      <c r="S4210" s="89"/>
      <c r="T4210" s="89"/>
    </row>
    <row r="4211" spans="2:20" s="86" customFormat="1" ht="10.199999999999999">
      <c r="B4211" s="87"/>
      <c r="C4211" s="87"/>
      <c r="D4211" s="89"/>
      <c r="R4211" s="89"/>
      <c r="S4211" s="89"/>
      <c r="T4211" s="89"/>
    </row>
    <row r="4212" spans="2:20" s="86" customFormat="1" ht="10.199999999999999">
      <c r="B4212" s="87"/>
      <c r="C4212" s="87"/>
      <c r="D4212" s="89"/>
      <c r="R4212" s="89"/>
      <c r="S4212" s="89"/>
      <c r="T4212" s="89"/>
    </row>
    <row r="4213" spans="2:20" s="86" customFormat="1" ht="10.199999999999999">
      <c r="B4213" s="87"/>
      <c r="C4213" s="87"/>
      <c r="D4213" s="89"/>
      <c r="R4213" s="89"/>
      <c r="S4213" s="89"/>
      <c r="T4213" s="89"/>
    </row>
    <row r="4214" spans="2:20" s="86" customFormat="1" ht="10.199999999999999">
      <c r="B4214" s="87"/>
      <c r="C4214" s="87"/>
      <c r="D4214" s="89"/>
      <c r="R4214" s="89"/>
      <c r="S4214" s="89"/>
      <c r="T4214" s="89"/>
    </row>
    <row r="4215" spans="2:20" s="86" customFormat="1" ht="10.199999999999999">
      <c r="B4215" s="87"/>
      <c r="C4215" s="87"/>
      <c r="D4215" s="89"/>
      <c r="R4215" s="89"/>
      <c r="S4215" s="89"/>
      <c r="T4215" s="89"/>
    </row>
    <row r="4216" spans="2:20" s="86" customFormat="1" ht="10.199999999999999">
      <c r="B4216" s="87"/>
      <c r="C4216" s="87"/>
      <c r="D4216" s="89"/>
      <c r="R4216" s="89"/>
      <c r="S4216" s="89"/>
      <c r="T4216" s="89"/>
    </row>
    <row r="4217" spans="2:20" s="86" customFormat="1" ht="10.199999999999999">
      <c r="B4217" s="87"/>
      <c r="C4217" s="87"/>
      <c r="D4217" s="89"/>
      <c r="R4217" s="89"/>
      <c r="S4217" s="89"/>
      <c r="T4217" s="89"/>
    </row>
    <row r="4218" spans="2:20" s="86" customFormat="1" ht="10.199999999999999">
      <c r="B4218" s="87"/>
      <c r="C4218" s="87"/>
      <c r="D4218" s="89"/>
      <c r="R4218" s="89"/>
      <c r="S4218" s="89"/>
      <c r="T4218" s="89"/>
    </row>
    <row r="4219" spans="2:20" s="86" customFormat="1" ht="10.199999999999999">
      <c r="B4219" s="87"/>
      <c r="C4219" s="87"/>
      <c r="D4219" s="89"/>
      <c r="R4219" s="89"/>
      <c r="S4219" s="89"/>
      <c r="T4219" s="89"/>
    </row>
    <row r="4220" spans="2:20" s="86" customFormat="1" ht="10.199999999999999">
      <c r="B4220" s="87"/>
      <c r="C4220" s="87"/>
      <c r="D4220" s="89"/>
      <c r="R4220" s="89"/>
      <c r="S4220" s="89"/>
      <c r="T4220" s="89"/>
    </row>
    <row r="4221" spans="2:20" s="86" customFormat="1" ht="10.199999999999999">
      <c r="B4221" s="87"/>
      <c r="C4221" s="87"/>
      <c r="D4221" s="89"/>
      <c r="R4221" s="89"/>
      <c r="S4221" s="89"/>
      <c r="T4221" s="89"/>
    </row>
    <row r="4222" spans="2:20" s="86" customFormat="1" ht="10.199999999999999">
      <c r="B4222" s="87"/>
      <c r="C4222" s="87"/>
      <c r="D4222" s="89"/>
      <c r="R4222" s="89"/>
      <c r="S4222" s="89"/>
      <c r="T4222" s="89"/>
    </row>
    <row r="4223" spans="2:20" s="86" customFormat="1" ht="10.199999999999999">
      <c r="B4223" s="87"/>
      <c r="C4223" s="87"/>
      <c r="D4223" s="89"/>
      <c r="R4223" s="89"/>
      <c r="S4223" s="89"/>
      <c r="T4223" s="89"/>
    </row>
    <row r="4224" spans="2:20" s="86" customFormat="1" ht="10.199999999999999">
      <c r="B4224" s="87"/>
      <c r="C4224" s="87"/>
      <c r="D4224" s="89"/>
      <c r="R4224" s="89"/>
      <c r="S4224" s="89"/>
      <c r="T4224" s="89"/>
    </row>
    <row r="4225" spans="2:20" s="86" customFormat="1" ht="10.199999999999999">
      <c r="B4225" s="87"/>
      <c r="C4225" s="87"/>
      <c r="D4225" s="89"/>
      <c r="R4225" s="89"/>
      <c r="S4225" s="89"/>
      <c r="T4225" s="89"/>
    </row>
    <row r="4226" spans="2:20" s="86" customFormat="1" ht="10.199999999999999">
      <c r="B4226" s="87"/>
      <c r="C4226" s="87"/>
      <c r="D4226" s="89"/>
      <c r="R4226" s="89"/>
      <c r="S4226" s="89"/>
      <c r="T4226" s="89"/>
    </row>
    <row r="4227" spans="2:20" s="86" customFormat="1" ht="10.199999999999999">
      <c r="B4227" s="87"/>
      <c r="C4227" s="87"/>
      <c r="D4227" s="89"/>
      <c r="R4227" s="89"/>
      <c r="S4227" s="89"/>
      <c r="T4227" s="89"/>
    </row>
    <row r="4228" spans="2:20" s="86" customFormat="1" ht="10.199999999999999">
      <c r="B4228" s="87"/>
      <c r="C4228" s="87"/>
      <c r="D4228" s="89"/>
      <c r="R4228" s="89"/>
      <c r="S4228" s="89"/>
      <c r="T4228" s="89"/>
    </row>
    <row r="4229" spans="2:20" s="86" customFormat="1" ht="10.199999999999999">
      <c r="B4229" s="87"/>
      <c r="C4229" s="87"/>
      <c r="D4229" s="89"/>
      <c r="R4229" s="89"/>
      <c r="S4229" s="89"/>
      <c r="T4229" s="89"/>
    </row>
    <row r="4230" spans="2:20" s="86" customFormat="1" ht="10.199999999999999">
      <c r="B4230" s="87"/>
      <c r="C4230" s="87"/>
      <c r="D4230" s="89"/>
      <c r="R4230" s="89"/>
      <c r="S4230" s="89"/>
      <c r="T4230" s="89"/>
    </row>
    <row r="4231" spans="2:20" s="86" customFormat="1" ht="10.199999999999999">
      <c r="B4231" s="87"/>
      <c r="C4231" s="87"/>
      <c r="D4231" s="89"/>
      <c r="R4231" s="89"/>
      <c r="S4231" s="89"/>
      <c r="T4231" s="89"/>
    </row>
    <row r="4232" spans="2:20" s="86" customFormat="1" ht="10.199999999999999">
      <c r="B4232" s="87"/>
      <c r="C4232" s="87"/>
      <c r="D4232" s="89"/>
      <c r="R4232" s="89"/>
      <c r="S4232" s="89"/>
      <c r="T4232" s="89"/>
    </row>
    <row r="4233" spans="2:20" s="86" customFormat="1" ht="10.199999999999999">
      <c r="B4233" s="87"/>
      <c r="C4233" s="87"/>
      <c r="D4233" s="89"/>
      <c r="R4233" s="89"/>
      <c r="S4233" s="89"/>
      <c r="T4233" s="89"/>
    </row>
    <row r="4234" spans="2:20" s="86" customFormat="1" ht="10.199999999999999">
      <c r="B4234" s="87"/>
      <c r="C4234" s="87"/>
      <c r="D4234" s="89"/>
      <c r="R4234" s="89"/>
      <c r="S4234" s="89"/>
      <c r="T4234" s="89"/>
    </row>
    <row r="4235" spans="2:20" s="86" customFormat="1" ht="10.199999999999999">
      <c r="B4235" s="87"/>
      <c r="C4235" s="87"/>
      <c r="D4235" s="89"/>
      <c r="R4235" s="89"/>
      <c r="S4235" s="89"/>
      <c r="T4235" s="89"/>
    </row>
    <row r="4236" spans="2:20" s="86" customFormat="1" ht="10.199999999999999">
      <c r="B4236" s="87"/>
      <c r="C4236" s="87"/>
      <c r="D4236" s="89"/>
      <c r="R4236" s="89"/>
      <c r="S4236" s="89"/>
      <c r="T4236" s="89"/>
    </row>
    <row r="4237" spans="2:20" s="86" customFormat="1" ht="10.199999999999999">
      <c r="B4237" s="87"/>
      <c r="C4237" s="87"/>
      <c r="D4237" s="89"/>
      <c r="R4237" s="89"/>
      <c r="S4237" s="89"/>
      <c r="T4237" s="89"/>
    </row>
    <row r="4238" spans="2:20" s="86" customFormat="1" ht="10.199999999999999">
      <c r="B4238" s="87"/>
      <c r="C4238" s="87"/>
      <c r="D4238" s="89"/>
      <c r="R4238" s="89"/>
      <c r="S4238" s="89"/>
      <c r="T4238" s="89"/>
    </row>
    <row r="4239" spans="2:20" s="86" customFormat="1" ht="10.199999999999999">
      <c r="B4239" s="87"/>
      <c r="C4239" s="87"/>
      <c r="D4239" s="89"/>
      <c r="R4239" s="89"/>
      <c r="S4239" s="89"/>
      <c r="T4239" s="89"/>
    </row>
    <row r="4240" spans="2:20" s="86" customFormat="1" ht="10.199999999999999">
      <c r="B4240" s="87"/>
      <c r="C4240" s="87"/>
      <c r="D4240" s="89"/>
      <c r="R4240" s="89"/>
      <c r="S4240" s="89"/>
      <c r="T4240" s="89"/>
    </row>
    <row r="4241" spans="2:20" s="86" customFormat="1" ht="10.199999999999999">
      <c r="B4241" s="87"/>
      <c r="C4241" s="87"/>
      <c r="D4241" s="89"/>
      <c r="R4241" s="89"/>
      <c r="S4241" s="89"/>
      <c r="T4241" s="89"/>
    </row>
    <row r="4242" spans="2:20" s="86" customFormat="1" ht="10.199999999999999">
      <c r="B4242" s="87"/>
      <c r="C4242" s="87"/>
      <c r="D4242" s="89"/>
      <c r="R4242" s="89"/>
      <c r="S4242" s="89"/>
      <c r="T4242" s="89"/>
    </row>
    <row r="4243" spans="2:20" s="86" customFormat="1" ht="10.199999999999999">
      <c r="B4243" s="87"/>
      <c r="C4243" s="87"/>
      <c r="D4243" s="89"/>
      <c r="R4243" s="89"/>
      <c r="S4243" s="89"/>
      <c r="T4243" s="89"/>
    </row>
    <row r="4244" spans="2:20" s="86" customFormat="1" ht="10.199999999999999">
      <c r="B4244" s="87"/>
      <c r="C4244" s="87"/>
      <c r="D4244" s="89"/>
      <c r="R4244" s="89"/>
      <c r="S4244" s="89"/>
      <c r="T4244" s="89"/>
    </row>
    <row r="4245" spans="2:20" s="86" customFormat="1" ht="10.199999999999999">
      <c r="B4245" s="87"/>
      <c r="C4245" s="87"/>
      <c r="D4245" s="89"/>
      <c r="R4245" s="89"/>
      <c r="S4245" s="89"/>
      <c r="T4245" s="89"/>
    </row>
    <row r="4246" spans="2:20" s="86" customFormat="1" ht="10.199999999999999">
      <c r="B4246" s="87"/>
      <c r="C4246" s="87"/>
      <c r="D4246" s="89"/>
      <c r="R4246" s="89"/>
      <c r="S4246" s="89"/>
      <c r="T4246" s="89"/>
    </row>
    <row r="4247" spans="2:20" s="86" customFormat="1" ht="10.199999999999999">
      <c r="B4247" s="87"/>
      <c r="C4247" s="87"/>
      <c r="D4247" s="89"/>
      <c r="R4247" s="89"/>
      <c r="S4247" s="89"/>
      <c r="T4247" s="89"/>
    </row>
    <row r="4248" spans="2:20" s="86" customFormat="1" ht="10.199999999999999">
      <c r="B4248" s="87"/>
      <c r="C4248" s="87"/>
      <c r="D4248" s="89"/>
      <c r="R4248" s="89"/>
      <c r="S4248" s="89"/>
      <c r="T4248" s="89"/>
    </row>
    <row r="4249" spans="2:20" s="86" customFormat="1" ht="10.199999999999999">
      <c r="B4249" s="87"/>
      <c r="C4249" s="87"/>
      <c r="D4249" s="89"/>
      <c r="R4249" s="89"/>
      <c r="S4249" s="89"/>
      <c r="T4249" s="89"/>
    </row>
    <row r="4250" spans="2:20" s="86" customFormat="1" ht="10.199999999999999">
      <c r="B4250" s="87"/>
      <c r="C4250" s="87"/>
      <c r="D4250" s="89"/>
      <c r="R4250" s="89"/>
      <c r="S4250" s="89"/>
      <c r="T4250" s="89"/>
    </row>
    <row r="4251" spans="2:20" s="86" customFormat="1" ht="10.199999999999999">
      <c r="B4251" s="87"/>
      <c r="C4251" s="87"/>
      <c r="D4251" s="89"/>
      <c r="R4251" s="89"/>
      <c r="S4251" s="89"/>
      <c r="T4251" s="89"/>
    </row>
    <row r="4252" spans="2:20" s="86" customFormat="1" ht="10.199999999999999">
      <c r="B4252" s="87"/>
      <c r="C4252" s="87"/>
      <c r="D4252" s="89"/>
      <c r="R4252" s="89"/>
      <c r="S4252" s="89"/>
      <c r="T4252" s="89"/>
    </row>
    <row r="4253" spans="2:20" s="86" customFormat="1" ht="10.199999999999999">
      <c r="B4253" s="87"/>
      <c r="C4253" s="87"/>
      <c r="D4253" s="89"/>
      <c r="R4253" s="89"/>
      <c r="S4253" s="89"/>
      <c r="T4253" s="89"/>
    </row>
    <row r="4254" spans="2:20" s="86" customFormat="1" ht="10.199999999999999">
      <c r="B4254" s="87"/>
      <c r="C4254" s="87"/>
      <c r="D4254" s="89"/>
      <c r="R4254" s="89"/>
      <c r="S4254" s="89"/>
      <c r="T4254" s="89"/>
    </row>
    <row r="4255" spans="2:20" s="86" customFormat="1" ht="10.199999999999999">
      <c r="B4255" s="87"/>
      <c r="C4255" s="87"/>
      <c r="D4255" s="89"/>
      <c r="R4255" s="89"/>
      <c r="S4255" s="89"/>
      <c r="T4255" s="89"/>
    </row>
    <row r="4256" spans="2:20" s="86" customFormat="1" ht="10.199999999999999">
      <c r="B4256" s="87"/>
      <c r="C4256" s="87"/>
      <c r="D4256" s="89"/>
      <c r="R4256" s="89"/>
      <c r="S4256" s="89"/>
      <c r="T4256" s="89"/>
    </row>
    <row r="4257" spans="2:20" s="86" customFormat="1" ht="10.199999999999999">
      <c r="B4257" s="87"/>
      <c r="C4257" s="87"/>
      <c r="D4257" s="89"/>
      <c r="R4257" s="89"/>
      <c r="S4257" s="89"/>
      <c r="T4257" s="89"/>
    </row>
    <row r="4258" spans="2:20" s="86" customFormat="1" ht="10.199999999999999">
      <c r="B4258" s="87"/>
      <c r="C4258" s="87"/>
      <c r="D4258" s="89"/>
      <c r="R4258" s="89"/>
      <c r="S4258" s="89"/>
      <c r="T4258" s="89"/>
    </row>
    <row r="4259" spans="2:20" s="86" customFormat="1" ht="10.199999999999999">
      <c r="B4259" s="87"/>
      <c r="C4259" s="87"/>
      <c r="D4259" s="89"/>
      <c r="R4259" s="89"/>
      <c r="S4259" s="89"/>
      <c r="T4259" s="89"/>
    </row>
    <row r="4260" spans="2:20" s="86" customFormat="1" ht="10.199999999999999">
      <c r="B4260" s="87"/>
      <c r="C4260" s="87"/>
      <c r="D4260" s="89"/>
      <c r="R4260" s="89"/>
      <c r="S4260" s="89"/>
      <c r="T4260" s="89"/>
    </row>
    <row r="4261" spans="2:20" s="86" customFormat="1" ht="10.199999999999999">
      <c r="B4261" s="87"/>
      <c r="C4261" s="87"/>
      <c r="D4261" s="89"/>
      <c r="R4261" s="89"/>
      <c r="S4261" s="89"/>
      <c r="T4261" s="89"/>
    </row>
    <row r="4262" spans="2:20" s="86" customFormat="1" ht="10.199999999999999">
      <c r="B4262" s="87"/>
      <c r="C4262" s="87"/>
      <c r="D4262" s="89"/>
      <c r="R4262" s="89"/>
      <c r="S4262" s="89"/>
      <c r="T4262" s="89"/>
    </row>
    <row r="4263" spans="2:20" s="86" customFormat="1" ht="10.199999999999999">
      <c r="B4263" s="87"/>
      <c r="C4263" s="87"/>
      <c r="D4263" s="89"/>
      <c r="R4263" s="89"/>
      <c r="S4263" s="89"/>
      <c r="T4263" s="89"/>
    </row>
    <row r="4264" spans="2:20" s="86" customFormat="1" ht="10.199999999999999">
      <c r="B4264" s="87"/>
      <c r="C4264" s="87"/>
      <c r="D4264" s="89"/>
      <c r="R4264" s="89"/>
      <c r="S4264" s="89"/>
      <c r="T4264" s="89"/>
    </row>
    <row r="4265" spans="2:20" s="86" customFormat="1" ht="10.199999999999999">
      <c r="B4265" s="87"/>
      <c r="C4265" s="87"/>
      <c r="D4265" s="89"/>
      <c r="R4265" s="89"/>
      <c r="S4265" s="89"/>
      <c r="T4265" s="89"/>
    </row>
    <row r="4266" spans="2:20" s="86" customFormat="1" ht="10.199999999999999">
      <c r="B4266" s="87"/>
      <c r="C4266" s="87"/>
      <c r="D4266" s="89"/>
      <c r="R4266" s="89"/>
      <c r="S4266" s="89"/>
      <c r="T4266" s="89"/>
    </row>
    <row r="4267" spans="2:20" s="86" customFormat="1" ht="10.199999999999999">
      <c r="B4267" s="87"/>
      <c r="C4267" s="87"/>
      <c r="D4267" s="89"/>
      <c r="R4267" s="89"/>
      <c r="S4267" s="89"/>
      <c r="T4267" s="89"/>
    </row>
    <row r="4268" spans="2:20" s="86" customFormat="1" ht="10.199999999999999">
      <c r="B4268" s="87"/>
      <c r="C4268" s="87"/>
      <c r="D4268" s="89"/>
      <c r="R4268" s="89"/>
      <c r="S4268" s="89"/>
      <c r="T4268" s="89"/>
    </row>
    <row r="4269" spans="2:20" s="86" customFormat="1" ht="10.199999999999999">
      <c r="B4269" s="87"/>
      <c r="C4269" s="87"/>
      <c r="D4269" s="89"/>
      <c r="R4269" s="89"/>
      <c r="S4269" s="89"/>
      <c r="T4269" s="89"/>
    </row>
    <row r="4270" spans="2:20" s="86" customFormat="1" ht="10.199999999999999">
      <c r="B4270" s="87"/>
      <c r="C4270" s="87"/>
      <c r="D4270" s="89"/>
      <c r="R4270" s="89"/>
      <c r="S4270" s="89"/>
      <c r="T4270" s="89"/>
    </row>
    <row r="4271" spans="2:20" s="86" customFormat="1" ht="10.199999999999999">
      <c r="B4271" s="87"/>
      <c r="C4271" s="87"/>
      <c r="D4271" s="89"/>
      <c r="R4271" s="89"/>
      <c r="S4271" s="89"/>
      <c r="T4271" s="89"/>
    </row>
    <row r="4272" spans="2:20" s="86" customFormat="1" ht="10.199999999999999">
      <c r="B4272" s="87"/>
      <c r="C4272" s="87"/>
      <c r="D4272" s="89"/>
      <c r="R4272" s="89"/>
      <c r="S4272" s="89"/>
      <c r="T4272" s="89"/>
    </row>
    <row r="4273" spans="2:20" s="86" customFormat="1" ht="10.199999999999999">
      <c r="B4273" s="87"/>
      <c r="C4273" s="87"/>
      <c r="D4273" s="89"/>
      <c r="R4273" s="89"/>
      <c r="S4273" s="89"/>
      <c r="T4273" s="89"/>
    </row>
    <row r="4274" spans="2:20" s="86" customFormat="1" ht="10.199999999999999">
      <c r="B4274" s="87"/>
      <c r="C4274" s="87"/>
      <c r="D4274" s="89"/>
      <c r="R4274" s="89"/>
      <c r="S4274" s="89"/>
      <c r="T4274" s="89"/>
    </row>
    <row r="4275" spans="2:20" s="86" customFormat="1" ht="10.199999999999999">
      <c r="B4275" s="87"/>
      <c r="C4275" s="87"/>
      <c r="D4275" s="89"/>
      <c r="R4275" s="89"/>
      <c r="S4275" s="89"/>
      <c r="T4275" s="89"/>
    </row>
    <row r="4276" spans="2:20" s="86" customFormat="1" ht="10.199999999999999">
      <c r="B4276" s="87"/>
      <c r="C4276" s="87"/>
      <c r="D4276" s="89"/>
      <c r="R4276" s="89"/>
      <c r="S4276" s="89"/>
      <c r="T4276" s="89"/>
    </row>
    <row r="4277" spans="2:20" s="86" customFormat="1" ht="10.199999999999999">
      <c r="B4277" s="87"/>
      <c r="C4277" s="87"/>
      <c r="D4277" s="89"/>
      <c r="R4277" s="89"/>
      <c r="S4277" s="89"/>
      <c r="T4277" s="89"/>
    </row>
    <row r="4278" spans="2:20" s="86" customFormat="1" ht="10.199999999999999">
      <c r="B4278" s="87"/>
      <c r="C4278" s="87"/>
      <c r="D4278" s="89"/>
      <c r="R4278" s="89"/>
      <c r="S4278" s="89"/>
      <c r="T4278" s="89"/>
    </row>
    <row r="4279" spans="2:20" s="86" customFormat="1" ht="10.199999999999999">
      <c r="B4279" s="87"/>
      <c r="C4279" s="87"/>
      <c r="D4279" s="89"/>
      <c r="R4279" s="89"/>
      <c r="S4279" s="89"/>
      <c r="T4279" s="89"/>
    </row>
    <row r="4280" spans="2:20" s="86" customFormat="1" ht="10.199999999999999">
      <c r="B4280" s="87"/>
      <c r="C4280" s="87"/>
      <c r="D4280" s="89"/>
      <c r="R4280" s="89"/>
      <c r="S4280" s="89"/>
      <c r="T4280" s="89"/>
    </row>
    <row r="4281" spans="2:20" s="86" customFormat="1" ht="10.199999999999999">
      <c r="B4281" s="87"/>
      <c r="C4281" s="87"/>
      <c r="D4281" s="89"/>
      <c r="R4281" s="89"/>
      <c r="S4281" s="89"/>
      <c r="T4281" s="89"/>
    </row>
    <row r="4282" spans="2:20" s="86" customFormat="1" ht="10.199999999999999">
      <c r="B4282" s="87"/>
      <c r="C4282" s="87"/>
      <c r="D4282" s="89"/>
      <c r="R4282" s="89"/>
      <c r="S4282" s="89"/>
      <c r="T4282" s="89"/>
    </row>
    <row r="4283" spans="2:20" s="86" customFormat="1" ht="10.199999999999999">
      <c r="B4283" s="87"/>
      <c r="C4283" s="87"/>
      <c r="D4283" s="89"/>
      <c r="R4283" s="89"/>
      <c r="S4283" s="89"/>
      <c r="T4283" s="89"/>
    </row>
    <row r="4284" spans="2:20" s="86" customFormat="1" ht="10.199999999999999">
      <c r="B4284" s="87"/>
      <c r="C4284" s="87"/>
      <c r="D4284" s="89"/>
      <c r="R4284" s="89"/>
      <c r="S4284" s="89"/>
      <c r="T4284" s="89"/>
    </row>
    <row r="4285" spans="2:20" s="86" customFormat="1" ht="10.199999999999999">
      <c r="B4285" s="87"/>
      <c r="C4285" s="87"/>
      <c r="D4285" s="89"/>
      <c r="R4285" s="89"/>
      <c r="S4285" s="89"/>
      <c r="T4285" s="89"/>
    </row>
    <row r="4286" spans="2:20" s="86" customFormat="1" ht="10.199999999999999">
      <c r="B4286" s="87"/>
      <c r="C4286" s="87"/>
      <c r="D4286" s="89"/>
      <c r="R4286" s="89"/>
      <c r="S4286" s="89"/>
      <c r="T4286" s="89"/>
    </row>
    <row r="4287" spans="2:20" s="86" customFormat="1" ht="10.199999999999999">
      <c r="B4287" s="87"/>
      <c r="C4287" s="87"/>
      <c r="D4287" s="89"/>
      <c r="R4287" s="89"/>
      <c r="S4287" s="89"/>
      <c r="T4287" s="89"/>
    </row>
    <row r="4288" spans="2:20" s="86" customFormat="1" ht="10.199999999999999">
      <c r="B4288" s="87"/>
      <c r="C4288" s="87"/>
      <c r="D4288" s="89"/>
      <c r="R4288" s="89"/>
      <c r="S4288" s="89"/>
      <c r="T4288" s="89"/>
    </row>
    <row r="4289" spans="2:20" s="86" customFormat="1" ht="10.199999999999999">
      <c r="B4289" s="87"/>
      <c r="C4289" s="87"/>
      <c r="D4289" s="89"/>
      <c r="R4289" s="89"/>
      <c r="S4289" s="89"/>
      <c r="T4289" s="89"/>
    </row>
    <row r="4290" spans="2:20" s="86" customFormat="1" ht="10.199999999999999">
      <c r="B4290" s="87"/>
      <c r="C4290" s="87"/>
      <c r="D4290" s="89"/>
      <c r="R4290" s="89"/>
      <c r="S4290" s="89"/>
      <c r="T4290" s="89"/>
    </row>
    <row r="4291" spans="2:20" s="86" customFormat="1" ht="10.199999999999999">
      <c r="B4291" s="87"/>
      <c r="C4291" s="87"/>
      <c r="D4291" s="89"/>
      <c r="R4291" s="89"/>
      <c r="S4291" s="89"/>
      <c r="T4291" s="89"/>
    </row>
    <row r="4292" spans="2:20" s="86" customFormat="1" ht="10.199999999999999">
      <c r="B4292" s="87"/>
      <c r="C4292" s="87"/>
      <c r="D4292" s="89"/>
      <c r="R4292" s="89"/>
      <c r="S4292" s="89"/>
      <c r="T4292" s="89"/>
    </row>
    <row r="4293" spans="2:20" s="86" customFormat="1" ht="10.199999999999999">
      <c r="B4293" s="87"/>
      <c r="C4293" s="87"/>
      <c r="D4293" s="89"/>
      <c r="R4293" s="89"/>
      <c r="S4293" s="89"/>
      <c r="T4293" s="89"/>
    </row>
    <row r="4294" spans="2:20" s="86" customFormat="1" ht="10.199999999999999">
      <c r="B4294" s="87"/>
      <c r="C4294" s="87"/>
      <c r="D4294" s="89"/>
      <c r="R4294" s="89"/>
      <c r="S4294" s="89"/>
      <c r="T4294" s="89"/>
    </row>
    <row r="4295" spans="2:20" s="86" customFormat="1" ht="10.199999999999999">
      <c r="B4295" s="87"/>
      <c r="C4295" s="87"/>
      <c r="D4295" s="89"/>
      <c r="R4295" s="89"/>
      <c r="S4295" s="89"/>
      <c r="T4295" s="89"/>
    </row>
    <row r="4296" spans="2:20" s="86" customFormat="1" ht="10.199999999999999">
      <c r="B4296" s="87"/>
      <c r="C4296" s="87"/>
      <c r="D4296" s="89"/>
      <c r="R4296" s="89"/>
      <c r="S4296" s="89"/>
      <c r="T4296" s="89"/>
    </row>
    <row r="4297" spans="2:20" s="86" customFormat="1" ht="10.199999999999999">
      <c r="B4297" s="87"/>
      <c r="C4297" s="87"/>
      <c r="D4297" s="89"/>
      <c r="R4297" s="89"/>
      <c r="S4297" s="89"/>
      <c r="T4297" s="89"/>
    </row>
    <row r="4298" spans="2:20" s="86" customFormat="1" ht="10.199999999999999">
      <c r="B4298" s="87"/>
      <c r="C4298" s="87"/>
      <c r="D4298" s="89"/>
      <c r="R4298" s="89"/>
      <c r="S4298" s="89"/>
      <c r="T4298" s="89"/>
    </row>
    <row r="4299" spans="2:20" s="86" customFormat="1" ht="10.199999999999999">
      <c r="B4299" s="87"/>
      <c r="C4299" s="87"/>
      <c r="D4299" s="89"/>
      <c r="R4299" s="89"/>
      <c r="S4299" s="89"/>
      <c r="T4299" s="89"/>
    </row>
    <row r="4300" spans="2:20" s="86" customFormat="1" ht="10.199999999999999">
      <c r="B4300" s="87"/>
      <c r="C4300" s="87"/>
      <c r="D4300" s="89"/>
      <c r="R4300" s="89"/>
      <c r="S4300" s="89"/>
      <c r="T4300" s="89"/>
    </row>
    <row r="4301" spans="2:20" s="86" customFormat="1" ht="10.199999999999999">
      <c r="B4301" s="87"/>
      <c r="C4301" s="87"/>
      <c r="D4301" s="89"/>
      <c r="R4301" s="89"/>
      <c r="S4301" s="89"/>
      <c r="T4301" s="89"/>
    </row>
    <row r="4302" spans="2:20" s="86" customFormat="1" ht="10.199999999999999">
      <c r="B4302" s="87"/>
      <c r="C4302" s="87"/>
      <c r="D4302" s="89"/>
      <c r="R4302" s="89"/>
      <c r="S4302" s="89"/>
      <c r="T4302" s="89"/>
    </row>
    <row r="4303" spans="2:20" s="86" customFormat="1" ht="10.199999999999999">
      <c r="B4303" s="87"/>
      <c r="C4303" s="87"/>
      <c r="D4303" s="89"/>
      <c r="R4303" s="89"/>
      <c r="S4303" s="89"/>
      <c r="T4303" s="89"/>
    </row>
    <row r="4304" spans="2:20" s="86" customFormat="1" ht="10.199999999999999">
      <c r="B4304" s="87"/>
      <c r="C4304" s="87"/>
      <c r="D4304" s="89"/>
      <c r="R4304" s="89"/>
      <c r="S4304" s="89"/>
      <c r="T4304" s="89"/>
    </row>
    <row r="4305" spans="2:20" s="86" customFormat="1" ht="10.199999999999999">
      <c r="B4305" s="87"/>
      <c r="C4305" s="87"/>
      <c r="D4305" s="89"/>
      <c r="R4305" s="89"/>
      <c r="S4305" s="89"/>
      <c r="T4305" s="89"/>
    </row>
    <row r="4306" spans="2:20" s="86" customFormat="1" ht="10.199999999999999">
      <c r="B4306" s="87"/>
      <c r="C4306" s="87"/>
      <c r="D4306" s="89"/>
      <c r="R4306" s="89"/>
      <c r="S4306" s="89"/>
      <c r="T4306" s="89"/>
    </row>
    <row r="4307" spans="2:20" s="86" customFormat="1" ht="10.199999999999999">
      <c r="B4307" s="87"/>
      <c r="C4307" s="87"/>
      <c r="D4307" s="89"/>
      <c r="R4307" s="89"/>
      <c r="S4307" s="89"/>
      <c r="T4307" s="89"/>
    </row>
    <row r="4308" spans="2:20" s="86" customFormat="1" ht="10.199999999999999">
      <c r="B4308" s="87"/>
      <c r="C4308" s="87"/>
      <c r="D4308" s="89"/>
      <c r="R4308" s="89"/>
      <c r="S4308" s="89"/>
      <c r="T4308" s="89"/>
    </row>
    <row r="4309" spans="2:20" s="86" customFormat="1" ht="10.199999999999999">
      <c r="B4309" s="87"/>
      <c r="C4309" s="87"/>
      <c r="D4309" s="89"/>
      <c r="R4309" s="89"/>
      <c r="S4309" s="89"/>
      <c r="T4309" s="89"/>
    </row>
    <row r="4310" spans="2:20" s="86" customFormat="1" ht="10.199999999999999">
      <c r="B4310" s="87"/>
      <c r="C4310" s="87"/>
      <c r="D4310" s="89"/>
      <c r="R4310" s="89"/>
      <c r="S4310" s="89"/>
      <c r="T4310" s="89"/>
    </row>
    <row r="4311" spans="2:20" s="86" customFormat="1" ht="10.199999999999999">
      <c r="B4311" s="87"/>
      <c r="C4311" s="87"/>
      <c r="D4311" s="89"/>
      <c r="R4311" s="89"/>
      <c r="S4311" s="89"/>
      <c r="T4311" s="89"/>
    </row>
    <row r="4312" spans="2:20" s="86" customFormat="1" ht="10.199999999999999">
      <c r="B4312" s="87"/>
      <c r="C4312" s="87"/>
      <c r="D4312" s="89"/>
      <c r="R4312" s="89"/>
      <c r="S4312" s="89"/>
      <c r="T4312" s="89"/>
    </row>
    <row r="4313" spans="2:20" s="86" customFormat="1" ht="10.199999999999999">
      <c r="B4313" s="87"/>
      <c r="C4313" s="87"/>
      <c r="D4313" s="89"/>
      <c r="R4313" s="89"/>
      <c r="S4313" s="89"/>
      <c r="T4313" s="89"/>
    </row>
    <row r="4314" spans="2:20" s="86" customFormat="1" ht="10.199999999999999">
      <c r="B4314" s="87"/>
      <c r="C4314" s="87"/>
      <c r="D4314" s="89"/>
      <c r="R4314" s="89"/>
      <c r="S4314" s="89"/>
      <c r="T4314" s="89"/>
    </row>
    <row r="4315" spans="2:20" s="86" customFormat="1" ht="10.199999999999999">
      <c r="B4315" s="87"/>
      <c r="C4315" s="87"/>
      <c r="D4315" s="89"/>
      <c r="R4315" s="89"/>
      <c r="S4315" s="89"/>
      <c r="T4315" s="89"/>
    </row>
    <row r="4316" spans="2:20" s="86" customFormat="1" ht="10.199999999999999">
      <c r="B4316" s="87"/>
      <c r="C4316" s="87"/>
      <c r="D4316" s="89"/>
      <c r="R4316" s="89"/>
      <c r="S4316" s="89"/>
      <c r="T4316" s="89"/>
    </row>
    <row r="4317" spans="2:20" s="86" customFormat="1" ht="10.199999999999999">
      <c r="B4317" s="87"/>
      <c r="C4317" s="87"/>
      <c r="D4317" s="89"/>
      <c r="R4317" s="89"/>
      <c r="S4317" s="89"/>
      <c r="T4317" s="89"/>
    </row>
    <row r="4318" spans="2:20" s="86" customFormat="1" ht="10.199999999999999">
      <c r="B4318" s="87"/>
      <c r="C4318" s="87"/>
      <c r="D4318" s="89"/>
      <c r="R4318" s="89"/>
      <c r="S4318" s="89"/>
      <c r="T4318" s="89"/>
    </row>
    <row r="4319" spans="2:20" s="86" customFormat="1" ht="10.199999999999999">
      <c r="B4319" s="87"/>
      <c r="C4319" s="87"/>
      <c r="D4319" s="89"/>
      <c r="R4319" s="89"/>
      <c r="S4319" s="89"/>
      <c r="T4319" s="89"/>
    </row>
    <row r="4320" spans="2:20" s="86" customFormat="1" ht="10.199999999999999">
      <c r="B4320" s="87"/>
      <c r="C4320" s="87"/>
      <c r="D4320" s="89"/>
      <c r="R4320" s="89"/>
      <c r="S4320" s="89"/>
      <c r="T4320" s="89"/>
    </row>
    <row r="4321" spans="2:20" s="86" customFormat="1" ht="10.199999999999999">
      <c r="B4321" s="87"/>
      <c r="C4321" s="87"/>
      <c r="D4321" s="89"/>
      <c r="R4321" s="89"/>
      <c r="S4321" s="89"/>
      <c r="T4321" s="89"/>
    </row>
    <row r="4322" spans="2:20" s="86" customFormat="1" ht="10.199999999999999">
      <c r="B4322" s="87"/>
      <c r="C4322" s="87"/>
      <c r="D4322" s="89"/>
      <c r="R4322" s="89"/>
      <c r="S4322" s="89"/>
      <c r="T4322" s="89"/>
    </row>
    <row r="4323" spans="2:20" s="86" customFormat="1" ht="10.199999999999999">
      <c r="B4323" s="87"/>
      <c r="C4323" s="87"/>
      <c r="D4323" s="89"/>
      <c r="R4323" s="89"/>
      <c r="S4323" s="89"/>
      <c r="T4323" s="89"/>
    </row>
    <row r="4324" spans="2:20" s="86" customFormat="1" ht="10.199999999999999">
      <c r="B4324" s="87"/>
      <c r="C4324" s="87"/>
      <c r="D4324" s="89"/>
      <c r="R4324" s="89"/>
      <c r="S4324" s="89"/>
      <c r="T4324" s="89"/>
    </row>
    <row r="4325" spans="2:20" s="86" customFormat="1" ht="10.199999999999999">
      <c r="B4325" s="87"/>
      <c r="C4325" s="87"/>
      <c r="D4325" s="89"/>
      <c r="R4325" s="89"/>
      <c r="S4325" s="89"/>
      <c r="T4325" s="89"/>
    </row>
    <row r="4326" spans="2:20" s="86" customFormat="1" ht="10.199999999999999">
      <c r="B4326" s="87"/>
      <c r="C4326" s="87"/>
      <c r="D4326" s="89"/>
      <c r="R4326" s="89"/>
      <c r="S4326" s="89"/>
      <c r="T4326" s="89"/>
    </row>
    <row r="4327" spans="2:20" s="86" customFormat="1" ht="10.199999999999999">
      <c r="B4327" s="87"/>
      <c r="C4327" s="87"/>
      <c r="D4327" s="89"/>
      <c r="R4327" s="89"/>
      <c r="S4327" s="89"/>
      <c r="T4327" s="89"/>
    </row>
    <row r="4328" spans="2:20" s="86" customFormat="1" ht="10.199999999999999">
      <c r="B4328" s="87"/>
      <c r="C4328" s="87"/>
      <c r="D4328" s="89"/>
      <c r="R4328" s="89"/>
      <c r="S4328" s="89"/>
      <c r="T4328" s="89"/>
    </row>
    <row r="4329" spans="2:20" s="86" customFormat="1" ht="10.199999999999999">
      <c r="B4329" s="87"/>
      <c r="C4329" s="87"/>
      <c r="D4329" s="89"/>
      <c r="R4329" s="89"/>
      <c r="S4329" s="89"/>
      <c r="T4329" s="89"/>
    </row>
    <row r="4330" spans="2:20" s="86" customFormat="1" ht="10.199999999999999">
      <c r="B4330" s="87"/>
      <c r="C4330" s="87"/>
      <c r="D4330" s="89"/>
      <c r="R4330" s="89"/>
      <c r="S4330" s="89"/>
      <c r="T4330" s="89"/>
    </row>
    <row r="4331" spans="2:20" s="86" customFormat="1" ht="10.199999999999999">
      <c r="B4331" s="87"/>
      <c r="C4331" s="87"/>
      <c r="D4331" s="89"/>
      <c r="R4331" s="89"/>
      <c r="S4331" s="89"/>
      <c r="T4331" s="89"/>
    </row>
    <row r="4332" spans="2:20" s="86" customFormat="1" ht="10.199999999999999">
      <c r="B4332" s="87"/>
      <c r="C4332" s="87"/>
      <c r="D4332" s="89"/>
      <c r="R4332" s="89"/>
      <c r="S4332" s="89"/>
      <c r="T4332" s="89"/>
    </row>
    <row r="4333" spans="2:20" s="86" customFormat="1" ht="10.199999999999999">
      <c r="B4333" s="87"/>
      <c r="C4333" s="87"/>
      <c r="D4333" s="89"/>
      <c r="R4333" s="89"/>
      <c r="S4333" s="89"/>
      <c r="T4333" s="89"/>
    </row>
    <row r="4334" spans="2:20" s="86" customFormat="1" ht="10.199999999999999">
      <c r="B4334" s="87"/>
      <c r="C4334" s="87"/>
      <c r="D4334" s="89"/>
      <c r="R4334" s="89"/>
      <c r="S4334" s="89"/>
      <c r="T4334" s="89"/>
    </row>
    <row r="4335" spans="2:20" s="86" customFormat="1" ht="10.199999999999999">
      <c r="B4335" s="87"/>
      <c r="C4335" s="87"/>
      <c r="D4335" s="89"/>
      <c r="R4335" s="89"/>
      <c r="S4335" s="89"/>
      <c r="T4335" s="89"/>
    </row>
    <row r="4336" spans="2:20" s="86" customFormat="1" ht="10.199999999999999">
      <c r="B4336" s="87"/>
      <c r="C4336" s="87"/>
      <c r="D4336" s="89"/>
      <c r="R4336" s="89"/>
      <c r="S4336" s="89"/>
      <c r="T4336" s="89"/>
    </row>
    <row r="4337" spans="2:20" s="86" customFormat="1" ht="10.199999999999999">
      <c r="B4337" s="87"/>
      <c r="C4337" s="87"/>
      <c r="D4337" s="89"/>
      <c r="R4337" s="89"/>
      <c r="S4337" s="89"/>
      <c r="T4337" s="89"/>
    </row>
    <row r="4338" spans="2:20" s="86" customFormat="1" ht="10.199999999999999">
      <c r="B4338" s="87"/>
      <c r="C4338" s="87"/>
      <c r="D4338" s="89"/>
      <c r="R4338" s="89"/>
      <c r="S4338" s="89"/>
      <c r="T4338" s="89"/>
    </row>
    <row r="4339" spans="2:20" s="86" customFormat="1" ht="10.199999999999999">
      <c r="B4339" s="87"/>
      <c r="C4339" s="87"/>
      <c r="D4339" s="89"/>
      <c r="R4339" s="89"/>
      <c r="S4339" s="89"/>
      <c r="T4339" s="89"/>
    </row>
    <row r="4340" spans="2:20" s="86" customFormat="1" ht="10.199999999999999">
      <c r="B4340" s="87"/>
      <c r="C4340" s="87"/>
      <c r="D4340" s="89"/>
      <c r="R4340" s="89"/>
      <c r="S4340" s="89"/>
      <c r="T4340" s="89"/>
    </row>
    <row r="4341" spans="2:20" s="86" customFormat="1" ht="10.199999999999999">
      <c r="B4341" s="87"/>
      <c r="C4341" s="87"/>
      <c r="D4341" s="89"/>
      <c r="R4341" s="89"/>
      <c r="S4341" s="89"/>
      <c r="T4341" s="89"/>
    </row>
    <row r="4342" spans="2:20" s="86" customFormat="1" ht="10.199999999999999">
      <c r="B4342" s="87"/>
      <c r="C4342" s="87"/>
      <c r="D4342" s="89"/>
      <c r="R4342" s="89"/>
      <c r="S4342" s="89"/>
      <c r="T4342" s="89"/>
    </row>
    <row r="4343" spans="2:20" s="86" customFormat="1" ht="10.199999999999999">
      <c r="B4343" s="87"/>
      <c r="C4343" s="87"/>
      <c r="D4343" s="89"/>
      <c r="R4343" s="89"/>
      <c r="S4343" s="89"/>
      <c r="T4343" s="89"/>
    </row>
    <row r="4344" spans="2:20" s="86" customFormat="1" ht="10.199999999999999">
      <c r="B4344" s="87"/>
      <c r="C4344" s="87"/>
      <c r="D4344" s="89"/>
      <c r="R4344" s="89"/>
      <c r="S4344" s="89"/>
      <c r="T4344" s="89"/>
    </row>
    <row r="4345" spans="2:20" s="86" customFormat="1" ht="10.199999999999999">
      <c r="B4345" s="87"/>
      <c r="C4345" s="87"/>
      <c r="D4345" s="89"/>
      <c r="R4345" s="89"/>
      <c r="S4345" s="89"/>
      <c r="T4345" s="89"/>
    </row>
    <row r="4346" spans="2:20" s="86" customFormat="1" ht="10.199999999999999">
      <c r="B4346" s="87"/>
      <c r="C4346" s="87"/>
      <c r="D4346" s="89"/>
      <c r="R4346" s="89"/>
      <c r="S4346" s="89"/>
      <c r="T4346" s="89"/>
    </row>
    <row r="4347" spans="2:20" s="86" customFormat="1" ht="10.199999999999999">
      <c r="B4347" s="87"/>
      <c r="C4347" s="87"/>
      <c r="D4347" s="89"/>
      <c r="R4347" s="89"/>
      <c r="S4347" s="89"/>
      <c r="T4347" s="89"/>
    </row>
    <row r="4348" spans="2:20" s="86" customFormat="1" ht="10.199999999999999">
      <c r="B4348" s="87"/>
      <c r="C4348" s="87"/>
      <c r="D4348" s="89"/>
      <c r="R4348" s="89"/>
      <c r="S4348" s="89"/>
      <c r="T4348" s="89"/>
    </row>
    <row r="4349" spans="2:20" s="86" customFormat="1" ht="10.199999999999999">
      <c r="B4349" s="87"/>
      <c r="C4349" s="87"/>
      <c r="D4349" s="89"/>
      <c r="R4349" s="89"/>
      <c r="S4349" s="89"/>
      <c r="T4349" s="89"/>
    </row>
    <row r="4350" spans="2:20" s="86" customFormat="1" ht="10.199999999999999">
      <c r="B4350" s="87"/>
      <c r="C4350" s="87"/>
      <c r="D4350" s="89"/>
      <c r="R4350" s="89"/>
      <c r="S4350" s="89"/>
      <c r="T4350" s="89"/>
    </row>
    <row r="4351" spans="2:20" s="86" customFormat="1" ht="10.199999999999999">
      <c r="B4351" s="87"/>
      <c r="C4351" s="87"/>
      <c r="D4351" s="89"/>
      <c r="R4351" s="89"/>
      <c r="S4351" s="89"/>
      <c r="T4351" s="89"/>
    </row>
    <row r="4352" spans="2:20" s="86" customFormat="1" ht="10.199999999999999">
      <c r="B4352" s="87"/>
      <c r="C4352" s="87"/>
      <c r="D4352" s="89"/>
      <c r="R4352" s="89"/>
      <c r="S4352" s="89"/>
      <c r="T4352" s="89"/>
    </row>
    <row r="4353" spans="2:20" s="86" customFormat="1" ht="10.199999999999999">
      <c r="B4353" s="87"/>
      <c r="C4353" s="87"/>
      <c r="D4353" s="89"/>
      <c r="R4353" s="89"/>
      <c r="S4353" s="89"/>
      <c r="T4353" s="89"/>
    </row>
    <row r="4354" spans="2:20" s="86" customFormat="1" ht="10.199999999999999">
      <c r="B4354" s="87"/>
      <c r="C4354" s="87"/>
      <c r="D4354" s="89"/>
      <c r="R4354" s="89"/>
      <c r="S4354" s="89"/>
      <c r="T4354" s="89"/>
    </row>
    <row r="4355" spans="2:20" s="86" customFormat="1" ht="10.199999999999999">
      <c r="B4355" s="87"/>
      <c r="C4355" s="87"/>
      <c r="D4355" s="89"/>
      <c r="R4355" s="89"/>
      <c r="S4355" s="89"/>
      <c r="T4355" s="89"/>
    </row>
    <row r="4356" spans="2:20" s="86" customFormat="1" ht="10.199999999999999">
      <c r="B4356" s="87"/>
      <c r="C4356" s="87"/>
      <c r="D4356" s="89"/>
      <c r="R4356" s="89"/>
      <c r="S4356" s="89"/>
      <c r="T4356" s="89"/>
    </row>
    <row r="4357" spans="2:20" s="86" customFormat="1" ht="10.199999999999999">
      <c r="B4357" s="87"/>
      <c r="C4357" s="87"/>
      <c r="D4357" s="89"/>
      <c r="R4357" s="89"/>
      <c r="S4357" s="89"/>
      <c r="T4357" s="89"/>
    </row>
    <row r="4358" spans="2:20" s="86" customFormat="1" ht="10.199999999999999">
      <c r="B4358" s="87"/>
      <c r="C4358" s="87"/>
      <c r="D4358" s="89"/>
      <c r="R4358" s="89"/>
      <c r="S4358" s="89"/>
      <c r="T4358" s="89"/>
    </row>
    <row r="4359" spans="2:20" s="86" customFormat="1" ht="10.199999999999999">
      <c r="B4359" s="87"/>
      <c r="C4359" s="87"/>
      <c r="D4359" s="89"/>
      <c r="R4359" s="89"/>
      <c r="S4359" s="89"/>
      <c r="T4359" s="89"/>
    </row>
    <row r="4360" spans="2:20" s="86" customFormat="1" ht="10.199999999999999">
      <c r="B4360" s="87"/>
      <c r="C4360" s="87"/>
      <c r="D4360" s="89"/>
      <c r="R4360" s="89"/>
      <c r="S4360" s="89"/>
      <c r="T4360" s="89"/>
    </row>
    <row r="4361" spans="2:20" s="86" customFormat="1" ht="10.199999999999999">
      <c r="B4361" s="87"/>
      <c r="C4361" s="87"/>
      <c r="D4361" s="89"/>
      <c r="R4361" s="89"/>
      <c r="S4361" s="89"/>
      <c r="T4361" s="89"/>
    </row>
    <row r="4362" spans="2:20" s="86" customFormat="1" ht="10.199999999999999">
      <c r="B4362" s="87"/>
      <c r="C4362" s="87"/>
      <c r="D4362" s="89"/>
      <c r="R4362" s="89"/>
      <c r="S4362" s="89"/>
      <c r="T4362" s="89"/>
    </row>
    <row r="4363" spans="2:20" s="86" customFormat="1" ht="10.199999999999999">
      <c r="B4363" s="87"/>
      <c r="C4363" s="87"/>
      <c r="D4363" s="89"/>
      <c r="R4363" s="89"/>
      <c r="S4363" s="89"/>
      <c r="T4363" s="89"/>
    </row>
    <row r="4364" spans="2:20" s="86" customFormat="1" ht="10.199999999999999">
      <c r="B4364" s="87"/>
      <c r="C4364" s="87"/>
      <c r="D4364" s="89"/>
      <c r="R4364" s="89"/>
      <c r="S4364" s="89"/>
      <c r="T4364" s="89"/>
    </row>
    <row r="4365" spans="2:20" s="86" customFormat="1" ht="10.199999999999999">
      <c r="B4365" s="87"/>
      <c r="C4365" s="87"/>
      <c r="D4365" s="89"/>
      <c r="R4365" s="89"/>
      <c r="S4365" s="89"/>
      <c r="T4365" s="89"/>
    </row>
    <row r="4366" spans="2:20" s="86" customFormat="1" ht="10.199999999999999">
      <c r="B4366" s="87"/>
      <c r="C4366" s="87"/>
      <c r="D4366" s="89"/>
      <c r="R4366" s="89"/>
      <c r="S4366" s="89"/>
      <c r="T4366" s="89"/>
    </row>
    <row r="4367" spans="2:20" s="86" customFormat="1" ht="10.199999999999999">
      <c r="B4367" s="87"/>
      <c r="C4367" s="87"/>
      <c r="D4367" s="89"/>
      <c r="R4367" s="89"/>
      <c r="S4367" s="89"/>
      <c r="T4367" s="89"/>
    </row>
    <row r="4368" spans="2:20" s="86" customFormat="1" ht="10.199999999999999">
      <c r="B4368" s="87"/>
      <c r="C4368" s="87"/>
      <c r="D4368" s="89"/>
      <c r="R4368" s="89"/>
      <c r="S4368" s="89"/>
      <c r="T4368" s="89"/>
    </row>
    <row r="4369" spans="2:20" s="86" customFormat="1" ht="10.199999999999999">
      <c r="B4369" s="87"/>
      <c r="C4369" s="87"/>
      <c r="D4369" s="89"/>
      <c r="R4369" s="89"/>
      <c r="S4369" s="89"/>
      <c r="T4369" s="89"/>
    </row>
    <row r="4370" spans="2:20" s="86" customFormat="1" ht="10.199999999999999">
      <c r="B4370" s="87"/>
      <c r="C4370" s="87"/>
      <c r="D4370" s="89"/>
      <c r="R4370" s="89"/>
      <c r="S4370" s="89"/>
      <c r="T4370" s="89"/>
    </row>
    <row r="4371" spans="2:20" s="86" customFormat="1" ht="10.199999999999999">
      <c r="B4371" s="87"/>
      <c r="C4371" s="87"/>
      <c r="D4371" s="89"/>
      <c r="R4371" s="89"/>
      <c r="S4371" s="89"/>
      <c r="T4371" s="89"/>
    </row>
    <row r="4372" spans="2:20" s="86" customFormat="1" ht="10.199999999999999">
      <c r="B4372" s="87"/>
      <c r="C4372" s="87"/>
      <c r="D4372" s="89"/>
      <c r="R4372" s="89"/>
      <c r="S4372" s="89"/>
      <c r="T4372" s="89"/>
    </row>
    <row r="4373" spans="2:20" s="86" customFormat="1" ht="10.199999999999999">
      <c r="B4373" s="87"/>
      <c r="C4373" s="87"/>
      <c r="D4373" s="89"/>
      <c r="R4373" s="89"/>
      <c r="S4373" s="89"/>
      <c r="T4373" s="89"/>
    </row>
    <row r="4374" spans="2:20" s="86" customFormat="1" ht="10.199999999999999">
      <c r="B4374" s="87"/>
      <c r="C4374" s="87"/>
      <c r="D4374" s="89"/>
      <c r="R4374" s="89"/>
      <c r="S4374" s="89"/>
      <c r="T4374" s="89"/>
    </row>
    <row r="4375" spans="2:20" s="86" customFormat="1" ht="10.199999999999999">
      <c r="B4375" s="87"/>
      <c r="C4375" s="87"/>
      <c r="D4375" s="89"/>
      <c r="R4375" s="89"/>
      <c r="S4375" s="89"/>
      <c r="T4375" s="89"/>
    </row>
    <row r="4376" spans="2:20" s="86" customFormat="1" ht="10.199999999999999">
      <c r="B4376" s="87"/>
      <c r="C4376" s="87"/>
      <c r="D4376" s="89"/>
      <c r="R4376" s="89"/>
      <c r="S4376" s="89"/>
      <c r="T4376" s="89"/>
    </row>
    <row r="4377" spans="2:20" s="86" customFormat="1" ht="10.199999999999999">
      <c r="B4377" s="87"/>
      <c r="C4377" s="87"/>
      <c r="D4377" s="89"/>
      <c r="R4377" s="89"/>
      <c r="S4377" s="89"/>
      <c r="T4377" s="89"/>
    </row>
    <row r="4378" spans="2:20" s="86" customFormat="1" ht="10.199999999999999">
      <c r="B4378" s="87"/>
      <c r="C4378" s="87"/>
      <c r="D4378" s="89"/>
      <c r="R4378" s="89"/>
      <c r="S4378" s="89"/>
      <c r="T4378" s="89"/>
    </row>
    <row r="4379" spans="2:20" s="86" customFormat="1" ht="10.199999999999999">
      <c r="B4379" s="87"/>
      <c r="C4379" s="87"/>
      <c r="D4379" s="89"/>
      <c r="R4379" s="89"/>
      <c r="S4379" s="89"/>
      <c r="T4379" s="89"/>
    </row>
    <row r="4380" spans="2:20" s="86" customFormat="1" ht="10.199999999999999">
      <c r="B4380" s="87"/>
      <c r="C4380" s="87"/>
      <c r="D4380" s="89"/>
      <c r="R4380" s="89"/>
      <c r="S4380" s="89"/>
      <c r="T4380" s="89"/>
    </row>
    <row r="4381" spans="2:20" s="86" customFormat="1" ht="10.199999999999999">
      <c r="B4381" s="87"/>
      <c r="C4381" s="87"/>
      <c r="D4381" s="89"/>
      <c r="R4381" s="89"/>
      <c r="S4381" s="89"/>
      <c r="T4381" s="89"/>
    </row>
    <row r="4382" spans="2:20" s="86" customFormat="1" ht="10.199999999999999">
      <c r="B4382" s="87"/>
      <c r="C4382" s="87"/>
      <c r="D4382" s="89"/>
      <c r="R4382" s="89"/>
      <c r="S4382" s="89"/>
      <c r="T4382" s="89"/>
    </row>
    <row r="4383" spans="2:20" s="86" customFormat="1" ht="10.199999999999999">
      <c r="B4383" s="87"/>
      <c r="C4383" s="87"/>
      <c r="D4383" s="89"/>
      <c r="R4383" s="89"/>
      <c r="S4383" s="89"/>
      <c r="T4383" s="89"/>
    </row>
    <row r="4384" spans="2:20" s="86" customFormat="1" ht="10.199999999999999">
      <c r="B4384" s="87"/>
      <c r="C4384" s="87"/>
      <c r="D4384" s="89"/>
      <c r="R4384" s="89"/>
      <c r="S4384" s="89"/>
      <c r="T4384" s="89"/>
    </row>
    <row r="4385" spans="2:20" s="86" customFormat="1" ht="10.199999999999999">
      <c r="B4385" s="87"/>
      <c r="C4385" s="87"/>
      <c r="D4385" s="89"/>
      <c r="R4385" s="89"/>
      <c r="S4385" s="89"/>
      <c r="T4385" s="89"/>
    </row>
    <row r="4386" spans="2:20" s="86" customFormat="1" ht="10.199999999999999">
      <c r="B4386" s="87"/>
      <c r="C4386" s="87"/>
      <c r="D4386" s="89"/>
      <c r="R4386" s="89"/>
      <c r="S4386" s="89"/>
      <c r="T4386" s="89"/>
    </row>
    <row r="4387" spans="2:20" s="86" customFormat="1" ht="10.199999999999999">
      <c r="B4387" s="87"/>
      <c r="C4387" s="87"/>
      <c r="D4387" s="89"/>
      <c r="R4387" s="89"/>
      <c r="S4387" s="89"/>
      <c r="T4387" s="89"/>
    </row>
    <row r="4388" spans="2:20" s="86" customFormat="1" ht="10.199999999999999">
      <c r="B4388" s="87"/>
      <c r="C4388" s="87"/>
      <c r="D4388" s="89"/>
      <c r="R4388" s="89"/>
      <c r="S4388" s="89"/>
      <c r="T4388" s="89"/>
    </row>
    <row r="4389" spans="2:20" s="86" customFormat="1" ht="10.199999999999999">
      <c r="B4389" s="87"/>
      <c r="C4389" s="87"/>
      <c r="D4389" s="89"/>
      <c r="R4389" s="89"/>
      <c r="S4389" s="89"/>
      <c r="T4389" s="89"/>
    </row>
    <row r="4390" spans="2:20" s="86" customFormat="1" ht="10.199999999999999">
      <c r="B4390" s="87"/>
      <c r="C4390" s="87"/>
      <c r="D4390" s="89"/>
      <c r="R4390" s="89"/>
      <c r="S4390" s="89"/>
      <c r="T4390" s="89"/>
    </row>
    <row r="4391" spans="2:20" s="86" customFormat="1" ht="10.199999999999999">
      <c r="B4391" s="87"/>
      <c r="C4391" s="87"/>
      <c r="D4391" s="89"/>
      <c r="R4391" s="89"/>
      <c r="S4391" s="89"/>
      <c r="T4391" s="89"/>
    </row>
    <row r="4392" spans="2:20" s="86" customFormat="1" ht="10.199999999999999">
      <c r="B4392" s="87"/>
      <c r="C4392" s="87"/>
      <c r="D4392" s="89"/>
      <c r="R4392" s="89"/>
      <c r="S4392" s="89"/>
      <c r="T4392" s="89"/>
    </row>
    <row r="4393" spans="2:20" s="86" customFormat="1" ht="10.199999999999999">
      <c r="B4393" s="87"/>
      <c r="C4393" s="87"/>
      <c r="D4393" s="89"/>
      <c r="R4393" s="89"/>
      <c r="S4393" s="89"/>
      <c r="T4393" s="89"/>
    </row>
    <row r="4394" spans="2:20" s="86" customFormat="1" ht="10.199999999999999">
      <c r="B4394" s="87"/>
      <c r="C4394" s="87"/>
      <c r="D4394" s="89"/>
      <c r="R4394" s="89"/>
      <c r="S4394" s="89"/>
      <c r="T4394" s="89"/>
    </row>
    <row r="4395" spans="2:20" s="86" customFormat="1" ht="10.199999999999999">
      <c r="B4395" s="87"/>
      <c r="C4395" s="87"/>
      <c r="D4395" s="89"/>
      <c r="R4395" s="89"/>
      <c r="S4395" s="89"/>
      <c r="T4395" s="89"/>
    </row>
    <row r="4396" spans="2:20" s="86" customFormat="1" ht="10.199999999999999">
      <c r="B4396" s="87"/>
      <c r="C4396" s="87"/>
      <c r="D4396" s="89"/>
      <c r="R4396" s="89"/>
      <c r="S4396" s="89"/>
      <c r="T4396" s="89"/>
    </row>
    <row r="4397" spans="2:20" s="86" customFormat="1" ht="10.199999999999999">
      <c r="B4397" s="87"/>
      <c r="C4397" s="87"/>
      <c r="D4397" s="89"/>
      <c r="R4397" s="89"/>
      <c r="S4397" s="89"/>
      <c r="T4397" s="89"/>
    </row>
    <row r="4398" spans="2:20" s="86" customFormat="1" ht="10.199999999999999">
      <c r="B4398" s="87"/>
      <c r="C4398" s="87"/>
      <c r="D4398" s="89"/>
      <c r="R4398" s="89"/>
      <c r="S4398" s="89"/>
      <c r="T4398" s="89"/>
    </row>
    <row r="4399" spans="2:20" s="86" customFormat="1" ht="10.199999999999999">
      <c r="B4399" s="87"/>
      <c r="C4399" s="87"/>
      <c r="D4399" s="89"/>
      <c r="R4399" s="89"/>
      <c r="S4399" s="89"/>
      <c r="T4399" s="89"/>
    </row>
    <row r="4400" spans="2:20" s="86" customFormat="1" ht="10.199999999999999">
      <c r="B4400" s="87"/>
      <c r="C4400" s="87"/>
      <c r="D4400" s="89"/>
      <c r="R4400" s="89"/>
      <c r="S4400" s="89"/>
      <c r="T4400" s="89"/>
    </row>
    <row r="4401" spans="2:20" s="86" customFormat="1" ht="10.199999999999999">
      <c r="B4401" s="87"/>
      <c r="C4401" s="87"/>
      <c r="D4401" s="89"/>
      <c r="R4401" s="89"/>
      <c r="S4401" s="89"/>
      <c r="T4401" s="89"/>
    </row>
    <row r="4402" spans="2:20" s="86" customFormat="1" ht="10.199999999999999">
      <c r="B4402" s="87"/>
      <c r="C4402" s="87"/>
      <c r="D4402" s="89"/>
      <c r="R4402" s="89"/>
      <c r="S4402" s="89"/>
      <c r="T4402" s="89"/>
    </row>
    <row r="4403" spans="2:20" s="86" customFormat="1" ht="10.199999999999999">
      <c r="B4403" s="87"/>
      <c r="C4403" s="87"/>
      <c r="D4403" s="89"/>
      <c r="R4403" s="89"/>
      <c r="S4403" s="89"/>
      <c r="T4403" s="89"/>
    </row>
    <row r="4404" spans="2:20" s="86" customFormat="1" ht="10.199999999999999">
      <c r="B4404" s="87"/>
      <c r="C4404" s="87"/>
      <c r="D4404" s="89"/>
      <c r="R4404" s="89"/>
      <c r="S4404" s="89"/>
      <c r="T4404" s="89"/>
    </row>
    <row r="4405" spans="2:20" s="86" customFormat="1" ht="10.199999999999999">
      <c r="B4405" s="87"/>
      <c r="C4405" s="87"/>
      <c r="D4405" s="89"/>
      <c r="R4405" s="89"/>
      <c r="S4405" s="89"/>
      <c r="T4405" s="89"/>
    </row>
    <row r="4406" spans="2:20" s="86" customFormat="1" ht="10.199999999999999">
      <c r="B4406" s="87"/>
      <c r="C4406" s="87"/>
      <c r="D4406" s="89"/>
      <c r="R4406" s="89"/>
      <c r="S4406" s="89"/>
      <c r="T4406" s="89"/>
    </row>
    <row r="4407" spans="2:20" s="86" customFormat="1" ht="10.199999999999999">
      <c r="B4407" s="87"/>
      <c r="C4407" s="87"/>
      <c r="D4407" s="89"/>
      <c r="R4407" s="89"/>
      <c r="S4407" s="89"/>
      <c r="T4407" s="89"/>
    </row>
    <row r="4408" spans="2:20" s="86" customFormat="1" ht="10.199999999999999">
      <c r="B4408" s="87"/>
      <c r="C4408" s="87"/>
      <c r="D4408" s="89"/>
      <c r="R4408" s="89"/>
      <c r="S4408" s="89"/>
      <c r="T4408" s="89"/>
    </row>
    <row r="4409" spans="2:20" s="86" customFormat="1" ht="10.199999999999999">
      <c r="B4409" s="87"/>
      <c r="C4409" s="87"/>
      <c r="D4409" s="89"/>
      <c r="R4409" s="89"/>
      <c r="S4409" s="89"/>
      <c r="T4409" s="89"/>
    </row>
    <row r="4410" spans="2:20" s="86" customFormat="1" ht="10.199999999999999">
      <c r="B4410" s="87"/>
      <c r="C4410" s="87"/>
      <c r="D4410" s="89"/>
      <c r="R4410" s="89"/>
      <c r="S4410" s="89"/>
      <c r="T4410" s="89"/>
    </row>
    <row r="4411" spans="2:20" s="86" customFormat="1" ht="10.199999999999999">
      <c r="B4411" s="87"/>
      <c r="C4411" s="87"/>
      <c r="D4411" s="89"/>
      <c r="R4411" s="89"/>
      <c r="S4411" s="89"/>
      <c r="T4411" s="89"/>
    </row>
    <row r="4412" spans="2:20" s="86" customFormat="1" ht="10.199999999999999">
      <c r="B4412" s="87"/>
      <c r="C4412" s="87"/>
      <c r="D4412" s="89"/>
      <c r="R4412" s="89"/>
      <c r="S4412" s="89"/>
      <c r="T4412" s="89"/>
    </row>
    <row r="4413" spans="2:20" s="86" customFormat="1" ht="10.199999999999999">
      <c r="B4413" s="87"/>
      <c r="C4413" s="87"/>
      <c r="D4413" s="89"/>
      <c r="R4413" s="89"/>
      <c r="S4413" s="89"/>
      <c r="T4413" s="89"/>
    </row>
    <row r="4414" spans="2:20" s="86" customFormat="1" ht="10.199999999999999">
      <c r="B4414" s="87"/>
      <c r="C4414" s="87"/>
      <c r="D4414" s="89"/>
      <c r="R4414" s="89"/>
      <c r="S4414" s="89"/>
      <c r="T4414" s="89"/>
    </row>
    <row r="4415" spans="2:20" s="86" customFormat="1" ht="10.199999999999999">
      <c r="B4415" s="87"/>
      <c r="C4415" s="87"/>
      <c r="D4415" s="89"/>
      <c r="R4415" s="89"/>
      <c r="S4415" s="89"/>
      <c r="T4415" s="89"/>
    </row>
    <row r="4416" spans="2:20" s="86" customFormat="1" ht="10.199999999999999">
      <c r="B4416" s="87"/>
      <c r="C4416" s="87"/>
      <c r="D4416" s="89"/>
      <c r="R4416" s="89"/>
      <c r="S4416" s="89"/>
      <c r="T4416" s="89"/>
    </row>
    <row r="4417" spans="2:20" s="86" customFormat="1" ht="10.199999999999999">
      <c r="B4417" s="87"/>
      <c r="C4417" s="87"/>
      <c r="D4417" s="89"/>
      <c r="R4417" s="89"/>
      <c r="S4417" s="89"/>
      <c r="T4417" s="89"/>
    </row>
    <row r="4418" spans="2:20" s="86" customFormat="1" ht="10.199999999999999">
      <c r="B4418" s="87"/>
      <c r="C4418" s="87"/>
      <c r="D4418" s="89"/>
      <c r="R4418" s="89"/>
      <c r="S4418" s="89"/>
      <c r="T4418" s="89"/>
    </row>
    <row r="4419" spans="2:20" s="86" customFormat="1" ht="10.199999999999999">
      <c r="B4419" s="87"/>
      <c r="C4419" s="87"/>
      <c r="D4419" s="89"/>
      <c r="R4419" s="89"/>
      <c r="S4419" s="89"/>
      <c r="T4419" s="89"/>
    </row>
    <row r="4420" spans="2:20" s="86" customFormat="1" ht="10.199999999999999">
      <c r="B4420" s="87"/>
      <c r="C4420" s="87"/>
      <c r="D4420" s="89"/>
      <c r="R4420" s="89"/>
      <c r="S4420" s="89"/>
      <c r="T4420" s="89"/>
    </row>
    <row r="4421" spans="2:20" s="86" customFormat="1" ht="10.199999999999999">
      <c r="B4421" s="87"/>
      <c r="C4421" s="87"/>
      <c r="D4421" s="89"/>
      <c r="R4421" s="89"/>
      <c r="S4421" s="89"/>
      <c r="T4421" s="89"/>
    </row>
    <row r="4422" spans="2:20" s="86" customFormat="1" ht="10.199999999999999">
      <c r="B4422" s="87"/>
      <c r="C4422" s="87"/>
      <c r="D4422" s="89"/>
      <c r="R4422" s="89"/>
      <c r="S4422" s="89"/>
      <c r="T4422" s="89"/>
    </row>
    <row r="4423" spans="2:20" s="86" customFormat="1" ht="10.199999999999999">
      <c r="B4423" s="87"/>
      <c r="C4423" s="87"/>
      <c r="D4423" s="89"/>
      <c r="R4423" s="89"/>
      <c r="S4423" s="89"/>
      <c r="T4423" s="89"/>
    </row>
    <row r="4424" spans="2:20" s="86" customFormat="1" ht="10.199999999999999">
      <c r="B4424" s="87"/>
      <c r="C4424" s="87"/>
      <c r="D4424" s="89"/>
      <c r="R4424" s="89"/>
      <c r="S4424" s="89"/>
      <c r="T4424" s="89"/>
    </row>
    <row r="4425" spans="2:20" s="86" customFormat="1" ht="10.199999999999999">
      <c r="B4425" s="87"/>
      <c r="C4425" s="87"/>
      <c r="D4425" s="89"/>
      <c r="R4425" s="89"/>
      <c r="S4425" s="89"/>
      <c r="T4425" s="89"/>
    </row>
    <row r="4426" spans="2:20" s="86" customFormat="1" ht="10.199999999999999">
      <c r="B4426" s="87"/>
      <c r="C4426" s="87"/>
      <c r="D4426" s="89"/>
      <c r="R4426" s="89"/>
      <c r="S4426" s="89"/>
      <c r="T4426" s="89"/>
    </row>
    <row r="4427" spans="2:20" s="86" customFormat="1" ht="10.199999999999999">
      <c r="B4427" s="87"/>
      <c r="C4427" s="87"/>
      <c r="D4427" s="89"/>
      <c r="R4427" s="89"/>
      <c r="S4427" s="89"/>
      <c r="T4427" s="89"/>
    </row>
    <row r="4428" spans="2:20" s="86" customFormat="1" ht="10.199999999999999">
      <c r="B4428" s="87"/>
      <c r="C4428" s="87"/>
      <c r="D4428" s="89"/>
      <c r="R4428" s="89"/>
      <c r="S4428" s="89"/>
      <c r="T4428" s="89"/>
    </row>
    <row r="4429" spans="2:20" s="86" customFormat="1" ht="10.199999999999999">
      <c r="B4429" s="87"/>
      <c r="C4429" s="87"/>
      <c r="D4429" s="89"/>
      <c r="R4429" s="89"/>
      <c r="S4429" s="89"/>
      <c r="T4429" s="89"/>
    </row>
    <row r="4430" spans="2:20" s="86" customFormat="1" ht="10.199999999999999">
      <c r="B4430" s="87"/>
      <c r="C4430" s="87"/>
      <c r="D4430" s="89"/>
      <c r="R4430" s="89"/>
      <c r="S4430" s="89"/>
      <c r="T4430" s="89"/>
    </row>
    <row r="4431" spans="2:20" s="86" customFormat="1" ht="10.199999999999999">
      <c r="B4431" s="87"/>
      <c r="C4431" s="87"/>
      <c r="D4431" s="89"/>
      <c r="R4431" s="89"/>
      <c r="S4431" s="89"/>
      <c r="T4431" s="89"/>
    </row>
    <row r="4432" spans="2:20" s="86" customFormat="1" ht="10.199999999999999">
      <c r="B4432" s="87"/>
      <c r="C4432" s="87"/>
      <c r="D4432" s="89"/>
      <c r="R4432" s="89"/>
      <c r="S4432" s="89"/>
      <c r="T4432" s="89"/>
    </row>
    <row r="4433" spans="2:20" s="86" customFormat="1" ht="10.199999999999999">
      <c r="B4433" s="87"/>
      <c r="C4433" s="87"/>
      <c r="D4433" s="89"/>
      <c r="R4433" s="89"/>
      <c r="S4433" s="89"/>
      <c r="T4433" s="89"/>
    </row>
    <row r="4434" spans="2:20" s="86" customFormat="1" ht="10.199999999999999">
      <c r="B4434" s="87"/>
      <c r="C4434" s="87"/>
      <c r="D4434" s="89"/>
      <c r="R4434" s="89"/>
      <c r="S4434" s="89"/>
      <c r="T4434" s="89"/>
    </row>
    <row r="4435" spans="2:20" s="86" customFormat="1" ht="10.199999999999999">
      <c r="B4435" s="87"/>
      <c r="C4435" s="87"/>
      <c r="D4435" s="89"/>
      <c r="R4435" s="89"/>
      <c r="S4435" s="89"/>
      <c r="T4435" s="89"/>
    </row>
    <row r="4436" spans="2:20" s="86" customFormat="1" ht="10.199999999999999">
      <c r="B4436" s="87"/>
      <c r="C4436" s="87"/>
      <c r="D4436" s="89"/>
      <c r="R4436" s="89"/>
      <c r="S4436" s="89"/>
      <c r="T4436" s="89"/>
    </row>
    <row r="4437" spans="2:20" s="86" customFormat="1" ht="10.199999999999999">
      <c r="B4437" s="87"/>
      <c r="C4437" s="87"/>
      <c r="D4437" s="89"/>
      <c r="R4437" s="89"/>
      <c r="S4437" s="89"/>
      <c r="T4437" s="89"/>
    </row>
    <row r="4438" spans="2:20" s="86" customFormat="1" ht="10.199999999999999">
      <c r="B4438" s="87"/>
      <c r="C4438" s="87"/>
      <c r="D4438" s="89"/>
      <c r="R4438" s="89"/>
      <c r="S4438" s="89"/>
      <c r="T4438" s="89"/>
    </row>
    <row r="4439" spans="2:20" s="86" customFormat="1" ht="10.199999999999999">
      <c r="B4439" s="87"/>
      <c r="C4439" s="87"/>
      <c r="D4439" s="89"/>
      <c r="R4439" s="89"/>
      <c r="S4439" s="89"/>
      <c r="T4439" s="89"/>
    </row>
    <row r="4440" spans="2:20" s="86" customFormat="1" ht="10.199999999999999">
      <c r="B4440" s="87"/>
      <c r="C4440" s="87"/>
      <c r="D4440" s="89"/>
      <c r="R4440" s="89"/>
      <c r="S4440" s="89"/>
      <c r="T4440" s="89"/>
    </row>
    <row r="4441" spans="2:20" s="86" customFormat="1" ht="10.199999999999999">
      <c r="B4441" s="87"/>
      <c r="C4441" s="87"/>
      <c r="D4441" s="89"/>
      <c r="R4441" s="89"/>
      <c r="S4441" s="89"/>
      <c r="T4441" s="89"/>
    </row>
    <row r="4442" spans="2:20" s="86" customFormat="1" ht="10.199999999999999">
      <c r="B4442" s="87"/>
      <c r="C4442" s="87"/>
      <c r="D4442" s="89"/>
      <c r="R4442" s="89"/>
      <c r="S4442" s="89"/>
      <c r="T4442" s="89"/>
    </row>
    <row r="4443" spans="2:20" s="86" customFormat="1" ht="10.199999999999999">
      <c r="B4443" s="87"/>
      <c r="C4443" s="87"/>
      <c r="D4443" s="89"/>
      <c r="R4443" s="89"/>
      <c r="S4443" s="89"/>
      <c r="T4443" s="89"/>
    </row>
    <row r="4444" spans="2:20" s="86" customFormat="1" ht="10.199999999999999">
      <c r="B4444" s="87"/>
      <c r="C4444" s="87"/>
      <c r="D4444" s="89"/>
      <c r="R4444" s="89"/>
      <c r="S4444" s="89"/>
      <c r="T4444" s="89"/>
    </row>
    <row r="4445" spans="2:20" s="86" customFormat="1" ht="10.199999999999999">
      <c r="B4445" s="87"/>
      <c r="C4445" s="87"/>
      <c r="D4445" s="89"/>
      <c r="R4445" s="89"/>
      <c r="S4445" s="89"/>
      <c r="T4445" s="89"/>
    </row>
    <row r="4446" spans="2:20" s="86" customFormat="1" ht="10.199999999999999">
      <c r="B4446" s="87"/>
      <c r="C4446" s="87"/>
      <c r="D4446" s="89"/>
      <c r="R4446" s="89"/>
      <c r="S4446" s="89"/>
      <c r="T4446" s="89"/>
    </row>
    <row r="4447" spans="2:20" s="86" customFormat="1" ht="10.199999999999999">
      <c r="B4447" s="87"/>
      <c r="C4447" s="87"/>
      <c r="D4447" s="89"/>
      <c r="R4447" s="89"/>
      <c r="S4447" s="89"/>
      <c r="T4447" s="89"/>
    </row>
    <row r="4448" spans="2:20" s="86" customFormat="1" ht="10.199999999999999">
      <c r="B4448" s="87"/>
      <c r="C4448" s="87"/>
      <c r="D4448" s="89"/>
      <c r="R4448" s="89"/>
      <c r="S4448" s="89"/>
      <c r="T4448" s="89"/>
    </row>
    <row r="4449" spans="2:20" s="86" customFormat="1" ht="10.199999999999999">
      <c r="B4449" s="87"/>
      <c r="C4449" s="87"/>
      <c r="D4449" s="89"/>
      <c r="R4449" s="89"/>
      <c r="S4449" s="89"/>
      <c r="T4449" s="89"/>
    </row>
    <row r="4450" spans="2:20" s="86" customFormat="1" ht="10.199999999999999">
      <c r="B4450" s="87"/>
      <c r="C4450" s="87"/>
      <c r="D4450" s="89"/>
      <c r="R4450" s="89"/>
      <c r="S4450" s="89"/>
      <c r="T4450" s="89"/>
    </row>
    <row r="4451" spans="2:20" s="86" customFormat="1" ht="10.199999999999999">
      <c r="B4451" s="87"/>
      <c r="C4451" s="87"/>
      <c r="D4451" s="89"/>
      <c r="R4451" s="89"/>
      <c r="S4451" s="89"/>
      <c r="T4451" s="89"/>
    </row>
    <row r="4452" spans="2:20" s="86" customFormat="1" ht="10.199999999999999">
      <c r="B4452" s="87"/>
      <c r="C4452" s="87"/>
      <c r="D4452" s="89"/>
      <c r="R4452" s="89"/>
      <c r="S4452" s="89"/>
      <c r="T4452" s="89"/>
    </row>
    <row r="4453" spans="2:20" s="86" customFormat="1" ht="10.199999999999999">
      <c r="B4453" s="87"/>
      <c r="C4453" s="87"/>
      <c r="D4453" s="89"/>
      <c r="R4453" s="89"/>
      <c r="S4453" s="89"/>
      <c r="T4453" s="89"/>
    </row>
    <row r="4454" spans="2:20" s="86" customFormat="1" ht="10.199999999999999">
      <c r="B4454" s="87"/>
      <c r="C4454" s="87"/>
      <c r="D4454" s="89"/>
      <c r="R4454" s="89"/>
      <c r="S4454" s="89"/>
      <c r="T4454" s="89"/>
    </row>
    <row r="4455" spans="2:20" s="86" customFormat="1" ht="10.199999999999999">
      <c r="B4455" s="87"/>
      <c r="C4455" s="87"/>
      <c r="D4455" s="89"/>
      <c r="R4455" s="89"/>
      <c r="S4455" s="89"/>
      <c r="T4455" s="89"/>
    </row>
    <row r="4456" spans="2:20" s="86" customFormat="1" ht="10.199999999999999">
      <c r="B4456" s="87"/>
      <c r="C4456" s="87"/>
      <c r="D4456" s="89"/>
      <c r="R4456" s="89"/>
      <c r="S4456" s="89"/>
      <c r="T4456" s="89"/>
    </row>
    <row r="4457" spans="2:20" s="86" customFormat="1" ht="10.199999999999999">
      <c r="B4457" s="87"/>
      <c r="C4457" s="87"/>
      <c r="D4457" s="89"/>
      <c r="R4457" s="89"/>
      <c r="S4457" s="89"/>
      <c r="T4457" s="89"/>
    </row>
    <row r="4458" spans="2:20" s="86" customFormat="1" ht="10.199999999999999">
      <c r="B4458" s="87"/>
      <c r="C4458" s="87"/>
      <c r="D4458" s="89"/>
      <c r="R4458" s="89"/>
      <c r="S4458" s="89"/>
      <c r="T4458" s="89"/>
    </row>
    <row r="4459" spans="2:20" s="86" customFormat="1" ht="10.199999999999999">
      <c r="B4459" s="87"/>
      <c r="C4459" s="87"/>
      <c r="D4459" s="89"/>
      <c r="R4459" s="89"/>
      <c r="S4459" s="89"/>
      <c r="T4459" s="89"/>
    </row>
    <row r="4460" spans="2:20" s="86" customFormat="1" ht="10.199999999999999">
      <c r="B4460" s="87"/>
      <c r="C4460" s="87"/>
      <c r="D4460" s="89"/>
      <c r="R4460" s="89"/>
      <c r="S4460" s="89"/>
      <c r="T4460" s="89"/>
    </row>
    <row r="4461" spans="2:20" s="86" customFormat="1" ht="10.199999999999999">
      <c r="B4461" s="87"/>
      <c r="C4461" s="87"/>
      <c r="D4461" s="89"/>
      <c r="R4461" s="89"/>
      <c r="S4461" s="89"/>
      <c r="T4461" s="89"/>
    </row>
    <row r="4462" spans="2:20" s="86" customFormat="1" ht="10.199999999999999">
      <c r="B4462" s="87"/>
      <c r="C4462" s="87"/>
      <c r="D4462" s="89"/>
      <c r="R4462" s="89"/>
      <c r="S4462" s="89"/>
      <c r="T4462" s="89"/>
    </row>
    <row r="4463" spans="2:20" s="86" customFormat="1" ht="10.199999999999999">
      <c r="B4463" s="87"/>
      <c r="C4463" s="87"/>
      <c r="D4463" s="89"/>
      <c r="R4463" s="89"/>
      <c r="S4463" s="89"/>
      <c r="T4463" s="89"/>
    </row>
    <row r="4464" spans="2:20" s="86" customFormat="1" ht="10.199999999999999">
      <c r="B4464" s="87"/>
      <c r="C4464" s="87"/>
      <c r="D4464" s="89"/>
      <c r="R4464" s="89"/>
      <c r="S4464" s="89"/>
      <c r="T4464" s="89"/>
    </row>
    <row r="4465" spans="2:20" s="86" customFormat="1" ht="10.199999999999999">
      <c r="B4465" s="87"/>
      <c r="C4465" s="87"/>
      <c r="D4465" s="89"/>
      <c r="R4465" s="89"/>
      <c r="S4465" s="89"/>
      <c r="T4465" s="89"/>
    </row>
    <row r="4466" spans="2:20" s="86" customFormat="1" ht="10.199999999999999">
      <c r="B4466" s="87"/>
      <c r="C4466" s="87"/>
      <c r="D4466" s="89"/>
      <c r="R4466" s="89"/>
      <c r="S4466" s="89"/>
      <c r="T4466" s="89"/>
    </row>
    <row r="4467" spans="2:20" s="86" customFormat="1" ht="10.199999999999999">
      <c r="B4467" s="87"/>
      <c r="C4467" s="87"/>
      <c r="D4467" s="89"/>
      <c r="R4467" s="89"/>
      <c r="S4467" s="89"/>
      <c r="T4467" s="89"/>
    </row>
    <row r="4468" spans="2:20" s="86" customFormat="1" ht="10.199999999999999">
      <c r="B4468" s="87"/>
      <c r="C4468" s="87"/>
      <c r="D4468" s="89"/>
      <c r="R4468" s="89"/>
      <c r="S4468" s="89"/>
      <c r="T4468" s="89"/>
    </row>
    <row r="4469" spans="2:20" s="86" customFormat="1" ht="10.199999999999999">
      <c r="B4469" s="87"/>
      <c r="C4469" s="87"/>
      <c r="D4469" s="89"/>
      <c r="R4469" s="89"/>
      <c r="S4469" s="89"/>
      <c r="T4469" s="89"/>
    </row>
    <row r="4470" spans="2:20" s="86" customFormat="1" ht="10.199999999999999">
      <c r="B4470" s="87"/>
      <c r="C4470" s="87"/>
      <c r="D4470" s="89"/>
      <c r="R4470" s="89"/>
      <c r="S4470" s="89"/>
      <c r="T4470" s="89"/>
    </row>
    <row r="4471" spans="2:20" s="86" customFormat="1" ht="10.199999999999999">
      <c r="B4471" s="87"/>
      <c r="C4471" s="87"/>
      <c r="D4471" s="89"/>
      <c r="R4471" s="89"/>
      <c r="S4471" s="89"/>
      <c r="T4471" s="89"/>
    </row>
    <row r="4472" spans="2:20" s="86" customFormat="1" ht="10.199999999999999">
      <c r="B4472" s="87"/>
      <c r="C4472" s="87"/>
      <c r="D4472" s="89"/>
      <c r="R4472" s="89"/>
      <c r="S4472" s="89"/>
      <c r="T4472" s="89"/>
    </row>
    <row r="4473" spans="2:20" s="86" customFormat="1" ht="10.199999999999999">
      <c r="B4473" s="87"/>
      <c r="C4473" s="87"/>
      <c r="D4473" s="89"/>
      <c r="R4473" s="89"/>
      <c r="S4473" s="89"/>
      <c r="T4473" s="89"/>
    </row>
    <row r="4474" spans="2:20" s="86" customFormat="1" ht="10.199999999999999">
      <c r="B4474" s="87"/>
      <c r="C4474" s="87"/>
      <c r="D4474" s="89"/>
      <c r="R4474" s="89"/>
      <c r="S4474" s="89"/>
      <c r="T4474" s="89"/>
    </row>
    <row r="4475" spans="2:20" s="86" customFormat="1" ht="10.199999999999999">
      <c r="B4475" s="87"/>
      <c r="C4475" s="87"/>
      <c r="D4475" s="89"/>
      <c r="R4475" s="89"/>
      <c r="S4475" s="89"/>
      <c r="T4475" s="89"/>
    </row>
    <row r="4476" spans="2:20" s="86" customFormat="1" ht="10.199999999999999">
      <c r="B4476" s="87"/>
      <c r="C4476" s="87"/>
      <c r="D4476" s="89"/>
      <c r="R4476" s="89"/>
      <c r="S4476" s="89"/>
      <c r="T4476" s="89"/>
    </row>
    <row r="4477" spans="2:20" s="86" customFormat="1" ht="10.199999999999999">
      <c r="B4477" s="87"/>
      <c r="C4477" s="87"/>
      <c r="D4477" s="89"/>
      <c r="R4477" s="89"/>
      <c r="S4477" s="89"/>
      <c r="T4477" s="89"/>
    </row>
    <row r="4478" spans="2:20" s="86" customFormat="1" ht="10.199999999999999">
      <c r="B4478" s="87"/>
      <c r="C4478" s="87"/>
      <c r="D4478" s="89"/>
      <c r="R4478" s="89"/>
      <c r="S4478" s="89"/>
      <c r="T4478" s="89"/>
    </row>
    <row r="4479" spans="2:20" s="86" customFormat="1" ht="10.199999999999999">
      <c r="B4479" s="87"/>
      <c r="C4479" s="87"/>
      <c r="D4479" s="89"/>
      <c r="R4479" s="89"/>
      <c r="S4479" s="89"/>
      <c r="T4479" s="89"/>
    </row>
    <row r="4480" spans="2:20" s="86" customFormat="1" ht="10.199999999999999">
      <c r="B4480" s="87"/>
      <c r="C4480" s="87"/>
      <c r="D4480" s="89"/>
      <c r="R4480" s="89"/>
      <c r="S4480" s="89"/>
      <c r="T4480" s="89"/>
    </row>
    <row r="4481" spans="2:20" s="86" customFormat="1" ht="10.199999999999999">
      <c r="B4481" s="87"/>
      <c r="C4481" s="87"/>
      <c r="D4481" s="89"/>
      <c r="R4481" s="89"/>
      <c r="S4481" s="89"/>
      <c r="T4481" s="89"/>
    </row>
    <row r="4482" spans="2:20" s="86" customFormat="1" ht="10.199999999999999">
      <c r="B4482" s="87"/>
      <c r="C4482" s="87"/>
      <c r="D4482" s="89"/>
      <c r="R4482" s="89"/>
      <c r="S4482" s="89"/>
      <c r="T4482" s="89"/>
    </row>
    <row r="4483" spans="2:20" s="86" customFormat="1" ht="10.199999999999999">
      <c r="B4483" s="87"/>
      <c r="C4483" s="87"/>
      <c r="D4483" s="89"/>
      <c r="R4483" s="89"/>
      <c r="S4483" s="89"/>
      <c r="T4483" s="89"/>
    </row>
    <row r="4484" spans="2:20" s="86" customFormat="1" ht="10.199999999999999">
      <c r="B4484" s="87"/>
      <c r="C4484" s="87"/>
      <c r="D4484" s="89"/>
      <c r="R4484" s="89"/>
      <c r="S4484" s="89"/>
      <c r="T4484" s="89"/>
    </row>
    <row r="4485" spans="2:20" s="86" customFormat="1" ht="10.199999999999999">
      <c r="B4485" s="87"/>
      <c r="C4485" s="87"/>
      <c r="D4485" s="89"/>
      <c r="R4485" s="89"/>
      <c r="S4485" s="89"/>
      <c r="T4485" s="89"/>
    </row>
    <row r="4486" spans="2:20" s="86" customFormat="1" ht="10.199999999999999">
      <c r="B4486" s="87"/>
      <c r="C4486" s="87"/>
      <c r="D4486" s="89"/>
      <c r="R4486" s="89"/>
      <c r="S4486" s="89"/>
      <c r="T4486" s="89"/>
    </row>
    <row r="4487" spans="2:20" s="86" customFormat="1" ht="10.199999999999999">
      <c r="B4487" s="87"/>
      <c r="C4487" s="87"/>
      <c r="D4487" s="89"/>
      <c r="R4487" s="89"/>
      <c r="S4487" s="89"/>
      <c r="T4487" s="89"/>
    </row>
    <row r="4488" spans="2:20" s="86" customFormat="1" ht="10.199999999999999">
      <c r="B4488" s="87"/>
      <c r="C4488" s="87"/>
      <c r="D4488" s="89"/>
      <c r="R4488" s="89"/>
      <c r="S4488" s="89"/>
      <c r="T4488" s="89"/>
    </row>
    <row r="4489" spans="2:20" s="86" customFormat="1" ht="10.199999999999999">
      <c r="B4489" s="87"/>
      <c r="C4489" s="87"/>
      <c r="D4489" s="89"/>
      <c r="R4489" s="89"/>
      <c r="S4489" s="89"/>
      <c r="T4489" s="89"/>
    </row>
    <row r="4490" spans="2:20" s="86" customFormat="1" ht="10.199999999999999">
      <c r="B4490" s="87"/>
      <c r="C4490" s="87"/>
      <c r="D4490" s="89"/>
      <c r="R4490" s="89"/>
      <c r="S4490" s="89"/>
      <c r="T4490" s="89"/>
    </row>
    <row r="4491" spans="2:20" s="86" customFormat="1" ht="10.199999999999999">
      <c r="B4491" s="87"/>
      <c r="C4491" s="87"/>
      <c r="D4491" s="89"/>
      <c r="R4491" s="89"/>
      <c r="S4491" s="89"/>
      <c r="T4491" s="89"/>
    </row>
    <row r="4492" spans="2:20" s="86" customFormat="1" ht="10.199999999999999">
      <c r="B4492" s="87"/>
      <c r="C4492" s="87"/>
      <c r="D4492" s="89"/>
      <c r="R4492" s="89"/>
      <c r="S4492" s="89"/>
      <c r="T4492" s="89"/>
    </row>
    <row r="4493" spans="2:20" s="86" customFormat="1" ht="10.199999999999999">
      <c r="B4493" s="87"/>
      <c r="C4493" s="87"/>
      <c r="D4493" s="89"/>
      <c r="R4493" s="89"/>
      <c r="S4493" s="89"/>
      <c r="T4493" s="89"/>
    </row>
    <row r="4494" spans="2:20" s="86" customFormat="1" ht="10.199999999999999">
      <c r="B4494" s="87"/>
      <c r="C4494" s="87"/>
      <c r="D4494" s="89"/>
      <c r="R4494" s="89"/>
      <c r="S4494" s="89"/>
      <c r="T4494" s="89"/>
    </row>
    <row r="4495" spans="2:20" s="86" customFormat="1" ht="10.199999999999999">
      <c r="B4495" s="87"/>
      <c r="C4495" s="87"/>
      <c r="D4495" s="89"/>
      <c r="R4495" s="89"/>
      <c r="S4495" s="89"/>
      <c r="T4495" s="89"/>
    </row>
    <row r="4496" spans="2:20" s="86" customFormat="1" ht="10.199999999999999">
      <c r="B4496" s="87"/>
      <c r="C4496" s="87"/>
      <c r="D4496" s="89"/>
      <c r="R4496" s="89"/>
      <c r="S4496" s="89"/>
      <c r="T4496" s="89"/>
    </row>
    <row r="4497" spans="2:20" s="86" customFormat="1" ht="10.199999999999999">
      <c r="B4497" s="87"/>
      <c r="C4497" s="87"/>
      <c r="D4497" s="89"/>
      <c r="R4497" s="89"/>
      <c r="S4497" s="89"/>
      <c r="T4497" s="89"/>
    </row>
    <row r="4498" spans="2:20" s="86" customFormat="1" ht="10.199999999999999">
      <c r="B4498" s="87"/>
      <c r="C4498" s="87"/>
      <c r="D4498" s="89"/>
      <c r="R4498" s="89"/>
      <c r="S4498" s="89"/>
      <c r="T4498" s="89"/>
    </row>
    <row r="4499" spans="2:20" s="86" customFormat="1" ht="10.199999999999999">
      <c r="B4499" s="87"/>
      <c r="C4499" s="87"/>
      <c r="D4499" s="89"/>
      <c r="R4499" s="89"/>
      <c r="S4499" s="89"/>
      <c r="T4499" s="89"/>
    </row>
    <row r="4500" spans="2:20" s="86" customFormat="1" ht="10.199999999999999">
      <c r="B4500" s="87"/>
      <c r="C4500" s="87"/>
      <c r="D4500" s="89"/>
      <c r="R4500" s="89"/>
      <c r="S4500" s="89"/>
      <c r="T4500" s="89"/>
    </row>
    <row r="4501" spans="2:20" s="86" customFormat="1" ht="10.199999999999999">
      <c r="B4501" s="87"/>
      <c r="C4501" s="87"/>
      <c r="D4501" s="89"/>
      <c r="R4501" s="89"/>
      <c r="S4501" s="89"/>
      <c r="T4501" s="89"/>
    </row>
    <row r="4502" spans="2:20" s="86" customFormat="1" ht="10.199999999999999">
      <c r="B4502" s="87"/>
      <c r="C4502" s="87"/>
      <c r="D4502" s="89"/>
      <c r="R4502" s="89"/>
      <c r="S4502" s="89"/>
      <c r="T4502" s="89"/>
    </row>
    <row r="4503" spans="2:20" s="86" customFormat="1" ht="10.199999999999999">
      <c r="B4503" s="87"/>
      <c r="C4503" s="87"/>
      <c r="D4503" s="89"/>
      <c r="R4503" s="89"/>
      <c r="S4503" s="89"/>
      <c r="T4503" s="89"/>
    </row>
    <row r="4504" spans="2:20" s="86" customFormat="1" ht="10.199999999999999">
      <c r="B4504" s="87"/>
      <c r="C4504" s="87"/>
      <c r="D4504" s="89"/>
      <c r="R4504" s="89"/>
      <c r="S4504" s="89"/>
      <c r="T4504" s="89"/>
    </row>
    <row r="4505" spans="2:20" s="86" customFormat="1" ht="10.199999999999999">
      <c r="B4505" s="87"/>
      <c r="C4505" s="87"/>
      <c r="D4505" s="89"/>
      <c r="R4505" s="89"/>
      <c r="S4505" s="89"/>
      <c r="T4505" s="89"/>
    </row>
    <row r="4506" spans="2:20" s="86" customFormat="1" ht="10.199999999999999">
      <c r="B4506" s="87"/>
      <c r="C4506" s="87"/>
      <c r="D4506" s="89"/>
      <c r="R4506" s="89"/>
      <c r="S4506" s="89"/>
      <c r="T4506" s="89"/>
    </row>
    <row r="4507" spans="2:20" s="86" customFormat="1" ht="10.199999999999999">
      <c r="B4507" s="87"/>
      <c r="C4507" s="87"/>
      <c r="D4507" s="89"/>
      <c r="R4507" s="89"/>
      <c r="S4507" s="89"/>
      <c r="T4507" s="89"/>
    </row>
    <row r="4508" spans="2:20" s="86" customFormat="1" ht="10.199999999999999">
      <c r="B4508" s="87"/>
      <c r="C4508" s="87"/>
      <c r="D4508" s="89"/>
      <c r="R4508" s="89"/>
      <c r="S4508" s="89"/>
      <c r="T4508" s="89"/>
    </row>
    <row r="4509" spans="2:20" s="86" customFormat="1" ht="10.199999999999999">
      <c r="B4509" s="87"/>
      <c r="C4509" s="87"/>
      <c r="D4509" s="89"/>
      <c r="R4509" s="89"/>
      <c r="S4509" s="89"/>
      <c r="T4509" s="89"/>
    </row>
    <row r="4510" spans="2:20" s="86" customFormat="1" ht="10.199999999999999">
      <c r="B4510" s="87"/>
      <c r="C4510" s="87"/>
      <c r="D4510" s="89"/>
      <c r="R4510" s="89"/>
      <c r="S4510" s="89"/>
      <c r="T4510" s="89"/>
    </row>
    <row r="4511" spans="2:20" s="86" customFormat="1" ht="10.199999999999999">
      <c r="B4511" s="87"/>
      <c r="C4511" s="87"/>
      <c r="D4511" s="89"/>
      <c r="R4511" s="89"/>
      <c r="S4511" s="89"/>
      <c r="T4511" s="89"/>
    </row>
    <row r="4512" spans="2:20" s="86" customFormat="1" ht="10.199999999999999">
      <c r="B4512" s="87"/>
      <c r="C4512" s="87"/>
      <c r="D4512" s="89"/>
      <c r="R4512" s="89"/>
      <c r="S4512" s="89"/>
      <c r="T4512" s="89"/>
    </row>
    <row r="4513" spans="2:20" s="86" customFormat="1" ht="10.199999999999999">
      <c r="B4513" s="87"/>
      <c r="C4513" s="87"/>
      <c r="D4513" s="89"/>
      <c r="R4513" s="89"/>
      <c r="S4513" s="89"/>
      <c r="T4513" s="89"/>
    </row>
    <row r="4514" spans="2:20" s="86" customFormat="1" ht="10.199999999999999">
      <c r="B4514" s="87"/>
      <c r="C4514" s="87"/>
      <c r="D4514" s="89"/>
      <c r="R4514" s="89"/>
      <c r="S4514" s="89"/>
      <c r="T4514" s="89"/>
    </row>
    <row r="4515" spans="2:20" s="86" customFormat="1" ht="10.199999999999999">
      <c r="B4515" s="87"/>
      <c r="C4515" s="87"/>
      <c r="D4515" s="89"/>
      <c r="R4515" s="89"/>
      <c r="S4515" s="89"/>
      <c r="T4515" s="89"/>
    </row>
    <row r="4516" spans="2:20" s="86" customFormat="1" ht="10.199999999999999">
      <c r="B4516" s="87"/>
      <c r="C4516" s="87"/>
      <c r="D4516" s="89"/>
      <c r="R4516" s="89"/>
      <c r="S4516" s="89"/>
      <c r="T4516" s="89"/>
    </row>
    <row r="4517" spans="2:20" s="86" customFormat="1" ht="10.199999999999999">
      <c r="B4517" s="87"/>
      <c r="C4517" s="87"/>
      <c r="D4517" s="89"/>
      <c r="R4517" s="89"/>
      <c r="S4517" s="89"/>
      <c r="T4517" s="89"/>
    </row>
    <row r="4518" spans="2:20" s="86" customFormat="1" ht="10.199999999999999">
      <c r="B4518" s="87"/>
      <c r="C4518" s="87"/>
      <c r="D4518" s="89"/>
      <c r="R4518" s="89"/>
      <c r="S4518" s="89"/>
      <c r="T4518" s="89"/>
    </row>
    <row r="4519" spans="2:20" s="86" customFormat="1" ht="10.199999999999999">
      <c r="B4519" s="87"/>
      <c r="C4519" s="87"/>
      <c r="D4519" s="89"/>
      <c r="R4519" s="89"/>
      <c r="S4519" s="89"/>
      <c r="T4519" s="89"/>
    </row>
    <row r="4520" spans="2:20" s="86" customFormat="1" ht="10.199999999999999">
      <c r="B4520" s="87"/>
      <c r="C4520" s="87"/>
      <c r="D4520" s="89"/>
      <c r="R4520" s="89"/>
      <c r="S4520" s="89"/>
      <c r="T4520" s="89"/>
    </row>
    <row r="4521" spans="2:20" s="86" customFormat="1" ht="10.199999999999999">
      <c r="B4521" s="87"/>
      <c r="C4521" s="87"/>
      <c r="D4521" s="89"/>
      <c r="R4521" s="89"/>
      <c r="S4521" s="89"/>
      <c r="T4521" s="89"/>
    </row>
    <row r="4522" spans="2:20" s="86" customFormat="1" ht="10.199999999999999">
      <c r="B4522" s="87"/>
      <c r="C4522" s="87"/>
      <c r="D4522" s="89"/>
      <c r="R4522" s="89"/>
      <c r="S4522" s="89"/>
      <c r="T4522" s="89"/>
    </row>
    <row r="4523" spans="2:20" s="86" customFormat="1" ht="10.199999999999999">
      <c r="B4523" s="87"/>
      <c r="C4523" s="87"/>
      <c r="D4523" s="89"/>
      <c r="R4523" s="89"/>
      <c r="S4523" s="89"/>
      <c r="T4523" s="89"/>
    </row>
    <row r="4524" spans="2:20" s="86" customFormat="1" ht="10.199999999999999">
      <c r="B4524" s="87"/>
      <c r="C4524" s="87"/>
      <c r="D4524" s="89"/>
      <c r="R4524" s="89"/>
      <c r="S4524" s="89"/>
      <c r="T4524" s="89"/>
    </row>
    <row r="4525" spans="2:20" s="86" customFormat="1" ht="10.199999999999999">
      <c r="B4525" s="87"/>
      <c r="C4525" s="87"/>
      <c r="D4525" s="89"/>
      <c r="R4525" s="89"/>
      <c r="S4525" s="89"/>
      <c r="T4525" s="89"/>
    </row>
    <row r="4526" spans="2:20" s="86" customFormat="1" ht="10.199999999999999">
      <c r="B4526" s="87"/>
      <c r="C4526" s="87"/>
      <c r="D4526" s="89"/>
      <c r="R4526" s="89"/>
      <c r="S4526" s="89"/>
      <c r="T4526" s="89"/>
    </row>
    <row r="4527" spans="2:20" s="86" customFormat="1" ht="10.199999999999999">
      <c r="B4527" s="87"/>
      <c r="C4527" s="87"/>
      <c r="D4527" s="89"/>
      <c r="R4527" s="89"/>
      <c r="S4527" s="89"/>
      <c r="T4527" s="89"/>
    </row>
    <row r="4528" spans="2:20" s="86" customFormat="1" ht="10.199999999999999">
      <c r="B4528" s="87"/>
      <c r="C4528" s="87"/>
      <c r="D4528" s="89"/>
      <c r="R4528" s="89"/>
      <c r="S4528" s="89"/>
      <c r="T4528" s="89"/>
    </row>
    <row r="4529" spans="2:20" s="86" customFormat="1" ht="10.199999999999999">
      <c r="B4529" s="87"/>
      <c r="C4529" s="87"/>
      <c r="D4529" s="89"/>
      <c r="R4529" s="89"/>
      <c r="S4529" s="89"/>
      <c r="T4529" s="89"/>
    </row>
    <row r="4530" spans="2:20" s="86" customFormat="1" ht="10.199999999999999">
      <c r="B4530" s="87"/>
      <c r="C4530" s="87"/>
      <c r="D4530" s="89"/>
      <c r="R4530" s="89"/>
      <c r="S4530" s="89"/>
      <c r="T4530" s="89"/>
    </row>
    <row r="4531" spans="2:20" s="86" customFormat="1" ht="10.199999999999999">
      <c r="B4531" s="87"/>
      <c r="C4531" s="87"/>
      <c r="D4531" s="89"/>
      <c r="R4531" s="89"/>
      <c r="S4531" s="89"/>
      <c r="T4531" s="89"/>
    </row>
    <row r="4532" spans="2:20" s="86" customFormat="1" ht="10.199999999999999">
      <c r="B4532" s="87"/>
      <c r="C4532" s="87"/>
      <c r="D4532" s="89"/>
      <c r="R4532" s="89"/>
      <c r="S4532" s="89"/>
      <c r="T4532" s="89"/>
    </row>
    <row r="4533" spans="2:20" s="86" customFormat="1" ht="10.199999999999999">
      <c r="B4533" s="87"/>
      <c r="C4533" s="87"/>
      <c r="D4533" s="89"/>
      <c r="R4533" s="89"/>
      <c r="S4533" s="89"/>
      <c r="T4533" s="89"/>
    </row>
    <row r="4534" spans="2:20" s="86" customFormat="1" ht="10.199999999999999">
      <c r="B4534" s="87"/>
      <c r="C4534" s="87"/>
      <c r="D4534" s="89"/>
      <c r="R4534" s="89"/>
      <c r="S4534" s="89"/>
      <c r="T4534" s="89"/>
    </row>
    <row r="4535" spans="2:20" s="86" customFormat="1" ht="10.199999999999999">
      <c r="B4535" s="87"/>
      <c r="C4535" s="87"/>
      <c r="D4535" s="89"/>
      <c r="R4535" s="89"/>
      <c r="S4535" s="89"/>
      <c r="T4535" s="89"/>
    </row>
    <row r="4536" spans="2:20" s="86" customFormat="1" ht="10.199999999999999">
      <c r="B4536" s="87"/>
      <c r="C4536" s="87"/>
      <c r="D4536" s="89"/>
      <c r="R4536" s="89"/>
      <c r="S4536" s="89"/>
      <c r="T4536" s="89"/>
    </row>
    <row r="4537" spans="2:20" s="86" customFormat="1" ht="10.199999999999999">
      <c r="B4537" s="87"/>
      <c r="C4537" s="87"/>
      <c r="D4537" s="89"/>
      <c r="R4537" s="89"/>
      <c r="S4537" s="89"/>
      <c r="T4537" s="89"/>
    </row>
    <row r="4538" spans="2:20" s="86" customFormat="1" ht="10.199999999999999">
      <c r="B4538" s="87"/>
      <c r="C4538" s="87"/>
      <c r="D4538" s="89"/>
      <c r="R4538" s="89"/>
      <c r="S4538" s="89"/>
      <c r="T4538" s="89"/>
    </row>
    <row r="4539" spans="2:20" s="86" customFormat="1" ht="10.199999999999999">
      <c r="B4539" s="87"/>
      <c r="C4539" s="87"/>
      <c r="D4539" s="89"/>
      <c r="R4539" s="89"/>
      <c r="S4539" s="89"/>
      <c r="T4539" s="89"/>
    </row>
    <row r="4540" spans="2:20" s="86" customFormat="1" ht="10.199999999999999">
      <c r="B4540" s="87"/>
      <c r="C4540" s="87"/>
      <c r="D4540" s="89"/>
      <c r="R4540" s="89"/>
      <c r="S4540" s="89"/>
      <c r="T4540" s="89"/>
    </row>
    <row r="4541" spans="2:20" s="86" customFormat="1" ht="10.199999999999999">
      <c r="B4541" s="87"/>
      <c r="C4541" s="87"/>
      <c r="D4541" s="89"/>
      <c r="R4541" s="89"/>
      <c r="S4541" s="89"/>
      <c r="T4541" s="89"/>
    </row>
    <row r="4542" spans="2:20" s="86" customFormat="1" ht="10.199999999999999">
      <c r="B4542" s="87"/>
      <c r="C4542" s="87"/>
      <c r="D4542" s="89"/>
      <c r="R4542" s="89"/>
      <c r="S4542" s="89"/>
      <c r="T4542" s="89"/>
    </row>
    <row r="4543" spans="2:20" s="86" customFormat="1" ht="10.199999999999999">
      <c r="B4543" s="87"/>
      <c r="C4543" s="87"/>
      <c r="D4543" s="89"/>
      <c r="R4543" s="89"/>
      <c r="S4543" s="89"/>
      <c r="T4543" s="89"/>
    </row>
    <row r="4544" spans="2:20" s="86" customFormat="1" ht="10.199999999999999">
      <c r="B4544" s="87"/>
      <c r="C4544" s="87"/>
      <c r="D4544" s="89"/>
      <c r="R4544" s="89"/>
      <c r="S4544" s="89"/>
      <c r="T4544" s="89"/>
    </row>
    <row r="4545" spans="2:20" s="86" customFormat="1" ht="10.199999999999999">
      <c r="B4545" s="87"/>
      <c r="C4545" s="87"/>
      <c r="D4545" s="89"/>
      <c r="R4545" s="89"/>
      <c r="S4545" s="89"/>
      <c r="T4545" s="89"/>
    </row>
    <row r="4546" spans="2:20" s="86" customFormat="1" ht="10.199999999999999">
      <c r="B4546" s="87"/>
      <c r="C4546" s="87"/>
      <c r="D4546" s="89"/>
      <c r="R4546" s="89"/>
      <c r="S4546" s="89"/>
      <c r="T4546" s="89"/>
    </row>
    <row r="4547" spans="2:20" s="86" customFormat="1" ht="10.199999999999999">
      <c r="B4547" s="87"/>
      <c r="C4547" s="87"/>
      <c r="D4547" s="89"/>
      <c r="R4547" s="89"/>
      <c r="S4547" s="89"/>
      <c r="T4547" s="89"/>
    </row>
    <row r="4548" spans="2:20" s="86" customFormat="1" ht="10.199999999999999">
      <c r="B4548" s="87"/>
      <c r="C4548" s="87"/>
      <c r="D4548" s="89"/>
      <c r="R4548" s="89"/>
      <c r="S4548" s="89"/>
      <c r="T4548" s="89"/>
    </row>
    <row r="4549" spans="2:20" s="86" customFormat="1" ht="10.199999999999999">
      <c r="B4549" s="87"/>
      <c r="C4549" s="87"/>
      <c r="D4549" s="89"/>
      <c r="R4549" s="89"/>
      <c r="S4549" s="89"/>
      <c r="T4549" s="89"/>
    </row>
    <row r="4550" spans="2:20" s="86" customFormat="1" ht="10.199999999999999">
      <c r="B4550" s="87"/>
      <c r="C4550" s="87"/>
      <c r="D4550" s="89"/>
      <c r="R4550" s="89"/>
      <c r="S4550" s="89"/>
      <c r="T4550" s="89"/>
    </row>
    <row r="4551" spans="2:20" s="86" customFormat="1" ht="10.199999999999999">
      <c r="B4551" s="87"/>
      <c r="C4551" s="87"/>
      <c r="D4551" s="89"/>
      <c r="R4551" s="89"/>
      <c r="S4551" s="89"/>
      <c r="T4551" s="89"/>
    </row>
    <row r="4552" spans="2:20" s="86" customFormat="1" ht="10.199999999999999">
      <c r="B4552" s="87"/>
      <c r="C4552" s="87"/>
      <c r="D4552" s="89"/>
      <c r="R4552" s="89"/>
      <c r="S4552" s="89"/>
      <c r="T4552" s="89"/>
    </row>
    <row r="4553" spans="2:20" s="86" customFormat="1" ht="10.199999999999999">
      <c r="B4553" s="87"/>
      <c r="C4553" s="87"/>
      <c r="D4553" s="89"/>
      <c r="R4553" s="89"/>
      <c r="S4553" s="89"/>
      <c r="T4553" s="89"/>
    </row>
    <row r="4554" spans="2:20" s="86" customFormat="1" ht="10.199999999999999">
      <c r="B4554" s="87"/>
      <c r="C4554" s="87"/>
      <c r="D4554" s="89"/>
      <c r="R4554" s="89"/>
      <c r="S4554" s="89"/>
      <c r="T4554" s="89"/>
    </row>
    <row r="4555" spans="2:20" s="86" customFormat="1" ht="10.199999999999999">
      <c r="B4555" s="87"/>
      <c r="C4555" s="87"/>
      <c r="D4555" s="89"/>
      <c r="R4555" s="89"/>
      <c r="S4555" s="89"/>
      <c r="T4555" s="89"/>
    </row>
    <row r="4556" spans="2:20" s="86" customFormat="1" ht="10.199999999999999">
      <c r="B4556" s="87"/>
      <c r="C4556" s="87"/>
      <c r="D4556" s="89"/>
      <c r="R4556" s="89"/>
      <c r="S4556" s="89"/>
      <c r="T4556" s="89"/>
    </row>
    <row r="4557" spans="2:20" s="86" customFormat="1" ht="10.199999999999999">
      <c r="B4557" s="87"/>
      <c r="C4557" s="87"/>
      <c r="D4557" s="89"/>
      <c r="R4557" s="89"/>
      <c r="S4557" s="89"/>
      <c r="T4557" s="89"/>
    </row>
    <row r="4558" spans="2:20" s="86" customFormat="1" ht="10.199999999999999">
      <c r="B4558" s="87"/>
      <c r="C4558" s="87"/>
      <c r="D4558" s="89"/>
      <c r="R4558" s="89"/>
      <c r="S4558" s="89"/>
      <c r="T4558" s="89"/>
    </row>
    <row r="4559" spans="2:20" s="86" customFormat="1" ht="10.199999999999999">
      <c r="B4559" s="87"/>
      <c r="C4559" s="87"/>
      <c r="D4559" s="89"/>
      <c r="R4559" s="89"/>
      <c r="S4559" s="89"/>
      <c r="T4559" s="89"/>
    </row>
    <row r="4560" spans="2:20" s="86" customFormat="1" ht="10.199999999999999">
      <c r="B4560" s="87"/>
      <c r="C4560" s="87"/>
      <c r="D4560" s="89"/>
      <c r="R4560" s="89"/>
      <c r="S4560" s="89"/>
      <c r="T4560" s="89"/>
    </row>
    <row r="4561" spans="2:20" s="86" customFormat="1" ht="10.199999999999999">
      <c r="B4561" s="87"/>
      <c r="C4561" s="87"/>
      <c r="D4561" s="89"/>
      <c r="R4561" s="89"/>
      <c r="S4561" s="89"/>
      <c r="T4561" s="89"/>
    </row>
    <row r="4562" spans="2:20" s="86" customFormat="1" ht="10.199999999999999">
      <c r="B4562" s="87"/>
      <c r="C4562" s="87"/>
      <c r="D4562" s="89"/>
      <c r="R4562" s="89"/>
      <c r="S4562" s="89"/>
      <c r="T4562" s="89"/>
    </row>
    <row r="4563" spans="2:20" s="86" customFormat="1" ht="10.199999999999999">
      <c r="B4563" s="87"/>
      <c r="C4563" s="87"/>
      <c r="D4563" s="89"/>
      <c r="R4563" s="89"/>
      <c r="S4563" s="89"/>
      <c r="T4563" s="89"/>
    </row>
    <row r="4564" spans="2:20" s="86" customFormat="1" ht="10.199999999999999">
      <c r="B4564" s="87"/>
      <c r="C4564" s="87"/>
      <c r="D4564" s="89"/>
      <c r="R4564" s="89"/>
      <c r="S4564" s="89"/>
      <c r="T4564" s="89"/>
    </row>
    <row r="4565" spans="2:20" s="86" customFormat="1" ht="10.199999999999999">
      <c r="B4565" s="87"/>
      <c r="C4565" s="87"/>
      <c r="D4565" s="89"/>
      <c r="R4565" s="89"/>
      <c r="S4565" s="89"/>
      <c r="T4565" s="89"/>
    </row>
    <row r="4566" spans="2:20" s="86" customFormat="1" ht="10.199999999999999">
      <c r="B4566" s="87"/>
      <c r="C4566" s="87"/>
      <c r="D4566" s="89"/>
      <c r="R4566" s="89"/>
      <c r="S4566" s="89"/>
      <c r="T4566" s="89"/>
    </row>
    <row r="4567" spans="2:20" s="86" customFormat="1" ht="10.199999999999999">
      <c r="B4567" s="87"/>
      <c r="C4567" s="87"/>
      <c r="D4567" s="89"/>
      <c r="R4567" s="89"/>
      <c r="S4567" s="89"/>
      <c r="T4567" s="89"/>
    </row>
    <row r="4568" spans="2:20" s="86" customFormat="1" ht="10.199999999999999">
      <c r="B4568" s="87"/>
      <c r="C4568" s="87"/>
      <c r="D4568" s="89"/>
      <c r="R4568" s="89"/>
      <c r="S4568" s="89"/>
      <c r="T4568" s="89"/>
    </row>
    <row r="4569" spans="2:20" s="86" customFormat="1" ht="10.199999999999999">
      <c r="B4569" s="87"/>
      <c r="C4569" s="87"/>
      <c r="D4569" s="89"/>
      <c r="R4569" s="89"/>
      <c r="S4569" s="89"/>
      <c r="T4569" s="89"/>
    </row>
    <row r="4570" spans="2:20" s="86" customFormat="1" ht="10.199999999999999">
      <c r="B4570" s="87"/>
      <c r="C4570" s="87"/>
      <c r="D4570" s="89"/>
      <c r="R4570" s="89"/>
      <c r="S4570" s="89"/>
      <c r="T4570" s="89"/>
    </row>
    <row r="4571" spans="2:20" s="86" customFormat="1" ht="10.199999999999999">
      <c r="B4571" s="87"/>
      <c r="C4571" s="87"/>
      <c r="D4571" s="89"/>
      <c r="R4571" s="89"/>
      <c r="S4571" s="89"/>
      <c r="T4571" s="89"/>
    </row>
    <row r="4572" spans="2:20" s="86" customFormat="1" ht="10.199999999999999">
      <c r="B4572" s="87"/>
      <c r="C4572" s="87"/>
      <c r="D4572" s="89"/>
      <c r="R4572" s="89"/>
      <c r="S4572" s="89"/>
      <c r="T4572" s="89"/>
    </row>
    <row r="4573" spans="2:20" s="86" customFormat="1" ht="10.199999999999999">
      <c r="B4573" s="87"/>
      <c r="C4573" s="87"/>
      <c r="D4573" s="89"/>
      <c r="R4573" s="89"/>
      <c r="S4573" s="89"/>
      <c r="T4573" s="89"/>
    </row>
    <row r="4574" spans="2:20" s="86" customFormat="1" ht="10.199999999999999">
      <c r="B4574" s="87"/>
      <c r="C4574" s="87"/>
      <c r="D4574" s="89"/>
      <c r="R4574" s="89"/>
      <c r="S4574" s="89"/>
      <c r="T4574" s="89"/>
    </row>
    <row r="4575" spans="2:20" s="86" customFormat="1" ht="10.199999999999999">
      <c r="B4575" s="87"/>
      <c r="C4575" s="87"/>
      <c r="D4575" s="89"/>
      <c r="R4575" s="89"/>
      <c r="S4575" s="89"/>
      <c r="T4575" s="89"/>
    </row>
    <row r="4576" spans="2:20" s="86" customFormat="1" ht="10.199999999999999">
      <c r="B4576" s="87"/>
      <c r="C4576" s="87"/>
      <c r="D4576" s="89"/>
      <c r="R4576" s="89"/>
      <c r="S4576" s="89"/>
      <c r="T4576" s="89"/>
    </row>
    <row r="4577" spans="2:20" s="86" customFormat="1" ht="10.199999999999999">
      <c r="B4577" s="87"/>
      <c r="C4577" s="87"/>
      <c r="D4577" s="89"/>
      <c r="R4577" s="89"/>
      <c r="S4577" s="89"/>
      <c r="T4577" s="89"/>
    </row>
    <row r="4578" spans="2:20" s="86" customFormat="1" ht="10.199999999999999">
      <c r="B4578" s="87"/>
      <c r="C4578" s="87"/>
      <c r="D4578" s="89"/>
      <c r="R4578" s="89"/>
      <c r="S4578" s="89"/>
      <c r="T4578" s="89"/>
    </row>
    <row r="4579" spans="2:20" s="86" customFormat="1" ht="10.199999999999999">
      <c r="B4579" s="87"/>
      <c r="C4579" s="87"/>
      <c r="D4579" s="89"/>
      <c r="R4579" s="89"/>
      <c r="S4579" s="89"/>
      <c r="T4579" s="89"/>
    </row>
    <row r="4580" spans="2:20" s="86" customFormat="1" ht="10.199999999999999">
      <c r="B4580" s="87"/>
      <c r="C4580" s="87"/>
      <c r="D4580" s="89"/>
      <c r="R4580" s="89"/>
      <c r="S4580" s="89"/>
      <c r="T4580" s="89"/>
    </row>
    <row r="4581" spans="2:20" s="86" customFormat="1" ht="10.199999999999999">
      <c r="B4581" s="87"/>
      <c r="C4581" s="87"/>
      <c r="D4581" s="89"/>
      <c r="R4581" s="89"/>
      <c r="S4581" s="89"/>
      <c r="T4581" s="89"/>
    </row>
    <row r="4582" spans="2:20" s="86" customFormat="1" ht="10.199999999999999">
      <c r="B4582" s="87"/>
      <c r="C4582" s="87"/>
      <c r="D4582" s="89"/>
      <c r="R4582" s="89"/>
      <c r="S4582" s="89"/>
      <c r="T4582" s="89"/>
    </row>
    <row r="4583" spans="2:20" s="86" customFormat="1" ht="10.199999999999999">
      <c r="B4583" s="87"/>
      <c r="C4583" s="87"/>
      <c r="D4583" s="89"/>
      <c r="R4583" s="89"/>
      <c r="S4583" s="89"/>
      <c r="T4583" s="89"/>
    </row>
    <row r="4584" spans="2:20" s="86" customFormat="1" ht="10.199999999999999">
      <c r="B4584" s="87"/>
      <c r="C4584" s="87"/>
      <c r="D4584" s="89"/>
      <c r="R4584" s="89"/>
      <c r="S4584" s="89"/>
      <c r="T4584" s="89"/>
    </row>
    <row r="4585" spans="2:20" s="86" customFormat="1" ht="10.199999999999999">
      <c r="B4585" s="87"/>
      <c r="C4585" s="87"/>
      <c r="D4585" s="89"/>
      <c r="R4585" s="89"/>
      <c r="S4585" s="89"/>
      <c r="T4585" s="89"/>
    </row>
    <row r="4586" spans="2:20" s="86" customFormat="1" ht="10.199999999999999">
      <c r="B4586" s="87"/>
      <c r="C4586" s="87"/>
      <c r="D4586" s="89"/>
      <c r="R4586" s="89"/>
      <c r="S4586" s="89"/>
      <c r="T4586" s="89"/>
    </row>
    <row r="4587" spans="2:20" s="86" customFormat="1" ht="10.199999999999999">
      <c r="B4587" s="87"/>
      <c r="C4587" s="87"/>
      <c r="D4587" s="89"/>
      <c r="R4587" s="89"/>
      <c r="S4587" s="89"/>
      <c r="T4587" s="89"/>
    </row>
    <row r="4588" spans="2:20" s="86" customFormat="1" ht="10.199999999999999">
      <c r="B4588" s="87"/>
      <c r="C4588" s="87"/>
      <c r="D4588" s="89"/>
      <c r="R4588" s="89"/>
      <c r="S4588" s="89"/>
      <c r="T4588" s="89"/>
    </row>
    <row r="4589" spans="2:20" s="86" customFormat="1" ht="10.199999999999999">
      <c r="B4589" s="87"/>
      <c r="C4589" s="87"/>
      <c r="D4589" s="89"/>
      <c r="R4589" s="89"/>
      <c r="S4589" s="89"/>
      <c r="T4589" s="89"/>
    </row>
    <row r="4590" spans="2:20" s="86" customFormat="1" ht="10.199999999999999">
      <c r="B4590" s="87"/>
      <c r="C4590" s="87"/>
      <c r="D4590" s="89"/>
      <c r="R4590" s="89"/>
      <c r="S4590" s="89"/>
      <c r="T4590" s="89"/>
    </row>
    <row r="4591" spans="2:20" s="86" customFormat="1" ht="10.199999999999999">
      <c r="B4591" s="87"/>
      <c r="C4591" s="87"/>
      <c r="D4591" s="89"/>
      <c r="R4591" s="89"/>
      <c r="S4591" s="89"/>
      <c r="T4591" s="89"/>
    </row>
    <row r="4592" spans="2:20" s="86" customFormat="1" ht="10.199999999999999">
      <c r="B4592" s="87"/>
      <c r="C4592" s="87"/>
      <c r="D4592" s="89"/>
      <c r="R4592" s="89"/>
      <c r="S4592" s="89"/>
      <c r="T4592" s="89"/>
    </row>
    <row r="4593" spans="2:20" s="86" customFormat="1" ht="10.199999999999999">
      <c r="B4593" s="87"/>
      <c r="C4593" s="87"/>
      <c r="D4593" s="89"/>
      <c r="R4593" s="89"/>
      <c r="S4593" s="89"/>
      <c r="T4593" s="89"/>
    </row>
    <row r="4594" spans="2:20" s="86" customFormat="1" ht="10.199999999999999">
      <c r="B4594" s="87"/>
      <c r="C4594" s="87"/>
      <c r="D4594" s="89"/>
      <c r="R4594" s="89"/>
      <c r="S4594" s="89"/>
      <c r="T4594" s="89"/>
    </row>
    <row r="4595" spans="2:20" s="86" customFormat="1" ht="10.199999999999999">
      <c r="B4595" s="87"/>
      <c r="C4595" s="87"/>
      <c r="D4595" s="89"/>
      <c r="R4595" s="89"/>
      <c r="S4595" s="89"/>
      <c r="T4595" s="89"/>
    </row>
    <row r="4596" spans="2:20" s="86" customFormat="1" ht="10.199999999999999">
      <c r="B4596" s="87"/>
      <c r="C4596" s="87"/>
      <c r="D4596" s="89"/>
      <c r="R4596" s="89"/>
      <c r="S4596" s="89"/>
      <c r="T4596" s="89"/>
    </row>
    <row r="4597" spans="2:20" s="86" customFormat="1" ht="10.199999999999999">
      <c r="B4597" s="87"/>
      <c r="C4597" s="87"/>
      <c r="D4597" s="89"/>
      <c r="R4597" s="89"/>
      <c r="S4597" s="89"/>
      <c r="T4597" s="89"/>
    </row>
    <row r="4598" spans="2:20" s="86" customFormat="1" ht="10.199999999999999">
      <c r="B4598" s="87"/>
      <c r="C4598" s="87"/>
      <c r="D4598" s="89"/>
      <c r="R4598" s="89"/>
      <c r="S4598" s="89"/>
      <c r="T4598" s="89"/>
    </row>
    <row r="4599" spans="2:20" s="86" customFormat="1" ht="10.199999999999999">
      <c r="B4599" s="87"/>
      <c r="C4599" s="87"/>
      <c r="D4599" s="89"/>
      <c r="R4599" s="89"/>
      <c r="S4599" s="89"/>
      <c r="T4599" s="89"/>
    </row>
    <row r="4600" spans="2:20" s="86" customFormat="1" ht="10.199999999999999">
      <c r="B4600" s="87"/>
      <c r="C4600" s="87"/>
      <c r="D4600" s="89"/>
      <c r="R4600" s="89"/>
      <c r="S4600" s="89"/>
      <c r="T4600" s="89"/>
    </row>
    <row r="4601" spans="2:20" s="86" customFormat="1" ht="10.199999999999999">
      <c r="B4601" s="87"/>
      <c r="C4601" s="87"/>
      <c r="D4601" s="89"/>
      <c r="R4601" s="89"/>
      <c r="S4601" s="89"/>
      <c r="T4601" s="89"/>
    </row>
    <row r="4602" spans="2:20" s="86" customFormat="1" ht="10.199999999999999">
      <c r="B4602" s="87"/>
      <c r="C4602" s="87"/>
      <c r="D4602" s="89"/>
      <c r="R4602" s="89"/>
      <c r="S4602" s="89"/>
      <c r="T4602" s="89"/>
    </row>
    <row r="4603" spans="2:20" s="86" customFormat="1" ht="10.199999999999999">
      <c r="B4603" s="87"/>
      <c r="C4603" s="87"/>
      <c r="D4603" s="89"/>
      <c r="R4603" s="89"/>
      <c r="S4603" s="89"/>
      <c r="T4603" s="89"/>
    </row>
    <row r="4604" spans="2:20" s="86" customFormat="1" ht="10.199999999999999">
      <c r="B4604" s="87"/>
      <c r="C4604" s="87"/>
      <c r="D4604" s="89"/>
      <c r="R4604" s="89"/>
      <c r="S4604" s="89"/>
      <c r="T4604" s="89"/>
    </row>
    <row r="4605" spans="2:20" s="86" customFormat="1" ht="10.199999999999999">
      <c r="B4605" s="87"/>
      <c r="C4605" s="87"/>
      <c r="D4605" s="89"/>
      <c r="R4605" s="89"/>
      <c r="S4605" s="89"/>
      <c r="T4605" s="89"/>
    </row>
    <row r="4606" spans="2:20" s="86" customFormat="1" ht="10.199999999999999">
      <c r="B4606" s="87"/>
      <c r="C4606" s="87"/>
      <c r="D4606" s="89"/>
      <c r="R4606" s="89"/>
      <c r="S4606" s="89"/>
      <c r="T4606" s="89"/>
    </row>
    <row r="4607" spans="2:20" s="86" customFormat="1" ht="10.199999999999999">
      <c r="B4607" s="87"/>
      <c r="C4607" s="87"/>
      <c r="D4607" s="89"/>
      <c r="R4607" s="89"/>
      <c r="S4607" s="89"/>
      <c r="T4607" s="89"/>
    </row>
    <row r="4608" spans="2:20" s="86" customFormat="1" ht="10.199999999999999">
      <c r="B4608" s="87"/>
      <c r="C4608" s="87"/>
      <c r="D4608" s="89"/>
      <c r="R4608" s="89"/>
      <c r="S4608" s="89"/>
      <c r="T4608" s="89"/>
    </row>
    <row r="4609" spans="2:20" s="86" customFormat="1" ht="10.199999999999999">
      <c r="B4609" s="87"/>
      <c r="C4609" s="87"/>
      <c r="D4609" s="89"/>
      <c r="R4609" s="89"/>
      <c r="S4609" s="89"/>
      <c r="T4609" s="89"/>
    </row>
    <row r="4610" spans="2:20" s="86" customFormat="1" ht="10.199999999999999">
      <c r="B4610" s="87"/>
      <c r="C4610" s="87"/>
      <c r="D4610" s="89"/>
      <c r="R4610" s="89"/>
      <c r="S4610" s="89"/>
      <c r="T4610" s="89"/>
    </row>
    <row r="4611" spans="2:20" s="86" customFormat="1" ht="10.199999999999999">
      <c r="B4611" s="87"/>
      <c r="C4611" s="87"/>
      <c r="D4611" s="89"/>
      <c r="R4611" s="89"/>
      <c r="S4611" s="89"/>
      <c r="T4611" s="89"/>
    </row>
    <row r="4612" spans="2:20" s="86" customFormat="1" ht="10.199999999999999">
      <c r="B4612" s="87"/>
      <c r="C4612" s="87"/>
      <c r="D4612" s="89"/>
      <c r="R4612" s="89"/>
      <c r="S4612" s="89"/>
      <c r="T4612" s="89"/>
    </row>
    <row r="4613" spans="2:20" s="86" customFormat="1" ht="10.199999999999999">
      <c r="B4613" s="87"/>
      <c r="C4613" s="87"/>
      <c r="D4613" s="89"/>
      <c r="R4613" s="89"/>
      <c r="S4613" s="89"/>
      <c r="T4613" s="89"/>
    </row>
    <row r="4614" spans="2:20" s="86" customFormat="1" ht="10.199999999999999">
      <c r="B4614" s="87"/>
      <c r="C4614" s="87"/>
      <c r="D4614" s="89"/>
      <c r="R4614" s="89"/>
      <c r="S4614" s="89"/>
      <c r="T4614" s="89"/>
    </row>
    <row r="4615" spans="2:20" s="86" customFormat="1" ht="10.199999999999999">
      <c r="B4615" s="87"/>
      <c r="C4615" s="87"/>
      <c r="D4615" s="89"/>
      <c r="R4615" s="89"/>
      <c r="S4615" s="89"/>
      <c r="T4615" s="89"/>
    </row>
    <row r="4616" spans="2:20" s="86" customFormat="1" ht="10.199999999999999">
      <c r="B4616" s="87"/>
      <c r="C4616" s="87"/>
      <c r="D4616" s="89"/>
      <c r="R4616" s="89"/>
      <c r="S4616" s="89"/>
      <c r="T4616" s="89"/>
    </row>
    <row r="4617" spans="2:20" s="86" customFormat="1" ht="10.199999999999999">
      <c r="B4617" s="87"/>
      <c r="C4617" s="87"/>
      <c r="D4617" s="89"/>
      <c r="R4617" s="89"/>
      <c r="S4617" s="89"/>
      <c r="T4617" s="89"/>
    </row>
    <row r="4618" spans="2:20" s="86" customFormat="1" ht="10.199999999999999">
      <c r="B4618" s="87"/>
      <c r="C4618" s="87"/>
      <c r="D4618" s="89"/>
      <c r="R4618" s="89"/>
      <c r="S4618" s="89"/>
      <c r="T4618" s="89"/>
    </row>
    <row r="4619" spans="2:20" s="86" customFormat="1" ht="10.199999999999999">
      <c r="B4619" s="87"/>
      <c r="C4619" s="87"/>
      <c r="D4619" s="89"/>
      <c r="R4619" s="89"/>
      <c r="S4619" s="89"/>
      <c r="T4619" s="89"/>
    </row>
    <row r="4620" spans="2:20" s="86" customFormat="1" ht="10.199999999999999">
      <c r="B4620" s="87"/>
      <c r="C4620" s="87"/>
      <c r="D4620" s="89"/>
      <c r="R4620" s="89"/>
      <c r="S4620" s="89"/>
      <c r="T4620" s="89"/>
    </row>
    <row r="4621" spans="2:20" s="86" customFormat="1" ht="10.199999999999999">
      <c r="B4621" s="87"/>
      <c r="C4621" s="87"/>
      <c r="D4621" s="89"/>
      <c r="R4621" s="89"/>
      <c r="S4621" s="89"/>
      <c r="T4621" s="89"/>
    </row>
    <row r="4622" spans="2:20" s="86" customFormat="1" ht="10.199999999999999">
      <c r="B4622" s="87"/>
      <c r="C4622" s="87"/>
      <c r="D4622" s="89"/>
      <c r="R4622" s="89"/>
      <c r="S4622" s="89"/>
      <c r="T4622" s="89"/>
    </row>
    <row r="4623" spans="2:20" s="86" customFormat="1" ht="10.199999999999999">
      <c r="B4623" s="87"/>
      <c r="C4623" s="87"/>
      <c r="D4623" s="89"/>
      <c r="R4623" s="89"/>
      <c r="S4623" s="89"/>
      <c r="T4623" s="89"/>
    </row>
    <row r="4624" spans="2:20" s="86" customFormat="1" ht="10.199999999999999">
      <c r="B4624" s="87"/>
      <c r="C4624" s="87"/>
      <c r="D4624" s="89"/>
      <c r="R4624" s="89"/>
      <c r="S4624" s="89"/>
      <c r="T4624" s="89"/>
    </row>
    <row r="4625" spans="2:20" s="86" customFormat="1" ht="10.199999999999999">
      <c r="B4625" s="87"/>
      <c r="C4625" s="87"/>
      <c r="D4625" s="89"/>
      <c r="R4625" s="89"/>
      <c r="S4625" s="89"/>
      <c r="T4625" s="89"/>
    </row>
    <row r="4626" spans="2:20" s="86" customFormat="1" ht="10.199999999999999">
      <c r="B4626" s="87"/>
      <c r="C4626" s="87"/>
      <c r="D4626" s="89"/>
      <c r="R4626" s="89"/>
      <c r="S4626" s="89"/>
      <c r="T4626" s="89"/>
    </row>
    <row r="4627" spans="2:20" s="86" customFormat="1" ht="10.199999999999999">
      <c r="B4627" s="87"/>
      <c r="C4627" s="87"/>
      <c r="D4627" s="89"/>
      <c r="R4627" s="89"/>
      <c r="S4627" s="89"/>
      <c r="T4627" s="89"/>
    </row>
    <row r="4628" spans="2:20" s="86" customFormat="1" ht="10.199999999999999">
      <c r="B4628" s="87"/>
      <c r="C4628" s="87"/>
      <c r="D4628" s="89"/>
      <c r="R4628" s="89"/>
      <c r="S4628" s="89"/>
      <c r="T4628" s="89"/>
    </row>
    <row r="4629" spans="2:20" s="86" customFormat="1" ht="10.199999999999999">
      <c r="B4629" s="87"/>
      <c r="C4629" s="87"/>
      <c r="D4629" s="89"/>
      <c r="R4629" s="89"/>
      <c r="S4629" s="89"/>
      <c r="T4629" s="89"/>
    </row>
    <row r="4630" spans="2:20" s="86" customFormat="1" ht="10.199999999999999">
      <c r="B4630" s="87"/>
      <c r="C4630" s="87"/>
      <c r="D4630" s="89"/>
      <c r="R4630" s="89"/>
      <c r="S4630" s="89"/>
      <c r="T4630" s="89"/>
    </row>
    <row r="4631" spans="2:20" s="86" customFormat="1" ht="10.199999999999999">
      <c r="B4631" s="87"/>
      <c r="C4631" s="87"/>
      <c r="D4631" s="89"/>
      <c r="R4631" s="89"/>
      <c r="S4631" s="89"/>
      <c r="T4631" s="89"/>
    </row>
    <row r="4632" spans="2:20" s="86" customFormat="1" ht="10.199999999999999">
      <c r="B4632" s="87"/>
      <c r="C4632" s="87"/>
      <c r="D4632" s="89"/>
      <c r="R4632" s="89"/>
      <c r="S4632" s="89"/>
      <c r="T4632" s="89"/>
    </row>
    <row r="4633" spans="2:20" s="86" customFormat="1" ht="10.199999999999999">
      <c r="B4633" s="87"/>
      <c r="C4633" s="87"/>
      <c r="D4633" s="89"/>
      <c r="R4633" s="89"/>
      <c r="S4633" s="89"/>
      <c r="T4633" s="89"/>
    </row>
    <row r="4634" spans="2:20" s="86" customFormat="1" ht="10.199999999999999">
      <c r="B4634" s="87"/>
      <c r="C4634" s="87"/>
      <c r="D4634" s="89"/>
      <c r="R4634" s="89"/>
      <c r="S4634" s="89"/>
      <c r="T4634" s="89"/>
    </row>
    <row r="4635" spans="2:20" s="86" customFormat="1" ht="10.199999999999999">
      <c r="B4635" s="87"/>
      <c r="C4635" s="87"/>
      <c r="D4635" s="89"/>
      <c r="R4635" s="89"/>
      <c r="S4635" s="89"/>
      <c r="T4635" s="89"/>
    </row>
    <row r="4636" spans="2:20" s="86" customFormat="1" ht="10.199999999999999">
      <c r="B4636" s="87"/>
      <c r="C4636" s="87"/>
      <c r="D4636" s="89"/>
      <c r="R4636" s="89"/>
      <c r="S4636" s="89"/>
      <c r="T4636" s="89"/>
    </row>
    <row r="4637" spans="2:20" s="86" customFormat="1" ht="10.199999999999999">
      <c r="B4637" s="87"/>
      <c r="C4637" s="87"/>
      <c r="D4637" s="89"/>
      <c r="R4637" s="89"/>
      <c r="S4637" s="89"/>
      <c r="T4637" s="89"/>
    </row>
    <row r="4638" spans="2:20" s="86" customFormat="1" ht="10.199999999999999">
      <c r="B4638" s="87"/>
      <c r="C4638" s="87"/>
      <c r="D4638" s="89"/>
      <c r="R4638" s="89"/>
      <c r="S4638" s="89"/>
      <c r="T4638" s="89"/>
    </row>
    <row r="4639" spans="2:20" s="86" customFormat="1" ht="10.199999999999999">
      <c r="B4639" s="87"/>
      <c r="C4639" s="87"/>
      <c r="D4639" s="89"/>
      <c r="R4639" s="89"/>
      <c r="S4639" s="89"/>
      <c r="T4639" s="89"/>
    </row>
    <row r="4640" spans="2:20" s="86" customFormat="1" ht="10.199999999999999">
      <c r="B4640" s="87"/>
      <c r="C4640" s="87"/>
      <c r="D4640" s="89"/>
      <c r="R4640" s="89"/>
      <c r="S4640" s="89"/>
      <c r="T4640" s="89"/>
    </row>
    <row r="4641" spans="2:20" s="86" customFormat="1" ht="10.199999999999999">
      <c r="B4641" s="87"/>
      <c r="C4641" s="87"/>
      <c r="D4641" s="89"/>
      <c r="R4641" s="89"/>
      <c r="S4641" s="89"/>
      <c r="T4641" s="89"/>
    </row>
    <row r="4642" spans="2:20" s="86" customFormat="1" ht="10.199999999999999">
      <c r="B4642" s="87"/>
      <c r="C4642" s="87"/>
      <c r="D4642" s="89"/>
      <c r="R4642" s="89"/>
      <c r="S4642" s="89"/>
      <c r="T4642" s="89"/>
    </row>
    <row r="4643" spans="2:20" s="86" customFormat="1" ht="10.199999999999999">
      <c r="B4643" s="87"/>
      <c r="C4643" s="87"/>
      <c r="D4643" s="89"/>
      <c r="R4643" s="89"/>
      <c r="S4643" s="89"/>
      <c r="T4643" s="89"/>
    </row>
    <row r="4644" spans="2:20" s="86" customFormat="1" ht="10.199999999999999">
      <c r="B4644" s="87"/>
      <c r="C4644" s="87"/>
      <c r="D4644" s="89"/>
      <c r="R4644" s="89"/>
      <c r="S4644" s="89"/>
      <c r="T4644" s="89"/>
    </row>
    <row r="4645" spans="2:20" s="86" customFormat="1" ht="10.199999999999999">
      <c r="B4645" s="87"/>
      <c r="C4645" s="87"/>
      <c r="D4645" s="89"/>
      <c r="R4645" s="89"/>
      <c r="S4645" s="89"/>
      <c r="T4645" s="89"/>
    </row>
    <row r="4646" spans="2:20" s="86" customFormat="1" ht="10.199999999999999">
      <c r="B4646" s="87"/>
      <c r="C4646" s="87"/>
      <c r="D4646" s="89"/>
      <c r="R4646" s="89"/>
      <c r="S4646" s="89"/>
      <c r="T4646" s="89"/>
    </row>
    <row r="4647" spans="2:20" s="86" customFormat="1" ht="10.199999999999999">
      <c r="B4647" s="87"/>
      <c r="C4647" s="87"/>
      <c r="D4647" s="89"/>
      <c r="R4647" s="89"/>
      <c r="S4647" s="89"/>
      <c r="T4647" s="89"/>
    </row>
    <row r="4648" spans="2:20" s="86" customFormat="1" ht="10.199999999999999">
      <c r="B4648" s="87"/>
      <c r="C4648" s="87"/>
      <c r="D4648" s="89"/>
      <c r="R4648" s="89"/>
      <c r="S4648" s="89"/>
      <c r="T4648" s="89"/>
    </row>
    <row r="4649" spans="2:20" s="86" customFormat="1" ht="10.199999999999999">
      <c r="B4649" s="87"/>
      <c r="C4649" s="87"/>
      <c r="D4649" s="89"/>
      <c r="R4649" s="89"/>
      <c r="S4649" s="89"/>
      <c r="T4649" s="89"/>
    </row>
    <row r="4650" spans="2:20" s="86" customFormat="1" ht="10.199999999999999">
      <c r="B4650" s="87"/>
      <c r="C4650" s="87"/>
      <c r="D4650" s="89"/>
      <c r="R4650" s="89"/>
      <c r="S4650" s="89"/>
      <c r="T4650" s="89"/>
    </row>
    <row r="4651" spans="2:20" s="86" customFormat="1" ht="10.199999999999999">
      <c r="B4651" s="87"/>
      <c r="C4651" s="87"/>
      <c r="D4651" s="89"/>
      <c r="R4651" s="89"/>
      <c r="S4651" s="89"/>
      <c r="T4651" s="89"/>
    </row>
    <row r="4652" spans="2:20" s="86" customFormat="1" ht="10.199999999999999">
      <c r="B4652" s="87"/>
      <c r="C4652" s="87"/>
      <c r="D4652" s="89"/>
      <c r="R4652" s="89"/>
      <c r="S4652" s="89"/>
      <c r="T4652" s="89"/>
    </row>
    <row r="4653" spans="2:20" s="86" customFormat="1" ht="10.199999999999999">
      <c r="B4653" s="87"/>
      <c r="C4653" s="87"/>
      <c r="D4653" s="89"/>
      <c r="R4653" s="89"/>
      <c r="S4653" s="89"/>
      <c r="T4653" s="89"/>
    </row>
    <row r="4654" spans="2:20" s="86" customFormat="1" ht="10.199999999999999">
      <c r="B4654" s="87"/>
      <c r="C4654" s="87"/>
      <c r="D4654" s="89"/>
      <c r="R4654" s="89"/>
      <c r="S4654" s="89"/>
      <c r="T4654" s="89"/>
    </row>
    <row r="4655" spans="2:20" s="86" customFormat="1" ht="10.199999999999999">
      <c r="B4655" s="87"/>
      <c r="C4655" s="87"/>
      <c r="D4655" s="89"/>
      <c r="R4655" s="89"/>
      <c r="S4655" s="89"/>
      <c r="T4655" s="89"/>
    </row>
    <row r="4656" spans="2:20" s="86" customFormat="1" ht="10.199999999999999">
      <c r="B4656" s="87"/>
      <c r="C4656" s="87"/>
      <c r="D4656" s="89"/>
      <c r="R4656" s="89"/>
      <c r="S4656" s="89"/>
      <c r="T4656" s="89"/>
    </row>
    <row r="4657" spans="2:20" s="86" customFormat="1" ht="10.199999999999999">
      <c r="B4657" s="87"/>
      <c r="C4657" s="87"/>
      <c r="D4657" s="89"/>
      <c r="R4657" s="89"/>
      <c r="S4657" s="89"/>
      <c r="T4657" s="89"/>
    </row>
    <row r="4658" spans="2:20" s="86" customFormat="1" ht="10.199999999999999">
      <c r="B4658" s="87"/>
      <c r="C4658" s="87"/>
      <c r="D4658" s="89"/>
      <c r="R4658" s="89"/>
      <c r="S4658" s="89"/>
      <c r="T4658" s="89"/>
    </row>
    <row r="4659" spans="2:20" s="86" customFormat="1" ht="10.199999999999999">
      <c r="B4659" s="87"/>
      <c r="C4659" s="87"/>
      <c r="D4659" s="89"/>
      <c r="R4659" s="89"/>
      <c r="S4659" s="89"/>
      <c r="T4659" s="89"/>
    </row>
    <row r="4660" spans="2:20" s="86" customFormat="1" ht="10.199999999999999">
      <c r="B4660" s="87"/>
      <c r="C4660" s="87"/>
      <c r="D4660" s="89"/>
      <c r="R4660" s="89"/>
      <c r="S4660" s="89"/>
      <c r="T4660" s="89"/>
    </row>
    <row r="4661" spans="2:20" s="86" customFormat="1" ht="10.199999999999999">
      <c r="B4661" s="87"/>
      <c r="C4661" s="87"/>
      <c r="D4661" s="89"/>
      <c r="R4661" s="89"/>
      <c r="S4661" s="89"/>
      <c r="T4661" s="89"/>
    </row>
    <row r="4662" spans="2:20" s="86" customFormat="1" ht="10.199999999999999">
      <c r="B4662" s="87"/>
      <c r="C4662" s="87"/>
      <c r="D4662" s="89"/>
      <c r="R4662" s="89"/>
      <c r="S4662" s="89"/>
      <c r="T4662" s="89"/>
    </row>
    <row r="4663" spans="2:20" s="86" customFormat="1" ht="10.199999999999999">
      <c r="B4663" s="87"/>
      <c r="C4663" s="87"/>
      <c r="D4663" s="89"/>
      <c r="R4663" s="89"/>
      <c r="S4663" s="89"/>
      <c r="T4663" s="89"/>
    </row>
    <row r="4664" spans="2:20" s="86" customFormat="1" ht="10.199999999999999">
      <c r="B4664" s="87"/>
      <c r="C4664" s="87"/>
      <c r="D4664" s="89"/>
      <c r="R4664" s="89"/>
      <c r="S4664" s="89"/>
      <c r="T4664" s="89"/>
    </row>
    <row r="4665" spans="2:20" s="86" customFormat="1" ht="10.199999999999999">
      <c r="B4665" s="87"/>
      <c r="C4665" s="87"/>
      <c r="D4665" s="89"/>
      <c r="R4665" s="89"/>
      <c r="S4665" s="89"/>
      <c r="T4665" s="89"/>
    </row>
    <row r="4666" spans="2:20" s="86" customFormat="1" ht="10.199999999999999">
      <c r="B4666" s="87"/>
      <c r="C4666" s="87"/>
      <c r="D4666" s="89"/>
      <c r="R4666" s="89"/>
      <c r="S4666" s="89"/>
      <c r="T4666" s="89"/>
    </row>
    <row r="4667" spans="2:20" s="86" customFormat="1" ht="10.199999999999999">
      <c r="B4667" s="87"/>
      <c r="C4667" s="87"/>
      <c r="D4667" s="89"/>
      <c r="R4667" s="89"/>
      <c r="S4667" s="89"/>
      <c r="T4667" s="89"/>
    </row>
    <row r="4668" spans="2:20" s="86" customFormat="1" ht="10.199999999999999">
      <c r="B4668" s="87"/>
      <c r="C4668" s="87"/>
      <c r="D4668" s="89"/>
      <c r="R4668" s="89"/>
      <c r="S4668" s="89"/>
      <c r="T4668" s="89"/>
    </row>
    <row r="4669" spans="2:20" s="86" customFormat="1" ht="10.199999999999999">
      <c r="B4669" s="87"/>
      <c r="C4669" s="87"/>
      <c r="D4669" s="89"/>
      <c r="R4669" s="89"/>
      <c r="S4669" s="89"/>
      <c r="T4669" s="89"/>
    </row>
    <row r="4670" spans="2:20" s="86" customFormat="1" ht="10.199999999999999">
      <c r="B4670" s="87"/>
      <c r="C4670" s="87"/>
      <c r="D4670" s="89"/>
      <c r="R4670" s="89"/>
      <c r="S4670" s="89"/>
      <c r="T4670" s="89"/>
    </row>
    <row r="4671" spans="2:20" s="86" customFormat="1" ht="10.199999999999999">
      <c r="B4671" s="87"/>
      <c r="C4671" s="87"/>
      <c r="D4671" s="89"/>
      <c r="R4671" s="89"/>
      <c r="S4671" s="89"/>
      <c r="T4671" s="89"/>
    </row>
    <row r="4672" spans="2:20" s="86" customFormat="1" ht="10.199999999999999">
      <c r="B4672" s="87"/>
      <c r="C4672" s="87"/>
      <c r="D4672" s="89"/>
      <c r="R4672" s="89"/>
      <c r="S4672" s="89"/>
      <c r="T4672" s="89"/>
    </row>
    <row r="4673" spans="2:20" s="86" customFormat="1" ht="10.199999999999999">
      <c r="B4673" s="87"/>
      <c r="C4673" s="87"/>
      <c r="D4673" s="89"/>
      <c r="R4673" s="89"/>
      <c r="S4673" s="89"/>
      <c r="T4673" s="89"/>
    </row>
    <row r="4674" spans="2:20" s="86" customFormat="1" ht="10.199999999999999">
      <c r="B4674" s="87"/>
      <c r="C4674" s="87"/>
      <c r="D4674" s="89"/>
      <c r="R4674" s="89"/>
      <c r="S4674" s="89"/>
      <c r="T4674" s="89"/>
    </row>
    <row r="4675" spans="2:20" s="86" customFormat="1" ht="10.199999999999999">
      <c r="B4675" s="87"/>
      <c r="C4675" s="87"/>
      <c r="D4675" s="89"/>
      <c r="R4675" s="89"/>
      <c r="S4675" s="89"/>
      <c r="T4675" s="89"/>
    </row>
    <row r="4676" spans="2:20" s="86" customFormat="1" ht="10.199999999999999">
      <c r="B4676" s="87"/>
      <c r="C4676" s="87"/>
      <c r="D4676" s="89"/>
      <c r="R4676" s="89"/>
      <c r="S4676" s="89"/>
      <c r="T4676" s="89"/>
    </row>
    <row r="4677" spans="2:20" s="86" customFormat="1" ht="10.199999999999999">
      <c r="B4677" s="87"/>
      <c r="C4677" s="87"/>
      <c r="D4677" s="89"/>
      <c r="R4677" s="89"/>
      <c r="S4677" s="89"/>
      <c r="T4677" s="89"/>
    </row>
    <row r="4678" spans="2:20" s="86" customFormat="1" ht="10.199999999999999">
      <c r="B4678" s="87"/>
      <c r="C4678" s="87"/>
      <c r="D4678" s="89"/>
      <c r="R4678" s="89"/>
      <c r="S4678" s="89"/>
      <c r="T4678" s="89"/>
    </row>
    <row r="4679" spans="2:20" s="86" customFormat="1" ht="10.199999999999999">
      <c r="B4679" s="87"/>
      <c r="C4679" s="87"/>
      <c r="D4679" s="89"/>
      <c r="R4679" s="89"/>
      <c r="S4679" s="89"/>
      <c r="T4679" s="89"/>
    </row>
    <row r="4680" spans="2:20" s="86" customFormat="1" ht="10.199999999999999">
      <c r="B4680" s="87"/>
      <c r="C4680" s="87"/>
      <c r="D4680" s="89"/>
      <c r="R4680" s="89"/>
      <c r="S4680" s="89"/>
      <c r="T4680" s="89"/>
    </row>
    <row r="4681" spans="2:20" s="86" customFormat="1" ht="10.199999999999999">
      <c r="B4681" s="87"/>
      <c r="C4681" s="87"/>
      <c r="D4681" s="89"/>
      <c r="R4681" s="89"/>
      <c r="S4681" s="89"/>
      <c r="T4681" s="89"/>
    </row>
    <row r="4682" spans="2:20" s="86" customFormat="1" ht="10.199999999999999">
      <c r="B4682" s="87"/>
      <c r="C4682" s="87"/>
      <c r="D4682" s="89"/>
      <c r="R4682" s="89"/>
      <c r="S4682" s="89"/>
      <c r="T4682" s="89"/>
    </row>
    <row r="4683" spans="2:20" s="86" customFormat="1" ht="10.199999999999999">
      <c r="B4683" s="87"/>
      <c r="C4683" s="87"/>
      <c r="D4683" s="89"/>
      <c r="R4683" s="89"/>
      <c r="S4683" s="89"/>
      <c r="T4683" s="89"/>
    </row>
    <row r="4684" spans="2:20" s="86" customFormat="1" ht="10.199999999999999">
      <c r="B4684" s="87"/>
      <c r="C4684" s="87"/>
      <c r="D4684" s="89"/>
      <c r="R4684" s="89"/>
      <c r="S4684" s="89"/>
      <c r="T4684" s="89"/>
    </row>
    <row r="4685" spans="2:20" s="86" customFormat="1" ht="10.199999999999999">
      <c r="B4685" s="87"/>
      <c r="C4685" s="87"/>
      <c r="D4685" s="89"/>
      <c r="R4685" s="89"/>
      <c r="S4685" s="89"/>
      <c r="T4685" s="89"/>
    </row>
    <row r="4686" spans="2:20" s="86" customFormat="1" ht="10.199999999999999">
      <c r="B4686" s="87"/>
      <c r="C4686" s="87"/>
      <c r="D4686" s="89"/>
      <c r="R4686" s="89"/>
      <c r="S4686" s="89"/>
      <c r="T4686" s="89"/>
    </row>
    <row r="4687" spans="2:20" s="86" customFormat="1" ht="10.199999999999999">
      <c r="B4687" s="87"/>
      <c r="C4687" s="87"/>
      <c r="D4687" s="89"/>
      <c r="R4687" s="89"/>
      <c r="S4687" s="89"/>
      <c r="T4687" s="89"/>
    </row>
    <row r="4688" spans="2:20" s="86" customFormat="1" ht="10.199999999999999">
      <c r="B4688" s="87"/>
      <c r="C4688" s="87"/>
      <c r="D4688" s="89"/>
      <c r="R4688" s="89"/>
      <c r="S4688" s="89"/>
      <c r="T4688" s="89"/>
    </row>
    <row r="4689" spans="2:20" s="86" customFormat="1" ht="10.199999999999999">
      <c r="B4689" s="87"/>
      <c r="C4689" s="87"/>
      <c r="D4689" s="89"/>
      <c r="R4689" s="89"/>
      <c r="S4689" s="89"/>
      <c r="T4689" s="89"/>
    </row>
    <row r="4690" spans="2:20" s="86" customFormat="1" ht="10.199999999999999">
      <c r="B4690" s="87"/>
      <c r="C4690" s="87"/>
      <c r="D4690" s="89"/>
      <c r="R4690" s="89"/>
      <c r="S4690" s="89"/>
      <c r="T4690" s="89"/>
    </row>
    <row r="4691" spans="2:20" s="86" customFormat="1" ht="10.199999999999999">
      <c r="B4691" s="87"/>
      <c r="C4691" s="87"/>
      <c r="D4691" s="89"/>
      <c r="R4691" s="89"/>
      <c r="S4691" s="89"/>
      <c r="T4691" s="89"/>
    </row>
    <row r="4692" spans="2:20" s="86" customFormat="1" ht="10.199999999999999">
      <c r="B4692" s="87"/>
      <c r="C4692" s="87"/>
      <c r="D4692" s="89"/>
      <c r="R4692" s="89"/>
      <c r="S4692" s="89"/>
      <c r="T4692" s="89"/>
    </row>
    <row r="4693" spans="2:20" s="86" customFormat="1" ht="10.199999999999999">
      <c r="B4693" s="87"/>
      <c r="C4693" s="87"/>
      <c r="D4693" s="89"/>
      <c r="R4693" s="89"/>
      <c r="S4693" s="89"/>
      <c r="T4693" s="89"/>
    </row>
    <row r="4694" spans="2:20" s="86" customFormat="1" ht="10.199999999999999">
      <c r="B4694" s="87"/>
      <c r="C4694" s="87"/>
      <c r="D4694" s="89"/>
      <c r="R4694" s="89"/>
      <c r="S4694" s="89"/>
      <c r="T4694" s="89"/>
    </row>
    <row r="4695" spans="2:20" s="86" customFormat="1" ht="10.199999999999999">
      <c r="B4695" s="87"/>
      <c r="C4695" s="87"/>
      <c r="D4695" s="89"/>
      <c r="R4695" s="89"/>
      <c r="S4695" s="89"/>
      <c r="T4695" s="89"/>
    </row>
    <row r="4696" spans="2:20" s="86" customFormat="1" ht="10.199999999999999">
      <c r="B4696" s="87"/>
      <c r="C4696" s="87"/>
      <c r="D4696" s="89"/>
      <c r="R4696" s="89"/>
      <c r="S4696" s="89"/>
      <c r="T4696" s="89"/>
    </row>
    <row r="4697" spans="2:20" s="86" customFormat="1" ht="10.199999999999999">
      <c r="B4697" s="87"/>
      <c r="C4697" s="87"/>
      <c r="D4697" s="89"/>
      <c r="R4697" s="89"/>
      <c r="S4697" s="89"/>
      <c r="T4697" s="89"/>
    </row>
    <row r="4698" spans="2:20" s="86" customFormat="1" ht="10.199999999999999">
      <c r="B4698" s="87"/>
      <c r="C4698" s="87"/>
      <c r="D4698" s="89"/>
      <c r="R4698" s="89"/>
      <c r="S4698" s="89"/>
      <c r="T4698" s="89"/>
    </row>
    <row r="4699" spans="2:20" s="86" customFormat="1" ht="10.199999999999999">
      <c r="B4699" s="87"/>
      <c r="C4699" s="87"/>
      <c r="D4699" s="89"/>
      <c r="R4699" s="89"/>
      <c r="S4699" s="89"/>
      <c r="T4699" s="89"/>
    </row>
    <row r="4700" spans="2:20" s="86" customFormat="1" ht="10.199999999999999">
      <c r="B4700" s="87"/>
      <c r="C4700" s="87"/>
      <c r="D4700" s="89"/>
      <c r="R4700" s="89"/>
      <c r="S4700" s="89"/>
      <c r="T4700" s="89"/>
    </row>
    <row r="4701" spans="2:20" s="86" customFormat="1" ht="10.199999999999999">
      <c r="B4701" s="87"/>
      <c r="C4701" s="87"/>
      <c r="D4701" s="89"/>
      <c r="R4701" s="89"/>
      <c r="S4701" s="89"/>
      <c r="T4701" s="89"/>
    </row>
    <row r="4702" spans="2:20" s="86" customFormat="1" ht="10.199999999999999">
      <c r="B4702" s="87"/>
      <c r="C4702" s="87"/>
      <c r="D4702" s="89"/>
      <c r="R4702" s="89"/>
      <c r="S4702" s="89"/>
      <c r="T4702" s="89"/>
    </row>
    <row r="4703" spans="2:20" s="86" customFormat="1" ht="10.199999999999999">
      <c r="B4703" s="87"/>
      <c r="C4703" s="87"/>
      <c r="D4703" s="89"/>
      <c r="R4703" s="89"/>
      <c r="S4703" s="89"/>
      <c r="T4703" s="89"/>
    </row>
    <row r="4704" spans="2:20" s="86" customFormat="1" ht="10.199999999999999">
      <c r="B4704" s="87"/>
      <c r="C4704" s="87"/>
      <c r="D4704" s="89"/>
      <c r="R4704" s="89"/>
      <c r="S4704" s="89"/>
      <c r="T4704" s="89"/>
    </row>
    <row r="4705" spans="2:20" s="86" customFormat="1" ht="10.199999999999999">
      <c r="B4705" s="87"/>
      <c r="C4705" s="87"/>
      <c r="D4705" s="89"/>
      <c r="R4705" s="89"/>
      <c r="S4705" s="89"/>
      <c r="T4705" s="89"/>
    </row>
    <row r="4706" spans="2:20" s="86" customFormat="1" ht="10.199999999999999">
      <c r="B4706" s="87"/>
      <c r="C4706" s="87"/>
      <c r="D4706" s="89"/>
      <c r="R4706" s="89"/>
      <c r="S4706" s="89"/>
      <c r="T4706" s="89"/>
    </row>
    <row r="4707" spans="2:20" s="86" customFormat="1" ht="10.199999999999999">
      <c r="B4707" s="87"/>
      <c r="C4707" s="87"/>
      <c r="D4707" s="89"/>
      <c r="R4707" s="89"/>
      <c r="S4707" s="89"/>
      <c r="T4707" s="89"/>
    </row>
    <row r="4708" spans="2:20" s="86" customFormat="1" ht="10.199999999999999">
      <c r="B4708" s="87"/>
      <c r="C4708" s="87"/>
      <c r="D4708" s="89"/>
      <c r="R4708" s="89"/>
      <c r="S4708" s="89"/>
      <c r="T4708" s="89"/>
    </row>
    <row r="4709" spans="2:20" s="86" customFormat="1" ht="10.199999999999999">
      <c r="B4709" s="87"/>
      <c r="C4709" s="87"/>
      <c r="D4709" s="89"/>
      <c r="R4709" s="89"/>
      <c r="S4709" s="89"/>
      <c r="T4709" s="89"/>
    </row>
    <row r="4710" spans="2:20" s="86" customFormat="1" ht="10.199999999999999">
      <c r="B4710" s="87"/>
      <c r="C4710" s="87"/>
      <c r="D4710" s="89"/>
      <c r="R4710" s="89"/>
      <c r="S4710" s="89"/>
      <c r="T4710" s="89"/>
    </row>
    <row r="4711" spans="2:20" s="86" customFormat="1" ht="10.199999999999999">
      <c r="B4711" s="87"/>
      <c r="C4711" s="87"/>
      <c r="D4711" s="89"/>
      <c r="R4711" s="89"/>
      <c r="S4711" s="89"/>
      <c r="T4711" s="89"/>
    </row>
    <row r="4712" spans="2:20" s="86" customFormat="1" ht="10.199999999999999">
      <c r="B4712" s="87"/>
      <c r="C4712" s="87"/>
      <c r="D4712" s="89"/>
      <c r="R4712" s="89"/>
      <c r="S4712" s="89"/>
      <c r="T4712" s="89"/>
    </row>
    <row r="4713" spans="2:20" s="86" customFormat="1" ht="10.199999999999999">
      <c r="B4713" s="87"/>
      <c r="C4713" s="87"/>
      <c r="D4713" s="89"/>
      <c r="R4713" s="89"/>
      <c r="S4713" s="89"/>
      <c r="T4713" s="89"/>
    </row>
    <row r="4714" spans="2:20" s="86" customFormat="1" ht="10.199999999999999">
      <c r="B4714" s="87"/>
      <c r="C4714" s="87"/>
      <c r="D4714" s="89"/>
      <c r="R4714" s="89"/>
      <c r="S4714" s="89"/>
      <c r="T4714" s="89"/>
    </row>
    <row r="4715" spans="2:20" s="86" customFormat="1" ht="10.199999999999999">
      <c r="B4715" s="87"/>
      <c r="C4715" s="87"/>
      <c r="D4715" s="89"/>
      <c r="R4715" s="89"/>
      <c r="S4715" s="89"/>
      <c r="T4715" s="89"/>
    </row>
    <row r="4716" spans="2:20" s="86" customFormat="1" ht="10.199999999999999">
      <c r="B4716" s="87"/>
      <c r="C4716" s="87"/>
      <c r="D4716" s="89"/>
      <c r="R4716" s="89"/>
      <c r="S4716" s="89"/>
      <c r="T4716" s="89"/>
    </row>
    <row r="4717" spans="2:20" s="86" customFormat="1" ht="10.199999999999999">
      <c r="B4717" s="87"/>
      <c r="C4717" s="87"/>
      <c r="D4717" s="89"/>
      <c r="R4717" s="89"/>
      <c r="S4717" s="89"/>
      <c r="T4717" s="89"/>
    </row>
    <row r="4718" spans="2:20" s="86" customFormat="1" ht="10.199999999999999">
      <c r="B4718" s="87"/>
      <c r="C4718" s="87"/>
      <c r="D4718" s="89"/>
      <c r="R4718" s="89"/>
      <c r="S4718" s="89"/>
      <c r="T4718" s="89"/>
    </row>
    <row r="4719" spans="2:20" s="86" customFormat="1" ht="10.199999999999999">
      <c r="B4719" s="87"/>
      <c r="C4719" s="87"/>
      <c r="D4719" s="89"/>
      <c r="R4719" s="89"/>
      <c r="S4719" s="89"/>
      <c r="T4719" s="89"/>
    </row>
    <row r="4720" spans="2:20" s="86" customFormat="1" ht="10.199999999999999">
      <c r="B4720" s="87"/>
      <c r="C4720" s="87"/>
      <c r="D4720" s="89"/>
      <c r="R4720" s="89"/>
      <c r="S4720" s="89"/>
      <c r="T4720" s="89"/>
    </row>
    <row r="4721" spans="2:20" s="86" customFormat="1" ht="10.199999999999999">
      <c r="B4721" s="87"/>
      <c r="C4721" s="87"/>
      <c r="D4721" s="89"/>
      <c r="R4721" s="89"/>
      <c r="S4721" s="89"/>
      <c r="T4721" s="89"/>
    </row>
    <row r="4722" spans="2:20" s="86" customFormat="1" ht="10.199999999999999">
      <c r="B4722" s="87"/>
      <c r="C4722" s="87"/>
      <c r="D4722" s="89"/>
      <c r="R4722" s="89"/>
      <c r="S4722" s="89"/>
      <c r="T4722" s="89"/>
    </row>
    <row r="4723" spans="2:20" s="86" customFormat="1" ht="10.199999999999999">
      <c r="B4723" s="87"/>
      <c r="C4723" s="87"/>
      <c r="D4723" s="89"/>
      <c r="R4723" s="89"/>
      <c r="S4723" s="89"/>
      <c r="T4723" s="89"/>
    </row>
    <row r="4724" spans="2:20" s="86" customFormat="1" ht="10.199999999999999">
      <c r="B4724" s="87"/>
      <c r="C4724" s="87"/>
      <c r="D4724" s="89"/>
      <c r="R4724" s="89"/>
      <c r="S4724" s="89"/>
      <c r="T4724" s="89"/>
    </row>
    <row r="4725" spans="2:20" s="86" customFormat="1" ht="10.199999999999999">
      <c r="B4725" s="87"/>
      <c r="C4725" s="87"/>
      <c r="D4725" s="89"/>
      <c r="R4725" s="89"/>
      <c r="S4725" s="89"/>
      <c r="T4725" s="89"/>
    </row>
    <row r="4726" spans="2:20" s="86" customFormat="1" ht="10.199999999999999">
      <c r="B4726" s="87"/>
      <c r="C4726" s="87"/>
      <c r="D4726" s="89"/>
      <c r="R4726" s="89"/>
      <c r="S4726" s="89"/>
      <c r="T4726" s="89"/>
    </row>
    <row r="4727" spans="2:20" s="86" customFormat="1" ht="10.199999999999999">
      <c r="B4727" s="87"/>
      <c r="C4727" s="87"/>
      <c r="D4727" s="89"/>
      <c r="R4727" s="89"/>
      <c r="S4727" s="89"/>
      <c r="T4727" s="89"/>
    </row>
    <row r="4728" spans="2:20" s="86" customFormat="1" ht="10.199999999999999">
      <c r="B4728" s="87"/>
      <c r="C4728" s="87"/>
      <c r="D4728" s="89"/>
      <c r="R4728" s="89"/>
      <c r="S4728" s="89"/>
      <c r="T4728" s="89"/>
    </row>
    <row r="4729" spans="2:20" s="86" customFormat="1" ht="10.199999999999999">
      <c r="B4729" s="87"/>
      <c r="C4729" s="87"/>
      <c r="D4729" s="89"/>
      <c r="R4729" s="89"/>
      <c r="S4729" s="89"/>
      <c r="T4729" s="89"/>
    </row>
    <row r="4730" spans="2:20" s="86" customFormat="1" ht="10.199999999999999">
      <c r="B4730" s="87"/>
      <c r="C4730" s="87"/>
      <c r="D4730" s="89"/>
      <c r="R4730" s="89"/>
      <c r="S4730" s="89"/>
      <c r="T4730" s="89"/>
    </row>
    <row r="4731" spans="2:20" s="86" customFormat="1" ht="10.199999999999999">
      <c r="B4731" s="87"/>
      <c r="C4731" s="87"/>
      <c r="D4731" s="89"/>
      <c r="R4731" s="89"/>
      <c r="S4731" s="89"/>
      <c r="T4731" s="89"/>
    </row>
    <row r="4732" spans="2:20" s="86" customFormat="1" ht="10.199999999999999">
      <c r="B4732" s="87"/>
      <c r="C4732" s="87"/>
      <c r="D4732" s="89"/>
      <c r="R4732" s="89"/>
      <c r="S4732" s="89"/>
      <c r="T4732" s="89"/>
    </row>
    <row r="4733" spans="2:20" s="86" customFormat="1" ht="10.199999999999999">
      <c r="B4733" s="87"/>
      <c r="C4733" s="87"/>
      <c r="D4733" s="89"/>
      <c r="R4733" s="89"/>
      <c r="S4733" s="89"/>
      <c r="T4733" s="89"/>
    </row>
    <row r="4734" spans="2:20" s="86" customFormat="1" ht="10.199999999999999">
      <c r="B4734" s="87"/>
      <c r="C4734" s="87"/>
      <c r="D4734" s="89"/>
      <c r="R4734" s="89"/>
      <c r="S4734" s="89"/>
      <c r="T4734" s="89"/>
    </row>
    <row r="4735" spans="2:20" s="86" customFormat="1" ht="10.199999999999999">
      <c r="B4735" s="87"/>
      <c r="C4735" s="87"/>
      <c r="D4735" s="89"/>
      <c r="R4735" s="89"/>
      <c r="S4735" s="89"/>
      <c r="T4735" s="89"/>
    </row>
    <row r="4736" spans="2:20" s="86" customFormat="1" ht="10.199999999999999">
      <c r="B4736" s="87"/>
      <c r="C4736" s="87"/>
      <c r="D4736" s="89"/>
      <c r="R4736" s="89"/>
      <c r="S4736" s="89"/>
      <c r="T4736" s="89"/>
    </row>
    <row r="4737" spans="2:20" s="86" customFormat="1" ht="10.199999999999999">
      <c r="B4737" s="87"/>
      <c r="C4737" s="87"/>
      <c r="D4737" s="89"/>
      <c r="R4737" s="89"/>
      <c r="S4737" s="89"/>
      <c r="T4737" s="89"/>
    </row>
    <row r="4738" spans="2:20" s="86" customFormat="1" ht="10.199999999999999">
      <c r="B4738" s="87"/>
      <c r="C4738" s="87"/>
      <c r="D4738" s="89"/>
      <c r="R4738" s="89"/>
      <c r="S4738" s="89"/>
      <c r="T4738" s="89"/>
    </row>
    <row r="4739" spans="2:20" s="86" customFormat="1" ht="10.199999999999999">
      <c r="B4739" s="87"/>
      <c r="C4739" s="87"/>
      <c r="D4739" s="89"/>
      <c r="R4739" s="89"/>
      <c r="S4739" s="89"/>
      <c r="T4739" s="89"/>
    </row>
    <row r="4740" spans="2:20" s="86" customFormat="1" ht="10.199999999999999">
      <c r="B4740" s="87"/>
      <c r="C4740" s="87"/>
      <c r="D4740" s="89"/>
      <c r="R4740" s="89"/>
      <c r="S4740" s="89"/>
      <c r="T4740" s="89"/>
    </row>
    <row r="4741" spans="2:20" s="86" customFormat="1" ht="10.199999999999999">
      <c r="B4741" s="87"/>
      <c r="C4741" s="87"/>
      <c r="D4741" s="89"/>
      <c r="R4741" s="89"/>
      <c r="S4741" s="89"/>
      <c r="T4741" s="89"/>
    </row>
    <row r="4742" spans="2:20" s="86" customFormat="1" ht="10.199999999999999">
      <c r="B4742" s="87"/>
      <c r="C4742" s="87"/>
      <c r="D4742" s="89"/>
      <c r="R4742" s="89"/>
      <c r="S4742" s="89"/>
      <c r="T4742" s="89"/>
    </row>
    <row r="4743" spans="2:20" s="86" customFormat="1" ht="10.199999999999999">
      <c r="B4743" s="87"/>
      <c r="C4743" s="87"/>
      <c r="D4743" s="89"/>
      <c r="R4743" s="89"/>
      <c r="S4743" s="89"/>
      <c r="T4743" s="89"/>
    </row>
    <row r="4744" spans="2:20" s="86" customFormat="1" ht="10.199999999999999">
      <c r="B4744" s="87"/>
      <c r="C4744" s="87"/>
      <c r="D4744" s="89"/>
      <c r="R4744" s="89"/>
      <c r="S4744" s="89"/>
      <c r="T4744" s="89"/>
    </row>
    <row r="4745" spans="2:20" s="86" customFormat="1" ht="10.199999999999999">
      <c r="B4745" s="87"/>
      <c r="C4745" s="87"/>
      <c r="D4745" s="89"/>
      <c r="R4745" s="89"/>
      <c r="S4745" s="89"/>
      <c r="T4745" s="89"/>
    </row>
    <row r="4746" spans="2:20" s="86" customFormat="1" ht="10.199999999999999">
      <c r="B4746" s="87"/>
      <c r="C4746" s="87"/>
      <c r="D4746" s="89"/>
      <c r="R4746" s="89"/>
      <c r="S4746" s="89"/>
      <c r="T4746" s="89"/>
    </row>
    <row r="4747" spans="2:20" s="86" customFormat="1" ht="10.199999999999999">
      <c r="B4747" s="87"/>
      <c r="C4747" s="87"/>
      <c r="D4747" s="89"/>
      <c r="R4747" s="89"/>
      <c r="S4747" s="89"/>
      <c r="T4747" s="89"/>
    </row>
    <row r="4748" spans="2:20" s="86" customFormat="1" ht="10.199999999999999">
      <c r="B4748" s="87"/>
      <c r="C4748" s="87"/>
      <c r="D4748" s="89"/>
      <c r="R4748" s="89"/>
      <c r="S4748" s="89"/>
      <c r="T4748" s="89"/>
    </row>
    <row r="4749" spans="2:20" s="86" customFormat="1" ht="10.199999999999999">
      <c r="B4749" s="87"/>
      <c r="C4749" s="87"/>
      <c r="D4749" s="89"/>
      <c r="R4749" s="89"/>
      <c r="S4749" s="89"/>
      <c r="T4749" s="89"/>
    </row>
    <row r="4750" spans="2:20" s="86" customFormat="1" ht="10.199999999999999">
      <c r="B4750" s="87"/>
      <c r="C4750" s="87"/>
      <c r="D4750" s="89"/>
      <c r="R4750" s="89"/>
      <c r="S4750" s="89"/>
      <c r="T4750" s="89"/>
    </row>
    <row r="4751" spans="2:20" s="86" customFormat="1" ht="10.199999999999999">
      <c r="B4751" s="87"/>
      <c r="C4751" s="87"/>
      <c r="D4751" s="89"/>
      <c r="R4751" s="89"/>
      <c r="S4751" s="89"/>
      <c r="T4751" s="89"/>
    </row>
    <row r="4752" spans="2:20" s="86" customFormat="1" ht="10.199999999999999">
      <c r="B4752" s="87"/>
      <c r="C4752" s="87"/>
      <c r="D4752" s="89"/>
      <c r="R4752" s="89"/>
      <c r="S4752" s="89"/>
      <c r="T4752" s="89"/>
    </row>
    <row r="4753" spans="2:20" s="86" customFormat="1" ht="10.199999999999999">
      <c r="B4753" s="87"/>
      <c r="C4753" s="87"/>
      <c r="D4753" s="89"/>
      <c r="R4753" s="89"/>
      <c r="S4753" s="89"/>
      <c r="T4753" s="89"/>
    </row>
    <row r="4754" spans="2:20" s="86" customFormat="1" ht="10.199999999999999">
      <c r="B4754" s="87"/>
      <c r="C4754" s="87"/>
      <c r="D4754" s="89"/>
      <c r="R4754" s="89"/>
      <c r="S4754" s="89"/>
      <c r="T4754" s="89"/>
    </row>
    <row r="4755" spans="2:20" s="86" customFormat="1" ht="10.199999999999999">
      <c r="B4755" s="87"/>
      <c r="C4755" s="87"/>
      <c r="D4755" s="89"/>
      <c r="R4755" s="89"/>
      <c r="S4755" s="89"/>
      <c r="T4755" s="89"/>
    </row>
    <row r="4756" spans="2:20" s="86" customFormat="1" ht="10.199999999999999">
      <c r="B4756" s="87"/>
      <c r="C4756" s="87"/>
      <c r="D4756" s="89"/>
      <c r="R4756" s="89"/>
      <c r="S4756" s="89"/>
      <c r="T4756" s="89"/>
    </row>
    <row r="4757" spans="2:20" s="86" customFormat="1" ht="10.199999999999999">
      <c r="B4757" s="87"/>
      <c r="C4757" s="87"/>
      <c r="D4757" s="89"/>
      <c r="R4757" s="89"/>
      <c r="S4757" s="89"/>
      <c r="T4757" s="89"/>
    </row>
    <row r="4758" spans="2:20" s="86" customFormat="1" ht="10.199999999999999">
      <c r="B4758" s="87"/>
      <c r="C4758" s="87"/>
      <c r="D4758" s="89"/>
      <c r="R4758" s="89"/>
      <c r="S4758" s="89"/>
      <c r="T4758" s="89"/>
    </row>
    <row r="4759" spans="2:20" s="86" customFormat="1" ht="10.199999999999999">
      <c r="B4759" s="87"/>
      <c r="C4759" s="87"/>
      <c r="D4759" s="89"/>
      <c r="R4759" s="89"/>
      <c r="S4759" s="89"/>
      <c r="T4759" s="89"/>
    </row>
    <row r="4760" spans="2:20" s="86" customFormat="1" ht="10.199999999999999">
      <c r="B4760" s="87"/>
      <c r="C4760" s="87"/>
      <c r="D4760" s="89"/>
      <c r="R4760" s="89"/>
      <c r="S4760" s="89"/>
      <c r="T4760" s="89"/>
    </row>
    <row r="4761" spans="2:20" s="86" customFormat="1" ht="10.199999999999999">
      <c r="B4761" s="87"/>
      <c r="C4761" s="87"/>
      <c r="D4761" s="89"/>
      <c r="R4761" s="89"/>
      <c r="S4761" s="89"/>
      <c r="T4761" s="89"/>
    </row>
    <row r="4762" spans="2:20" s="86" customFormat="1" ht="10.199999999999999">
      <c r="B4762" s="87"/>
      <c r="C4762" s="87"/>
      <c r="D4762" s="89"/>
      <c r="R4762" s="89"/>
      <c r="S4762" s="89"/>
      <c r="T4762" s="89"/>
    </row>
    <row r="4763" spans="2:20" s="86" customFormat="1" ht="10.199999999999999">
      <c r="B4763" s="87"/>
      <c r="C4763" s="87"/>
      <c r="D4763" s="89"/>
      <c r="R4763" s="89"/>
      <c r="S4763" s="89"/>
      <c r="T4763" s="89"/>
    </row>
    <row r="4764" spans="2:20" s="86" customFormat="1" ht="10.199999999999999">
      <c r="B4764" s="87"/>
      <c r="C4764" s="87"/>
      <c r="D4764" s="89"/>
      <c r="R4764" s="89"/>
      <c r="S4764" s="89"/>
      <c r="T4764" s="89"/>
    </row>
    <row r="4765" spans="2:20" s="86" customFormat="1" ht="10.199999999999999">
      <c r="B4765" s="87"/>
      <c r="C4765" s="87"/>
      <c r="D4765" s="89"/>
      <c r="R4765" s="89"/>
      <c r="S4765" s="89"/>
      <c r="T4765" s="89"/>
    </row>
    <row r="4766" spans="2:20" s="86" customFormat="1" ht="10.199999999999999">
      <c r="B4766" s="87"/>
      <c r="C4766" s="87"/>
      <c r="D4766" s="89"/>
      <c r="R4766" s="89"/>
      <c r="S4766" s="89"/>
      <c r="T4766" s="89"/>
    </row>
    <row r="4767" spans="2:20" s="86" customFormat="1" ht="10.199999999999999">
      <c r="B4767" s="87"/>
      <c r="C4767" s="87"/>
      <c r="D4767" s="89"/>
      <c r="R4767" s="89"/>
      <c r="S4767" s="89"/>
      <c r="T4767" s="89"/>
    </row>
    <row r="4768" spans="2:20" s="86" customFormat="1" ht="10.199999999999999">
      <c r="B4768" s="87"/>
      <c r="C4768" s="87"/>
      <c r="D4768" s="89"/>
      <c r="R4768" s="89"/>
      <c r="S4768" s="89"/>
      <c r="T4768" s="89"/>
    </row>
    <row r="4769" spans="2:20" s="86" customFormat="1" ht="10.199999999999999">
      <c r="B4769" s="87"/>
      <c r="C4769" s="87"/>
      <c r="D4769" s="89"/>
      <c r="R4769" s="89"/>
      <c r="S4769" s="89"/>
      <c r="T4769" s="89"/>
    </row>
    <row r="4770" spans="2:20" s="86" customFormat="1" ht="10.199999999999999">
      <c r="B4770" s="87"/>
      <c r="C4770" s="87"/>
      <c r="D4770" s="89"/>
      <c r="R4770" s="89"/>
      <c r="S4770" s="89"/>
      <c r="T4770" s="89"/>
    </row>
    <row r="4771" spans="2:20" s="86" customFormat="1" ht="10.199999999999999">
      <c r="B4771" s="87"/>
      <c r="C4771" s="87"/>
      <c r="D4771" s="89"/>
      <c r="R4771" s="89"/>
      <c r="S4771" s="89"/>
      <c r="T4771" s="89"/>
    </row>
    <row r="4772" spans="2:20" s="86" customFormat="1" ht="10.199999999999999">
      <c r="B4772" s="87"/>
      <c r="C4772" s="87"/>
      <c r="D4772" s="89"/>
      <c r="R4772" s="89"/>
      <c r="S4772" s="89"/>
      <c r="T4772" s="89"/>
    </row>
    <row r="4773" spans="2:20" s="86" customFormat="1" ht="10.199999999999999">
      <c r="B4773" s="87"/>
      <c r="C4773" s="87"/>
      <c r="D4773" s="89"/>
      <c r="R4773" s="89"/>
      <c r="S4773" s="89"/>
      <c r="T4773" s="89"/>
    </row>
    <row r="4774" spans="2:20" s="86" customFormat="1" ht="10.199999999999999">
      <c r="B4774" s="87"/>
      <c r="C4774" s="87"/>
      <c r="D4774" s="89"/>
      <c r="R4774" s="89"/>
      <c r="S4774" s="89"/>
      <c r="T4774" s="89"/>
    </row>
    <row r="4775" spans="2:20" s="86" customFormat="1" ht="10.199999999999999">
      <c r="B4775" s="87"/>
      <c r="C4775" s="87"/>
      <c r="D4775" s="89"/>
      <c r="R4775" s="89"/>
      <c r="S4775" s="89"/>
      <c r="T4775" s="89"/>
    </row>
    <row r="4776" spans="2:20" s="86" customFormat="1" ht="10.199999999999999">
      <c r="B4776" s="87"/>
      <c r="C4776" s="87"/>
      <c r="D4776" s="89"/>
      <c r="R4776" s="89"/>
      <c r="S4776" s="89"/>
      <c r="T4776" s="89"/>
    </row>
    <row r="4777" spans="2:20" s="86" customFormat="1" ht="10.199999999999999">
      <c r="B4777" s="87"/>
      <c r="C4777" s="87"/>
      <c r="D4777" s="89"/>
      <c r="R4777" s="89"/>
      <c r="S4777" s="89"/>
      <c r="T4777" s="89"/>
    </row>
    <row r="4778" spans="2:20" s="86" customFormat="1" ht="10.199999999999999">
      <c r="B4778" s="87"/>
      <c r="C4778" s="87"/>
      <c r="D4778" s="89"/>
      <c r="R4778" s="89"/>
      <c r="S4778" s="89"/>
      <c r="T4778" s="89"/>
    </row>
    <row r="4779" spans="2:20" s="86" customFormat="1" ht="10.199999999999999">
      <c r="B4779" s="87"/>
      <c r="C4779" s="87"/>
      <c r="D4779" s="89"/>
      <c r="R4779" s="89"/>
      <c r="S4779" s="89"/>
      <c r="T4779" s="89"/>
    </row>
    <row r="4780" spans="2:20" s="86" customFormat="1" ht="10.199999999999999">
      <c r="B4780" s="87"/>
      <c r="C4780" s="87"/>
      <c r="D4780" s="89"/>
      <c r="R4780" s="89"/>
      <c r="S4780" s="89"/>
      <c r="T4780" s="89"/>
    </row>
    <row r="4781" spans="2:20" s="86" customFormat="1" ht="10.199999999999999">
      <c r="B4781" s="87"/>
      <c r="C4781" s="87"/>
      <c r="D4781" s="89"/>
      <c r="R4781" s="89"/>
      <c r="S4781" s="89"/>
      <c r="T4781" s="89"/>
    </row>
    <row r="4782" spans="2:20" s="86" customFormat="1" ht="10.199999999999999">
      <c r="B4782" s="87"/>
      <c r="C4782" s="87"/>
      <c r="D4782" s="89"/>
      <c r="R4782" s="89"/>
      <c r="S4782" s="89"/>
      <c r="T4782" s="89"/>
    </row>
    <row r="4783" spans="2:20" s="86" customFormat="1" ht="10.199999999999999">
      <c r="B4783" s="87"/>
      <c r="C4783" s="87"/>
      <c r="D4783" s="89"/>
      <c r="R4783" s="89"/>
      <c r="S4783" s="89"/>
      <c r="T4783" s="89"/>
    </row>
    <row r="4784" spans="2:20" s="86" customFormat="1" ht="10.199999999999999">
      <c r="B4784" s="87"/>
      <c r="C4784" s="87"/>
      <c r="D4784" s="89"/>
      <c r="R4784" s="89"/>
      <c r="S4784" s="89"/>
      <c r="T4784" s="89"/>
    </row>
    <row r="4785" spans="2:20" s="86" customFormat="1" ht="10.199999999999999">
      <c r="B4785" s="87"/>
      <c r="C4785" s="87"/>
      <c r="D4785" s="89"/>
      <c r="R4785" s="89"/>
      <c r="S4785" s="89"/>
      <c r="T4785" s="89"/>
    </row>
    <row r="4786" spans="2:20" s="86" customFormat="1" ht="10.199999999999999">
      <c r="B4786" s="87"/>
      <c r="C4786" s="87"/>
      <c r="D4786" s="89"/>
      <c r="R4786" s="89"/>
      <c r="S4786" s="89"/>
      <c r="T4786" s="89"/>
    </row>
    <row r="4787" spans="2:20" s="86" customFormat="1" ht="10.199999999999999">
      <c r="B4787" s="87"/>
      <c r="C4787" s="87"/>
      <c r="D4787" s="89"/>
      <c r="R4787" s="89"/>
      <c r="S4787" s="89"/>
      <c r="T4787" s="89"/>
    </row>
    <row r="4788" spans="2:20" s="86" customFormat="1" ht="10.199999999999999">
      <c r="B4788" s="87"/>
      <c r="C4788" s="87"/>
      <c r="D4788" s="89"/>
      <c r="R4788" s="89"/>
      <c r="S4788" s="89"/>
      <c r="T4788" s="89"/>
    </row>
    <row r="4789" spans="2:20" s="86" customFormat="1" ht="10.199999999999999">
      <c r="B4789" s="87"/>
      <c r="C4789" s="87"/>
      <c r="D4789" s="89"/>
      <c r="R4789" s="89"/>
      <c r="S4789" s="89"/>
      <c r="T4789" s="89"/>
    </row>
    <row r="4790" spans="2:20" s="86" customFormat="1" ht="10.199999999999999">
      <c r="B4790" s="87"/>
      <c r="C4790" s="87"/>
      <c r="D4790" s="89"/>
      <c r="R4790" s="89"/>
      <c r="S4790" s="89"/>
      <c r="T4790" s="89"/>
    </row>
    <row r="4791" spans="2:20" s="86" customFormat="1" ht="10.199999999999999">
      <c r="B4791" s="87"/>
      <c r="C4791" s="87"/>
      <c r="D4791" s="89"/>
      <c r="R4791" s="89"/>
      <c r="S4791" s="89"/>
      <c r="T4791" s="89"/>
    </row>
    <row r="4792" spans="2:20" s="86" customFormat="1" ht="10.199999999999999">
      <c r="B4792" s="87"/>
      <c r="C4792" s="87"/>
      <c r="D4792" s="89"/>
      <c r="R4792" s="89"/>
      <c r="S4792" s="89"/>
      <c r="T4792" s="89"/>
    </row>
    <row r="4793" spans="2:20" s="86" customFormat="1" ht="10.199999999999999">
      <c r="B4793" s="87"/>
      <c r="C4793" s="87"/>
      <c r="D4793" s="89"/>
      <c r="R4793" s="89"/>
      <c r="S4793" s="89"/>
      <c r="T4793" s="89"/>
    </row>
    <row r="4794" spans="2:20" s="86" customFormat="1" ht="10.199999999999999">
      <c r="B4794" s="87"/>
      <c r="C4794" s="87"/>
      <c r="D4794" s="89"/>
      <c r="R4794" s="89"/>
      <c r="S4794" s="89"/>
      <c r="T4794" s="89"/>
    </row>
    <row r="4795" spans="2:20" s="86" customFormat="1" ht="10.199999999999999">
      <c r="B4795" s="87"/>
      <c r="C4795" s="87"/>
      <c r="D4795" s="89"/>
      <c r="R4795" s="89"/>
      <c r="S4795" s="89"/>
      <c r="T4795" s="89"/>
    </row>
    <row r="4796" spans="2:20" s="86" customFormat="1" ht="10.199999999999999">
      <c r="B4796" s="87"/>
      <c r="C4796" s="87"/>
      <c r="D4796" s="89"/>
      <c r="R4796" s="89"/>
      <c r="S4796" s="89"/>
      <c r="T4796" s="89"/>
    </row>
    <row r="4797" spans="2:20" s="86" customFormat="1" ht="10.199999999999999">
      <c r="B4797" s="87"/>
      <c r="C4797" s="87"/>
      <c r="D4797" s="89"/>
      <c r="R4797" s="89"/>
      <c r="S4797" s="89"/>
      <c r="T4797" s="89"/>
    </row>
    <row r="4798" spans="2:20" s="86" customFormat="1" ht="10.199999999999999">
      <c r="B4798" s="87"/>
      <c r="C4798" s="87"/>
      <c r="D4798" s="89"/>
      <c r="R4798" s="89"/>
      <c r="S4798" s="89"/>
      <c r="T4798" s="89"/>
    </row>
    <row r="4799" spans="2:20" s="86" customFormat="1" ht="10.199999999999999">
      <c r="B4799" s="87"/>
      <c r="C4799" s="87"/>
      <c r="D4799" s="89"/>
      <c r="R4799" s="89"/>
      <c r="S4799" s="89"/>
      <c r="T4799" s="89"/>
    </row>
    <row r="4800" spans="2:20" s="86" customFormat="1" ht="10.199999999999999">
      <c r="B4800" s="87"/>
      <c r="C4800" s="87"/>
      <c r="D4800" s="89"/>
      <c r="R4800" s="89"/>
      <c r="S4800" s="89"/>
      <c r="T4800" s="89"/>
    </row>
    <row r="4801" spans="2:20" s="86" customFormat="1" ht="10.199999999999999">
      <c r="B4801" s="87"/>
      <c r="C4801" s="87"/>
      <c r="D4801" s="89"/>
      <c r="R4801" s="89"/>
      <c r="S4801" s="89"/>
      <c r="T4801" s="89"/>
    </row>
    <row r="4802" spans="2:20" s="86" customFormat="1" ht="10.199999999999999">
      <c r="B4802" s="87"/>
      <c r="C4802" s="87"/>
      <c r="D4802" s="89"/>
      <c r="R4802" s="89"/>
      <c r="S4802" s="89"/>
      <c r="T4802" s="89"/>
    </row>
    <row r="4803" spans="2:20" s="86" customFormat="1" ht="10.199999999999999">
      <c r="B4803" s="87"/>
      <c r="C4803" s="87"/>
      <c r="D4803" s="89"/>
      <c r="R4803" s="89"/>
      <c r="S4803" s="89"/>
      <c r="T4803" s="89"/>
    </row>
    <row r="4804" spans="2:20" s="86" customFormat="1" ht="10.199999999999999">
      <c r="B4804" s="87"/>
      <c r="C4804" s="87"/>
      <c r="D4804" s="89"/>
      <c r="R4804" s="89"/>
      <c r="S4804" s="89"/>
      <c r="T4804" s="89"/>
    </row>
    <row r="4805" spans="2:20" s="86" customFormat="1" ht="10.199999999999999">
      <c r="B4805" s="87"/>
      <c r="C4805" s="87"/>
      <c r="D4805" s="89"/>
      <c r="R4805" s="89"/>
      <c r="S4805" s="89"/>
      <c r="T4805" s="89"/>
    </row>
    <row r="4806" spans="2:20" s="86" customFormat="1" ht="10.199999999999999">
      <c r="B4806" s="87"/>
      <c r="C4806" s="87"/>
      <c r="D4806" s="89"/>
      <c r="R4806" s="89"/>
      <c r="S4806" s="89"/>
      <c r="T4806" s="89"/>
    </row>
    <row r="4807" spans="2:20" s="86" customFormat="1" ht="10.199999999999999">
      <c r="B4807" s="87"/>
      <c r="C4807" s="87"/>
      <c r="D4807" s="89"/>
      <c r="R4807" s="89"/>
      <c r="S4807" s="89"/>
      <c r="T4807" s="89"/>
    </row>
    <row r="4808" spans="2:20" s="86" customFormat="1" ht="10.199999999999999">
      <c r="B4808" s="87"/>
      <c r="C4808" s="87"/>
      <c r="D4808" s="89"/>
      <c r="R4808" s="89"/>
      <c r="S4808" s="89"/>
      <c r="T4808" s="89"/>
    </row>
    <row r="4809" spans="2:20" s="86" customFormat="1" ht="10.199999999999999">
      <c r="B4809" s="87"/>
      <c r="C4809" s="87"/>
      <c r="D4809" s="89"/>
      <c r="R4809" s="89"/>
      <c r="S4809" s="89"/>
      <c r="T4809" s="89"/>
    </row>
    <row r="4810" spans="2:20" s="86" customFormat="1" ht="10.199999999999999">
      <c r="B4810" s="87"/>
      <c r="C4810" s="87"/>
      <c r="D4810" s="89"/>
      <c r="R4810" s="89"/>
      <c r="S4810" s="89"/>
      <c r="T4810" s="89"/>
    </row>
    <row r="4811" spans="2:20" s="86" customFormat="1" ht="10.199999999999999">
      <c r="B4811" s="87"/>
      <c r="C4811" s="87"/>
      <c r="D4811" s="89"/>
      <c r="R4811" s="89"/>
      <c r="S4811" s="89"/>
      <c r="T4811" s="89"/>
    </row>
    <row r="4812" spans="2:20" s="86" customFormat="1" ht="10.199999999999999">
      <c r="B4812" s="87"/>
      <c r="C4812" s="87"/>
      <c r="D4812" s="89"/>
      <c r="R4812" s="89"/>
      <c r="S4812" s="89"/>
      <c r="T4812" s="89"/>
    </row>
    <row r="4813" spans="2:20" s="86" customFormat="1" ht="10.199999999999999">
      <c r="B4813" s="87"/>
      <c r="C4813" s="87"/>
      <c r="D4813" s="89"/>
      <c r="R4813" s="89"/>
      <c r="S4813" s="89"/>
      <c r="T4813" s="89"/>
    </row>
    <row r="4814" spans="2:20" s="86" customFormat="1" ht="10.199999999999999">
      <c r="B4814" s="87"/>
      <c r="C4814" s="87"/>
      <c r="D4814" s="89"/>
      <c r="R4814" s="89"/>
      <c r="S4814" s="89"/>
      <c r="T4814" s="89"/>
    </row>
    <row r="4815" spans="2:20" s="86" customFormat="1" ht="10.199999999999999">
      <c r="B4815" s="87"/>
      <c r="C4815" s="87"/>
      <c r="D4815" s="89"/>
      <c r="R4815" s="89"/>
      <c r="S4815" s="89"/>
      <c r="T4815" s="89"/>
    </row>
    <row r="4816" spans="2:20" s="86" customFormat="1" ht="10.199999999999999">
      <c r="B4816" s="87"/>
      <c r="C4816" s="87"/>
      <c r="D4816" s="89"/>
      <c r="R4816" s="89"/>
      <c r="S4816" s="89"/>
      <c r="T4816" s="89"/>
    </row>
    <row r="4817" spans="2:20" s="86" customFormat="1" ht="10.199999999999999">
      <c r="B4817" s="87"/>
      <c r="C4817" s="87"/>
      <c r="D4817" s="89"/>
      <c r="R4817" s="89"/>
      <c r="S4817" s="89"/>
      <c r="T4817" s="89"/>
    </row>
    <row r="4818" spans="2:20" s="86" customFormat="1" ht="10.199999999999999">
      <c r="B4818" s="87"/>
      <c r="C4818" s="87"/>
      <c r="D4818" s="89"/>
      <c r="R4818" s="89"/>
      <c r="S4818" s="89"/>
      <c r="T4818" s="89"/>
    </row>
    <row r="4819" spans="2:20" s="86" customFormat="1" ht="10.199999999999999">
      <c r="B4819" s="87"/>
      <c r="C4819" s="87"/>
      <c r="D4819" s="89"/>
      <c r="R4819" s="89"/>
      <c r="S4819" s="89"/>
      <c r="T4819" s="89"/>
    </row>
    <row r="4820" spans="2:20" s="86" customFormat="1" ht="10.199999999999999">
      <c r="B4820" s="87"/>
      <c r="C4820" s="87"/>
      <c r="D4820" s="89"/>
      <c r="R4820" s="89"/>
      <c r="S4820" s="89"/>
      <c r="T4820" s="89"/>
    </row>
    <row r="4821" spans="2:20" s="86" customFormat="1" ht="10.199999999999999">
      <c r="B4821" s="87"/>
      <c r="C4821" s="87"/>
      <c r="D4821" s="89"/>
      <c r="R4821" s="89"/>
      <c r="S4821" s="89"/>
      <c r="T4821" s="89"/>
    </row>
    <row r="4822" spans="2:20" s="86" customFormat="1" ht="10.199999999999999">
      <c r="B4822" s="87"/>
      <c r="C4822" s="87"/>
      <c r="D4822" s="89"/>
      <c r="R4822" s="89"/>
      <c r="S4822" s="89"/>
      <c r="T4822" s="89"/>
    </row>
    <row r="4823" spans="2:20" s="86" customFormat="1" ht="10.199999999999999">
      <c r="B4823" s="87"/>
      <c r="C4823" s="87"/>
      <c r="D4823" s="89"/>
      <c r="R4823" s="89"/>
      <c r="S4823" s="89"/>
      <c r="T4823" s="89"/>
    </row>
    <row r="4824" spans="2:20" s="86" customFormat="1" ht="10.199999999999999">
      <c r="B4824" s="87"/>
      <c r="C4824" s="87"/>
      <c r="D4824" s="89"/>
      <c r="R4824" s="89"/>
      <c r="S4824" s="89"/>
      <c r="T4824" s="89"/>
    </row>
    <row r="4825" spans="2:20" s="86" customFormat="1" ht="10.199999999999999">
      <c r="B4825" s="87"/>
      <c r="C4825" s="87"/>
      <c r="D4825" s="89"/>
      <c r="R4825" s="89"/>
      <c r="S4825" s="89"/>
      <c r="T4825" s="89"/>
    </row>
    <row r="4826" spans="2:20" s="86" customFormat="1" ht="10.199999999999999">
      <c r="B4826" s="87"/>
      <c r="C4826" s="87"/>
      <c r="D4826" s="89"/>
      <c r="R4826" s="89"/>
      <c r="S4826" s="89"/>
      <c r="T4826" s="89"/>
    </row>
    <row r="4827" spans="2:20" s="86" customFormat="1" ht="10.199999999999999">
      <c r="B4827" s="87"/>
      <c r="C4827" s="87"/>
      <c r="D4827" s="89"/>
      <c r="R4827" s="89"/>
      <c r="S4827" s="89"/>
      <c r="T4827" s="89"/>
    </row>
    <row r="4828" spans="2:20" s="86" customFormat="1" ht="10.199999999999999">
      <c r="B4828" s="87"/>
      <c r="C4828" s="87"/>
      <c r="D4828" s="89"/>
      <c r="R4828" s="89"/>
      <c r="S4828" s="89"/>
      <c r="T4828" s="89"/>
    </row>
    <row r="4829" spans="2:20" s="86" customFormat="1" ht="10.199999999999999">
      <c r="B4829" s="87"/>
      <c r="C4829" s="87"/>
      <c r="D4829" s="89"/>
      <c r="R4829" s="89"/>
      <c r="S4829" s="89"/>
      <c r="T4829" s="89"/>
    </row>
    <row r="4830" spans="2:20" s="86" customFormat="1" ht="10.199999999999999">
      <c r="B4830" s="87"/>
      <c r="C4830" s="87"/>
      <c r="D4830" s="89"/>
      <c r="R4830" s="89"/>
      <c r="S4830" s="89"/>
      <c r="T4830" s="89"/>
    </row>
    <row r="4831" spans="2:20" s="86" customFormat="1" ht="10.199999999999999">
      <c r="B4831" s="87"/>
      <c r="C4831" s="87"/>
      <c r="D4831" s="89"/>
      <c r="R4831" s="89"/>
      <c r="S4831" s="89"/>
      <c r="T4831" s="89"/>
    </row>
    <row r="4832" spans="2:20" s="86" customFormat="1" ht="10.199999999999999">
      <c r="B4832" s="87"/>
      <c r="C4832" s="87"/>
      <c r="D4832" s="89"/>
      <c r="R4832" s="89"/>
      <c r="S4832" s="89"/>
      <c r="T4832" s="89"/>
    </row>
    <row r="4833" spans="2:20" s="86" customFormat="1" ht="10.199999999999999">
      <c r="B4833" s="87"/>
      <c r="C4833" s="87"/>
      <c r="D4833" s="89"/>
      <c r="R4833" s="89"/>
      <c r="S4833" s="89"/>
      <c r="T4833" s="89"/>
    </row>
    <row r="4834" spans="2:20" s="86" customFormat="1" ht="10.199999999999999">
      <c r="B4834" s="87"/>
      <c r="C4834" s="87"/>
      <c r="D4834" s="89"/>
      <c r="R4834" s="89"/>
      <c r="S4834" s="89"/>
      <c r="T4834" s="89"/>
    </row>
    <row r="4835" spans="2:20" s="86" customFormat="1" ht="10.199999999999999">
      <c r="B4835" s="87"/>
      <c r="C4835" s="87"/>
      <c r="D4835" s="89"/>
      <c r="R4835" s="89"/>
      <c r="S4835" s="89"/>
      <c r="T4835" s="89"/>
    </row>
    <row r="4836" spans="2:20" s="86" customFormat="1" ht="10.199999999999999">
      <c r="B4836" s="87"/>
      <c r="C4836" s="87"/>
      <c r="D4836" s="89"/>
      <c r="R4836" s="89"/>
      <c r="S4836" s="89"/>
      <c r="T4836" s="89"/>
    </row>
    <row r="4837" spans="2:20" s="86" customFormat="1" ht="10.199999999999999">
      <c r="B4837" s="87"/>
      <c r="C4837" s="87"/>
      <c r="D4837" s="89"/>
      <c r="R4837" s="89"/>
      <c r="S4837" s="89"/>
      <c r="T4837" s="89"/>
    </row>
    <row r="4838" spans="2:20" s="86" customFormat="1" ht="10.199999999999999">
      <c r="B4838" s="87"/>
      <c r="C4838" s="87"/>
      <c r="D4838" s="89"/>
      <c r="R4838" s="89"/>
      <c r="S4838" s="89"/>
      <c r="T4838" s="89"/>
    </row>
    <row r="4839" spans="2:20" s="86" customFormat="1" ht="10.199999999999999">
      <c r="B4839" s="87"/>
      <c r="C4839" s="87"/>
      <c r="D4839" s="89"/>
      <c r="R4839" s="89"/>
      <c r="S4839" s="89"/>
      <c r="T4839" s="89"/>
    </row>
    <row r="4840" spans="2:20" s="86" customFormat="1" ht="10.199999999999999">
      <c r="B4840" s="87"/>
      <c r="C4840" s="87"/>
      <c r="D4840" s="89"/>
      <c r="R4840" s="89"/>
      <c r="S4840" s="89"/>
      <c r="T4840" s="89"/>
    </row>
    <row r="4841" spans="2:20" s="86" customFormat="1" ht="10.199999999999999">
      <c r="B4841" s="87"/>
      <c r="C4841" s="87"/>
      <c r="D4841" s="89"/>
      <c r="R4841" s="89"/>
      <c r="S4841" s="89"/>
      <c r="T4841" s="89"/>
    </row>
    <row r="4842" spans="2:20" s="86" customFormat="1" ht="10.199999999999999">
      <c r="B4842" s="87"/>
      <c r="C4842" s="87"/>
      <c r="D4842" s="89"/>
      <c r="R4842" s="89"/>
      <c r="S4842" s="89"/>
      <c r="T4842" s="89"/>
    </row>
    <row r="4843" spans="2:20" s="86" customFormat="1" ht="10.199999999999999">
      <c r="B4843" s="87"/>
      <c r="C4843" s="87"/>
      <c r="D4843" s="89"/>
      <c r="R4843" s="89"/>
      <c r="S4843" s="89"/>
      <c r="T4843" s="89"/>
    </row>
    <row r="4844" spans="2:20" s="86" customFormat="1" ht="10.199999999999999">
      <c r="B4844" s="87"/>
      <c r="C4844" s="87"/>
      <c r="D4844" s="89"/>
      <c r="R4844" s="89"/>
      <c r="S4844" s="89"/>
      <c r="T4844" s="89"/>
    </row>
    <row r="4845" spans="2:20" s="86" customFormat="1" ht="10.199999999999999">
      <c r="B4845" s="87"/>
      <c r="C4845" s="87"/>
      <c r="D4845" s="89"/>
      <c r="R4845" s="89"/>
      <c r="S4845" s="89"/>
      <c r="T4845" s="89"/>
    </row>
    <row r="4846" spans="2:20" s="86" customFormat="1" ht="10.199999999999999">
      <c r="B4846" s="87"/>
      <c r="C4846" s="87"/>
      <c r="D4846" s="89"/>
      <c r="R4846" s="89"/>
      <c r="S4846" s="89"/>
      <c r="T4846" s="89"/>
    </row>
    <row r="4847" spans="2:20" s="86" customFormat="1" ht="10.199999999999999">
      <c r="B4847" s="87"/>
      <c r="C4847" s="87"/>
      <c r="D4847" s="89"/>
      <c r="R4847" s="89"/>
      <c r="S4847" s="89"/>
      <c r="T4847" s="89"/>
    </row>
    <row r="4848" spans="2:20" s="86" customFormat="1" ht="10.199999999999999">
      <c r="B4848" s="87"/>
      <c r="C4848" s="87"/>
      <c r="D4848" s="89"/>
      <c r="R4848" s="89"/>
      <c r="S4848" s="89"/>
      <c r="T4848" s="89"/>
    </row>
    <row r="4849" spans="2:20" s="86" customFormat="1" ht="10.199999999999999">
      <c r="B4849" s="87"/>
      <c r="C4849" s="87"/>
      <c r="D4849" s="89"/>
      <c r="R4849" s="89"/>
      <c r="S4849" s="89"/>
      <c r="T4849" s="89"/>
    </row>
    <row r="4850" spans="2:20" s="86" customFormat="1" ht="10.199999999999999">
      <c r="B4850" s="87"/>
      <c r="C4850" s="87"/>
      <c r="D4850" s="89"/>
      <c r="R4850" s="89"/>
      <c r="S4850" s="89"/>
      <c r="T4850" s="89"/>
    </row>
    <row r="4851" spans="2:20" s="86" customFormat="1" ht="10.199999999999999">
      <c r="B4851" s="87"/>
      <c r="C4851" s="87"/>
      <c r="D4851" s="89"/>
      <c r="R4851" s="89"/>
      <c r="S4851" s="89"/>
      <c r="T4851" s="89"/>
    </row>
    <row r="4852" spans="2:20" s="86" customFormat="1" ht="10.199999999999999">
      <c r="B4852" s="87"/>
      <c r="C4852" s="87"/>
      <c r="D4852" s="89"/>
      <c r="R4852" s="89"/>
      <c r="S4852" s="89"/>
      <c r="T4852" s="89"/>
    </row>
    <row r="4853" spans="2:20" s="86" customFormat="1" ht="10.199999999999999">
      <c r="B4853" s="87"/>
      <c r="C4853" s="87"/>
      <c r="D4853" s="89"/>
      <c r="R4853" s="89"/>
      <c r="S4853" s="89"/>
      <c r="T4853" s="89"/>
    </row>
    <row r="4854" spans="2:20" s="86" customFormat="1" ht="10.199999999999999">
      <c r="B4854" s="87"/>
      <c r="C4854" s="87"/>
      <c r="D4854" s="89"/>
      <c r="R4854" s="89"/>
      <c r="S4854" s="89"/>
      <c r="T4854" s="89"/>
    </row>
    <row r="4855" spans="2:20" s="86" customFormat="1" ht="10.199999999999999">
      <c r="B4855" s="87"/>
      <c r="C4855" s="87"/>
      <c r="D4855" s="89"/>
      <c r="R4855" s="89"/>
      <c r="S4855" s="89"/>
      <c r="T4855" s="89"/>
    </row>
    <row r="4856" spans="2:20" s="86" customFormat="1" ht="10.199999999999999">
      <c r="B4856" s="87"/>
      <c r="C4856" s="87"/>
      <c r="D4856" s="89"/>
      <c r="R4856" s="89"/>
      <c r="S4856" s="89"/>
      <c r="T4856" s="89"/>
    </row>
    <row r="4857" spans="2:20" s="86" customFormat="1" ht="10.199999999999999">
      <c r="B4857" s="87"/>
      <c r="C4857" s="87"/>
      <c r="D4857" s="89"/>
      <c r="R4857" s="89"/>
      <c r="S4857" s="89"/>
      <c r="T4857" s="89"/>
    </row>
    <row r="4858" spans="2:20" s="86" customFormat="1" ht="10.199999999999999">
      <c r="B4858" s="87"/>
      <c r="C4858" s="87"/>
      <c r="D4858" s="89"/>
      <c r="R4858" s="89"/>
      <c r="S4858" s="89"/>
      <c r="T4858" s="89"/>
    </row>
    <row r="4859" spans="2:20" s="86" customFormat="1" ht="10.199999999999999">
      <c r="B4859" s="87"/>
      <c r="C4859" s="87"/>
      <c r="D4859" s="89"/>
      <c r="R4859" s="89"/>
      <c r="S4859" s="89"/>
      <c r="T4859" s="89"/>
    </row>
    <row r="4860" spans="2:20" s="86" customFormat="1" ht="10.199999999999999">
      <c r="B4860" s="87"/>
      <c r="C4860" s="87"/>
      <c r="D4860" s="89"/>
      <c r="R4860" s="89"/>
      <c r="S4860" s="89"/>
      <c r="T4860" s="89"/>
    </row>
    <row r="4861" spans="2:20" s="86" customFormat="1" ht="10.199999999999999">
      <c r="B4861" s="87"/>
      <c r="C4861" s="87"/>
      <c r="D4861" s="89"/>
      <c r="R4861" s="89"/>
      <c r="S4861" s="89"/>
      <c r="T4861" s="89"/>
    </row>
    <row r="4862" spans="2:20" s="86" customFormat="1" ht="10.199999999999999">
      <c r="B4862" s="87"/>
      <c r="C4862" s="87"/>
      <c r="D4862" s="89"/>
      <c r="R4862" s="89"/>
      <c r="S4862" s="89"/>
      <c r="T4862" s="89"/>
    </row>
    <row r="4863" spans="2:20" s="86" customFormat="1" ht="10.199999999999999">
      <c r="B4863" s="87"/>
      <c r="C4863" s="87"/>
      <c r="D4863" s="89"/>
      <c r="R4863" s="89"/>
      <c r="S4863" s="89"/>
      <c r="T4863" s="89"/>
    </row>
    <row r="4864" spans="2:20" s="86" customFormat="1" ht="10.199999999999999">
      <c r="B4864" s="87"/>
      <c r="C4864" s="87"/>
      <c r="D4864" s="89"/>
      <c r="R4864" s="89"/>
      <c r="S4864" s="89"/>
      <c r="T4864" s="89"/>
    </row>
    <row r="4865" spans="2:20" s="86" customFormat="1" ht="10.199999999999999">
      <c r="B4865" s="87"/>
      <c r="C4865" s="87"/>
      <c r="D4865" s="89"/>
      <c r="R4865" s="89"/>
      <c r="S4865" s="89"/>
      <c r="T4865" s="89"/>
    </row>
    <row r="4866" spans="2:20" s="86" customFormat="1" ht="10.199999999999999">
      <c r="B4866" s="87"/>
      <c r="C4866" s="87"/>
      <c r="D4866" s="89"/>
      <c r="R4866" s="89"/>
      <c r="S4866" s="89"/>
      <c r="T4866" s="89"/>
    </row>
    <row r="4867" spans="2:20" s="86" customFormat="1" ht="10.199999999999999">
      <c r="B4867" s="87"/>
      <c r="C4867" s="87"/>
      <c r="D4867" s="89"/>
      <c r="R4867" s="89"/>
      <c r="S4867" s="89"/>
      <c r="T4867" s="89"/>
    </row>
    <row r="4868" spans="2:20" s="86" customFormat="1" ht="10.199999999999999">
      <c r="B4868" s="87"/>
      <c r="C4868" s="87"/>
      <c r="D4868" s="89"/>
      <c r="R4868" s="89"/>
      <c r="S4868" s="89"/>
      <c r="T4868" s="89"/>
    </row>
    <row r="4869" spans="2:20" s="86" customFormat="1" ht="10.199999999999999">
      <c r="B4869" s="87"/>
      <c r="C4869" s="87"/>
      <c r="D4869" s="89"/>
      <c r="R4869" s="89"/>
      <c r="S4869" s="89"/>
      <c r="T4869" s="89"/>
    </row>
    <row r="4870" spans="2:20" s="86" customFormat="1" ht="10.199999999999999">
      <c r="B4870" s="87"/>
      <c r="C4870" s="87"/>
      <c r="D4870" s="89"/>
      <c r="R4870" s="89"/>
      <c r="S4870" s="89"/>
      <c r="T4870" s="89"/>
    </row>
    <row r="4871" spans="2:20" s="86" customFormat="1" ht="10.199999999999999">
      <c r="B4871" s="87"/>
      <c r="C4871" s="87"/>
      <c r="D4871" s="89"/>
      <c r="R4871" s="89"/>
      <c r="S4871" s="89"/>
      <c r="T4871" s="89"/>
    </row>
    <row r="4872" spans="2:20" s="86" customFormat="1" ht="10.199999999999999">
      <c r="B4872" s="87"/>
      <c r="C4872" s="87"/>
      <c r="D4872" s="89"/>
      <c r="R4872" s="89"/>
      <c r="S4872" s="89"/>
      <c r="T4872" s="89"/>
    </row>
    <row r="4873" spans="2:20" s="86" customFormat="1" ht="10.199999999999999">
      <c r="B4873" s="87"/>
      <c r="C4873" s="87"/>
      <c r="D4873" s="89"/>
      <c r="R4873" s="89"/>
      <c r="S4873" s="89"/>
      <c r="T4873" s="89"/>
    </row>
    <row r="4874" spans="2:20" s="86" customFormat="1" ht="10.199999999999999">
      <c r="B4874" s="87"/>
      <c r="C4874" s="87"/>
      <c r="D4874" s="89"/>
      <c r="R4874" s="89"/>
      <c r="S4874" s="89"/>
      <c r="T4874" s="89"/>
    </row>
    <row r="4875" spans="2:20" s="86" customFormat="1" ht="10.199999999999999">
      <c r="B4875" s="87"/>
      <c r="C4875" s="87"/>
      <c r="D4875" s="89"/>
      <c r="R4875" s="89"/>
      <c r="S4875" s="89"/>
      <c r="T4875" s="89"/>
    </row>
    <row r="4876" spans="2:20" s="86" customFormat="1" ht="10.199999999999999">
      <c r="B4876" s="87"/>
      <c r="C4876" s="87"/>
      <c r="D4876" s="89"/>
      <c r="R4876" s="89"/>
      <c r="S4876" s="89"/>
      <c r="T4876" s="89"/>
    </row>
    <row r="4877" spans="2:20" s="86" customFormat="1" ht="10.199999999999999">
      <c r="B4877" s="87"/>
      <c r="C4877" s="87"/>
      <c r="D4877" s="89"/>
      <c r="R4877" s="89"/>
      <c r="S4877" s="89"/>
      <c r="T4877" s="89"/>
    </row>
    <row r="4878" spans="2:20" s="86" customFormat="1" ht="10.199999999999999">
      <c r="B4878" s="87"/>
      <c r="C4878" s="87"/>
      <c r="D4878" s="89"/>
      <c r="R4878" s="89"/>
      <c r="S4878" s="89"/>
      <c r="T4878" s="89"/>
    </row>
    <row r="4879" spans="2:20" s="86" customFormat="1" ht="10.199999999999999">
      <c r="B4879" s="87"/>
      <c r="C4879" s="87"/>
      <c r="D4879" s="89"/>
      <c r="R4879" s="89"/>
      <c r="S4879" s="89"/>
      <c r="T4879" s="89"/>
    </row>
    <row r="4880" spans="2:20" s="86" customFormat="1" ht="10.199999999999999">
      <c r="B4880" s="87"/>
      <c r="C4880" s="87"/>
      <c r="D4880" s="89"/>
      <c r="R4880" s="89"/>
      <c r="S4880" s="89"/>
      <c r="T4880" s="89"/>
    </row>
    <row r="4881" spans="2:20" s="86" customFormat="1" ht="10.199999999999999">
      <c r="B4881" s="87"/>
      <c r="C4881" s="87"/>
      <c r="D4881" s="89"/>
      <c r="R4881" s="89"/>
      <c r="S4881" s="89"/>
      <c r="T4881" s="89"/>
    </row>
    <row r="4882" spans="2:20" s="86" customFormat="1" ht="10.199999999999999">
      <c r="B4882" s="87"/>
      <c r="C4882" s="87"/>
      <c r="D4882" s="89"/>
      <c r="R4882" s="89"/>
      <c r="S4882" s="89"/>
      <c r="T4882" s="89"/>
    </row>
    <row r="4883" spans="2:20" s="86" customFormat="1" ht="10.199999999999999">
      <c r="B4883" s="87"/>
      <c r="C4883" s="87"/>
      <c r="D4883" s="89"/>
      <c r="R4883" s="89"/>
      <c r="S4883" s="89"/>
      <c r="T4883" s="89"/>
    </row>
    <row r="4884" spans="2:20" s="86" customFormat="1" ht="10.199999999999999">
      <c r="B4884" s="87"/>
      <c r="C4884" s="87"/>
      <c r="D4884" s="89"/>
      <c r="R4884" s="89"/>
      <c r="S4884" s="89"/>
      <c r="T4884" s="89"/>
    </row>
    <row r="4885" spans="2:20" s="86" customFormat="1" ht="10.199999999999999">
      <c r="B4885" s="87"/>
      <c r="C4885" s="87"/>
      <c r="D4885" s="89"/>
      <c r="R4885" s="89"/>
      <c r="S4885" s="89"/>
      <c r="T4885" s="89"/>
    </row>
    <row r="4886" spans="2:20" s="86" customFormat="1" ht="10.199999999999999">
      <c r="B4886" s="87"/>
      <c r="C4886" s="87"/>
      <c r="D4886" s="89"/>
      <c r="R4886" s="89"/>
      <c r="S4886" s="89"/>
      <c r="T4886" s="89"/>
    </row>
    <row r="4887" spans="2:20" s="86" customFormat="1" ht="10.199999999999999">
      <c r="B4887" s="87"/>
      <c r="C4887" s="87"/>
      <c r="D4887" s="89"/>
      <c r="R4887" s="89"/>
      <c r="S4887" s="89"/>
      <c r="T4887" s="89"/>
    </row>
    <row r="4888" spans="2:20" s="86" customFormat="1" ht="10.199999999999999">
      <c r="B4888" s="87"/>
      <c r="C4888" s="87"/>
      <c r="D4888" s="89"/>
      <c r="R4888" s="89"/>
      <c r="S4888" s="89"/>
      <c r="T4888" s="89"/>
    </row>
    <row r="4889" spans="2:20" s="86" customFormat="1" ht="10.199999999999999">
      <c r="B4889" s="87"/>
      <c r="C4889" s="87"/>
      <c r="D4889" s="89"/>
      <c r="R4889" s="89"/>
      <c r="S4889" s="89"/>
      <c r="T4889" s="89"/>
    </row>
    <row r="4890" spans="2:20" s="86" customFormat="1" ht="10.199999999999999">
      <c r="B4890" s="87"/>
      <c r="C4890" s="87"/>
      <c r="D4890" s="89"/>
      <c r="R4890" s="89"/>
      <c r="S4890" s="89"/>
      <c r="T4890" s="89"/>
    </row>
    <row r="4891" spans="2:20" s="86" customFormat="1" ht="10.199999999999999">
      <c r="B4891" s="87"/>
      <c r="C4891" s="87"/>
      <c r="D4891" s="89"/>
      <c r="R4891" s="89"/>
      <c r="S4891" s="89"/>
      <c r="T4891" s="89"/>
    </row>
    <row r="4892" spans="2:20" s="86" customFormat="1" ht="10.199999999999999">
      <c r="B4892" s="87"/>
      <c r="C4892" s="87"/>
      <c r="D4892" s="89"/>
      <c r="R4892" s="89"/>
      <c r="S4892" s="89"/>
      <c r="T4892" s="89"/>
    </row>
    <row r="4893" spans="2:20" s="86" customFormat="1" ht="10.199999999999999">
      <c r="B4893" s="87"/>
      <c r="C4893" s="87"/>
      <c r="D4893" s="89"/>
      <c r="R4893" s="89"/>
      <c r="S4893" s="89"/>
      <c r="T4893" s="89"/>
    </row>
    <row r="4894" spans="2:20" s="86" customFormat="1" ht="10.199999999999999">
      <c r="B4894" s="87"/>
      <c r="C4894" s="87"/>
      <c r="D4894" s="89"/>
      <c r="R4894" s="89"/>
      <c r="S4894" s="89"/>
      <c r="T4894" s="89"/>
    </row>
    <row r="4895" spans="2:20" s="86" customFormat="1" ht="10.199999999999999">
      <c r="B4895" s="87"/>
      <c r="C4895" s="87"/>
      <c r="D4895" s="89"/>
      <c r="R4895" s="89"/>
      <c r="S4895" s="89"/>
      <c r="T4895" s="89"/>
    </row>
    <row r="4896" spans="2:20" s="86" customFormat="1" ht="10.199999999999999">
      <c r="B4896" s="87"/>
      <c r="C4896" s="87"/>
      <c r="D4896" s="89"/>
      <c r="R4896" s="89"/>
      <c r="S4896" s="89"/>
      <c r="T4896" s="89"/>
    </row>
    <row r="4897" spans="2:20" s="86" customFormat="1" ht="10.199999999999999">
      <c r="B4897" s="87"/>
      <c r="C4897" s="87"/>
      <c r="D4897" s="89"/>
      <c r="R4897" s="89"/>
      <c r="S4897" s="89"/>
      <c r="T4897" s="89"/>
    </row>
    <row r="4898" spans="2:20" s="86" customFormat="1" ht="10.199999999999999">
      <c r="B4898" s="87"/>
      <c r="C4898" s="87"/>
      <c r="D4898" s="89"/>
      <c r="R4898" s="89"/>
      <c r="S4898" s="89"/>
      <c r="T4898" s="89"/>
    </row>
    <row r="4899" spans="2:20" s="86" customFormat="1" ht="10.199999999999999">
      <c r="B4899" s="87"/>
      <c r="C4899" s="87"/>
      <c r="D4899" s="89"/>
      <c r="R4899" s="89"/>
      <c r="S4899" s="89"/>
      <c r="T4899" s="89"/>
    </row>
    <row r="4900" spans="2:20" s="86" customFormat="1" ht="10.199999999999999">
      <c r="B4900" s="87"/>
      <c r="C4900" s="87"/>
      <c r="D4900" s="89"/>
      <c r="R4900" s="89"/>
      <c r="S4900" s="89"/>
      <c r="T4900" s="89"/>
    </row>
    <row r="4901" spans="2:20" s="86" customFormat="1" ht="10.199999999999999">
      <c r="B4901" s="87"/>
      <c r="C4901" s="87"/>
      <c r="D4901" s="89"/>
      <c r="R4901" s="89"/>
      <c r="S4901" s="89"/>
      <c r="T4901" s="89"/>
    </row>
    <row r="4902" spans="2:20" s="86" customFormat="1" ht="10.199999999999999">
      <c r="B4902" s="87"/>
      <c r="C4902" s="87"/>
      <c r="D4902" s="89"/>
      <c r="R4902" s="89"/>
      <c r="S4902" s="89"/>
      <c r="T4902" s="89"/>
    </row>
    <row r="4903" spans="2:20" s="86" customFormat="1" ht="10.199999999999999">
      <c r="B4903" s="87"/>
      <c r="C4903" s="87"/>
      <c r="D4903" s="89"/>
      <c r="R4903" s="89"/>
      <c r="S4903" s="89"/>
      <c r="T4903" s="89"/>
    </row>
    <row r="4904" spans="2:20" s="86" customFormat="1" ht="10.199999999999999">
      <c r="B4904" s="87"/>
      <c r="C4904" s="87"/>
      <c r="D4904" s="89"/>
      <c r="R4904" s="89"/>
      <c r="S4904" s="89"/>
      <c r="T4904" s="89"/>
    </row>
    <row r="4905" spans="2:20" s="86" customFormat="1" ht="10.199999999999999">
      <c r="B4905" s="87"/>
      <c r="C4905" s="87"/>
      <c r="D4905" s="89"/>
      <c r="R4905" s="89"/>
      <c r="S4905" s="89"/>
      <c r="T4905" s="89"/>
    </row>
    <row r="4906" spans="2:20" s="86" customFormat="1" ht="10.199999999999999">
      <c r="B4906" s="87"/>
      <c r="C4906" s="87"/>
      <c r="D4906" s="89"/>
      <c r="R4906" s="89"/>
      <c r="S4906" s="89"/>
      <c r="T4906" s="89"/>
    </row>
    <row r="4907" spans="2:20" s="86" customFormat="1" ht="10.199999999999999">
      <c r="B4907" s="87"/>
      <c r="C4907" s="87"/>
      <c r="D4907" s="89"/>
      <c r="R4907" s="89"/>
      <c r="S4907" s="89"/>
      <c r="T4907" s="89"/>
    </row>
    <row r="4908" spans="2:20" s="86" customFormat="1" ht="10.199999999999999">
      <c r="B4908" s="87"/>
      <c r="C4908" s="87"/>
      <c r="D4908" s="89"/>
      <c r="R4908" s="89"/>
      <c r="S4908" s="89"/>
      <c r="T4908" s="89"/>
    </row>
    <row r="4909" spans="2:20" s="86" customFormat="1" ht="10.199999999999999">
      <c r="B4909" s="87"/>
      <c r="C4909" s="87"/>
      <c r="D4909" s="89"/>
      <c r="R4909" s="89"/>
      <c r="S4909" s="89"/>
      <c r="T4909" s="89"/>
    </row>
    <row r="4910" spans="2:20" s="86" customFormat="1" ht="10.199999999999999">
      <c r="B4910" s="87"/>
      <c r="C4910" s="87"/>
      <c r="D4910" s="89"/>
      <c r="R4910" s="89"/>
      <c r="S4910" s="89"/>
      <c r="T4910" s="89"/>
    </row>
    <row r="4911" spans="2:20" s="86" customFormat="1" ht="10.199999999999999">
      <c r="B4911" s="87"/>
      <c r="C4911" s="87"/>
      <c r="D4911" s="89"/>
      <c r="R4911" s="89"/>
      <c r="S4911" s="89"/>
      <c r="T4911" s="89"/>
    </row>
    <row r="4912" spans="2:20" s="86" customFormat="1" ht="10.199999999999999">
      <c r="B4912" s="87"/>
      <c r="C4912" s="87"/>
      <c r="D4912" s="89"/>
      <c r="R4912" s="89"/>
      <c r="S4912" s="89"/>
      <c r="T4912" s="89"/>
    </row>
    <row r="4913" spans="2:20" s="86" customFormat="1" ht="10.199999999999999">
      <c r="B4913" s="87"/>
      <c r="C4913" s="87"/>
      <c r="D4913" s="89"/>
      <c r="R4913" s="89"/>
      <c r="S4913" s="89"/>
      <c r="T4913" s="89"/>
    </row>
    <row r="4914" spans="2:20" s="86" customFormat="1" ht="10.199999999999999">
      <c r="B4914" s="87"/>
      <c r="C4914" s="87"/>
      <c r="D4914" s="89"/>
      <c r="R4914" s="89"/>
      <c r="S4914" s="89"/>
      <c r="T4914" s="89"/>
    </row>
    <row r="4915" spans="2:20" s="86" customFormat="1" ht="10.199999999999999">
      <c r="B4915" s="87"/>
      <c r="C4915" s="87"/>
      <c r="D4915" s="89"/>
      <c r="R4915" s="89"/>
      <c r="S4915" s="89"/>
      <c r="T4915" s="89"/>
    </row>
    <row r="4916" spans="2:20" s="86" customFormat="1" ht="10.199999999999999">
      <c r="B4916" s="87"/>
      <c r="C4916" s="87"/>
      <c r="D4916" s="89"/>
      <c r="R4916" s="89"/>
      <c r="S4916" s="89"/>
      <c r="T4916" s="89"/>
    </row>
    <row r="4917" spans="2:20" s="86" customFormat="1" ht="10.199999999999999">
      <c r="B4917" s="87"/>
      <c r="C4917" s="87"/>
      <c r="D4917" s="89"/>
      <c r="R4917" s="89"/>
      <c r="S4917" s="89"/>
      <c r="T4917" s="89"/>
    </row>
    <row r="4918" spans="2:20" s="86" customFormat="1" ht="10.199999999999999">
      <c r="B4918" s="87"/>
      <c r="C4918" s="87"/>
      <c r="D4918" s="89"/>
      <c r="R4918" s="89"/>
      <c r="S4918" s="89"/>
      <c r="T4918" s="89"/>
    </row>
    <row r="4919" spans="2:20" s="86" customFormat="1" ht="10.199999999999999">
      <c r="B4919" s="87"/>
      <c r="C4919" s="87"/>
      <c r="D4919" s="89"/>
      <c r="R4919" s="89"/>
      <c r="S4919" s="89"/>
      <c r="T4919" s="89"/>
    </row>
    <row r="4920" spans="2:20" s="86" customFormat="1" ht="10.199999999999999">
      <c r="B4920" s="87"/>
      <c r="C4920" s="87"/>
      <c r="D4920" s="89"/>
      <c r="R4920" s="89"/>
      <c r="S4920" s="89"/>
      <c r="T4920" s="89"/>
    </row>
    <row r="4921" spans="2:20" s="86" customFormat="1" ht="10.199999999999999">
      <c r="B4921" s="87"/>
      <c r="C4921" s="87"/>
      <c r="D4921" s="89"/>
      <c r="R4921" s="89"/>
      <c r="S4921" s="89"/>
      <c r="T4921" s="89"/>
    </row>
    <row r="4922" spans="2:20" s="86" customFormat="1" ht="10.199999999999999">
      <c r="B4922" s="87"/>
      <c r="C4922" s="87"/>
      <c r="D4922" s="89"/>
      <c r="R4922" s="89"/>
      <c r="S4922" s="89"/>
      <c r="T4922" s="89"/>
    </row>
    <row r="4923" spans="2:20" s="86" customFormat="1" ht="10.199999999999999">
      <c r="B4923" s="87"/>
      <c r="C4923" s="87"/>
      <c r="D4923" s="89"/>
      <c r="R4923" s="89"/>
      <c r="S4923" s="89"/>
      <c r="T4923" s="89"/>
    </row>
    <row r="4924" spans="2:20" s="86" customFormat="1" ht="10.199999999999999">
      <c r="B4924" s="87"/>
      <c r="C4924" s="87"/>
      <c r="D4924" s="89"/>
      <c r="R4924" s="89"/>
      <c r="S4924" s="89"/>
      <c r="T4924" s="89"/>
    </row>
    <row r="4925" spans="2:20" s="86" customFormat="1" ht="10.199999999999999">
      <c r="B4925" s="87"/>
      <c r="C4925" s="87"/>
      <c r="D4925" s="89"/>
      <c r="R4925" s="89"/>
      <c r="S4925" s="89"/>
      <c r="T4925" s="89"/>
    </row>
    <row r="4926" spans="2:20" s="86" customFormat="1" ht="10.199999999999999">
      <c r="B4926" s="87"/>
      <c r="C4926" s="87"/>
      <c r="D4926" s="89"/>
      <c r="R4926" s="89"/>
      <c r="S4926" s="89"/>
      <c r="T4926" s="89"/>
    </row>
    <row r="4927" spans="2:20" s="86" customFormat="1" ht="10.199999999999999">
      <c r="B4927" s="87"/>
      <c r="C4927" s="87"/>
      <c r="D4927" s="89"/>
      <c r="R4927" s="89"/>
      <c r="S4927" s="89"/>
      <c r="T4927" s="89"/>
    </row>
    <row r="4928" spans="2:20" s="86" customFormat="1" ht="10.199999999999999">
      <c r="B4928" s="87"/>
      <c r="C4928" s="87"/>
      <c r="D4928" s="89"/>
      <c r="R4928" s="89"/>
      <c r="S4928" s="89"/>
      <c r="T4928" s="89"/>
    </row>
    <row r="4929" spans="2:20" s="86" customFormat="1" ht="10.199999999999999">
      <c r="B4929" s="87"/>
      <c r="C4929" s="87"/>
      <c r="D4929" s="89"/>
      <c r="R4929" s="89"/>
      <c r="S4929" s="89"/>
      <c r="T4929" s="89"/>
    </row>
    <row r="4930" spans="2:20" s="86" customFormat="1" ht="10.199999999999999">
      <c r="B4930" s="87"/>
      <c r="C4930" s="87"/>
      <c r="D4930" s="89"/>
      <c r="R4930" s="89"/>
      <c r="S4930" s="89"/>
      <c r="T4930" s="89"/>
    </row>
    <row r="4931" spans="2:20" s="86" customFormat="1" ht="10.199999999999999">
      <c r="B4931" s="87"/>
      <c r="C4931" s="87"/>
      <c r="D4931" s="89"/>
      <c r="R4931" s="89"/>
      <c r="S4931" s="89"/>
      <c r="T4931" s="89"/>
    </row>
    <row r="4932" spans="2:20" s="86" customFormat="1" ht="10.199999999999999">
      <c r="B4932" s="87"/>
      <c r="C4932" s="87"/>
      <c r="D4932" s="89"/>
      <c r="R4932" s="89"/>
      <c r="S4932" s="89"/>
      <c r="T4932" s="89"/>
    </row>
    <row r="4933" spans="2:20" s="86" customFormat="1" ht="10.199999999999999">
      <c r="B4933" s="87"/>
      <c r="C4933" s="87"/>
      <c r="D4933" s="89"/>
      <c r="R4933" s="89"/>
      <c r="S4933" s="89"/>
      <c r="T4933" s="89"/>
    </row>
    <row r="4934" spans="2:20" s="86" customFormat="1" ht="10.199999999999999">
      <c r="B4934" s="87"/>
      <c r="C4934" s="87"/>
      <c r="D4934" s="89"/>
      <c r="R4934" s="89"/>
      <c r="S4934" s="89"/>
      <c r="T4934" s="89"/>
    </row>
    <row r="4935" spans="2:20" s="86" customFormat="1" ht="10.199999999999999">
      <c r="B4935" s="87"/>
      <c r="C4935" s="87"/>
      <c r="D4935" s="89"/>
      <c r="R4935" s="89"/>
      <c r="S4935" s="89"/>
      <c r="T4935" s="89"/>
    </row>
    <row r="4936" spans="2:20" s="86" customFormat="1" ht="10.199999999999999">
      <c r="B4936" s="87"/>
      <c r="C4936" s="87"/>
      <c r="D4936" s="89"/>
      <c r="R4936" s="89"/>
      <c r="S4936" s="89"/>
      <c r="T4936" s="89"/>
    </row>
    <row r="4937" spans="2:20" s="86" customFormat="1" ht="10.199999999999999">
      <c r="B4937" s="87"/>
      <c r="C4937" s="87"/>
      <c r="D4937" s="89"/>
      <c r="R4937" s="89"/>
      <c r="S4937" s="89"/>
      <c r="T4937" s="89"/>
    </row>
    <row r="4938" spans="2:20" s="86" customFormat="1" ht="10.199999999999999">
      <c r="B4938" s="87"/>
      <c r="C4938" s="87"/>
      <c r="D4938" s="89"/>
      <c r="R4938" s="89"/>
      <c r="S4938" s="89"/>
      <c r="T4938" s="89"/>
    </row>
    <row r="4939" spans="2:20" s="86" customFormat="1" ht="10.199999999999999">
      <c r="B4939" s="87"/>
      <c r="C4939" s="87"/>
      <c r="D4939" s="89"/>
      <c r="R4939" s="89"/>
      <c r="S4939" s="89"/>
      <c r="T4939" s="89"/>
    </row>
    <row r="4940" spans="2:20" s="86" customFormat="1" ht="10.199999999999999">
      <c r="B4940" s="87"/>
      <c r="C4940" s="87"/>
      <c r="D4940" s="89"/>
      <c r="R4940" s="89"/>
      <c r="S4940" s="89"/>
      <c r="T4940" s="89"/>
    </row>
    <row r="4941" spans="2:20" s="86" customFormat="1" ht="10.199999999999999">
      <c r="B4941" s="87"/>
      <c r="C4941" s="87"/>
      <c r="D4941" s="89"/>
      <c r="R4941" s="89"/>
      <c r="S4941" s="89"/>
      <c r="T4941" s="89"/>
    </row>
    <row r="4942" spans="2:20" s="86" customFormat="1" ht="10.199999999999999">
      <c r="B4942" s="87"/>
      <c r="C4942" s="87"/>
      <c r="D4942" s="89"/>
      <c r="R4942" s="89"/>
      <c r="S4942" s="89"/>
      <c r="T4942" s="89"/>
    </row>
    <row r="4943" spans="2:20" s="86" customFormat="1" ht="10.199999999999999">
      <c r="B4943" s="87"/>
      <c r="C4943" s="87"/>
      <c r="D4943" s="89"/>
      <c r="R4943" s="89"/>
      <c r="S4943" s="89"/>
      <c r="T4943" s="89"/>
    </row>
    <row r="4944" spans="2:20" s="86" customFormat="1" ht="10.199999999999999">
      <c r="B4944" s="87"/>
      <c r="C4944" s="87"/>
      <c r="D4944" s="89"/>
      <c r="R4944" s="89"/>
      <c r="S4944" s="89"/>
      <c r="T4944" s="89"/>
    </row>
    <row r="4945" spans="2:20" s="86" customFormat="1" ht="10.199999999999999">
      <c r="B4945" s="87"/>
      <c r="C4945" s="87"/>
      <c r="D4945" s="89"/>
      <c r="R4945" s="89"/>
      <c r="S4945" s="89"/>
      <c r="T4945" s="89"/>
    </row>
    <row r="4946" spans="2:20" s="86" customFormat="1" ht="10.199999999999999">
      <c r="B4946" s="87"/>
      <c r="C4946" s="87"/>
      <c r="D4946" s="89"/>
      <c r="R4946" s="89"/>
      <c r="S4946" s="89"/>
      <c r="T4946" s="89"/>
    </row>
    <row r="4947" spans="2:20" s="86" customFormat="1" ht="10.199999999999999">
      <c r="B4947" s="87"/>
      <c r="C4947" s="87"/>
      <c r="D4947" s="89"/>
      <c r="R4947" s="89"/>
      <c r="S4947" s="89"/>
      <c r="T4947" s="89"/>
    </row>
    <row r="4948" spans="2:20" s="86" customFormat="1" ht="10.199999999999999">
      <c r="B4948" s="87"/>
      <c r="C4948" s="87"/>
      <c r="D4948" s="89"/>
      <c r="R4948" s="89"/>
      <c r="S4948" s="89"/>
      <c r="T4948" s="89"/>
    </row>
    <row r="4949" spans="2:20" s="86" customFormat="1" ht="10.199999999999999">
      <c r="B4949" s="87"/>
      <c r="C4949" s="87"/>
      <c r="D4949" s="89"/>
      <c r="R4949" s="89"/>
      <c r="S4949" s="89"/>
      <c r="T4949" s="89"/>
    </row>
    <row r="4950" spans="2:20" s="86" customFormat="1" ht="10.199999999999999">
      <c r="B4950" s="87"/>
      <c r="C4950" s="87"/>
      <c r="D4950" s="89"/>
      <c r="R4950" s="89"/>
      <c r="S4950" s="89"/>
      <c r="T4950" s="89"/>
    </row>
    <row r="4951" spans="2:20" s="86" customFormat="1" ht="10.199999999999999">
      <c r="B4951" s="87"/>
      <c r="C4951" s="87"/>
      <c r="D4951" s="89"/>
      <c r="R4951" s="89"/>
      <c r="S4951" s="89"/>
      <c r="T4951" s="89"/>
    </row>
    <row r="4952" spans="2:20" s="86" customFormat="1" ht="10.199999999999999">
      <c r="B4952" s="87"/>
      <c r="C4952" s="87"/>
      <c r="D4952" s="89"/>
      <c r="R4952" s="89"/>
      <c r="S4952" s="89"/>
      <c r="T4952" s="89"/>
    </row>
    <row r="4953" spans="2:20" s="86" customFormat="1" ht="10.199999999999999">
      <c r="B4953" s="87"/>
      <c r="C4953" s="87"/>
      <c r="D4953" s="89"/>
      <c r="R4953" s="89"/>
      <c r="S4953" s="89"/>
      <c r="T4953" s="89"/>
    </row>
    <row r="4954" spans="2:20" s="86" customFormat="1" ht="10.199999999999999">
      <c r="B4954" s="87"/>
      <c r="C4954" s="87"/>
      <c r="D4954" s="89"/>
      <c r="R4954" s="89"/>
      <c r="S4954" s="89"/>
      <c r="T4954" s="89"/>
    </row>
    <row r="4955" spans="2:20" s="86" customFormat="1" ht="10.199999999999999">
      <c r="B4955" s="87"/>
      <c r="C4955" s="87"/>
      <c r="D4955" s="89"/>
      <c r="R4955" s="89"/>
      <c r="S4955" s="89"/>
      <c r="T4955" s="89"/>
    </row>
    <row r="4956" spans="2:20" s="86" customFormat="1" ht="10.199999999999999">
      <c r="B4956" s="87"/>
      <c r="C4956" s="87"/>
      <c r="D4956" s="89"/>
      <c r="R4956" s="89"/>
      <c r="S4956" s="89"/>
      <c r="T4956" s="89"/>
    </row>
    <row r="4957" spans="2:20" s="86" customFormat="1" ht="10.199999999999999">
      <c r="B4957" s="87"/>
      <c r="C4957" s="87"/>
      <c r="D4957" s="89"/>
      <c r="R4957" s="89"/>
      <c r="S4957" s="89"/>
      <c r="T4957" s="89"/>
    </row>
    <row r="4958" spans="2:20" s="86" customFormat="1" ht="10.199999999999999">
      <c r="B4958" s="87"/>
      <c r="C4958" s="87"/>
      <c r="D4958" s="89"/>
      <c r="R4958" s="89"/>
      <c r="S4958" s="89"/>
      <c r="T4958" s="89"/>
    </row>
    <row r="4959" spans="2:20" s="86" customFormat="1" ht="10.199999999999999">
      <c r="B4959" s="87"/>
      <c r="C4959" s="87"/>
      <c r="D4959" s="89"/>
      <c r="R4959" s="89"/>
      <c r="S4959" s="89"/>
      <c r="T4959" s="89"/>
    </row>
    <row r="4960" spans="2:20" s="86" customFormat="1" ht="10.199999999999999">
      <c r="B4960" s="87"/>
      <c r="C4960" s="87"/>
      <c r="D4960" s="89"/>
      <c r="R4960" s="89"/>
      <c r="S4960" s="89"/>
      <c r="T4960" s="89"/>
    </row>
    <row r="4961" spans="2:20" s="86" customFormat="1" ht="10.199999999999999">
      <c r="B4961" s="87"/>
      <c r="C4961" s="87"/>
      <c r="D4961" s="89"/>
      <c r="R4961" s="89"/>
      <c r="S4961" s="89"/>
      <c r="T4961" s="89"/>
    </row>
    <row r="4962" spans="2:20" s="86" customFormat="1" ht="10.199999999999999">
      <c r="B4962" s="87"/>
      <c r="C4962" s="87"/>
      <c r="D4962" s="89"/>
      <c r="R4962" s="89"/>
      <c r="S4962" s="89"/>
      <c r="T4962" s="89"/>
    </row>
    <row r="4963" spans="2:20" s="86" customFormat="1" ht="10.199999999999999">
      <c r="B4963" s="87"/>
      <c r="C4963" s="87"/>
      <c r="D4963" s="89"/>
      <c r="R4963" s="89"/>
      <c r="S4963" s="89"/>
      <c r="T4963" s="89"/>
    </row>
    <row r="4964" spans="2:20" s="86" customFormat="1" ht="10.199999999999999">
      <c r="B4964" s="87"/>
      <c r="C4964" s="87"/>
      <c r="D4964" s="89"/>
      <c r="R4964" s="89"/>
      <c r="S4964" s="89"/>
      <c r="T4964" s="89"/>
    </row>
    <row r="4965" spans="2:20" s="86" customFormat="1" ht="10.199999999999999">
      <c r="B4965" s="87"/>
      <c r="C4965" s="87"/>
      <c r="D4965" s="89"/>
      <c r="R4965" s="89"/>
      <c r="S4965" s="89"/>
      <c r="T4965" s="89"/>
    </row>
    <row r="4966" spans="2:20" s="86" customFormat="1" ht="10.199999999999999">
      <c r="B4966" s="87"/>
      <c r="C4966" s="87"/>
      <c r="D4966" s="89"/>
      <c r="R4966" s="89"/>
      <c r="S4966" s="89"/>
      <c r="T4966" s="89"/>
    </row>
    <row r="4967" spans="2:20" s="86" customFormat="1" ht="10.199999999999999">
      <c r="B4967" s="87"/>
      <c r="C4967" s="87"/>
      <c r="D4967" s="89"/>
      <c r="R4967" s="89"/>
      <c r="S4967" s="89"/>
      <c r="T4967" s="89"/>
    </row>
    <row r="4968" spans="2:20" s="86" customFormat="1" ht="10.199999999999999">
      <c r="B4968" s="87"/>
      <c r="C4968" s="87"/>
      <c r="D4968" s="89"/>
      <c r="R4968" s="89"/>
      <c r="S4968" s="89"/>
      <c r="T4968" s="89"/>
    </row>
    <row r="4969" spans="2:20" s="86" customFormat="1" ht="10.199999999999999">
      <c r="B4969" s="87"/>
      <c r="C4969" s="87"/>
      <c r="D4969" s="89"/>
      <c r="R4969" s="89"/>
      <c r="S4969" s="89"/>
      <c r="T4969" s="89"/>
    </row>
    <row r="4970" spans="2:20" s="86" customFormat="1" ht="10.199999999999999">
      <c r="B4970" s="87"/>
      <c r="C4970" s="87"/>
      <c r="D4970" s="89"/>
      <c r="R4970" s="89"/>
      <c r="S4970" s="89"/>
      <c r="T4970" s="89"/>
    </row>
    <row r="4971" spans="2:20" s="86" customFormat="1" ht="10.199999999999999">
      <c r="B4971" s="87"/>
      <c r="C4971" s="87"/>
      <c r="D4971" s="89"/>
      <c r="R4971" s="89"/>
      <c r="S4971" s="89"/>
      <c r="T4971" s="89"/>
    </row>
    <row r="4972" spans="2:20" s="86" customFormat="1" ht="10.199999999999999">
      <c r="B4972" s="87"/>
      <c r="C4972" s="87"/>
      <c r="D4972" s="89"/>
      <c r="R4972" s="89"/>
      <c r="S4972" s="89"/>
      <c r="T4972" s="89"/>
    </row>
    <row r="4973" spans="2:20" s="86" customFormat="1" ht="10.199999999999999">
      <c r="B4973" s="87"/>
      <c r="C4973" s="87"/>
      <c r="D4973" s="89"/>
      <c r="R4973" s="89"/>
      <c r="S4973" s="89"/>
      <c r="T4973" s="89"/>
    </row>
    <row r="4974" spans="2:20" s="86" customFormat="1" ht="10.199999999999999">
      <c r="B4974" s="87"/>
      <c r="C4974" s="87"/>
      <c r="D4974" s="89"/>
      <c r="R4974" s="89"/>
      <c r="S4974" s="89"/>
      <c r="T4974" s="89"/>
    </row>
    <row r="4975" spans="2:20" s="86" customFormat="1" ht="10.199999999999999">
      <c r="B4975" s="87"/>
      <c r="C4975" s="87"/>
      <c r="D4975" s="89"/>
      <c r="R4975" s="89"/>
      <c r="S4975" s="89"/>
      <c r="T4975" s="89"/>
    </row>
    <row r="4976" spans="2:20" s="86" customFormat="1" ht="10.199999999999999">
      <c r="B4976" s="87"/>
      <c r="C4976" s="87"/>
      <c r="D4976" s="89"/>
      <c r="R4976" s="89"/>
      <c r="S4976" s="89"/>
      <c r="T4976" s="89"/>
    </row>
    <row r="4977" spans="2:20" s="86" customFormat="1" ht="10.199999999999999">
      <c r="B4977" s="87"/>
      <c r="C4977" s="87"/>
      <c r="D4977" s="89"/>
      <c r="R4977" s="89"/>
      <c r="S4977" s="89"/>
      <c r="T4977" s="89"/>
    </row>
    <row r="4978" spans="2:20" s="86" customFormat="1" ht="10.199999999999999">
      <c r="B4978" s="87"/>
      <c r="C4978" s="87"/>
      <c r="D4978" s="89"/>
      <c r="R4978" s="89"/>
      <c r="S4978" s="89"/>
      <c r="T4978" s="89"/>
    </row>
    <row r="4979" spans="2:20" s="86" customFormat="1" ht="10.199999999999999">
      <c r="B4979" s="87"/>
      <c r="C4979" s="87"/>
      <c r="D4979" s="89"/>
      <c r="R4979" s="89"/>
      <c r="S4979" s="89"/>
      <c r="T4979" s="89"/>
    </row>
    <row r="4980" spans="2:20" s="86" customFormat="1" ht="10.199999999999999">
      <c r="B4980" s="87"/>
      <c r="C4980" s="87"/>
      <c r="D4980" s="89"/>
      <c r="R4980" s="89"/>
      <c r="S4980" s="89"/>
      <c r="T4980" s="89"/>
    </row>
    <row r="4981" spans="2:20" s="86" customFormat="1" ht="10.199999999999999">
      <c r="B4981" s="87"/>
      <c r="C4981" s="87"/>
      <c r="D4981" s="89"/>
      <c r="R4981" s="89"/>
      <c r="S4981" s="89"/>
      <c r="T4981" s="89"/>
    </row>
    <row r="4982" spans="2:20" s="86" customFormat="1" ht="10.199999999999999">
      <c r="B4982" s="87"/>
      <c r="C4982" s="87"/>
      <c r="D4982" s="89"/>
      <c r="R4982" s="89"/>
      <c r="S4982" s="89"/>
      <c r="T4982" s="89"/>
    </row>
    <row r="4983" spans="2:20" s="86" customFormat="1" ht="10.199999999999999">
      <c r="B4983" s="87"/>
      <c r="C4983" s="87"/>
      <c r="D4983" s="89"/>
      <c r="R4983" s="89"/>
      <c r="S4983" s="89"/>
      <c r="T4983" s="89"/>
    </row>
    <row r="4984" spans="2:20" s="86" customFormat="1" ht="10.199999999999999">
      <c r="B4984" s="87"/>
      <c r="C4984" s="87"/>
      <c r="D4984" s="89"/>
      <c r="R4984" s="89"/>
      <c r="S4984" s="89"/>
      <c r="T4984" s="89"/>
    </row>
    <row r="4985" spans="2:20" s="86" customFormat="1" ht="10.199999999999999">
      <c r="B4985" s="87"/>
      <c r="C4985" s="87"/>
      <c r="D4985" s="89"/>
      <c r="R4985" s="89"/>
      <c r="S4985" s="89"/>
      <c r="T4985" s="89"/>
    </row>
    <row r="4986" spans="2:20" s="86" customFormat="1" ht="10.199999999999999">
      <c r="B4986" s="87"/>
      <c r="C4986" s="87"/>
      <c r="D4986" s="89"/>
      <c r="R4986" s="89"/>
      <c r="S4986" s="89"/>
      <c r="T4986" s="89"/>
    </row>
    <row r="4987" spans="2:20" s="86" customFormat="1" ht="10.199999999999999">
      <c r="B4987" s="87"/>
      <c r="C4987" s="87"/>
      <c r="D4987" s="89"/>
      <c r="R4987" s="89"/>
      <c r="S4987" s="89"/>
      <c r="T4987" s="89"/>
    </row>
    <row r="4988" spans="2:20" s="86" customFormat="1" ht="10.199999999999999">
      <c r="B4988" s="87"/>
      <c r="C4988" s="87"/>
      <c r="D4988" s="89"/>
      <c r="R4988" s="89"/>
      <c r="S4988" s="89"/>
      <c r="T4988" s="89"/>
    </row>
    <row r="4989" spans="2:20" s="86" customFormat="1" ht="10.199999999999999">
      <c r="B4989" s="87"/>
      <c r="C4989" s="87"/>
      <c r="D4989" s="89"/>
      <c r="R4989" s="89"/>
      <c r="S4989" s="89"/>
      <c r="T4989" s="89"/>
    </row>
    <row r="4990" spans="2:20" s="86" customFormat="1" ht="10.199999999999999">
      <c r="B4990" s="87"/>
      <c r="C4990" s="87"/>
      <c r="D4990" s="89"/>
      <c r="R4990" s="89"/>
      <c r="S4990" s="89"/>
      <c r="T4990" s="89"/>
    </row>
    <row r="4991" spans="2:20" s="86" customFormat="1" ht="10.199999999999999">
      <c r="B4991" s="87"/>
      <c r="C4991" s="87"/>
      <c r="D4991" s="89"/>
      <c r="R4991" s="89"/>
      <c r="S4991" s="89"/>
      <c r="T4991" s="89"/>
    </row>
    <row r="4992" spans="2:20" s="86" customFormat="1" ht="10.199999999999999">
      <c r="B4992" s="87"/>
      <c r="C4992" s="87"/>
      <c r="D4992" s="89"/>
      <c r="R4992" s="89"/>
      <c r="S4992" s="89"/>
      <c r="T4992" s="89"/>
    </row>
    <row r="4993" spans="2:20" s="86" customFormat="1" ht="10.199999999999999">
      <c r="B4993" s="87"/>
      <c r="C4993" s="87"/>
      <c r="D4993" s="89"/>
      <c r="R4993" s="89"/>
      <c r="S4993" s="89"/>
      <c r="T4993" s="89"/>
    </row>
    <row r="4994" spans="2:20" s="86" customFormat="1" ht="10.199999999999999">
      <c r="B4994" s="87"/>
      <c r="C4994" s="87"/>
      <c r="D4994" s="89"/>
      <c r="R4994" s="89"/>
      <c r="S4994" s="89"/>
      <c r="T4994" s="89"/>
    </row>
    <row r="4995" spans="2:20" s="86" customFormat="1" ht="10.199999999999999">
      <c r="B4995" s="87"/>
      <c r="C4995" s="87"/>
      <c r="D4995" s="89"/>
      <c r="R4995" s="89"/>
      <c r="S4995" s="89"/>
      <c r="T4995" s="89"/>
    </row>
    <row r="4996" spans="2:20" s="86" customFormat="1" ht="10.199999999999999">
      <c r="B4996" s="87"/>
      <c r="C4996" s="87"/>
      <c r="D4996" s="89"/>
      <c r="R4996" s="89"/>
      <c r="S4996" s="89"/>
      <c r="T4996" s="89"/>
    </row>
    <row r="4997" spans="2:20" s="86" customFormat="1" ht="10.199999999999999">
      <c r="B4997" s="87"/>
      <c r="C4997" s="87"/>
      <c r="D4997" s="89"/>
      <c r="R4997" s="89"/>
      <c r="S4997" s="89"/>
      <c r="T4997" s="89"/>
    </row>
    <row r="4998" spans="2:20" s="86" customFormat="1" ht="10.199999999999999">
      <c r="B4998" s="87"/>
      <c r="C4998" s="87"/>
      <c r="D4998" s="89"/>
      <c r="R4998" s="89"/>
      <c r="S4998" s="89"/>
      <c r="T4998" s="89"/>
    </row>
    <row r="4999" spans="2:20" s="86" customFormat="1" ht="10.199999999999999">
      <c r="B4999" s="87"/>
      <c r="C4999" s="87"/>
      <c r="D4999" s="89"/>
      <c r="R4999" s="89"/>
      <c r="S4999" s="89"/>
      <c r="T4999" s="89"/>
    </row>
    <row r="5000" spans="2:20" s="86" customFormat="1" ht="10.199999999999999">
      <c r="B5000" s="87"/>
      <c r="C5000" s="87"/>
      <c r="D5000" s="89"/>
      <c r="R5000" s="89"/>
      <c r="S5000" s="89"/>
      <c r="T5000" s="89"/>
    </row>
    <row r="5001" spans="2:20" s="86" customFormat="1" ht="10.199999999999999">
      <c r="B5001" s="87"/>
      <c r="C5001" s="87"/>
      <c r="R5001" s="89"/>
      <c r="S5001" s="89"/>
      <c r="T5001" s="89"/>
    </row>
    <row r="5002" spans="2:20" s="86" customFormat="1" ht="10.199999999999999">
      <c r="B5002" s="87"/>
      <c r="C5002" s="87"/>
      <c r="R5002" s="89"/>
      <c r="S5002" s="89"/>
      <c r="T5002" s="89"/>
    </row>
    <row r="5003" spans="2:20" s="86" customFormat="1" ht="10.199999999999999">
      <c r="B5003" s="87"/>
      <c r="C5003" s="87"/>
      <c r="R5003" s="89"/>
      <c r="S5003" s="89"/>
      <c r="T5003" s="89"/>
    </row>
    <row r="5004" spans="2:20" s="86" customFormat="1" ht="10.199999999999999">
      <c r="B5004" s="87"/>
      <c r="C5004" s="87"/>
      <c r="R5004" s="89"/>
      <c r="S5004" s="89"/>
      <c r="T5004" s="89"/>
    </row>
    <row r="5005" spans="2:20" s="86" customFormat="1" ht="10.199999999999999">
      <c r="B5005" s="87"/>
      <c r="C5005" s="87"/>
      <c r="R5005" s="89"/>
      <c r="S5005" s="89"/>
      <c r="T5005" s="89"/>
    </row>
    <row r="5006" spans="2:20" s="86" customFormat="1" ht="10.199999999999999">
      <c r="B5006" s="87"/>
      <c r="C5006" s="87"/>
      <c r="R5006" s="89"/>
      <c r="S5006" s="89"/>
      <c r="T5006" s="89"/>
    </row>
    <row r="5007" spans="2:20" s="86" customFormat="1" ht="10.199999999999999">
      <c r="B5007" s="87"/>
      <c r="C5007" s="87"/>
      <c r="R5007" s="89"/>
      <c r="S5007" s="89"/>
      <c r="T5007" s="89"/>
    </row>
    <row r="5008" spans="2:20" s="86" customFormat="1" ht="10.199999999999999">
      <c r="B5008" s="87"/>
      <c r="C5008" s="87"/>
      <c r="R5008" s="89"/>
      <c r="S5008" s="89"/>
      <c r="T5008" s="89"/>
    </row>
    <row r="5009" spans="2:20" s="86" customFormat="1" ht="10.199999999999999">
      <c r="B5009" s="87"/>
      <c r="C5009" s="87"/>
      <c r="R5009" s="89"/>
      <c r="S5009" s="89"/>
      <c r="T5009" s="89"/>
    </row>
    <row r="5010" spans="2:20" s="86" customFormat="1" ht="10.199999999999999">
      <c r="B5010" s="87"/>
      <c r="C5010" s="87"/>
      <c r="R5010" s="89"/>
      <c r="S5010" s="89"/>
      <c r="T5010" s="89"/>
    </row>
    <row r="5011" spans="2:20" s="86" customFormat="1" ht="10.199999999999999">
      <c r="B5011" s="87"/>
      <c r="C5011" s="87"/>
      <c r="R5011" s="89"/>
      <c r="S5011" s="89"/>
      <c r="T5011" s="89"/>
    </row>
    <row r="5012" spans="2:20" s="86" customFormat="1" ht="10.199999999999999">
      <c r="B5012" s="87"/>
      <c r="C5012" s="87"/>
      <c r="R5012" s="89"/>
      <c r="S5012" s="89"/>
      <c r="T5012" s="89"/>
    </row>
    <row r="5013" spans="2:20" s="86" customFormat="1" ht="10.199999999999999">
      <c r="B5013" s="87"/>
      <c r="C5013" s="87"/>
      <c r="R5013" s="89"/>
      <c r="S5013" s="89"/>
      <c r="T5013" s="89"/>
    </row>
    <row r="5014" spans="2:20" s="86" customFormat="1" ht="10.199999999999999">
      <c r="B5014" s="87"/>
      <c r="C5014" s="87"/>
      <c r="R5014" s="89"/>
      <c r="S5014" s="89"/>
      <c r="T5014" s="89"/>
    </row>
    <row r="5015" spans="2:20" s="86" customFormat="1" ht="10.199999999999999">
      <c r="B5015" s="87"/>
      <c r="C5015" s="87"/>
      <c r="R5015" s="89"/>
      <c r="S5015" s="89"/>
      <c r="T5015" s="89"/>
    </row>
    <row r="5016" spans="2:20" s="86" customFormat="1" ht="10.199999999999999">
      <c r="B5016" s="87"/>
      <c r="C5016" s="87"/>
      <c r="R5016" s="89"/>
      <c r="S5016" s="89"/>
      <c r="T5016" s="89"/>
    </row>
    <row r="5017" spans="2:20" s="86" customFormat="1" ht="10.199999999999999">
      <c r="B5017" s="87"/>
      <c r="C5017" s="87"/>
      <c r="R5017" s="89"/>
      <c r="S5017" s="89"/>
      <c r="T5017" s="89"/>
    </row>
    <row r="5018" spans="2:20" s="86" customFormat="1" ht="10.199999999999999">
      <c r="B5018" s="87"/>
      <c r="C5018" s="87"/>
      <c r="R5018" s="89"/>
      <c r="S5018" s="89"/>
      <c r="T5018" s="89"/>
    </row>
    <row r="5019" spans="2:20" s="86" customFormat="1" ht="10.199999999999999">
      <c r="B5019" s="87"/>
      <c r="C5019" s="87"/>
      <c r="R5019" s="89"/>
      <c r="S5019" s="89"/>
      <c r="T5019" s="89"/>
    </row>
    <row r="5020" spans="2:20" s="86" customFormat="1" ht="10.199999999999999">
      <c r="B5020" s="87"/>
      <c r="C5020" s="87"/>
      <c r="R5020" s="89"/>
      <c r="S5020" s="89"/>
      <c r="T5020" s="89"/>
    </row>
    <row r="5021" spans="2:20" s="86" customFormat="1" ht="10.199999999999999">
      <c r="B5021" s="87"/>
      <c r="C5021" s="87"/>
      <c r="R5021" s="89"/>
      <c r="S5021" s="89"/>
      <c r="T5021" s="89"/>
    </row>
    <row r="5022" spans="2:20" s="86" customFormat="1" ht="10.199999999999999">
      <c r="B5022" s="87"/>
      <c r="C5022" s="87"/>
      <c r="R5022" s="89"/>
      <c r="S5022" s="89"/>
      <c r="T5022" s="89"/>
    </row>
    <row r="5023" spans="2:20" s="86" customFormat="1" ht="10.199999999999999">
      <c r="B5023" s="87"/>
      <c r="C5023" s="87"/>
      <c r="R5023" s="89"/>
      <c r="S5023" s="89"/>
      <c r="T5023" s="89"/>
    </row>
    <row r="5024" spans="2:20" s="86" customFormat="1" ht="10.199999999999999">
      <c r="B5024" s="87"/>
      <c r="C5024" s="87"/>
      <c r="R5024" s="89"/>
      <c r="S5024" s="89"/>
      <c r="T5024" s="89"/>
    </row>
    <row r="5025" spans="2:20" s="86" customFormat="1" ht="10.199999999999999">
      <c r="B5025" s="87"/>
      <c r="C5025" s="87"/>
      <c r="R5025" s="89"/>
      <c r="S5025" s="89"/>
      <c r="T5025" s="89"/>
    </row>
    <row r="5026" spans="2:20" s="86" customFormat="1" ht="10.199999999999999">
      <c r="B5026" s="87"/>
      <c r="C5026" s="87"/>
      <c r="R5026" s="89"/>
      <c r="S5026" s="89"/>
      <c r="T5026" s="89"/>
    </row>
    <row r="5027" spans="2:20" s="86" customFormat="1" ht="10.199999999999999">
      <c r="B5027" s="87"/>
      <c r="C5027" s="87"/>
      <c r="R5027" s="89"/>
      <c r="S5027" s="89"/>
      <c r="T5027" s="89"/>
    </row>
    <row r="5028" spans="2:20" s="86" customFormat="1" ht="10.199999999999999">
      <c r="B5028" s="87"/>
      <c r="C5028" s="87"/>
      <c r="R5028" s="89"/>
      <c r="S5028" s="89"/>
      <c r="T5028" s="89"/>
    </row>
    <row r="5029" spans="2:20" s="86" customFormat="1" ht="10.199999999999999">
      <c r="B5029" s="87"/>
      <c r="C5029" s="87"/>
      <c r="R5029" s="89"/>
      <c r="S5029" s="89"/>
      <c r="T5029" s="89"/>
    </row>
    <row r="5030" spans="2:20" s="86" customFormat="1" ht="10.199999999999999">
      <c r="B5030" s="87"/>
      <c r="C5030" s="87"/>
      <c r="R5030" s="89"/>
      <c r="S5030" s="89"/>
      <c r="T5030" s="89"/>
    </row>
    <row r="5031" spans="2:20" s="86" customFormat="1" ht="10.199999999999999">
      <c r="B5031" s="87"/>
      <c r="C5031" s="87"/>
      <c r="R5031" s="89"/>
      <c r="S5031" s="89"/>
      <c r="T5031" s="89"/>
    </row>
    <row r="5032" spans="2:20" s="86" customFormat="1" ht="10.199999999999999">
      <c r="B5032" s="87"/>
      <c r="C5032" s="87"/>
      <c r="R5032" s="89"/>
      <c r="S5032" s="89"/>
      <c r="T5032" s="89"/>
    </row>
    <row r="5033" spans="2:20" s="86" customFormat="1" ht="10.199999999999999">
      <c r="B5033" s="87"/>
      <c r="C5033" s="87"/>
      <c r="R5033" s="89"/>
      <c r="S5033" s="89"/>
      <c r="T5033" s="89"/>
    </row>
    <row r="5034" spans="2:20" s="86" customFormat="1" ht="10.199999999999999">
      <c r="B5034" s="87"/>
      <c r="C5034" s="87"/>
      <c r="R5034" s="89"/>
      <c r="S5034" s="89"/>
      <c r="T5034" s="89"/>
    </row>
    <row r="5035" spans="2:20" s="86" customFormat="1" ht="10.199999999999999">
      <c r="B5035" s="87"/>
      <c r="C5035" s="87"/>
      <c r="R5035" s="89"/>
      <c r="S5035" s="89"/>
      <c r="T5035" s="89"/>
    </row>
    <row r="5036" spans="2:20" s="86" customFormat="1" ht="10.199999999999999">
      <c r="B5036" s="87"/>
      <c r="C5036" s="87"/>
      <c r="R5036" s="89"/>
      <c r="S5036" s="89"/>
      <c r="T5036" s="89"/>
    </row>
    <row r="5037" spans="2:20" s="86" customFormat="1" ht="10.199999999999999">
      <c r="B5037" s="87"/>
      <c r="C5037" s="87"/>
      <c r="R5037" s="89"/>
      <c r="S5037" s="89"/>
      <c r="T5037" s="89"/>
    </row>
    <row r="5038" spans="2:20" s="86" customFormat="1" ht="10.199999999999999">
      <c r="B5038" s="87"/>
      <c r="C5038" s="87"/>
      <c r="R5038" s="89"/>
      <c r="S5038" s="89"/>
      <c r="T5038" s="89"/>
    </row>
    <row r="5039" spans="2:20" s="86" customFormat="1" ht="10.199999999999999">
      <c r="B5039" s="87"/>
      <c r="C5039" s="87"/>
      <c r="R5039" s="89"/>
      <c r="S5039" s="89"/>
      <c r="T5039" s="89"/>
    </row>
    <row r="5040" spans="2:20" s="86" customFormat="1" ht="10.199999999999999">
      <c r="B5040" s="87"/>
      <c r="C5040" s="87"/>
      <c r="R5040" s="89"/>
      <c r="S5040" s="89"/>
      <c r="T5040" s="89"/>
    </row>
    <row r="5041" spans="2:20" s="86" customFormat="1" ht="10.199999999999999">
      <c r="B5041" s="87"/>
      <c r="C5041" s="87"/>
      <c r="R5041" s="89"/>
      <c r="S5041" s="89"/>
      <c r="T5041" s="89"/>
    </row>
    <row r="5042" spans="2:20" s="86" customFormat="1" ht="10.199999999999999">
      <c r="B5042" s="87"/>
      <c r="C5042" s="87"/>
      <c r="R5042" s="89"/>
      <c r="S5042" s="89"/>
      <c r="T5042" s="89"/>
    </row>
    <row r="5043" spans="2:20" s="86" customFormat="1" ht="10.199999999999999">
      <c r="B5043" s="87"/>
      <c r="C5043" s="87"/>
      <c r="R5043" s="89"/>
      <c r="S5043" s="89"/>
      <c r="T5043" s="89"/>
    </row>
    <row r="5044" spans="2:20" s="86" customFormat="1" ht="10.199999999999999">
      <c r="B5044" s="87"/>
      <c r="C5044" s="87"/>
      <c r="R5044" s="89"/>
      <c r="S5044" s="89"/>
      <c r="T5044" s="89"/>
    </row>
    <row r="5045" spans="2:20" s="86" customFormat="1" ht="10.199999999999999">
      <c r="B5045" s="87"/>
      <c r="C5045" s="87"/>
      <c r="R5045" s="89"/>
      <c r="S5045" s="89"/>
      <c r="T5045" s="89"/>
    </row>
    <row r="5046" spans="2:20" s="86" customFormat="1" ht="10.199999999999999">
      <c r="B5046" s="87"/>
      <c r="C5046" s="87"/>
      <c r="R5046" s="89"/>
      <c r="S5046" s="89"/>
      <c r="T5046" s="89"/>
    </row>
    <row r="5047" spans="2:20" s="86" customFormat="1" ht="10.199999999999999">
      <c r="B5047" s="87"/>
      <c r="C5047" s="87"/>
      <c r="R5047" s="89"/>
      <c r="S5047" s="89"/>
      <c r="T5047" s="89"/>
    </row>
    <row r="5048" spans="2:20" s="86" customFormat="1" ht="10.199999999999999">
      <c r="B5048" s="87"/>
      <c r="C5048" s="87"/>
      <c r="R5048" s="89"/>
      <c r="S5048" s="89"/>
      <c r="T5048" s="89"/>
    </row>
    <row r="5049" spans="2:20" s="86" customFormat="1" ht="10.199999999999999">
      <c r="B5049" s="87"/>
      <c r="C5049" s="87"/>
      <c r="R5049" s="89"/>
      <c r="S5049" s="89"/>
      <c r="T5049" s="89"/>
    </row>
    <row r="5050" spans="2:20" s="86" customFormat="1" ht="10.199999999999999">
      <c r="B5050" s="87"/>
      <c r="C5050" s="87"/>
      <c r="R5050" s="89"/>
      <c r="S5050" s="89"/>
      <c r="T5050" s="89"/>
    </row>
    <row r="5051" spans="2:20" s="86" customFormat="1" ht="10.199999999999999">
      <c r="B5051" s="87"/>
      <c r="C5051" s="87"/>
      <c r="R5051" s="89"/>
      <c r="S5051" s="89"/>
      <c r="T5051" s="89"/>
    </row>
    <row r="5052" spans="2:20" s="86" customFormat="1" ht="10.199999999999999">
      <c r="B5052" s="87"/>
      <c r="C5052" s="87"/>
      <c r="R5052" s="89"/>
      <c r="S5052" s="89"/>
      <c r="T5052" s="89"/>
    </row>
    <row r="5053" spans="2:20" s="86" customFormat="1" ht="10.199999999999999">
      <c r="B5053" s="87"/>
      <c r="C5053" s="87"/>
      <c r="R5053" s="89"/>
      <c r="S5053" s="89"/>
      <c r="T5053" s="89"/>
    </row>
    <row r="5054" spans="2:20" s="86" customFormat="1" ht="10.199999999999999">
      <c r="B5054" s="87"/>
      <c r="C5054" s="87"/>
      <c r="R5054" s="89"/>
      <c r="S5054" s="89"/>
      <c r="T5054" s="89"/>
    </row>
    <row r="5055" spans="2:20" s="86" customFormat="1" ht="10.199999999999999">
      <c r="B5055" s="87"/>
      <c r="C5055" s="87"/>
      <c r="R5055" s="89"/>
      <c r="S5055" s="89"/>
      <c r="T5055" s="89"/>
    </row>
    <row r="5056" spans="2:20" s="86" customFormat="1" ht="10.199999999999999">
      <c r="B5056" s="87"/>
      <c r="C5056" s="87"/>
      <c r="R5056" s="89"/>
      <c r="S5056" s="89"/>
      <c r="T5056" s="89"/>
    </row>
    <row r="5057" spans="2:20" s="86" customFormat="1" ht="10.199999999999999">
      <c r="B5057" s="87"/>
      <c r="C5057" s="87"/>
      <c r="R5057" s="89"/>
      <c r="S5057" s="89"/>
      <c r="T5057" s="89"/>
    </row>
    <row r="5058" spans="2:20" s="86" customFormat="1" ht="10.199999999999999">
      <c r="B5058" s="87"/>
      <c r="C5058" s="87"/>
      <c r="R5058" s="89"/>
      <c r="S5058" s="89"/>
      <c r="T5058" s="89"/>
    </row>
    <row r="5059" spans="2:20" s="86" customFormat="1" ht="10.199999999999999">
      <c r="B5059" s="87"/>
      <c r="C5059" s="87"/>
      <c r="R5059" s="89"/>
      <c r="S5059" s="89"/>
      <c r="T5059" s="89"/>
    </row>
    <row r="5060" spans="2:20" s="86" customFormat="1" ht="10.199999999999999">
      <c r="B5060" s="87"/>
      <c r="C5060" s="87"/>
      <c r="R5060" s="89"/>
      <c r="S5060" s="89"/>
      <c r="T5060" s="89"/>
    </row>
    <row r="5061" spans="2:20" s="86" customFormat="1" ht="10.199999999999999">
      <c r="B5061" s="87"/>
      <c r="C5061" s="87"/>
      <c r="R5061" s="89"/>
      <c r="S5061" s="89"/>
      <c r="T5061" s="89"/>
    </row>
    <row r="5062" spans="2:20" s="86" customFormat="1" ht="10.199999999999999">
      <c r="B5062" s="87"/>
      <c r="C5062" s="87"/>
      <c r="R5062" s="89"/>
      <c r="S5062" s="89"/>
      <c r="T5062" s="89"/>
    </row>
    <row r="5063" spans="2:20" s="86" customFormat="1" ht="10.199999999999999">
      <c r="B5063" s="87"/>
      <c r="C5063" s="87"/>
      <c r="R5063" s="89"/>
      <c r="S5063" s="89"/>
      <c r="T5063" s="89"/>
    </row>
    <row r="5064" spans="2:20" s="86" customFormat="1" ht="10.199999999999999">
      <c r="B5064" s="87"/>
      <c r="C5064" s="87"/>
      <c r="R5064" s="89"/>
      <c r="S5064" s="89"/>
      <c r="T5064" s="89"/>
    </row>
    <row r="5065" spans="2:20" s="86" customFormat="1" ht="10.199999999999999">
      <c r="B5065" s="87"/>
      <c r="C5065" s="87"/>
      <c r="R5065" s="89"/>
      <c r="S5065" s="89"/>
      <c r="T5065" s="89"/>
    </row>
    <row r="5066" spans="2:20" s="86" customFormat="1" ht="10.199999999999999">
      <c r="B5066" s="87"/>
      <c r="C5066" s="87"/>
      <c r="R5066" s="89"/>
      <c r="S5066" s="89"/>
      <c r="T5066" s="89"/>
    </row>
    <row r="5067" spans="2:20" s="86" customFormat="1" ht="10.199999999999999">
      <c r="B5067" s="87"/>
      <c r="C5067" s="87"/>
      <c r="R5067" s="89"/>
      <c r="S5067" s="89"/>
      <c r="T5067" s="89"/>
    </row>
    <row r="5068" spans="2:20" s="86" customFormat="1" ht="10.199999999999999">
      <c r="B5068" s="87"/>
      <c r="C5068" s="87"/>
      <c r="R5068" s="89"/>
      <c r="S5068" s="89"/>
      <c r="T5068" s="89"/>
    </row>
    <row r="5069" spans="2:20" s="86" customFormat="1" ht="10.199999999999999">
      <c r="B5069" s="87"/>
      <c r="C5069" s="87"/>
      <c r="R5069" s="89"/>
      <c r="S5069" s="89"/>
      <c r="T5069" s="89"/>
    </row>
    <row r="5070" spans="2:20" s="86" customFormat="1" ht="10.199999999999999">
      <c r="B5070" s="87"/>
      <c r="C5070" s="87"/>
      <c r="R5070" s="89"/>
      <c r="S5070" s="89"/>
      <c r="T5070" s="89"/>
    </row>
    <row r="5071" spans="2:20" s="86" customFormat="1" ht="10.199999999999999">
      <c r="B5071" s="87"/>
      <c r="C5071" s="87"/>
      <c r="R5071" s="89"/>
      <c r="S5071" s="89"/>
      <c r="T5071" s="89"/>
    </row>
    <row r="5072" spans="2:20" s="86" customFormat="1" ht="10.199999999999999">
      <c r="B5072" s="87"/>
      <c r="C5072" s="87"/>
      <c r="R5072" s="89"/>
      <c r="S5072" s="89"/>
      <c r="T5072" s="89"/>
    </row>
    <row r="5073" spans="2:20" s="86" customFormat="1" ht="10.199999999999999">
      <c r="B5073" s="87"/>
      <c r="C5073" s="87"/>
      <c r="R5073" s="89"/>
      <c r="S5073" s="89"/>
      <c r="T5073" s="89"/>
    </row>
    <row r="5074" spans="2:20" s="86" customFormat="1" ht="10.199999999999999">
      <c r="B5074" s="87"/>
      <c r="C5074" s="87"/>
      <c r="R5074" s="89"/>
      <c r="S5074" s="89"/>
      <c r="T5074" s="89"/>
    </row>
    <row r="5075" spans="2:20" s="86" customFormat="1" ht="10.199999999999999">
      <c r="B5075" s="87"/>
      <c r="C5075" s="87"/>
      <c r="R5075" s="89"/>
      <c r="S5075" s="89"/>
      <c r="T5075" s="89"/>
    </row>
    <row r="5076" spans="2:20" s="86" customFormat="1" ht="10.199999999999999">
      <c r="B5076" s="87"/>
      <c r="C5076" s="87"/>
      <c r="R5076" s="89"/>
      <c r="S5076" s="89"/>
      <c r="T5076" s="89"/>
    </row>
    <row r="5077" spans="2:20" s="86" customFormat="1" ht="10.199999999999999">
      <c r="B5077" s="87"/>
      <c r="C5077" s="87"/>
      <c r="R5077" s="89"/>
      <c r="S5077" s="89"/>
      <c r="T5077" s="89"/>
    </row>
    <row r="5078" spans="2:20" s="86" customFormat="1" ht="10.199999999999999">
      <c r="B5078" s="87"/>
      <c r="C5078" s="87"/>
      <c r="R5078" s="89"/>
      <c r="S5078" s="89"/>
      <c r="T5078" s="89"/>
    </row>
    <row r="5079" spans="2:20" s="86" customFormat="1" ht="10.199999999999999">
      <c r="B5079" s="87"/>
      <c r="C5079" s="87"/>
      <c r="R5079" s="89"/>
      <c r="S5079" s="89"/>
      <c r="T5079" s="89"/>
    </row>
    <row r="5080" spans="2:20" s="86" customFormat="1" ht="10.199999999999999">
      <c r="B5080" s="87"/>
      <c r="C5080" s="87"/>
      <c r="R5080" s="89"/>
      <c r="S5080" s="89"/>
      <c r="T5080" s="89"/>
    </row>
    <row r="5081" spans="2:20" s="86" customFormat="1" ht="10.199999999999999">
      <c r="B5081" s="87"/>
      <c r="C5081" s="87"/>
      <c r="R5081" s="89"/>
      <c r="S5081" s="89"/>
      <c r="T5081" s="89"/>
    </row>
    <row r="5082" spans="2:20" s="86" customFormat="1" ht="10.199999999999999">
      <c r="B5082" s="87"/>
      <c r="C5082" s="87"/>
      <c r="R5082" s="89"/>
      <c r="S5082" s="89"/>
      <c r="T5082" s="89"/>
    </row>
    <row r="5083" spans="2:20" s="86" customFormat="1" ht="10.199999999999999">
      <c r="B5083" s="87"/>
      <c r="C5083" s="87"/>
      <c r="R5083" s="89"/>
      <c r="S5083" s="89"/>
      <c r="T5083" s="89"/>
    </row>
    <row r="5084" spans="2:20" s="86" customFormat="1" ht="10.199999999999999">
      <c r="B5084" s="87"/>
      <c r="C5084" s="87"/>
      <c r="R5084" s="89"/>
      <c r="S5084" s="89"/>
      <c r="T5084" s="89"/>
    </row>
    <row r="5085" spans="2:20" s="86" customFormat="1" ht="10.199999999999999">
      <c r="B5085" s="87"/>
      <c r="C5085" s="87"/>
      <c r="R5085" s="89"/>
      <c r="S5085" s="89"/>
      <c r="T5085" s="89"/>
    </row>
    <row r="5086" spans="2:20" s="86" customFormat="1" ht="10.199999999999999">
      <c r="B5086" s="87"/>
      <c r="C5086" s="87"/>
      <c r="R5086" s="89"/>
      <c r="S5086" s="89"/>
      <c r="T5086" s="89"/>
    </row>
    <row r="5087" spans="2:20" s="86" customFormat="1" ht="10.199999999999999">
      <c r="B5087" s="87"/>
      <c r="C5087" s="87"/>
      <c r="R5087" s="89"/>
      <c r="S5087" s="89"/>
      <c r="T5087" s="89"/>
    </row>
    <row r="5088" spans="2:20" s="86" customFormat="1" ht="10.199999999999999">
      <c r="B5088" s="87"/>
      <c r="C5088" s="87"/>
      <c r="R5088" s="89"/>
      <c r="S5088" s="89"/>
      <c r="T5088" s="89"/>
    </row>
    <row r="5089" spans="2:20" s="86" customFormat="1" ht="10.199999999999999">
      <c r="B5089" s="87"/>
      <c r="C5089" s="87"/>
      <c r="R5089" s="89"/>
      <c r="S5089" s="89"/>
      <c r="T5089" s="89"/>
    </row>
    <row r="5090" spans="2:20" s="86" customFormat="1" ht="10.199999999999999">
      <c r="B5090" s="87"/>
      <c r="C5090" s="87"/>
      <c r="R5090" s="89"/>
      <c r="S5090" s="89"/>
      <c r="T5090" s="89"/>
    </row>
    <row r="5091" spans="2:20" s="86" customFormat="1" ht="10.199999999999999">
      <c r="B5091" s="87"/>
      <c r="C5091" s="87"/>
      <c r="R5091" s="89"/>
      <c r="S5091" s="89"/>
      <c r="T5091" s="89"/>
    </row>
    <row r="5092" spans="2:20" s="86" customFormat="1" ht="10.199999999999999">
      <c r="B5092" s="87"/>
      <c r="C5092" s="87"/>
      <c r="R5092" s="89"/>
      <c r="S5092" s="89"/>
      <c r="T5092" s="89"/>
    </row>
    <row r="5093" spans="2:20" s="86" customFormat="1" ht="10.199999999999999">
      <c r="B5093" s="87"/>
      <c r="C5093" s="87"/>
      <c r="R5093" s="89"/>
      <c r="S5093" s="89"/>
      <c r="T5093" s="89"/>
    </row>
    <row r="5094" spans="2:20" s="86" customFormat="1" ht="10.199999999999999">
      <c r="B5094" s="87"/>
      <c r="C5094" s="87"/>
      <c r="R5094" s="89"/>
      <c r="S5094" s="89"/>
      <c r="T5094" s="89"/>
    </row>
    <row r="5095" spans="2:20" s="86" customFormat="1" ht="10.199999999999999">
      <c r="B5095" s="87"/>
      <c r="C5095" s="87"/>
      <c r="R5095" s="89"/>
      <c r="S5095" s="89"/>
      <c r="T5095" s="89"/>
    </row>
    <row r="5096" spans="2:20" s="86" customFormat="1" ht="10.199999999999999">
      <c r="B5096" s="87"/>
      <c r="C5096" s="87"/>
      <c r="R5096" s="89"/>
      <c r="S5096" s="89"/>
      <c r="T5096" s="89"/>
    </row>
    <row r="5097" spans="2:20" s="86" customFormat="1" ht="10.199999999999999">
      <c r="B5097" s="87"/>
      <c r="C5097" s="87"/>
      <c r="R5097" s="89"/>
      <c r="S5097" s="89"/>
      <c r="T5097" s="89"/>
    </row>
    <row r="5098" spans="2:20" s="86" customFormat="1" ht="10.199999999999999">
      <c r="B5098" s="87"/>
      <c r="C5098" s="87"/>
      <c r="R5098" s="89"/>
      <c r="S5098" s="89"/>
      <c r="T5098" s="89"/>
    </row>
    <row r="5099" spans="2:20" s="86" customFormat="1" ht="10.199999999999999">
      <c r="B5099" s="87"/>
      <c r="C5099" s="87"/>
      <c r="R5099" s="89"/>
      <c r="S5099" s="89"/>
      <c r="T5099" s="89"/>
    </row>
    <row r="5100" spans="2:20" s="86" customFormat="1" ht="10.199999999999999">
      <c r="B5100" s="87"/>
      <c r="C5100" s="87"/>
      <c r="R5100" s="89"/>
      <c r="S5100" s="89"/>
      <c r="T5100" s="89"/>
    </row>
    <row r="5101" spans="2:20" s="86" customFormat="1" ht="10.199999999999999">
      <c r="B5101" s="87"/>
      <c r="C5101" s="87"/>
      <c r="R5101" s="89"/>
      <c r="S5101" s="89"/>
      <c r="T5101" s="89"/>
    </row>
    <row r="5102" spans="2:20" s="86" customFormat="1" ht="10.199999999999999">
      <c r="B5102" s="87"/>
      <c r="C5102" s="87"/>
      <c r="R5102" s="89"/>
      <c r="S5102" s="89"/>
      <c r="T5102" s="89"/>
    </row>
    <row r="5103" spans="2:20" s="86" customFormat="1" ht="10.199999999999999">
      <c r="B5103" s="87"/>
      <c r="C5103" s="87"/>
      <c r="R5103" s="89"/>
      <c r="S5103" s="89"/>
      <c r="T5103" s="89"/>
    </row>
    <row r="5104" spans="2:20" s="86" customFormat="1" ht="10.199999999999999">
      <c r="B5104" s="87"/>
      <c r="C5104" s="87"/>
      <c r="R5104" s="89"/>
      <c r="S5104" s="89"/>
      <c r="T5104" s="89"/>
    </row>
    <row r="5105" spans="2:20" s="86" customFormat="1" ht="10.199999999999999">
      <c r="B5105" s="87"/>
      <c r="C5105" s="87"/>
      <c r="R5105" s="89"/>
      <c r="S5105" s="89"/>
      <c r="T5105" s="89"/>
    </row>
    <row r="5106" spans="2:20" s="86" customFormat="1" ht="10.199999999999999">
      <c r="B5106" s="87"/>
      <c r="C5106" s="87"/>
      <c r="R5106" s="89"/>
      <c r="S5106" s="89"/>
      <c r="T5106" s="89"/>
    </row>
    <row r="5107" spans="2:20" s="86" customFormat="1" ht="10.199999999999999">
      <c r="B5107" s="87"/>
      <c r="C5107" s="87"/>
      <c r="R5107" s="89"/>
      <c r="S5107" s="89"/>
      <c r="T5107" s="89"/>
    </row>
    <row r="5108" spans="2:20" s="86" customFormat="1" ht="10.199999999999999">
      <c r="B5108" s="87"/>
      <c r="C5108" s="87"/>
      <c r="R5108" s="89"/>
      <c r="S5108" s="89"/>
      <c r="T5108" s="89"/>
    </row>
    <row r="5109" spans="2:20" s="86" customFormat="1" ht="10.199999999999999">
      <c r="B5109" s="87"/>
      <c r="C5109" s="87"/>
      <c r="R5109" s="89"/>
      <c r="S5109" s="89"/>
      <c r="T5109" s="89"/>
    </row>
    <row r="5110" spans="2:20" s="86" customFormat="1" ht="10.199999999999999">
      <c r="B5110" s="87"/>
      <c r="C5110" s="87"/>
      <c r="R5110" s="89"/>
      <c r="S5110" s="89"/>
      <c r="T5110" s="89"/>
    </row>
    <row r="5111" spans="2:20" s="86" customFormat="1" ht="10.199999999999999">
      <c r="B5111" s="87"/>
      <c r="C5111" s="87"/>
      <c r="R5111" s="89"/>
      <c r="S5111" s="89"/>
      <c r="T5111" s="89"/>
    </row>
    <row r="5112" spans="2:20" s="86" customFormat="1" ht="10.199999999999999">
      <c r="B5112" s="87"/>
      <c r="C5112" s="87"/>
      <c r="R5112" s="89"/>
      <c r="S5112" s="89"/>
      <c r="T5112" s="89"/>
    </row>
    <row r="5113" spans="2:20" s="86" customFormat="1" ht="10.199999999999999">
      <c r="B5113" s="87"/>
      <c r="C5113" s="87"/>
      <c r="R5113" s="89"/>
      <c r="S5113" s="89"/>
      <c r="T5113" s="89"/>
    </row>
    <row r="5114" spans="2:20" s="86" customFormat="1" ht="10.199999999999999">
      <c r="B5114" s="87"/>
      <c r="C5114" s="87"/>
      <c r="R5114" s="89"/>
      <c r="S5114" s="89"/>
      <c r="T5114" s="89"/>
    </row>
    <row r="5115" spans="2:20" s="86" customFormat="1" ht="10.199999999999999">
      <c r="B5115" s="87"/>
      <c r="C5115" s="87"/>
      <c r="R5115" s="89"/>
      <c r="S5115" s="89"/>
      <c r="T5115" s="89"/>
    </row>
    <row r="5116" spans="2:20" s="86" customFormat="1" ht="10.199999999999999">
      <c r="B5116" s="87"/>
      <c r="C5116" s="87"/>
      <c r="R5116" s="89"/>
      <c r="S5116" s="89"/>
      <c r="T5116" s="89"/>
    </row>
    <row r="5117" spans="2:20" s="86" customFormat="1" ht="10.199999999999999">
      <c r="B5117" s="87"/>
      <c r="C5117" s="87"/>
      <c r="R5117" s="89"/>
      <c r="S5117" s="89"/>
      <c r="T5117" s="89"/>
    </row>
    <row r="5118" spans="2:20" s="86" customFormat="1" ht="10.199999999999999">
      <c r="B5118" s="87"/>
      <c r="C5118" s="87"/>
      <c r="R5118" s="89"/>
      <c r="S5118" s="89"/>
      <c r="T5118" s="89"/>
    </row>
    <row r="5119" spans="2:20" s="86" customFormat="1" ht="10.199999999999999">
      <c r="B5119" s="87"/>
      <c r="C5119" s="87"/>
      <c r="R5119" s="89"/>
      <c r="S5119" s="89"/>
      <c r="T5119" s="89"/>
    </row>
    <row r="5120" spans="2:20" s="86" customFormat="1" ht="10.199999999999999">
      <c r="B5120" s="87"/>
      <c r="C5120" s="87"/>
      <c r="R5120" s="89"/>
      <c r="S5120" s="89"/>
      <c r="T5120" s="89"/>
    </row>
    <row r="5121" spans="2:20" s="86" customFormat="1" ht="10.199999999999999">
      <c r="B5121" s="87"/>
      <c r="C5121" s="87"/>
      <c r="R5121" s="89"/>
      <c r="S5121" s="89"/>
      <c r="T5121" s="89"/>
    </row>
    <row r="5122" spans="2:20" s="86" customFormat="1" ht="10.199999999999999">
      <c r="B5122" s="87"/>
      <c r="C5122" s="87"/>
      <c r="R5122" s="89"/>
      <c r="S5122" s="89"/>
      <c r="T5122" s="89"/>
    </row>
    <row r="5123" spans="2:20" s="86" customFormat="1" ht="10.199999999999999">
      <c r="B5123" s="87"/>
      <c r="C5123" s="87"/>
      <c r="R5123" s="89"/>
      <c r="S5123" s="89"/>
      <c r="T5123" s="89"/>
    </row>
    <row r="5124" spans="2:20" s="86" customFormat="1" ht="10.199999999999999">
      <c r="B5124" s="87"/>
      <c r="C5124" s="87"/>
      <c r="R5124" s="89"/>
      <c r="S5124" s="89"/>
      <c r="T5124" s="89"/>
    </row>
    <row r="5125" spans="2:20" s="86" customFormat="1" ht="10.199999999999999">
      <c r="B5125" s="87"/>
      <c r="C5125" s="87"/>
      <c r="R5125" s="89"/>
      <c r="S5125" s="89"/>
      <c r="T5125" s="89"/>
    </row>
    <row r="5126" spans="2:20" s="86" customFormat="1" ht="10.199999999999999">
      <c r="B5126" s="87"/>
      <c r="C5126" s="87"/>
      <c r="R5126" s="89"/>
      <c r="S5126" s="89"/>
      <c r="T5126" s="89"/>
    </row>
    <row r="5127" spans="2:20" s="86" customFormat="1" ht="10.199999999999999">
      <c r="B5127" s="87"/>
      <c r="C5127" s="87"/>
      <c r="R5127" s="89"/>
      <c r="S5127" s="89"/>
      <c r="T5127" s="89"/>
    </row>
    <row r="5128" spans="2:20" s="86" customFormat="1" ht="10.199999999999999">
      <c r="B5128" s="87"/>
      <c r="C5128" s="87"/>
      <c r="R5128" s="89"/>
      <c r="S5128" s="89"/>
      <c r="T5128" s="89"/>
    </row>
    <row r="5129" spans="2:20" s="86" customFormat="1" ht="10.199999999999999">
      <c r="B5129" s="87"/>
      <c r="C5129" s="87"/>
      <c r="R5129" s="89"/>
      <c r="S5129" s="89"/>
      <c r="T5129" s="89"/>
    </row>
    <row r="5130" spans="2:20" s="86" customFormat="1" ht="10.199999999999999">
      <c r="B5130" s="87"/>
      <c r="C5130" s="87"/>
      <c r="R5130" s="89"/>
      <c r="S5130" s="89"/>
      <c r="T5130" s="89"/>
    </row>
    <row r="5131" spans="2:20" s="86" customFormat="1" ht="10.199999999999999">
      <c r="B5131" s="87"/>
      <c r="C5131" s="87"/>
      <c r="R5131" s="89"/>
      <c r="S5131" s="89"/>
      <c r="T5131" s="89"/>
    </row>
    <row r="5132" spans="2:20" s="86" customFormat="1" ht="10.199999999999999">
      <c r="B5132" s="87"/>
      <c r="C5132" s="87"/>
      <c r="R5132" s="89"/>
      <c r="S5132" s="89"/>
      <c r="T5132" s="89"/>
    </row>
    <row r="5133" spans="2:20" s="86" customFormat="1" ht="10.199999999999999">
      <c r="B5133" s="87"/>
      <c r="C5133" s="87"/>
      <c r="R5133" s="89"/>
      <c r="S5133" s="89"/>
      <c r="T5133" s="89"/>
    </row>
    <row r="5134" spans="2:20" s="86" customFormat="1" ht="10.199999999999999">
      <c r="B5134" s="87"/>
      <c r="C5134" s="87"/>
      <c r="R5134" s="89"/>
      <c r="S5134" s="89"/>
      <c r="T5134" s="89"/>
    </row>
    <row r="5135" spans="2:20" s="86" customFormat="1" ht="10.199999999999999">
      <c r="B5135" s="87"/>
      <c r="C5135" s="87"/>
      <c r="R5135" s="89"/>
      <c r="S5135" s="89"/>
      <c r="T5135" s="89"/>
    </row>
    <row r="5136" spans="2:20" s="86" customFormat="1" ht="10.199999999999999">
      <c r="B5136" s="87"/>
      <c r="C5136" s="87"/>
      <c r="R5136" s="89"/>
      <c r="S5136" s="89"/>
      <c r="T5136" s="89"/>
    </row>
    <row r="5137" spans="2:20" s="86" customFormat="1" ht="10.199999999999999">
      <c r="B5137" s="87"/>
      <c r="C5137" s="87"/>
      <c r="R5137" s="89"/>
      <c r="S5137" s="89"/>
      <c r="T5137" s="89"/>
    </row>
    <row r="5138" spans="2:20" s="86" customFormat="1" ht="10.199999999999999">
      <c r="B5138" s="87"/>
      <c r="C5138" s="87"/>
      <c r="R5138" s="89"/>
      <c r="S5138" s="89"/>
      <c r="T5138" s="89"/>
    </row>
    <row r="5139" spans="2:20" s="86" customFormat="1" ht="10.199999999999999">
      <c r="B5139" s="87"/>
      <c r="C5139" s="87"/>
      <c r="R5139" s="89"/>
      <c r="S5139" s="89"/>
      <c r="T5139" s="89"/>
    </row>
    <row r="5140" spans="2:20" s="86" customFormat="1" ht="10.199999999999999">
      <c r="B5140" s="87"/>
      <c r="C5140" s="87"/>
      <c r="R5140" s="89"/>
      <c r="S5140" s="89"/>
      <c r="T5140" s="89"/>
    </row>
    <row r="5141" spans="2:20" s="86" customFormat="1" ht="10.199999999999999">
      <c r="B5141" s="87"/>
      <c r="C5141" s="87"/>
      <c r="R5141" s="89"/>
      <c r="S5141" s="89"/>
      <c r="T5141" s="89"/>
    </row>
    <row r="5142" spans="2:20" s="86" customFormat="1" ht="10.199999999999999">
      <c r="B5142" s="87"/>
      <c r="C5142" s="87"/>
      <c r="R5142" s="89"/>
      <c r="S5142" s="89"/>
      <c r="T5142" s="89"/>
    </row>
    <row r="5143" spans="2:20" s="86" customFormat="1" ht="10.199999999999999">
      <c r="B5143" s="87"/>
      <c r="C5143" s="87"/>
      <c r="R5143" s="89"/>
      <c r="S5143" s="89"/>
      <c r="T5143" s="89"/>
    </row>
    <row r="5144" spans="2:20" s="86" customFormat="1" ht="10.199999999999999">
      <c r="B5144" s="87"/>
      <c r="C5144" s="87"/>
      <c r="R5144" s="89"/>
      <c r="S5144" s="89"/>
      <c r="T5144" s="89"/>
    </row>
    <row r="5145" spans="2:20" s="86" customFormat="1" ht="10.199999999999999">
      <c r="B5145" s="87"/>
      <c r="C5145" s="87"/>
      <c r="R5145" s="89"/>
      <c r="S5145" s="89"/>
      <c r="T5145" s="89"/>
    </row>
    <row r="5146" spans="2:20" s="86" customFormat="1" ht="10.199999999999999">
      <c r="B5146" s="87"/>
      <c r="C5146" s="87"/>
      <c r="R5146" s="89"/>
      <c r="S5146" s="89"/>
      <c r="T5146" s="89"/>
    </row>
    <row r="5147" spans="2:20" s="86" customFormat="1" ht="10.199999999999999">
      <c r="B5147" s="87"/>
      <c r="C5147" s="87"/>
      <c r="R5147" s="89"/>
      <c r="S5147" s="89"/>
      <c r="T5147" s="89"/>
    </row>
    <row r="5148" spans="2:20" s="86" customFormat="1" ht="10.199999999999999">
      <c r="B5148" s="87"/>
      <c r="C5148" s="87"/>
      <c r="R5148" s="89"/>
      <c r="S5148" s="89"/>
      <c r="T5148" s="89"/>
    </row>
    <row r="5149" spans="2:20" s="86" customFormat="1" ht="10.199999999999999">
      <c r="B5149" s="87"/>
      <c r="C5149" s="87"/>
      <c r="R5149" s="89"/>
      <c r="S5149" s="89"/>
      <c r="T5149" s="89"/>
    </row>
    <row r="5150" spans="2:20" s="86" customFormat="1" ht="10.199999999999999">
      <c r="B5150" s="87"/>
      <c r="C5150" s="87"/>
      <c r="R5150" s="89"/>
      <c r="S5150" s="89"/>
      <c r="T5150" s="89"/>
    </row>
    <row r="5151" spans="2:20" s="86" customFormat="1" ht="10.199999999999999">
      <c r="B5151" s="87"/>
      <c r="C5151" s="87"/>
      <c r="R5151" s="89"/>
      <c r="S5151" s="89"/>
      <c r="T5151" s="89"/>
    </row>
    <row r="5152" spans="2:20" s="86" customFormat="1" ht="10.199999999999999">
      <c r="B5152" s="87"/>
      <c r="C5152" s="87"/>
      <c r="R5152" s="89"/>
      <c r="S5152" s="89"/>
      <c r="T5152" s="89"/>
    </row>
    <row r="5153" spans="2:20" s="86" customFormat="1" ht="10.199999999999999">
      <c r="B5153" s="87"/>
      <c r="C5153" s="87"/>
      <c r="R5153" s="89"/>
      <c r="S5153" s="89"/>
      <c r="T5153" s="89"/>
    </row>
    <row r="5154" spans="2:20" s="86" customFormat="1" ht="10.199999999999999">
      <c r="B5154" s="87"/>
      <c r="C5154" s="87"/>
      <c r="R5154" s="89"/>
      <c r="S5154" s="89"/>
      <c r="T5154" s="89"/>
    </row>
    <row r="5155" spans="2:20" s="86" customFormat="1" ht="10.199999999999999">
      <c r="B5155" s="87"/>
      <c r="C5155" s="87"/>
      <c r="R5155" s="89"/>
      <c r="S5155" s="89"/>
      <c r="T5155" s="89"/>
    </row>
    <row r="5156" spans="2:20" s="86" customFormat="1" ht="10.199999999999999">
      <c r="B5156" s="87"/>
      <c r="C5156" s="87"/>
      <c r="R5156" s="89"/>
      <c r="S5156" s="89"/>
      <c r="T5156" s="89"/>
    </row>
    <row r="5157" spans="2:20" s="86" customFormat="1" ht="10.199999999999999">
      <c r="B5157" s="87"/>
      <c r="C5157" s="87"/>
      <c r="R5157" s="89"/>
      <c r="S5157" s="89"/>
      <c r="T5157" s="89"/>
    </row>
    <row r="5158" spans="2:20" s="86" customFormat="1" ht="10.199999999999999">
      <c r="B5158" s="87"/>
      <c r="C5158" s="87"/>
      <c r="R5158" s="89"/>
      <c r="S5158" s="89"/>
      <c r="T5158" s="89"/>
    </row>
    <row r="5159" spans="2:20" s="86" customFormat="1" ht="10.199999999999999">
      <c r="B5159" s="87"/>
      <c r="C5159" s="87"/>
      <c r="R5159" s="89"/>
      <c r="S5159" s="89"/>
      <c r="T5159" s="89"/>
    </row>
    <row r="5160" spans="2:20" s="86" customFormat="1" ht="10.199999999999999">
      <c r="B5160" s="87"/>
      <c r="C5160" s="87"/>
      <c r="R5160" s="89"/>
      <c r="S5160" s="89"/>
      <c r="T5160" s="89"/>
    </row>
    <row r="5161" spans="2:20" s="86" customFormat="1" ht="10.199999999999999">
      <c r="B5161" s="87"/>
      <c r="C5161" s="87"/>
      <c r="R5161" s="89"/>
      <c r="S5161" s="89"/>
      <c r="T5161" s="89"/>
    </row>
    <row r="5162" spans="2:20" s="86" customFormat="1" ht="10.199999999999999">
      <c r="B5162" s="87"/>
      <c r="C5162" s="87"/>
      <c r="R5162" s="89"/>
      <c r="S5162" s="89"/>
      <c r="T5162" s="89"/>
    </row>
    <row r="5163" spans="2:20" s="86" customFormat="1" ht="10.199999999999999">
      <c r="B5163" s="87"/>
      <c r="C5163" s="87"/>
      <c r="R5163" s="89"/>
      <c r="S5163" s="89"/>
      <c r="T5163" s="89"/>
    </row>
    <row r="5164" spans="2:20" s="86" customFormat="1" ht="10.199999999999999">
      <c r="B5164" s="87"/>
      <c r="C5164" s="87"/>
      <c r="R5164" s="89"/>
      <c r="S5164" s="89"/>
      <c r="T5164" s="89"/>
    </row>
    <row r="5165" spans="2:20" s="86" customFormat="1" ht="10.199999999999999">
      <c r="B5165" s="87"/>
      <c r="C5165" s="87"/>
      <c r="R5165" s="89"/>
      <c r="S5165" s="89"/>
      <c r="T5165" s="89"/>
    </row>
    <row r="5166" spans="2:20" s="86" customFormat="1" ht="10.199999999999999">
      <c r="B5166" s="87"/>
      <c r="C5166" s="87"/>
      <c r="R5166" s="89"/>
      <c r="S5166" s="89"/>
      <c r="T5166" s="89"/>
    </row>
    <row r="5167" spans="2:20" s="86" customFormat="1" ht="10.199999999999999">
      <c r="B5167" s="87"/>
      <c r="C5167" s="87"/>
      <c r="R5167" s="89"/>
      <c r="S5167" s="89"/>
      <c r="T5167" s="89"/>
    </row>
    <row r="5168" spans="2:20" s="86" customFormat="1" ht="10.199999999999999">
      <c r="B5168" s="87"/>
      <c r="C5168" s="87"/>
      <c r="R5168" s="89"/>
      <c r="S5168" s="89"/>
      <c r="T5168" s="89"/>
    </row>
    <row r="5169" spans="2:20" s="86" customFormat="1" ht="10.199999999999999">
      <c r="B5169" s="87"/>
      <c r="C5169" s="87"/>
      <c r="R5169" s="89"/>
      <c r="S5169" s="89"/>
      <c r="T5169" s="89"/>
    </row>
    <row r="5170" spans="2:20" s="86" customFormat="1" ht="10.199999999999999">
      <c r="B5170" s="87"/>
      <c r="C5170" s="87"/>
      <c r="R5170" s="89"/>
      <c r="S5170" s="89"/>
      <c r="T5170" s="89"/>
    </row>
    <row r="5171" spans="2:20" s="86" customFormat="1" ht="10.199999999999999">
      <c r="B5171" s="87"/>
      <c r="C5171" s="87"/>
      <c r="R5171" s="89"/>
      <c r="S5171" s="89"/>
      <c r="T5171" s="89"/>
    </row>
    <row r="5172" spans="2:20" s="86" customFormat="1" ht="10.199999999999999">
      <c r="B5172" s="87"/>
      <c r="C5172" s="87"/>
      <c r="R5172" s="89"/>
      <c r="S5172" s="89"/>
      <c r="T5172" s="89"/>
    </row>
    <row r="5173" spans="2:20" s="86" customFormat="1" ht="10.199999999999999">
      <c r="B5173" s="87"/>
      <c r="C5173" s="87"/>
      <c r="R5173" s="89"/>
      <c r="S5173" s="89"/>
      <c r="T5173" s="89"/>
    </row>
    <row r="5174" spans="2:20" s="86" customFormat="1" ht="10.199999999999999">
      <c r="B5174" s="87"/>
      <c r="C5174" s="87"/>
      <c r="R5174" s="89"/>
      <c r="S5174" s="89"/>
      <c r="T5174" s="89"/>
    </row>
    <row r="5175" spans="2:20" s="86" customFormat="1" ht="10.199999999999999">
      <c r="B5175" s="87"/>
      <c r="C5175" s="87"/>
      <c r="R5175" s="89"/>
      <c r="S5175" s="89"/>
      <c r="T5175" s="89"/>
    </row>
    <row r="5176" spans="2:20" s="86" customFormat="1" ht="10.199999999999999">
      <c r="B5176" s="87"/>
      <c r="C5176" s="87"/>
      <c r="R5176" s="89"/>
      <c r="S5176" s="89"/>
      <c r="T5176" s="89"/>
    </row>
    <row r="5177" spans="2:20" s="86" customFormat="1" ht="10.199999999999999">
      <c r="B5177" s="87"/>
      <c r="C5177" s="87"/>
      <c r="R5177" s="89"/>
      <c r="S5177" s="89"/>
      <c r="T5177" s="89"/>
    </row>
    <row r="5178" spans="2:20" s="86" customFormat="1" ht="10.199999999999999">
      <c r="B5178" s="87"/>
      <c r="C5178" s="87"/>
      <c r="R5178" s="89"/>
      <c r="S5178" s="89"/>
      <c r="T5178" s="89"/>
    </row>
    <row r="5179" spans="2:20" s="86" customFormat="1" ht="10.199999999999999">
      <c r="B5179" s="87"/>
      <c r="C5179" s="87"/>
      <c r="R5179" s="89"/>
      <c r="S5179" s="89"/>
      <c r="T5179" s="89"/>
    </row>
    <row r="5180" spans="2:20" s="86" customFormat="1" ht="10.199999999999999">
      <c r="B5180" s="87"/>
      <c r="C5180" s="87"/>
      <c r="R5180" s="89"/>
      <c r="S5180" s="89"/>
      <c r="T5180" s="89"/>
    </row>
    <row r="5181" spans="2:20" s="86" customFormat="1" ht="10.199999999999999">
      <c r="B5181" s="87"/>
      <c r="C5181" s="87"/>
      <c r="R5181" s="89"/>
      <c r="S5181" s="89"/>
      <c r="T5181" s="89"/>
    </row>
    <row r="5182" spans="2:20" s="86" customFormat="1" ht="10.199999999999999">
      <c r="B5182" s="87"/>
      <c r="C5182" s="87"/>
      <c r="R5182" s="89"/>
      <c r="S5182" s="89"/>
      <c r="T5182" s="89"/>
    </row>
    <row r="5183" spans="2:20" s="86" customFormat="1" ht="10.199999999999999">
      <c r="B5183" s="87"/>
      <c r="C5183" s="87"/>
      <c r="R5183" s="89"/>
      <c r="S5183" s="89"/>
      <c r="T5183" s="89"/>
    </row>
    <row r="5184" spans="2:20" s="86" customFormat="1" ht="10.199999999999999">
      <c r="B5184" s="87"/>
      <c r="C5184" s="87"/>
      <c r="R5184" s="89"/>
      <c r="S5184" s="89"/>
      <c r="T5184" s="89"/>
    </row>
    <row r="5185" spans="2:20" s="86" customFormat="1" ht="10.199999999999999">
      <c r="B5185" s="87"/>
      <c r="C5185" s="87"/>
      <c r="R5185" s="89"/>
      <c r="S5185" s="89"/>
      <c r="T5185" s="89"/>
    </row>
    <row r="5186" spans="2:20" s="86" customFormat="1" ht="10.199999999999999">
      <c r="B5186" s="87"/>
      <c r="C5186" s="87"/>
      <c r="R5186" s="89"/>
      <c r="S5186" s="89"/>
      <c r="T5186" s="89"/>
    </row>
    <row r="5187" spans="2:20" s="86" customFormat="1" ht="10.199999999999999">
      <c r="B5187" s="87"/>
      <c r="C5187" s="87"/>
      <c r="R5187" s="89"/>
      <c r="S5187" s="89"/>
      <c r="T5187" s="89"/>
    </row>
    <row r="5188" spans="2:20" s="86" customFormat="1" ht="10.199999999999999">
      <c r="B5188" s="87"/>
      <c r="C5188" s="87"/>
      <c r="R5188" s="89"/>
      <c r="S5188" s="89"/>
      <c r="T5188" s="89"/>
    </row>
    <row r="5189" spans="2:20" s="86" customFormat="1" ht="10.199999999999999">
      <c r="B5189" s="87"/>
      <c r="C5189" s="87"/>
      <c r="R5189" s="89"/>
      <c r="S5189" s="89"/>
      <c r="T5189" s="89"/>
    </row>
    <row r="5190" spans="2:20" s="86" customFormat="1" ht="10.199999999999999">
      <c r="B5190" s="87"/>
      <c r="C5190" s="87"/>
      <c r="R5190" s="89"/>
      <c r="S5190" s="89"/>
      <c r="T5190" s="89"/>
    </row>
    <row r="5191" spans="2:20" s="86" customFormat="1" ht="10.199999999999999">
      <c r="B5191" s="87"/>
      <c r="C5191" s="87"/>
      <c r="R5191" s="89"/>
      <c r="S5191" s="89"/>
      <c r="T5191" s="89"/>
    </row>
    <row r="5192" spans="2:20" s="86" customFormat="1" ht="10.199999999999999">
      <c r="B5192" s="87"/>
      <c r="C5192" s="87"/>
      <c r="R5192" s="89"/>
      <c r="S5192" s="89"/>
      <c r="T5192" s="89"/>
    </row>
    <row r="5193" spans="2:20" s="86" customFormat="1" ht="10.199999999999999">
      <c r="B5193" s="87"/>
      <c r="C5193" s="87"/>
      <c r="R5193" s="89"/>
      <c r="S5193" s="89"/>
      <c r="T5193" s="89"/>
    </row>
    <row r="5194" spans="2:20" s="86" customFormat="1" ht="10.199999999999999">
      <c r="B5194" s="87"/>
      <c r="C5194" s="87"/>
      <c r="R5194" s="89"/>
      <c r="S5194" s="89"/>
      <c r="T5194" s="89"/>
    </row>
    <row r="5195" spans="2:20" s="86" customFormat="1" ht="10.199999999999999">
      <c r="B5195" s="87"/>
      <c r="C5195" s="87"/>
      <c r="R5195" s="89"/>
      <c r="S5195" s="89"/>
      <c r="T5195" s="89"/>
    </row>
    <row r="5196" spans="2:20" s="86" customFormat="1" ht="10.199999999999999">
      <c r="B5196" s="87"/>
      <c r="C5196" s="87"/>
      <c r="R5196" s="89"/>
      <c r="S5196" s="89"/>
      <c r="T5196" s="89"/>
    </row>
    <row r="5197" spans="2:20" s="86" customFormat="1" ht="10.199999999999999">
      <c r="B5197" s="87"/>
      <c r="C5197" s="87"/>
      <c r="R5197" s="89"/>
      <c r="S5197" s="89"/>
      <c r="T5197" s="89"/>
    </row>
    <row r="5198" spans="2:20" s="86" customFormat="1" ht="10.199999999999999">
      <c r="B5198" s="87"/>
      <c r="C5198" s="87"/>
      <c r="R5198" s="89"/>
      <c r="S5198" s="89"/>
      <c r="T5198" s="89"/>
    </row>
    <row r="5199" spans="2:20" s="86" customFormat="1" ht="10.199999999999999">
      <c r="B5199" s="87"/>
      <c r="C5199" s="87"/>
      <c r="R5199" s="89"/>
      <c r="S5199" s="89"/>
      <c r="T5199" s="89"/>
    </row>
    <row r="5200" spans="2:20" s="86" customFormat="1" ht="10.199999999999999">
      <c r="B5200" s="87"/>
      <c r="C5200" s="87"/>
      <c r="R5200" s="89"/>
      <c r="S5200" s="89"/>
      <c r="T5200" s="89"/>
    </row>
    <row r="5201" spans="2:20" s="86" customFormat="1" ht="10.199999999999999">
      <c r="B5201" s="87"/>
      <c r="C5201" s="87"/>
      <c r="R5201" s="89"/>
      <c r="S5201" s="89"/>
      <c r="T5201" s="89"/>
    </row>
    <row r="5202" spans="2:20" s="86" customFormat="1" ht="10.199999999999999">
      <c r="B5202" s="87"/>
      <c r="C5202" s="87"/>
      <c r="R5202" s="89"/>
      <c r="S5202" s="89"/>
      <c r="T5202" s="89"/>
    </row>
    <row r="5203" spans="2:20" s="86" customFormat="1" ht="10.199999999999999">
      <c r="B5203" s="87"/>
      <c r="C5203" s="87"/>
      <c r="R5203" s="89"/>
      <c r="S5203" s="89"/>
      <c r="T5203" s="89"/>
    </row>
    <row r="5204" spans="2:20" s="86" customFormat="1" ht="10.199999999999999">
      <c r="B5204" s="87"/>
      <c r="C5204" s="87"/>
      <c r="R5204" s="89"/>
      <c r="S5204" s="89"/>
      <c r="T5204" s="89"/>
    </row>
    <row r="5205" spans="2:20" s="86" customFormat="1" ht="10.199999999999999">
      <c r="B5205" s="87"/>
      <c r="C5205" s="87"/>
      <c r="R5205" s="89"/>
      <c r="S5205" s="89"/>
      <c r="T5205" s="89"/>
    </row>
    <row r="5206" spans="2:20" s="86" customFormat="1" ht="10.199999999999999">
      <c r="B5206" s="87"/>
      <c r="C5206" s="87"/>
      <c r="R5206" s="89"/>
      <c r="S5206" s="89"/>
      <c r="T5206" s="89"/>
    </row>
    <row r="5207" spans="2:20" s="86" customFormat="1" ht="10.199999999999999">
      <c r="B5207" s="87"/>
      <c r="C5207" s="87"/>
      <c r="R5207" s="89"/>
      <c r="S5207" s="89"/>
      <c r="T5207" s="89"/>
    </row>
    <row r="5208" spans="2:20" s="86" customFormat="1" ht="10.199999999999999">
      <c r="B5208" s="87"/>
      <c r="C5208" s="87"/>
      <c r="R5208" s="89"/>
      <c r="S5208" s="89"/>
      <c r="T5208" s="89"/>
    </row>
    <row r="5209" spans="2:20" s="86" customFormat="1" ht="10.199999999999999">
      <c r="B5209" s="87"/>
      <c r="C5209" s="87"/>
      <c r="R5209" s="89"/>
      <c r="S5209" s="89"/>
      <c r="T5209" s="89"/>
    </row>
    <row r="5210" spans="2:20" s="86" customFormat="1" ht="10.199999999999999">
      <c r="B5210" s="87"/>
      <c r="C5210" s="87"/>
      <c r="R5210" s="89"/>
      <c r="S5210" s="89"/>
      <c r="T5210" s="89"/>
    </row>
    <row r="5211" spans="2:20" s="86" customFormat="1" ht="10.199999999999999">
      <c r="B5211" s="87"/>
      <c r="C5211" s="87"/>
      <c r="R5211" s="89"/>
      <c r="S5211" s="89"/>
      <c r="T5211" s="89"/>
    </row>
    <row r="5212" spans="2:20" s="86" customFormat="1" ht="10.199999999999999">
      <c r="B5212" s="87"/>
      <c r="C5212" s="87"/>
      <c r="R5212" s="89"/>
      <c r="S5212" s="89"/>
      <c r="T5212" s="89"/>
    </row>
    <row r="5213" spans="2:20" s="86" customFormat="1" ht="10.199999999999999">
      <c r="B5213" s="87"/>
      <c r="C5213" s="87"/>
      <c r="R5213" s="89"/>
      <c r="S5213" s="89"/>
      <c r="T5213" s="89"/>
    </row>
    <row r="5214" spans="2:20" s="86" customFormat="1" ht="10.199999999999999">
      <c r="B5214" s="87"/>
      <c r="C5214" s="87"/>
      <c r="R5214" s="89"/>
      <c r="S5214" s="89"/>
      <c r="T5214" s="89"/>
    </row>
    <row r="5215" spans="2:20" s="86" customFormat="1" ht="10.199999999999999">
      <c r="B5215" s="87"/>
      <c r="C5215" s="87"/>
      <c r="R5215" s="89"/>
      <c r="S5215" s="89"/>
      <c r="T5215" s="89"/>
    </row>
    <row r="5216" spans="2:20" s="86" customFormat="1" ht="10.199999999999999">
      <c r="B5216" s="87"/>
      <c r="C5216" s="87"/>
      <c r="R5216" s="89"/>
      <c r="S5216" s="89"/>
      <c r="T5216" s="89"/>
    </row>
    <row r="5217" spans="2:20" s="86" customFormat="1" ht="10.199999999999999">
      <c r="B5217" s="87"/>
      <c r="C5217" s="87"/>
      <c r="R5217" s="89"/>
      <c r="S5217" s="89"/>
      <c r="T5217" s="89"/>
    </row>
    <row r="5218" spans="2:20" s="86" customFormat="1" ht="10.199999999999999">
      <c r="B5218" s="87"/>
      <c r="C5218" s="87"/>
      <c r="R5218" s="89"/>
      <c r="S5218" s="89"/>
      <c r="T5218" s="89"/>
    </row>
    <row r="5219" spans="2:20" s="86" customFormat="1" ht="10.199999999999999">
      <c r="B5219" s="87"/>
      <c r="C5219" s="87"/>
      <c r="R5219" s="89"/>
      <c r="S5219" s="89"/>
      <c r="T5219" s="89"/>
    </row>
    <row r="5220" spans="2:20" s="86" customFormat="1" ht="10.199999999999999">
      <c r="B5220" s="87"/>
      <c r="C5220" s="87"/>
      <c r="R5220" s="89"/>
      <c r="S5220" s="89"/>
      <c r="T5220" s="89"/>
    </row>
    <row r="5221" spans="2:20" s="86" customFormat="1" ht="10.199999999999999">
      <c r="B5221" s="87"/>
      <c r="C5221" s="87"/>
      <c r="R5221" s="89"/>
      <c r="S5221" s="89"/>
      <c r="T5221" s="89"/>
    </row>
    <row r="5222" spans="2:20" s="86" customFormat="1" ht="10.199999999999999">
      <c r="B5222" s="87"/>
      <c r="C5222" s="87"/>
      <c r="R5222" s="89"/>
      <c r="S5222" s="89"/>
      <c r="T5222" s="89"/>
    </row>
    <row r="5223" spans="2:20" s="86" customFormat="1" ht="10.199999999999999">
      <c r="B5223" s="87"/>
      <c r="C5223" s="87"/>
      <c r="R5223" s="89"/>
      <c r="S5223" s="89"/>
      <c r="T5223" s="89"/>
    </row>
    <row r="5224" spans="2:20" s="86" customFormat="1" ht="10.199999999999999">
      <c r="B5224" s="87"/>
      <c r="C5224" s="87"/>
      <c r="R5224" s="89"/>
      <c r="S5224" s="89"/>
      <c r="T5224" s="89"/>
    </row>
    <row r="5225" spans="2:20" s="86" customFormat="1" ht="10.199999999999999">
      <c r="B5225" s="87"/>
      <c r="C5225" s="87"/>
      <c r="R5225" s="89"/>
      <c r="S5225" s="89"/>
      <c r="T5225" s="89"/>
    </row>
    <row r="5226" spans="2:20" s="86" customFormat="1" ht="10.199999999999999">
      <c r="B5226" s="87"/>
      <c r="C5226" s="87"/>
      <c r="R5226" s="89"/>
      <c r="S5226" s="89"/>
      <c r="T5226" s="89"/>
    </row>
    <row r="5227" spans="2:20" s="86" customFormat="1" ht="10.199999999999999">
      <c r="B5227" s="87"/>
      <c r="C5227" s="87"/>
      <c r="R5227" s="89"/>
      <c r="S5227" s="89"/>
      <c r="T5227" s="89"/>
    </row>
    <row r="5228" spans="2:20" s="86" customFormat="1" ht="10.199999999999999">
      <c r="B5228" s="87"/>
      <c r="C5228" s="87"/>
      <c r="R5228" s="89"/>
      <c r="S5228" s="89"/>
      <c r="T5228" s="89"/>
    </row>
    <row r="5229" spans="2:20" s="86" customFormat="1" ht="10.199999999999999">
      <c r="B5229" s="87"/>
      <c r="C5229" s="87"/>
      <c r="R5229" s="89"/>
      <c r="S5229" s="89"/>
      <c r="T5229" s="89"/>
    </row>
    <row r="5230" spans="2:20" s="86" customFormat="1" ht="10.199999999999999">
      <c r="B5230" s="87"/>
      <c r="C5230" s="87"/>
      <c r="R5230" s="89"/>
      <c r="S5230" s="89"/>
      <c r="T5230" s="89"/>
    </row>
    <row r="5231" spans="2:20" s="86" customFormat="1" ht="10.199999999999999">
      <c r="B5231" s="87"/>
      <c r="C5231" s="87"/>
      <c r="R5231" s="89"/>
      <c r="S5231" s="89"/>
      <c r="T5231" s="89"/>
    </row>
    <row r="5232" spans="2:20" s="86" customFormat="1" ht="10.199999999999999">
      <c r="B5232" s="87"/>
      <c r="C5232" s="87"/>
      <c r="R5232" s="89"/>
      <c r="S5232" s="89"/>
      <c r="T5232" s="89"/>
    </row>
    <row r="5233" spans="2:20" s="86" customFormat="1" ht="10.199999999999999">
      <c r="B5233" s="87"/>
      <c r="C5233" s="87"/>
      <c r="R5233" s="89"/>
      <c r="S5233" s="89"/>
      <c r="T5233" s="89"/>
    </row>
    <row r="5234" spans="2:20" s="86" customFormat="1" ht="10.199999999999999">
      <c r="B5234" s="87"/>
      <c r="C5234" s="87"/>
      <c r="R5234" s="89"/>
      <c r="S5234" s="89"/>
      <c r="T5234" s="89"/>
    </row>
    <row r="5235" spans="2:20" s="86" customFormat="1" ht="10.199999999999999">
      <c r="B5235" s="87"/>
      <c r="C5235" s="87"/>
      <c r="R5235" s="89"/>
      <c r="S5235" s="89"/>
      <c r="T5235" s="89"/>
    </row>
    <row r="5236" spans="2:20" s="86" customFormat="1" ht="10.199999999999999">
      <c r="B5236" s="87"/>
      <c r="C5236" s="87"/>
      <c r="R5236" s="89"/>
      <c r="S5236" s="89"/>
      <c r="T5236" s="89"/>
    </row>
    <row r="5237" spans="2:20" s="86" customFormat="1" ht="10.199999999999999">
      <c r="B5237" s="87"/>
      <c r="C5237" s="87"/>
      <c r="R5237" s="89"/>
      <c r="S5237" s="89"/>
      <c r="T5237" s="89"/>
    </row>
    <row r="5238" spans="2:20" s="86" customFormat="1" ht="10.199999999999999">
      <c r="B5238" s="87"/>
      <c r="C5238" s="87"/>
      <c r="R5238" s="89"/>
      <c r="S5238" s="89"/>
      <c r="T5238" s="89"/>
    </row>
    <row r="5239" spans="2:20" s="86" customFormat="1" ht="10.199999999999999">
      <c r="B5239" s="87"/>
      <c r="C5239" s="87"/>
      <c r="R5239" s="89"/>
      <c r="S5239" s="89"/>
      <c r="T5239" s="89"/>
    </row>
    <row r="5240" spans="2:20" s="86" customFormat="1" ht="10.199999999999999">
      <c r="B5240" s="87"/>
      <c r="C5240" s="87"/>
      <c r="R5240" s="89"/>
      <c r="S5240" s="89"/>
      <c r="T5240" s="89"/>
    </row>
    <row r="5241" spans="2:20" s="86" customFormat="1" ht="10.199999999999999">
      <c r="B5241" s="87"/>
      <c r="C5241" s="87"/>
      <c r="R5241" s="89"/>
      <c r="S5241" s="89"/>
      <c r="T5241" s="89"/>
    </row>
    <row r="5242" spans="2:20" s="86" customFormat="1" ht="10.199999999999999">
      <c r="B5242" s="87"/>
      <c r="C5242" s="87"/>
      <c r="R5242" s="89"/>
      <c r="S5242" s="89"/>
      <c r="T5242" s="89"/>
    </row>
    <row r="5243" spans="2:20" s="86" customFormat="1" ht="10.199999999999999">
      <c r="B5243" s="87"/>
      <c r="C5243" s="87"/>
      <c r="R5243" s="89"/>
      <c r="S5243" s="89"/>
      <c r="T5243" s="89"/>
    </row>
    <row r="5244" spans="2:20" s="86" customFormat="1" ht="10.199999999999999">
      <c r="B5244" s="87"/>
      <c r="C5244" s="87"/>
      <c r="R5244" s="89"/>
      <c r="S5244" s="89"/>
      <c r="T5244" s="89"/>
    </row>
    <row r="5245" spans="2:20" s="86" customFormat="1" ht="10.199999999999999">
      <c r="B5245" s="87"/>
      <c r="C5245" s="87"/>
      <c r="R5245" s="89"/>
      <c r="S5245" s="89"/>
      <c r="T5245" s="89"/>
    </row>
    <row r="5246" spans="2:20" s="86" customFormat="1" ht="10.199999999999999">
      <c r="B5246" s="87"/>
      <c r="C5246" s="87"/>
      <c r="R5246" s="89"/>
      <c r="S5246" s="89"/>
      <c r="T5246" s="89"/>
    </row>
    <row r="5247" spans="2:20" s="86" customFormat="1" ht="10.199999999999999">
      <c r="B5247" s="87"/>
      <c r="C5247" s="87"/>
      <c r="R5247" s="89"/>
      <c r="S5247" s="89"/>
      <c r="T5247" s="89"/>
    </row>
    <row r="5248" spans="2:20" s="86" customFormat="1" ht="10.199999999999999">
      <c r="B5248" s="87"/>
      <c r="C5248" s="87"/>
      <c r="R5248" s="89"/>
      <c r="S5248" s="89"/>
      <c r="T5248" s="89"/>
    </row>
    <row r="5249" spans="2:20" s="86" customFormat="1" ht="10.199999999999999">
      <c r="B5249" s="87"/>
      <c r="C5249" s="87"/>
      <c r="R5249" s="89"/>
      <c r="S5249" s="89"/>
      <c r="T5249" s="89"/>
    </row>
    <row r="5250" spans="2:20" s="86" customFormat="1" ht="10.199999999999999">
      <c r="B5250" s="87"/>
      <c r="C5250" s="87"/>
      <c r="R5250" s="89"/>
      <c r="S5250" s="89"/>
      <c r="T5250" s="89"/>
    </row>
    <row r="5251" spans="2:20" s="86" customFormat="1" ht="10.199999999999999">
      <c r="B5251" s="87"/>
      <c r="C5251" s="87"/>
      <c r="R5251" s="89"/>
      <c r="S5251" s="89"/>
      <c r="T5251" s="89"/>
    </row>
    <row r="5252" spans="2:20" s="86" customFormat="1" ht="10.199999999999999">
      <c r="B5252" s="87"/>
      <c r="C5252" s="87"/>
      <c r="R5252" s="89"/>
      <c r="S5252" s="89"/>
      <c r="T5252" s="89"/>
    </row>
    <row r="5253" spans="2:20" s="86" customFormat="1" ht="10.199999999999999">
      <c r="B5253" s="87"/>
      <c r="C5253" s="87"/>
      <c r="R5253" s="89"/>
      <c r="S5253" s="89"/>
      <c r="T5253" s="89"/>
    </row>
    <row r="5254" spans="2:20" s="86" customFormat="1" ht="10.199999999999999">
      <c r="B5254" s="87"/>
      <c r="C5254" s="87"/>
      <c r="R5254" s="89"/>
      <c r="S5254" s="89"/>
      <c r="T5254" s="89"/>
    </row>
    <row r="5255" spans="2:20" s="86" customFormat="1" ht="10.199999999999999">
      <c r="B5255" s="87"/>
      <c r="C5255" s="87"/>
      <c r="R5255" s="89"/>
      <c r="S5255" s="89"/>
      <c r="T5255" s="89"/>
    </row>
    <row r="5256" spans="2:20" s="86" customFormat="1" ht="10.199999999999999">
      <c r="B5256" s="87"/>
      <c r="C5256" s="87"/>
      <c r="R5256" s="89"/>
      <c r="S5256" s="89"/>
      <c r="T5256" s="89"/>
    </row>
    <row r="5257" spans="2:20" s="86" customFormat="1" ht="10.199999999999999">
      <c r="B5257" s="87"/>
      <c r="C5257" s="87"/>
      <c r="R5257" s="89"/>
      <c r="S5257" s="89"/>
      <c r="T5257" s="89"/>
    </row>
    <row r="5258" spans="2:20" s="86" customFormat="1" ht="10.199999999999999">
      <c r="B5258" s="87"/>
      <c r="C5258" s="87"/>
      <c r="R5258" s="89"/>
      <c r="S5258" s="89"/>
      <c r="T5258" s="89"/>
    </row>
    <row r="5259" spans="2:20" s="86" customFormat="1" ht="10.199999999999999">
      <c r="B5259" s="87"/>
      <c r="C5259" s="87"/>
      <c r="R5259" s="89"/>
      <c r="S5259" s="89"/>
      <c r="T5259" s="89"/>
    </row>
    <row r="5260" spans="2:20" s="86" customFormat="1" ht="10.199999999999999">
      <c r="B5260" s="87"/>
      <c r="C5260" s="87"/>
      <c r="R5260" s="89"/>
      <c r="S5260" s="89"/>
      <c r="T5260" s="89"/>
    </row>
    <row r="5261" spans="2:20" s="86" customFormat="1" ht="10.199999999999999">
      <c r="B5261" s="87"/>
      <c r="C5261" s="87"/>
      <c r="R5261" s="89"/>
      <c r="S5261" s="89"/>
      <c r="T5261" s="89"/>
    </row>
    <row r="5262" spans="2:20" s="86" customFormat="1" ht="10.199999999999999">
      <c r="B5262" s="87"/>
      <c r="C5262" s="87"/>
      <c r="R5262" s="89"/>
      <c r="S5262" s="89"/>
      <c r="T5262" s="89"/>
    </row>
    <row r="5263" spans="2:20" s="86" customFormat="1" ht="10.199999999999999">
      <c r="B5263" s="87"/>
      <c r="C5263" s="87"/>
      <c r="R5263" s="89"/>
      <c r="S5263" s="89"/>
      <c r="T5263" s="89"/>
    </row>
    <row r="5264" spans="2:20" s="86" customFormat="1" ht="10.199999999999999">
      <c r="B5264" s="87"/>
      <c r="C5264" s="87"/>
      <c r="R5264" s="89"/>
      <c r="S5264" s="89"/>
      <c r="T5264" s="89"/>
    </row>
    <row r="5265" spans="2:20" s="86" customFormat="1" ht="10.199999999999999">
      <c r="B5265" s="87"/>
      <c r="C5265" s="87"/>
      <c r="R5265" s="89"/>
      <c r="S5265" s="89"/>
      <c r="T5265" s="89"/>
    </row>
    <row r="5266" spans="2:20" s="86" customFormat="1" ht="10.199999999999999">
      <c r="B5266" s="87"/>
      <c r="C5266" s="87"/>
      <c r="R5266" s="89"/>
      <c r="S5266" s="89"/>
      <c r="T5266" s="89"/>
    </row>
    <row r="5267" spans="2:20" s="86" customFormat="1" ht="10.199999999999999">
      <c r="B5267" s="87"/>
      <c r="C5267" s="87"/>
      <c r="R5267" s="89"/>
      <c r="S5267" s="89"/>
      <c r="T5267" s="89"/>
    </row>
    <row r="5268" spans="2:20" s="86" customFormat="1" ht="10.199999999999999">
      <c r="B5268" s="87"/>
      <c r="C5268" s="87"/>
      <c r="R5268" s="89"/>
      <c r="S5268" s="89"/>
      <c r="T5268" s="89"/>
    </row>
    <row r="5269" spans="2:20" s="86" customFormat="1" ht="10.199999999999999">
      <c r="B5269" s="87"/>
      <c r="C5269" s="87"/>
      <c r="R5269" s="89"/>
      <c r="S5269" s="89"/>
      <c r="T5269" s="89"/>
    </row>
    <row r="5270" spans="2:20" s="86" customFormat="1" ht="10.199999999999999">
      <c r="B5270" s="87"/>
      <c r="C5270" s="87"/>
      <c r="R5270" s="89"/>
      <c r="S5270" s="89"/>
      <c r="T5270" s="89"/>
    </row>
    <row r="5271" spans="2:20" s="86" customFormat="1" ht="10.199999999999999">
      <c r="B5271" s="87"/>
      <c r="C5271" s="87"/>
      <c r="R5271" s="89"/>
      <c r="S5271" s="89"/>
      <c r="T5271" s="89"/>
    </row>
    <row r="5272" spans="2:20" s="86" customFormat="1" ht="10.199999999999999">
      <c r="B5272" s="87"/>
      <c r="C5272" s="87"/>
      <c r="R5272" s="89"/>
      <c r="S5272" s="89"/>
      <c r="T5272" s="89"/>
    </row>
    <row r="5273" spans="2:20" s="86" customFormat="1" ht="10.199999999999999">
      <c r="B5273" s="87"/>
      <c r="C5273" s="87"/>
      <c r="R5273" s="89"/>
      <c r="S5273" s="89"/>
      <c r="T5273" s="89"/>
    </row>
    <row r="5274" spans="2:20" s="86" customFormat="1" ht="10.199999999999999">
      <c r="B5274" s="87"/>
      <c r="C5274" s="87"/>
      <c r="R5274" s="89"/>
      <c r="S5274" s="89"/>
      <c r="T5274" s="89"/>
    </row>
    <row r="5275" spans="2:20" s="86" customFormat="1" ht="10.199999999999999">
      <c r="B5275" s="87"/>
      <c r="C5275" s="87"/>
      <c r="R5275" s="89"/>
      <c r="S5275" s="89"/>
      <c r="T5275" s="89"/>
    </row>
    <row r="5276" spans="2:20" s="86" customFormat="1" ht="10.199999999999999">
      <c r="B5276" s="87"/>
      <c r="C5276" s="87"/>
      <c r="R5276" s="89"/>
      <c r="S5276" s="89"/>
      <c r="T5276" s="89"/>
    </row>
    <row r="5277" spans="2:20" s="86" customFormat="1" ht="10.199999999999999">
      <c r="B5277" s="87"/>
      <c r="C5277" s="87"/>
      <c r="R5277" s="89"/>
      <c r="S5277" s="89"/>
      <c r="T5277" s="89"/>
    </row>
    <row r="5278" spans="2:20" s="86" customFormat="1" ht="10.199999999999999">
      <c r="B5278" s="87"/>
      <c r="C5278" s="87"/>
      <c r="R5278" s="89"/>
      <c r="S5278" s="89"/>
      <c r="T5278" s="89"/>
    </row>
    <row r="5279" spans="2:20" s="86" customFormat="1" ht="10.199999999999999">
      <c r="B5279" s="87"/>
      <c r="C5279" s="87"/>
      <c r="R5279" s="89"/>
      <c r="S5279" s="89"/>
      <c r="T5279" s="89"/>
    </row>
    <row r="5280" spans="2:20" s="86" customFormat="1" ht="10.199999999999999">
      <c r="B5280" s="87"/>
      <c r="C5280" s="87"/>
      <c r="R5280" s="89"/>
      <c r="S5280" s="89"/>
      <c r="T5280" s="89"/>
    </row>
    <row r="5281" spans="2:20" s="86" customFormat="1" ht="10.199999999999999">
      <c r="B5281" s="87"/>
      <c r="C5281" s="87"/>
      <c r="R5281" s="89"/>
      <c r="S5281" s="89"/>
      <c r="T5281" s="89"/>
    </row>
    <row r="5282" spans="2:20" s="86" customFormat="1" ht="10.199999999999999">
      <c r="B5282" s="87"/>
      <c r="C5282" s="87"/>
      <c r="R5282" s="89"/>
      <c r="S5282" s="89"/>
      <c r="T5282" s="89"/>
    </row>
    <row r="5283" spans="2:20" s="86" customFormat="1" ht="10.199999999999999">
      <c r="B5283" s="87"/>
      <c r="C5283" s="87"/>
      <c r="R5283" s="89"/>
      <c r="S5283" s="89"/>
      <c r="T5283" s="89"/>
    </row>
    <row r="5284" spans="2:20" s="86" customFormat="1" ht="10.199999999999999">
      <c r="B5284" s="87"/>
      <c r="C5284" s="87"/>
      <c r="R5284" s="89"/>
      <c r="S5284" s="89"/>
      <c r="T5284" s="89"/>
    </row>
    <row r="5285" spans="2:20" s="86" customFormat="1" ht="10.199999999999999">
      <c r="B5285" s="87"/>
      <c r="C5285" s="87"/>
      <c r="R5285" s="89"/>
      <c r="S5285" s="89"/>
      <c r="T5285" s="89"/>
    </row>
    <row r="5286" spans="2:20" s="86" customFormat="1" ht="10.199999999999999">
      <c r="B5286" s="87"/>
      <c r="C5286" s="87"/>
      <c r="R5286" s="89"/>
      <c r="S5286" s="89"/>
      <c r="T5286" s="89"/>
    </row>
    <row r="5287" spans="2:20" s="86" customFormat="1" ht="10.199999999999999">
      <c r="B5287" s="87"/>
      <c r="C5287" s="87"/>
      <c r="R5287" s="89"/>
      <c r="S5287" s="89"/>
      <c r="T5287" s="89"/>
    </row>
    <row r="5288" spans="2:20" s="86" customFormat="1" ht="10.199999999999999">
      <c r="B5288" s="87"/>
      <c r="C5288" s="87"/>
      <c r="R5288" s="89"/>
      <c r="S5288" s="89"/>
      <c r="T5288" s="89"/>
    </row>
    <row r="5289" spans="2:20" s="86" customFormat="1" ht="10.199999999999999">
      <c r="B5289" s="87"/>
      <c r="C5289" s="87"/>
      <c r="R5289" s="89"/>
      <c r="S5289" s="89"/>
      <c r="T5289" s="89"/>
    </row>
    <row r="5290" spans="2:20" s="86" customFormat="1" ht="10.199999999999999">
      <c r="B5290" s="87"/>
      <c r="C5290" s="87"/>
      <c r="R5290" s="89"/>
      <c r="S5290" s="89"/>
      <c r="T5290" s="89"/>
    </row>
    <row r="5291" spans="2:20" s="86" customFormat="1" ht="10.199999999999999">
      <c r="B5291" s="87"/>
      <c r="C5291" s="87"/>
      <c r="R5291" s="89"/>
      <c r="S5291" s="89"/>
      <c r="T5291" s="89"/>
    </row>
    <row r="5292" spans="2:20" s="86" customFormat="1" ht="10.199999999999999">
      <c r="B5292" s="87"/>
      <c r="C5292" s="87"/>
      <c r="R5292" s="89"/>
      <c r="S5292" s="89"/>
      <c r="T5292" s="89"/>
    </row>
    <row r="5293" spans="2:20" s="86" customFormat="1" ht="10.199999999999999">
      <c r="B5293" s="87"/>
      <c r="C5293" s="87"/>
      <c r="R5293" s="89"/>
      <c r="S5293" s="89"/>
      <c r="T5293" s="89"/>
    </row>
    <row r="5294" spans="2:20" s="86" customFormat="1" ht="10.199999999999999">
      <c r="B5294" s="87"/>
      <c r="C5294" s="87"/>
      <c r="R5294" s="89"/>
      <c r="S5294" s="89"/>
      <c r="T5294" s="89"/>
    </row>
    <row r="5295" spans="2:20" s="86" customFormat="1" ht="10.199999999999999">
      <c r="B5295" s="87"/>
      <c r="C5295" s="87"/>
      <c r="R5295" s="89"/>
      <c r="S5295" s="89"/>
      <c r="T5295" s="89"/>
    </row>
    <row r="5296" spans="2:20" s="86" customFormat="1" ht="10.199999999999999">
      <c r="B5296" s="87"/>
      <c r="C5296" s="87"/>
      <c r="R5296" s="89"/>
      <c r="S5296" s="89"/>
      <c r="T5296" s="89"/>
    </row>
    <row r="5297" spans="2:20" s="86" customFormat="1" ht="10.199999999999999">
      <c r="B5297" s="87"/>
      <c r="C5297" s="87"/>
      <c r="R5297" s="89"/>
      <c r="S5297" s="89"/>
      <c r="T5297" s="89"/>
    </row>
    <row r="5298" spans="2:20" s="86" customFormat="1" ht="10.199999999999999">
      <c r="B5298" s="87"/>
      <c r="C5298" s="87"/>
      <c r="R5298" s="89"/>
      <c r="S5298" s="89"/>
      <c r="T5298" s="89"/>
    </row>
    <row r="5299" spans="2:20" s="86" customFormat="1" ht="10.199999999999999">
      <c r="B5299" s="87"/>
      <c r="C5299" s="87"/>
      <c r="R5299" s="89"/>
      <c r="S5299" s="89"/>
      <c r="T5299" s="89"/>
    </row>
    <row r="5300" spans="2:20" s="86" customFormat="1" ht="10.199999999999999">
      <c r="B5300" s="87"/>
      <c r="C5300" s="87"/>
      <c r="R5300" s="89"/>
      <c r="S5300" s="89"/>
      <c r="T5300" s="89"/>
    </row>
    <row r="5301" spans="2:20" s="86" customFormat="1" ht="10.199999999999999">
      <c r="B5301" s="87"/>
      <c r="C5301" s="87"/>
      <c r="R5301" s="89"/>
      <c r="S5301" s="89"/>
      <c r="T5301" s="89"/>
    </row>
    <row r="5302" spans="2:20" s="86" customFormat="1" ht="10.199999999999999">
      <c r="B5302" s="87"/>
      <c r="C5302" s="87"/>
      <c r="R5302" s="89"/>
      <c r="S5302" s="89"/>
      <c r="T5302" s="89"/>
    </row>
    <row r="5303" spans="2:20" s="86" customFormat="1" ht="10.199999999999999">
      <c r="B5303" s="87"/>
      <c r="C5303" s="87"/>
      <c r="R5303" s="89"/>
      <c r="S5303" s="89"/>
      <c r="T5303" s="89"/>
    </row>
    <row r="5304" spans="2:20" s="86" customFormat="1" ht="10.199999999999999">
      <c r="B5304" s="87"/>
      <c r="C5304" s="87"/>
      <c r="R5304" s="89"/>
      <c r="S5304" s="89"/>
      <c r="T5304" s="89"/>
    </row>
    <row r="5305" spans="2:20" s="86" customFormat="1" ht="10.199999999999999">
      <c r="B5305" s="87"/>
      <c r="C5305" s="87"/>
      <c r="R5305" s="89"/>
      <c r="S5305" s="89"/>
      <c r="T5305" s="89"/>
    </row>
    <row r="5306" spans="2:20" s="86" customFormat="1" ht="10.199999999999999">
      <c r="B5306" s="87"/>
      <c r="C5306" s="87"/>
      <c r="R5306" s="89"/>
      <c r="S5306" s="89"/>
      <c r="T5306" s="89"/>
    </row>
    <row r="5307" spans="2:20" s="86" customFormat="1" ht="10.199999999999999">
      <c r="B5307" s="87"/>
      <c r="C5307" s="87"/>
      <c r="R5307" s="89"/>
      <c r="S5307" s="89"/>
      <c r="T5307" s="89"/>
    </row>
    <row r="5308" spans="2:20" s="86" customFormat="1" ht="10.199999999999999">
      <c r="B5308" s="87"/>
      <c r="C5308" s="87"/>
      <c r="R5308" s="89"/>
      <c r="S5308" s="89"/>
      <c r="T5308" s="89"/>
    </row>
    <row r="5309" spans="2:20" s="86" customFormat="1" ht="10.199999999999999">
      <c r="B5309" s="87"/>
      <c r="C5309" s="87"/>
      <c r="R5309" s="89"/>
      <c r="S5309" s="89"/>
      <c r="T5309" s="89"/>
    </row>
    <row r="5310" spans="2:20" s="86" customFormat="1" ht="10.199999999999999">
      <c r="B5310" s="87"/>
      <c r="C5310" s="87"/>
      <c r="R5310" s="89"/>
      <c r="S5310" s="89"/>
      <c r="T5310" s="89"/>
    </row>
    <row r="5311" spans="2:20" s="86" customFormat="1" ht="10.199999999999999">
      <c r="B5311" s="87"/>
      <c r="C5311" s="87"/>
      <c r="R5311" s="89"/>
      <c r="S5311" s="89"/>
      <c r="T5311" s="89"/>
    </row>
    <row r="5312" spans="2:20" s="86" customFormat="1" ht="10.199999999999999">
      <c r="B5312" s="87"/>
      <c r="C5312" s="87"/>
      <c r="R5312" s="89"/>
      <c r="S5312" s="89"/>
      <c r="T5312" s="89"/>
    </row>
    <row r="5313" spans="2:20" s="86" customFormat="1" ht="10.199999999999999">
      <c r="B5313" s="87"/>
      <c r="C5313" s="87"/>
      <c r="R5313" s="89"/>
      <c r="S5313" s="89"/>
      <c r="T5313" s="89"/>
    </row>
    <row r="5314" spans="2:20" s="86" customFormat="1" ht="10.199999999999999">
      <c r="B5314" s="87"/>
      <c r="C5314" s="87"/>
      <c r="R5314" s="89"/>
      <c r="S5314" s="89"/>
      <c r="T5314" s="89"/>
    </row>
    <row r="5315" spans="2:20" s="86" customFormat="1" ht="10.199999999999999">
      <c r="B5315" s="87"/>
      <c r="C5315" s="87"/>
      <c r="R5315" s="89"/>
      <c r="S5315" s="89"/>
      <c r="T5315" s="89"/>
    </row>
    <row r="5316" spans="2:20" s="86" customFormat="1" ht="10.199999999999999">
      <c r="B5316" s="87"/>
      <c r="C5316" s="87"/>
      <c r="R5316" s="89"/>
      <c r="S5316" s="89"/>
      <c r="T5316" s="89"/>
    </row>
    <row r="5317" spans="2:20" s="86" customFormat="1" ht="10.199999999999999">
      <c r="B5317" s="87"/>
      <c r="C5317" s="87"/>
      <c r="R5317" s="89"/>
      <c r="S5317" s="89"/>
      <c r="T5317" s="89"/>
    </row>
    <row r="5318" spans="2:20" s="86" customFormat="1" ht="10.199999999999999">
      <c r="B5318" s="87"/>
      <c r="C5318" s="87"/>
      <c r="R5318" s="89"/>
      <c r="S5318" s="89"/>
      <c r="T5318" s="89"/>
    </row>
    <row r="5319" spans="2:20" s="86" customFormat="1" ht="10.199999999999999">
      <c r="B5319" s="87"/>
      <c r="C5319" s="87"/>
      <c r="R5319" s="89"/>
      <c r="S5319" s="89"/>
      <c r="T5319" s="89"/>
    </row>
    <row r="5320" spans="2:20" s="86" customFormat="1" ht="10.199999999999999">
      <c r="B5320" s="87"/>
      <c r="C5320" s="87"/>
      <c r="R5320" s="89"/>
      <c r="S5320" s="89"/>
      <c r="T5320" s="89"/>
    </row>
    <row r="5321" spans="2:20" s="86" customFormat="1" ht="10.199999999999999">
      <c r="B5321" s="87"/>
      <c r="C5321" s="87"/>
      <c r="R5321" s="89"/>
      <c r="S5321" s="89"/>
      <c r="T5321" s="89"/>
    </row>
    <row r="5322" spans="2:20" s="86" customFormat="1" ht="10.199999999999999">
      <c r="B5322" s="87"/>
      <c r="C5322" s="87"/>
      <c r="R5322" s="89"/>
      <c r="S5322" s="89"/>
      <c r="T5322" s="89"/>
    </row>
    <row r="5323" spans="2:20" s="86" customFormat="1" ht="10.199999999999999">
      <c r="B5323" s="87"/>
      <c r="C5323" s="87"/>
      <c r="R5323" s="89"/>
      <c r="S5323" s="89"/>
      <c r="T5323" s="89"/>
    </row>
    <row r="5324" spans="2:20" s="86" customFormat="1" ht="10.199999999999999">
      <c r="B5324" s="87"/>
      <c r="C5324" s="87"/>
      <c r="R5324" s="89"/>
      <c r="S5324" s="89"/>
      <c r="T5324" s="89"/>
    </row>
    <row r="5325" spans="2:20" s="86" customFormat="1" ht="10.199999999999999">
      <c r="B5325" s="87"/>
      <c r="C5325" s="87"/>
      <c r="R5325" s="89"/>
      <c r="S5325" s="89"/>
      <c r="T5325" s="89"/>
    </row>
    <row r="5326" spans="2:20" s="86" customFormat="1" ht="10.199999999999999">
      <c r="B5326" s="87"/>
      <c r="C5326" s="87"/>
      <c r="R5326" s="89"/>
      <c r="S5326" s="89"/>
      <c r="T5326" s="89"/>
    </row>
    <row r="5327" spans="2:20" s="86" customFormat="1" ht="10.199999999999999">
      <c r="B5327" s="87"/>
      <c r="C5327" s="87"/>
      <c r="R5327" s="89"/>
      <c r="S5327" s="89"/>
      <c r="T5327" s="89"/>
    </row>
    <row r="5328" spans="2:20" s="86" customFormat="1" ht="10.199999999999999">
      <c r="B5328" s="87"/>
      <c r="C5328" s="87"/>
      <c r="R5328" s="89"/>
      <c r="S5328" s="89"/>
      <c r="T5328" s="89"/>
    </row>
    <row r="5329" spans="2:20" s="86" customFormat="1" ht="10.199999999999999">
      <c r="B5329" s="87"/>
      <c r="C5329" s="87"/>
      <c r="R5329" s="89"/>
      <c r="S5329" s="89"/>
      <c r="T5329" s="89"/>
    </row>
    <row r="5330" spans="2:20" s="86" customFormat="1" ht="10.199999999999999">
      <c r="B5330" s="87"/>
      <c r="C5330" s="87"/>
      <c r="R5330" s="89"/>
      <c r="S5330" s="89"/>
      <c r="T5330" s="89"/>
    </row>
    <row r="5331" spans="2:20" s="86" customFormat="1" ht="10.199999999999999">
      <c r="B5331" s="87"/>
      <c r="C5331" s="87"/>
      <c r="R5331" s="89"/>
      <c r="S5331" s="89"/>
      <c r="T5331" s="89"/>
    </row>
    <row r="5332" spans="2:20" s="86" customFormat="1" ht="10.199999999999999">
      <c r="B5332" s="87"/>
      <c r="C5332" s="87"/>
      <c r="R5332" s="89"/>
      <c r="S5332" s="89"/>
      <c r="T5332" s="89"/>
    </row>
    <row r="5333" spans="2:20" s="86" customFormat="1" ht="10.199999999999999">
      <c r="B5333" s="87"/>
      <c r="C5333" s="87"/>
      <c r="R5333" s="89"/>
      <c r="S5333" s="89"/>
      <c r="T5333" s="89"/>
    </row>
    <row r="5334" spans="2:20" s="86" customFormat="1" ht="10.199999999999999">
      <c r="B5334" s="87"/>
      <c r="C5334" s="87"/>
      <c r="R5334" s="89"/>
      <c r="S5334" s="89"/>
      <c r="T5334" s="89"/>
    </row>
    <row r="5335" spans="2:20" s="86" customFormat="1" ht="10.199999999999999">
      <c r="B5335" s="87"/>
      <c r="C5335" s="87"/>
      <c r="R5335" s="89"/>
      <c r="S5335" s="89"/>
      <c r="T5335" s="89"/>
    </row>
    <row r="5336" spans="2:20" s="86" customFormat="1" ht="10.199999999999999">
      <c r="B5336" s="87"/>
      <c r="C5336" s="87"/>
      <c r="R5336" s="89"/>
      <c r="S5336" s="89"/>
      <c r="T5336" s="89"/>
    </row>
    <row r="5337" spans="2:20" s="86" customFormat="1" ht="10.199999999999999">
      <c r="B5337" s="87"/>
      <c r="C5337" s="87"/>
      <c r="R5337" s="89"/>
      <c r="S5337" s="89"/>
      <c r="T5337" s="89"/>
    </row>
    <row r="5338" spans="2:20" s="86" customFormat="1" ht="10.199999999999999">
      <c r="B5338" s="87"/>
      <c r="C5338" s="87"/>
      <c r="R5338" s="89"/>
      <c r="S5338" s="89"/>
      <c r="T5338" s="89"/>
    </row>
    <row r="5339" spans="2:20" s="86" customFormat="1" ht="10.199999999999999">
      <c r="B5339" s="87"/>
      <c r="C5339" s="87"/>
      <c r="R5339" s="89"/>
      <c r="S5339" s="89"/>
      <c r="T5339" s="89"/>
    </row>
    <row r="5340" spans="2:20" s="86" customFormat="1" ht="10.199999999999999">
      <c r="B5340" s="87"/>
      <c r="C5340" s="87"/>
      <c r="R5340" s="89"/>
      <c r="S5340" s="89"/>
      <c r="T5340" s="89"/>
    </row>
    <row r="5341" spans="2:20" s="86" customFormat="1" ht="10.199999999999999">
      <c r="B5341" s="87"/>
      <c r="C5341" s="87"/>
      <c r="R5341" s="89"/>
      <c r="S5341" s="89"/>
      <c r="T5341" s="89"/>
    </row>
    <row r="5342" spans="2:20" s="86" customFormat="1" ht="10.199999999999999">
      <c r="B5342" s="87"/>
      <c r="C5342" s="87"/>
      <c r="R5342" s="89"/>
      <c r="S5342" s="89"/>
      <c r="T5342" s="89"/>
    </row>
    <row r="5343" spans="2:20" s="86" customFormat="1" ht="10.199999999999999">
      <c r="B5343" s="87"/>
      <c r="C5343" s="87"/>
      <c r="R5343" s="89"/>
      <c r="S5343" s="89"/>
      <c r="T5343" s="89"/>
    </row>
    <row r="5344" spans="2:20" s="86" customFormat="1" ht="10.199999999999999">
      <c r="B5344" s="87"/>
      <c r="C5344" s="87"/>
      <c r="R5344" s="89"/>
      <c r="S5344" s="89"/>
      <c r="T5344" s="89"/>
    </row>
    <row r="5345" spans="2:20" s="86" customFormat="1" ht="10.199999999999999">
      <c r="B5345" s="87"/>
      <c r="C5345" s="87"/>
      <c r="R5345" s="89"/>
      <c r="S5345" s="89"/>
      <c r="T5345" s="89"/>
    </row>
    <row r="5346" spans="2:20" s="86" customFormat="1" ht="10.199999999999999">
      <c r="B5346" s="87"/>
      <c r="C5346" s="87"/>
      <c r="R5346" s="89"/>
      <c r="S5346" s="89"/>
      <c r="T5346" s="89"/>
    </row>
    <row r="5347" spans="2:20" s="86" customFormat="1" ht="10.199999999999999">
      <c r="B5347" s="87"/>
      <c r="C5347" s="87"/>
      <c r="R5347" s="89"/>
      <c r="S5347" s="89"/>
      <c r="T5347" s="89"/>
    </row>
    <row r="5348" spans="2:20" s="86" customFormat="1" ht="10.199999999999999">
      <c r="B5348" s="87"/>
      <c r="C5348" s="87"/>
      <c r="R5348" s="89"/>
      <c r="S5348" s="89"/>
      <c r="T5348" s="89"/>
    </row>
    <row r="5349" spans="2:20" s="86" customFormat="1" ht="10.199999999999999">
      <c r="B5349" s="87"/>
      <c r="C5349" s="87"/>
      <c r="R5349" s="89"/>
      <c r="S5349" s="89"/>
      <c r="T5349" s="89"/>
    </row>
    <row r="5350" spans="2:20" s="86" customFormat="1" ht="10.199999999999999">
      <c r="B5350" s="87"/>
      <c r="C5350" s="87"/>
      <c r="R5350" s="89"/>
      <c r="S5350" s="89"/>
      <c r="T5350" s="89"/>
    </row>
    <row r="5351" spans="2:20" s="86" customFormat="1" ht="10.199999999999999">
      <c r="B5351" s="87"/>
      <c r="C5351" s="87"/>
      <c r="R5351" s="89"/>
      <c r="S5351" s="89"/>
      <c r="T5351" s="89"/>
    </row>
    <row r="5352" spans="2:20" s="86" customFormat="1" ht="10.199999999999999">
      <c r="B5352" s="87"/>
      <c r="C5352" s="87"/>
      <c r="R5352" s="89"/>
      <c r="S5352" s="89"/>
      <c r="T5352" s="89"/>
    </row>
    <row r="5353" spans="2:20" s="86" customFormat="1" ht="10.199999999999999">
      <c r="B5353" s="87"/>
      <c r="C5353" s="87"/>
      <c r="R5353" s="89"/>
      <c r="S5353" s="89"/>
      <c r="T5353" s="89"/>
    </row>
    <row r="5354" spans="2:20" s="86" customFormat="1" ht="10.199999999999999">
      <c r="B5354" s="87"/>
      <c r="C5354" s="87"/>
      <c r="R5354" s="89"/>
      <c r="S5354" s="89"/>
      <c r="T5354" s="89"/>
    </row>
    <row r="5355" spans="2:20" s="86" customFormat="1" ht="10.199999999999999">
      <c r="B5355" s="87"/>
      <c r="C5355" s="87"/>
      <c r="R5355" s="89"/>
      <c r="S5355" s="89"/>
      <c r="T5355" s="89"/>
    </row>
    <row r="5356" spans="2:20" s="86" customFormat="1" ht="10.199999999999999">
      <c r="B5356" s="87"/>
      <c r="C5356" s="87"/>
      <c r="R5356" s="89"/>
      <c r="S5356" s="89"/>
      <c r="T5356" s="89"/>
    </row>
    <row r="5357" spans="2:20" s="86" customFormat="1" ht="10.199999999999999">
      <c r="B5357" s="87"/>
      <c r="C5357" s="87"/>
      <c r="R5357" s="89"/>
      <c r="S5357" s="89"/>
      <c r="T5357" s="89"/>
    </row>
    <row r="5358" spans="2:20" s="86" customFormat="1" ht="10.199999999999999">
      <c r="B5358" s="87"/>
      <c r="C5358" s="87"/>
      <c r="R5358" s="89"/>
      <c r="S5358" s="89"/>
      <c r="T5358" s="89"/>
    </row>
    <row r="5359" spans="2:20" s="86" customFormat="1" ht="10.199999999999999">
      <c r="B5359" s="87"/>
      <c r="C5359" s="87"/>
      <c r="R5359" s="89"/>
      <c r="S5359" s="89"/>
      <c r="T5359" s="89"/>
    </row>
    <row r="5360" spans="2:20" s="86" customFormat="1" ht="10.199999999999999">
      <c r="B5360" s="87"/>
      <c r="C5360" s="87"/>
      <c r="R5360" s="89"/>
      <c r="S5360" s="89"/>
      <c r="T5360" s="89"/>
    </row>
    <row r="5361" spans="2:20" s="86" customFormat="1" ht="10.199999999999999">
      <c r="B5361" s="87"/>
      <c r="C5361" s="87"/>
      <c r="R5361" s="89"/>
      <c r="S5361" s="89"/>
      <c r="T5361" s="89"/>
    </row>
    <row r="5362" spans="2:20" s="86" customFormat="1" ht="10.199999999999999">
      <c r="B5362" s="87"/>
      <c r="C5362" s="87"/>
      <c r="R5362" s="89"/>
      <c r="S5362" s="89"/>
      <c r="T5362" s="89"/>
    </row>
    <row r="5363" spans="2:20" s="86" customFormat="1" ht="10.199999999999999">
      <c r="B5363" s="87"/>
      <c r="C5363" s="87"/>
      <c r="R5363" s="89"/>
      <c r="S5363" s="89"/>
      <c r="T5363" s="89"/>
    </row>
    <row r="5364" spans="2:20" s="86" customFormat="1" ht="10.199999999999999">
      <c r="B5364" s="87"/>
      <c r="C5364" s="87"/>
      <c r="R5364" s="89"/>
      <c r="S5364" s="89"/>
      <c r="T5364" s="89"/>
    </row>
    <row r="5365" spans="2:20" s="86" customFormat="1" ht="10.199999999999999">
      <c r="B5365" s="87"/>
      <c r="C5365" s="87"/>
      <c r="R5365" s="89"/>
      <c r="S5365" s="89"/>
      <c r="T5365" s="89"/>
    </row>
    <row r="5366" spans="2:20" s="86" customFormat="1" ht="10.199999999999999">
      <c r="B5366" s="87"/>
      <c r="C5366" s="87"/>
      <c r="R5366" s="89"/>
      <c r="S5366" s="89"/>
      <c r="T5366" s="89"/>
    </row>
    <row r="5367" spans="2:20" s="86" customFormat="1" ht="10.199999999999999">
      <c r="B5367" s="87"/>
      <c r="C5367" s="87"/>
      <c r="R5367" s="89"/>
      <c r="S5367" s="89"/>
      <c r="T5367" s="89"/>
    </row>
    <row r="5368" spans="2:20" s="86" customFormat="1" ht="10.199999999999999">
      <c r="B5368" s="87"/>
      <c r="C5368" s="87"/>
      <c r="R5368" s="89"/>
      <c r="S5368" s="89"/>
      <c r="T5368" s="89"/>
    </row>
    <row r="5369" spans="2:20" s="86" customFormat="1" ht="10.199999999999999">
      <c r="B5369" s="87"/>
      <c r="C5369" s="87"/>
      <c r="R5369" s="89"/>
      <c r="S5369" s="89"/>
      <c r="T5369" s="89"/>
    </row>
    <row r="5370" spans="2:20" s="86" customFormat="1" ht="10.199999999999999">
      <c r="B5370" s="87"/>
      <c r="C5370" s="87"/>
      <c r="R5370" s="89"/>
      <c r="S5370" s="89"/>
      <c r="T5370" s="89"/>
    </row>
    <row r="5371" spans="2:20" s="86" customFormat="1" ht="10.199999999999999">
      <c r="B5371" s="87"/>
      <c r="C5371" s="87"/>
      <c r="R5371" s="89"/>
      <c r="S5371" s="89"/>
      <c r="T5371" s="89"/>
    </row>
    <row r="5372" spans="2:20" s="86" customFormat="1" ht="10.199999999999999">
      <c r="B5372" s="87"/>
      <c r="C5372" s="87"/>
      <c r="R5372" s="89"/>
      <c r="S5372" s="89"/>
      <c r="T5372" s="89"/>
    </row>
    <row r="5373" spans="2:20" s="86" customFormat="1" ht="10.199999999999999">
      <c r="B5373" s="87"/>
      <c r="C5373" s="87"/>
      <c r="R5373" s="89"/>
      <c r="S5373" s="89"/>
      <c r="T5373" s="89"/>
    </row>
    <row r="5374" spans="2:20" s="86" customFormat="1" ht="10.199999999999999">
      <c r="B5374" s="87"/>
      <c r="C5374" s="87"/>
      <c r="R5374" s="89"/>
      <c r="S5374" s="89"/>
      <c r="T5374" s="89"/>
    </row>
    <row r="5375" spans="2:20" s="86" customFormat="1" ht="10.199999999999999">
      <c r="B5375" s="87"/>
      <c r="C5375" s="87"/>
      <c r="R5375" s="89"/>
      <c r="S5375" s="89"/>
      <c r="T5375" s="89"/>
    </row>
    <row r="5376" spans="2:20" s="86" customFormat="1" ht="10.199999999999999">
      <c r="B5376" s="87"/>
      <c r="C5376" s="87"/>
      <c r="R5376" s="89"/>
      <c r="S5376" s="89"/>
      <c r="T5376" s="89"/>
    </row>
    <row r="5377" spans="2:20" s="86" customFormat="1" ht="10.199999999999999">
      <c r="B5377" s="87"/>
      <c r="C5377" s="87"/>
      <c r="R5377" s="89"/>
      <c r="S5377" s="89"/>
      <c r="T5377" s="89"/>
    </row>
    <row r="5378" spans="2:20" s="86" customFormat="1" ht="10.199999999999999">
      <c r="B5378" s="87"/>
      <c r="C5378" s="87"/>
      <c r="R5378" s="89"/>
      <c r="S5378" s="89"/>
      <c r="T5378" s="89"/>
    </row>
    <row r="5379" spans="2:20" s="86" customFormat="1" ht="10.199999999999999">
      <c r="B5379" s="87"/>
      <c r="C5379" s="87"/>
      <c r="R5379" s="89"/>
      <c r="S5379" s="89"/>
      <c r="T5379" s="89"/>
    </row>
    <row r="5380" spans="2:20" s="86" customFormat="1" ht="10.199999999999999">
      <c r="B5380" s="87"/>
      <c r="C5380" s="87"/>
      <c r="R5380" s="89"/>
      <c r="S5380" s="89"/>
      <c r="T5380" s="89"/>
    </row>
    <row r="5381" spans="2:20" s="86" customFormat="1" ht="10.199999999999999">
      <c r="B5381" s="87"/>
      <c r="C5381" s="87"/>
      <c r="R5381" s="89"/>
      <c r="S5381" s="89"/>
      <c r="T5381" s="89"/>
    </row>
    <row r="5382" spans="2:20" s="86" customFormat="1" ht="10.199999999999999">
      <c r="B5382" s="87"/>
      <c r="C5382" s="87"/>
      <c r="R5382" s="89"/>
      <c r="S5382" s="89"/>
      <c r="T5382" s="89"/>
    </row>
    <row r="5383" spans="2:20" s="86" customFormat="1" ht="10.199999999999999">
      <c r="B5383" s="87"/>
      <c r="C5383" s="87"/>
      <c r="R5383" s="89"/>
      <c r="S5383" s="89"/>
      <c r="T5383" s="89"/>
    </row>
    <row r="5384" spans="2:20" s="86" customFormat="1" ht="10.199999999999999">
      <c r="B5384" s="87"/>
      <c r="C5384" s="87"/>
      <c r="R5384" s="89"/>
      <c r="S5384" s="89"/>
      <c r="T5384" s="89"/>
    </row>
    <row r="5385" spans="2:20" s="86" customFormat="1" ht="10.199999999999999">
      <c r="B5385" s="87"/>
      <c r="C5385" s="87"/>
      <c r="R5385" s="89"/>
      <c r="S5385" s="89"/>
      <c r="T5385" s="89"/>
    </row>
    <row r="5386" spans="2:20" s="86" customFormat="1" ht="10.199999999999999">
      <c r="B5386" s="87"/>
      <c r="C5386" s="87"/>
      <c r="R5386" s="89"/>
      <c r="S5386" s="89"/>
      <c r="T5386" s="89"/>
    </row>
    <row r="5387" spans="2:20" s="86" customFormat="1" ht="10.199999999999999">
      <c r="B5387" s="87"/>
      <c r="C5387" s="87"/>
      <c r="R5387" s="89"/>
      <c r="S5387" s="89"/>
      <c r="T5387" s="89"/>
    </row>
    <row r="5388" spans="2:20" s="86" customFormat="1" ht="10.199999999999999">
      <c r="B5388" s="87"/>
      <c r="C5388" s="87"/>
      <c r="R5388" s="89"/>
      <c r="S5388" s="89"/>
      <c r="T5388" s="89"/>
    </row>
    <row r="5389" spans="2:20" s="86" customFormat="1" ht="10.199999999999999">
      <c r="B5389" s="87"/>
      <c r="C5389" s="87"/>
      <c r="R5389" s="89"/>
      <c r="S5389" s="89"/>
      <c r="T5389" s="89"/>
    </row>
    <row r="5390" spans="2:20" s="86" customFormat="1" ht="10.199999999999999">
      <c r="B5390" s="87"/>
      <c r="C5390" s="87"/>
      <c r="R5390" s="89"/>
      <c r="S5390" s="89"/>
      <c r="T5390" s="89"/>
    </row>
    <row r="5391" spans="2:20" s="86" customFormat="1" ht="10.199999999999999">
      <c r="B5391" s="87"/>
      <c r="C5391" s="87"/>
      <c r="R5391" s="89"/>
      <c r="S5391" s="89"/>
      <c r="T5391" s="89"/>
    </row>
    <row r="5392" spans="2:20" s="86" customFormat="1" ht="10.199999999999999">
      <c r="B5392" s="87"/>
      <c r="C5392" s="87"/>
      <c r="R5392" s="89"/>
      <c r="S5392" s="89"/>
      <c r="T5392" s="89"/>
    </row>
    <row r="5393" spans="2:20" s="86" customFormat="1" ht="10.199999999999999">
      <c r="B5393" s="87"/>
      <c r="C5393" s="87"/>
      <c r="R5393" s="89"/>
      <c r="S5393" s="89"/>
      <c r="T5393" s="89"/>
    </row>
    <row r="5394" spans="2:20" s="86" customFormat="1" ht="10.199999999999999">
      <c r="B5394" s="87"/>
      <c r="C5394" s="87"/>
      <c r="R5394" s="89"/>
      <c r="S5394" s="89"/>
      <c r="T5394" s="89"/>
    </row>
    <row r="5395" spans="2:20" s="86" customFormat="1" ht="10.199999999999999">
      <c r="B5395" s="87"/>
      <c r="C5395" s="87"/>
      <c r="R5395" s="89"/>
      <c r="S5395" s="89"/>
      <c r="T5395" s="89"/>
    </row>
    <row r="5396" spans="2:20" s="86" customFormat="1" ht="10.199999999999999">
      <c r="B5396" s="87"/>
      <c r="C5396" s="87"/>
      <c r="R5396" s="89"/>
      <c r="S5396" s="89"/>
      <c r="T5396" s="89"/>
    </row>
    <row r="5397" spans="2:20" s="86" customFormat="1" ht="10.199999999999999">
      <c r="B5397" s="87"/>
      <c r="C5397" s="87"/>
      <c r="R5397" s="89"/>
      <c r="S5397" s="89"/>
      <c r="T5397" s="89"/>
    </row>
    <row r="5398" spans="2:20" s="86" customFormat="1" ht="10.199999999999999">
      <c r="B5398" s="87"/>
      <c r="C5398" s="87"/>
      <c r="R5398" s="89"/>
      <c r="S5398" s="89"/>
      <c r="T5398" s="89"/>
    </row>
    <row r="5399" spans="2:20" s="86" customFormat="1" ht="10.199999999999999">
      <c r="B5399" s="87"/>
      <c r="C5399" s="87"/>
      <c r="R5399" s="89"/>
      <c r="S5399" s="89"/>
      <c r="T5399" s="89"/>
    </row>
    <row r="5400" spans="2:20" s="86" customFormat="1" ht="10.199999999999999">
      <c r="B5400" s="87"/>
      <c r="C5400" s="87"/>
      <c r="R5400" s="89"/>
      <c r="S5400" s="89"/>
      <c r="T5400" s="89"/>
    </row>
    <row r="5401" spans="2:20" s="86" customFormat="1" ht="10.199999999999999">
      <c r="B5401" s="87"/>
      <c r="C5401" s="87"/>
      <c r="R5401" s="89"/>
      <c r="S5401" s="89"/>
      <c r="T5401" s="89"/>
    </row>
    <row r="5402" spans="2:20" s="86" customFormat="1" ht="10.199999999999999">
      <c r="B5402" s="87"/>
      <c r="C5402" s="87"/>
      <c r="R5402" s="89"/>
      <c r="S5402" s="89"/>
      <c r="T5402" s="89"/>
    </row>
    <row r="5403" spans="2:20" s="86" customFormat="1" ht="10.199999999999999">
      <c r="B5403" s="87"/>
      <c r="C5403" s="87"/>
      <c r="R5403" s="89"/>
      <c r="S5403" s="89"/>
      <c r="T5403" s="89"/>
    </row>
    <row r="5404" spans="2:20" s="86" customFormat="1" ht="10.199999999999999">
      <c r="B5404" s="87"/>
      <c r="C5404" s="87"/>
      <c r="R5404" s="89"/>
      <c r="S5404" s="89"/>
      <c r="T5404" s="89"/>
    </row>
    <row r="5405" spans="2:20" s="86" customFormat="1" ht="10.199999999999999">
      <c r="B5405" s="87"/>
      <c r="C5405" s="87"/>
      <c r="R5405" s="89"/>
      <c r="S5405" s="89"/>
      <c r="T5405" s="89"/>
    </row>
    <row r="5406" spans="2:20" s="86" customFormat="1" ht="10.199999999999999">
      <c r="B5406" s="87"/>
      <c r="C5406" s="87"/>
      <c r="R5406" s="89"/>
      <c r="S5406" s="89"/>
      <c r="T5406" s="89"/>
    </row>
    <row r="5407" spans="2:20" s="86" customFormat="1" ht="10.199999999999999">
      <c r="B5407" s="87"/>
      <c r="C5407" s="87"/>
      <c r="R5407" s="89"/>
      <c r="S5407" s="89"/>
      <c r="T5407" s="89"/>
    </row>
    <row r="5408" spans="2:20" s="86" customFormat="1" ht="10.199999999999999">
      <c r="B5408" s="87"/>
      <c r="C5408" s="87"/>
      <c r="R5408" s="89"/>
      <c r="S5408" s="89"/>
      <c r="T5408" s="89"/>
    </row>
    <row r="5409" spans="2:20" s="86" customFormat="1" ht="10.199999999999999">
      <c r="B5409" s="87"/>
      <c r="C5409" s="87"/>
      <c r="R5409" s="89"/>
      <c r="S5409" s="89"/>
      <c r="T5409" s="89"/>
    </row>
    <row r="5410" spans="2:20" s="86" customFormat="1" ht="10.199999999999999">
      <c r="B5410" s="87"/>
      <c r="C5410" s="87"/>
      <c r="R5410" s="89"/>
      <c r="S5410" s="89"/>
      <c r="T5410" s="89"/>
    </row>
    <row r="5411" spans="2:20" s="86" customFormat="1" ht="10.199999999999999">
      <c r="B5411" s="87"/>
      <c r="C5411" s="87"/>
      <c r="R5411" s="89"/>
      <c r="S5411" s="89"/>
      <c r="T5411" s="89"/>
    </row>
    <row r="5412" spans="2:20" s="86" customFormat="1" ht="10.199999999999999">
      <c r="B5412" s="87"/>
      <c r="C5412" s="87"/>
      <c r="R5412" s="89"/>
      <c r="S5412" s="89"/>
      <c r="T5412" s="89"/>
    </row>
    <row r="5413" spans="2:20" s="86" customFormat="1" ht="10.199999999999999">
      <c r="B5413" s="87"/>
      <c r="C5413" s="87"/>
      <c r="R5413" s="89"/>
      <c r="S5413" s="89"/>
      <c r="T5413" s="89"/>
    </row>
    <row r="5414" spans="2:20" s="86" customFormat="1" ht="10.199999999999999">
      <c r="B5414" s="87"/>
      <c r="C5414" s="87"/>
      <c r="R5414" s="89"/>
      <c r="S5414" s="89"/>
      <c r="T5414" s="89"/>
    </row>
    <row r="5415" spans="2:20" s="86" customFormat="1" ht="10.199999999999999">
      <c r="B5415" s="87"/>
      <c r="C5415" s="87"/>
      <c r="R5415" s="89"/>
      <c r="S5415" s="89"/>
      <c r="T5415" s="89"/>
    </row>
    <row r="5416" spans="2:20" s="86" customFormat="1" ht="10.199999999999999">
      <c r="B5416" s="87"/>
      <c r="C5416" s="87"/>
      <c r="R5416" s="89"/>
      <c r="S5416" s="89"/>
      <c r="T5416" s="89"/>
    </row>
    <row r="5417" spans="2:20" s="86" customFormat="1" ht="10.199999999999999">
      <c r="B5417" s="87"/>
      <c r="C5417" s="87"/>
      <c r="R5417" s="89"/>
      <c r="S5417" s="89"/>
      <c r="T5417" s="89"/>
    </row>
    <row r="5418" spans="2:20" s="86" customFormat="1" ht="10.199999999999999">
      <c r="B5418" s="87"/>
      <c r="C5418" s="87"/>
      <c r="R5418" s="89"/>
      <c r="S5418" s="89"/>
      <c r="T5418" s="89"/>
    </row>
    <row r="5419" spans="2:20" s="86" customFormat="1" ht="10.199999999999999">
      <c r="B5419" s="87"/>
      <c r="C5419" s="87"/>
      <c r="R5419" s="89"/>
      <c r="S5419" s="89"/>
      <c r="T5419" s="89"/>
    </row>
    <row r="5420" spans="2:20" s="86" customFormat="1" ht="10.199999999999999">
      <c r="B5420" s="87"/>
      <c r="C5420" s="87"/>
      <c r="R5420" s="89"/>
      <c r="S5420" s="89"/>
      <c r="T5420" s="89"/>
    </row>
    <row r="5421" spans="2:20" s="86" customFormat="1" ht="10.199999999999999">
      <c r="B5421" s="87"/>
      <c r="C5421" s="87"/>
      <c r="R5421" s="89"/>
      <c r="S5421" s="89"/>
      <c r="T5421" s="89"/>
    </row>
    <row r="5422" spans="2:20" s="86" customFormat="1" ht="10.199999999999999">
      <c r="B5422" s="87"/>
      <c r="C5422" s="87"/>
      <c r="R5422" s="89"/>
      <c r="S5422" s="89"/>
      <c r="T5422" s="89"/>
    </row>
    <row r="5423" spans="2:20" s="86" customFormat="1" ht="10.199999999999999">
      <c r="B5423" s="87"/>
      <c r="C5423" s="87"/>
      <c r="R5423" s="89"/>
      <c r="S5423" s="89"/>
      <c r="T5423" s="89"/>
    </row>
    <row r="5424" spans="2:20" s="86" customFormat="1" ht="10.199999999999999">
      <c r="B5424" s="87"/>
      <c r="C5424" s="87"/>
      <c r="R5424" s="89"/>
      <c r="S5424" s="89"/>
      <c r="T5424" s="89"/>
    </row>
    <row r="5425" spans="2:20" s="86" customFormat="1" ht="10.199999999999999">
      <c r="B5425" s="87"/>
      <c r="C5425" s="87"/>
      <c r="R5425" s="89"/>
      <c r="S5425" s="89"/>
      <c r="T5425" s="89"/>
    </row>
    <row r="5426" spans="2:20" s="86" customFormat="1" ht="10.199999999999999">
      <c r="B5426" s="87"/>
      <c r="C5426" s="87"/>
      <c r="R5426" s="89"/>
      <c r="S5426" s="89"/>
      <c r="T5426" s="89"/>
    </row>
    <row r="5427" spans="2:20" s="86" customFormat="1" ht="10.199999999999999">
      <c r="B5427" s="87"/>
      <c r="C5427" s="87"/>
      <c r="R5427" s="89"/>
      <c r="S5427" s="89"/>
      <c r="T5427" s="89"/>
    </row>
    <row r="5428" spans="2:20" s="86" customFormat="1" ht="10.199999999999999">
      <c r="B5428" s="87"/>
      <c r="C5428" s="87"/>
      <c r="R5428" s="89"/>
      <c r="S5428" s="89"/>
      <c r="T5428" s="89"/>
    </row>
    <row r="5429" spans="2:20" s="86" customFormat="1" ht="10.199999999999999">
      <c r="B5429" s="87"/>
      <c r="C5429" s="87"/>
      <c r="R5429" s="89"/>
      <c r="S5429" s="89"/>
      <c r="T5429" s="89"/>
    </row>
    <row r="5430" spans="2:20" s="86" customFormat="1" ht="10.199999999999999">
      <c r="B5430" s="87"/>
      <c r="C5430" s="87"/>
      <c r="R5430" s="89"/>
      <c r="S5430" s="89"/>
      <c r="T5430" s="89"/>
    </row>
    <row r="5431" spans="2:20" s="86" customFormat="1" ht="10.199999999999999">
      <c r="B5431" s="87"/>
      <c r="C5431" s="87"/>
      <c r="R5431" s="89"/>
      <c r="S5431" s="89"/>
      <c r="T5431" s="89"/>
    </row>
    <row r="5432" spans="2:20" s="86" customFormat="1" ht="10.199999999999999">
      <c r="B5432" s="87"/>
      <c r="C5432" s="87"/>
      <c r="R5432" s="89"/>
      <c r="S5432" s="89"/>
      <c r="T5432" s="89"/>
    </row>
    <row r="5433" spans="2:20" s="86" customFormat="1" ht="10.199999999999999">
      <c r="B5433" s="87"/>
      <c r="C5433" s="87"/>
      <c r="R5433" s="89"/>
      <c r="S5433" s="89"/>
      <c r="T5433" s="89"/>
    </row>
    <row r="5434" spans="2:20" s="86" customFormat="1" ht="10.199999999999999">
      <c r="B5434" s="87"/>
      <c r="C5434" s="87"/>
      <c r="R5434" s="89"/>
      <c r="S5434" s="89"/>
      <c r="T5434" s="89"/>
    </row>
    <row r="5435" spans="2:20" s="86" customFormat="1" ht="10.199999999999999">
      <c r="B5435" s="87"/>
      <c r="C5435" s="87"/>
      <c r="R5435" s="89"/>
      <c r="S5435" s="89"/>
      <c r="T5435" s="89"/>
    </row>
    <row r="5436" spans="2:20" s="86" customFormat="1" ht="10.199999999999999">
      <c r="B5436" s="87"/>
      <c r="C5436" s="87"/>
      <c r="R5436" s="89"/>
      <c r="S5436" s="89"/>
      <c r="T5436" s="89"/>
    </row>
    <row r="5437" spans="2:20" s="86" customFormat="1" ht="10.199999999999999">
      <c r="B5437" s="87"/>
      <c r="C5437" s="87"/>
      <c r="R5437" s="89"/>
      <c r="S5437" s="89"/>
      <c r="T5437" s="89"/>
    </row>
    <row r="5438" spans="2:20" s="86" customFormat="1" ht="10.199999999999999">
      <c r="B5438" s="87"/>
      <c r="C5438" s="87"/>
      <c r="R5438" s="89"/>
      <c r="S5438" s="89"/>
      <c r="T5438" s="89"/>
    </row>
    <row r="5439" spans="2:20" s="86" customFormat="1" ht="10.199999999999999">
      <c r="B5439" s="87"/>
      <c r="C5439" s="87"/>
      <c r="R5439" s="89"/>
      <c r="S5439" s="89"/>
      <c r="T5439" s="89"/>
    </row>
    <row r="5440" spans="2:20" s="86" customFormat="1" ht="10.199999999999999">
      <c r="B5440" s="87"/>
      <c r="C5440" s="87"/>
      <c r="R5440" s="89"/>
      <c r="S5440" s="89"/>
      <c r="T5440" s="89"/>
    </row>
    <row r="5441" spans="2:20" s="86" customFormat="1" ht="10.199999999999999">
      <c r="B5441" s="87"/>
      <c r="C5441" s="87"/>
      <c r="R5441" s="89"/>
      <c r="S5441" s="89"/>
      <c r="T5441" s="89"/>
    </row>
    <row r="5442" spans="2:20" s="86" customFormat="1" ht="10.199999999999999">
      <c r="B5442" s="87"/>
      <c r="C5442" s="87"/>
      <c r="R5442" s="89"/>
      <c r="S5442" s="89"/>
      <c r="T5442" s="89"/>
    </row>
    <row r="5443" spans="2:20" s="86" customFormat="1" ht="10.199999999999999">
      <c r="B5443" s="87"/>
      <c r="C5443" s="87"/>
      <c r="R5443" s="89"/>
      <c r="S5443" s="89"/>
      <c r="T5443" s="89"/>
    </row>
    <row r="5444" spans="2:20" s="86" customFormat="1" ht="10.199999999999999">
      <c r="B5444" s="87"/>
      <c r="C5444" s="87"/>
      <c r="R5444" s="89"/>
      <c r="S5444" s="89"/>
      <c r="T5444" s="89"/>
    </row>
    <row r="5445" spans="2:20" s="86" customFormat="1" ht="10.199999999999999">
      <c r="B5445" s="87"/>
      <c r="C5445" s="87"/>
      <c r="R5445" s="89"/>
      <c r="S5445" s="89"/>
      <c r="T5445" s="89"/>
    </row>
    <row r="5446" spans="2:20" s="86" customFormat="1" ht="10.199999999999999">
      <c r="B5446" s="87"/>
      <c r="C5446" s="87"/>
      <c r="R5446" s="89"/>
      <c r="S5446" s="89"/>
      <c r="T5446" s="89"/>
    </row>
    <row r="5447" spans="2:20" s="86" customFormat="1" ht="10.199999999999999">
      <c r="B5447" s="87"/>
      <c r="C5447" s="87"/>
      <c r="R5447" s="89"/>
      <c r="S5447" s="89"/>
      <c r="T5447" s="89"/>
    </row>
    <row r="5448" spans="2:20" s="86" customFormat="1" ht="10.199999999999999">
      <c r="B5448" s="87"/>
      <c r="C5448" s="87"/>
      <c r="R5448" s="89"/>
      <c r="S5448" s="89"/>
      <c r="T5448" s="89"/>
    </row>
    <row r="5449" spans="2:20" s="86" customFormat="1" ht="10.199999999999999">
      <c r="B5449" s="87"/>
      <c r="C5449" s="87"/>
      <c r="R5449" s="89"/>
      <c r="S5449" s="89"/>
      <c r="T5449" s="89"/>
    </row>
    <row r="5450" spans="2:20" s="86" customFormat="1" ht="10.199999999999999">
      <c r="B5450" s="87"/>
      <c r="C5450" s="87"/>
      <c r="R5450" s="89"/>
      <c r="S5450" s="89"/>
      <c r="T5450" s="89"/>
    </row>
    <row r="5451" spans="2:20" s="86" customFormat="1" ht="10.199999999999999">
      <c r="B5451" s="87"/>
      <c r="C5451" s="87"/>
      <c r="R5451" s="89"/>
      <c r="S5451" s="89"/>
      <c r="T5451" s="89"/>
    </row>
    <row r="5452" spans="2:20" s="86" customFormat="1" ht="10.199999999999999">
      <c r="B5452" s="87"/>
      <c r="C5452" s="87"/>
      <c r="R5452" s="89"/>
      <c r="S5452" s="89"/>
      <c r="T5452" s="89"/>
    </row>
    <row r="5453" spans="2:20" s="86" customFormat="1" ht="10.199999999999999">
      <c r="B5453" s="87"/>
      <c r="C5453" s="87"/>
      <c r="R5453" s="89"/>
      <c r="S5453" s="89"/>
      <c r="T5453" s="89"/>
    </row>
    <row r="5454" spans="2:20" s="86" customFormat="1" ht="10.199999999999999">
      <c r="B5454" s="87"/>
      <c r="C5454" s="87"/>
      <c r="R5454" s="89"/>
      <c r="S5454" s="89"/>
      <c r="T5454" s="89"/>
    </row>
    <row r="5455" spans="2:20" s="86" customFormat="1" ht="10.199999999999999">
      <c r="B5455" s="87"/>
      <c r="C5455" s="87"/>
      <c r="R5455" s="89"/>
      <c r="S5455" s="89"/>
      <c r="T5455" s="89"/>
    </row>
    <row r="5456" spans="2:20" s="86" customFormat="1" ht="10.199999999999999">
      <c r="B5456" s="87"/>
      <c r="C5456" s="87"/>
      <c r="R5456" s="89"/>
      <c r="S5456" s="89"/>
      <c r="T5456" s="89"/>
    </row>
    <row r="5457" spans="2:20" s="86" customFormat="1" ht="10.199999999999999">
      <c r="B5457" s="87"/>
      <c r="C5457" s="87"/>
      <c r="R5457" s="89"/>
      <c r="S5457" s="89"/>
      <c r="T5457" s="89"/>
    </row>
    <row r="5458" spans="2:20" s="86" customFormat="1" ht="10.199999999999999">
      <c r="B5458" s="87"/>
      <c r="C5458" s="87"/>
      <c r="R5458" s="89"/>
      <c r="S5458" s="89"/>
      <c r="T5458" s="89"/>
    </row>
    <row r="5459" spans="2:20" s="86" customFormat="1" ht="10.199999999999999">
      <c r="B5459" s="87"/>
      <c r="C5459" s="87"/>
      <c r="R5459" s="89"/>
      <c r="S5459" s="89"/>
      <c r="T5459" s="89"/>
    </row>
    <row r="5460" spans="2:20" s="86" customFormat="1" ht="10.199999999999999">
      <c r="B5460" s="87"/>
      <c r="C5460" s="87"/>
      <c r="R5460" s="89"/>
      <c r="S5460" s="89"/>
      <c r="T5460" s="89"/>
    </row>
    <row r="5461" spans="2:20" s="86" customFormat="1" ht="10.199999999999999">
      <c r="B5461" s="87"/>
      <c r="C5461" s="87"/>
      <c r="R5461" s="89"/>
      <c r="S5461" s="89"/>
      <c r="T5461" s="89"/>
    </row>
    <row r="5462" spans="2:20" s="86" customFormat="1" ht="10.199999999999999">
      <c r="B5462" s="87"/>
      <c r="C5462" s="87"/>
      <c r="R5462" s="89"/>
      <c r="S5462" s="89"/>
      <c r="T5462" s="89"/>
    </row>
    <row r="5463" spans="2:20" s="86" customFormat="1" ht="10.199999999999999">
      <c r="B5463" s="87"/>
      <c r="C5463" s="87"/>
      <c r="R5463" s="89"/>
      <c r="S5463" s="89"/>
      <c r="T5463" s="89"/>
    </row>
    <row r="5464" spans="2:20" s="86" customFormat="1" ht="10.199999999999999">
      <c r="B5464" s="87"/>
      <c r="C5464" s="87"/>
      <c r="R5464" s="89"/>
      <c r="S5464" s="89"/>
      <c r="T5464" s="89"/>
    </row>
    <row r="5465" spans="2:20" s="86" customFormat="1" ht="10.199999999999999">
      <c r="B5465" s="87"/>
      <c r="C5465" s="87"/>
      <c r="R5465" s="89"/>
      <c r="S5465" s="89"/>
      <c r="T5465" s="89"/>
    </row>
    <row r="5466" spans="2:20" s="86" customFormat="1" ht="10.199999999999999">
      <c r="B5466" s="87"/>
      <c r="C5466" s="87"/>
      <c r="R5466" s="89"/>
      <c r="S5466" s="89"/>
      <c r="T5466" s="89"/>
    </row>
    <row r="5467" spans="2:20" s="86" customFormat="1" ht="10.199999999999999">
      <c r="B5467" s="87"/>
      <c r="C5467" s="87"/>
      <c r="R5467" s="89"/>
      <c r="S5467" s="89"/>
      <c r="T5467" s="89"/>
    </row>
    <row r="5468" spans="2:20" s="86" customFormat="1" ht="10.199999999999999">
      <c r="B5468" s="87"/>
      <c r="C5468" s="87"/>
      <c r="R5468" s="89"/>
      <c r="S5468" s="89"/>
      <c r="T5468" s="89"/>
    </row>
    <row r="5469" spans="2:20" s="86" customFormat="1" ht="10.199999999999999">
      <c r="B5469" s="87"/>
      <c r="C5469" s="87"/>
      <c r="R5469" s="89"/>
      <c r="S5469" s="89"/>
      <c r="T5469" s="89"/>
    </row>
    <row r="5470" spans="2:20" s="86" customFormat="1" ht="10.199999999999999">
      <c r="B5470" s="87"/>
      <c r="C5470" s="87"/>
      <c r="R5470" s="89"/>
      <c r="S5470" s="89"/>
      <c r="T5470" s="89"/>
    </row>
    <row r="5471" spans="2:20" s="86" customFormat="1" ht="10.199999999999999">
      <c r="B5471" s="87"/>
      <c r="C5471" s="87"/>
      <c r="R5471" s="89"/>
      <c r="S5471" s="89"/>
      <c r="T5471" s="89"/>
    </row>
    <row r="5472" spans="2:20" s="86" customFormat="1" ht="10.199999999999999">
      <c r="B5472" s="87"/>
      <c r="C5472" s="87"/>
      <c r="R5472" s="89"/>
      <c r="S5472" s="89"/>
      <c r="T5472" s="89"/>
    </row>
    <row r="5473" spans="2:20" s="86" customFormat="1" ht="10.199999999999999">
      <c r="B5473" s="87"/>
      <c r="C5473" s="87"/>
      <c r="R5473" s="89"/>
      <c r="S5473" s="89"/>
      <c r="T5473" s="89"/>
    </row>
    <row r="5474" spans="2:20" s="86" customFormat="1" ht="10.199999999999999">
      <c r="B5474" s="87"/>
      <c r="C5474" s="87"/>
      <c r="R5474" s="89"/>
      <c r="S5474" s="89"/>
      <c r="T5474" s="89"/>
    </row>
    <row r="5475" spans="2:20" s="86" customFormat="1" ht="10.199999999999999">
      <c r="B5475" s="87"/>
      <c r="C5475" s="87"/>
      <c r="R5475" s="89"/>
      <c r="S5475" s="89"/>
      <c r="T5475" s="89"/>
    </row>
    <row r="5476" spans="2:20" s="86" customFormat="1" ht="10.199999999999999">
      <c r="B5476" s="87"/>
      <c r="C5476" s="87"/>
      <c r="R5476" s="89"/>
      <c r="S5476" s="89"/>
      <c r="T5476" s="89"/>
    </row>
    <row r="5477" spans="2:20" s="86" customFormat="1" ht="10.199999999999999">
      <c r="B5477" s="87"/>
      <c r="C5477" s="87"/>
      <c r="R5477" s="89"/>
      <c r="S5477" s="89"/>
      <c r="T5477" s="89"/>
    </row>
    <row r="5478" spans="2:20" s="86" customFormat="1" ht="10.199999999999999">
      <c r="B5478" s="87"/>
      <c r="C5478" s="87"/>
      <c r="R5478" s="89"/>
      <c r="S5478" s="89"/>
      <c r="T5478" s="89"/>
    </row>
    <row r="5479" spans="2:20" s="86" customFormat="1" ht="10.199999999999999">
      <c r="B5479" s="87"/>
      <c r="C5479" s="87"/>
      <c r="R5479" s="89"/>
      <c r="S5479" s="89"/>
      <c r="T5479" s="89"/>
    </row>
    <row r="5480" spans="2:20" s="86" customFormat="1" ht="10.199999999999999">
      <c r="B5480" s="87"/>
      <c r="C5480" s="87"/>
      <c r="R5480" s="89"/>
      <c r="S5480" s="89"/>
      <c r="T5480" s="89"/>
    </row>
    <row r="5481" spans="2:20" s="86" customFormat="1" ht="10.199999999999999">
      <c r="B5481" s="87"/>
      <c r="C5481" s="87"/>
      <c r="R5481" s="89"/>
      <c r="S5481" s="89"/>
      <c r="T5481" s="89"/>
    </row>
    <row r="5482" spans="2:20" s="86" customFormat="1" ht="10.199999999999999">
      <c r="B5482" s="87"/>
      <c r="C5482" s="87"/>
      <c r="R5482" s="89"/>
      <c r="S5482" s="89"/>
      <c r="T5482" s="89"/>
    </row>
    <row r="5483" spans="2:20" s="86" customFormat="1" ht="10.199999999999999">
      <c r="B5483" s="87"/>
      <c r="C5483" s="87"/>
      <c r="R5483" s="89"/>
      <c r="S5483" s="89"/>
      <c r="T5483" s="89"/>
    </row>
    <row r="5484" spans="2:20" s="86" customFormat="1" ht="10.199999999999999">
      <c r="B5484" s="87"/>
      <c r="C5484" s="87"/>
      <c r="R5484" s="89"/>
      <c r="S5484" s="89"/>
      <c r="T5484" s="89"/>
    </row>
    <row r="5485" spans="2:20" s="86" customFormat="1" ht="10.199999999999999">
      <c r="B5485" s="87"/>
      <c r="C5485" s="87"/>
      <c r="R5485" s="89"/>
      <c r="S5485" s="89"/>
      <c r="T5485" s="89"/>
    </row>
    <row r="5486" spans="2:20" s="86" customFormat="1" ht="10.199999999999999">
      <c r="B5486" s="87"/>
      <c r="C5486" s="87"/>
      <c r="R5486" s="89"/>
      <c r="S5486" s="89"/>
      <c r="T5486" s="89"/>
    </row>
    <row r="5487" spans="2:20" s="86" customFormat="1" ht="10.199999999999999">
      <c r="B5487" s="87"/>
      <c r="C5487" s="87"/>
      <c r="R5487" s="89"/>
      <c r="S5487" s="89"/>
      <c r="T5487" s="89"/>
    </row>
    <row r="5488" spans="2:20" s="86" customFormat="1" ht="10.199999999999999">
      <c r="B5488" s="87"/>
      <c r="C5488" s="87"/>
      <c r="R5488" s="89"/>
      <c r="S5488" s="89"/>
      <c r="T5488" s="89"/>
    </row>
    <row r="5489" spans="2:20" s="86" customFormat="1" ht="10.199999999999999">
      <c r="B5489" s="87"/>
      <c r="C5489" s="87"/>
      <c r="R5489" s="89"/>
      <c r="S5489" s="89"/>
      <c r="T5489" s="89"/>
    </row>
    <row r="5490" spans="2:20" s="86" customFormat="1" ht="10.199999999999999">
      <c r="B5490" s="87"/>
      <c r="C5490" s="87"/>
      <c r="R5490" s="89"/>
      <c r="S5490" s="89"/>
      <c r="T5490" s="89"/>
    </row>
    <row r="5491" spans="2:20" s="86" customFormat="1" ht="10.199999999999999">
      <c r="B5491" s="87"/>
      <c r="C5491" s="87"/>
      <c r="R5491" s="89"/>
      <c r="S5491" s="89"/>
      <c r="T5491" s="89"/>
    </row>
    <row r="5492" spans="2:20" s="86" customFormat="1" ht="10.199999999999999">
      <c r="B5492" s="87"/>
      <c r="C5492" s="87"/>
      <c r="R5492" s="89"/>
      <c r="S5492" s="89"/>
      <c r="T5492" s="89"/>
    </row>
    <row r="5493" spans="2:20" s="86" customFormat="1" ht="10.199999999999999">
      <c r="B5493" s="87"/>
      <c r="C5493" s="87"/>
      <c r="R5493" s="89"/>
      <c r="S5493" s="89"/>
      <c r="T5493" s="89"/>
    </row>
    <row r="5494" spans="2:20" s="86" customFormat="1" ht="10.199999999999999">
      <c r="B5494" s="87"/>
      <c r="C5494" s="87"/>
      <c r="R5494" s="89"/>
      <c r="S5494" s="89"/>
      <c r="T5494" s="89"/>
    </row>
    <row r="5495" spans="2:20" s="86" customFormat="1" ht="10.199999999999999">
      <c r="B5495" s="87"/>
      <c r="C5495" s="87"/>
      <c r="R5495" s="89"/>
      <c r="S5495" s="89"/>
      <c r="T5495" s="89"/>
    </row>
    <row r="5496" spans="2:20" s="86" customFormat="1" ht="10.199999999999999">
      <c r="B5496" s="87"/>
      <c r="C5496" s="87"/>
      <c r="R5496" s="89"/>
      <c r="S5496" s="89"/>
      <c r="T5496" s="89"/>
    </row>
    <row r="5497" spans="2:20" s="86" customFormat="1" ht="10.199999999999999">
      <c r="B5497" s="87"/>
      <c r="C5497" s="87"/>
      <c r="R5497" s="89"/>
      <c r="S5497" s="89"/>
      <c r="T5497" s="89"/>
    </row>
    <row r="5498" spans="2:20" s="86" customFormat="1" ht="10.199999999999999">
      <c r="B5498" s="87"/>
      <c r="C5498" s="87"/>
      <c r="R5498" s="89"/>
      <c r="S5498" s="89"/>
      <c r="T5498" s="89"/>
    </row>
    <row r="5499" spans="2:20" s="86" customFormat="1" ht="10.199999999999999">
      <c r="B5499" s="87"/>
      <c r="C5499" s="87"/>
      <c r="R5499" s="89"/>
      <c r="S5499" s="89"/>
      <c r="T5499" s="89"/>
    </row>
    <row r="5500" spans="2:20" s="86" customFormat="1" ht="10.199999999999999">
      <c r="B5500" s="87"/>
      <c r="C5500" s="87"/>
      <c r="R5500" s="89"/>
      <c r="S5500" s="89"/>
      <c r="T5500" s="89"/>
    </row>
    <row r="5501" spans="2:20" s="86" customFormat="1" ht="10.199999999999999">
      <c r="B5501" s="87"/>
      <c r="C5501" s="87"/>
      <c r="R5501" s="89"/>
      <c r="S5501" s="89"/>
      <c r="T5501" s="89"/>
    </row>
    <row r="5502" spans="2:20" s="86" customFormat="1" ht="10.199999999999999">
      <c r="B5502" s="87"/>
      <c r="C5502" s="87"/>
      <c r="R5502" s="89"/>
      <c r="S5502" s="89"/>
      <c r="T5502" s="89"/>
    </row>
    <row r="5503" spans="2:20" s="86" customFormat="1" ht="10.199999999999999">
      <c r="B5503" s="87"/>
      <c r="C5503" s="87"/>
      <c r="R5503" s="89"/>
      <c r="S5503" s="89"/>
      <c r="T5503" s="89"/>
    </row>
    <row r="5504" spans="2:20" s="86" customFormat="1" ht="10.199999999999999">
      <c r="B5504" s="87"/>
      <c r="C5504" s="87"/>
      <c r="R5504" s="89"/>
      <c r="S5504" s="89"/>
      <c r="T5504" s="89"/>
    </row>
    <row r="5505" spans="2:20" s="86" customFormat="1" ht="10.199999999999999">
      <c r="B5505" s="87"/>
      <c r="C5505" s="87"/>
      <c r="R5505" s="89"/>
      <c r="S5505" s="89"/>
      <c r="T5505" s="89"/>
    </row>
    <row r="5506" spans="2:20" s="86" customFormat="1" ht="10.199999999999999">
      <c r="B5506" s="87"/>
      <c r="C5506" s="87"/>
      <c r="R5506" s="89"/>
      <c r="S5506" s="89"/>
      <c r="T5506" s="89"/>
    </row>
    <row r="5507" spans="2:20" s="86" customFormat="1" ht="10.199999999999999">
      <c r="B5507" s="87"/>
      <c r="C5507" s="87"/>
      <c r="R5507" s="89"/>
      <c r="S5507" s="89"/>
      <c r="T5507" s="89"/>
    </row>
    <row r="5508" spans="2:20" s="86" customFormat="1" ht="10.199999999999999">
      <c r="B5508" s="87"/>
      <c r="C5508" s="87"/>
      <c r="R5508" s="89"/>
      <c r="S5508" s="89"/>
      <c r="T5508" s="89"/>
    </row>
    <row r="5509" spans="2:20" s="86" customFormat="1" ht="10.199999999999999">
      <c r="B5509" s="87"/>
      <c r="C5509" s="87"/>
      <c r="R5509" s="89"/>
      <c r="S5509" s="89"/>
      <c r="T5509" s="89"/>
    </row>
    <row r="5510" spans="2:20" s="86" customFormat="1" ht="10.199999999999999">
      <c r="B5510" s="87"/>
      <c r="C5510" s="87"/>
      <c r="R5510" s="89"/>
      <c r="S5510" s="89"/>
      <c r="T5510" s="89"/>
    </row>
    <row r="5511" spans="2:20" s="86" customFormat="1" ht="10.199999999999999">
      <c r="B5511" s="87"/>
      <c r="C5511" s="87"/>
      <c r="R5511" s="89"/>
      <c r="S5511" s="89"/>
      <c r="T5511" s="89"/>
    </row>
    <row r="5512" spans="2:20" s="86" customFormat="1" ht="10.199999999999999">
      <c r="B5512" s="87"/>
      <c r="C5512" s="87"/>
      <c r="R5512" s="89"/>
      <c r="S5512" s="89"/>
      <c r="T5512" s="89"/>
    </row>
    <row r="5513" spans="2:20" s="86" customFormat="1" ht="10.199999999999999">
      <c r="B5513" s="87"/>
      <c r="C5513" s="87"/>
      <c r="R5513" s="89"/>
      <c r="S5513" s="89"/>
      <c r="T5513" s="89"/>
    </row>
    <row r="5514" spans="2:20" s="86" customFormat="1" ht="10.199999999999999">
      <c r="B5514" s="87"/>
      <c r="C5514" s="87"/>
      <c r="R5514" s="89"/>
      <c r="S5514" s="89"/>
      <c r="T5514" s="89"/>
    </row>
    <row r="5515" spans="2:20" s="86" customFormat="1" ht="10.199999999999999">
      <c r="B5515" s="87"/>
      <c r="C5515" s="87"/>
      <c r="R5515" s="89"/>
      <c r="S5515" s="89"/>
      <c r="T5515" s="89"/>
    </row>
    <row r="5516" spans="2:20" s="86" customFormat="1" ht="10.199999999999999">
      <c r="B5516" s="87"/>
      <c r="C5516" s="87"/>
      <c r="R5516" s="89"/>
      <c r="S5516" s="89"/>
      <c r="T5516" s="89"/>
    </row>
    <row r="5517" spans="2:20" s="86" customFormat="1" ht="10.199999999999999">
      <c r="B5517" s="87"/>
      <c r="C5517" s="87"/>
      <c r="R5517" s="89"/>
      <c r="S5517" s="89"/>
      <c r="T5517" s="89"/>
    </row>
    <row r="5518" spans="2:20" s="86" customFormat="1" ht="10.199999999999999">
      <c r="B5518" s="87"/>
      <c r="C5518" s="87"/>
      <c r="R5518" s="89"/>
      <c r="S5518" s="89"/>
      <c r="T5518" s="89"/>
    </row>
    <row r="5519" spans="2:20" s="86" customFormat="1" ht="10.199999999999999">
      <c r="B5519" s="87"/>
      <c r="C5519" s="87"/>
      <c r="R5519" s="89"/>
      <c r="S5519" s="89"/>
      <c r="T5519" s="89"/>
    </row>
    <row r="5520" spans="2:20" s="86" customFormat="1" ht="10.199999999999999">
      <c r="B5520" s="87"/>
      <c r="C5520" s="87"/>
      <c r="R5520" s="89"/>
      <c r="S5520" s="89"/>
      <c r="T5520" s="89"/>
    </row>
    <row r="5521" spans="2:20" s="86" customFormat="1" ht="10.199999999999999">
      <c r="B5521" s="87"/>
      <c r="C5521" s="87"/>
      <c r="R5521" s="89"/>
      <c r="S5521" s="89"/>
      <c r="T5521" s="89"/>
    </row>
    <row r="5522" spans="2:20" s="86" customFormat="1" ht="10.199999999999999">
      <c r="B5522" s="87"/>
      <c r="C5522" s="87"/>
      <c r="R5522" s="89"/>
      <c r="S5522" s="89"/>
      <c r="T5522" s="89"/>
    </row>
    <row r="5523" spans="2:20" s="86" customFormat="1" ht="10.199999999999999">
      <c r="B5523" s="87"/>
      <c r="C5523" s="87"/>
      <c r="R5523" s="89"/>
      <c r="S5523" s="89"/>
      <c r="T5523" s="89"/>
    </row>
    <row r="5524" spans="2:20" s="86" customFormat="1" ht="10.199999999999999">
      <c r="B5524" s="87"/>
      <c r="C5524" s="87"/>
      <c r="R5524" s="89"/>
      <c r="S5524" s="89"/>
      <c r="T5524" s="89"/>
    </row>
    <row r="5525" spans="2:20" s="86" customFormat="1" ht="10.199999999999999">
      <c r="B5525" s="87"/>
      <c r="C5525" s="87"/>
      <c r="R5525" s="89"/>
      <c r="S5525" s="89"/>
      <c r="T5525" s="89"/>
    </row>
    <row r="5526" spans="2:20" s="86" customFormat="1" ht="10.199999999999999">
      <c r="B5526" s="87"/>
      <c r="C5526" s="87"/>
      <c r="R5526" s="89"/>
      <c r="S5526" s="89"/>
      <c r="T5526" s="89"/>
    </row>
    <row r="5527" spans="2:20" s="86" customFormat="1" ht="10.199999999999999">
      <c r="B5527" s="87"/>
      <c r="C5527" s="87"/>
      <c r="R5527" s="89"/>
      <c r="S5527" s="89"/>
      <c r="T5527" s="89"/>
    </row>
    <row r="5528" spans="2:20" s="86" customFormat="1" ht="10.199999999999999">
      <c r="B5528" s="87"/>
      <c r="C5528" s="87"/>
      <c r="R5528" s="89"/>
      <c r="S5528" s="89"/>
      <c r="T5528" s="89"/>
    </row>
    <row r="5529" spans="2:20" s="86" customFormat="1" ht="10.199999999999999">
      <c r="B5529" s="87"/>
      <c r="C5529" s="87"/>
      <c r="R5529" s="89"/>
      <c r="S5529" s="89"/>
      <c r="T5529" s="89"/>
    </row>
    <row r="5530" spans="2:20" s="86" customFormat="1" ht="10.199999999999999">
      <c r="B5530" s="87"/>
      <c r="C5530" s="87"/>
      <c r="R5530" s="89"/>
      <c r="S5530" s="89"/>
      <c r="T5530" s="89"/>
    </row>
    <row r="5531" spans="2:20" s="86" customFormat="1" ht="10.199999999999999">
      <c r="B5531" s="87"/>
      <c r="C5531" s="87"/>
      <c r="R5531" s="89"/>
      <c r="S5531" s="89"/>
      <c r="T5531" s="89"/>
    </row>
    <row r="5532" spans="2:20" s="86" customFormat="1" ht="10.199999999999999">
      <c r="B5532" s="87"/>
      <c r="C5532" s="87"/>
      <c r="R5532" s="89"/>
      <c r="S5532" s="89"/>
      <c r="T5532" s="89"/>
    </row>
    <row r="5533" spans="2:20" s="86" customFormat="1" ht="10.199999999999999">
      <c r="B5533" s="87"/>
      <c r="C5533" s="87"/>
      <c r="R5533" s="89"/>
      <c r="S5533" s="89"/>
      <c r="T5533" s="89"/>
    </row>
    <row r="5534" spans="2:20" s="86" customFormat="1" ht="10.199999999999999">
      <c r="B5534" s="87"/>
      <c r="C5534" s="87"/>
      <c r="R5534" s="89"/>
      <c r="S5534" s="89"/>
      <c r="T5534" s="89"/>
    </row>
    <row r="5535" spans="2:20" s="86" customFormat="1" ht="10.199999999999999">
      <c r="B5535" s="87"/>
      <c r="C5535" s="87"/>
      <c r="R5535" s="89"/>
      <c r="S5535" s="89"/>
      <c r="T5535" s="89"/>
    </row>
    <row r="5536" spans="2:20" s="86" customFormat="1" ht="10.199999999999999">
      <c r="B5536" s="87"/>
      <c r="C5536" s="87"/>
      <c r="R5536" s="89"/>
      <c r="S5536" s="89"/>
      <c r="T5536" s="89"/>
    </row>
    <row r="5537" spans="2:20" s="86" customFormat="1" ht="10.199999999999999">
      <c r="B5537" s="87"/>
      <c r="C5537" s="87"/>
      <c r="R5537" s="89"/>
      <c r="S5537" s="89"/>
      <c r="T5537" s="89"/>
    </row>
    <row r="5538" spans="2:20" s="86" customFormat="1" ht="10.199999999999999">
      <c r="B5538" s="87"/>
      <c r="C5538" s="87"/>
      <c r="R5538" s="89"/>
      <c r="S5538" s="89"/>
      <c r="T5538" s="89"/>
    </row>
    <row r="5539" spans="2:20" s="86" customFormat="1" ht="10.199999999999999">
      <c r="B5539" s="87"/>
      <c r="C5539" s="87"/>
      <c r="R5539" s="89"/>
      <c r="S5539" s="89"/>
      <c r="T5539" s="89"/>
    </row>
    <row r="5540" spans="2:20" s="86" customFormat="1" ht="10.199999999999999">
      <c r="B5540" s="87"/>
      <c r="C5540" s="87"/>
      <c r="R5540" s="89"/>
      <c r="S5540" s="89"/>
      <c r="T5540" s="89"/>
    </row>
    <row r="5541" spans="2:20" s="86" customFormat="1" ht="10.199999999999999">
      <c r="B5541" s="87"/>
      <c r="C5541" s="87"/>
      <c r="R5541" s="89"/>
      <c r="S5541" s="89"/>
      <c r="T5541" s="89"/>
    </row>
    <row r="5542" spans="2:20" s="86" customFormat="1" ht="10.199999999999999">
      <c r="B5542" s="87"/>
      <c r="C5542" s="87"/>
      <c r="R5542" s="89"/>
      <c r="S5542" s="89"/>
      <c r="T5542" s="89"/>
    </row>
    <row r="5543" spans="2:20" s="86" customFormat="1" ht="10.199999999999999">
      <c r="B5543" s="87"/>
      <c r="C5543" s="87"/>
      <c r="R5543" s="89"/>
      <c r="S5543" s="89"/>
      <c r="T5543" s="89"/>
    </row>
    <row r="5544" spans="2:20" s="86" customFormat="1" ht="10.199999999999999">
      <c r="B5544" s="87"/>
      <c r="C5544" s="87"/>
      <c r="R5544" s="89"/>
      <c r="S5544" s="89"/>
      <c r="T5544" s="89"/>
    </row>
    <row r="5545" spans="2:20" s="86" customFormat="1" ht="10.199999999999999">
      <c r="B5545" s="87"/>
      <c r="C5545" s="87"/>
      <c r="R5545" s="89"/>
      <c r="S5545" s="89"/>
      <c r="T5545" s="89"/>
    </row>
    <row r="5546" spans="2:20" s="86" customFormat="1" ht="10.199999999999999">
      <c r="B5546" s="87"/>
      <c r="C5546" s="87"/>
      <c r="R5546" s="89"/>
      <c r="S5546" s="89"/>
      <c r="T5546" s="89"/>
    </row>
    <row r="5547" spans="2:20" s="86" customFormat="1" ht="10.199999999999999">
      <c r="B5547" s="87"/>
      <c r="C5547" s="87"/>
      <c r="R5547" s="89"/>
      <c r="S5547" s="89"/>
      <c r="T5547" s="89"/>
    </row>
    <row r="5548" spans="2:20" s="86" customFormat="1" ht="10.199999999999999">
      <c r="B5548" s="87"/>
      <c r="C5548" s="87"/>
      <c r="R5548" s="89"/>
      <c r="S5548" s="89"/>
      <c r="T5548" s="89"/>
    </row>
    <row r="5549" spans="2:20" s="86" customFormat="1" ht="10.199999999999999">
      <c r="B5549" s="87"/>
      <c r="C5549" s="87"/>
      <c r="R5549" s="89"/>
      <c r="S5549" s="89"/>
      <c r="T5549" s="89"/>
    </row>
    <row r="5550" spans="2:20" s="86" customFormat="1" ht="10.199999999999999">
      <c r="B5550" s="87"/>
      <c r="C5550" s="87"/>
      <c r="R5550" s="89"/>
      <c r="S5550" s="89"/>
      <c r="T5550" s="89"/>
    </row>
    <row r="5551" spans="2:20" s="86" customFormat="1" ht="10.199999999999999">
      <c r="B5551" s="87"/>
      <c r="C5551" s="87"/>
      <c r="R5551" s="89"/>
      <c r="S5551" s="89"/>
      <c r="T5551" s="89"/>
    </row>
    <row r="5552" spans="2:20" s="86" customFormat="1" ht="10.199999999999999">
      <c r="B5552" s="87"/>
      <c r="C5552" s="87"/>
      <c r="R5552" s="89"/>
      <c r="S5552" s="89"/>
      <c r="T5552" s="89"/>
    </row>
    <row r="5553" spans="2:20" s="86" customFormat="1" ht="10.199999999999999">
      <c r="B5553" s="87"/>
      <c r="C5553" s="87"/>
      <c r="R5553" s="89"/>
      <c r="S5553" s="89"/>
      <c r="T5553" s="89"/>
    </row>
    <row r="5554" spans="2:20" s="86" customFormat="1" ht="10.199999999999999">
      <c r="B5554" s="87"/>
      <c r="C5554" s="87"/>
      <c r="R5554" s="89"/>
      <c r="S5554" s="89"/>
      <c r="T5554" s="89"/>
    </row>
    <row r="5555" spans="2:20" s="86" customFormat="1" ht="10.199999999999999">
      <c r="B5555" s="87"/>
      <c r="C5555" s="87"/>
      <c r="R5555" s="89"/>
      <c r="S5555" s="89"/>
      <c r="T5555" s="89"/>
    </row>
    <row r="5556" spans="2:20" s="86" customFormat="1" ht="10.199999999999999">
      <c r="B5556" s="87"/>
      <c r="C5556" s="87"/>
      <c r="R5556" s="89"/>
      <c r="S5556" s="89"/>
      <c r="T5556" s="89"/>
    </row>
    <row r="5557" spans="2:20" s="86" customFormat="1" ht="10.199999999999999">
      <c r="B5557" s="87"/>
      <c r="C5557" s="87"/>
      <c r="R5557" s="89"/>
      <c r="S5557" s="89"/>
      <c r="T5557" s="89"/>
    </row>
    <row r="5558" spans="2:20" s="86" customFormat="1" ht="10.199999999999999">
      <c r="B5558" s="87"/>
      <c r="C5558" s="87"/>
      <c r="R5558" s="89"/>
      <c r="S5558" s="89"/>
      <c r="T5558" s="89"/>
    </row>
    <row r="5559" spans="2:20" s="86" customFormat="1" ht="10.199999999999999">
      <c r="B5559" s="87"/>
      <c r="C5559" s="87"/>
      <c r="R5559" s="89"/>
      <c r="S5559" s="89"/>
      <c r="T5559" s="89"/>
    </row>
    <row r="5560" spans="2:20" s="86" customFormat="1" ht="10.199999999999999">
      <c r="B5560" s="87"/>
      <c r="C5560" s="87"/>
      <c r="R5560" s="89"/>
      <c r="S5560" s="89"/>
      <c r="T5560" s="89"/>
    </row>
    <row r="5561" spans="2:20" s="86" customFormat="1" ht="10.199999999999999">
      <c r="B5561" s="87"/>
      <c r="C5561" s="87"/>
      <c r="R5561" s="89"/>
      <c r="S5561" s="89"/>
      <c r="T5561" s="89"/>
    </row>
    <row r="5562" spans="2:20" s="86" customFormat="1" ht="10.199999999999999">
      <c r="B5562" s="87"/>
      <c r="C5562" s="87"/>
      <c r="R5562" s="89"/>
      <c r="S5562" s="89"/>
      <c r="T5562" s="89"/>
    </row>
    <row r="5563" spans="2:20" s="86" customFormat="1" ht="10.199999999999999">
      <c r="B5563" s="87"/>
      <c r="C5563" s="87"/>
      <c r="R5563" s="89"/>
      <c r="S5563" s="89"/>
      <c r="T5563" s="89"/>
    </row>
    <row r="5564" spans="2:20" s="86" customFormat="1" ht="10.199999999999999">
      <c r="B5564" s="87"/>
      <c r="C5564" s="87"/>
      <c r="R5564" s="89"/>
      <c r="S5564" s="89"/>
      <c r="T5564" s="89"/>
    </row>
    <row r="5565" spans="2:20" s="86" customFormat="1" ht="10.199999999999999">
      <c r="B5565" s="87"/>
      <c r="C5565" s="87"/>
      <c r="R5565" s="89"/>
      <c r="S5565" s="89"/>
      <c r="T5565" s="89"/>
    </row>
    <row r="5566" spans="2:20" s="86" customFormat="1" ht="10.199999999999999">
      <c r="B5566" s="87"/>
      <c r="C5566" s="87"/>
      <c r="R5566" s="89"/>
      <c r="S5566" s="89"/>
      <c r="T5566" s="89"/>
    </row>
    <row r="5567" spans="2:20" s="86" customFormat="1" ht="10.199999999999999">
      <c r="B5567" s="87"/>
      <c r="C5567" s="87"/>
      <c r="R5567" s="89"/>
      <c r="S5567" s="89"/>
      <c r="T5567" s="89"/>
    </row>
    <row r="5568" spans="2:20" s="86" customFormat="1" ht="10.199999999999999">
      <c r="B5568" s="87"/>
      <c r="C5568" s="87"/>
      <c r="R5568" s="89"/>
      <c r="S5568" s="89"/>
      <c r="T5568" s="89"/>
    </row>
    <row r="5569" spans="2:20" s="86" customFormat="1" ht="10.199999999999999">
      <c r="B5569" s="87"/>
      <c r="C5569" s="87"/>
      <c r="R5569" s="89"/>
      <c r="S5569" s="89"/>
      <c r="T5569" s="89"/>
    </row>
    <row r="5570" spans="2:20" s="86" customFormat="1" ht="10.199999999999999">
      <c r="B5570" s="87"/>
      <c r="C5570" s="87"/>
      <c r="R5570" s="89"/>
      <c r="S5570" s="89"/>
      <c r="T5570" s="89"/>
    </row>
    <row r="5571" spans="2:20" s="86" customFormat="1" ht="10.199999999999999">
      <c r="B5571" s="87"/>
      <c r="C5571" s="87"/>
      <c r="R5571" s="89"/>
      <c r="S5571" s="89"/>
      <c r="T5571" s="89"/>
    </row>
    <row r="5572" spans="2:20" s="86" customFormat="1" ht="10.199999999999999">
      <c r="B5572" s="87"/>
      <c r="C5572" s="87"/>
      <c r="R5572" s="89"/>
      <c r="S5572" s="89"/>
      <c r="T5572" s="89"/>
    </row>
    <row r="5573" spans="2:20" s="86" customFormat="1" ht="10.199999999999999">
      <c r="B5573" s="87"/>
      <c r="C5573" s="87"/>
      <c r="R5573" s="89"/>
      <c r="S5573" s="89"/>
      <c r="T5573" s="89"/>
    </row>
    <row r="5574" spans="2:20" s="86" customFormat="1" ht="10.199999999999999">
      <c r="B5574" s="87"/>
      <c r="C5574" s="87"/>
      <c r="R5574" s="89"/>
      <c r="S5574" s="89"/>
      <c r="T5574" s="89"/>
    </row>
    <row r="5575" spans="2:20" s="86" customFormat="1" ht="10.199999999999999">
      <c r="B5575" s="87"/>
      <c r="C5575" s="87"/>
      <c r="R5575" s="89"/>
      <c r="S5575" s="89"/>
      <c r="T5575" s="89"/>
    </row>
    <row r="5576" spans="2:20" s="86" customFormat="1" ht="10.199999999999999">
      <c r="B5576" s="87"/>
      <c r="C5576" s="87"/>
      <c r="R5576" s="89"/>
      <c r="S5576" s="89"/>
      <c r="T5576" s="89"/>
    </row>
    <row r="5577" spans="2:20" s="86" customFormat="1" ht="10.199999999999999">
      <c r="B5577" s="87"/>
      <c r="C5577" s="87"/>
      <c r="R5577" s="89"/>
      <c r="S5577" s="89"/>
      <c r="T5577" s="89"/>
    </row>
    <row r="5578" spans="2:20" s="86" customFormat="1" ht="10.199999999999999">
      <c r="B5578" s="87"/>
      <c r="C5578" s="87"/>
      <c r="R5578" s="89"/>
      <c r="S5578" s="89"/>
      <c r="T5578" s="89"/>
    </row>
    <row r="5579" spans="2:20" s="86" customFormat="1" ht="10.199999999999999">
      <c r="B5579" s="87"/>
      <c r="C5579" s="87"/>
      <c r="R5579" s="89"/>
      <c r="S5579" s="89"/>
      <c r="T5579" s="89"/>
    </row>
    <row r="5580" spans="2:20" s="86" customFormat="1" ht="10.199999999999999">
      <c r="B5580" s="87"/>
      <c r="C5580" s="87"/>
      <c r="R5580" s="89"/>
      <c r="S5580" s="89"/>
      <c r="T5580" s="89"/>
    </row>
    <row r="5581" spans="2:20" s="86" customFormat="1" ht="10.199999999999999">
      <c r="B5581" s="87"/>
      <c r="C5581" s="87"/>
      <c r="R5581" s="89"/>
      <c r="S5581" s="89"/>
      <c r="T5581" s="89"/>
    </row>
    <row r="5582" spans="2:20" s="86" customFormat="1" ht="10.199999999999999">
      <c r="B5582" s="87"/>
      <c r="C5582" s="87"/>
      <c r="R5582" s="89"/>
      <c r="S5582" s="89"/>
      <c r="T5582" s="89"/>
    </row>
    <row r="5583" spans="2:20" s="86" customFormat="1" ht="10.199999999999999">
      <c r="B5583" s="87"/>
      <c r="C5583" s="87"/>
      <c r="R5583" s="89"/>
      <c r="S5583" s="89"/>
      <c r="T5583" s="89"/>
    </row>
    <row r="5584" spans="2:20" s="86" customFormat="1" ht="10.199999999999999">
      <c r="B5584" s="87"/>
      <c r="C5584" s="87"/>
      <c r="R5584" s="89"/>
      <c r="S5584" s="89"/>
      <c r="T5584" s="89"/>
    </row>
    <row r="5585" spans="2:20" s="86" customFormat="1" ht="10.199999999999999">
      <c r="B5585" s="87"/>
      <c r="C5585" s="87"/>
      <c r="R5585" s="89"/>
      <c r="S5585" s="89"/>
      <c r="T5585" s="89"/>
    </row>
    <row r="5586" spans="2:20" s="86" customFormat="1" ht="10.199999999999999">
      <c r="B5586" s="87"/>
      <c r="C5586" s="87"/>
      <c r="R5586" s="89"/>
      <c r="S5586" s="89"/>
      <c r="T5586" s="89"/>
    </row>
    <row r="5587" spans="2:20" s="86" customFormat="1" ht="10.199999999999999">
      <c r="B5587" s="87"/>
      <c r="C5587" s="87"/>
      <c r="R5587" s="89"/>
      <c r="S5587" s="89"/>
      <c r="T5587" s="89"/>
    </row>
    <row r="5588" spans="2:20" s="86" customFormat="1" ht="10.199999999999999">
      <c r="B5588" s="87"/>
      <c r="C5588" s="87"/>
      <c r="R5588" s="89"/>
      <c r="S5588" s="89"/>
      <c r="T5588" s="89"/>
    </row>
    <row r="5589" spans="2:20" s="86" customFormat="1" ht="10.199999999999999">
      <c r="B5589" s="87"/>
      <c r="C5589" s="87"/>
      <c r="R5589" s="89"/>
      <c r="S5589" s="89"/>
      <c r="T5589" s="89"/>
    </row>
    <row r="5590" spans="2:20" s="86" customFormat="1" ht="10.199999999999999">
      <c r="B5590" s="87"/>
      <c r="C5590" s="87"/>
      <c r="R5590" s="89"/>
      <c r="S5590" s="89"/>
      <c r="T5590" s="89"/>
    </row>
    <row r="5591" spans="2:20" s="86" customFormat="1" ht="10.199999999999999">
      <c r="B5591" s="87"/>
      <c r="C5591" s="87"/>
      <c r="R5591" s="89"/>
      <c r="S5591" s="89"/>
      <c r="T5591" s="89"/>
    </row>
    <row r="5592" spans="2:20" s="86" customFormat="1" ht="10.199999999999999">
      <c r="B5592" s="87"/>
      <c r="C5592" s="87"/>
      <c r="R5592" s="89"/>
      <c r="S5592" s="89"/>
      <c r="T5592" s="89"/>
    </row>
    <row r="5593" spans="2:20" s="86" customFormat="1" ht="10.199999999999999">
      <c r="B5593" s="87"/>
      <c r="C5593" s="87"/>
      <c r="R5593" s="89"/>
      <c r="S5593" s="89"/>
      <c r="T5593" s="89"/>
    </row>
    <row r="5594" spans="2:20" s="86" customFormat="1" ht="10.199999999999999">
      <c r="B5594" s="87"/>
      <c r="C5594" s="87"/>
      <c r="R5594" s="89"/>
      <c r="S5594" s="89"/>
      <c r="T5594" s="89"/>
    </row>
    <row r="5595" spans="2:20" s="86" customFormat="1" ht="10.199999999999999">
      <c r="B5595" s="87"/>
      <c r="C5595" s="87"/>
      <c r="R5595" s="89"/>
      <c r="S5595" s="89"/>
      <c r="T5595" s="89"/>
    </row>
    <row r="5596" spans="2:20" s="86" customFormat="1" ht="10.199999999999999">
      <c r="B5596" s="87"/>
      <c r="C5596" s="87"/>
      <c r="R5596" s="89"/>
      <c r="S5596" s="89"/>
      <c r="T5596" s="89"/>
    </row>
    <row r="5597" spans="2:20" s="86" customFormat="1" ht="10.199999999999999">
      <c r="B5597" s="87"/>
      <c r="C5597" s="87"/>
      <c r="R5597" s="89"/>
      <c r="S5597" s="89"/>
      <c r="T5597" s="89"/>
    </row>
    <row r="5598" spans="2:20" s="86" customFormat="1" ht="10.199999999999999">
      <c r="B5598" s="87"/>
      <c r="C5598" s="87"/>
      <c r="R5598" s="89"/>
      <c r="S5598" s="89"/>
      <c r="T5598" s="89"/>
    </row>
    <row r="5599" spans="2:20" s="86" customFormat="1" ht="10.199999999999999">
      <c r="B5599" s="87"/>
      <c r="C5599" s="87"/>
      <c r="R5599" s="89"/>
      <c r="S5599" s="89"/>
      <c r="T5599" s="89"/>
    </row>
    <row r="5600" spans="2:20" s="86" customFormat="1" ht="10.199999999999999">
      <c r="B5600" s="87"/>
      <c r="C5600" s="87"/>
      <c r="R5600" s="89"/>
      <c r="S5600" s="89"/>
      <c r="T5600" s="89"/>
    </row>
    <row r="5601" spans="2:20" s="86" customFormat="1" ht="10.199999999999999">
      <c r="B5601" s="87"/>
      <c r="C5601" s="87"/>
      <c r="R5601" s="89"/>
      <c r="S5601" s="89"/>
      <c r="T5601" s="89"/>
    </row>
    <row r="5602" spans="2:20" s="86" customFormat="1" ht="10.199999999999999">
      <c r="B5602" s="87"/>
      <c r="C5602" s="87"/>
      <c r="R5602" s="89"/>
      <c r="S5602" s="89"/>
      <c r="T5602" s="89"/>
    </row>
    <row r="5603" spans="2:20" s="86" customFormat="1" ht="10.199999999999999">
      <c r="B5603" s="87"/>
      <c r="C5603" s="87"/>
      <c r="R5603" s="89"/>
      <c r="S5603" s="89"/>
      <c r="T5603" s="89"/>
    </row>
    <row r="5604" spans="2:20" s="86" customFormat="1" ht="10.199999999999999">
      <c r="B5604" s="87"/>
      <c r="C5604" s="87"/>
      <c r="R5604" s="89"/>
      <c r="S5604" s="89"/>
      <c r="T5604" s="89"/>
    </row>
    <row r="5605" spans="2:20" s="86" customFormat="1" ht="10.199999999999999">
      <c r="B5605" s="87"/>
      <c r="C5605" s="87"/>
      <c r="R5605" s="89"/>
      <c r="S5605" s="89"/>
      <c r="T5605" s="89"/>
    </row>
    <row r="5606" spans="2:20" s="86" customFormat="1" ht="10.199999999999999">
      <c r="B5606" s="87"/>
      <c r="C5606" s="87"/>
      <c r="R5606" s="89"/>
      <c r="S5606" s="89"/>
      <c r="T5606" s="89"/>
    </row>
    <row r="5607" spans="2:20" s="86" customFormat="1" ht="10.199999999999999">
      <c r="B5607" s="87"/>
      <c r="C5607" s="87"/>
      <c r="R5607" s="89"/>
      <c r="S5607" s="89"/>
      <c r="T5607" s="89"/>
    </row>
    <row r="5608" spans="2:20" s="86" customFormat="1" ht="10.199999999999999">
      <c r="B5608" s="87"/>
      <c r="C5608" s="87"/>
      <c r="R5608" s="89"/>
      <c r="S5608" s="89"/>
      <c r="T5608" s="89"/>
    </row>
    <row r="5609" spans="2:20" s="86" customFormat="1" ht="10.199999999999999">
      <c r="B5609" s="87"/>
      <c r="C5609" s="87"/>
      <c r="R5609" s="89"/>
      <c r="S5609" s="89"/>
      <c r="T5609" s="89"/>
    </row>
    <row r="5610" spans="2:20" s="86" customFormat="1" ht="10.199999999999999">
      <c r="B5610" s="87"/>
      <c r="C5610" s="87"/>
      <c r="R5610" s="89"/>
      <c r="S5610" s="89"/>
      <c r="T5610" s="89"/>
    </row>
    <row r="5611" spans="2:20" s="86" customFormat="1" ht="10.199999999999999">
      <c r="B5611" s="87"/>
      <c r="C5611" s="87"/>
      <c r="R5611" s="89"/>
      <c r="S5611" s="89"/>
      <c r="T5611" s="89"/>
    </row>
    <row r="5612" spans="2:20" s="86" customFormat="1" ht="10.199999999999999">
      <c r="B5612" s="87"/>
      <c r="C5612" s="87"/>
      <c r="R5612" s="89"/>
      <c r="S5612" s="89"/>
      <c r="T5612" s="89"/>
    </row>
    <row r="5613" spans="2:20" s="86" customFormat="1" ht="10.199999999999999">
      <c r="B5613" s="87"/>
      <c r="C5613" s="87"/>
      <c r="R5613" s="89"/>
      <c r="S5613" s="89"/>
      <c r="T5613" s="89"/>
    </row>
    <row r="5614" spans="2:20" s="86" customFormat="1" ht="10.199999999999999">
      <c r="B5614" s="87"/>
      <c r="C5614" s="87"/>
      <c r="R5614" s="89"/>
      <c r="S5614" s="89"/>
      <c r="T5614" s="89"/>
    </row>
    <row r="5615" spans="2:20" s="86" customFormat="1" ht="10.199999999999999">
      <c r="B5615" s="87"/>
      <c r="C5615" s="87"/>
      <c r="R5615" s="89"/>
      <c r="S5615" s="89"/>
      <c r="T5615" s="89"/>
    </row>
    <row r="5616" spans="2:20" s="86" customFormat="1" ht="10.199999999999999">
      <c r="B5616" s="87"/>
      <c r="C5616" s="87"/>
      <c r="R5616" s="89"/>
      <c r="S5616" s="89"/>
      <c r="T5616" s="89"/>
    </row>
    <row r="5617" spans="2:20" s="86" customFormat="1" ht="10.199999999999999">
      <c r="B5617" s="87"/>
      <c r="C5617" s="87"/>
      <c r="R5617" s="89"/>
      <c r="S5617" s="89"/>
      <c r="T5617" s="89"/>
    </row>
    <row r="5618" spans="2:20" s="86" customFormat="1" ht="10.199999999999999">
      <c r="B5618" s="87"/>
      <c r="C5618" s="87"/>
      <c r="R5618" s="89"/>
      <c r="S5618" s="89"/>
      <c r="T5618" s="89"/>
    </row>
    <row r="5619" spans="2:20" s="86" customFormat="1" ht="10.199999999999999">
      <c r="B5619" s="87"/>
      <c r="C5619" s="87"/>
      <c r="R5619" s="89"/>
      <c r="S5619" s="89"/>
      <c r="T5619" s="89"/>
    </row>
    <row r="5620" spans="2:20" s="86" customFormat="1" ht="10.199999999999999">
      <c r="B5620" s="87"/>
      <c r="C5620" s="87"/>
      <c r="R5620" s="89"/>
      <c r="S5620" s="89"/>
      <c r="T5620" s="89"/>
    </row>
    <row r="5621" spans="2:20" s="86" customFormat="1" ht="10.199999999999999">
      <c r="B5621" s="87"/>
      <c r="C5621" s="87"/>
      <c r="R5621" s="89"/>
      <c r="S5621" s="89"/>
      <c r="T5621" s="89"/>
    </row>
    <row r="5622" spans="2:20" s="86" customFormat="1" ht="10.199999999999999">
      <c r="B5622" s="87"/>
      <c r="C5622" s="87"/>
      <c r="R5622" s="89"/>
      <c r="S5622" s="89"/>
      <c r="T5622" s="89"/>
    </row>
    <row r="5623" spans="2:20" s="86" customFormat="1" ht="10.199999999999999">
      <c r="B5623" s="87"/>
      <c r="C5623" s="87"/>
      <c r="R5623" s="89"/>
      <c r="S5623" s="89"/>
      <c r="T5623" s="89"/>
    </row>
    <row r="5624" spans="2:20" s="86" customFormat="1" ht="10.199999999999999">
      <c r="B5624" s="87"/>
      <c r="C5624" s="87"/>
      <c r="R5624" s="89"/>
      <c r="S5624" s="89"/>
      <c r="T5624" s="89"/>
    </row>
    <row r="5625" spans="2:20" s="86" customFormat="1" ht="10.199999999999999">
      <c r="B5625" s="87"/>
      <c r="C5625" s="87"/>
      <c r="R5625" s="89"/>
      <c r="S5625" s="89"/>
      <c r="T5625" s="89"/>
    </row>
    <row r="5626" spans="2:20" s="86" customFormat="1" ht="10.199999999999999">
      <c r="B5626" s="87"/>
      <c r="C5626" s="87"/>
      <c r="R5626" s="89"/>
      <c r="S5626" s="89"/>
      <c r="T5626" s="89"/>
    </row>
    <row r="5627" spans="2:20" s="86" customFormat="1" ht="10.199999999999999">
      <c r="B5627" s="87"/>
      <c r="C5627" s="87"/>
      <c r="R5627" s="89"/>
      <c r="S5627" s="89"/>
      <c r="T5627" s="89"/>
    </row>
    <row r="5628" spans="2:20" s="86" customFormat="1" ht="10.199999999999999">
      <c r="B5628" s="87"/>
      <c r="C5628" s="87"/>
      <c r="R5628" s="89"/>
      <c r="S5628" s="89"/>
      <c r="T5628" s="89"/>
    </row>
    <row r="5629" spans="2:20" s="86" customFormat="1" ht="10.199999999999999">
      <c r="B5629" s="87"/>
      <c r="C5629" s="87"/>
      <c r="R5629" s="89"/>
      <c r="S5629" s="89"/>
      <c r="T5629" s="89"/>
    </row>
    <row r="5630" spans="2:20" s="86" customFormat="1" ht="10.199999999999999">
      <c r="B5630" s="87"/>
      <c r="C5630" s="87"/>
      <c r="R5630" s="89"/>
      <c r="S5630" s="89"/>
      <c r="T5630" s="89"/>
    </row>
    <row r="5631" spans="2:20" s="86" customFormat="1" ht="10.199999999999999">
      <c r="B5631" s="87"/>
      <c r="C5631" s="87"/>
      <c r="R5631" s="89"/>
      <c r="S5631" s="89"/>
      <c r="T5631" s="89"/>
    </row>
    <row r="5632" spans="2:20" s="86" customFormat="1" ht="10.199999999999999">
      <c r="B5632" s="87"/>
      <c r="C5632" s="87"/>
      <c r="R5632" s="89"/>
      <c r="S5632" s="89"/>
      <c r="T5632" s="89"/>
    </row>
    <row r="5633" spans="2:20" s="86" customFormat="1" ht="10.199999999999999">
      <c r="B5633" s="87"/>
      <c r="C5633" s="87"/>
      <c r="R5633" s="89"/>
      <c r="S5633" s="89"/>
      <c r="T5633" s="89"/>
    </row>
    <row r="5634" spans="2:20" s="86" customFormat="1" ht="10.199999999999999">
      <c r="B5634" s="87"/>
      <c r="C5634" s="87"/>
      <c r="R5634" s="89"/>
      <c r="S5634" s="89"/>
      <c r="T5634" s="89"/>
    </row>
    <row r="5635" spans="2:20" s="86" customFormat="1" ht="10.199999999999999">
      <c r="B5635" s="87"/>
      <c r="C5635" s="87"/>
      <c r="R5635" s="89"/>
      <c r="S5635" s="89"/>
      <c r="T5635" s="89"/>
    </row>
    <row r="5636" spans="2:20" s="86" customFormat="1" ht="10.199999999999999">
      <c r="B5636" s="87"/>
      <c r="C5636" s="87"/>
      <c r="R5636" s="89"/>
      <c r="S5636" s="89"/>
      <c r="T5636" s="89"/>
    </row>
    <row r="5637" spans="2:20" s="86" customFormat="1" ht="10.199999999999999">
      <c r="B5637" s="87"/>
      <c r="C5637" s="87"/>
      <c r="R5637" s="89"/>
      <c r="S5637" s="89"/>
      <c r="T5637" s="89"/>
    </row>
    <row r="5638" spans="2:20" s="86" customFormat="1" ht="10.199999999999999">
      <c r="B5638" s="87"/>
      <c r="C5638" s="87"/>
      <c r="R5638" s="89"/>
      <c r="S5638" s="89"/>
      <c r="T5638" s="89"/>
    </row>
    <row r="5639" spans="2:20" s="86" customFormat="1" ht="10.199999999999999">
      <c r="B5639" s="87"/>
      <c r="C5639" s="87"/>
      <c r="R5639" s="89"/>
      <c r="S5639" s="89"/>
      <c r="T5639" s="89"/>
    </row>
    <row r="5640" spans="2:20" s="86" customFormat="1" ht="10.199999999999999">
      <c r="B5640" s="87"/>
      <c r="C5640" s="87"/>
      <c r="R5640" s="89"/>
      <c r="S5640" s="89"/>
      <c r="T5640" s="89"/>
    </row>
    <row r="5641" spans="2:20" s="86" customFormat="1" ht="10.199999999999999">
      <c r="B5641" s="87"/>
      <c r="C5641" s="87"/>
      <c r="R5641" s="89"/>
      <c r="S5641" s="89"/>
      <c r="T5641" s="89"/>
    </row>
    <row r="5642" spans="2:20" s="86" customFormat="1" ht="10.199999999999999">
      <c r="B5642" s="87"/>
      <c r="C5642" s="87"/>
      <c r="R5642" s="89"/>
      <c r="S5642" s="89"/>
      <c r="T5642" s="89"/>
    </row>
    <row r="5643" spans="2:20" s="86" customFormat="1" ht="10.199999999999999">
      <c r="B5643" s="87"/>
      <c r="C5643" s="87"/>
      <c r="R5643" s="89"/>
      <c r="S5643" s="89"/>
      <c r="T5643" s="89"/>
    </row>
    <row r="5644" spans="2:20" s="86" customFormat="1" ht="10.199999999999999">
      <c r="B5644" s="87"/>
      <c r="C5644" s="87"/>
      <c r="R5644" s="89"/>
      <c r="S5644" s="89"/>
      <c r="T5644" s="89"/>
    </row>
    <row r="5645" spans="2:20" s="86" customFormat="1" ht="10.199999999999999">
      <c r="B5645" s="87"/>
      <c r="C5645" s="87"/>
      <c r="R5645" s="89"/>
      <c r="S5645" s="89"/>
      <c r="T5645" s="89"/>
    </row>
    <row r="5646" spans="2:20" s="86" customFormat="1" ht="10.199999999999999">
      <c r="B5646" s="87"/>
      <c r="C5646" s="87"/>
      <c r="R5646" s="89"/>
      <c r="S5646" s="89"/>
      <c r="T5646" s="89"/>
    </row>
    <row r="5647" spans="2:20" s="86" customFormat="1" ht="10.199999999999999">
      <c r="B5647" s="87"/>
      <c r="C5647" s="87"/>
      <c r="R5647" s="89"/>
      <c r="S5647" s="89"/>
      <c r="T5647" s="89"/>
    </row>
    <row r="5648" spans="2:20" s="86" customFormat="1" ht="10.199999999999999">
      <c r="B5648" s="87"/>
      <c r="C5648" s="87"/>
      <c r="R5648" s="89"/>
      <c r="S5648" s="89"/>
      <c r="T5648" s="89"/>
    </row>
    <row r="5649" spans="2:20" s="86" customFormat="1" ht="10.199999999999999">
      <c r="B5649" s="87"/>
      <c r="C5649" s="87"/>
      <c r="R5649" s="89"/>
      <c r="S5649" s="89"/>
      <c r="T5649" s="89"/>
    </row>
    <row r="5650" spans="2:20" s="86" customFormat="1" ht="10.199999999999999">
      <c r="B5650" s="87"/>
      <c r="C5650" s="87"/>
      <c r="R5650" s="89"/>
      <c r="S5650" s="89"/>
      <c r="T5650" s="89"/>
    </row>
    <row r="5651" spans="2:20" s="86" customFormat="1" ht="10.199999999999999">
      <c r="B5651" s="87"/>
      <c r="C5651" s="87"/>
      <c r="R5651" s="89"/>
      <c r="S5651" s="89"/>
      <c r="T5651" s="89"/>
    </row>
    <row r="5652" spans="2:20" s="86" customFormat="1" ht="10.199999999999999">
      <c r="B5652" s="87"/>
      <c r="C5652" s="87"/>
      <c r="R5652" s="89"/>
      <c r="S5652" s="89"/>
      <c r="T5652" s="89"/>
    </row>
    <row r="5653" spans="2:20" s="86" customFormat="1" ht="10.199999999999999">
      <c r="B5653" s="87"/>
      <c r="C5653" s="87"/>
      <c r="R5653" s="89"/>
      <c r="S5653" s="89"/>
      <c r="T5653" s="89"/>
    </row>
    <row r="5654" spans="2:20" s="86" customFormat="1" ht="10.199999999999999">
      <c r="B5654" s="87"/>
      <c r="C5654" s="87"/>
      <c r="R5654" s="89"/>
      <c r="S5654" s="89"/>
      <c r="T5654" s="89"/>
    </row>
    <row r="5655" spans="2:20" s="86" customFormat="1" ht="10.199999999999999">
      <c r="B5655" s="87"/>
      <c r="C5655" s="87"/>
      <c r="R5655" s="89"/>
      <c r="S5655" s="89"/>
      <c r="T5655" s="89"/>
    </row>
    <row r="5656" spans="2:20" s="86" customFormat="1" ht="10.199999999999999">
      <c r="B5656" s="87"/>
      <c r="C5656" s="87"/>
      <c r="R5656" s="89"/>
      <c r="S5656" s="89"/>
      <c r="T5656" s="89"/>
    </row>
    <row r="5657" spans="2:20" s="86" customFormat="1" ht="10.199999999999999">
      <c r="B5657" s="87"/>
      <c r="C5657" s="87"/>
      <c r="R5657" s="89"/>
      <c r="S5657" s="89"/>
      <c r="T5657" s="89"/>
    </row>
    <row r="5658" spans="2:20" s="86" customFormat="1" ht="10.199999999999999">
      <c r="B5658" s="87"/>
      <c r="C5658" s="87"/>
      <c r="R5658" s="89"/>
      <c r="S5658" s="89"/>
      <c r="T5658" s="89"/>
    </row>
    <row r="5659" spans="2:20" s="86" customFormat="1" ht="10.199999999999999">
      <c r="B5659" s="87"/>
      <c r="C5659" s="87"/>
      <c r="R5659" s="89"/>
      <c r="S5659" s="89"/>
      <c r="T5659" s="89"/>
    </row>
    <row r="5660" spans="2:20" s="86" customFormat="1" ht="10.199999999999999">
      <c r="B5660" s="87"/>
      <c r="C5660" s="87"/>
      <c r="R5660" s="89"/>
      <c r="S5660" s="89"/>
      <c r="T5660" s="89"/>
    </row>
    <row r="5661" spans="2:20" s="86" customFormat="1" ht="10.199999999999999">
      <c r="B5661" s="87"/>
      <c r="C5661" s="87"/>
      <c r="R5661" s="89"/>
      <c r="S5661" s="89"/>
      <c r="T5661" s="89"/>
    </row>
    <row r="5662" spans="2:20" s="86" customFormat="1" ht="10.199999999999999">
      <c r="B5662" s="87"/>
      <c r="C5662" s="87"/>
      <c r="R5662" s="89"/>
      <c r="S5662" s="89"/>
      <c r="T5662" s="89"/>
    </row>
    <row r="5663" spans="2:20" s="86" customFormat="1" ht="10.199999999999999">
      <c r="B5663" s="87"/>
      <c r="C5663" s="87"/>
      <c r="R5663" s="89"/>
      <c r="S5663" s="89"/>
      <c r="T5663" s="89"/>
    </row>
    <row r="5664" spans="2:20" s="86" customFormat="1" ht="10.199999999999999">
      <c r="B5664" s="87"/>
      <c r="C5664" s="87"/>
      <c r="R5664" s="89"/>
      <c r="S5664" s="89"/>
      <c r="T5664" s="89"/>
    </row>
    <row r="5665" spans="2:20" s="86" customFormat="1" ht="10.199999999999999">
      <c r="B5665" s="87"/>
      <c r="C5665" s="87"/>
      <c r="R5665" s="89"/>
      <c r="S5665" s="89"/>
      <c r="T5665" s="89"/>
    </row>
    <row r="5666" spans="2:20" s="86" customFormat="1" ht="10.199999999999999">
      <c r="B5666" s="87"/>
      <c r="C5666" s="87"/>
      <c r="R5666" s="89"/>
      <c r="S5666" s="89"/>
      <c r="T5666" s="89"/>
    </row>
    <row r="5667" spans="2:20" s="86" customFormat="1" ht="10.199999999999999">
      <c r="B5667" s="87"/>
      <c r="C5667" s="87"/>
      <c r="R5667" s="89"/>
      <c r="S5667" s="89"/>
      <c r="T5667" s="89"/>
    </row>
    <row r="5668" spans="2:20" s="86" customFormat="1" ht="10.199999999999999">
      <c r="B5668" s="87"/>
      <c r="C5668" s="87"/>
      <c r="R5668" s="89"/>
      <c r="S5668" s="89"/>
      <c r="T5668" s="89"/>
    </row>
    <row r="5669" spans="2:20" s="86" customFormat="1" ht="10.199999999999999">
      <c r="B5669" s="87"/>
      <c r="C5669" s="87"/>
      <c r="R5669" s="89"/>
      <c r="S5669" s="89"/>
      <c r="T5669" s="89"/>
    </row>
    <row r="5670" spans="2:20" s="86" customFormat="1" ht="10.199999999999999">
      <c r="B5670" s="87"/>
      <c r="C5670" s="87"/>
      <c r="R5670" s="89"/>
      <c r="S5670" s="89"/>
      <c r="T5670" s="89"/>
    </row>
    <row r="5671" spans="2:20" s="86" customFormat="1" ht="10.199999999999999">
      <c r="B5671" s="87"/>
      <c r="C5671" s="87"/>
      <c r="R5671" s="89"/>
      <c r="S5671" s="89"/>
      <c r="T5671" s="89"/>
    </row>
    <row r="5672" spans="2:20" s="86" customFormat="1" ht="10.199999999999999">
      <c r="B5672" s="87"/>
      <c r="C5672" s="87"/>
      <c r="R5672" s="89"/>
      <c r="S5672" s="89"/>
      <c r="T5672" s="89"/>
    </row>
    <row r="5673" spans="2:20" s="86" customFormat="1" ht="10.199999999999999">
      <c r="B5673" s="87"/>
      <c r="C5673" s="87"/>
      <c r="R5673" s="89"/>
      <c r="S5673" s="89"/>
      <c r="T5673" s="89"/>
    </row>
    <row r="5674" spans="2:20" s="86" customFormat="1" ht="10.199999999999999">
      <c r="B5674" s="87"/>
      <c r="C5674" s="87"/>
      <c r="R5674" s="89"/>
      <c r="S5674" s="89"/>
      <c r="T5674" s="89"/>
    </row>
    <row r="5675" spans="2:20" s="86" customFormat="1" ht="10.199999999999999">
      <c r="B5675" s="87"/>
      <c r="C5675" s="87"/>
      <c r="R5675" s="89"/>
      <c r="S5675" s="89"/>
      <c r="T5675" s="89"/>
    </row>
    <row r="5676" spans="2:20" s="86" customFormat="1" ht="10.199999999999999">
      <c r="B5676" s="87"/>
      <c r="C5676" s="87"/>
      <c r="R5676" s="89"/>
      <c r="S5676" s="89"/>
      <c r="T5676" s="89"/>
    </row>
    <row r="5677" spans="2:20" s="86" customFormat="1" ht="10.199999999999999">
      <c r="B5677" s="87"/>
      <c r="C5677" s="87"/>
      <c r="R5677" s="89"/>
      <c r="S5677" s="89"/>
      <c r="T5677" s="89"/>
    </row>
    <row r="5678" spans="2:20" s="86" customFormat="1" ht="10.199999999999999">
      <c r="B5678" s="87"/>
      <c r="C5678" s="87"/>
      <c r="R5678" s="89"/>
      <c r="S5678" s="89"/>
      <c r="T5678" s="89"/>
    </row>
    <row r="5679" spans="2:20" s="86" customFormat="1" ht="10.199999999999999">
      <c r="B5679" s="87"/>
      <c r="C5679" s="87"/>
      <c r="R5679" s="89"/>
      <c r="S5679" s="89"/>
      <c r="T5679" s="89"/>
    </row>
    <row r="5680" spans="2:20" s="86" customFormat="1" ht="10.199999999999999">
      <c r="B5680" s="87"/>
      <c r="C5680" s="87"/>
      <c r="R5680" s="89"/>
      <c r="S5680" s="89"/>
      <c r="T5680" s="89"/>
    </row>
    <row r="5681" spans="2:20" s="86" customFormat="1" ht="10.199999999999999">
      <c r="B5681" s="87"/>
      <c r="C5681" s="87"/>
      <c r="R5681" s="89"/>
      <c r="S5681" s="89"/>
      <c r="T5681" s="89"/>
    </row>
    <row r="5682" spans="2:20" s="86" customFormat="1" ht="10.199999999999999">
      <c r="B5682" s="87"/>
      <c r="C5682" s="87"/>
      <c r="R5682" s="89"/>
      <c r="S5682" s="89"/>
      <c r="T5682" s="89"/>
    </row>
    <row r="5683" spans="2:20" s="86" customFormat="1" ht="10.199999999999999">
      <c r="B5683" s="87"/>
      <c r="C5683" s="87"/>
      <c r="R5683" s="89"/>
      <c r="S5683" s="89"/>
      <c r="T5683" s="89"/>
    </row>
    <row r="5684" spans="2:20" s="86" customFormat="1" ht="10.199999999999999">
      <c r="B5684" s="87"/>
      <c r="C5684" s="87"/>
      <c r="R5684" s="89"/>
      <c r="S5684" s="89"/>
      <c r="T5684" s="89"/>
    </row>
    <row r="5685" spans="2:20" s="86" customFormat="1" ht="10.199999999999999">
      <c r="B5685" s="87"/>
      <c r="C5685" s="87"/>
      <c r="R5685" s="89"/>
      <c r="S5685" s="89"/>
      <c r="T5685" s="89"/>
    </row>
    <row r="5686" spans="2:20" s="86" customFormat="1" ht="10.199999999999999">
      <c r="B5686" s="87"/>
      <c r="C5686" s="87"/>
      <c r="R5686" s="89"/>
      <c r="S5686" s="89"/>
      <c r="T5686" s="89"/>
    </row>
    <row r="5687" spans="2:20" s="86" customFormat="1" ht="10.199999999999999">
      <c r="B5687" s="87"/>
      <c r="C5687" s="87"/>
      <c r="R5687" s="89"/>
      <c r="S5687" s="89"/>
      <c r="T5687" s="89"/>
    </row>
    <row r="5688" spans="2:20" s="86" customFormat="1" ht="10.199999999999999">
      <c r="B5688" s="87"/>
      <c r="C5688" s="87"/>
      <c r="R5688" s="89"/>
      <c r="S5688" s="89"/>
      <c r="T5688" s="89"/>
    </row>
    <row r="5689" spans="2:20" s="86" customFormat="1" ht="10.199999999999999">
      <c r="B5689" s="87"/>
      <c r="C5689" s="87"/>
      <c r="R5689" s="89"/>
      <c r="S5689" s="89"/>
      <c r="T5689" s="89"/>
    </row>
    <row r="5690" spans="2:20" s="86" customFormat="1" ht="10.199999999999999">
      <c r="B5690" s="87"/>
      <c r="C5690" s="87"/>
      <c r="R5690" s="89"/>
      <c r="S5690" s="89"/>
      <c r="T5690" s="89"/>
    </row>
    <row r="5691" spans="2:20" s="86" customFormat="1" ht="10.199999999999999">
      <c r="B5691" s="87"/>
      <c r="C5691" s="87"/>
      <c r="R5691" s="89"/>
      <c r="S5691" s="89"/>
      <c r="T5691" s="89"/>
    </row>
    <row r="5692" spans="2:20" s="86" customFormat="1" ht="10.199999999999999">
      <c r="B5692" s="87"/>
      <c r="C5692" s="87"/>
      <c r="R5692" s="89"/>
      <c r="S5692" s="89"/>
      <c r="T5692" s="89"/>
    </row>
    <row r="5693" spans="2:20" s="86" customFormat="1" ht="10.199999999999999">
      <c r="B5693" s="87"/>
      <c r="C5693" s="87"/>
      <c r="R5693" s="89"/>
      <c r="S5693" s="89"/>
      <c r="T5693" s="89"/>
    </row>
    <row r="5694" spans="2:20" s="86" customFormat="1" ht="10.199999999999999">
      <c r="B5694" s="87"/>
      <c r="C5694" s="87"/>
      <c r="R5694" s="89"/>
      <c r="S5694" s="89"/>
      <c r="T5694" s="89"/>
    </row>
    <row r="5695" spans="2:20" s="86" customFormat="1" ht="10.199999999999999">
      <c r="B5695" s="87"/>
      <c r="C5695" s="87"/>
      <c r="R5695" s="89"/>
      <c r="S5695" s="89"/>
      <c r="T5695" s="89"/>
    </row>
    <row r="5696" spans="2:20" s="86" customFormat="1" ht="10.199999999999999">
      <c r="B5696" s="87"/>
      <c r="C5696" s="87"/>
      <c r="R5696" s="89"/>
      <c r="S5696" s="89"/>
      <c r="T5696" s="89"/>
    </row>
    <row r="5697" spans="2:20" s="86" customFormat="1" ht="10.199999999999999">
      <c r="B5697" s="87"/>
      <c r="C5697" s="87"/>
      <c r="R5697" s="89"/>
      <c r="S5697" s="89"/>
      <c r="T5697" s="89"/>
    </row>
    <row r="5698" spans="2:20" s="86" customFormat="1" ht="10.199999999999999">
      <c r="B5698" s="87"/>
      <c r="C5698" s="87"/>
      <c r="R5698" s="89"/>
      <c r="S5698" s="89"/>
      <c r="T5698" s="89"/>
    </row>
    <row r="5699" spans="2:20" s="86" customFormat="1" ht="10.199999999999999">
      <c r="B5699" s="87"/>
      <c r="C5699" s="87"/>
      <c r="R5699" s="89"/>
      <c r="S5699" s="89"/>
      <c r="T5699" s="89"/>
    </row>
    <row r="5700" spans="2:20" s="86" customFormat="1" ht="10.199999999999999">
      <c r="B5700" s="87"/>
      <c r="C5700" s="87"/>
      <c r="R5700" s="89"/>
      <c r="S5700" s="89"/>
      <c r="T5700" s="89"/>
    </row>
    <row r="5701" spans="2:20" s="86" customFormat="1" ht="10.199999999999999">
      <c r="B5701" s="87"/>
      <c r="C5701" s="87"/>
      <c r="R5701" s="89"/>
      <c r="S5701" s="89"/>
      <c r="T5701" s="89"/>
    </row>
    <row r="5702" spans="2:20" s="86" customFormat="1" ht="10.199999999999999">
      <c r="B5702" s="87"/>
      <c r="C5702" s="87"/>
      <c r="R5702" s="89"/>
      <c r="S5702" s="89"/>
      <c r="T5702" s="89"/>
    </row>
    <row r="5703" spans="2:20" s="86" customFormat="1" ht="10.199999999999999">
      <c r="B5703" s="87"/>
      <c r="C5703" s="87"/>
      <c r="R5703" s="89"/>
      <c r="S5703" s="89"/>
      <c r="T5703" s="89"/>
    </row>
    <row r="5704" spans="2:20" s="86" customFormat="1" ht="10.199999999999999">
      <c r="B5704" s="87"/>
      <c r="C5704" s="87"/>
      <c r="R5704" s="89"/>
      <c r="S5704" s="89"/>
      <c r="T5704" s="89"/>
    </row>
    <row r="5705" spans="2:20" s="86" customFormat="1" ht="10.199999999999999">
      <c r="B5705" s="87"/>
      <c r="C5705" s="87"/>
      <c r="R5705" s="89"/>
      <c r="S5705" s="89"/>
      <c r="T5705" s="89"/>
    </row>
    <row r="5706" spans="2:20" s="86" customFormat="1" ht="10.199999999999999">
      <c r="B5706" s="87"/>
      <c r="C5706" s="87"/>
      <c r="R5706" s="89"/>
      <c r="S5706" s="89"/>
      <c r="T5706" s="89"/>
    </row>
    <row r="5707" spans="2:20" s="86" customFormat="1" ht="10.199999999999999">
      <c r="B5707" s="87"/>
      <c r="C5707" s="87"/>
      <c r="R5707" s="89"/>
      <c r="S5707" s="89"/>
      <c r="T5707" s="89"/>
    </row>
    <row r="5708" spans="2:20" s="86" customFormat="1" ht="10.199999999999999">
      <c r="B5708" s="87"/>
      <c r="C5708" s="87"/>
      <c r="R5708" s="89"/>
      <c r="S5708" s="89"/>
      <c r="T5708" s="89"/>
    </row>
    <row r="5709" spans="2:20" s="86" customFormat="1" ht="10.199999999999999">
      <c r="B5709" s="87"/>
      <c r="C5709" s="87"/>
      <c r="R5709" s="89"/>
      <c r="S5709" s="89"/>
      <c r="T5709" s="89"/>
    </row>
    <row r="5710" spans="2:20" s="86" customFormat="1" ht="10.199999999999999">
      <c r="B5710" s="87"/>
      <c r="C5710" s="87"/>
      <c r="R5710" s="89"/>
      <c r="S5710" s="89"/>
      <c r="T5710" s="89"/>
    </row>
    <row r="5711" spans="2:20" s="86" customFormat="1" ht="10.199999999999999">
      <c r="B5711" s="87"/>
      <c r="C5711" s="87"/>
      <c r="R5711" s="89"/>
      <c r="S5711" s="89"/>
      <c r="T5711" s="89"/>
    </row>
    <row r="5712" spans="2:20" s="86" customFormat="1" ht="10.199999999999999">
      <c r="B5712" s="87"/>
      <c r="C5712" s="87"/>
      <c r="R5712" s="89"/>
      <c r="S5712" s="89"/>
      <c r="T5712" s="89"/>
    </row>
    <row r="5713" spans="2:20" s="86" customFormat="1" ht="10.199999999999999">
      <c r="B5713" s="87"/>
      <c r="C5713" s="87"/>
      <c r="R5713" s="89"/>
      <c r="S5713" s="89"/>
      <c r="T5713" s="89"/>
    </row>
    <row r="5714" spans="2:20" s="86" customFormat="1" ht="10.199999999999999">
      <c r="B5714" s="87"/>
      <c r="C5714" s="87"/>
      <c r="R5714" s="89"/>
      <c r="S5714" s="89"/>
      <c r="T5714" s="89"/>
    </row>
    <row r="5715" spans="2:20" s="86" customFormat="1" ht="10.199999999999999">
      <c r="B5715" s="87"/>
      <c r="C5715" s="87"/>
      <c r="R5715" s="89"/>
      <c r="S5715" s="89"/>
      <c r="T5715" s="89"/>
    </row>
    <row r="5716" spans="2:20" s="86" customFormat="1" ht="10.199999999999999">
      <c r="B5716" s="87"/>
      <c r="C5716" s="87"/>
      <c r="R5716" s="89"/>
      <c r="S5716" s="89"/>
      <c r="T5716" s="89"/>
    </row>
    <row r="5717" spans="2:20" s="86" customFormat="1" ht="10.199999999999999">
      <c r="B5717" s="87"/>
      <c r="C5717" s="87"/>
      <c r="R5717" s="89"/>
      <c r="S5717" s="89"/>
      <c r="T5717" s="89"/>
    </row>
    <row r="5718" spans="2:20" s="86" customFormat="1" ht="10.199999999999999">
      <c r="B5718" s="87"/>
      <c r="C5718" s="87"/>
      <c r="R5718" s="89"/>
      <c r="S5718" s="89"/>
      <c r="T5718" s="89"/>
    </row>
    <row r="5719" spans="2:20" s="86" customFormat="1" ht="10.199999999999999">
      <c r="B5719" s="87"/>
      <c r="C5719" s="87"/>
      <c r="R5719" s="89"/>
      <c r="S5719" s="89"/>
      <c r="T5719" s="89"/>
    </row>
    <row r="5720" spans="2:20" s="86" customFormat="1" ht="10.199999999999999">
      <c r="B5720" s="87"/>
      <c r="C5720" s="87"/>
      <c r="R5720" s="89"/>
      <c r="S5720" s="89"/>
      <c r="T5720" s="89"/>
    </row>
    <row r="5721" spans="2:20" s="86" customFormat="1" ht="10.199999999999999">
      <c r="B5721" s="87"/>
      <c r="C5721" s="87"/>
      <c r="R5721" s="89"/>
      <c r="S5721" s="89"/>
      <c r="T5721" s="89"/>
    </row>
    <row r="5722" spans="2:20" s="86" customFormat="1" ht="10.199999999999999">
      <c r="B5722" s="87"/>
      <c r="C5722" s="87"/>
      <c r="R5722" s="89"/>
      <c r="S5722" s="89"/>
      <c r="T5722" s="89"/>
    </row>
    <row r="5723" spans="2:20" s="86" customFormat="1" ht="10.199999999999999">
      <c r="B5723" s="87"/>
      <c r="C5723" s="87"/>
      <c r="R5723" s="89"/>
      <c r="S5723" s="89"/>
      <c r="T5723" s="89"/>
    </row>
    <row r="5724" spans="2:20" s="86" customFormat="1" ht="10.199999999999999">
      <c r="B5724" s="87"/>
      <c r="C5724" s="87"/>
      <c r="R5724" s="89"/>
      <c r="S5724" s="89"/>
      <c r="T5724" s="89"/>
    </row>
    <row r="5725" spans="2:20" s="86" customFormat="1" ht="10.199999999999999">
      <c r="B5725" s="87"/>
      <c r="C5725" s="87"/>
      <c r="R5725" s="89"/>
      <c r="S5725" s="89"/>
      <c r="T5725" s="89"/>
    </row>
    <row r="5726" spans="2:20" s="86" customFormat="1" ht="10.199999999999999">
      <c r="B5726" s="87"/>
      <c r="C5726" s="87"/>
      <c r="R5726" s="89"/>
      <c r="S5726" s="89"/>
      <c r="T5726" s="89"/>
    </row>
    <row r="5727" spans="2:20" s="86" customFormat="1" ht="10.199999999999999">
      <c r="B5727" s="87"/>
      <c r="C5727" s="87"/>
      <c r="R5727" s="89"/>
      <c r="S5727" s="89"/>
      <c r="T5727" s="89"/>
    </row>
    <row r="5728" spans="2:20" s="86" customFormat="1" ht="10.199999999999999">
      <c r="B5728" s="87"/>
      <c r="C5728" s="87"/>
      <c r="R5728" s="89"/>
      <c r="S5728" s="89"/>
      <c r="T5728" s="89"/>
    </row>
    <row r="5729" spans="2:20" s="86" customFormat="1" ht="10.199999999999999">
      <c r="B5729" s="87"/>
      <c r="C5729" s="87"/>
      <c r="R5729" s="89"/>
      <c r="S5729" s="89"/>
      <c r="T5729" s="89"/>
    </row>
    <row r="5730" spans="2:20" s="86" customFormat="1" ht="10.199999999999999">
      <c r="B5730" s="87"/>
      <c r="C5730" s="87"/>
      <c r="R5730" s="89"/>
      <c r="S5730" s="89"/>
      <c r="T5730" s="89"/>
    </row>
    <row r="5731" spans="2:20" s="86" customFormat="1" ht="10.199999999999999">
      <c r="B5731" s="87"/>
      <c r="C5731" s="87"/>
      <c r="R5731" s="89"/>
      <c r="S5731" s="89"/>
      <c r="T5731" s="89"/>
    </row>
    <row r="5732" spans="2:20" s="86" customFormat="1" ht="10.199999999999999">
      <c r="B5732" s="87"/>
      <c r="C5732" s="87"/>
      <c r="R5732" s="89"/>
      <c r="S5732" s="89"/>
      <c r="T5732" s="89"/>
    </row>
    <row r="5733" spans="2:20" s="86" customFormat="1" ht="10.199999999999999">
      <c r="B5733" s="87"/>
      <c r="C5733" s="87"/>
      <c r="R5733" s="89"/>
      <c r="S5733" s="89"/>
      <c r="T5733" s="89"/>
    </row>
    <row r="5734" spans="2:20" s="86" customFormat="1" ht="10.199999999999999">
      <c r="B5734" s="87"/>
      <c r="C5734" s="87"/>
      <c r="R5734" s="89"/>
      <c r="S5734" s="89"/>
      <c r="T5734" s="89"/>
    </row>
    <row r="5735" spans="2:20" s="86" customFormat="1" ht="10.199999999999999">
      <c r="B5735" s="87"/>
      <c r="C5735" s="87"/>
      <c r="R5735" s="89"/>
      <c r="S5735" s="89"/>
      <c r="T5735" s="89"/>
    </row>
    <row r="5736" spans="2:20" s="86" customFormat="1" ht="10.199999999999999">
      <c r="B5736" s="87"/>
      <c r="C5736" s="87"/>
      <c r="R5736" s="89"/>
      <c r="S5736" s="89"/>
      <c r="T5736" s="89"/>
    </row>
    <row r="5737" spans="2:20" s="86" customFormat="1" ht="10.199999999999999">
      <c r="B5737" s="87"/>
      <c r="C5737" s="87"/>
      <c r="R5737" s="89"/>
      <c r="S5737" s="89"/>
      <c r="T5737" s="89"/>
    </row>
    <row r="5738" spans="2:20" s="86" customFormat="1" ht="10.199999999999999">
      <c r="B5738" s="87"/>
      <c r="C5738" s="87"/>
      <c r="R5738" s="89"/>
      <c r="S5738" s="89"/>
      <c r="T5738" s="89"/>
    </row>
    <row r="5739" spans="2:20" s="86" customFormat="1" ht="10.199999999999999">
      <c r="B5739" s="87"/>
      <c r="C5739" s="87"/>
      <c r="R5739" s="89"/>
      <c r="S5739" s="89"/>
      <c r="T5739" s="89"/>
    </row>
    <row r="5740" spans="2:20" s="86" customFormat="1" ht="10.199999999999999">
      <c r="B5740" s="87"/>
      <c r="C5740" s="87"/>
      <c r="R5740" s="89"/>
      <c r="S5740" s="89"/>
      <c r="T5740" s="89"/>
    </row>
    <row r="5741" spans="2:20" s="86" customFormat="1" ht="10.199999999999999">
      <c r="B5741" s="87"/>
      <c r="C5741" s="87"/>
      <c r="R5741" s="89"/>
      <c r="S5741" s="89"/>
      <c r="T5741" s="89"/>
    </row>
    <row r="5742" spans="2:20" s="86" customFormat="1" ht="10.199999999999999">
      <c r="B5742" s="87"/>
      <c r="C5742" s="87"/>
      <c r="R5742" s="89"/>
      <c r="S5742" s="89"/>
      <c r="T5742" s="89"/>
    </row>
    <row r="5743" spans="2:20" s="86" customFormat="1" ht="10.199999999999999">
      <c r="B5743" s="87"/>
      <c r="C5743" s="87"/>
      <c r="R5743" s="89"/>
      <c r="S5743" s="89"/>
      <c r="T5743" s="89"/>
    </row>
    <row r="5744" spans="2:20" s="86" customFormat="1" ht="10.199999999999999">
      <c r="B5744" s="87"/>
      <c r="C5744" s="87"/>
      <c r="R5744" s="89"/>
      <c r="S5744" s="89"/>
      <c r="T5744" s="89"/>
    </row>
    <row r="5745" spans="2:20" s="86" customFormat="1" ht="10.199999999999999">
      <c r="B5745" s="87"/>
      <c r="C5745" s="87"/>
      <c r="R5745" s="89"/>
      <c r="S5745" s="89"/>
      <c r="T5745" s="89"/>
    </row>
    <row r="5746" spans="2:20" s="86" customFormat="1" ht="10.199999999999999">
      <c r="B5746" s="87"/>
      <c r="C5746" s="87"/>
      <c r="R5746" s="89"/>
      <c r="S5746" s="89"/>
      <c r="T5746" s="89"/>
    </row>
    <row r="5747" spans="2:20" s="86" customFormat="1" ht="10.199999999999999">
      <c r="B5747" s="87"/>
      <c r="C5747" s="87"/>
      <c r="R5747" s="89"/>
      <c r="S5747" s="89"/>
      <c r="T5747" s="89"/>
    </row>
    <row r="5748" spans="2:20" s="86" customFormat="1" ht="10.199999999999999">
      <c r="B5748" s="87"/>
      <c r="C5748" s="87"/>
      <c r="R5748" s="89"/>
      <c r="S5748" s="89"/>
      <c r="T5748" s="89"/>
    </row>
    <row r="5749" spans="2:20" s="86" customFormat="1" ht="10.199999999999999">
      <c r="B5749" s="87"/>
      <c r="C5749" s="87"/>
      <c r="R5749" s="89"/>
      <c r="S5749" s="89"/>
      <c r="T5749" s="89"/>
    </row>
    <row r="5750" spans="2:20" s="86" customFormat="1" ht="10.199999999999999">
      <c r="B5750" s="87"/>
      <c r="C5750" s="87"/>
      <c r="R5750" s="89"/>
      <c r="S5750" s="89"/>
      <c r="T5750" s="89"/>
    </row>
    <row r="5751" spans="2:20" s="86" customFormat="1" ht="10.199999999999999">
      <c r="B5751" s="87"/>
      <c r="C5751" s="87"/>
      <c r="R5751" s="89"/>
      <c r="S5751" s="89"/>
      <c r="T5751" s="89"/>
    </row>
    <row r="5752" spans="2:20" s="86" customFormat="1" ht="10.199999999999999">
      <c r="B5752" s="87"/>
      <c r="C5752" s="87"/>
      <c r="R5752" s="89"/>
      <c r="S5752" s="89"/>
      <c r="T5752" s="89"/>
    </row>
    <row r="5753" spans="2:20" s="86" customFormat="1" ht="10.199999999999999">
      <c r="B5753" s="87"/>
      <c r="C5753" s="87"/>
      <c r="R5753" s="89"/>
      <c r="S5753" s="89"/>
      <c r="T5753" s="89"/>
    </row>
    <row r="5754" spans="2:20" s="86" customFormat="1" ht="10.199999999999999">
      <c r="B5754" s="87"/>
      <c r="C5754" s="87"/>
      <c r="R5754" s="89"/>
      <c r="S5754" s="89"/>
      <c r="T5754" s="89"/>
    </row>
    <row r="5755" spans="2:20" s="86" customFormat="1" ht="10.199999999999999">
      <c r="B5755" s="87"/>
      <c r="C5755" s="87"/>
      <c r="R5755" s="89"/>
      <c r="S5755" s="89"/>
      <c r="T5755" s="89"/>
    </row>
    <row r="5756" spans="2:20" s="86" customFormat="1" ht="10.199999999999999">
      <c r="B5756" s="87"/>
      <c r="C5756" s="87"/>
      <c r="R5756" s="89"/>
      <c r="S5756" s="89"/>
      <c r="T5756" s="89"/>
    </row>
    <row r="5757" spans="2:20" s="86" customFormat="1" ht="10.199999999999999">
      <c r="B5757" s="87"/>
      <c r="C5757" s="87"/>
      <c r="R5757" s="89"/>
      <c r="S5757" s="89"/>
      <c r="T5757" s="89"/>
    </row>
    <row r="5758" spans="2:20" s="86" customFormat="1" ht="10.199999999999999">
      <c r="B5758" s="87"/>
      <c r="C5758" s="87"/>
      <c r="R5758" s="89"/>
      <c r="S5758" s="89"/>
      <c r="T5758" s="89"/>
    </row>
    <row r="5759" spans="2:20" s="86" customFormat="1" ht="10.199999999999999">
      <c r="B5759" s="87"/>
      <c r="C5759" s="87"/>
      <c r="R5759" s="89"/>
      <c r="S5759" s="89"/>
      <c r="T5759" s="89"/>
    </row>
    <row r="5760" spans="2:20" s="86" customFormat="1" ht="10.199999999999999">
      <c r="B5760" s="87"/>
      <c r="C5760" s="87"/>
      <c r="R5760" s="89"/>
      <c r="S5760" s="89"/>
      <c r="T5760" s="89"/>
    </row>
    <row r="5761" spans="2:20" s="86" customFormat="1" ht="10.199999999999999">
      <c r="B5761" s="87"/>
      <c r="C5761" s="87"/>
      <c r="R5761" s="89"/>
      <c r="S5761" s="89"/>
      <c r="T5761" s="89"/>
    </row>
    <row r="5762" spans="2:20" s="86" customFormat="1" ht="10.199999999999999">
      <c r="B5762" s="87"/>
      <c r="C5762" s="87"/>
      <c r="R5762" s="89"/>
      <c r="S5762" s="89"/>
      <c r="T5762" s="89"/>
    </row>
    <row r="5763" spans="2:20" s="86" customFormat="1" ht="10.199999999999999">
      <c r="B5763" s="87"/>
      <c r="C5763" s="87"/>
      <c r="R5763" s="89"/>
      <c r="S5763" s="89"/>
      <c r="T5763" s="89"/>
    </row>
    <row r="5764" spans="2:20" s="86" customFormat="1" ht="10.199999999999999">
      <c r="B5764" s="87"/>
      <c r="C5764" s="87"/>
      <c r="R5764" s="89"/>
      <c r="S5764" s="89"/>
      <c r="T5764" s="89"/>
    </row>
    <row r="5765" spans="2:20" s="86" customFormat="1" ht="10.199999999999999">
      <c r="B5765" s="87"/>
      <c r="C5765" s="87"/>
      <c r="R5765" s="89"/>
      <c r="S5765" s="89"/>
      <c r="T5765" s="89"/>
    </row>
    <row r="5766" spans="2:20" s="86" customFormat="1" ht="10.199999999999999">
      <c r="B5766" s="87"/>
      <c r="C5766" s="87"/>
      <c r="R5766" s="89"/>
      <c r="S5766" s="89"/>
      <c r="T5766" s="89"/>
    </row>
    <row r="5767" spans="2:20" s="86" customFormat="1" ht="10.199999999999999">
      <c r="B5767" s="87"/>
      <c r="C5767" s="87"/>
      <c r="R5767" s="89"/>
      <c r="S5767" s="89"/>
      <c r="T5767" s="89"/>
    </row>
    <row r="5768" spans="2:20" s="86" customFormat="1" ht="10.199999999999999">
      <c r="B5768" s="87"/>
      <c r="C5768" s="87"/>
      <c r="R5768" s="89"/>
      <c r="S5768" s="89"/>
      <c r="T5768" s="89"/>
    </row>
    <row r="5769" spans="2:20" s="86" customFormat="1" ht="10.199999999999999">
      <c r="B5769" s="87"/>
      <c r="C5769" s="87"/>
      <c r="R5769" s="89"/>
      <c r="S5769" s="89"/>
      <c r="T5769" s="89"/>
    </row>
    <row r="5770" spans="2:20" s="86" customFormat="1" ht="10.199999999999999">
      <c r="B5770" s="87"/>
      <c r="C5770" s="87"/>
      <c r="R5770" s="89"/>
      <c r="S5770" s="89"/>
      <c r="T5770" s="89"/>
    </row>
    <row r="5771" spans="2:20" s="86" customFormat="1" ht="10.199999999999999">
      <c r="B5771" s="87"/>
      <c r="C5771" s="87"/>
      <c r="R5771" s="89"/>
      <c r="S5771" s="89"/>
      <c r="T5771" s="89"/>
    </row>
    <row r="5772" spans="2:20" s="86" customFormat="1" ht="10.199999999999999">
      <c r="B5772" s="87"/>
      <c r="C5772" s="87"/>
      <c r="R5772" s="89"/>
      <c r="S5772" s="89"/>
      <c r="T5772" s="89"/>
    </row>
    <row r="5773" spans="2:20" s="86" customFormat="1" ht="10.199999999999999">
      <c r="B5773" s="87"/>
      <c r="C5773" s="87"/>
      <c r="R5773" s="89"/>
      <c r="S5773" s="89"/>
      <c r="T5773" s="89"/>
    </row>
    <row r="5774" spans="2:20" s="86" customFormat="1" ht="10.199999999999999">
      <c r="B5774" s="87"/>
      <c r="C5774" s="87"/>
      <c r="R5774" s="89"/>
      <c r="S5774" s="89"/>
      <c r="T5774" s="89"/>
    </row>
    <row r="5775" spans="2:20" s="86" customFormat="1" ht="10.199999999999999">
      <c r="B5775" s="87"/>
      <c r="C5775" s="87"/>
      <c r="R5775" s="89"/>
      <c r="S5775" s="89"/>
      <c r="T5775" s="89"/>
    </row>
    <row r="5776" spans="2:20" s="86" customFormat="1" ht="10.199999999999999">
      <c r="B5776" s="87"/>
      <c r="C5776" s="87"/>
      <c r="R5776" s="89"/>
      <c r="S5776" s="89"/>
      <c r="T5776" s="89"/>
    </row>
    <row r="5777" spans="2:20" s="86" customFormat="1" ht="10.199999999999999">
      <c r="B5777" s="87"/>
      <c r="C5777" s="87"/>
      <c r="R5777" s="89"/>
      <c r="S5777" s="89"/>
      <c r="T5777" s="89"/>
    </row>
    <row r="5778" spans="2:20" s="86" customFormat="1" ht="10.199999999999999">
      <c r="B5778" s="87"/>
      <c r="C5778" s="87"/>
      <c r="R5778" s="89"/>
      <c r="S5778" s="89"/>
      <c r="T5778" s="89"/>
    </row>
    <row r="5779" spans="2:20" s="86" customFormat="1" ht="10.199999999999999">
      <c r="B5779" s="87"/>
      <c r="C5779" s="87"/>
      <c r="R5779" s="89"/>
      <c r="S5779" s="89"/>
      <c r="T5779" s="89"/>
    </row>
    <row r="5780" spans="2:20" s="86" customFormat="1" ht="10.199999999999999">
      <c r="B5780" s="87"/>
      <c r="C5780" s="87"/>
      <c r="R5780" s="89"/>
      <c r="S5780" s="89"/>
      <c r="T5780" s="89"/>
    </row>
    <row r="5781" spans="2:20" s="86" customFormat="1" ht="10.199999999999999">
      <c r="B5781" s="87"/>
      <c r="C5781" s="87"/>
      <c r="R5781" s="89"/>
      <c r="S5781" s="89"/>
      <c r="T5781" s="89"/>
    </row>
    <row r="5782" spans="2:20" s="86" customFormat="1" ht="10.199999999999999">
      <c r="B5782" s="87"/>
      <c r="C5782" s="87"/>
      <c r="R5782" s="89"/>
      <c r="S5782" s="89"/>
      <c r="T5782" s="89"/>
    </row>
    <row r="5783" spans="2:20" s="86" customFormat="1" ht="10.199999999999999">
      <c r="B5783" s="87"/>
      <c r="C5783" s="87"/>
      <c r="R5783" s="89"/>
      <c r="S5783" s="89"/>
      <c r="T5783" s="89"/>
    </row>
    <row r="5784" spans="2:20" s="86" customFormat="1" ht="10.199999999999999">
      <c r="B5784" s="87"/>
      <c r="C5784" s="87"/>
      <c r="R5784" s="89"/>
      <c r="S5784" s="89"/>
      <c r="T5784" s="89"/>
    </row>
    <row r="5785" spans="2:20" s="86" customFormat="1" ht="10.199999999999999">
      <c r="B5785" s="87"/>
      <c r="C5785" s="87"/>
      <c r="R5785" s="89"/>
      <c r="S5785" s="89"/>
      <c r="T5785" s="89"/>
    </row>
    <row r="5786" spans="2:20" s="86" customFormat="1" ht="10.199999999999999">
      <c r="B5786" s="87"/>
      <c r="C5786" s="87"/>
      <c r="R5786" s="89"/>
      <c r="S5786" s="89"/>
      <c r="T5786" s="89"/>
    </row>
    <row r="5787" spans="2:20" s="86" customFormat="1" ht="10.199999999999999">
      <c r="B5787" s="87"/>
      <c r="C5787" s="87"/>
      <c r="R5787" s="89"/>
      <c r="S5787" s="89"/>
      <c r="T5787" s="89"/>
    </row>
    <row r="5788" spans="2:20" s="86" customFormat="1" ht="10.199999999999999">
      <c r="B5788" s="87"/>
      <c r="C5788" s="87"/>
      <c r="R5788" s="89"/>
      <c r="S5788" s="89"/>
      <c r="T5788" s="89"/>
    </row>
    <row r="5789" spans="2:20" s="86" customFormat="1" ht="10.199999999999999">
      <c r="B5789" s="87"/>
      <c r="C5789" s="87"/>
      <c r="R5789" s="89"/>
      <c r="S5789" s="89"/>
      <c r="T5789" s="89"/>
    </row>
    <row r="5790" spans="2:20" s="86" customFormat="1" ht="10.199999999999999">
      <c r="B5790" s="87"/>
      <c r="C5790" s="87"/>
      <c r="R5790" s="89"/>
      <c r="S5790" s="89"/>
      <c r="T5790" s="89"/>
    </row>
    <row r="5791" spans="2:20" s="86" customFormat="1" ht="10.199999999999999">
      <c r="B5791" s="87"/>
      <c r="C5791" s="87"/>
      <c r="R5791" s="89"/>
      <c r="S5791" s="89"/>
      <c r="T5791" s="89"/>
    </row>
    <row r="5792" spans="2:20" s="86" customFormat="1" ht="10.199999999999999">
      <c r="B5792" s="87"/>
      <c r="C5792" s="87"/>
      <c r="R5792" s="89"/>
      <c r="S5792" s="89"/>
      <c r="T5792" s="89"/>
    </row>
    <row r="5793" spans="2:20" s="86" customFormat="1" ht="10.199999999999999">
      <c r="B5793" s="87"/>
      <c r="C5793" s="87"/>
      <c r="R5793" s="89"/>
      <c r="S5793" s="89"/>
      <c r="T5793" s="89"/>
    </row>
    <row r="5794" spans="2:20" s="86" customFormat="1" ht="10.199999999999999">
      <c r="B5794" s="87"/>
      <c r="C5794" s="87"/>
      <c r="R5794" s="89"/>
      <c r="S5794" s="89"/>
      <c r="T5794" s="89"/>
    </row>
    <row r="5795" spans="2:20" s="86" customFormat="1" ht="10.199999999999999">
      <c r="B5795" s="87"/>
      <c r="C5795" s="87"/>
      <c r="R5795" s="89"/>
      <c r="S5795" s="89"/>
      <c r="T5795" s="89"/>
    </row>
    <row r="5796" spans="2:20" s="86" customFormat="1" ht="10.199999999999999">
      <c r="B5796" s="87"/>
      <c r="C5796" s="87"/>
      <c r="R5796" s="89"/>
      <c r="S5796" s="89"/>
      <c r="T5796" s="89"/>
    </row>
    <row r="5797" spans="2:20" s="86" customFormat="1" ht="10.199999999999999">
      <c r="B5797" s="87"/>
      <c r="C5797" s="87"/>
      <c r="R5797" s="89"/>
      <c r="S5797" s="89"/>
      <c r="T5797" s="89"/>
    </row>
    <row r="5798" spans="2:20" s="86" customFormat="1" ht="10.199999999999999">
      <c r="B5798" s="87"/>
      <c r="C5798" s="87"/>
      <c r="R5798" s="89"/>
      <c r="S5798" s="89"/>
      <c r="T5798" s="89"/>
    </row>
    <row r="5799" spans="2:20" s="86" customFormat="1" ht="10.199999999999999">
      <c r="B5799" s="87"/>
      <c r="C5799" s="87"/>
      <c r="R5799" s="89"/>
      <c r="S5799" s="89"/>
      <c r="T5799" s="89"/>
    </row>
    <row r="5800" spans="2:20" s="86" customFormat="1" ht="10.199999999999999">
      <c r="B5800" s="87"/>
      <c r="C5800" s="87"/>
      <c r="R5800" s="89"/>
      <c r="S5800" s="89"/>
      <c r="T5800" s="89"/>
    </row>
    <row r="5801" spans="2:20" s="86" customFormat="1" ht="10.199999999999999">
      <c r="B5801" s="87"/>
      <c r="C5801" s="87"/>
      <c r="R5801" s="89"/>
      <c r="S5801" s="89"/>
      <c r="T5801" s="89"/>
    </row>
    <row r="5802" spans="2:20" s="86" customFormat="1" ht="10.199999999999999">
      <c r="B5802" s="87"/>
      <c r="C5802" s="87"/>
      <c r="R5802" s="89"/>
      <c r="S5802" s="89"/>
      <c r="T5802" s="89"/>
    </row>
    <row r="5803" spans="2:20" s="86" customFormat="1" ht="10.199999999999999">
      <c r="B5803" s="87"/>
      <c r="C5803" s="87"/>
      <c r="R5803" s="89"/>
      <c r="S5803" s="89"/>
      <c r="T5803" s="89"/>
    </row>
    <row r="5804" spans="2:20" s="86" customFormat="1" ht="10.199999999999999">
      <c r="B5804" s="87"/>
      <c r="C5804" s="87"/>
      <c r="R5804" s="89"/>
      <c r="S5804" s="89"/>
      <c r="T5804" s="89"/>
    </row>
    <row r="5805" spans="2:20" s="86" customFormat="1" ht="10.199999999999999">
      <c r="B5805" s="87"/>
      <c r="C5805" s="87"/>
      <c r="R5805" s="89"/>
      <c r="S5805" s="89"/>
      <c r="T5805" s="89"/>
    </row>
    <row r="5806" spans="2:20" s="86" customFormat="1" ht="10.199999999999999">
      <c r="B5806" s="87"/>
      <c r="C5806" s="87"/>
      <c r="R5806" s="89"/>
      <c r="S5806" s="89"/>
      <c r="T5806" s="89"/>
    </row>
    <row r="5807" spans="2:20" s="86" customFormat="1" ht="10.199999999999999">
      <c r="B5807" s="87"/>
      <c r="C5807" s="87"/>
      <c r="R5807" s="89"/>
      <c r="S5807" s="89"/>
      <c r="T5807" s="89"/>
    </row>
    <row r="5808" spans="2:20" s="86" customFormat="1" ht="10.199999999999999">
      <c r="B5808" s="87"/>
      <c r="C5808" s="87"/>
      <c r="R5808" s="89"/>
      <c r="S5808" s="89"/>
      <c r="T5808" s="89"/>
    </row>
    <row r="5809" spans="2:20" s="86" customFormat="1" ht="10.199999999999999">
      <c r="B5809" s="87"/>
      <c r="C5809" s="87"/>
      <c r="R5809" s="89"/>
      <c r="S5809" s="89"/>
      <c r="T5809" s="89"/>
    </row>
    <row r="5810" spans="2:20" s="86" customFormat="1" ht="10.199999999999999">
      <c r="B5810" s="87"/>
      <c r="C5810" s="87"/>
      <c r="R5810" s="89"/>
      <c r="S5810" s="89"/>
      <c r="T5810" s="89"/>
    </row>
    <row r="5811" spans="2:20" s="86" customFormat="1" ht="10.199999999999999">
      <c r="B5811" s="87"/>
      <c r="C5811" s="87"/>
      <c r="R5811" s="89"/>
      <c r="S5811" s="89"/>
      <c r="T5811" s="89"/>
    </row>
    <row r="5812" spans="2:20" s="86" customFormat="1" ht="10.199999999999999">
      <c r="B5812" s="87"/>
      <c r="C5812" s="87"/>
      <c r="R5812" s="89"/>
      <c r="S5812" s="89"/>
      <c r="T5812" s="89"/>
    </row>
    <row r="5813" spans="2:20" s="86" customFormat="1" ht="10.199999999999999">
      <c r="B5813" s="87"/>
      <c r="C5813" s="87"/>
      <c r="R5813" s="89"/>
      <c r="S5813" s="89"/>
      <c r="T5813" s="89"/>
    </row>
    <row r="5814" spans="2:20" s="86" customFormat="1" ht="10.199999999999999">
      <c r="B5814" s="87"/>
      <c r="C5814" s="87"/>
      <c r="R5814" s="89"/>
      <c r="S5814" s="89"/>
      <c r="T5814" s="89"/>
    </row>
    <row r="5815" spans="2:20" s="86" customFormat="1" ht="10.199999999999999">
      <c r="B5815" s="87"/>
      <c r="C5815" s="87"/>
      <c r="R5815" s="89"/>
      <c r="S5815" s="89"/>
      <c r="T5815" s="89"/>
    </row>
    <row r="5816" spans="2:20" s="86" customFormat="1" ht="10.199999999999999">
      <c r="B5816" s="87"/>
      <c r="C5816" s="87"/>
      <c r="R5816" s="89"/>
      <c r="S5816" s="89"/>
      <c r="T5816" s="89"/>
    </row>
    <row r="5817" spans="2:20" s="86" customFormat="1" ht="10.199999999999999">
      <c r="B5817" s="87"/>
      <c r="C5817" s="87"/>
      <c r="R5817" s="89"/>
      <c r="S5817" s="89"/>
      <c r="T5817" s="89"/>
    </row>
    <row r="5818" spans="2:20" s="86" customFormat="1" ht="10.199999999999999">
      <c r="B5818" s="87"/>
      <c r="C5818" s="87"/>
      <c r="R5818" s="89"/>
      <c r="S5818" s="89"/>
      <c r="T5818" s="89"/>
    </row>
    <row r="5819" spans="2:20" s="86" customFormat="1" ht="10.199999999999999">
      <c r="B5819" s="87"/>
      <c r="C5819" s="87"/>
      <c r="R5819" s="89"/>
      <c r="S5819" s="89"/>
      <c r="T5819" s="89"/>
    </row>
    <row r="5820" spans="2:20" s="86" customFormat="1" ht="10.199999999999999">
      <c r="B5820" s="87"/>
      <c r="C5820" s="87"/>
      <c r="R5820" s="89"/>
      <c r="S5820" s="89"/>
      <c r="T5820" s="89"/>
    </row>
    <row r="5821" spans="2:20" s="86" customFormat="1" ht="10.199999999999999">
      <c r="B5821" s="87"/>
      <c r="C5821" s="87"/>
      <c r="R5821" s="89"/>
      <c r="S5821" s="89"/>
      <c r="T5821" s="89"/>
    </row>
    <row r="5822" spans="2:20" s="86" customFormat="1" ht="10.199999999999999">
      <c r="B5822" s="87"/>
      <c r="C5822" s="87"/>
      <c r="R5822" s="89"/>
      <c r="S5822" s="89"/>
      <c r="T5822" s="89"/>
    </row>
    <row r="5823" spans="2:20" s="86" customFormat="1" ht="10.199999999999999">
      <c r="B5823" s="87"/>
      <c r="C5823" s="87"/>
      <c r="R5823" s="89"/>
      <c r="S5823" s="89"/>
      <c r="T5823" s="89"/>
    </row>
    <row r="5824" spans="2:20" s="86" customFormat="1" ht="10.199999999999999">
      <c r="B5824" s="87"/>
      <c r="C5824" s="87"/>
      <c r="R5824" s="89"/>
      <c r="S5824" s="89"/>
      <c r="T5824" s="89"/>
    </row>
    <row r="5825" spans="2:20" s="86" customFormat="1" ht="10.199999999999999">
      <c r="B5825" s="87"/>
      <c r="C5825" s="87"/>
      <c r="R5825" s="89"/>
      <c r="S5825" s="89"/>
      <c r="T5825" s="89"/>
    </row>
    <row r="5826" spans="2:20" s="86" customFormat="1" ht="10.199999999999999">
      <c r="B5826" s="87"/>
      <c r="C5826" s="87"/>
      <c r="R5826" s="89"/>
      <c r="S5826" s="89"/>
      <c r="T5826" s="89"/>
    </row>
    <row r="5827" spans="2:20" s="86" customFormat="1" ht="10.199999999999999">
      <c r="B5827" s="87"/>
      <c r="C5827" s="87"/>
      <c r="R5827" s="89"/>
      <c r="S5827" s="89"/>
      <c r="T5827" s="89"/>
    </row>
    <row r="5828" spans="2:20" s="86" customFormat="1" ht="10.199999999999999">
      <c r="B5828" s="87"/>
      <c r="C5828" s="87"/>
      <c r="R5828" s="89"/>
      <c r="S5828" s="89"/>
      <c r="T5828" s="89"/>
    </row>
    <row r="5829" spans="2:20" s="86" customFormat="1" ht="10.199999999999999">
      <c r="B5829" s="87"/>
      <c r="C5829" s="87"/>
      <c r="R5829" s="89"/>
      <c r="S5829" s="89"/>
      <c r="T5829" s="89"/>
    </row>
    <row r="5830" spans="2:20" s="86" customFormat="1" ht="10.199999999999999">
      <c r="B5830" s="87"/>
      <c r="C5830" s="87"/>
      <c r="R5830" s="89"/>
      <c r="S5830" s="89"/>
      <c r="T5830" s="89"/>
    </row>
    <row r="5831" spans="2:20" s="86" customFormat="1" ht="10.199999999999999">
      <c r="B5831" s="87"/>
      <c r="C5831" s="87"/>
      <c r="R5831" s="89"/>
      <c r="S5831" s="89"/>
      <c r="T5831" s="89"/>
    </row>
    <row r="5832" spans="2:20" s="86" customFormat="1" ht="10.199999999999999">
      <c r="B5832" s="87"/>
      <c r="C5832" s="87"/>
      <c r="R5832" s="89"/>
      <c r="S5832" s="89"/>
      <c r="T5832" s="89"/>
    </row>
    <row r="5833" spans="2:20" s="86" customFormat="1" ht="10.199999999999999">
      <c r="B5833" s="87"/>
      <c r="C5833" s="87"/>
      <c r="R5833" s="89"/>
      <c r="S5833" s="89"/>
      <c r="T5833" s="89"/>
    </row>
    <row r="5834" spans="2:20" s="86" customFormat="1" ht="10.199999999999999">
      <c r="B5834" s="87"/>
      <c r="C5834" s="87"/>
      <c r="R5834" s="89"/>
      <c r="S5834" s="89"/>
      <c r="T5834" s="89"/>
    </row>
    <row r="5835" spans="2:20" s="86" customFormat="1" ht="10.199999999999999">
      <c r="B5835" s="87"/>
      <c r="C5835" s="87"/>
      <c r="R5835" s="89"/>
      <c r="S5835" s="89"/>
      <c r="T5835" s="89"/>
    </row>
    <row r="5836" spans="2:20" s="86" customFormat="1" ht="10.199999999999999">
      <c r="B5836" s="87"/>
      <c r="C5836" s="87"/>
      <c r="R5836" s="89"/>
      <c r="S5836" s="89"/>
      <c r="T5836" s="89"/>
    </row>
    <row r="5837" spans="2:20" s="86" customFormat="1" ht="10.199999999999999">
      <c r="B5837" s="87"/>
      <c r="C5837" s="87"/>
      <c r="R5837" s="89"/>
      <c r="S5837" s="89"/>
      <c r="T5837" s="89"/>
    </row>
    <row r="5838" spans="2:20" s="86" customFormat="1" ht="10.199999999999999">
      <c r="B5838" s="87"/>
      <c r="C5838" s="87"/>
      <c r="R5838" s="89"/>
      <c r="S5838" s="89"/>
      <c r="T5838" s="89"/>
    </row>
    <row r="5839" spans="2:20" s="86" customFormat="1" ht="10.199999999999999">
      <c r="B5839" s="87"/>
      <c r="C5839" s="87"/>
      <c r="R5839" s="89"/>
      <c r="S5839" s="89"/>
      <c r="T5839" s="89"/>
    </row>
    <row r="5840" spans="2:20" s="86" customFormat="1" ht="10.199999999999999">
      <c r="B5840" s="87"/>
      <c r="C5840" s="87"/>
      <c r="R5840" s="89"/>
      <c r="S5840" s="89"/>
      <c r="T5840" s="89"/>
    </row>
    <row r="5841" spans="2:20" s="86" customFormat="1" ht="10.199999999999999">
      <c r="B5841" s="87"/>
      <c r="C5841" s="87"/>
      <c r="R5841" s="89"/>
      <c r="S5841" s="89"/>
      <c r="T5841" s="89"/>
    </row>
    <row r="5842" spans="2:20" s="86" customFormat="1" ht="10.199999999999999">
      <c r="B5842" s="87"/>
      <c r="C5842" s="87"/>
      <c r="R5842" s="89"/>
      <c r="S5842" s="89"/>
      <c r="T5842" s="89"/>
    </row>
    <row r="5843" spans="2:20" s="86" customFormat="1" ht="10.199999999999999">
      <c r="B5843" s="87"/>
      <c r="C5843" s="87"/>
      <c r="R5843" s="89"/>
      <c r="S5843" s="89"/>
      <c r="T5843" s="89"/>
    </row>
    <row r="5844" spans="2:20" s="86" customFormat="1" ht="10.199999999999999">
      <c r="B5844" s="87"/>
      <c r="C5844" s="87"/>
      <c r="R5844" s="89"/>
      <c r="S5844" s="89"/>
      <c r="T5844" s="89"/>
    </row>
    <row r="5845" spans="2:20" s="86" customFormat="1" ht="10.199999999999999">
      <c r="B5845" s="87"/>
      <c r="C5845" s="87"/>
      <c r="R5845" s="89"/>
      <c r="S5845" s="89"/>
      <c r="T5845" s="89"/>
    </row>
    <row r="5846" spans="2:20" s="86" customFormat="1" ht="10.199999999999999">
      <c r="B5846" s="87"/>
      <c r="C5846" s="87"/>
      <c r="R5846" s="89"/>
      <c r="S5846" s="89"/>
      <c r="T5846" s="89"/>
    </row>
    <row r="5847" spans="2:20" s="86" customFormat="1" ht="10.199999999999999">
      <c r="B5847" s="87"/>
      <c r="C5847" s="87"/>
      <c r="R5847" s="89"/>
      <c r="S5847" s="89"/>
      <c r="T5847" s="89"/>
    </row>
    <row r="5848" spans="2:20" s="86" customFormat="1" ht="10.199999999999999">
      <c r="B5848" s="87"/>
      <c r="C5848" s="87"/>
      <c r="R5848" s="89"/>
      <c r="S5848" s="89"/>
      <c r="T5848" s="89"/>
    </row>
    <row r="5849" spans="2:20" s="86" customFormat="1" ht="10.199999999999999">
      <c r="B5849" s="87"/>
      <c r="C5849" s="87"/>
      <c r="R5849" s="89"/>
      <c r="S5849" s="89"/>
      <c r="T5849" s="89"/>
    </row>
    <row r="5850" spans="2:20" s="86" customFormat="1" ht="10.199999999999999">
      <c r="B5850" s="87"/>
      <c r="C5850" s="87"/>
      <c r="R5850" s="89"/>
      <c r="S5850" s="89"/>
      <c r="T5850" s="89"/>
    </row>
    <row r="5851" spans="2:20" s="86" customFormat="1" ht="10.199999999999999">
      <c r="B5851" s="87"/>
      <c r="C5851" s="87"/>
      <c r="R5851" s="89"/>
      <c r="S5851" s="89"/>
      <c r="T5851" s="89"/>
    </row>
    <row r="5852" spans="2:20" s="86" customFormat="1" ht="10.199999999999999">
      <c r="B5852" s="87"/>
      <c r="C5852" s="87"/>
      <c r="R5852" s="89"/>
      <c r="S5852" s="89"/>
      <c r="T5852" s="89"/>
    </row>
    <row r="5853" spans="2:20" s="86" customFormat="1" ht="10.199999999999999">
      <c r="B5853" s="87"/>
      <c r="C5853" s="87"/>
      <c r="R5853" s="89"/>
      <c r="S5853" s="89"/>
      <c r="T5853" s="89"/>
    </row>
    <row r="5854" spans="2:20" s="86" customFormat="1" ht="10.199999999999999">
      <c r="B5854" s="87"/>
      <c r="C5854" s="87"/>
      <c r="R5854" s="89"/>
      <c r="S5854" s="89"/>
      <c r="T5854" s="89"/>
    </row>
    <row r="5855" spans="2:20" s="86" customFormat="1" ht="10.199999999999999">
      <c r="B5855" s="87"/>
      <c r="C5855" s="87"/>
      <c r="R5855" s="89"/>
      <c r="S5855" s="89"/>
      <c r="T5855" s="89"/>
    </row>
    <row r="5856" spans="2:20" s="86" customFormat="1" ht="10.199999999999999">
      <c r="B5856" s="87"/>
      <c r="C5856" s="87"/>
      <c r="R5856" s="89"/>
      <c r="S5856" s="89"/>
      <c r="T5856" s="89"/>
    </row>
    <row r="5857" spans="2:20" s="86" customFormat="1" ht="10.199999999999999">
      <c r="B5857" s="87"/>
      <c r="C5857" s="87"/>
      <c r="R5857" s="89"/>
      <c r="S5857" s="89"/>
      <c r="T5857" s="89"/>
    </row>
    <row r="5858" spans="2:20" s="86" customFormat="1" ht="10.199999999999999">
      <c r="B5858" s="87"/>
      <c r="C5858" s="87"/>
      <c r="R5858" s="89"/>
      <c r="S5858" s="89"/>
      <c r="T5858" s="89"/>
    </row>
    <row r="5859" spans="2:20" s="86" customFormat="1" ht="10.199999999999999">
      <c r="B5859" s="87"/>
      <c r="C5859" s="87"/>
      <c r="R5859" s="89"/>
      <c r="S5859" s="89"/>
      <c r="T5859" s="89"/>
    </row>
    <row r="5860" spans="2:20" s="86" customFormat="1" ht="10.199999999999999">
      <c r="B5860" s="87"/>
      <c r="C5860" s="87"/>
      <c r="R5860" s="89"/>
      <c r="S5860" s="89"/>
      <c r="T5860" s="89"/>
    </row>
    <row r="5861" spans="2:20" s="86" customFormat="1" ht="10.199999999999999">
      <c r="B5861" s="87"/>
      <c r="C5861" s="87"/>
      <c r="R5861" s="89"/>
      <c r="S5861" s="89"/>
      <c r="T5861" s="89"/>
    </row>
    <row r="5862" spans="2:20" s="86" customFormat="1" ht="10.199999999999999">
      <c r="B5862" s="87"/>
      <c r="C5862" s="87"/>
      <c r="R5862" s="89"/>
      <c r="S5862" s="89"/>
      <c r="T5862" s="89"/>
    </row>
    <row r="5863" spans="2:20" s="86" customFormat="1" ht="10.199999999999999">
      <c r="B5863" s="87"/>
      <c r="C5863" s="87"/>
      <c r="R5863" s="89"/>
      <c r="S5863" s="89"/>
      <c r="T5863" s="89"/>
    </row>
    <row r="5864" spans="2:20" s="86" customFormat="1" ht="10.199999999999999">
      <c r="B5864" s="87"/>
      <c r="C5864" s="87"/>
      <c r="R5864" s="89"/>
      <c r="S5864" s="89"/>
      <c r="T5864" s="89"/>
    </row>
    <row r="5865" spans="2:20" s="86" customFormat="1" ht="10.199999999999999">
      <c r="B5865" s="87"/>
      <c r="C5865" s="87"/>
      <c r="R5865" s="89"/>
      <c r="S5865" s="89"/>
      <c r="T5865" s="89"/>
    </row>
    <row r="5866" spans="2:20" s="86" customFormat="1" ht="10.199999999999999">
      <c r="B5866" s="87"/>
      <c r="C5866" s="87"/>
      <c r="R5866" s="89"/>
      <c r="S5866" s="89"/>
      <c r="T5866" s="89"/>
    </row>
    <row r="5867" spans="2:20" s="86" customFormat="1" ht="10.199999999999999">
      <c r="B5867" s="87"/>
      <c r="C5867" s="87"/>
      <c r="R5867" s="89"/>
      <c r="S5867" s="89"/>
      <c r="T5867" s="89"/>
    </row>
    <row r="5868" spans="2:20" s="86" customFormat="1" ht="10.199999999999999">
      <c r="B5868" s="87"/>
      <c r="C5868" s="87"/>
      <c r="R5868" s="89"/>
      <c r="S5868" s="89"/>
      <c r="T5868" s="89"/>
    </row>
    <row r="5869" spans="2:20" s="86" customFormat="1" ht="10.199999999999999">
      <c r="B5869" s="87"/>
      <c r="C5869" s="87"/>
      <c r="R5869" s="89"/>
      <c r="S5869" s="89"/>
      <c r="T5869" s="89"/>
    </row>
    <row r="5870" spans="2:20" s="86" customFormat="1" ht="10.199999999999999">
      <c r="B5870" s="87"/>
      <c r="C5870" s="87"/>
      <c r="R5870" s="89"/>
      <c r="S5870" s="89"/>
      <c r="T5870" s="89"/>
    </row>
    <row r="5871" spans="2:20" s="86" customFormat="1" ht="10.199999999999999">
      <c r="B5871" s="87"/>
      <c r="C5871" s="87"/>
      <c r="R5871" s="89"/>
      <c r="S5871" s="89"/>
      <c r="T5871" s="89"/>
    </row>
    <row r="5872" spans="2:20" s="86" customFormat="1" ht="10.199999999999999">
      <c r="B5872" s="87"/>
      <c r="C5872" s="87"/>
      <c r="R5872" s="89"/>
      <c r="S5872" s="89"/>
      <c r="T5872" s="89"/>
    </row>
    <row r="5873" spans="2:20" s="86" customFormat="1" ht="10.199999999999999">
      <c r="B5873" s="87"/>
      <c r="C5873" s="87"/>
      <c r="R5873" s="89"/>
      <c r="S5873" s="89"/>
      <c r="T5873" s="89"/>
    </row>
    <row r="5874" spans="2:20" s="86" customFormat="1" ht="10.199999999999999">
      <c r="B5874" s="87"/>
      <c r="C5874" s="87"/>
      <c r="R5874" s="89"/>
      <c r="S5874" s="89"/>
      <c r="T5874" s="89"/>
    </row>
    <row r="5875" spans="2:20" s="86" customFormat="1" ht="10.199999999999999">
      <c r="B5875" s="87"/>
      <c r="C5875" s="87"/>
      <c r="R5875" s="89"/>
      <c r="S5875" s="89"/>
      <c r="T5875" s="89"/>
    </row>
    <row r="5876" spans="2:20" s="86" customFormat="1" ht="10.199999999999999">
      <c r="B5876" s="87"/>
      <c r="C5876" s="87"/>
      <c r="R5876" s="89"/>
      <c r="S5876" s="89"/>
      <c r="T5876" s="89"/>
    </row>
    <row r="5877" spans="2:20" s="86" customFormat="1" ht="10.199999999999999">
      <c r="B5877" s="87"/>
      <c r="C5877" s="87"/>
      <c r="R5877" s="89"/>
      <c r="S5877" s="89"/>
      <c r="T5877" s="89"/>
    </row>
    <row r="5878" spans="2:20" s="86" customFormat="1" ht="10.199999999999999">
      <c r="B5878" s="87"/>
      <c r="C5878" s="87"/>
      <c r="R5878" s="89"/>
      <c r="S5878" s="89"/>
      <c r="T5878" s="89"/>
    </row>
    <row r="5879" spans="2:20" s="86" customFormat="1" ht="10.199999999999999">
      <c r="B5879" s="87"/>
      <c r="C5879" s="87"/>
      <c r="R5879" s="89"/>
      <c r="S5879" s="89"/>
      <c r="T5879" s="89"/>
    </row>
    <row r="5880" spans="2:20" s="86" customFormat="1" ht="10.199999999999999">
      <c r="B5880" s="87"/>
      <c r="C5880" s="87"/>
      <c r="R5880" s="89"/>
      <c r="S5880" s="89"/>
      <c r="T5880" s="89"/>
    </row>
    <row r="5881" spans="2:20" s="86" customFormat="1" ht="10.199999999999999">
      <c r="B5881" s="87"/>
      <c r="C5881" s="87"/>
      <c r="R5881" s="89"/>
      <c r="S5881" s="89"/>
      <c r="T5881" s="89"/>
    </row>
    <row r="5882" spans="2:20" s="86" customFormat="1" ht="10.199999999999999">
      <c r="B5882" s="87"/>
      <c r="C5882" s="87"/>
      <c r="R5882" s="89"/>
      <c r="S5882" s="89"/>
      <c r="T5882" s="89"/>
    </row>
    <row r="5883" spans="2:20" s="86" customFormat="1" ht="10.199999999999999">
      <c r="B5883" s="87"/>
      <c r="C5883" s="87"/>
      <c r="R5883" s="89"/>
      <c r="S5883" s="89"/>
      <c r="T5883" s="89"/>
    </row>
    <row r="5884" spans="2:20" s="86" customFormat="1" ht="10.199999999999999">
      <c r="B5884" s="87"/>
      <c r="C5884" s="87"/>
      <c r="R5884" s="89"/>
      <c r="S5884" s="89"/>
      <c r="T5884" s="89"/>
    </row>
    <row r="5885" spans="2:20" s="86" customFormat="1" ht="10.199999999999999">
      <c r="B5885" s="87"/>
      <c r="C5885" s="87"/>
      <c r="R5885" s="89"/>
      <c r="S5885" s="89"/>
      <c r="T5885" s="89"/>
    </row>
    <row r="5886" spans="2:20" s="86" customFormat="1" ht="10.199999999999999">
      <c r="B5886" s="87"/>
      <c r="C5886" s="87"/>
      <c r="R5886" s="89"/>
      <c r="S5886" s="89"/>
      <c r="T5886" s="89"/>
    </row>
    <row r="5887" spans="2:20" s="86" customFormat="1" ht="10.199999999999999">
      <c r="B5887" s="87"/>
      <c r="C5887" s="87"/>
      <c r="R5887" s="89"/>
      <c r="S5887" s="89"/>
      <c r="T5887" s="89"/>
    </row>
    <row r="5888" spans="2:20" s="86" customFormat="1" ht="10.199999999999999">
      <c r="B5888" s="87"/>
      <c r="C5888" s="87"/>
      <c r="R5888" s="89"/>
      <c r="S5888" s="89"/>
      <c r="T5888" s="89"/>
    </row>
    <row r="5889" spans="2:20" s="86" customFormat="1" ht="10.199999999999999">
      <c r="B5889" s="87"/>
      <c r="C5889" s="87"/>
      <c r="R5889" s="89"/>
      <c r="S5889" s="89"/>
      <c r="T5889" s="89"/>
    </row>
    <row r="5890" spans="2:20" s="86" customFormat="1" ht="10.199999999999999">
      <c r="B5890" s="87"/>
      <c r="C5890" s="87"/>
      <c r="R5890" s="89"/>
      <c r="S5890" s="89"/>
      <c r="T5890" s="89"/>
    </row>
    <row r="5891" spans="2:20" s="86" customFormat="1" ht="10.199999999999999">
      <c r="B5891" s="87"/>
      <c r="C5891" s="87"/>
      <c r="R5891" s="89"/>
      <c r="S5891" s="89"/>
      <c r="T5891" s="89"/>
    </row>
    <row r="5892" spans="2:20" s="86" customFormat="1" ht="10.199999999999999">
      <c r="B5892" s="87"/>
      <c r="C5892" s="87"/>
      <c r="R5892" s="89"/>
      <c r="S5892" s="89"/>
      <c r="T5892" s="89"/>
    </row>
    <row r="5893" spans="2:20" s="86" customFormat="1" ht="10.199999999999999">
      <c r="B5893" s="87"/>
      <c r="C5893" s="87"/>
      <c r="R5893" s="89"/>
      <c r="S5893" s="89"/>
      <c r="T5893" s="89"/>
    </row>
    <row r="5894" spans="2:20" s="86" customFormat="1" ht="10.199999999999999">
      <c r="B5894" s="87"/>
      <c r="C5894" s="87"/>
      <c r="R5894" s="89"/>
      <c r="S5894" s="89"/>
      <c r="T5894" s="89"/>
    </row>
    <row r="5895" spans="2:20" s="86" customFormat="1" ht="10.199999999999999">
      <c r="B5895" s="87"/>
      <c r="C5895" s="87"/>
      <c r="R5895" s="89"/>
      <c r="S5895" s="89"/>
      <c r="T5895" s="89"/>
    </row>
    <row r="5896" spans="2:20" s="86" customFormat="1" ht="10.199999999999999">
      <c r="B5896" s="87"/>
      <c r="C5896" s="87"/>
      <c r="R5896" s="89"/>
      <c r="S5896" s="89"/>
      <c r="T5896" s="89"/>
    </row>
    <row r="5897" spans="2:20" s="86" customFormat="1" ht="10.199999999999999">
      <c r="B5897" s="87"/>
      <c r="C5897" s="87"/>
      <c r="R5897" s="89"/>
      <c r="S5897" s="89"/>
      <c r="T5897" s="89"/>
    </row>
    <row r="5898" spans="2:20" s="86" customFormat="1" ht="10.199999999999999">
      <c r="B5898" s="87"/>
      <c r="C5898" s="87"/>
      <c r="R5898" s="89"/>
      <c r="S5898" s="89"/>
      <c r="T5898" s="89"/>
    </row>
    <row r="5899" spans="2:20" s="86" customFormat="1" ht="10.199999999999999">
      <c r="B5899" s="87"/>
      <c r="C5899" s="87"/>
      <c r="R5899" s="89"/>
      <c r="S5899" s="89"/>
      <c r="T5899" s="89"/>
    </row>
    <row r="5900" spans="2:20" s="86" customFormat="1" ht="10.199999999999999">
      <c r="B5900" s="87"/>
      <c r="C5900" s="87"/>
      <c r="R5900" s="89"/>
      <c r="S5900" s="89"/>
      <c r="T5900" s="89"/>
    </row>
    <row r="5901" spans="2:20" s="86" customFormat="1" ht="10.199999999999999">
      <c r="B5901" s="87"/>
      <c r="C5901" s="87"/>
      <c r="R5901" s="89"/>
      <c r="S5901" s="89"/>
      <c r="T5901" s="89"/>
    </row>
    <row r="5902" spans="2:20" s="86" customFormat="1" ht="10.199999999999999">
      <c r="B5902" s="87"/>
      <c r="C5902" s="87"/>
      <c r="R5902" s="89"/>
      <c r="S5902" s="89"/>
      <c r="T5902" s="89"/>
    </row>
    <row r="5903" spans="2:20" s="86" customFormat="1" ht="10.199999999999999">
      <c r="B5903" s="87"/>
      <c r="C5903" s="87"/>
      <c r="R5903" s="89"/>
      <c r="S5903" s="89"/>
      <c r="T5903" s="89"/>
    </row>
    <row r="5904" spans="2:20" s="86" customFormat="1" ht="10.199999999999999">
      <c r="B5904" s="87"/>
      <c r="C5904" s="87"/>
      <c r="R5904" s="89"/>
      <c r="S5904" s="89"/>
      <c r="T5904" s="89"/>
    </row>
    <row r="5905" spans="2:20" s="86" customFormat="1" ht="10.199999999999999">
      <c r="B5905" s="87"/>
      <c r="C5905" s="87"/>
      <c r="R5905" s="89"/>
      <c r="S5905" s="89"/>
      <c r="T5905" s="89"/>
    </row>
    <row r="5906" spans="2:20" s="86" customFormat="1" ht="10.199999999999999">
      <c r="B5906" s="87"/>
      <c r="C5906" s="87"/>
      <c r="R5906" s="89"/>
      <c r="S5906" s="89"/>
      <c r="T5906" s="89"/>
    </row>
    <row r="5907" spans="2:20" s="86" customFormat="1" ht="10.199999999999999">
      <c r="B5907" s="87"/>
      <c r="C5907" s="87"/>
      <c r="R5907" s="89"/>
      <c r="S5907" s="89"/>
      <c r="T5907" s="89"/>
    </row>
    <row r="5908" spans="2:20" s="86" customFormat="1" ht="10.199999999999999">
      <c r="B5908" s="87"/>
      <c r="C5908" s="87"/>
      <c r="R5908" s="89"/>
      <c r="S5908" s="89"/>
      <c r="T5908" s="89"/>
    </row>
    <row r="5909" spans="2:20" s="86" customFormat="1" ht="10.199999999999999">
      <c r="B5909" s="87"/>
      <c r="C5909" s="87"/>
      <c r="R5909" s="89"/>
      <c r="S5909" s="89"/>
      <c r="T5909" s="89"/>
    </row>
    <row r="5910" spans="2:20" s="86" customFormat="1" ht="10.199999999999999">
      <c r="B5910" s="87"/>
      <c r="C5910" s="87"/>
      <c r="R5910" s="89"/>
      <c r="S5910" s="89"/>
      <c r="T5910" s="89"/>
    </row>
    <row r="5911" spans="2:20" s="86" customFormat="1" ht="10.199999999999999">
      <c r="B5911" s="87"/>
      <c r="C5911" s="87"/>
      <c r="R5911" s="89"/>
      <c r="S5911" s="89"/>
      <c r="T5911" s="89"/>
    </row>
    <row r="5912" spans="2:20" s="86" customFormat="1" ht="10.199999999999999">
      <c r="B5912" s="87"/>
      <c r="C5912" s="87"/>
      <c r="R5912" s="89"/>
      <c r="S5912" s="89"/>
      <c r="T5912" s="89"/>
    </row>
    <row r="5913" spans="2:20" s="86" customFormat="1" ht="10.199999999999999">
      <c r="B5913" s="87"/>
      <c r="C5913" s="87"/>
      <c r="R5913" s="89"/>
      <c r="S5913" s="89"/>
      <c r="T5913" s="89"/>
    </row>
    <row r="5914" spans="2:20" s="86" customFormat="1" ht="10.199999999999999">
      <c r="B5914" s="87"/>
      <c r="C5914" s="87"/>
      <c r="R5914" s="89"/>
      <c r="S5914" s="89"/>
      <c r="T5914" s="89"/>
    </row>
    <row r="5915" spans="2:20" s="86" customFormat="1" ht="10.199999999999999">
      <c r="B5915" s="87"/>
      <c r="C5915" s="87"/>
      <c r="R5915" s="89"/>
      <c r="S5915" s="89"/>
      <c r="T5915" s="89"/>
    </row>
    <row r="5916" spans="2:20" s="86" customFormat="1" ht="10.199999999999999">
      <c r="B5916" s="87"/>
      <c r="C5916" s="87"/>
      <c r="R5916" s="89"/>
      <c r="S5916" s="89"/>
      <c r="T5916" s="89"/>
    </row>
    <row r="5917" spans="2:20" s="86" customFormat="1" ht="10.199999999999999">
      <c r="B5917" s="87"/>
      <c r="C5917" s="87"/>
      <c r="R5917" s="89"/>
      <c r="S5917" s="89"/>
      <c r="T5917" s="89"/>
    </row>
    <row r="5918" spans="2:20" s="86" customFormat="1" ht="10.199999999999999">
      <c r="B5918" s="87"/>
      <c r="C5918" s="87"/>
      <c r="R5918" s="89"/>
      <c r="S5918" s="89"/>
      <c r="T5918" s="89"/>
    </row>
    <row r="5919" spans="2:20" s="86" customFormat="1" ht="10.199999999999999">
      <c r="B5919" s="87"/>
      <c r="C5919" s="87"/>
      <c r="R5919" s="89"/>
      <c r="S5919" s="89"/>
      <c r="T5919" s="89"/>
    </row>
    <row r="5920" spans="2:20" s="86" customFormat="1" ht="10.199999999999999">
      <c r="B5920" s="87"/>
      <c r="C5920" s="87"/>
      <c r="R5920" s="89"/>
      <c r="S5920" s="89"/>
      <c r="T5920" s="89"/>
    </row>
    <row r="5921" spans="2:20" s="86" customFormat="1" ht="10.199999999999999">
      <c r="B5921" s="87"/>
      <c r="C5921" s="87"/>
      <c r="R5921" s="89"/>
      <c r="S5921" s="89"/>
      <c r="T5921" s="89"/>
    </row>
    <row r="5922" spans="2:20" s="86" customFormat="1" ht="10.199999999999999">
      <c r="B5922" s="87"/>
      <c r="C5922" s="87"/>
      <c r="R5922" s="89"/>
      <c r="S5922" s="89"/>
      <c r="T5922" s="89"/>
    </row>
    <row r="5923" spans="2:20" s="86" customFormat="1" ht="10.199999999999999">
      <c r="B5923" s="87"/>
      <c r="C5923" s="87"/>
      <c r="R5923" s="89"/>
      <c r="S5923" s="89"/>
      <c r="T5923" s="89"/>
    </row>
    <row r="5924" spans="2:20" s="86" customFormat="1" ht="10.199999999999999">
      <c r="B5924" s="87"/>
      <c r="C5924" s="87"/>
      <c r="R5924" s="89"/>
      <c r="S5924" s="89"/>
      <c r="T5924" s="89"/>
    </row>
    <row r="5925" spans="2:20" s="86" customFormat="1" ht="10.199999999999999">
      <c r="B5925" s="87"/>
      <c r="C5925" s="87"/>
      <c r="R5925" s="89"/>
      <c r="S5925" s="89"/>
      <c r="T5925" s="89"/>
    </row>
    <row r="5926" spans="2:20" s="86" customFormat="1" ht="10.199999999999999">
      <c r="B5926" s="87"/>
      <c r="C5926" s="87"/>
      <c r="R5926" s="89"/>
      <c r="S5926" s="89"/>
      <c r="T5926" s="89"/>
    </row>
    <row r="5927" spans="2:20" s="86" customFormat="1" ht="10.199999999999999">
      <c r="B5927" s="87"/>
      <c r="C5927" s="87"/>
      <c r="R5927" s="89"/>
      <c r="S5927" s="89"/>
      <c r="T5927" s="89"/>
    </row>
    <row r="5928" spans="2:20" s="86" customFormat="1" ht="10.199999999999999">
      <c r="B5928" s="87"/>
      <c r="C5928" s="87"/>
      <c r="R5928" s="89"/>
      <c r="S5928" s="89"/>
      <c r="T5928" s="89"/>
    </row>
    <row r="5929" spans="2:20" s="86" customFormat="1" ht="10.199999999999999">
      <c r="B5929" s="87"/>
      <c r="C5929" s="87"/>
      <c r="R5929" s="89"/>
      <c r="S5929" s="89"/>
      <c r="T5929" s="89"/>
    </row>
    <row r="5930" spans="2:20" s="86" customFormat="1" ht="10.199999999999999">
      <c r="B5930" s="87"/>
      <c r="C5930" s="87"/>
      <c r="R5930" s="89"/>
      <c r="S5930" s="89"/>
      <c r="T5930" s="89"/>
    </row>
    <row r="5931" spans="2:20" s="86" customFormat="1" ht="10.199999999999999">
      <c r="B5931" s="87"/>
      <c r="C5931" s="87"/>
      <c r="R5931" s="89"/>
      <c r="S5931" s="89"/>
      <c r="T5931" s="89"/>
    </row>
    <row r="5932" spans="2:20" s="86" customFormat="1" ht="10.199999999999999">
      <c r="B5932" s="87"/>
      <c r="C5932" s="87"/>
      <c r="R5932" s="89"/>
      <c r="S5932" s="89"/>
      <c r="T5932" s="89"/>
    </row>
    <row r="5933" spans="2:20" s="86" customFormat="1" ht="10.199999999999999">
      <c r="B5933" s="87"/>
      <c r="C5933" s="87"/>
      <c r="R5933" s="89"/>
      <c r="S5933" s="89"/>
      <c r="T5933" s="89"/>
    </row>
    <row r="5934" spans="2:20" s="86" customFormat="1" ht="10.199999999999999">
      <c r="B5934" s="87"/>
      <c r="C5934" s="87"/>
      <c r="R5934" s="89"/>
      <c r="S5934" s="89"/>
      <c r="T5934" s="89"/>
    </row>
    <row r="5935" spans="2:20" s="86" customFormat="1" ht="10.199999999999999">
      <c r="B5935" s="87"/>
      <c r="C5935" s="87"/>
      <c r="R5935" s="89"/>
      <c r="S5935" s="89"/>
      <c r="T5935" s="89"/>
    </row>
    <row r="5936" spans="2:20" s="86" customFormat="1" ht="10.199999999999999">
      <c r="B5936" s="87"/>
      <c r="C5936" s="87"/>
      <c r="R5936" s="89"/>
      <c r="S5936" s="89"/>
      <c r="T5936" s="89"/>
    </row>
    <row r="5937" spans="2:20" s="86" customFormat="1" ht="10.199999999999999">
      <c r="B5937" s="87"/>
      <c r="C5937" s="87"/>
      <c r="R5937" s="89"/>
      <c r="S5937" s="89"/>
      <c r="T5937" s="89"/>
    </row>
    <row r="5938" spans="2:20" s="86" customFormat="1" ht="10.199999999999999">
      <c r="B5938" s="87"/>
      <c r="C5938" s="87"/>
      <c r="R5938" s="89"/>
      <c r="S5938" s="89"/>
      <c r="T5938" s="89"/>
    </row>
    <row r="5939" spans="2:20" s="86" customFormat="1" ht="10.199999999999999">
      <c r="B5939" s="87"/>
      <c r="C5939" s="87"/>
      <c r="R5939" s="89"/>
      <c r="S5939" s="89"/>
      <c r="T5939" s="89"/>
    </row>
    <row r="5940" spans="2:20" s="86" customFormat="1" ht="10.199999999999999">
      <c r="B5940" s="87"/>
      <c r="C5940" s="87"/>
      <c r="R5940" s="89"/>
      <c r="S5940" s="89"/>
      <c r="T5940" s="89"/>
    </row>
    <row r="5941" spans="2:20" s="86" customFormat="1" ht="10.199999999999999">
      <c r="B5941" s="87"/>
      <c r="C5941" s="87"/>
      <c r="R5941" s="89"/>
      <c r="S5941" s="89"/>
      <c r="T5941" s="89"/>
    </row>
    <row r="5942" spans="2:20" s="86" customFormat="1" ht="10.199999999999999">
      <c r="B5942" s="87"/>
      <c r="C5942" s="87"/>
      <c r="R5942" s="89"/>
      <c r="S5942" s="89"/>
      <c r="T5942" s="89"/>
    </row>
    <row r="5943" spans="2:20" s="86" customFormat="1" ht="10.199999999999999">
      <c r="B5943" s="87"/>
      <c r="C5943" s="87"/>
      <c r="R5943" s="89"/>
      <c r="S5943" s="89"/>
      <c r="T5943" s="89"/>
    </row>
    <row r="5944" spans="2:20" s="86" customFormat="1" ht="10.199999999999999">
      <c r="B5944" s="87"/>
      <c r="C5944" s="87"/>
      <c r="R5944" s="89"/>
      <c r="S5944" s="89"/>
      <c r="T5944" s="89"/>
    </row>
    <row r="5945" spans="2:20" s="86" customFormat="1" ht="10.199999999999999">
      <c r="B5945" s="87"/>
      <c r="C5945" s="87"/>
      <c r="R5945" s="89"/>
      <c r="S5945" s="89"/>
      <c r="T5945" s="89"/>
    </row>
    <row r="5946" spans="2:20" s="86" customFormat="1" ht="10.199999999999999">
      <c r="B5946" s="87"/>
      <c r="C5946" s="87"/>
      <c r="R5946" s="89"/>
      <c r="S5946" s="89"/>
      <c r="T5946" s="89"/>
    </row>
    <row r="5947" spans="2:20" s="86" customFormat="1" ht="10.199999999999999">
      <c r="B5947" s="87"/>
      <c r="C5947" s="87"/>
      <c r="R5947" s="89"/>
      <c r="S5947" s="89"/>
      <c r="T5947" s="89"/>
    </row>
    <row r="5948" spans="2:20" s="86" customFormat="1" ht="10.199999999999999">
      <c r="B5948" s="87"/>
      <c r="C5948" s="87"/>
      <c r="R5948" s="89"/>
      <c r="S5948" s="89"/>
      <c r="T5948" s="89"/>
    </row>
    <row r="5949" spans="2:20" s="86" customFormat="1" ht="10.199999999999999">
      <c r="B5949" s="87"/>
      <c r="C5949" s="87"/>
      <c r="R5949" s="89"/>
      <c r="S5949" s="89"/>
      <c r="T5949" s="89"/>
    </row>
    <row r="5950" spans="2:20" s="86" customFormat="1" ht="10.199999999999999">
      <c r="B5950" s="87"/>
      <c r="C5950" s="87"/>
      <c r="R5950" s="89"/>
      <c r="S5950" s="89"/>
      <c r="T5950" s="89"/>
    </row>
    <row r="5951" spans="2:20" s="86" customFormat="1" ht="10.199999999999999">
      <c r="B5951" s="87"/>
      <c r="C5951" s="87"/>
      <c r="R5951" s="89"/>
      <c r="S5951" s="89"/>
      <c r="T5951" s="89"/>
    </row>
    <row r="5952" spans="2:20" s="86" customFormat="1" ht="10.199999999999999">
      <c r="B5952" s="87"/>
      <c r="C5952" s="87"/>
      <c r="R5952" s="89"/>
      <c r="S5952" s="89"/>
      <c r="T5952" s="89"/>
    </row>
    <row r="5953" spans="2:20" s="86" customFormat="1" ht="10.199999999999999">
      <c r="B5953" s="87"/>
      <c r="C5953" s="87"/>
      <c r="R5953" s="89"/>
      <c r="S5953" s="89"/>
      <c r="T5953" s="89"/>
    </row>
    <row r="5954" spans="2:20" s="86" customFormat="1" ht="10.199999999999999">
      <c r="B5954" s="87"/>
      <c r="C5954" s="87"/>
      <c r="R5954" s="89"/>
      <c r="S5954" s="89"/>
      <c r="T5954" s="89"/>
    </row>
    <row r="5955" spans="2:20" s="86" customFormat="1" ht="10.199999999999999">
      <c r="B5955" s="87"/>
      <c r="C5955" s="87"/>
      <c r="R5955" s="89"/>
      <c r="S5955" s="89"/>
      <c r="T5955" s="89"/>
    </row>
    <row r="5956" spans="2:20" s="86" customFormat="1" ht="10.199999999999999">
      <c r="B5956" s="87"/>
      <c r="C5956" s="87"/>
      <c r="R5956" s="89"/>
      <c r="S5956" s="89"/>
      <c r="T5956" s="89"/>
    </row>
    <row r="5957" spans="2:20" s="86" customFormat="1" ht="10.199999999999999">
      <c r="B5957" s="87"/>
      <c r="C5957" s="87"/>
      <c r="R5957" s="89"/>
      <c r="S5957" s="89"/>
      <c r="T5957" s="89"/>
    </row>
    <row r="5958" spans="2:20" s="86" customFormat="1" ht="10.199999999999999">
      <c r="B5958" s="87"/>
      <c r="C5958" s="87"/>
      <c r="R5958" s="89"/>
      <c r="S5958" s="89"/>
      <c r="T5958" s="89"/>
    </row>
    <row r="5959" spans="2:20" s="86" customFormat="1" ht="10.199999999999999">
      <c r="B5959" s="87"/>
      <c r="C5959" s="87"/>
      <c r="R5959" s="89"/>
      <c r="S5959" s="89"/>
      <c r="T5959" s="89"/>
    </row>
    <row r="5960" spans="2:20" s="86" customFormat="1" ht="10.199999999999999">
      <c r="B5960" s="87"/>
      <c r="C5960" s="87"/>
      <c r="R5960" s="89"/>
      <c r="S5960" s="89"/>
      <c r="T5960" s="89"/>
    </row>
    <row r="5961" spans="2:20" s="86" customFormat="1" ht="10.199999999999999">
      <c r="B5961" s="87"/>
      <c r="C5961" s="87"/>
      <c r="R5961" s="89"/>
      <c r="S5961" s="89"/>
      <c r="T5961" s="89"/>
    </row>
    <row r="5962" spans="2:20" s="86" customFormat="1" ht="10.199999999999999">
      <c r="B5962" s="87"/>
      <c r="C5962" s="87"/>
      <c r="R5962" s="89"/>
      <c r="S5962" s="89"/>
      <c r="T5962" s="89"/>
    </row>
    <row r="5963" spans="2:20" s="86" customFormat="1" ht="10.199999999999999">
      <c r="B5963" s="87"/>
      <c r="C5963" s="87"/>
      <c r="R5963" s="89"/>
      <c r="S5963" s="89"/>
      <c r="T5963" s="89"/>
    </row>
    <row r="5964" spans="2:20" s="86" customFormat="1" ht="10.199999999999999">
      <c r="B5964" s="87"/>
      <c r="C5964" s="87"/>
      <c r="R5964" s="89"/>
      <c r="S5964" s="89"/>
      <c r="T5964" s="89"/>
    </row>
    <row r="5965" spans="2:20" s="86" customFormat="1" ht="10.199999999999999">
      <c r="B5965" s="87"/>
      <c r="C5965" s="87"/>
      <c r="R5965" s="89"/>
      <c r="S5965" s="89"/>
      <c r="T5965" s="89"/>
    </row>
    <row r="5966" spans="2:20" s="86" customFormat="1" ht="10.199999999999999">
      <c r="B5966" s="87"/>
      <c r="C5966" s="87"/>
      <c r="R5966" s="89"/>
      <c r="S5966" s="89"/>
      <c r="T5966" s="89"/>
    </row>
    <row r="5967" spans="2:20" s="86" customFormat="1" ht="10.199999999999999">
      <c r="B5967" s="87"/>
      <c r="C5967" s="87"/>
      <c r="R5967" s="89"/>
      <c r="S5967" s="89"/>
      <c r="T5967" s="89"/>
    </row>
    <row r="5968" spans="2:20" s="86" customFormat="1" ht="10.199999999999999">
      <c r="B5968" s="87"/>
      <c r="C5968" s="87"/>
      <c r="R5968" s="89"/>
      <c r="S5968" s="89"/>
      <c r="T5968" s="89"/>
    </row>
    <row r="5969" spans="2:20" s="86" customFormat="1" ht="10.199999999999999">
      <c r="B5969" s="87"/>
      <c r="C5969" s="87"/>
      <c r="R5969" s="89"/>
      <c r="S5969" s="89"/>
      <c r="T5969" s="89"/>
    </row>
    <row r="5970" spans="2:20" s="86" customFormat="1" ht="10.199999999999999">
      <c r="B5970" s="87"/>
      <c r="C5970" s="87"/>
      <c r="R5970" s="89"/>
      <c r="S5970" s="89"/>
      <c r="T5970" s="89"/>
    </row>
    <row r="5971" spans="2:20" s="86" customFormat="1" ht="10.199999999999999">
      <c r="B5971" s="87"/>
      <c r="C5971" s="87"/>
      <c r="R5971" s="89"/>
      <c r="S5971" s="89"/>
      <c r="T5971" s="89"/>
    </row>
    <row r="5972" spans="2:20" s="86" customFormat="1" ht="10.199999999999999">
      <c r="B5972" s="87"/>
      <c r="C5972" s="87"/>
      <c r="R5972" s="89"/>
      <c r="S5972" s="89"/>
      <c r="T5972" s="89"/>
    </row>
    <row r="5973" spans="2:20" s="86" customFormat="1" ht="10.199999999999999">
      <c r="B5973" s="87"/>
      <c r="C5973" s="87"/>
      <c r="R5973" s="89"/>
      <c r="S5973" s="89"/>
      <c r="T5973" s="89"/>
    </row>
    <row r="5974" spans="2:20" s="86" customFormat="1" ht="10.199999999999999">
      <c r="B5974" s="87"/>
      <c r="C5974" s="87"/>
      <c r="R5974" s="89"/>
      <c r="S5974" s="89"/>
      <c r="T5974" s="89"/>
    </row>
    <row r="5975" spans="2:20" s="86" customFormat="1" ht="10.199999999999999">
      <c r="B5975" s="87"/>
      <c r="C5975" s="87"/>
      <c r="R5975" s="89"/>
      <c r="S5975" s="89"/>
      <c r="T5975" s="89"/>
    </row>
    <row r="5976" spans="2:20" s="86" customFormat="1" ht="10.199999999999999">
      <c r="B5976" s="87"/>
      <c r="C5976" s="87"/>
      <c r="R5976" s="89"/>
      <c r="S5976" s="89"/>
      <c r="T5976" s="89"/>
    </row>
    <row r="5977" spans="2:20" s="86" customFormat="1" ht="10.199999999999999">
      <c r="B5977" s="87"/>
      <c r="C5977" s="87"/>
      <c r="R5977" s="89"/>
      <c r="S5977" s="89"/>
      <c r="T5977" s="89"/>
    </row>
    <row r="5978" spans="2:20" s="86" customFormat="1" ht="10.199999999999999">
      <c r="B5978" s="87"/>
      <c r="C5978" s="87"/>
      <c r="R5978" s="89"/>
      <c r="S5978" s="89"/>
      <c r="T5978" s="89"/>
    </row>
    <row r="5979" spans="2:20" s="86" customFormat="1" ht="10.199999999999999">
      <c r="B5979" s="87"/>
      <c r="C5979" s="87"/>
      <c r="R5979" s="89"/>
      <c r="S5979" s="89"/>
      <c r="T5979" s="89"/>
    </row>
    <row r="5980" spans="2:20" s="86" customFormat="1" ht="10.199999999999999">
      <c r="B5980" s="87"/>
      <c r="C5980" s="87"/>
      <c r="R5980" s="89"/>
      <c r="S5980" s="89"/>
      <c r="T5980" s="89"/>
    </row>
    <row r="5981" spans="2:20" s="86" customFormat="1" ht="10.199999999999999">
      <c r="B5981" s="87"/>
      <c r="C5981" s="87"/>
      <c r="R5981" s="89"/>
      <c r="S5981" s="89"/>
      <c r="T5981" s="89"/>
    </row>
    <row r="5982" spans="2:20" s="86" customFormat="1" ht="10.199999999999999">
      <c r="B5982" s="87"/>
      <c r="C5982" s="87"/>
      <c r="R5982" s="89"/>
      <c r="S5982" s="89"/>
      <c r="T5982" s="89"/>
    </row>
    <row r="5983" spans="2:20" s="86" customFormat="1" ht="10.199999999999999">
      <c r="B5983" s="87"/>
      <c r="C5983" s="87"/>
      <c r="R5983" s="89"/>
      <c r="S5983" s="89"/>
      <c r="T5983" s="89"/>
    </row>
    <row r="5984" spans="2:20" s="86" customFormat="1" ht="10.199999999999999">
      <c r="B5984" s="87"/>
      <c r="C5984" s="87"/>
      <c r="R5984" s="89"/>
      <c r="S5984" s="89"/>
      <c r="T5984" s="89"/>
    </row>
    <row r="5985" spans="2:20" s="86" customFormat="1" ht="10.199999999999999">
      <c r="B5985" s="87"/>
      <c r="C5985" s="87"/>
      <c r="R5985" s="89"/>
      <c r="S5985" s="89"/>
      <c r="T5985" s="89"/>
    </row>
    <row r="5986" spans="2:20" s="86" customFormat="1" ht="10.199999999999999">
      <c r="B5986" s="87"/>
      <c r="C5986" s="87"/>
      <c r="R5986" s="89"/>
      <c r="S5986" s="89"/>
      <c r="T5986" s="89"/>
    </row>
    <row r="5987" spans="2:20" s="86" customFormat="1" ht="10.199999999999999">
      <c r="B5987" s="87"/>
      <c r="C5987" s="87"/>
      <c r="R5987" s="89"/>
      <c r="S5987" s="89"/>
      <c r="T5987" s="89"/>
    </row>
    <row r="5988" spans="2:20" s="86" customFormat="1" ht="10.199999999999999">
      <c r="B5988" s="87"/>
      <c r="C5988" s="87"/>
      <c r="R5988" s="89"/>
      <c r="S5988" s="89"/>
      <c r="T5988" s="89"/>
    </row>
    <row r="5989" spans="2:20" s="86" customFormat="1" ht="10.199999999999999">
      <c r="B5989" s="87"/>
      <c r="C5989" s="87"/>
      <c r="R5989" s="89"/>
      <c r="S5989" s="89"/>
      <c r="T5989" s="89"/>
    </row>
    <row r="5990" spans="2:20" s="86" customFormat="1" ht="10.199999999999999">
      <c r="B5990" s="87"/>
      <c r="C5990" s="87"/>
      <c r="R5990" s="89"/>
      <c r="S5990" s="89"/>
      <c r="T5990" s="89"/>
    </row>
    <row r="5991" spans="2:20" s="86" customFormat="1" ht="10.199999999999999">
      <c r="B5991" s="87"/>
      <c r="C5991" s="87"/>
      <c r="R5991" s="89"/>
      <c r="S5991" s="89"/>
      <c r="T5991" s="89"/>
    </row>
    <row r="5992" spans="2:20" s="86" customFormat="1" ht="10.199999999999999">
      <c r="B5992" s="87"/>
      <c r="C5992" s="87"/>
      <c r="R5992" s="89"/>
      <c r="S5992" s="89"/>
      <c r="T5992" s="89"/>
    </row>
    <row r="5993" spans="2:20" s="86" customFormat="1" ht="10.199999999999999">
      <c r="B5993" s="87"/>
      <c r="C5993" s="87"/>
      <c r="R5993" s="89"/>
      <c r="S5993" s="89"/>
      <c r="T5993" s="89"/>
    </row>
    <row r="5994" spans="2:20" s="86" customFormat="1" ht="10.199999999999999">
      <c r="B5994" s="87"/>
      <c r="C5994" s="87"/>
      <c r="R5994" s="89"/>
      <c r="S5994" s="89"/>
      <c r="T5994" s="89"/>
    </row>
    <row r="5995" spans="2:20" s="86" customFormat="1" ht="10.199999999999999">
      <c r="B5995" s="87"/>
      <c r="C5995" s="87"/>
      <c r="R5995" s="89"/>
      <c r="S5995" s="89"/>
      <c r="T5995" s="89"/>
    </row>
    <row r="5996" spans="2:20" s="86" customFormat="1" ht="10.199999999999999">
      <c r="B5996" s="87"/>
      <c r="C5996" s="87"/>
      <c r="R5996" s="89"/>
      <c r="S5996" s="89"/>
      <c r="T5996" s="89"/>
    </row>
    <row r="5997" spans="2:20" s="86" customFormat="1" ht="10.199999999999999">
      <c r="B5997" s="87"/>
      <c r="C5997" s="87"/>
      <c r="R5997" s="89"/>
      <c r="S5997" s="89"/>
      <c r="T5997" s="89"/>
    </row>
    <row r="5998" spans="2:20" s="86" customFormat="1" ht="10.199999999999999">
      <c r="B5998" s="87"/>
      <c r="C5998" s="87"/>
      <c r="R5998" s="89"/>
      <c r="S5998" s="89"/>
      <c r="T5998" s="89"/>
    </row>
    <row r="5999" spans="2:20" s="86" customFormat="1" ht="10.199999999999999">
      <c r="B5999" s="87"/>
      <c r="C5999" s="87"/>
      <c r="R5999" s="89"/>
      <c r="S5999" s="89"/>
      <c r="T5999" s="89"/>
    </row>
    <row r="6000" spans="2:20" s="86" customFormat="1" ht="10.199999999999999">
      <c r="B6000" s="87"/>
      <c r="C6000" s="87"/>
      <c r="R6000" s="89"/>
      <c r="S6000" s="89"/>
      <c r="T6000" s="89"/>
    </row>
    <row r="6001" spans="2:20" s="86" customFormat="1" ht="10.199999999999999">
      <c r="B6001" s="87"/>
      <c r="C6001" s="87"/>
      <c r="R6001" s="89"/>
      <c r="S6001" s="89"/>
      <c r="T6001" s="89"/>
    </row>
    <row r="6002" spans="2:20" s="86" customFormat="1" ht="10.199999999999999">
      <c r="B6002" s="87"/>
      <c r="C6002" s="87"/>
      <c r="R6002" s="89"/>
      <c r="S6002" s="89"/>
      <c r="T6002" s="89"/>
    </row>
    <row r="6003" spans="2:20" s="86" customFormat="1" ht="10.199999999999999">
      <c r="B6003" s="87"/>
      <c r="C6003" s="87"/>
      <c r="R6003" s="89"/>
      <c r="S6003" s="89"/>
      <c r="T6003" s="89"/>
    </row>
    <row r="6004" spans="2:20" s="86" customFormat="1" ht="10.199999999999999">
      <c r="B6004" s="87"/>
      <c r="C6004" s="87"/>
      <c r="R6004" s="89"/>
      <c r="S6004" s="89"/>
      <c r="T6004" s="89"/>
    </row>
    <row r="6005" spans="2:20" s="86" customFormat="1" ht="10.199999999999999">
      <c r="B6005" s="87"/>
      <c r="C6005" s="87"/>
      <c r="R6005" s="89"/>
      <c r="S6005" s="89"/>
      <c r="T6005" s="89"/>
    </row>
    <row r="6006" spans="2:20" s="86" customFormat="1" ht="10.199999999999999">
      <c r="B6006" s="87"/>
      <c r="C6006" s="87"/>
      <c r="R6006" s="89"/>
      <c r="S6006" s="89"/>
      <c r="T6006" s="89"/>
    </row>
    <row r="6007" spans="2:20" s="86" customFormat="1" ht="10.199999999999999">
      <c r="B6007" s="87"/>
      <c r="C6007" s="87"/>
      <c r="R6007" s="89"/>
      <c r="S6007" s="89"/>
      <c r="T6007" s="89"/>
    </row>
    <row r="6008" spans="2:20" s="86" customFormat="1" ht="10.199999999999999">
      <c r="B6008" s="87"/>
      <c r="C6008" s="87"/>
      <c r="R6008" s="89"/>
      <c r="S6008" s="89"/>
      <c r="T6008" s="89"/>
    </row>
    <row r="6009" spans="2:20" s="86" customFormat="1" ht="10.199999999999999">
      <c r="B6009" s="87"/>
      <c r="C6009" s="87"/>
      <c r="R6009" s="89"/>
      <c r="S6009" s="89"/>
      <c r="T6009" s="89"/>
    </row>
    <row r="6010" spans="2:20" s="86" customFormat="1" ht="10.199999999999999">
      <c r="B6010" s="87"/>
      <c r="C6010" s="87"/>
      <c r="R6010" s="89"/>
      <c r="S6010" s="89"/>
      <c r="T6010" s="89"/>
    </row>
    <row r="6011" spans="2:20" s="86" customFormat="1" ht="10.199999999999999">
      <c r="B6011" s="87"/>
      <c r="C6011" s="87"/>
      <c r="R6011" s="89"/>
      <c r="S6011" s="89"/>
      <c r="T6011" s="89"/>
    </row>
    <row r="6012" spans="2:20" s="86" customFormat="1" ht="10.199999999999999">
      <c r="B6012" s="87"/>
      <c r="C6012" s="87"/>
      <c r="R6012" s="89"/>
      <c r="S6012" s="89"/>
      <c r="T6012" s="89"/>
    </row>
    <row r="6013" spans="2:20" s="86" customFormat="1" ht="10.199999999999999">
      <c r="B6013" s="87"/>
      <c r="C6013" s="87"/>
      <c r="R6013" s="89"/>
      <c r="S6013" s="89"/>
      <c r="T6013" s="89"/>
    </row>
    <row r="6014" spans="2:20" s="86" customFormat="1" ht="10.199999999999999">
      <c r="B6014" s="87"/>
      <c r="C6014" s="87"/>
      <c r="R6014" s="89"/>
      <c r="S6014" s="89"/>
      <c r="T6014" s="89"/>
    </row>
    <row r="6015" spans="2:20" s="86" customFormat="1" ht="10.199999999999999">
      <c r="B6015" s="87"/>
      <c r="C6015" s="87"/>
      <c r="R6015" s="89"/>
      <c r="S6015" s="89"/>
      <c r="T6015" s="89"/>
    </row>
    <row r="6016" spans="2:20" s="86" customFormat="1" ht="10.199999999999999">
      <c r="B6016" s="87"/>
      <c r="C6016" s="87"/>
      <c r="R6016" s="89"/>
      <c r="S6016" s="89"/>
      <c r="T6016" s="89"/>
    </row>
    <row r="6017" spans="2:20" s="86" customFormat="1" ht="10.199999999999999">
      <c r="B6017" s="87"/>
      <c r="C6017" s="87"/>
      <c r="R6017" s="89"/>
      <c r="S6017" s="89"/>
      <c r="T6017" s="89"/>
    </row>
    <row r="6018" spans="2:20" s="86" customFormat="1" ht="10.199999999999999">
      <c r="B6018" s="87"/>
      <c r="C6018" s="87"/>
      <c r="R6018" s="89"/>
      <c r="S6018" s="89"/>
      <c r="T6018" s="89"/>
    </row>
    <row r="6019" spans="2:20" s="86" customFormat="1" ht="10.199999999999999">
      <c r="B6019" s="87"/>
      <c r="C6019" s="87"/>
      <c r="R6019" s="89"/>
      <c r="S6019" s="89"/>
      <c r="T6019" s="89"/>
    </row>
    <row r="6020" spans="2:20" s="86" customFormat="1" ht="10.199999999999999">
      <c r="B6020" s="87"/>
      <c r="C6020" s="87"/>
      <c r="R6020" s="89"/>
      <c r="S6020" s="89"/>
      <c r="T6020" s="89"/>
    </row>
    <row r="6021" spans="2:20" s="86" customFormat="1" ht="10.199999999999999">
      <c r="B6021" s="87"/>
      <c r="C6021" s="87"/>
      <c r="R6021" s="89"/>
      <c r="S6021" s="89"/>
      <c r="T6021" s="89"/>
    </row>
    <row r="6022" spans="2:20" s="86" customFormat="1" ht="10.199999999999999">
      <c r="B6022" s="87"/>
      <c r="C6022" s="87"/>
      <c r="R6022" s="89"/>
      <c r="S6022" s="89"/>
      <c r="T6022" s="89"/>
    </row>
    <row r="6023" spans="2:20" s="86" customFormat="1" ht="10.199999999999999">
      <c r="B6023" s="87"/>
      <c r="C6023" s="87"/>
      <c r="R6023" s="89"/>
      <c r="S6023" s="89"/>
      <c r="T6023" s="89"/>
    </row>
    <row r="6024" spans="2:20" s="86" customFormat="1" ht="10.199999999999999">
      <c r="B6024" s="87"/>
      <c r="C6024" s="87"/>
      <c r="R6024" s="89"/>
      <c r="S6024" s="89"/>
      <c r="T6024" s="89"/>
    </row>
    <row r="6025" spans="2:20" s="86" customFormat="1" ht="10.199999999999999">
      <c r="B6025" s="87"/>
      <c r="C6025" s="87"/>
      <c r="R6025" s="89"/>
      <c r="S6025" s="89"/>
      <c r="T6025" s="89"/>
    </row>
    <row r="6026" spans="2:20" s="86" customFormat="1" ht="10.199999999999999">
      <c r="B6026" s="87"/>
      <c r="C6026" s="87"/>
      <c r="R6026" s="89"/>
      <c r="S6026" s="89"/>
      <c r="T6026" s="89"/>
    </row>
    <row r="6027" spans="2:20" s="86" customFormat="1" ht="10.199999999999999">
      <c r="B6027" s="87"/>
      <c r="C6027" s="87"/>
      <c r="R6027" s="89"/>
      <c r="S6027" s="89"/>
      <c r="T6027" s="89"/>
    </row>
    <row r="6028" spans="2:20" s="86" customFormat="1" ht="10.199999999999999">
      <c r="B6028" s="87"/>
      <c r="C6028" s="87"/>
      <c r="R6028" s="89"/>
      <c r="S6028" s="89"/>
      <c r="T6028" s="89"/>
    </row>
    <row r="6029" spans="2:20" s="86" customFormat="1" ht="10.199999999999999">
      <c r="B6029" s="87"/>
      <c r="C6029" s="87"/>
      <c r="R6029" s="89"/>
      <c r="S6029" s="89"/>
      <c r="T6029" s="89"/>
    </row>
    <row r="6030" spans="2:20" s="86" customFormat="1" ht="10.199999999999999">
      <c r="B6030" s="87"/>
      <c r="C6030" s="87"/>
      <c r="R6030" s="89"/>
      <c r="S6030" s="89"/>
      <c r="T6030" s="89"/>
    </row>
    <row r="6031" spans="2:20" s="86" customFormat="1" ht="10.199999999999999">
      <c r="B6031" s="87"/>
      <c r="C6031" s="87"/>
      <c r="R6031" s="89"/>
      <c r="S6031" s="89"/>
      <c r="T6031" s="89"/>
    </row>
    <row r="6032" spans="2:20" s="86" customFormat="1" ht="10.199999999999999">
      <c r="B6032" s="87"/>
      <c r="C6032" s="87"/>
      <c r="R6032" s="89"/>
      <c r="S6032" s="89"/>
      <c r="T6032" s="89"/>
    </row>
    <row r="6033" spans="2:20" s="86" customFormat="1" ht="10.199999999999999">
      <c r="B6033" s="87"/>
      <c r="C6033" s="87"/>
      <c r="R6033" s="89"/>
      <c r="S6033" s="89"/>
      <c r="T6033" s="89"/>
    </row>
    <row r="6034" spans="2:20" s="86" customFormat="1" ht="10.199999999999999">
      <c r="B6034" s="87"/>
      <c r="C6034" s="87"/>
      <c r="R6034" s="89"/>
      <c r="S6034" s="89"/>
      <c r="T6034" s="89"/>
    </row>
    <row r="6035" spans="2:20" s="86" customFormat="1" ht="10.199999999999999">
      <c r="B6035" s="87"/>
      <c r="C6035" s="87"/>
      <c r="R6035" s="89"/>
      <c r="S6035" s="89"/>
      <c r="T6035" s="89"/>
    </row>
    <row r="6036" spans="2:20" s="86" customFormat="1" ht="10.199999999999999">
      <c r="B6036" s="87"/>
      <c r="C6036" s="87"/>
      <c r="R6036" s="89"/>
      <c r="S6036" s="89"/>
      <c r="T6036" s="89"/>
    </row>
    <row r="6037" spans="2:20" s="86" customFormat="1" ht="10.199999999999999">
      <c r="B6037" s="87"/>
      <c r="C6037" s="87"/>
      <c r="R6037" s="89"/>
      <c r="S6037" s="89"/>
      <c r="T6037" s="89"/>
    </row>
    <row r="6038" spans="2:20" s="86" customFormat="1" ht="10.199999999999999">
      <c r="B6038" s="87"/>
      <c r="C6038" s="87"/>
      <c r="R6038" s="89"/>
      <c r="S6038" s="89"/>
      <c r="T6038" s="89"/>
    </row>
    <row r="6039" spans="2:20" s="86" customFormat="1" ht="10.199999999999999">
      <c r="B6039" s="87"/>
      <c r="C6039" s="87"/>
      <c r="R6039" s="89"/>
      <c r="S6039" s="89"/>
      <c r="T6039" s="89"/>
    </row>
    <row r="6040" spans="2:20" s="86" customFormat="1" ht="10.199999999999999">
      <c r="B6040" s="87"/>
      <c r="C6040" s="87"/>
      <c r="R6040" s="89"/>
      <c r="S6040" s="89"/>
      <c r="T6040" s="89"/>
    </row>
    <row r="6041" spans="2:20" s="86" customFormat="1" ht="10.199999999999999">
      <c r="B6041" s="87"/>
      <c r="C6041" s="87"/>
      <c r="R6041" s="89"/>
      <c r="S6041" s="89"/>
      <c r="T6041" s="89"/>
    </row>
    <row r="6042" spans="2:20" s="86" customFormat="1" ht="10.199999999999999">
      <c r="B6042" s="87"/>
      <c r="C6042" s="87"/>
      <c r="R6042" s="89"/>
      <c r="S6042" s="89"/>
      <c r="T6042" s="89"/>
    </row>
    <row r="6043" spans="2:20" s="86" customFormat="1" ht="10.199999999999999">
      <c r="B6043" s="87"/>
      <c r="C6043" s="87"/>
      <c r="R6043" s="89"/>
      <c r="S6043" s="89"/>
      <c r="T6043" s="89"/>
    </row>
    <row r="6044" spans="2:20" s="86" customFormat="1" ht="10.199999999999999">
      <c r="B6044" s="87"/>
      <c r="C6044" s="87"/>
      <c r="R6044" s="89"/>
      <c r="S6044" s="89"/>
      <c r="T6044" s="89"/>
    </row>
    <row r="6045" spans="2:20" s="86" customFormat="1" ht="10.199999999999999">
      <c r="B6045" s="87"/>
      <c r="C6045" s="87"/>
      <c r="R6045" s="89"/>
      <c r="S6045" s="89"/>
      <c r="T6045" s="89"/>
    </row>
    <row r="6046" spans="2:20" s="86" customFormat="1" ht="10.199999999999999">
      <c r="B6046" s="87"/>
      <c r="C6046" s="87"/>
      <c r="R6046" s="89"/>
      <c r="S6046" s="89"/>
      <c r="T6046" s="89"/>
    </row>
    <row r="6047" spans="2:20" s="86" customFormat="1" ht="10.199999999999999">
      <c r="B6047" s="87"/>
      <c r="C6047" s="87"/>
      <c r="R6047" s="89"/>
      <c r="S6047" s="89"/>
      <c r="T6047" s="89"/>
    </row>
    <row r="6048" spans="2:20" s="86" customFormat="1" ht="10.199999999999999">
      <c r="B6048" s="87"/>
      <c r="C6048" s="87"/>
      <c r="R6048" s="89"/>
      <c r="S6048" s="89"/>
      <c r="T6048" s="89"/>
    </row>
    <row r="6049" spans="2:20" s="86" customFormat="1" ht="10.199999999999999">
      <c r="B6049" s="87"/>
      <c r="C6049" s="87"/>
      <c r="R6049" s="89"/>
      <c r="S6049" s="89"/>
      <c r="T6049" s="89"/>
    </row>
    <row r="6050" spans="2:20" s="86" customFormat="1" ht="10.199999999999999">
      <c r="B6050" s="87"/>
      <c r="C6050" s="87"/>
      <c r="R6050" s="89"/>
      <c r="S6050" s="89"/>
      <c r="T6050" s="89"/>
    </row>
    <row r="6051" spans="2:20" s="86" customFormat="1" ht="10.199999999999999">
      <c r="B6051" s="87"/>
      <c r="C6051" s="87"/>
      <c r="R6051" s="89"/>
      <c r="S6051" s="89"/>
      <c r="T6051" s="89"/>
    </row>
    <row r="6052" spans="2:20" s="86" customFormat="1" ht="10.199999999999999">
      <c r="B6052" s="87"/>
      <c r="C6052" s="87"/>
      <c r="R6052" s="89"/>
      <c r="S6052" s="89"/>
      <c r="T6052" s="89"/>
    </row>
    <row r="6053" spans="2:20" s="86" customFormat="1" ht="10.199999999999999">
      <c r="B6053" s="87"/>
      <c r="C6053" s="87"/>
      <c r="R6053" s="89"/>
      <c r="S6053" s="89"/>
      <c r="T6053" s="89"/>
    </row>
    <row r="6054" spans="2:20" s="86" customFormat="1" ht="10.199999999999999">
      <c r="B6054" s="87"/>
      <c r="C6054" s="87"/>
      <c r="R6054" s="89"/>
      <c r="S6054" s="89"/>
      <c r="T6054" s="89"/>
    </row>
    <row r="6055" spans="2:20" s="86" customFormat="1" ht="10.199999999999999">
      <c r="B6055" s="87"/>
      <c r="C6055" s="87"/>
      <c r="R6055" s="89"/>
      <c r="S6055" s="89"/>
      <c r="T6055" s="89"/>
    </row>
    <row r="6056" spans="2:20" s="86" customFormat="1" ht="10.199999999999999">
      <c r="B6056" s="87"/>
      <c r="C6056" s="87"/>
      <c r="R6056" s="89"/>
      <c r="S6056" s="89"/>
      <c r="T6056" s="89"/>
    </row>
    <row r="6057" spans="2:20" s="86" customFormat="1" ht="10.199999999999999">
      <c r="B6057" s="87"/>
      <c r="C6057" s="87"/>
      <c r="R6057" s="89"/>
      <c r="S6057" s="89"/>
      <c r="T6057" s="89"/>
    </row>
    <row r="6058" spans="2:20" s="86" customFormat="1" ht="10.199999999999999">
      <c r="B6058" s="87"/>
      <c r="C6058" s="87"/>
      <c r="R6058" s="89"/>
      <c r="S6058" s="89"/>
      <c r="T6058" s="89"/>
    </row>
    <row r="6059" spans="2:20" s="86" customFormat="1" ht="10.199999999999999">
      <c r="B6059" s="87"/>
      <c r="C6059" s="87"/>
      <c r="R6059" s="89"/>
      <c r="S6059" s="89"/>
      <c r="T6059" s="89"/>
    </row>
    <row r="6060" spans="2:20" s="86" customFormat="1" ht="10.199999999999999">
      <c r="B6060" s="87"/>
      <c r="C6060" s="87"/>
      <c r="R6060" s="89"/>
      <c r="S6060" s="89"/>
      <c r="T6060" s="89"/>
    </row>
    <row r="6061" spans="2:20" s="86" customFormat="1" ht="10.199999999999999">
      <c r="B6061" s="87"/>
      <c r="C6061" s="87"/>
      <c r="R6061" s="89"/>
      <c r="S6061" s="89"/>
      <c r="T6061" s="89"/>
    </row>
    <row r="6062" spans="2:20" s="86" customFormat="1" ht="10.199999999999999">
      <c r="B6062" s="87"/>
      <c r="C6062" s="87"/>
      <c r="R6062" s="89"/>
      <c r="S6062" s="89"/>
      <c r="T6062" s="89"/>
    </row>
    <row r="6063" spans="2:20" s="86" customFormat="1" ht="10.199999999999999">
      <c r="B6063" s="87"/>
      <c r="C6063" s="87"/>
      <c r="R6063" s="89"/>
      <c r="S6063" s="89"/>
      <c r="T6063" s="89"/>
    </row>
    <row r="6064" spans="2:20" s="86" customFormat="1" ht="10.199999999999999">
      <c r="B6064" s="87"/>
      <c r="C6064" s="87"/>
      <c r="R6064" s="89"/>
      <c r="S6064" s="89"/>
      <c r="T6064" s="89"/>
    </row>
    <row r="6065" spans="2:20" s="86" customFormat="1" ht="10.199999999999999">
      <c r="B6065" s="87"/>
      <c r="C6065" s="87"/>
      <c r="R6065" s="89"/>
      <c r="S6065" s="89"/>
      <c r="T6065" s="89"/>
    </row>
    <row r="6066" spans="2:20" s="86" customFormat="1" ht="10.199999999999999">
      <c r="B6066" s="87"/>
      <c r="C6066" s="87"/>
      <c r="R6066" s="89"/>
      <c r="S6066" s="89"/>
      <c r="T6066" s="89"/>
    </row>
    <row r="6067" spans="2:20" s="86" customFormat="1" ht="10.199999999999999">
      <c r="B6067" s="87"/>
      <c r="C6067" s="87"/>
      <c r="R6067" s="89"/>
      <c r="S6067" s="89"/>
      <c r="T6067" s="89"/>
    </row>
    <row r="6068" spans="2:20" s="86" customFormat="1" ht="10.199999999999999">
      <c r="B6068" s="87"/>
      <c r="C6068" s="87"/>
      <c r="R6068" s="89"/>
      <c r="S6068" s="89"/>
      <c r="T6068" s="89"/>
    </row>
    <row r="6069" spans="2:20" s="86" customFormat="1" ht="10.199999999999999">
      <c r="B6069" s="87"/>
      <c r="C6069" s="87"/>
      <c r="R6069" s="89"/>
      <c r="S6069" s="89"/>
      <c r="T6069" s="89"/>
    </row>
    <row r="6070" spans="2:20" s="86" customFormat="1" ht="10.199999999999999">
      <c r="B6070" s="87"/>
      <c r="C6070" s="87"/>
      <c r="R6070" s="89"/>
      <c r="S6070" s="89"/>
      <c r="T6070" s="89"/>
    </row>
    <row r="6071" spans="2:20" s="86" customFormat="1" ht="10.199999999999999">
      <c r="B6071" s="87"/>
      <c r="C6071" s="87"/>
      <c r="R6071" s="89"/>
      <c r="S6071" s="89"/>
      <c r="T6071" s="89"/>
    </row>
    <row r="6072" spans="2:20" s="86" customFormat="1" ht="10.199999999999999">
      <c r="B6072" s="87"/>
      <c r="C6072" s="87"/>
      <c r="R6072" s="89"/>
      <c r="S6072" s="89"/>
      <c r="T6072" s="89"/>
    </row>
    <row r="6073" spans="2:20" s="86" customFormat="1" ht="10.199999999999999">
      <c r="B6073" s="87"/>
      <c r="C6073" s="87"/>
      <c r="R6073" s="89"/>
      <c r="S6073" s="89"/>
      <c r="T6073" s="89"/>
    </row>
    <row r="6074" spans="2:20" s="86" customFormat="1" ht="10.199999999999999">
      <c r="B6074" s="87"/>
      <c r="C6074" s="87"/>
      <c r="R6074" s="89"/>
      <c r="S6074" s="89"/>
      <c r="T6074" s="89"/>
    </row>
    <row r="6075" spans="2:20" s="86" customFormat="1" ht="10.199999999999999">
      <c r="B6075" s="87"/>
      <c r="C6075" s="87"/>
      <c r="R6075" s="89"/>
      <c r="S6075" s="89"/>
      <c r="T6075" s="89"/>
    </row>
    <row r="6076" spans="2:20" s="86" customFormat="1" ht="10.199999999999999">
      <c r="B6076" s="87"/>
      <c r="C6076" s="87"/>
      <c r="R6076" s="89"/>
      <c r="S6076" s="89"/>
      <c r="T6076" s="89"/>
    </row>
    <row r="6077" spans="2:20" s="86" customFormat="1" ht="10.199999999999999">
      <c r="B6077" s="87"/>
      <c r="C6077" s="87"/>
      <c r="R6077" s="89"/>
      <c r="S6077" s="89"/>
      <c r="T6077" s="89"/>
    </row>
    <row r="6078" spans="2:20" s="86" customFormat="1" ht="10.199999999999999">
      <c r="B6078" s="87"/>
      <c r="C6078" s="87"/>
      <c r="R6078" s="89"/>
      <c r="S6078" s="89"/>
      <c r="T6078" s="89"/>
    </row>
    <row r="6079" spans="2:20" s="86" customFormat="1" ht="10.199999999999999">
      <c r="B6079" s="87"/>
      <c r="C6079" s="87"/>
      <c r="R6079" s="89"/>
      <c r="S6079" s="89"/>
      <c r="T6079" s="89"/>
    </row>
    <row r="6080" spans="2:20" s="86" customFormat="1" ht="10.199999999999999">
      <c r="B6080" s="87"/>
      <c r="C6080" s="87"/>
      <c r="R6080" s="89"/>
      <c r="S6080" s="89"/>
      <c r="T6080" s="89"/>
    </row>
    <row r="6081" spans="2:20" s="86" customFormat="1" ht="10.199999999999999">
      <c r="B6081" s="87"/>
      <c r="C6081" s="87"/>
      <c r="R6081" s="89"/>
      <c r="S6081" s="89"/>
      <c r="T6081" s="89"/>
    </row>
    <row r="6082" spans="2:20" s="86" customFormat="1" ht="10.199999999999999">
      <c r="B6082" s="87"/>
      <c r="C6082" s="87"/>
      <c r="R6082" s="89"/>
      <c r="S6082" s="89"/>
      <c r="T6082" s="89"/>
    </row>
    <row r="6083" spans="2:20" s="86" customFormat="1" ht="10.199999999999999">
      <c r="B6083" s="87"/>
      <c r="C6083" s="87"/>
      <c r="R6083" s="89"/>
      <c r="S6083" s="89"/>
      <c r="T6083" s="89"/>
    </row>
    <row r="6084" spans="2:20" s="86" customFormat="1" ht="10.199999999999999">
      <c r="B6084" s="87"/>
      <c r="C6084" s="87"/>
      <c r="R6084" s="89"/>
      <c r="S6084" s="89"/>
      <c r="T6084" s="89"/>
    </row>
    <row r="6085" spans="2:20" s="86" customFormat="1" ht="10.199999999999999">
      <c r="B6085" s="87"/>
      <c r="C6085" s="87"/>
      <c r="R6085" s="89"/>
      <c r="S6085" s="89"/>
      <c r="T6085" s="89"/>
    </row>
    <row r="6086" spans="2:20" s="86" customFormat="1" ht="10.199999999999999">
      <c r="B6086" s="87"/>
      <c r="C6086" s="87"/>
      <c r="R6086" s="89"/>
      <c r="S6086" s="89"/>
      <c r="T6086" s="89"/>
    </row>
    <row r="6087" spans="2:20" s="86" customFormat="1" ht="10.199999999999999">
      <c r="B6087" s="87"/>
      <c r="C6087" s="87"/>
      <c r="R6087" s="89"/>
      <c r="S6087" s="89"/>
      <c r="T6087" s="89"/>
    </row>
    <row r="6088" spans="2:20" s="86" customFormat="1" ht="10.199999999999999">
      <c r="B6088" s="87"/>
      <c r="C6088" s="87"/>
      <c r="R6088" s="89"/>
      <c r="S6088" s="89"/>
      <c r="T6088" s="89"/>
    </row>
    <row r="6089" spans="2:20" s="86" customFormat="1" ht="10.199999999999999">
      <c r="B6089" s="87"/>
      <c r="C6089" s="87"/>
      <c r="R6089" s="89"/>
      <c r="S6089" s="89"/>
      <c r="T6089" s="89"/>
    </row>
    <row r="6090" spans="2:20" s="86" customFormat="1" ht="10.199999999999999">
      <c r="B6090" s="87"/>
      <c r="C6090" s="87"/>
      <c r="R6090" s="89"/>
      <c r="S6090" s="89"/>
      <c r="T6090" s="89"/>
    </row>
    <row r="6091" spans="2:20" s="86" customFormat="1" ht="10.199999999999999">
      <c r="B6091" s="87"/>
      <c r="C6091" s="87"/>
      <c r="R6091" s="89"/>
      <c r="S6091" s="89"/>
      <c r="T6091" s="89"/>
    </row>
    <row r="6092" spans="2:20" s="86" customFormat="1" ht="10.199999999999999">
      <c r="B6092" s="87"/>
      <c r="C6092" s="87"/>
      <c r="R6092" s="89"/>
      <c r="S6092" s="89"/>
      <c r="T6092" s="89"/>
    </row>
    <row r="6093" spans="2:20" s="86" customFormat="1" ht="10.199999999999999">
      <c r="B6093" s="87"/>
      <c r="C6093" s="87"/>
      <c r="R6093" s="89"/>
      <c r="S6093" s="89"/>
      <c r="T6093" s="89"/>
    </row>
    <row r="6094" spans="2:20" s="86" customFormat="1" ht="10.199999999999999">
      <c r="B6094" s="87"/>
      <c r="C6094" s="87"/>
      <c r="R6094" s="89"/>
      <c r="S6094" s="89"/>
      <c r="T6094" s="89"/>
    </row>
    <row r="6095" spans="2:20" s="86" customFormat="1" ht="10.199999999999999">
      <c r="B6095" s="87"/>
      <c r="C6095" s="87"/>
      <c r="R6095" s="89"/>
      <c r="S6095" s="89"/>
      <c r="T6095" s="89"/>
    </row>
    <row r="6096" spans="2:20" s="86" customFormat="1" ht="10.199999999999999">
      <c r="B6096" s="87"/>
      <c r="C6096" s="87"/>
      <c r="R6096" s="89"/>
      <c r="S6096" s="89"/>
      <c r="T6096" s="89"/>
    </row>
    <row r="6097" spans="2:20" s="86" customFormat="1" ht="10.199999999999999">
      <c r="B6097" s="87"/>
      <c r="C6097" s="87"/>
      <c r="R6097" s="89"/>
      <c r="S6097" s="89"/>
      <c r="T6097" s="89"/>
    </row>
    <row r="6098" spans="2:20" s="86" customFormat="1" ht="10.199999999999999">
      <c r="B6098" s="87"/>
      <c r="C6098" s="87"/>
      <c r="R6098" s="89"/>
      <c r="S6098" s="89"/>
      <c r="T6098" s="89"/>
    </row>
    <row r="6099" spans="2:20" s="86" customFormat="1" ht="10.199999999999999">
      <c r="B6099" s="87"/>
      <c r="C6099" s="87"/>
      <c r="R6099" s="89"/>
      <c r="S6099" s="89"/>
      <c r="T6099" s="89"/>
    </row>
    <row r="6100" spans="2:20" s="86" customFormat="1" ht="10.199999999999999">
      <c r="B6100" s="87"/>
      <c r="C6100" s="87"/>
      <c r="R6100" s="89"/>
      <c r="S6100" s="89"/>
      <c r="T6100" s="89"/>
    </row>
    <row r="6101" spans="2:20" s="86" customFormat="1" ht="10.199999999999999">
      <c r="B6101" s="87"/>
      <c r="C6101" s="87"/>
      <c r="R6101" s="89"/>
      <c r="S6101" s="89"/>
      <c r="T6101" s="89"/>
    </row>
    <row r="6102" spans="2:20" s="86" customFormat="1" ht="10.199999999999999">
      <c r="B6102" s="87"/>
      <c r="C6102" s="87"/>
      <c r="R6102" s="89"/>
      <c r="S6102" s="89"/>
      <c r="T6102" s="89"/>
    </row>
    <row r="6103" spans="2:20" s="86" customFormat="1" ht="10.199999999999999">
      <c r="B6103" s="87"/>
      <c r="C6103" s="87"/>
      <c r="R6103" s="89"/>
      <c r="S6103" s="89"/>
      <c r="T6103" s="89"/>
    </row>
    <row r="6104" spans="2:20" s="86" customFormat="1" ht="10.199999999999999">
      <c r="B6104" s="87"/>
      <c r="C6104" s="87"/>
      <c r="R6104" s="89"/>
      <c r="S6104" s="89"/>
      <c r="T6104" s="89"/>
    </row>
    <row r="6105" spans="2:20" s="86" customFormat="1" ht="10.199999999999999">
      <c r="B6105" s="87"/>
      <c r="C6105" s="87"/>
      <c r="R6105" s="89"/>
      <c r="S6105" s="89"/>
      <c r="T6105" s="89"/>
    </row>
    <row r="6106" spans="2:20" s="86" customFormat="1" ht="10.199999999999999">
      <c r="B6106" s="87"/>
      <c r="C6106" s="87"/>
      <c r="R6106" s="89"/>
      <c r="S6106" s="89"/>
      <c r="T6106" s="89"/>
    </row>
    <row r="6107" spans="2:20" s="86" customFormat="1" ht="10.199999999999999">
      <c r="B6107" s="87"/>
      <c r="C6107" s="87"/>
      <c r="R6107" s="89"/>
      <c r="S6107" s="89"/>
      <c r="T6107" s="89"/>
    </row>
    <row r="6108" spans="2:20" s="86" customFormat="1" ht="10.199999999999999">
      <c r="B6108" s="87"/>
      <c r="C6108" s="87"/>
      <c r="R6108" s="89"/>
      <c r="S6108" s="89"/>
      <c r="T6108" s="89"/>
    </row>
    <row r="6109" spans="2:20" s="86" customFormat="1" ht="10.199999999999999">
      <c r="B6109" s="87"/>
      <c r="C6109" s="87"/>
      <c r="R6109" s="89"/>
      <c r="S6109" s="89"/>
      <c r="T6109" s="89"/>
    </row>
    <row r="6110" spans="2:20" s="86" customFormat="1" ht="10.199999999999999">
      <c r="B6110" s="87"/>
      <c r="C6110" s="87"/>
      <c r="R6110" s="89"/>
      <c r="S6110" s="89"/>
      <c r="T6110" s="89"/>
    </row>
    <row r="6111" spans="2:20" s="86" customFormat="1" ht="10.199999999999999">
      <c r="B6111" s="87"/>
      <c r="C6111" s="87"/>
      <c r="R6111" s="89"/>
      <c r="S6111" s="89"/>
      <c r="T6111" s="89"/>
    </row>
    <row r="6112" spans="2:20" s="86" customFormat="1" ht="10.199999999999999">
      <c r="B6112" s="87"/>
      <c r="C6112" s="87"/>
      <c r="R6112" s="89"/>
      <c r="S6112" s="89"/>
      <c r="T6112" s="89"/>
    </row>
    <row r="6113" spans="2:20" s="86" customFormat="1" ht="10.199999999999999">
      <c r="B6113" s="87"/>
      <c r="C6113" s="87"/>
      <c r="R6113" s="89"/>
      <c r="S6113" s="89"/>
      <c r="T6113" s="89"/>
    </row>
    <row r="6114" spans="2:20" s="86" customFormat="1" ht="10.199999999999999">
      <c r="B6114" s="87"/>
      <c r="C6114" s="87"/>
      <c r="R6114" s="89"/>
      <c r="S6114" s="89"/>
      <c r="T6114" s="89"/>
    </row>
    <row r="6115" spans="2:20" s="86" customFormat="1" ht="10.199999999999999">
      <c r="B6115" s="87"/>
      <c r="C6115" s="87"/>
      <c r="R6115" s="89"/>
      <c r="S6115" s="89"/>
      <c r="T6115" s="89"/>
    </row>
    <row r="6116" spans="2:20" s="86" customFormat="1" ht="10.199999999999999">
      <c r="B6116" s="87"/>
      <c r="C6116" s="87"/>
      <c r="R6116" s="89"/>
      <c r="S6116" s="89"/>
      <c r="T6116" s="89"/>
    </row>
    <row r="6117" spans="2:20" s="86" customFormat="1" ht="10.199999999999999">
      <c r="B6117" s="87"/>
      <c r="C6117" s="87"/>
      <c r="R6117" s="89"/>
      <c r="S6117" s="89"/>
      <c r="T6117" s="89"/>
    </row>
    <row r="6118" spans="2:20" s="86" customFormat="1" ht="10.199999999999999">
      <c r="B6118" s="87"/>
      <c r="C6118" s="87"/>
      <c r="R6118" s="89"/>
      <c r="S6118" s="89"/>
      <c r="T6118" s="89"/>
    </row>
    <row r="6119" spans="2:20" s="86" customFormat="1" ht="10.199999999999999">
      <c r="B6119" s="87"/>
      <c r="C6119" s="87"/>
      <c r="R6119" s="89"/>
      <c r="S6119" s="89"/>
      <c r="T6119" s="89"/>
    </row>
    <row r="6120" spans="2:20" s="86" customFormat="1" ht="10.199999999999999">
      <c r="B6120" s="87"/>
      <c r="C6120" s="87"/>
      <c r="R6120" s="89"/>
      <c r="S6120" s="89"/>
      <c r="T6120" s="89"/>
    </row>
    <row r="6121" spans="2:20" s="86" customFormat="1" ht="10.199999999999999">
      <c r="B6121" s="87"/>
      <c r="C6121" s="87"/>
      <c r="R6121" s="89"/>
      <c r="S6121" s="89"/>
      <c r="T6121" s="89"/>
    </row>
    <row r="6122" spans="2:20" s="86" customFormat="1" ht="10.199999999999999">
      <c r="B6122" s="87"/>
      <c r="C6122" s="87"/>
      <c r="R6122" s="89"/>
      <c r="S6122" s="89"/>
      <c r="T6122" s="89"/>
    </row>
    <row r="6123" spans="2:20" s="86" customFormat="1" ht="10.199999999999999">
      <c r="B6123" s="87"/>
      <c r="C6123" s="87"/>
      <c r="R6123" s="89"/>
      <c r="S6123" s="89"/>
      <c r="T6123" s="89"/>
    </row>
    <row r="6124" spans="2:20" s="86" customFormat="1" ht="10.199999999999999">
      <c r="B6124" s="87"/>
      <c r="C6124" s="87"/>
      <c r="R6124" s="89"/>
      <c r="S6124" s="89"/>
      <c r="T6124" s="89"/>
    </row>
    <row r="6125" spans="2:20" s="86" customFormat="1" ht="10.199999999999999">
      <c r="B6125" s="87"/>
      <c r="C6125" s="87"/>
      <c r="R6125" s="89"/>
      <c r="S6125" s="89"/>
      <c r="T6125" s="89"/>
    </row>
    <row r="6126" spans="2:20" s="86" customFormat="1" ht="10.199999999999999">
      <c r="B6126" s="87"/>
      <c r="C6126" s="87"/>
      <c r="R6126" s="89"/>
      <c r="S6126" s="89"/>
      <c r="T6126" s="89"/>
    </row>
    <row r="6127" spans="2:20" s="86" customFormat="1" ht="10.199999999999999">
      <c r="B6127" s="87"/>
      <c r="C6127" s="87"/>
      <c r="R6127" s="89"/>
      <c r="S6127" s="89"/>
      <c r="T6127" s="89"/>
    </row>
    <row r="6128" spans="2:20" s="86" customFormat="1" ht="10.199999999999999">
      <c r="B6128" s="87"/>
      <c r="C6128" s="87"/>
      <c r="R6128" s="89"/>
      <c r="S6128" s="89"/>
      <c r="T6128" s="89"/>
    </row>
    <row r="6129" spans="2:20" s="86" customFormat="1" ht="10.199999999999999">
      <c r="B6129" s="87"/>
      <c r="C6129" s="87"/>
      <c r="R6129" s="89"/>
      <c r="S6129" s="89"/>
      <c r="T6129" s="89"/>
    </row>
    <row r="6130" spans="2:20" s="86" customFormat="1" ht="10.199999999999999">
      <c r="B6130" s="87"/>
      <c r="C6130" s="87"/>
      <c r="R6130" s="89"/>
      <c r="S6130" s="89"/>
      <c r="T6130" s="89"/>
    </row>
    <row r="6131" spans="2:20" s="86" customFormat="1" ht="10.199999999999999">
      <c r="B6131" s="87"/>
      <c r="C6131" s="87"/>
      <c r="R6131" s="89"/>
      <c r="S6131" s="89"/>
      <c r="T6131" s="89"/>
    </row>
    <row r="6132" spans="2:20" s="86" customFormat="1" ht="10.199999999999999">
      <c r="B6132" s="87"/>
      <c r="C6132" s="87"/>
      <c r="R6132" s="89"/>
      <c r="S6132" s="89"/>
      <c r="T6132" s="89"/>
    </row>
    <row r="6133" spans="2:20" s="86" customFormat="1" ht="10.199999999999999">
      <c r="B6133" s="87"/>
      <c r="C6133" s="87"/>
      <c r="R6133" s="89"/>
      <c r="S6133" s="89"/>
      <c r="T6133" s="89"/>
    </row>
    <row r="6134" spans="2:20" s="86" customFormat="1" ht="10.199999999999999">
      <c r="B6134" s="87"/>
      <c r="C6134" s="87"/>
      <c r="R6134" s="89"/>
      <c r="S6134" s="89"/>
      <c r="T6134" s="89"/>
    </row>
    <row r="6135" spans="2:20" s="86" customFormat="1" ht="10.199999999999999">
      <c r="B6135" s="87"/>
      <c r="C6135" s="87"/>
      <c r="R6135" s="89"/>
      <c r="S6135" s="89"/>
      <c r="T6135" s="89"/>
    </row>
    <row r="6136" spans="2:20" s="86" customFormat="1" ht="10.199999999999999">
      <c r="B6136" s="87"/>
      <c r="C6136" s="87"/>
      <c r="R6136" s="89"/>
      <c r="S6136" s="89"/>
      <c r="T6136" s="89"/>
    </row>
    <row r="6137" spans="2:20" s="86" customFormat="1" ht="10.199999999999999">
      <c r="B6137" s="87"/>
      <c r="C6137" s="87"/>
      <c r="R6137" s="89"/>
      <c r="S6137" s="89"/>
      <c r="T6137" s="89"/>
    </row>
    <row r="6138" spans="2:20" s="86" customFormat="1" ht="10.199999999999999">
      <c r="B6138" s="87"/>
      <c r="C6138" s="87"/>
      <c r="R6138" s="89"/>
      <c r="S6138" s="89"/>
      <c r="T6138" s="89"/>
    </row>
    <row r="6139" spans="2:20" s="86" customFormat="1" ht="10.199999999999999">
      <c r="B6139" s="87"/>
      <c r="C6139" s="87"/>
      <c r="R6139" s="89"/>
      <c r="S6139" s="89"/>
      <c r="T6139" s="89"/>
    </row>
    <row r="6140" spans="2:20" s="86" customFormat="1" ht="10.199999999999999">
      <c r="B6140" s="87"/>
      <c r="C6140" s="87"/>
      <c r="R6140" s="89"/>
      <c r="S6140" s="89"/>
      <c r="T6140" s="89"/>
    </row>
    <row r="6141" spans="2:20" s="86" customFormat="1" ht="10.199999999999999">
      <c r="B6141" s="87"/>
      <c r="C6141" s="87"/>
      <c r="R6141" s="89"/>
      <c r="S6141" s="89"/>
      <c r="T6141" s="89"/>
    </row>
    <row r="6142" spans="2:20" s="86" customFormat="1" ht="10.199999999999999">
      <c r="B6142" s="87"/>
      <c r="C6142" s="87"/>
      <c r="R6142" s="89"/>
      <c r="S6142" s="89"/>
      <c r="T6142" s="89"/>
    </row>
    <row r="6143" spans="2:20" s="86" customFormat="1" ht="10.199999999999999">
      <c r="B6143" s="87"/>
      <c r="C6143" s="87"/>
      <c r="R6143" s="89"/>
      <c r="S6143" s="89"/>
      <c r="T6143" s="89"/>
    </row>
    <row r="6144" spans="2:20" s="86" customFormat="1" ht="10.199999999999999">
      <c r="B6144" s="87"/>
      <c r="C6144" s="87"/>
      <c r="R6144" s="89"/>
      <c r="S6144" s="89"/>
      <c r="T6144" s="89"/>
    </row>
    <row r="6145" spans="2:20" s="86" customFormat="1" ht="10.199999999999999">
      <c r="B6145" s="87"/>
      <c r="C6145" s="87"/>
      <c r="R6145" s="89"/>
      <c r="S6145" s="89"/>
      <c r="T6145" s="89"/>
    </row>
    <row r="6146" spans="2:20" s="86" customFormat="1" ht="10.199999999999999">
      <c r="B6146" s="87"/>
      <c r="C6146" s="87"/>
      <c r="R6146" s="89"/>
      <c r="S6146" s="89"/>
      <c r="T6146" s="89"/>
    </row>
    <row r="6147" spans="2:20" s="86" customFormat="1" ht="10.199999999999999">
      <c r="B6147" s="87"/>
      <c r="C6147" s="87"/>
      <c r="R6147" s="89"/>
      <c r="S6147" s="89"/>
      <c r="T6147" s="89"/>
    </row>
    <row r="6148" spans="2:20" s="86" customFormat="1" ht="10.199999999999999">
      <c r="B6148" s="87"/>
      <c r="C6148" s="87"/>
      <c r="R6148" s="89"/>
      <c r="S6148" s="89"/>
      <c r="T6148" s="89"/>
    </row>
    <row r="6149" spans="2:20" s="86" customFormat="1" ht="10.199999999999999">
      <c r="B6149" s="87"/>
      <c r="C6149" s="87"/>
      <c r="R6149" s="89"/>
      <c r="S6149" s="89"/>
      <c r="T6149" s="89"/>
    </row>
    <row r="6150" spans="2:20" s="86" customFormat="1" ht="10.199999999999999">
      <c r="B6150" s="87"/>
      <c r="C6150" s="87"/>
      <c r="R6150" s="89"/>
      <c r="S6150" s="89"/>
      <c r="T6150" s="89"/>
    </row>
    <row r="6151" spans="2:20" s="86" customFormat="1" ht="10.199999999999999">
      <c r="B6151" s="87"/>
      <c r="C6151" s="87"/>
      <c r="R6151" s="89"/>
      <c r="S6151" s="89"/>
      <c r="T6151" s="89"/>
    </row>
    <row r="6152" spans="2:20" s="86" customFormat="1" ht="10.199999999999999">
      <c r="B6152" s="87"/>
      <c r="C6152" s="87"/>
      <c r="R6152" s="89"/>
      <c r="S6152" s="89"/>
      <c r="T6152" s="89"/>
    </row>
    <row r="6153" spans="2:20" s="86" customFormat="1" ht="10.199999999999999">
      <c r="B6153" s="87"/>
      <c r="C6153" s="87"/>
      <c r="R6153" s="89"/>
      <c r="S6153" s="89"/>
      <c r="T6153" s="89"/>
    </row>
    <row r="6154" spans="2:20" s="86" customFormat="1" ht="10.199999999999999">
      <c r="B6154" s="87"/>
      <c r="C6154" s="87"/>
      <c r="R6154" s="89"/>
      <c r="S6154" s="89"/>
      <c r="T6154" s="89"/>
    </row>
    <row r="6155" spans="2:20" s="86" customFormat="1" ht="10.199999999999999">
      <c r="B6155" s="87"/>
      <c r="C6155" s="87"/>
      <c r="R6155" s="89"/>
      <c r="S6155" s="89"/>
      <c r="T6155" s="89"/>
    </row>
    <row r="6156" spans="2:20" s="86" customFormat="1" ht="10.199999999999999">
      <c r="B6156" s="87"/>
      <c r="C6156" s="87"/>
      <c r="R6156" s="89"/>
      <c r="S6156" s="89"/>
      <c r="T6156" s="89"/>
    </row>
    <row r="6157" spans="2:20" s="86" customFormat="1" ht="10.199999999999999">
      <c r="B6157" s="87"/>
      <c r="C6157" s="87"/>
      <c r="R6157" s="89"/>
      <c r="S6157" s="89"/>
      <c r="T6157" s="89"/>
    </row>
    <row r="6158" spans="2:20" s="86" customFormat="1" ht="10.199999999999999">
      <c r="B6158" s="87"/>
      <c r="C6158" s="87"/>
      <c r="R6158" s="89"/>
      <c r="S6158" s="89"/>
      <c r="T6158" s="89"/>
    </row>
    <row r="6159" spans="2:20" s="86" customFormat="1" ht="10.199999999999999">
      <c r="B6159" s="87"/>
      <c r="C6159" s="87"/>
      <c r="R6159" s="89"/>
      <c r="S6159" s="89"/>
      <c r="T6159" s="89"/>
    </row>
    <row r="6160" spans="2:20" s="86" customFormat="1" ht="10.199999999999999">
      <c r="B6160" s="87"/>
      <c r="C6160" s="87"/>
      <c r="R6160" s="89"/>
      <c r="S6160" s="89"/>
      <c r="T6160" s="89"/>
    </row>
    <row r="6161" spans="2:20" s="86" customFormat="1" ht="10.199999999999999">
      <c r="B6161" s="87"/>
      <c r="C6161" s="87"/>
      <c r="R6161" s="89"/>
      <c r="S6161" s="89"/>
      <c r="T6161" s="89"/>
    </row>
    <row r="6162" spans="2:20" s="86" customFormat="1" ht="10.199999999999999">
      <c r="B6162" s="87"/>
      <c r="C6162" s="87"/>
      <c r="R6162" s="89"/>
      <c r="S6162" s="89"/>
      <c r="T6162" s="89"/>
    </row>
    <row r="6163" spans="2:20" s="86" customFormat="1" ht="10.199999999999999">
      <c r="B6163" s="87"/>
      <c r="C6163" s="87"/>
      <c r="R6163" s="89"/>
      <c r="S6163" s="89"/>
      <c r="T6163" s="89"/>
    </row>
    <row r="6164" spans="2:20" s="86" customFormat="1" ht="10.199999999999999">
      <c r="B6164" s="87"/>
      <c r="C6164" s="87"/>
      <c r="R6164" s="89"/>
      <c r="S6164" s="89"/>
      <c r="T6164" s="89"/>
    </row>
    <row r="6165" spans="2:20" s="86" customFormat="1" ht="10.199999999999999">
      <c r="B6165" s="87"/>
      <c r="C6165" s="87"/>
      <c r="R6165" s="89"/>
      <c r="S6165" s="89"/>
      <c r="T6165" s="89"/>
    </row>
    <row r="6166" spans="2:20" s="86" customFormat="1" ht="10.199999999999999">
      <c r="B6166" s="87"/>
      <c r="C6166" s="87"/>
      <c r="R6166" s="89"/>
      <c r="S6166" s="89"/>
      <c r="T6166" s="89"/>
    </row>
    <row r="6167" spans="2:20" s="86" customFormat="1" ht="10.199999999999999">
      <c r="B6167" s="87"/>
      <c r="C6167" s="87"/>
      <c r="R6167" s="89"/>
      <c r="S6167" s="89"/>
      <c r="T6167" s="89"/>
    </row>
    <row r="6168" spans="2:20" s="86" customFormat="1" ht="10.199999999999999">
      <c r="B6168" s="87"/>
      <c r="C6168" s="87"/>
      <c r="R6168" s="89"/>
      <c r="S6168" s="89"/>
      <c r="T6168" s="89"/>
    </row>
    <row r="6169" spans="2:20" s="86" customFormat="1" ht="10.199999999999999">
      <c r="B6169" s="87"/>
      <c r="C6169" s="87"/>
      <c r="R6169" s="89"/>
      <c r="S6169" s="89"/>
      <c r="T6169" s="89"/>
    </row>
    <row r="6170" spans="2:20" s="86" customFormat="1" ht="10.199999999999999">
      <c r="B6170" s="87"/>
      <c r="C6170" s="87"/>
      <c r="R6170" s="89"/>
      <c r="S6170" s="89"/>
      <c r="T6170" s="89"/>
    </row>
    <row r="6171" spans="2:20" s="86" customFormat="1" ht="10.199999999999999">
      <c r="B6171" s="87"/>
      <c r="C6171" s="87"/>
      <c r="R6171" s="89"/>
      <c r="S6171" s="89"/>
      <c r="T6171" s="89"/>
    </row>
    <row r="6172" spans="2:20" s="86" customFormat="1" ht="10.199999999999999">
      <c r="B6172" s="87"/>
      <c r="C6172" s="87"/>
      <c r="R6172" s="89"/>
      <c r="S6172" s="89"/>
      <c r="T6172" s="89"/>
    </row>
    <row r="6173" spans="2:20" s="86" customFormat="1" ht="10.199999999999999">
      <c r="B6173" s="87"/>
      <c r="C6173" s="87"/>
      <c r="R6173" s="89"/>
      <c r="S6173" s="89"/>
      <c r="T6173" s="89"/>
    </row>
    <row r="6174" spans="2:20" s="86" customFormat="1" ht="10.199999999999999">
      <c r="B6174" s="87"/>
      <c r="C6174" s="87"/>
      <c r="R6174" s="89"/>
      <c r="S6174" s="89"/>
      <c r="T6174" s="89"/>
    </row>
    <row r="6175" spans="2:20" s="86" customFormat="1" ht="10.199999999999999">
      <c r="B6175" s="87"/>
      <c r="C6175" s="87"/>
      <c r="R6175" s="89"/>
      <c r="S6175" s="89"/>
      <c r="T6175" s="89"/>
    </row>
    <row r="6176" spans="2:20" s="86" customFormat="1" ht="10.199999999999999">
      <c r="B6176" s="87"/>
      <c r="C6176" s="87"/>
      <c r="R6176" s="89"/>
      <c r="S6176" s="89"/>
      <c r="T6176" s="89"/>
    </row>
    <row r="6177" spans="2:20" s="86" customFormat="1" ht="10.199999999999999">
      <c r="B6177" s="87"/>
      <c r="C6177" s="87"/>
      <c r="R6177" s="89"/>
      <c r="S6177" s="89"/>
      <c r="T6177" s="89"/>
    </row>
    <row r="6178" spans="2:20" s="86" customFormat="1" ht="10.199999999999999">
      <c r="B6178" s="87"/>
      <c r="C6178" s="87"/>
      <c r="R6178" s="89"/>
      <c r="S6178" s="89"/>
      <c r="T6178" s="89"/>
    </row>
    <row r="6179" spans="2:20" s="86" customFormat="1" ht="10.199999999999999">
      <c r="B6179" s="87"/>
      <c r="C6179" s="87"/>
      <c r="R6179" s="89"/>
      <c r="S6179" s="89"/>
      <c r="T6179" s="89"/>
    </row>
    <row r="6180" spans="2:20" s="86" customFormat="1" ht="10.199999999999999">
      <c r="B6180" s="87"/>
      <c r="C6180" s="87"/>
      <c r="R6180" s="89"/>
      <c r="S6180" s="89"/>
      <c r="T6180" s="89"/>
    </row>
    <row r="6181" spans="2:20" s="86" customFormat="1" ht="10.199999999999999">
      <c r="B6181" s="87"/>
      <c r="C6181" s="87"/>
      <c r="R6181" s="89"/>
      <c r="S6181" s="89"/>
      <c r="T6181" s="89"/>
    </row>
    <row r="6182" spans="2:20" s="86" customFormat="1" ht="10.199999999999999">
      <c r="B6182" s="87"/>
      <c r="C6182" s="87"/>
      <c r="R6182" s="89"/>
      <c r="S6182" s="89"/>
      <c r="T6182" s="89"/>
    </row>
    <row r="6183" spans="2:20" s="86" customFormat="1" ht="10.199999999999999">
      <c r="B6183" s="87"/>
      <c r="C6183" s="87"/>
      <c r="R6183" s="89"/>
      <c r="S6183" s="89"/>
      <c r="T6183" s="89"/>
    </row>
    <row r="6184" spans="2:20" s="86" customFormat="1" ht="10.199999999999999">
      <c r="B6184" s="87"/>
      <c r="C6184" s="87"/>
      <c r="R6184" s="89"/>
      <c r="S6184" s="89"/>
      <c r="T6184" s="89"/>
    </row>
    <row r="6185" spans="2:20" s="86" customFormat="1" ht="10.199999999999999">
      <c r="B6185" s="87"/>
      <c r="C6185" s="87"/>
      <c r="R6185" s="89"/>
      <c r="S6185" s="89"/>
      <c r="T6185" s="89"/>
    </row>
    <row r="6186" spans="2:20" s="86" customFormat="1" ht="10.199999999999999">
      <c r="B6186" s="87"/>
      <c r="C6186" s="87"/>
      <c r="R6186" s="89"/>
      <c r="S6186" s="89"/>
      <c r="T6186" s="89"/>
    </row>
    <row r="6187" spans="2:20" s="86" customFormat="1" ht="10.199999999999999">
      <c r="B6187" s="87"/>
      <c r="C6187" s="87"/>
      <c r="R6187" s="89"/>
      <c r="S6187" s="89"/>
      <c r="T6187" s="89"/>
    </row>
    <row r="6188" spans="2:20" s="86" customFormat="1" ht="10.199999999999999">
      <c r="B6188" s="87"/>
      <c r="C6188" s="87"/>
      <c r="R6188" s="89"/>
      <c r="S6188" s="89"/>
      <c r="T6188" s="89"/>
    </row>
    <row r="6189" spans="2:20" s="86" customFormat="1" ht="10.199999999999999">
      <c r="B6189" s="87"/>
      <c r="C6189" s="87"/>
      <c r="R6189" s="89"/>
      <c r="S6189" s="89"/>
      <c r="T6189" s="89"/>
    </row>
    <row r="6190" spans="2:20" s="86" customFormat="1" ht="10.199999999999999">
      <c r="B6190" s="87"/>
      <c r="C6190" s="87"/>
      <c r="R6190" s="89"/>
      <c r="S6190" s="89"/>
      <c r="T6190" s="89"/>
    </row>
    <row r="6191" spans="2:20" s="86" customFormat="1" ht="10.199999999999999">
      <c r="B6191" s="87"/>
      <c r="C6191" s="87"/>
      <c r="R6191" s="89"/>
      <c r="S6191" s="89"/>
      <c r="T6191" s="89"/>
    </row>
    <row r="6192" spans="2:20" s="86" customFormat="1" ht="10.199999999999999">
      <c r="B6192" s="87"/>
      <c r="C6192" s="87"/>
      <c r="R6192" s="89"/>
      <c r="S6192" s="89"/>
      <c r="T6192" s="89"/>
    </row>
    <row r="6193" spans="2:20" s="86" customFormat="1" ht="10.199999999999999">
      <c r="B6193" s="87"/>
      <c r="C6193" s="87"/>
      <c r="R6193" s="89"/>
      <c r="S6193" s="89"/>
      <c r="T6193" s="89"/>
    </row>
    <row r="6194" spans="2:20" s="86" customFormat="1" ht="10.199999999999999">
      <c r="B6194" s="87"/>
      <c r="C6194" s="87"/>
      <c r="R6194" s="89"/>
      <c r="S6194" s="89"/>
      <c r="T6194" s="89"/>
    </row>
    <row r="6195" spans="2:20" s="86" customFormat="1" ht="10.199999999999999">
      <c r="B6195" s="87"/>
      <c r="C6195" s="87"/>
      <c r="R6195" s="89"/>
      <c r="S6195" s="89"/>
      <c r="T6195" s="89"/>
    </row>
    <row r="6196" spans="2:20" s="86" customFormat="1" ht="10.199999999999999">
      <c r="B6196" s="87"/>
      <c r="C6196" s="87"/>
      <c r="R6196" s="89"/>
      <c r="S6196" s="89"/>
      <c r="T6196" s="89"/>
    </row>
    <row r="6197" spans="2:20" s="86" customFormat="1" ht="10.199999999999999">
      <c r="B6197" s="87"/>
      <c r="C6197" s="87"/>
      <c r="R6197" s="89"/>
      <c r="S6197" s="89"/>
      <c r="T6197" s="89"/>
    </row>
    <row r="6198" spans="2:20" s="86" customFormat="1" ht="10.199999999999999">
      <c r="B6198" s="87"/>
      <c r="C6198" s="87"/>
      <c r="R6198" s="89"/>
      <c r="S6198" s="89"/>
      <c r="T6198" s="89"/>
    </row>
    <row r="6199" spans="2:20" s="86" customFormat="1" ht="10.199999999999999">
      <c r="B6199" s="87"/>
      <c r="C6199" s="87"/>
      <c r="R6199" s="89"/>
      <c r="S6199" s="89"/>
      <c r="T6199" s="89"/>
    </row>
    <row r="6200" spans="2:20" s="86" customFormat="1" ht="10.199999999999999">
      <c r="B6200" s="87"/>
      <c r="C6200" s="87"/>
      <c r="R6200" s="89"/>
      <c r="S6200" s="89"/>
      <c r="T6200" s="89"/>
    </row>
    <row r="6201" spans="2:20" s="86" customFormat="1" ht="10.199999999999999">
      <c r="B6201" s="87"/>
      <c r="C6201" s="87"/>
      <c r="R6201" s="89"/>
      <c r="S6201" s="89"/>
      <c r="T6201" s="89"/>
    </row>
    <row r="6202" spans="2:20" s="86" customFormat="1" ht="10.199999999999999">
      <c r="B6202" s="87"/>
      <c r="C6202" s="87"/>
      <c r="R6202" s="89"/>
      <c r="S6202" s="89"/>
      <c r="T6202" s="89"/>
    </row>
    <row r="6203" spans="2:20" s="86" customFormat="1" ht="10.199999999999999">
      <c r="B6203" s="87"/>
      <c r="C6203" s="87"/>
      <c r="R6203" s="89"/>
      <c r="S6203" s="89"/>
      <c r="T6203" s="89"/>
    </row>
    <row r="6204" spans="2:20" s="86" customFormat="1" ht="10.199999999999999">
      <c r="B6204" s="87"/>
      <c r="C6204" s="87"/>
      <c r="R6204" s="89"/>
      <c r="S6204" s="89"/>
      <c r="T6204" s="89"/>
    </row>
    <row r="6205" spans="2:20" s="86" customFormat="1" ht="10.199999999999999">
      <c r="B6205" s="87"/>
      <c r="C6205" s="87"/>
      <c r="R6205" s="89"/>
      <c r="S6205" s="89"/>
      <c r="T6205" s="89"/>
    </row>
    <row r="6206" spans="2:20" s="86" customFormat="1" ht="10.199999999999999">
      <c r="B6206" s="87"/>
      <c r="C6206" s="87"/>
      <c r="R6206" s="89"/>
      <c r="S6206" s="89"/>
      <c r="T6206" s="89"/>
    </row>
    <row r="6207" spans="2:20" s="86" customFormat="1" ht="10.199999999999999">
      <c r="B6207" s="87"/>
      <c r="C6207" s="87"/>
      <c r="R6207" s="89"/>
      <c r="S6207" s="89"/>
      <c r="T6207" s="89"/>
    </row>
    <row r="6208" spans="2:20" s="86" customFormat="1" ht="10.199999999999999">
      <c r="B6208" s="87"/>
      <c r="C6208" s="87"/>
      <c r="R6208" s="89"/>
      <c r="S6208" s="89"/>
      <c r="T6208" s="89"/>
    </row>
    <row r="6209" spans="2:20" s="86" customFormat="1" ht="10.199999999999999">
      <c r="B6209" s="87"/>
      <c r="C6209" s="87"/>
      <c r="R6209" s="89"/>
      <c r="S6209" s="89"/>
      <c r="T6209" s="89"/>
    </row>
    <row r="6210" spans="2:20" s="86" customFormat="1" ht="10.199999999999999">
      <c r="B6210" s="87"/>
      <c r="C6210" s="87"/>
      <c r="R6210" s="89"/>
      <c r="S6210" s="89"/>
      <c r="T6210" s="89"/>
    </row>
    <row r="6211" spans="2:20" s="86" customFormat="1" ht="10.199999999999999">
      <c r="B6211" s="87"/>
      <c r="C6211" s="87"/>
      <c r="R6211" s="89"/>
      <c r="S6211" s="89"/>
      <c r="T6211" s="89"/>
    </row>
    <row r="6212" spans="2:20" s="86" customFormat="1" ht="10.199999999999999">
      <c r="B6212" s="87"/>
      <c r="C6212" s="87"/>
      <c r="R6212" s="89"/>
      <c r="S6212" s="89"/>
      <c r="T6212" s="89"/>
    </row>
    <row r="6213" spans="2:20" s="86" customFormat="1" ht="10.199999999999999">
      <c r="B6213" s="87"/>
      <c r="C6213" s="87"/>
      <c r="R6213" s="89"/>
      <c r="S6213" s="89"/>
      <c r="T6213" s="89"/>
    </row>
    <row r="6214" spans="2:20" s="86" customFormat="1" ht="10.199999999999999">
      <c r="B6214" s="87"/>
      <c r="C6214" s="87"/>
      <c r="R6214" s="89"/>
      <c r="S6214" s="89"/>
      <c r="T6214" s="89"/>
    </row>
    <row r="6215" spans="2:20" s="86" customFormat="1" ht="10.199999999999999">
      <c r="B6215" s="87"/>
      <c r="C6215" s="87"/>
      <c r="R6215" s="89"/>
      <c r="S6215" s="89"/>
      <c r="T6215" s="89"/>
    </row>
    <row r="6216" spans="2:20" s="86" customFormat="1" ht="10.199999999999999">
      <c r="B6216" s="87"/>
      <c r="C6216" s="87"/>
      <c r="R6216" s="89"/>
      <c r="S6216" s="89"/>
      <c r="T6216" s="89"/>
    </row>
    <row r="6217" spans="2:20" s="86" customFormat="1" ht="10.199999999999999">
      <c r="B6217" s="87"/>
      <c r="C6217" s="87"/>
      <c r="R6217" s="89"/>
      <c r="S6217" s="89"/>
      <c r="T6217" s="89"/>
    </row>
    <row r="6218" spans="2:20" s="86" customFormat="1" ht="10.199999999999999">
      <c r="B6218" s="87"/>
      <c r="C6218" s="87"/>
      <c r="R6218" s="89"/>
      <c r="S6218" s="89"/>
      <c r="T6218" s="89"/>
    </row>
    <row r="6219" spans="2:20" s="86" customFormat="1" ht="10.199999999999999">
      <c r="B6219" s="87"/>
      <c r="C6219" s="87"/>
      <c r="R6219" s="89"/>
      <c r="S6219" s="89"/>
      <c r="T6219" s="89"/>
    </row>
    <row r="6220" spans="2:20" s="86" customFormat="1" ht="10.199999999999999">
      <c r="B6220" s="87"/>
      <c r="C6220" s="87"/>
      <c r="R6220" s="89"/>
      <c r="S6220" s="89"/>
      <c r="T6220" s="89"/>
    </row>
    <row r="6221" spans="2:20" s="86" customFormat="1" ht="10.199999999999999">
      <c r="B6221" s="87"/>
      <c r="C6221" s="87"/>
      <c r="R6221" s="89"/>
      <c r="S6221" s="89"/>
      <c r="T6221" s="89"/>
    </row>
    <row r="6222" spans="2:20" s="86" customFormat="1" ht="10.199999999999999">
      <c r="B6222" s="87"/>
      <c r="C6222" s="87"/>
      <c r="R6222" s="89"/>
      <c r="S6222" s="89"/>
      <c r="T6222" s="89"/>
    </row>
    <row r="6223" spans="2:20" s="86" customFormat="1" ht="10.199999999999999">
      <c r="B6223" s="87"/>
      <c r="C6223" s="87"/>
      <c r="R6223" s="89"/>
      <c r="S6223" s="89"/>
      <c r="T6223" s="89"/>
    </row>
    <row r="6224" spans="2:20" s="86" customFormat="1" ht="10.199999999999999">
      <c r="B6224" s="87"/>
      <c r="C6224" s="87"/>
      <c r="R6224" s="89"/>
      <c r="S6224" s="89"/>
      <c r="T6224" s="89"/>
    </row>
    <row r="6225" spans="2:20" s="86" customFormat="1" ht="10.199999999999999">
      <c r="B6225" s="87"/>
      <c r="C6225" s="87"/>
      <c r="R6225" s="89"/>
      <c r="S6225" s="89"/>
      <c r="T6225" s="89"/>
    </row>
    <row r="6226" spans="2:20" s="86" customFormat="1" ht="10.199999999999999">
      <c r="B6226" s="87"/>
      <c r="C6226" s="87"/>
      <c r="R6226" s="89"/>
      <c r="S6226" s="89"/>
      <c r="T6226" s="89"/>
    </row>
    <row r="6227" spans="2:20" s="86" customFormat="1" ht="10.199999999999999">
      <c r="B6227" s="87"/>
      <c r="C6227" s="87"/>
      <c r="R6227" s="89"/>
      <c r="S6227" s="89"/>
      <c r="T6227" s="89"/>
    </row>
    <row r="6228" spans="2:20" s="86" customFormat="1" ht="10.199999999999999">
      <c r="B6228" s="87"/>
      <c r="C6228" s="87"/>
      <c r="R6228" s="89"/>
      <c r="S6228" s="89"/>
      <c r="T6228" s="89"/>
    </row>
    <row r="6229" spans="2:20" s="86" customFormat="1" ht="10.199999999999999">
      <c r="B6229" s="87"/>
      <c r="C6229" s="87"/>
      <c r="R6229" s="89"/>
      <c r="S6229" s="89"/>
      <c r="T6229" s="89"/>
    </row>
    <row r="6230" spans="2:20" s="86" customFormat="1" ht="10.199999999999999">
      <c r="B6230" s="87"/>
      <c r="C6230" s="87"/>
      <c r="R6230" s="89"/>
      <c r="S6230" s="89"/>
      <c r="T6230" s="89"/>
    </row>
    <row r="6231" spans="2:20" s="86" customFormat="1" ht="10.199999999999999">
      <c r="B6231" s="87"/>
      <c r="C6231" s="87"/>
      <c r="R6231" s="89"/>
      <c r="S6231" s="89"/>
      <c r="T6231" s="89"/>
    </row>
    <row r="6232" spans="2:20" s="86" customFormat="1" ht="10.199999999999999">
      <c r="B6232" s="87"/>
      <c r="C6232" s="87"/>
      <c r="R6232" s="89"/>
      <c r="S6232" s="89"/>
      <c r="T6232" s="89"/>
    </row>
    <row r="6233" spans="2:20" s="86" customFormat="1" ht="10.199999999999999">
      <c r="B6233" s="87"/>
      <c r="C6233" s="87"/>
      <c r="R6233" s="89"/>
      <c r="S6233" s="89"/>
      <c r="T6233" s="89"/>
    </row>
    <row r="6234" spans="2:20" s="86" customFormat="1" ht="10.199999999999999">
      <c r="B6234" s="87"/>
      <c r="C6234" s="87"/>
      <c r="R6234" s="89"/>
      <c r="S6234" s="89"/>
      <c r="T6234" s="89"/>
    </row>
    <row r="6235" spans="2:20" s="86" customFormat="1" ht="10.199999999999999">
      <c r="B6235" s="87"/>
      <c r="C6235" s="87"/>
      <c r="R6235" s="89"/>
      <c r="S6235" s="89"/>
      <c r="T6235" s="89"/>
    </row>
    <row r="6236" spans="2:20" s="86" customFormat="1" ht="10.199999999999999">
      <c r="B6236" s="87"/>
      <c r="C6236" s="87"/>
      <c r="R6236" s="89"/>
      <c r="S6236" s="89"/>
      <c r="T6236" s="89"/>
    </row>
    <row r="6237" spans="2:20" s="86" customFormat="1" ht="10.199999999999999">
      <c r="B6237" s="87"/>
      <c r="C6237" s="87"/>
      <c r="R6237" s="89"/>
      <c r="S6237" s="89"/>
      <c r="T6237" s="89"/>
    </row>
    <row r="6238" spans="2:20" s="86" customFormat="1" ht="10.199999999999999">
      <c r="B6238" s="87"/>
      <c r="C6238" s="87"/>
      <c r="R6238" s="89"/>
      <c r="S6238" s="89"/>
      <c r="T6238" s="89"/>
    </row>
    <row r="6239" spans="2:20" s="86" customFormat="1" ht="10.199999999999999">
      <c r="B6239" s="87"/>
      <c r="C6239" s="87"/>
      <c r="R6239" s="89"/>
      <c r="S6239" s="89"/>
      <c r="T6239" s="89"/>
    </row>
    <row r="6240" spans="2:20" s="86" customFormat="1" ht="10.199999999999999">
      <c r="B6240" s="87"/>
      <c r="C6240" s="87"/>
      <c r="R6240" s="89"/>
      <c r="S6240" s="89"/>
      <c r="T6240" s="89"/>
    </row>
    <row r="6241" spans="2:20" s="86" customFormat="1" ht="10.199999999999999">
      <c r="B6241" s="87"/>
      <c r="C6241" s="87"/>
      <c r="R6241" s="89"/>
      <c r="S6241" s="89"/>
      <c r="T6241" s="89"/>
    </row>
    <row r="6242" spans="2:20" s="86" customFormat="1" ht="10.199999999999999">
      <c r="B6242" s="87"/>
      <c r="C6242" s="87"/>
      <c r="R6242" s="89"/>
      <c r="S6242" s="89"/>
      <c r="T6242" s="89"/>
    </row>
    <row r="6243" spans="2:20" s="86" customFormat="1" ht="10.199999999999999">
      <c r="B6243" s="87"/>
      <c r="C6243" s="87"/>
      <c r="R6243" s="89"/>
      <c r="S6243" s="89"/>
      <c r="T6243" s="89"/>
    </row>
    <row r="6244" spans="2:20" s="86" customFormat="1" ht="10.199999999999999">
      <c r="B6244" s="87"/>
      <c r="C6244" s="87"/>
      <c r="R6244" s="89"/>
      <c r="S6244" s="89"/>
      <c r="T6244" s="89"/>
    </row>
    <row r="6245" spans="2:20" s="86" customFormat="1" ht="10.199999999999999">
      <c r="B6245" s="87"/>
      <c r="C6245" s="87"/>
      <c r="R6245" s="89"/>
      <c r="S6245" s="89"/>
      <c r="T6245" s="89"/>
    </row>
    <row r="6246" spans="2:20" s="86" customFormat="1" ht="10.199999999999999">
      <c r="B6246" s="87"/>
      <c r="C6246" s="87"/>
      <c r="R6246" s="89"/>
      <c r="S6246" s="89"/>
      <c r="T6246" s="89"/>
    </row>
    <row r="6247" spans="2:20" s="86" customFormat="1" ht="10.199999999999999">
      <c r="B6247" s="87"/>
      <c r="C6247" s="87"/>
      <c r="R6247" s="89"/>
      <c r="S6247" s="89"/>
      <c r="T6247" s="89"/>
    </row>
    <row r="6248" spans="2:20" s="86" customFormat="1" ht="10.199999999999999">
      <c r="B6248" s="87"/>
      <c r="C6248" s="87"/>
      <c r="R6248" s="89"/>
      <c r="S6248" s="89"/>
      <c r="T6248" s="89"/>
    </row>
    <row r="6249" spans="2:20" s="86" customFormat="1" ht="10.199999999999999">
      <c r="B6249" s="87"/>
      <c r="C6249" s="87"/>
      <c r="R6249" s="89"/>
      <c r="S6249" s="89"/>
      <c r="T6249" s="89"/>
    </row>
    <row r="6250" spans="2:20" s="86" customFormat="1" ht="10.199999999999999">
      <c r="B6250" s="87"/>
      <c r="C6250" s="87"/>
      <c r="R6250" s="89"/>
      <c r="S6250" s="89"/>
      <c r="T6250" s="89"/>
    </row>
    <row r="6251" spans="2:20" s="86" customFormat="1" ht="10.199999999999999">
      <c r="B6251" s="87"/>
      <c r="C6251" s="87"/>
      <c r="R6251" s="89"/>
      <c r="S6251" s="89"/>
      <c r="T6251" s="89"/>
    </row>
    <row r="6252" spans="2:20" s="86" customFormat="1" ht="10.199999999999999">
      <c r="B6252" s="87"/>
      <c r="C6252" s="87"/>
      <c r="R6252" s="89"/>
      <c r="S6252" s="89"/>
      <c r="T6252" s="89"/>
    </row>
    <row r="6253" spans="2:20" s="86" customFormat="1" ht="10.199999999999999">
      <c r="B6253" s="87"/>
      <c r="C6253" s="87"/>
      <c r="R6253" s="89"/>
      <c r="S6253" s="89"/>
      <c r="T6253" s="89"/>
    </row>
    <row r="6254" spans="2:20" s="86" customFormat="1" ht="10.199999999999999">
      <c r="B6254" s="87"/>
      <c r="C6254" s="87"/>
      <c r="R6254" s="89"/>
      <c r="S6254" s="89"/>
      <c r="T6254" s="89"/>
    </row>
    <row r="6255" spans="2:20" s="86" customFormat="1" ht="10.199999999999999">
      <c r="B6255" s="87"/>
      <c r="C6255" s="87"/>
      <c r="R6255" s="89"/>
      <c r="S6255" s="89"/>
      <c r="T6255" s="89"/>
    </row>
    <row r="6256" spans="2:20" s="86" customFormat="1" ht="10.199999999999999">
      <c r="B6256" s="87"/>
      <c r="C6256" s="87"/>
      <c r="R6256" s="89"/>
      <c r="S6256" s="89"/>
      <c r="T6256" s="89"/>
    </row>
    <row r="6257" spans="2:20" s="86" customFormat="1" ht="10.199999999999999">
      <c r="B6257" s="87"/>
      <c r="C6257" s="87"/>
      <c r="R6257" s="89"/>
      <c r="S6257" s="89"/>
      <c r="T6257" s="89"/>
    </row>
    <row r="6258" spans="2:20" s="86" customFormat="1" ht="10.199999999999999">
      <c r="B6258" s="87"/>
      <c r="C6258" s="87"/>
      <c r="R6258" s="89"/>
      <c r="S6258" s="89"/>
      <c r="T6258" s="89"/>
    </row>
    <row r="6259" spans="2:20" s="86" customFormat="1" ht="10.199999999999999">
      <c r="B6259" s="87"/>
      <c r="C6259" s="87"/>
      <c r="R6259" s="89"/>
      <c r="S6259" s="89"/>
      <c r="T6259" s="89"/>
    </row>
    <row r="6260" spans="2:20" s="86" customFormat="1" ht="10.199999999999999">
      <c r="B6260" s="87"/>
      <c r="C6260" s="87"/>
      <c r="R6260" s="89"/>
      <c r="S6260" s="89"/>
      <c r="T6260" s="89"/>
    </row>
    <row r="6261" spans="2:20" s="86" customFormat="1" ht="10.199999999999999">
      <c r="B6261" s="87"/>
      <c r="C6261" s="87"/>
      <c r="R6261" s="89"/>
      <c r="S6261" s="89"/>
      <c r="T6261" s="89"/>
    </row>
    <row r="6262" spans="2:20" s="86" customFormat="1" ht="10.199999999999999">
      <c r="B6262" s="87"/>
      <c r="C6262" s="87"/>
      <c r="R6262" s="89"/>
      <c r="S6262" s="89"/>
      <c r="T6262" s="89"/>
    </row>
    <row r="6263" spans="2:20" s="86" customFormat="1" ht="10.199999999999999">
      <c r="B6263" s="87"/>
      <c r="C6263" s="87"/>
      <c r="R6263" s="89"/>
      <c r="S6263" s="89"/>
      <c r="T6263" s="89"/>
    </row>
    <row r="6264" spans="2:20" s="86" customFormat="1" ht="10.199999999999999">
      <c r="B6264" s="87"/>
      <c r="C6264" s="87"/>
      <c r="R6264" s="89"/>
      <c r="S6264" s="89"/>
      <c r="T6264" s="89"/>
    </row>
    <row r="6265" spans="2:20" s="86" customFormat="1" ht="10.199999999999999">
      <c r="B6265" s="87"/>
      <c r="C6265" s="87"/>
      <c r="R6265" s="89"/>
      <c r="S6265" s="89"/>
      <c r="T6265" s="89"/>
    </row>
    <row r="6266" spans="2:20" s="86" customFormat="1" ht="10.199999999999999">
      <c r="B6266" s="87"/>
      <c r="C6266" s="87"/>
      <c r="R6266" s="89"/>
      <c r="S6266" s="89"/>
      <c r="T6266" s="89"/>
    </row>
    <row r="6267" spans="2:20" s="86" customFormat="1" ht="10.199999999999999">
      <c r="B6267" s="87"/>
      <c r="C6267" s="87"/>
      <c r="R6267" s="89"/>
      <c r="S6267" s="89"/>
      <c r="T6267" s="89"/>
    </row>
    <row r="6268" spans="2:20" s="86" customFormat="1" ht="10.199999999999999">
      <c r="B6268" s="87"/>
      <c r="C6268" s="87"/>
      <c r="R6268" s="89"/>
      <c r="S6268" s="89"/>
      <c r="T6268" s="89"/>
    </row>
    <row r="6269" spans="2:20" s="86" customFormat="1" ht="10.199999999999999">
      <c r="B6269" s="87"/>
      <c r="C6269" s="87"/>
      <c r="R6269" s="89"/>
      <c r="S6269" s="89"/>
      <c r="T6269" s="89"/>
    </row>
    <row r="6270" spans="2:20" s="86" customFormat="1" ht="10.199999999999999">
      <c r="B6270" s="87"/>
      <c r="C6270" s="87"/>
      <c r="R6270" s="89"/>
      <c r="S6270" s="89"/>
      <c r="T6270" s="89"/>
    </row>
    <row r="6271" spans="2:20" s="86" customFormat="1" ht="10.199999999999999">
      <c r="B6271" s="87"/>
      <c r="C6271" s="87"/>
      <c r="R6271" s="89"/>
      <c r="S6271" s="89"/>
      <c r="T6271" s="89"/>
    </row>
    <row r="6272" spans="2:20" s="86" customFormat="1" ht="10.199999999999999">
      <c r="B6272" s="87"/>
      <c r="C6272" s="87"/>
      <c r="R6272" s="89"/>
      <c r="S6272" s="89"/>
      <c r="T6272" s="89"/>
    </row>
    <row r="6273" spans="2:20" s="86" customFormat="1" ht="10.199999999999999">
      <c r="B6273" s="87"/>
      <c r="C6273" s="87"/>
      <c r="R6273" s="89"/>
      <c r="S6273" s="89"/>
      <c r="T6273" s="89"/>
    </row>
    <row r="6274" spans="2:20" s="86" customFormat="1" ht="10.199999999999999">
      <c r="B6274" s="87"/>
      <c r="C6274" s="87"/>
      <c r="R6274" s="89"/>
      <c r="S6274" s="89"/>
      <c r="T6274" s="89"/>
    </row>
    <row r="6275" spans="2:20" s="86" customFormat="1" ht="10.199999999999999">
      <c r="B6275" s="87"/>
      <c r="C6275" s="87"/>
      <c r="R6275" s="89"/>
      <c r="S6275" s="89"/>
      <c r="T6275" s="89"/>
    </row>
    <row r="6276" spans="2:20" s="86" customFormat="1" ht="10.199999999999999">
      <c r="B6276" s="87"/>
      <c r="C6276" s="87"/>
      <c r="R6276" s="89"/>
      <c r="S6276" s="89"/>
      <c r="T6276" s="89"/>
    </row>
    <row r="6277" spans="2:20" s="86" customFormat="1" ht="10.199999999999999">
      <c r="B6277" s="87"/>
      <c r="C6277" s="87"/>
      <c r="R6277" s="89"/>
      <c r="S6277" s="89"/>
      <c r="T6277" s="89"/>
    </row>
    <row r="6278" spans="2:20" s="86" customFormat="1" ht="10.199999999999999">
      <c r="B6278" s="87"/>
      <c r="C6278" s="87"/>
      <c r="R6278" s="89"/>
      <c r="S6278" s="89"/>
      <c r="T6278" s="89"/>
    </row>
    <row r="6279" spans="2:20" s="86" customFormat="1" ht="10.199999999999999">
      <c r="B6279" s="87"/>
      <c r="C6279" s="87"/>
      <c r="R6279" s="89"/>
      <c r="S6279" s="89"/>
      <c r="T6279" s="89"/>
    </row>
    <row r="6280" spans="2:20" s="86" customFormat="1" ht="10.199999999999999">
      <c r="B6280" s="87"/>
      <c r="C6280" s="87"/>
      <c r="R6280" s="89"/>
      <c r="S6280" s="89"/>
      <c r="T6280" s="89"/>
    </row>
    <row r="6281" spans="2:20" s="86" customFormat="1" ht="10.199999999999999">
      <c r="B6281" s="87"/>
      <c r="C6281" s="87"/>
      <c r="R6281" s="89"/>
      <c r="S6281" s="89"/>
      <c r="T6281" s="89"/>
    </row>
    <row r="6282" spans="2:20" s="86" customFormat="1" ht="10.199999999999999">
      <c r="B6282" s="87"/>
      <c r="C6282" s="87"/>
      <c r="R6282" s="89"/>
      <c r="S6282" s="89"/>
      <c r="T6282" s="89"/>
    </row>
    <row r="6283" spans="2:20" s="86" customFormat="1" ht="10.199999999999999">
      <c r="B6283" s="87"/>
      <c r="C6283" s="87"/>
      <c r="R6283" s="89"/>
      <c r="S6283" s="89"/>
      <c r="T6283" s="89"/>
    </row>
    <row r="6284" spans="2:20" s="86" customFormat="1" ht="10.199999999999999">
      <c r="B6284" s="87"/>
      <c r="C6284" s="87"/>
      <c r="R6284" s="89"/>
      <c r="S6284" s="89"/>
      <c r="T6284" s="89"/>
    </row>
    <row r="6285" spans="2:20" s="86" customFormat="1" ht="10.199999999999999">
      <c r="B6285" s="87"/>
      <c r="C6285" s="87"/>
      <c r="R6285" s="89"/>
      <c r="S6285" s="89"/>
      <c r="T6285" s="89"/>
    </row>
    <row r="6286" spans="2:20" s="86" customFormat="1" ht="10.199999999999999">
      <c r="B6286" s="87"/>
      <c r="C6286" s="87"/>
      <c r="R6286" s="89"/>
      <c r="S6286" s="89"/>
      <c r="T6286" s="89"/>
    </row>
    <row r="6287" spans="2:20" s="86" customFormat="1" ht="10.199999999999999">
      <c r="B6287" s="87"/>
      <c r="C6287" s="87"/>
      <c r="R6287" s="89"/>
      <c r="S6287" s="89"/>
      <c r="T6287" s="89"/>
    </row>
    <row r="6288" spans="2:20" s="86" customFormat="1" ht="10.199999999999999">
      <c r="B6288" s="87"/>
      <c r="C6288" s="87"/>
      <c r="R6288" s="89"/>
      <c r="S6288" s="89"/>
      <c r="T6288" s="89"/>
    </row>
    <row r="6289" spans="2:20" s="86" customFormat="1" ht="10.199999999999999">
      <c r="B6289" s="87"/>
      <c r="C6289" s="87"/>
      <c r="R6289" s="89"/>
      <c r="S6289" s="89"/>
      <c r="T6289" s="89"/>
    </row>
    <row r="6290" spans="2:20" s="86" customFormat="1" ht="10.199999999999999">
      <c r="B6290" s="87"/>
      <c r="C6290" s="87"/>
      <c r="R6290" s="89"/>
      <c r="S6290" s="89"/>
      <c r="T6290" s="89"/>
    </row>
    <row r="6291" spans="2:20" s="86" customFormat="1" ht="10.199999999999999">
      <c r="B6291" s="87"/>
      <c r="C6291" s="87"/>
      <c r="R6291" s="89"/>
      <c r="S6291" s="89"/>
      <c r="T6291" s="89"/>
    </row>
    <row r="6292" spans="2:20" s="86" customFormat="1" ht="10.199999999999999">
      <c r="B6292" s="87"/>
      <c r="C6292" s="87"/>
      <c r="R6292" s="89"/>
      <c r="S6292" s="89"/>
      <c r="T6292" s="89"/>
    </row>
    <row r="6293" spans="2:20" s="86" customFormat="1" ht="10.199999999999999">
      <c r="B6293" s="87"/>
      <c r="C6293" s="87"/>
      <c r="R6293" s="89"/>
      <c r="S6293" s="89"/>
      <c r="T6293" s="89"/>
    </row>
    <row r="6294" spans="2:20" s="86" customFormat="1" ht="10.199999999999999">
      <c r="B6294" s="87"/>
      <c r="C6294" s="87"/>
      <c r="R6294" s="89"/>
      <c r="S6294" s="89"/>
      <c r="T6294" s="89"/>
    </row>
    <row r="6295" spans="2:20" s="86" customFormat="1" ht="10.199999999999999">
      <c r="B6295" s="87"/>
      <c r="C6295" s="87"/>
      <c r="R6295" s="89"/>
      <c r="S6295" s="89"/>
      <c r="T6295" s="89"/>
    </row>
    <row r="6296" spans="2:20" s="86" customFormat="1" ht="10.199999999999999">
      <c r="B6296" s="87"/>
      <c r="C6296" s="87"/>
      <c r="R6296" s="89"/>
      <c r="S6296" s="89"/>
      <c r="T6296" s="89"/>
    </row>
    <row r="6297" spans="2:20" s="86" customFormat="1" ht="10.199999999999999">
      <c r="B6297" s="87"/>
      <c r="C6297" s="87"/>
      <c r="R6297" s="89"/>
      <c r="S6297" s="89"/>
      <c r="T6297" s="89"/>
    </row>
    <row r="6298" spans="2:20" s="86" customFormat="1" ht="10.199999999999999">
      <c r="B6298" s="87"/>
      <c r="C6298" s="87"/>
      <c r="R6298" s="89"/>
      <c r="S6298" s="89"/>
      <c r="T6298" s="89"/>
    </row>
    <row r="6299" spans="2:20" s="86" customFormat="1" ht="10.199999999999999">
      <c r="B6299" s="87"/>
      <c r="C6299" s="87"/>
      <c r="R6299" s="89"/>
      <c r="S6299" s="89"/>
      <c r="T6299" s="89"/>
    </row>
    <row r="6300" spans="2:20" s="86" customFormat="1" ht="10.199999999999999">
      <c r="B6300" s="87"/>
      <c r="C6300" s="87"/>
      <c r="R6300" s="89"/>
      <c r="S6300" s="89"/>
      <c r="T6300" s="89"/>
    </row>
    <row r="6301" spans="2:20" s="86" customFormat="1" ht="10.199999999999999">
      <c r="B6301" s="87"/>
      <c r="C6301" s="87"/>
      <c r="R6301" s="89"/>
      <c r="S6301" s="89"/>
      <c r="T6301" s="89"/>
    </row>
    <row r="6302" spans="2:20" s="86" customFormat="1" ht="10.199999999999999">
      <c r="B6302" s="87"/>
      <c r="C6302" s="87"/>
      <c r="R6302" s="89"/>
      <c r="S6302" s="89"/>
      <c r="T6302" s="89"/>
    </row>
    <row r="6303" spans="2:20" s="86" customFormat="1" ht="10.199999999999999">
      <c r="B6303" s="87"/>
      <c r="C6303" s="87"/>
      <c r="R6303" s="89"/>
      <c r="S6303" s="89"/>
      <c r="T6303" s="89"/>
    </row>
    <row r="6304" spans="2:20" s="86" customFormat="1" ht="10.199999999999999">
      <c r="B6304" s="87"/>
      <c r="C6304" s="87"/>
      <c r="R6304" s="89"/>
      <c r="S6304" s="89"/>
      <c r="T6304" s="89"/>
    </row>
    <row r="6305" spans="2:20" s="86" customFormat="1" ht="10.199999999999999">
      <c r="B6305" s="87"/>
      <c r="C6305" s="87"/>
      <c r="R6305" s="89"/>
      <c r="S6305" s="89"/>
      <c r="T6305" s="89"/>
    </row>
    <row r="6306" spans="2:20" s="86" customFormat="1" ht="10.199999999999999">
      <c r="B6306" s="87"/>
      <c r="C6306" s="87"/>
      <c r="R6306" s="89"/>
      <c r="S6306" s="89"/>
      <c r="T6306" s="89"/>
    </row>
    <row r="6307" spans="2:20" s="86" customFormat="1" ht="10.199999999999999">
      <c r="B6307" s="87"/>
      <c r="C6307" s="87"/>
      <c r="R6307" s="89"/>
      <c r="S6307" s="89"/>
      <c r="T6307" s="89"/>
    </row>
    <row r="6308" spans="2:20" s="86" customFormat="1" ht="10.199999999999999">
      <c r="B6308" s="87"/>
      <c r="C6308" s="87"/>
      <c r="R6308" s="89"/>
      <c r="S6308" s="89"/>
      <c r="T6308" s="89"/>
    </row>
    <row r="6309" spans="2:20" s="86" customFormat="1" ht="10.199999999999999">
      <c r="B6309" s="87"/>
      <c r="C6309" s="87"/>
      <c r="R6309" s="89"/>
      <c r="S6309" s="89"/>
      <c r="T6309" s="89"/>
    </row>
    <row r="6310" spans="2:20" s="86" customFormat="1" ht="10.199999999999999">
      <c r="B6310" s="87"/>
      <c r="C6310" s="87"/>
      <c r="R6310" s="89"/>
      <c r="S6310" s="89"/>
      <c r="T6310" s="89"/>
    </row>
    <row r="6311" spans="2:20" s="86" customFormat="1" ht="10.199999999999999">
      <c r="B6311" s="87"/>
      <c r="C6311" s="87"/>
      <c r="R6311" s="89"/>
      <c r="S6311" s="89"/>
      <c r="T6311" s="89"/>
    </row>
    <row r="6312" spans="2:20" s="86" customFormat="1" ht="10.199999999999999">
      <c r="B6312" s="87"/>
      <c r="C6312" s="87"/>
      <c r="R6312" s="89"/>
      <c r="S6312" s="89"/>
      <c r="T6312" s="89"/>
    </row>
    <row r="6313" spans="2:20" s="86" customFormat="1" ht="10.199999999999999">
      <c r="B6313" s="87"/>
      <c r="C6313" s="87"/>
      <c r="R6313" s="89"/>
      <c r="S6313" s="89"/>
      <c r="T6313" s="89"/>
    </row>
    <row r="6314" spans="2:20" s="86" customFormat="1" ht="10.199999999999999">
      <c r="B6314" s="87"/>
      <c r="C6314" s="87"/>
      <c r="R6314" s="89"/>
      <c r="S6314" s="89"/>
      <c r="T6314" s="89"/>
    </row>
    <row r="6315" spans="2:20" s="86" customFormat="1" ht="10.199999999999999">
      <c r="B6315" s="87"/>
      <c r="C6315" s="87"/>
      <c r="R6315" s="89"/>
      <c r="S6315" s="89"/>
      <c r="T6315" s="89"/>
    </row>
    <row r="6316" spans="2:20" s="86" customFormat="1" ht="10.199999999999999">
      <c r="B6316" s="87"/>
      <c r="C6316" s="87"/>
      <c r="R6316" s="89"/>
      <c r="S6316" s="89"/>
      <c r="T6316" s="89"/>
    </row>
    <row r="6317" spans="2:20" s="86" customFormat="1" ht="10.199999999999999">
      <c r="B6317" s="87"/>
      <c r="C6317" s="87"/>
      <c r="R6317" s="89"/>
      <c r="S6317" s="89"/>
      <c r="T6317" s="89"/>
    </row>
    <row r="6318" spans="2:20" s="86" customFormat="1" ht="10.199999999999999">
      <c r="B6318" s="87"/>
      <c r="C6318" s="87"/>
      <c r="R6318" s="89"/>
      <c r="S6318" s="89"/>
      <c r="T6318" s="89"/>
    </row>
    <row r="6319" spans="2:20" s="86" customFormat="1" ht="10.199999999999999">
      <c r="B6319" s="87"/>
      <c r="C6319" s="87"/>
      <c r="R6319" s="89"/>
      <c r="S6319" s="89"/>
      <c r="T6319" s="89"/>
    </row>
    <row r="6320" spans="2:20" s="86" customFormat="1" ht="10.199999999999999">
      <c r="B6320" s="87"/>
      <c r="C6320" s="87"/>
      <c r="R6320" s="89"/>
      <c r="S6320" s="89"/>
      <c r="T6320" s="89"/>
    </row>
    <row r="6321" spans="2:20" s="86" customFormat="1" ht="10.199999999999999">
      <c r="B6321" s="87"/>
      <c r="C6321" s="87"/>
      <c r="R6321" s="89"/>
      <c r="S6321" s="89"/>
      <c r="T6321" s="89"/>
    </row>
    <row r="6322" spans="2:20" s="86" customFormat="1" ht="10.199999999999999">
      <c r="B6322" s="87"/>
      <c r="C6322" s="87"/>
      <c r="R6322" s="89"/>
      <c r="S6322" s="89"/>
      <c r="T6322" s="89"/>
    </row>
    <row r="6323" spans="2:20" s="86" customFormat="1" ht="10.199999999999999">
      <c r="B6323" s="87"/>
      <c r="C6323" s="87"/>
      <c r="R6323" s="89"/>
      <c r="S6323" s="89"/>
      <c r="T6323" s="89"/>
    </row>
    <row r="6324" spans="2:20" s="86" customFormat="1" ht="10.199999999999999">
      <c r="B6324" s="87"/>
      <c r="C6324" s="87"/>
      <c r="R6324" s="89"/>
      <c r="S6324" s="89"/>
      <c r="T6324" s="89"/>
    </row>
    <row r="6325" spans="2:20" s="86" customFormat="1" ht="10.199999999999999">
      <c r="B6325" s="87"/>
      <c r="C6325" s="87"/>
      <c r="R6325" s="89"/>
      <c r="S6325" s="89"/>
      <c r="T6325" s="89"/>
    </row>
    <row r="6326" spans="2:20" s="86" customFormat="1" ht="10.199999999999999">
      <c r="B6326" s="87"/>
      <c r="C6326" s="87"/>
      <c r="R6326" s="89"/>
      <c r="S6326" s="89"/>
      <c r="T6326" s="89"/>
    </row>
    <row r="6327" spans="2:20" s="86" customFormat="1" ht="10.199999999999999">
      <c r="B6327" s="87"/>
      <c r="C6327" s="87"/>
      <c r="R6327" s="89"/>
      <c r="S6327" s="89"/>
      <c r="T6327" s="89"/>
    </row>
    <row r="6328" spans="2:20" s="86" customFormat="1" ht="10.199999999999999">
      <c r="B6328" s="87"/>
      <c r="C6328" s="87"/>
      <c r="R6328" s="89"/>
      <c r="S6328" s="89"/>
      <c r="T6328" s="89"/>
    </row>
    <row r="6329" spans="2:20" s="86" customFormat="1" ht="10.199999999999999">
      <c r="B6329" s="87"/>
      <c r="C6329" s="87"/>
      <c r="R6329" s="89"/>
      <c r="S6329" s="89"/>
      <c r="T6329" s="89"/>
    </row>
    <row r="6330" spans="2:20" s="86" customFormat="1" ht="10.199999999999999">
      <c r="B6330" s="87"/>
      <c r="C6330" s="87"/>
      <c r="R6330" s="89"/>
      <c r="S6330" s="89"/>
      <c r="T6330" s="89"/>
    </row>
    <row r="6331" spans="2:20" s="86" customFormat="1" ht="10.199999999999999">
      <c r="B6331" s="87"/>
      <c r="C6331" s="87"/>
      <c r="R6331" s="89"/>
      <c r="S6331" s="89"/>
      <c r="T6331" s="89"/>
    </row>
    <row r="6332" spans="2:20" s="86" customFormat="1" ht="10.199999999999999">
      <c r="B6332" s="87"/>
      <c r="C6332" s="87"/>
      <c r="R6332" s="89"/>
      <c r="S6332" s="89"/>
      <c r="T6332" s="89"/>
    </row>
    <row r="6333" spans="2:20" s="86" customFormat="1" ht="10.199999999999999">
      <c r="B6333" s="87"/>
      <c r="C6333" s="87"/>
      <c r="R6333" s="89"/>
      <c r="S6333" s="89"/>
      <c r="T6333" s="89"/>
    </row>
    <row r="6334" spans="2:20" s="86" customFormat="1" ht="10.199999999999999">
      <c r="B6334" s="87"/>
      <c r="C6334" s="87"/>
      <c r="R6334" s="89"/>
      <c r="S6334" s="89"/>
      <c r="T6334" s="89"/>
    </row>
    <row r="6335" spans="2:20" s="86" customFormat="1" ht="10.199999999999999">
      <c r="B6335" s="87"/>
      <c r="C6335" s="87"/>
      <c r="R6335" s="89"/>
      <c r="S6335" s="89"/>
      <c r="T6335" s="89"/>
    </row>
    <row r="6336" spans="2:20" s="86" customFormat="1" ht="10.199999999999999">
      <c r="B6336" s="87"/>
      <c r="C6336" s="87"/>
      <c r="R6336" s="89"/>
      <c r="S6336" s="89"/>
      <c r="T6336" s="89"/>
    </row>
    <row r="6337" spans="2:20" s="86" customFormat="1" ht="10.199999999999999">
      <c r="B6337" s="87"/>
      <c r="C6337" s="87"/>
      <c r="R6337" s="89"/>
      <c r="S6337" s="89"/>
      <c r="T6337" s="89"/>
    </row>
    <row r="6338" spans="2:20" s="86" customFormat="1" ht="10.199999999999999">
      <c r="B6338" s="87"/>
      <c r="C6338" s="87"/>
      <c r="R6338" s="89"/>
      <c r="S6338" s="89"/>
      <c r="T6338" s="89"/>
    </row>
    <row r="6339" spans="2:20" s="86" customFormat="1" ht="10.199999999999999">
      <c r="B6339" s="87"/>
      <c r="C6339" s="87"/>
      <c r="R6339" s="89"/>
      <c r="S6339" s="89"/>
      <c r="T6339" s="89"/>
    </row>
    <row r="6340" spans="2:20" s="86" customFormat="1" ht="10.199999999999999">
      <c r="B6340" s="87"/>
      <c r="C6340" s="87"/>
      <c r="R6340" s="89"/>
      <c r="S6340" s="89"/>
      <c r="T6340" s="89"/>
    </row>
    <row r="6341" spans="2:20" s="86" customFormat="1" ht="10.199999999999999">
      <c r="B6341" s="87"/>
      <c r="C6341" s="87"/>
      <c r="R6341" s="89"/>
      <c r="S6341" s="89"/>
      <c r="T6341" s="89"/>
    </row>
    <row r="6342" spans="2:20" s="86" customFormat="1" ht="10.199999999999999">
      <c r="B6342" s="87"/>
      <c r="C6342" s="87"/>
      <c r="R6342" s="89"/>
      <c r="S6342" s="89"/>
      <c r="T6342" s="89"/>
    </row>
    <row r="6343" spans="2:20" s="86" customFormat="1" ht="10.199999999999999">
      <c r="B6343" s="87"/>
      <c r="C6343" s="87"/>
      <c r="R6343" s="89"/>
      <c r="S6343" s="89"/>
      <c r="T6343" s="89"/>
    </row>
    <row r="6344" spans="2:20" s="86" customFormat="1" ht="10.199999999999999">
      <c r="B6344" s="87"/>
      <c r="C6344" s="87"/>
      <c r="R6344" s="89"/>
      <c r="S6344" s="89"/>
      <c r="T6344" s="89"/>
    </row>
    <row r="6345" spans="2:20" s="86" customFormat="1" ht="10.199999999999999">
      <c r="B6345" s="87"/>
      <c r="C6345" s="87"/>
      <c r="R6345" s="89"/>
      <c r="S6345" s="89"/>
      <c r="T6345" s="89"/>
    </row>
    <row r="6346" spans="2:20" s="86" customFormat="1" ht="10.199999999999999">
      <c r="B6346" s="87"/>
      <c r="C6346" s="87"/>
      <c r="R6346" s="89"/>
      <c r="S6346" s="89"/>
      <c r="T6346" s="89"/>
    </row>
    <row r="6347" spans="2:20" s="86" customFormat="1" ht="10.199999999999999">
      <c r="B6347" s="87"/>
      <c r="C6347" s="87"/>
      <c r="R6347" s="89"/>
      <c r="S6347" s="89"/>
      <c r="T6347" s="89"/>
    </row>
    <row r="6348" spans="2:20" s="86" customFormat="1" ht="10.199999999999999">
      <c r="B6348" s="87"/>
      <c r="C6348" s="87"/>
      <c r="R6348" s="89"/>
      <c r="S6348" s="89"/>
      <c r="T6348" s="89"/>
    </row>
    <row r="6349" spans="2:20" s="86" customFormat="1" ht="10.199999999999999">
      <c r="B6349" s="87"/>
      <c r="C6349" s="87"/>
      <c r="R6349" s="89"/>
      <c r="S6349" s="89"/>
      <c r="T6349" s="89"/>
    </row>
    <row r="6350" spans="2:20" s="86" customFormat="1" ht="10.199999999999999">
      <c r="B6350" s="87"/>
      <c r="C6350" s="87"/>
      <c r="R6350" s="89"/>
      <c r="S6350" s="89"/>
      <c r="T6350" s="89"/>
    </row>
    <row r="6351" spans="2:20" s="86" customFormat="1" ht="10.199999999999999">
      <c r="B6351" s="87"/>
      <c r="C6351" s="87"/>
      <c r="R6351" s="89"/>
      <c r="S6351" s="89"/>
      <c r="T6351" s="89"/>
    </row>
    <row r="6352" spans="2:20" s="86" customFormat="1" ht="10.199999999999999">
      <c r="B6352" s="87"/>
      <c r="C6352" s="87"/>
      <c r="R6352" s="89"/>
      <c r="S6352" s="89"/>
      <c r="T6352" s="89"/>
    </row>
    <row r="6353" spans="2:20" s="86" customFormat="1" ht="10.199999999999999">
      <c r="B6353" s="87"/>
      <c r="C6353" s="87"/>
      <c r="R6353" s="89"/>
      <c r="S6353" s="89"/>
      <c r="T6353" s="89"/>
    </row>
    <row r="6354" spans="2:20" s="86" customFormat="1" ht="10.199999999999999">
      <c r="B6354" s="87"/>
      <c r="C6354" s="87"/>
      <c r="R6354" s="89"/>
      <c r="S6354" s="89"/>
      <c r="T6354" s="89"/>
    </row>
    <row r="6355" spans="2:20" s="86" customFormat="1" ht="10.199999999999999">
      <c r="B6355" s="87"/>
      <c r="C6355" s="87"/>
      <c r="R6355" s="89"/>
      <c r="S6355" s="89"/>
      <c r="T6355" s="89"/>
    </row>
    <row r="6356" spans="2:20" s="86" customFormat="1" ht="10.199999999999999">
      <c r="B6356" s="87"/>
      <c r="C6356" s="87"/>
      <c r="R6356" s="89"/>
      <c r="S6356" s="89"/>
      <c r="T6356" s="89"/>
    </row>
    <row r="6357" spans="2:20" s="86" customFormat="1" ht="10.199999999999999">
      <c r="B6357" s="87"/>
      <c r="C6357" s="87"/>
      <c r="R6357" s="89"/>
      <c r="S6357" s="89"/>
      <c r="T6357" s="89"/>
    </row>
    <row r="6358" spans="2:20" s="86" customFormat="1" ht="10.199999999999999">
      <c r="B6358" s="87"/>
      <c r="C6358" s="87"/>
      <c r="R6358" s="89"/>
      <c r="S6358" s="89"/>
      <c r="T6358" s="89"/>
    </row>
    <row r="6359" spans="2:20" s="86" customFormat="1" ht="10.199999999999999">
      <c r="B6359" s="87"/>
      <c r="C6359" s="87"/>
      <c r="R6359" s="89"/>
      <c r="S6359" s="89"/>
      <c r="T6359" s="89"/>
    </row>
    <row r="6360" spans="2:20" s="86" customFormat="1" ht="10.199999999999999">
      <c r="B6360" s="87"/>
      <c r="C6360" s="87"/>
      <c r="R6360" s="89"/>
      <c r="S6360" s="89"/>
      <c r="T6360" s="89"/>
    </row>
    <row r="6361" spans="2:20" s="86" customFormat="1" ht="10.199999999999999">
      <c r="B6361" s="87"/>
      <c r="C6361" s="87"/>
      <c r="R6361" s="89"/>
      <c r="S6361" s="89"/>
      <c r="T6361" s="89"/>
    </row>
    <row r="6362" spans="2:20" s="86" customFormat="1" ht="10.199999999999999">
      <c r="B6362" s="87"/>
      <c r="C6362" s="87"/>
      <c r="R6362" s="89"/>
      <c r="S6362" s="89"/>
      <c r="T6362" s="89"/>
    </row>
    <row r="6363" spans="2:20" s="86" customFormat="1" ht="10.199999999999999">
      <c r="B6363" s="87"/>
      <c r="C6363" s="87"/>
      <c r="R6363" s="89"/>
      <c r="S6363" s="89"/>
      <c r="T6363" s="89"/>
    </row>
    <row r="6364" spans="2:20" s="86" customFormat="1" ht="10.199999999999999">
      <c r="B6364" s="87"/>
      <c r="C6364" s="87"/>
      <c r="R6364" s="89"/>
      <c r="S6364" s="89"/>
      <c r="T6364" s="89"/>
    </row>
    <row r="6365" spans="2:20" s="86" customFormat="1" ht="10.199999999999999">
      <c r="B6365" s="87"/>
      <c r="C6365" s="87"/>
      <c r="R6365" s="89"/>
      <c r="S6365" s="89"/>
      <c r="T6365" s="89"/>
    </row>
    <row r="6366" spans="2:20" s="86" customFormat="1" ht="10.199999999999999">
      <c r="B6366" s="87"/>
      <c r="C6366" s="87"/>
      <c r="R6366" s="89"/>
      <c r="S6366" s="89"/>
      <c r="T6366" s="89"/>
    </row>
    <row r="6367" spans="2:20" s="86" customFormat="1" ht="10.199999999999999">
      <c r="B6367" s="87"/>
      <c r="C6367" s="87"/>
      <c r="R6367" s="89"/>
      <c r="S6367" s="89"/>
      <c r="T6367" s="89"/>
    </row>
    <row r="6368" spans="2:20" s="86" customFormat="1" ht="10.199999999999999">
      <c r="B6368" s="87"/>
      <c r="C6368" s="87"/>
      <c r="R6368" s="89"/>
      <c r="S6368" s="89"/>
      <c r="T6368" s="89"/>
    </row>
    <row r="6369" spans="2:20" s="86" customFormat="1" ht="10.199999999999999">
      <c r="B6369" s="87"/>
      <c r="C6369" s="87"/>
      <c r="R6369" s="89"/>
      <c r="S6369" s="89"/>
      <c r="T6369" s="89"/>
    </row>
    <row r="6370" spans="2:20" s="86" customFormat="1" ht="10.199999999999999">
      <c r="B6370" s="87"/>
      <c r="C6370" s="87"/>
      <c r="R6370" s="89"/>
      <c r="S6370" s="89"/>
      <c r="T6370" s="89"/>
    </row>
    <row r="6371" spans="2:20" s="86" customFormat="1" ht="10.199999999999999">
      <c r="B6371" s="87"/>
      <c r="C6371" s="87"/>
      <c r="R6371" s="89"/>
      <c r="S6371" s="89"/>
      <c r="T6371" s="89"/>
    </row>
    <row r="6372" spans="2:20" s="86" customFormat="1" ht="10.199999999999999">
      <c r="B6372" s="87"/>
      <c r="C6372" s="87"/>
      <c r="R6372" s="89"/>
      <c r="S6372" s="89"/>
      <c r="T6372" s="89"/>
    </row>
    <row r="6373" spans="2:20" s="86" customFormat="1" ht="10.199999999999999">
      <c r="B6373" s="87"/>
      <c r="C6373" s="87"/>
      <c r="R6373" s="89"/>
      <c r="S6373" s="89"/>
      <c r="T6373" s="89"/>
    </row>
    <row r="6374" spans="2:20" s="86" customFormat="1" ht="10.199999999999999">
      <c r="B6374" s="87"/>
      <c r="C6374" s="87"/>
      <c r="R6374" s="89"/>
      <c r="S6374" s="89"/>
      <c r="T6374" s="89"/>
    </row>
    <row r="6375" spans="2:20" s="86" customFormat="1" ht="10.199999999999999">
      <c r="B6375" s="87"/>
      <c r="C6375" s="87"/>
      <c r="R6375" s="89"/>
      <c r="S6375" s="89"/>
      <c r="T6375" s="89"/>
    </row>
    <row r="6376" spans="2:20" s="86" customFormat="1" ht="10.199999999999999">
      <c r="B6376" s="87"/>
      <c r="C6376" s="87"/>
      <c r="R6376" s="89"/>
      <c r="S6376" s="89"/>
      <c r="T6376" s="89"/>
    </row>
    <row r="6377" spans="2:20" s="86" customFormat="1" ht="10.199999999999999">
      <c r="B6377" s="87"/>
      <c r="C6377" s="87"/>
      <c r="R6377" s="89"/>
      <c r="S6377" s="89"/>
      <c r="T6377" s="89"/>
    </row>
    <row r="6378" spans="2:20" s="86" customFormat="1" ht="10.199999999999999">
      <c r="B6378" s="87"/>
      <c r="C6378" s="87"/>
      <c r="R6378" s="89"/>
      <c r="S6378" s="89"/>
      <c r="T6378" s="89"/>
    </row>
    <row r="6379" spans="2:20" s="86" customFormat="1" ht="10.199999999999999">
      <c r="B6379" s="87"/>
      <c r="C6379" s="87"/>
      <c r="R6379" s="89"/>
      <c r="S6379" s="89"/>
      <c r="T6379" s="89"/>
    </row>
    <row r="6380" spans="2:20" s="86" customFormat="1" ht="10.199999999999999">
      <c r="B6380" s="87"/>
      <c r="C6380" s="87"/>
      <c r="R6380" s="89"/>
      <c r="S6380" s="89"/>
      <c r="T6380" s="89"/>
    </row>
    <row r="6381" spans="2:20" s="86" customFormat="1" ht="10.199999999999999">
      <c r="B6381" s="87"/>
      <c r="C6381" s="87"/>
      <c r="R6381" s="89"/>
      <c r="S6381" s="89"/>
      <c r="T6381" s="89"/>
    </row>
    <row r="6382" spans="2:20" s="86" customFormat="1" ht="10.199999999999999">
      <c r="B6382" s="87"/>
      <c r="C6382" s="87"/>
      <c r="R6382" s="89"/>
      <c r="S6382" s="89"/>
      <c r="T6382" s="89"/>
    </row>
    <row r="6383" spans="2:20" s="86" customFormat="1" ht="10.199999999999999">
      <c r="B6383" s="87"/>
      <c r="C6383" s="87"/>
      <c r="R6383" s="89"/>
      <c r="S6383" s="89"/>
      <c r="T6383" s="89"/>
    </row>
    <row r="6384" spans="2:20" s="86" customFormat="1" ht="10.199999999999999">
      <c r="B6384" s="87"/>
      <c r="C6384" s="87"/>
      <c r="R6384" s="89"/>
      <c r="S6384" s="89"/>
      <c r="T6384" s="89"/>
    </row>
    <row r="6385" spans="2:20" s="86" customFormat="1" ht="10.199999999999999">
      <c r="B6385" s="87"/>
      <c r="C6385" s="87"/>
      <c r="R6385" s="89"/>
      <c r="S6385" s="89"/>
      <c r="T6385" s="89"/>
    </row>
    <row r="6386" spans="2:20" s="86" customFormat="1" ht="10.199999999999999">
      <c r="B6386" s="87"/>
      <c r="C6386" s="87"/>
      <c r="R6386" s="89"/>
      <c r="S6386" s="89"/>
      <c r="T6386" s="89"/>
    </row>
    <row r="6387" spans="2:20" s="86" customFormat="1" ht="10.199999999999999">
      <c r="B6387" s="87"/>
      <c r="C6387" s="87"/>
      <c r="R6387" s="89"/>
      <c r="S6387" s="89"/>
      <c r="T6387" s="89"/>
    </row>
    <row r="6388" spans="2:20" s="86" customFormat="1" ht="10.199999999999999">
      <c r="B6388" s="87"/>
      <c r="C6388" s="87"/>
      <c r="R6388" s="89"/>
      <c r="S6388" s="89"/>
      <c r="T6388" s="89"/>
    </row>
    <row r="6389" spans="2:20" s="86" customFormat="1" ht="10.199999999999999">
      <c r="B6389" s="87"/>
      <c r="C6389" s="87"/>
      <c r="R6389" s="89"/>
      <c r="S6389" s="89"/>
      <c r="T6389" s="89"/>
    </row>
    <row r="6390" spans="2:20" s="86" customFormat="1" ht="10.199999999999999">
      <c r="B6390" s="87"/>
      <c r="C6390" s="87"/>
      <c r="R6390" s="89"/>
      <c r="S6390" s="89"/>
      <c r="T6390" s="89"/>
    </row>
    <row r="6391" spans="2:20" s="86" customFormat="1" ht="10.199999999999999">
      <c r="B6391" s="87"/>
      <c r="C6391" s="87"/>
      <c r="R6391" s="89"/>
      <c r="S6391" s="89"/>
      <c r="T6391" s="89"/>
    </row>
    <row r="6392" spans="2:20" s="86" customFormat="1" ht="10.199999999999999">
      <c r="B6392" s="87"/>
      <c r="C6392" s="87"/>
      <c r="R6392" s="89"/>
      <c r="S6392" s="89"/>
      <c r="T6392" s="89"/>
    </row>
    <row r="6393" spans="2:20" s="86" customFormat="1" ht="10.199999999999999">
      <c r="B6393" s="87"/>
      <c r="C6393" s="87"/>
      <c r="R6393" s="89"/>
      <c r="S6393" s="89"/>
      <c r="T6393" s="89"/>
    </row>
    <row r="6394" spans="2:20" s="86" customFormat="1" ht="10.199999999999999">
      <c r="B6394" s="87"/>
      <c r="C6394" s="87"/>
      <c r="R6394" s="89"/>
      <c r="S6394" s="89"/>
      <c r="T6394" s="89"/>
    </row>
    <row r="6395" spans="2:20" s="86" customFormat="1" ht="10.199999999999999">
      <c r="B6395" s="87"/>
      <c r="C6395" s="87"/>
      <c r="R6395" s="89"/>
      <c r="S6395" s="89"/>
      <c r="T6395" s="89"/>
    </row>
    <row r="6396" spans="2:20" s="86" customFormat="1" ht="10.199999999999999">
      <c r="B6396" s="87"/>
      <c r="C6396" s="87"/>
      <c r="R6396" s="89"/>
      <c r="S6396" s="89"/>
      <c r="T6396" s="89"/>
    </row>
    <row r="6397" spans="2:20" s="86" customFormat="1" ht="10.199999999999999">
      <c r="B6397" s="87"/>
      <c r="C6397" s="87"/>
      <c r="R6397" s="89"/>
      <c r="S6397" s="89"/>
      <c r="T6397" s="89"/>
    </row>
    <row r="6398" spans="2:20" s="86" customFormat="1" ht="10.199999999999999">
      <c r="B6398" s="87"/>
      <c r="C6398" s="87"/>
      <c r="R6398" s="89"/>
      <c r="S6398" s="89"/>
      <c r="T6398" s="89"/>
    </row>
    <row r="6399" spans="2:20" s="86" customFormat="1" ht="10.199999999999999">
      <c r="B6399" s="87"/>
      <c r="C6399" s="87"/>
      <c r="R6399" s="89"/>
      <c r="S6399" s="89"/>
      <c r="T6399" s="89"/>
    </row>
    <row r="6400" spans="2:20" s="86" customFormat="1" ht="10.199999999999999">
      <c r="B6400" s="87"/>
      <c r="C6400" s="87"/>
      <c r="R6400" s="89"/>
      <c r="S6400" s="89"/>
      <c r="T6400" s="89"/>
    </row>
    <row r="6401" spans="2:20" s="86" customFormat="1" ht="10.199999999999999">
      <c r="B6401" s="87"/>
      <c r="C6401" s="87"/>
      <c r="R6401" s="89"/>
      <c r="S6401" s="89"/>
      <c r="T6401" s="89"/>
    </row>
    <row r="6402" spans="2:20" s="86" customFormat="1" ht="10.199999999999999">
      <c r="B6402" s="87"/>
      <c r="C6402" s="87"/>
      <c r="R6402" s="89"/>
      <c r="S6402" s="89"/>
      <c r="T6402" s="89"/>
    </row>
    <row r="6403" spans="2:20" s="86" customFormat="1" ht="10.199999999999999">
      <c r="B6403" s="87"/>
      <c r="C6403" s="87"/>
      <c r="R6403" s="89"/>
      <c r="S6403" s="89"/>
      <c r="T6403" s="89"/>
    </row>
    <row r="6404" spans="2:20" s="86" customFormat="1" ht="10.199999999999999">
      <c r="B6404" s="87"/>
      <c r="C6404" s="87"/>
      <c r="R6404" s="89"/>
      <c r="S6404" s="89"/>
      <c r="T6404" s="89"/>
    </row>
    <row r="6405" spans="2:20" s="86" customFormat="1" ht="10.199999999999999">
      <c r="B6405" s="87"/>
      <c r="C6405" s="87"/>
      <c r="R6405" s="89"/>
      <c r="S6405" s="89"/>
      <c r="T6405" s="89"/>
    </row>
    <row r="6406" spans="2:20" s="86" customFormat="1" ht="10.199999999999999">
      <c r="B6406" s="87"/>
      <c r="C6406" s="87"/>
      <c r="R6406" s="89"/>
      <c r="S6406" s="89"/>
      <c r="T6406" s="89"/>
    </row>
    <row r="6407" spans="2:20" s="86" customFormat="1" ht="10.199999999999999">
      <c r="B6407" s="87"/>
      <c r="C6407" s="87"/>
      <c r="R6407" s="89"/>
      <c r="S6407" s="89"/>
      <c r="T6407" s="89"/>
    </row>
    <row r="6408" spans="2:20" s="86" customFormat="1" ht="10.199999999999999">
      <c r="B6408" s="87"/>
      <c r="C6408" s="87"/>
      <c r="R6408" s="89"/>
      <c r="S6408" s="89"/>
      <c r="T6408" s="89"/>
    </row>
    <row r="6409" spans="2:20" s="86" customFormat="1" ht="10.199999999999999">
      <c r="B6409" s="87"/>
      <c r="C6409" s="87"/>
      <c r="R6409" s="89"/>
      <c r="S6409" s="89"/>
      <c r="T6409" s="89"/>
    </row>
    <row r="6410" spans="2:20" s="86" customFormat="1" ht="10.199999999999999">
      <c r="B6410" s="87"/>
      <c r="C6410" s="87"/>
      <c r="R6410" s="89"/>
      <c r="S6410" s="89"/>
      <c r="T6410" s="89"/>
    </row>
    <row r="6411" spans="2:20" s="86" customFormat="1" ht="10.199999999999999">
      <c r="B6411" s="87"/>
      <c r="C6411" s="87"/>
      <c r="R6411" s="89"/>
      <c r="S6411" s="89"/>
      <c r="T6411" s="89"/>
    </row>
    <row r="6412" spans="2:20" s="86" customFormat="1" ht="10.199999999999999">
      <c r="B6412" s="87"/>
      <c r="C6412" s="87"/>
      <c r="R6412" s="89"/>
      <c r="S6412" s="89"/>
      <c r="T6412" s="89"/>
    </row>
    <row r="6413" spans="2:20" s="86" customFormat="1" ht="10.199999999999999">
      <c r="B6413" s="87"/>
      <c r="C6413" s="87"/>
      <c r="R6413" s="89"/>
      <c r="S6413" s="89"/>
      <c r="T6413" s="89"/>
    </row>
    <row r="6414" spans="2:20" s="86" customFormat="1" ht="10.199999999999999">
      <c r="B6414" s="87"/>
      <c r="C6414" s="87"/>
      <c r="R6414" s="89"/>
      <c r="S6414" s="89"/>
      <c r="T6414" s="89"/>
    </row>
    <row r="6415" spans="2:20" s="86" customFormat="1" ht="10.199999999999999">
      <c r="B6415" s="87"/>
      <c r="C6415" s="87"/>
      <c r="R6415" s="89"/>
      <c r="S6415" s="89"/>
      <c r="T6415" s="89"/>
    </row>
    <row r="6416" spans="2:20" s="86" customFormat="1" ht="10.199999999999999">
      <c r="B6416" s="87"/>
      <c r="C6416" s="87"/>
      <c r="R6416" s="89"/>
      <c r="S6416" s="89"/>
      <c r="T6416" s="89"/>
    </row>
    <row r="6417" spans="2:20" s="86" customFormat="1" ht="10.199999999999999">
      <c r="B6417" s="87"/>
      <c r="C6417" s="87"/>
      <c r="R6417" s="89"/>
      <c r="S6417" s="89"/>
      <c r="T6417" s="89"/>
    </row>
    <row r="6418" spans="2:20" s="86" customFormat="1" ht="10.199999999999999">
      <c r="B6418" s="87"/>
      <c r="C6418" s="87"/>
      <c r="R6418" s="89"/>
      <c r="S6418" s="89"/>
      <c r="T6418" s="89"/>
    </row>
    <row r="6419" spans="2:20" s="86" customFormat="1" ht="10.199999999999999">
      <c r="B6419" s="87"/>
      <c r="C6419" s="87"/>
      <c r="R6419" s="89"/>
      <c r="S6419" s="89"/>
      <c r="T6419" s="89"/>
    </row>
    <row r="6420" spans="2:20" s="86" customFormat="1" ht="10.199999999999999">
      <c r="B6420" s="87"/>
      <c r="C6420" s="87"/>
      <c r="R6420" s="89"/>
      <c r="S6420" s="89"/>
      <c r="T6420" s="89"/>
    </row>
    <row r="6421" spans="2:20" s="86" customFormat="1" ht="10.199999999999999">
      <c r="B6421" s="87"/>
      <c r="C6421" s="87"/>
      <c r="R6421" s="89"/>
      <c r="S6421" s="89"/>
      <c r="T6421" s="89"/>
    </row>
    <row r="6422" spans="2:20" s="86" customFormat="1" ht="10.199999999999999">
      <c r="B6422" s="87"/>
      <c r="C6422" s="87"/>
      <c r="R6422" s="89"/>
      <c r="S6422" s="89"/>
      <c r="T6422" s="89"/>
    </row>
    <row r="6423" spans="2:20" s="86" customFormat="1" ht="10.199999999999999">
      <c r="B6423" s="87"/>
      <c r="C6423" s="87"/>
      <c r="R6423" s="89"/>
      <c r="S6423" s="89"/>
      <c r="T6423" s="89"/>
    </row>
    <row r="6424" spans="2:20" s="86" customFormat="1" ht="10.199999999999999">
      <c r="B6424" s="87"/>
      <c r="C6424" s="87"/>
      <c r="R6424" s="89"/>
      <c r="S6424" s="89"/>
      <c r="T6424" s="89"/>
    </row>
    <row r="6425" spans="2:20" s="86" customFormat="1" ht="10.199999999999999">
      <c r="B6425" s="87"/>
      <c r="C6425" s="87"/>
      <c r="R6425" s="89"/>
      <c r="S6425" s="89"/>
      <c r="T6425" s="89"/>
    </row>
    <row r="6426" spans="2:20" s="86" customFormat="1" ht="10.199999999999999">
      <c r="B6426" s="87"/>
      <c r="C6426" s="87"/>
      <c r="R6426" s="89"/>
      <c r="S6426" s="89"/>
      <c r="T6426" s="89"/>
    </row>
    <row r="6427" spans="2:20" s="86" customFormat="1" ht="10.199999999999999">
      <c r="B6427" s="87"/>
      <c r="C6427" s="87"/>
      <c r="R6427" s="89"/>
      <c r="S6427" s="89"/>
      <c r="T6427" s="89"/>
    </row>
    <row r="6428" spans="2:20" s="86" customFormat="1" ht="10.199999999999999">
      <c r="B6428" s="87"/>
      <c r="C6428" s="87"/>
      <c r="R6428" s="89"/>
      <c r="S6428" s="89"/>
      <c r="T6428" s="89"/>
    </row>
    <row r="6429" spans="2:20" s="86" customFormat="1" ht="10.199999999999999">
      <c r="B6429" s="87"/>
      <c r="C6429" s="87"/>
      <c r="R6429" s="89"/>
      <c r="S6429" s="89"/>
      <c r="T6429" s="89"/>
    </row>
    <row r="6430" spans="2:20" s="86" customFormat="1" ht="10.199999999999999">
      <c r="B6430" s="87"/>
      <c r="C6430" s="87"/>
      <c r="R6430" s="89"/>
      <c r="S6430" s="89"/>
      <c r="T6430" s="89"/>
    </row>
    <row r="6431" spans="2:20" s="86" customFormat="1" ht="10.199999999999999">
      <c r="B6431" s="87"/>
      <c r="C6431" s="87"/>
      <c r="R6431" s="89"/>
      <c r="S6431" s="89"/>
      <c r="T6431" s="89"/>
    </row>
    <row r="6432" spans="2:20" s="86" customFormat="1" ht="10.199999999999999">
      <c r="B6432" s="87"/>
      <c r="C6432" s="87"/>
      <c r="R6432" s="89"/>
      <c r="S6432" s="89"/>
      <c r="T6432" s="89"/>
    </row>
    <row r="6433" spans="2:20" s="86" customFormat="1" ht="10.199999999999999">
      <c r="B6433" s="87"/>
      <c r="C6433" s="87"/>
      <c r="R6433" s="89"/>
      <c r="S6433" s="89"/>
      <c r="T6433" s="89"/>
    </row>
    <row r="6434" spans="2:20" s="86" customFormat="1" ht="10.199999999999999">
      <c r="B6434" s="87"/>
      <c r="C6434" s="87"/>
      <c r="R6434" s="89"/>
      <c r="S6434" s="89"/>
      <c r="T6434" s="89"/>
    </row>
    <row r="6435" spans="2:20" s="86" customFormat="1" ht="10.199999999999999">
      <c r="B6435" s="87"/>
      <c r="C6435" s="87"/>
      <c r="R6435" s="89"/>
      <c r="S6435" s="89"/>
      <c r="T6435" s="89"/>
    </row>
    <row r="6436" spans="2:20" s="86" customFormat="1" ht="10.199999999999999">
      <c r="B6436" s="87"/>
      <c r="C6436" s="87"/>
      <c r="R6436" s="89"/>
      <c r="S6436" s="89"/>
      <c r="T6436" s="89"/>
    </row>
    <row r="6437" spans="2:20" s="86" customFormat="1" ht="10.199999999999999">
      <c r="B6437" s="87"/>
      <c r="C6437" s="87"/>
      <c r="R6437" s="89"/>
      <c r="S6437" s="89"/>
      <c r="T6437" s="89"/>
    </row>
    <row r="6438" spans="2:20" s="86" customFormat="1" ht="10.199999999999999">
      <c r="B6438" s="87"/>
      <c r="C6438" s="87"/>
      <c r="R6438" s="89"/>
      <c r="S6438" s="89"/>
      <c r="T6438" s="89"/>
    </row>
    <row r="6439" spans="2:20" s="86" customFormat="1" ht="10.199999999999999">
      <c r="B6439" s="87"/>
      <c r="C6439" s="87"/>
      <c r="R6439" s="89"/>
      <c r="S6439" s="89"/>
      <c r="T6439" s="89"/>
    </row>
    <row r="6440" spans="2:20" s="86" customFormat="1" ht="10.199999999999999">
      <c r="B6440" s="87"/>
      <c r="C6440" s="87"/>
      <c r="R6440" s="89"/>
      <c r="S6440" s="89"/>
      <c r="T6440" s="89"/>
    </row>
    <row r="6441" spans="2:20" s="86" customFormat="1" ht="10.199999999999999">
      <c r="B6441" s="87"/>
      <c r="C6441" s="87"/>
      <c r="R6441" s="89"/>
      <c r="S6441" s="89"/>
      <c r="T6441" s="89"/>
    </row>
    <row r="6442" spans="2:20" s="86" customFormat="1" ht="10.199999999999999">
      <c r="B6442" s="87"/>
      <c r="C6442" s="87"/>
      <c r="R6442" s="89"/>
      <c r="S6442" s="89"/>
      <c r="T6442" s="89"/>
    </row>
    <row r="6443" spans="2:20" s="86" customFormat="1" ht="10.199999999999999">
      <c r="B6443" s="87"/>
      <c r="C6443" s="87"/>
      <c r="R6443" s="89"/>
      <c r="S6443" s="89"/>
      <c r="T6443" s="89"/>
    </row>
    <row r="6444" spans="2:20" s="86" customFormat="1" ht="10.199999999999999">
      <c r="B6444" s="87"/>
      <c r="C6444" s="87"/>
      <c r="R6444" s="89"/>
      <c r="S6444" s="89"/>
      <c r="T6444" s="89"/>
    </row>
    <row r="6445" spans="2:20" s="86" customFormat="1" ht="10.199999999999999">
      <c r="B6445" s="87"/>
      <c r="C6445" s="87"/>
      <c r="R6445" s="89"/>
      <c r="S6445" s="89"/>
      <c r="T6445" s="89"/>
    </row>
    <row r="6446" spans="2:20" s="86" customFormat="1" ht="10.199999999999999">
      <c r="B6446" s="87"/>
      <c r="C6446" s="87"/>
      <c r="R6446" s="89"/>
      <c r="S6446" s="89"/>
      <c r="T6446" s="89"/>
    </row>
    <row r="6447" spans="2:20" s="86" customFormat="1" ht="10.199999999999999">
      <c r="B6447" s="87"/>
      <c r="C6447" s="87"/>
      <c r="R6447" s="89"/>
      <c r="S6447" s="89"/>
      <c r="T6447" s="89"/>
    </row>
    <row r="6448" spans="2:20" s="86" customFormat="1" ht="10.199999999999999">
      <c r="B6448" s="87"/>
      <c r="C6448" s="87"/>
      <c r="R6448" s="89"/>
      <c r="S6448" s="89"/>
      <c r="T6448" s="89"/>
    </row>
    <row r="6449" spans="2:20" s="86" customFormat="1" ht="10.199999999999999">
      <c r="B6449" s="87"/>
      <c r="C6449" s="87"/>
      <c r="R6449" s="89"/>
      <c r="S6449" s="89"/>
      <c r="T6449" s="89"/>
    </row>
    <row r="6450" spans="2:20" s="86" customFormat="1" ht="10.199999999999999">
      <c r="B6450" s="87"/>
      <c r="C6450" s="87"/>
      <c r="R6450" s="89"/>
      <c r="S6450" s="89"/>
      <c r="T6450" s="89"/>
    </row>
    <row r="6451" spans="2:20" s="86" customFormat="1" ht="10.199999999999999">
      <c r="B6451" s="87"/>
      <c r="C6451" s="87"/>
      <c r="R6451" s="89"/>
      <c r="S6451" s="89"/>
      <c r="T6451" s="89"/>
    </row>
    <row r="6452" spans="2:20" s="86" customFormat="1" ht="10.199999999999999">
      <c r="B6452" s="87"/>
      <c r="C6452" s="87"/>
      <c r="R6452" s="89"/>
      <c r="S6452" s="89"/>
      <c r="T6452" s="89"/>
    </row>
    <row r="6453" spans="2:20" s="86" customFormat="1" ht="10.199999999999999">
      <c r="B6453" s="87"/>
      <c r="C6453" s="87"/>
      <c r="R6453" s="89"/>
      <c r="S6453" s="89"/>
      <c r="T6453" s="89"/>
    </row>
    <row r="6454" spans="2:20" s="86" customFormat="1" ht="10.199999999999999">
      <c r="B6454" s="87"/>
      <c r="C6454" s="87"/>
      <c r="R6454" s="89"/>
      <c r="S6454" s="89"/>
      <c r="T6454" s="89"/>
    </row>
    <row r="6455" spans="2:20" s="86" customFormat="1" ht="10.199999999999999">
      <c r="B6455" s="87"/>
      <c r="C6455" s="87"/>
      <c r="R6455" s="89"/>
      <c r="S6455" s="89"/>
      <c r="T6455" s="89"/>
    </row>
    <row r="6456" spans="2:20" s="86" customFormat="1" ht="10.199999999999999">
      <c r="B6456" s="87"/>
      <c r="C6456" s="87"/>
      <c r="R6456" s="89"/>
      <c r="S6456" s="89"/>
      <c r="T6456" s="89"/>
    </row>
    <row r="6457" spans="2:20" s="86" customFormat="1" ht="10.199999999999999">
      <c r="B6457" s="87"/>
      <c r="C6457" s="87"/>
      <c r="R6457" s="89"/>
      <c r="S6457" s="89"/>
      <c r="T6457" s="89"/>
    </row>
    <row r="6458" spans="2:20" s="86" customFormat="1" ht="10.199999999999999">
      <c r="B6458" s="87"/>
      <c r="C6458" s="87"/>
      <c r="R6458" s="89"/>
      <c r="S6458" s="89"/>
      <c r="T6458" s="89"/>
    </row>
    <row r="6459" spans="2:20" s="86" customFormat="1" ht="10.199999999999999">
      <c r="B6459" s="87"/>
      <c r="C6459" s="87"/>
      <c r="R6459" s="89"/>
      <c r="S6459" s="89"/>
      <c r="T6459" s="89"/>
    </row>
    <row r="6460" spans="2:20" s="86" customFormat="1" ht="10.199999999999999">
      <c r="B6460" s="87"/>
      <c r="C6460" s="87"/>
      <c r="R6460" s="89"/>
      <c r="S6460" s="89"/>
      <c r="T6460" s="89"/>
    </row>
    <row r="6461" spans="2:20" s="86" customFormat="1" ht="10.199999999999999">
      <c r="B6461" s="87"/>
      <c r="C6461" s="87"/>
      <c r="R6461" s="89"/>
      <c r="S6461" s="89"/>
      <c r="T6461" s="89"/>
    </row>
    <row r="6462" spans="2:20" s="86" customFormat="1" ht="10.199999999999999">
      <c r="B6462" s="87"/>
      <c r="C6462" s="87"/>
      <c r="R6462" s="89"/>
      <c r="S6462" s="89"/>
      <c r="T6462" s="89"/>
    </row>
    <row r="6463" spans="2:20" s="86" customFormat="1" ht="10.199999999999999">
      <c r="B6463" s="87"/>
      <c r="C6463" s="87"/>
      <c r="R6463" s="89"/>
      <c r="S6463" s="89"/>
      <c r="T6463" s="89"/>
    </row>
    <row r="6464" spans="2:20" s="86" customFormat="1" ht="10.199999999999999">
      <c r="B6464" s="87"/>
      <c r="C6464" s="87"/>
      <c r="R6464" s="89"/>
      <c r="S6464" s="89"/>
      <c r="T6464" s="89"/>
    </row>
    <row r="6465" spans="2:20" s="86" customFormat="1" ht="10.199999999999999">
      <c r="B6465" s="87"/>
      <c r="C6465" s="87"/>
      <c r="R6465" s="89"/>
      <c r="S6465" s="89"/>
      <c r="T6465" s="89"/>
    </row>
    <row r="6466" spans="2:20" s="86" customFormat="1" ht="10.199999999999999">
      <c r="B6466" s="87"/>
      <c r="C6466" s="87"/>
      <c r="R6466" s="89"/>
      <c r="S6466" s="89"/>
      <c r="T6466" s="89"/>
    </row>
    <row r="6467" spans="2:20" s="86" customFormat="1" ht="10.199999999999999">
      <c r="B6467" s="87"/>
      <c r="C6467" s="87"/>
      <c r="R6467" s="89"/>
      <c r="S6467" s="89"/>
      <c r="T6467" s="89"/>
    </row>
    <row r="6468" spans="2:20" s="86" customFormat="1" ht="10.199999999999999">
      <c r="B6468" s="87"/>
      <c r="C6468" s="87"/>
      <c r="R6468" s="89"/>
      <c r="S6468" s="89"/>
      <c r="T6468" s="89"/>
    </row>
    <row r="6469" spans="2:20" s="86" customFormat="1" ht="10.199999999999999">
      <c r="B6469" s="87"/>
      <c r="C6469" s="87"/>
      <c r="R6469" s="89"/>
      <c r="S6469" s="89"/>
      <c r="T6469" s="89"/>
    </row>
    <row r="6470" spans="2:20" s="86" customFormat="1" ht="10.199999999999999">
      <c r="B6470" s="87"/>
      <c r="C6470" s="87"/>
      <c r="R6470" s="89"/>
      <c r="S6470" s="89"/>
      <c r="T6470" s="89"/>
    </row>
    <row r="6471" spans="2:20" s="86" customFormat="1" ht="10.199999999999999">
      <c r="B6471" s="87"/>
      <c r="C6471" s="87"/>
      <c r="R6471" s="89"/>
      <c r="S6471" s="89"/>
      <c r="T6471" s="89"/>
    </row>
    <row r="6472" spans="2:20" s="86" customFormat="1" ht="10.199999999999999">
      <c r="B6472" s="87"/>
      <c r="C6472" s="87"/>
      <c r="R6472" s="89"/>
      <c r="S6472" s="89"/>
      <c r="T6472" s="89"/>
    </row>
    <row r="6473" spans="2:20" s="86" customFormat="1" ht="10.199999999999999">
      <c r="B6473" s="87"/>
      <c r="C6473" s="87"/>
      <c r="R6473" s="89"/>
      <c r="S6473" s="89"/>
      <c r="T6473" s="89"/>
    </row>
    <row r="6474" spans="2:20" s="86" customFormat="1" ht="10.199999999999999">
      <c r="B6474" s="87"/>
      <c r="C6474" s="87"/>
      <c r="R6474" s="89"/>
      <c r="S6474" s="89"/>
      <c r="T6474" s="89"/>
    </row>
    <row r="6475" spans="2:20" s="86" customFormat="1" ht="10.199999999999999">
      <c r="B6475" s="87"/>
      <c r="C6475" s="87"/>
      <c r="R6475" s="89"/>
      <c r="S6475" s="89"/>
      <c r="T6475" s="89"/>
    </row>
    <row r="6476" spans="2:20" s="86" customFormat="1" ht="10.199999999999999">
      <c r="B6476" s="87"/>
      <c r="C6476" s="87"/>
      <c r="R6476" s="89"/>
      <c r="S6476" s="89"/>
      <c r="T6476" s="89"/>
    </row>
    <row r="6477" spans="2:20" s="86" customFormat="1" ht="10.199999999999999">
      <c r="B6477" s="87"/>
      <c r="C6477" s="87"/>
      <c r="R6477" s="89"/>
      <c r="S6477" s="89"/>
      <c r="T6477" s="89"/>
    </row>
    <row r="6478" spans="2:20" s="86" customFormat="1" ht="10.199999999999999">
      <c r="B6478" s="87"/>
      <c r="C6478" s="87"/>
      <c r="R6478" s="89"/>
      <c r="S6478" s="89"/>
      <c r="T6478" s="89"/>
    </row>
    <row r="6479" spans="2:20" s="86" customFormat="1" ht="10.199999999999999">
      <c r="B6479" s="87"/>
      <c r="C6479" s="87"/>
      <c r="R6479" s="89"/>
      <c r="S6479" s="89"/>
      <c r="T6479" s="89"/>
    </row>
    <row r="6480" spans="2:20" s="86" customFormat="1" ht="10.199999999999999">
      <c r="B6480" s="87"/>
      <c r="C6480" s="87"/>
      <c r="R6480" s="89"/>
      <c r="S6480" s="89"/>
      <c r="T6480" s="89"/>
    </row>
    <row r="6481" spans="2:20" s="86" customFormat="1" ht="10.199999999999999">
      <c r="B6481" s="87"/>
      <c r="C6481" s="87"/>
      <c r="R6481" s="89"/>
      <c r="S6481" s="89"/>
      <c r="T6481" s="89"/>
    </row>
    <row r="6482" spans="2:20" s="86" customFormat="1" ht="10.199999999999999">
      <c r="B6482" s="87"/>
      <c r="C6482" s="87"/>
      <c r="R6482" s="89"/>
      <c r="S6482" s="89"/>
      <c r="T6482" s="89"/>
    </row>
    <row r="6483" spans="2:20" s="86" customFormat="1" ht="10.199999999999999">
      <c r="B6483" s="87"/>
      <c r="C6483" s="87"/>
      <c r="R6483" s="89"/>
      <c r="S6483" s="89"/>
      <c r="T6483" s="89"/>
    </row>
    <row r="6484" spans="2:20" s="86" customFormat="1" ht="10.199999999999999">
      <c r="B6484" s="87"/>
      <c r="C6484" s="87"/>
      <c r="R6484" s="89"/>
      <c r="S6484" s="89"/>
      <c r="T6484" s="89"/>
    </row>
    <row r="6485" spans="2:20" s="86" customFormat="1" ht="10.199999999999999">
      <c r="B6485" s="87"/>
      <c r="C6485" s="87"/>
      <c r="R6485" s="89"/>
      <c r="S6485" s="89"/>
      <c r="T6485" s="89"/>
    </row>
    <row r="6486" spans="2:20" s="86" customFormat="1" ht="10.199999999999999">
      <c r="B6486" s="87"/>
      <c r="C6486" s="87"/>
      <c r="R6486" s="89"/>
      <c r="S6486" s="89"/>
      <c r="T6486" s="89"/>
    </row>
    <row r="6487" spans="2:20" s="86" customFormat="1" ht="10.199999999999999">
      <c r="B6487" s="87"/>
      <c r="C6487" s="87"/>
      <c r="R6487" s="89"/>
      <c r="S6487" s="89"/>
      <c r="T6487" s="89"/>
    </row>
    <row r="6488" spans="2:20" s="86" customFormat="1" ht="10.199999999999999">
      <c r="B6488" s="87"/>
      <c r="C6488" s="87"/>
      <c r="R6488" s="89"/>
      <c r="S6488" s="89"/>
      <c r="T6488" s="89"/>
    </row>
    <row r="6489" spans="2:20" s="86" customFormat="1" ht="10.199999999999999">
      <c r="B6489" s="87"/>
      <c r="C6489" s="87"/>
      <c r="R6489" s="89"/>
      <c r="S6489" s="89"/>
      <c r="T6489" s="89"/>
    </row>
    <row r="6490" spans="2:20" s="86" customFormat="1" ht="10.199999999999999">
      <c r="B6490" s="87"/>
      <c r="C6490" s="87"/>
      <c r="R6490" s="89"/>
      <c r="S6490" s="89"/>
      <c r="T6490" s="89"/>
    </row>
    <row r="6491" spans="2:20" s="86" customFormat="1" ht="10.199999999999999">
      <c r="B6491" s="87"/>
      <c r="C6491" s="87"/>
      <c r="R6491" s="89"/>
      <c r="S6491" s="89"/>
      <c r="T6491" s="89"/>
    </row>
    <row r="6492" spans="2:20" s="86" customFormat="1" ht="10.199999999999999">
      <c r="B6492" s="87"/>
      <c r="C6492" s="87"/>
      <c r="R6492" s="89"/>
      <c r="S6492" s="89"/>
      <c r="T6492" s="89"/>
    </row>
    <row r="6493" spans="2:20" s="86" customFormat="1" ht="10.199999999999999">
      <c r="B6493" s="87"/>
      <c r="C6493" s="87"/>
      <c r="R6493" s="89"/>
      <c r="S6493" s="89"/>
      <c r="T6493" s="89"/>
    </row>
    <row r="6494" spans="2:20" s="86" customFormat="1" ht="10.199999999999999">
      <c r="B6494" s="87"/>
      <c r="C6494" s="87"/>
      <c r="R6494" s="89"/>
      <c r="S6494" s="89"/>
      <c r="T6494" s="89"/>
    </row>
    <row r="6495" spans="2:20" s="86" customFormat="1" ht="10.199999999999999">
      <c r="B6495" s="87"/>
      <c r="C6495" s="87"/>
      <c r="R6495" s="89"/>
      <c r="S6495" s="89"/>
      <c r="T6495" s="89"/>
    </row>
    <row r="6496" spans="2:20" s="86" customFormat="1" ht="10.199999999999999">
      <c r="B6496" s="87"/>
      <c r="C6496" s="87"/>
      <c r="R6496" s="89"/>
      <c r="S6496" s="89"/>
      <c r="T6496" s="89"/>
    </row>
    <row r="6497" spans="2:20" s="86" customFormat="1" ht="10.199999999999999">
      <c r="B6497" s="87"/>
      <c r="C6497" s="87"/>
      <c r="R6497" s="89"/>
      <c r="S6497" s="89"/>
      <c r="T6497" s="89"/>
    </row>
    <row r="6498" spans="2:20" s="86" customFormat="1" ht="10.199999999999999">
      <c r="B6498" s="87"/>
      <c r="C6498" s="87"/>
      <c r="R6498" s="89"/>
      <c r="S6498" s="89"/>
      <c r="T6498" s="89"/>
    </row>
    <row r="6499" spans="2:20" s="86" customFormat="1" ht="10.199999999999999">
      <c r="B6499" s="87"/>
      <c r="C6499" s="87"/>
      <c r="R6499" s="89"/>
      <c r="S6499" s="89"/>
      <c r="T6499" s="89"/>
    </row>
    <row r="6500" spans="2:20" s="86" customFormat="1" ht="10.199999999999999">
      <c r="B6500" s="87"/>
      <c r="C6500" s="87"/>
      <c r="R6500" s="89"/>
      <c r="S6500" s="89"/>
      <c r="T6500" s="89"/>
    </row>
    <row r="6501" spans="2:20" s="86" customFormat="1" ht="10.199999999999999">
      <c r="B6501" s="87"/>
      <c r="C6501" s="87"/>
      <c r="R6501" s="89"/>
      <c r="S6501" s="89"/>
      <c r="T6501" s="89"/>
    </row>
    <row r="6502" spans="2:20" s="86" customFormat="1" ht="10.199999999999999">
      <c r="B6502" s="87"/>
      <c r="C6502" s="87"/>
      <c r="R6502" s="89"/>
      <c r="S6502" s="89"/>
      <c r="T6502" s="89"/>
    </row>
    <row r="6503" spans="2:20" s="86" customFormat="1" ht="10.199999999999999">
      <c r="B6503" s="87"/>
      <c r="C6503" s="87"/>
      <c r="R6503" s="89"/>
      <c r="S6503" s="89"/>
      <c r="T6503" s="89"/>
    </row>
    <row r="6504" spans="2:20" s="86" customFormat="1" ht="10.199999999999999">
      <c r="B6504" s="87"/>
      <c r="C6504" s="87"/>
      <c r="R6504" s="89"/>
      <c r="S6504" s="89"/>
      <c r="T6504" s="89"/>
    </row>
    <row r="6505" spans="2:20" s="86" customFormat="1" ht="10.199999999999999">
      <c r="B6505" s="87"/>
      <c r="C6505" s="87"/>
      <c r="R6505" s="89"/>
      <c r="S6505" s="89"/>
      <c r="T6505" s="89"/>
    </row>
    <row r="6506" spans="2:20" s="86" customFormat="1" ht="10.199999999999999">
      <c r="B6506" s="87"/>
      <c r="C6506" s="87"/>
      <c r="R6506" s="89"/>
      <c r="S6506" s="89"/>
      <c r="T6506" s="89"/>
    </row>
    <row r="6507" spans="2:20" s="86" customFormat="1" ht="10.199999999999999">
      <c r="B6507" s="87"/>
      <c r="C6507" s="87"/>
      <c r="R6507" s="89"/>
      <c r="S6507" s="89"/>
      <c r="T6507" s="89"/>
    </row>
    <row r="6508" spans="2:20" s="86" customFormat="1" ht="10.199999999999999">
      <c r="B6508" s="87"/>
      <c r="C6508" s="87"/>
      <c r="R6508" s="89"/>
      <c r="S6508" s="89"/>
      <c r="T6508" s="89"/>
    </row>
    <row r="6509" spans="2:20" s="86" customFormat="1" ht="10.199999999999999">
      <c r="B6509" s="87"/>
      <c r="C6509" s="87"/>
      <c r="R6509" s="89"/>
      <c r="S6509" s="89"/>
      <c r="T6509" s="89"/>
    </row>
    <row r="6510" spans="2:20" s="86" customFormat="1" ht="10.199999999999999">
      <c r="B6510" s="87"/>
      <c r="C6510" s="87"/>
      <c r="R6510" s="89"/>
      <c r="S6510" s="89"/>
      <c r="T6510" s="89"/>
    </row>
    <row r="6511" spans="2:20" s="86" customFormat="1" ht="10.199999999999999">
      <c r="B6511" s="87"/>
      <c r="C6511" s="87"/>
      <c r="R6511" s="89"/>
      <c r="S6511" s="89"/>
      <c r="T6511" s="89"/>
    </row>
    <row r="6512" spans="2:20" s="86" customFormat="1" ht="10.199999999999999">
      <c r="B6512" s="87"/>
      <c r="C6512" s="87"/>
      <c r="R6512" s="89"/>
      <c r="S6512" s="89"/>
      <c r="T6512" s="89"/>
    </row>
    <row r="6513" spans="2:20" s="86" customFormat="1" ht="10.199999999999999">
      <c r="B6513" s="87"/>
      <c r="C6513" s="87"/>
      <c r="R6513" s="89"/>
      <c r="S6513" s="89"/>
      <c r="T6513" s="89"/>
    </row>
    <row r="6514" spans="2:20" s="86" customFormat="1" ht="10.199999999999999">
      <c r="B6514" s="87"/>
      <c r="C6514" s="87"/>
      <c r="R6514" s="89"/>
      <c r="S6514" s="89"/>
      <c r="T6514" s="89"/>
    </row>
    <row r="6515" spans="2:20" s="86" customFormat="1" ht="10.199999999999999">
      <c r="B6515" s="87"/>
      <c r="C6515" s="87"/>
      <c r="R6515" s="89"/>
      <c r="S6515" s="89"/>
      <c r="T6515" s="89"/>
    </row>
    <row r="6516" spans="2:20" s="86" customFormat="1" ht="10.199999999999999">
      <c r="B6516" s="87"/>
      <c r="C6516" s="87"/>
      <c r="R6516" s="89"/>
      <c r="S6516" s="89"/>
      <c r="T6516" s="89"/>
    </row>
    <row r="6517" spans="2:20" s="86" customFormat="1" ht="10.199999999999999">
      <c r="B6517" s="87"/>
      <c r="C6517" s="87"/>
      <c r="R6517" s="89"/>
      <c r="S6517" s="89"/>
      <c r="T6517" s="89"/>
    </row>
    <row r="6518" spans="2:20" s="86" customFormat="1" ht="10.199999999999999">
      <c r="B6518" s="87"/>
      <c r="C6518" s="87"/>
      <c r="R6518" s="89"/>
      <c r="S6518" s="89"/>
      <c r="T6518" s="89"/>
    </row>
    <row r="6519" spans="2:20" s="86" customFormat="1" ht="10.199999999999999">
      <c r="B6519" s="87"/>
      <c r="C6519" s="87"/>
      <c r="R6519" s="89"/>
      <c r="S6519" s="89"/>
      <c r="T6519" s="89"/>
    </row>
    <row r="6520" spans="2:20" s="86" customFormat="1" ht="10.199999999999999">
      <c r="B6520" s="87"/>
      <c r="C6520" s="87"/>
      <c r="R6520" s="89"/>
      <c r="S6520" s="89"/>
      <c r="T6520" s="89"/>
    </row>
    <row r="6521" spans="2:20" s="86" customFormat="1" ht="10.199999999999999">
      <c r="B6521" s="87"/>
      <c r="C6521" s="87"/>
      <c r="R6521" s="89"/>
      <c r="S6521" s="89"/>
      <c r="T6521" s="89"/>
    </row>
    <row r="6522" spans="2:20" s="86" customFormat="1" ht="10.199999999999999">
      <c r="B6522" s="87"/>
      <c r="C6522" s="87"/>
      <c r="R6522" s="89"/>
      <c r="S6522" s="89"/>
      <c r="T6522" s="89"/>
    </row>
    <row r="6523" spans="2:20" s="86" customFormat="1" ht="10.199999999999999">
      <c r="B6523" s="87"/>
      <c r="C6523" s="87"/>
      <c r="R6523" s="89"/>
      <c r="S6523" s="89"/>
      <c r="T6523" s="89"/>
    </row>
    <row r="6524" spans="2:20" s="86" customFormat="1" ht="10.199999999999999">
      <c r="B6524" s="87"/>
      <c r="C6524" s="87"/>
      <c r="R6524" s="89"/>
      <c r="S6524" s="89"/>
      <c r="T6524" s="89"/>
    </row>
    <row r="6525" spans="2:20" s="86" customFormat="1" ht="10.199999999999999">
      <c r="B6525" s="87"/>
      <c r="C6525" s="87"/>
      <c r="R6525" s="89"/>
      <c r="S6525" s="89"/>
      <c r="T6525" s="89"/>
    </row>
    <row r="6526" spans="2:20" s="86" customFormat="1" ht="10.199999999999999">
      <c r="B6526" s="87"/>
      <c r="C6526" s="87"/>
      <c r="R6526" s="89"/>
      <c r="S6526" s="89"/>
      <c r="T6526" s="89"/>
    </row>
    <row r="6527" spans="2:20" s="86" customFormat="1" ht="10.199999999999999">
      <c r="B6527" s="87"/>
      <c r="C6527" s="87"/>
      <c r="R6527" s="89"/>
      <c r="S6527" s="89"/>
      <c r="T6527" s="89"/>
    </row>
    <row r="6528" spans="2:20" s="86" customFormat="1" ht="10.199999999999999">
      <c r="B6528" s="87"/>
      <c r="C6528" s="87"/>
      <c r="R6528" s="89"/>
      <c r="S6528" s="89"/>
      <c r="T6528" s="89"/>
    </row>
    <row r="6529" spans="2:20" s="86" customFormat="1" ht="10.199999999999999">
      <c r="B6529" s="87"/>
      <c r="C6529" s="87"/>
      <c r="R6529" s="89"/>
      <c r="S6529" s="89"/>
      <c r="T6529" s="89"/>
    </row>
    <row r="6530" spans="2:20" s="86" customFormat="1" ht="10.199999999999999">
      <c r="B6530" s="87"/>
      <c r="C6530" s="87"/>
      <c r="R6530" s="89"/>
      <c r="S6530" s="89"/>
      <c r="T6530" s="89"/>
    </row>
    <row r="6531" spans="2:20" s="86" customFormat="1" ht="10.199999999999999">
      <c r="B6531" s="87"/>
      <c r="C6531" s="87"/>
      <c r="R6531" s="89"/>
      <c r="S6531" s="89"/>
      <c r="T6531" s="89"/>
    </row>
    <row r="6532" spans="2:20" s="86" customFormat="1" ht="10.199999999999999">
      <c r="B6532" s="87"/>
      <c r="C6532" s="87"/>
      <c r="R6532" s="89"/>
      <c r="S6532" s="89"/>
      <c r="T6532" s="89"/>
    </row>
    <row r="6533" spans="2:20" s="86" customFormat="1" ht="10.199999999999999">
      <c r="B6533" s="87"/>
      <c r="C6533" s="87"/>
      <c r="R6533" s="89"/>
      <c r="S6533" s="89"/>
      <c r="T6533" s="89"/>
    </row>
    <row r="6534" spans="2:20" s="86" customFormat="1" ht="10.199999999999999">
      <c r="B6534" s="87"/>
      <c r="C6534" s="87"/>
      <c r="R6534" s="89"/>
      <c r="S6534" s="89"/>
      <c r="T6534" s="89"/>
    </row>
    <row r="6535" spans="2:20" s="86" customFormat="1" ht="10.199999999999999">
      <c r="B6535" s="87"/>
      <c r="C6535" s="87"/>
      <c r="R6535" s="89"/>
      <c r="S6535" s="89"/>
      <c r="T6535" s="89"/>
    </row>
    <row r="6536" spans="2:20" s="86" customFormat="1" ht="10.199999999999999">
      <c r="B6536" s="87"/>
      <c r="C6536" s="87"/>
      <c r="R6536" s="89"/>
      <c r="S6536" s="89"/>
      <c r="T6536" s="89"/>
    </row>
    <row r="6537" spans="2:20" s="86" customFormat="1" ht="10.199999999999999">
      <c r="B6537" s="87"/>
      <c r="C6537" s="87"/>
      <c r="R6537" s="89"/>
      <c r="S6537" s="89"/>
      <c r="T6537" s="89"/>
    </row>
    <row r="6538" spans="2:20" s="86" customFormat="1" ht="10.199999999999999">
      <c r="B6538" s="87"/>
      <c r="C6538" s="87"/>
      <c r="R6538" s="89"/>
      <c r="S6538" s="89"/>
      <c r="T6538" s="89"/>
    </row>
    <row r="6539" spans="2:20" s="86" customFormat="1" ht="10.199999999999999">
      <c r="B6539" s="87"/>
      <c r="C6539" s="87"/>
      <c r="R6539" s="89"/>
      <c r="S6539" s="89"/>
      <c r="T6539" s="89"/>
    </row>
    <row r="6540" spans="2:20" s="86" customFormat="1" ht="10.199999999999999">
      <c r="B6540" s="87"/>
      <c r="C6540" s="87"/>
      <c r="R6540" s="89"/>
      <c r="S6540" s="89"/>
      <c r="T6540" s="89"/>
    </row>
    <row r="6541" spans="2:20" s="86" customFormat="1" ht="10.199999999999999">
      <c r="B6541" s="87"/>
      <c r="C6541" s="87"/>
      <c r="R6541" s="89"/>
      <c r="S6541" s="89"/>
      <c r="T6541" s="89"/>
    </row>
    <row r="6542" spans="2:20" s="86" customFormat="1" ht="10.199999999999999">
      <c r="B6542" s="87"/>
      <c r="C6542" s="87"/>
      <c r="R6542" s="89"/>
      <c r="S6542" s="89"/>
      <c r="T6542" s="89"/>
    </row>
    <row r="6543" spans="2:20" s="86" customFormat="1" ht="10.199999999999999">
      <c r="B6543" s="87"/>
      <c r="C6543" s="87"/>
      <c r="R6543" s="89"/>
      <c r="S6543" s="89"/>
      <c r="T6543" s="89"/>
    </row>
    <row r="6544" spans="2:20" s="86" customFormat="1" ht="10.199999999999999">
      <c r="B6544" s="87"/>
      <c r="C6544" s="87"/>
      <c r="R6544" s="89"/>
      <c r="S6544" s="89"/>
      <c r="T6544" s="89"/>
    </row>
    <row r="6545" spans="2:20" s="86" customFormat="1" ht="10.199999999999999">
      <c r="B6545" s="87"/>
      <c r="C6545" s="87"/>
      <c r="R6545" s="89"/>
      <c r="S6545" s="89"/>
      <c r="T6545" s="89"/>
    </row>
    <row r="6546" spans="2:20" s="86" customFormat="1" ht="10.199999999999999">
      <c r="B6546" s="87"/>
      <c r="C6546" s="87"/>
      <c r="R6546" s="89"/>
      <c r="S6546" s="89"/>
      <c r="T6546" s="89"/>
    </row>
    <row r="6547" spans="2:20" s="86" customFormat="1" ht="10.199999999999999">
      <c r="B6547" s="87"/>
      <c r="C6547" s="87"/>
      <c r="R6547" s="89"/>
      <c r="S6547" s="89"/>
      <c r="T6547" s="89"/>
    </row>
    <row r="6548" spans="2:20" s="86" customFormat="1" ht="10.199999999999999">
      <c r="B6548" s="87"/>
      <c r="C6548" s="87"/>
      <c r="R6548" s="89"/>
      <c r="S6548" s="89"/>
      <c r="T6548" s="89"/>
    </row>
    <row r="6549" spans="2:20" s="86" customFormat="1" ht="10.199999999999999">
      <c r="B6549" s="87"/>
      <c r="C6549" s="87"/>
      <c r="R6549" s="89"/>
      <c r="S6549" s="89"/>
      <c r="T6549" s="89"/>
    </row>
    <row r="6550" spans="2:20" s="86" customFormat="1" ht="10.199999999999999">
      <c r="B6550" s="87"/>
      <c r="C6550" s="87"/>
      <c r="R6550" s="89"/>
      <c r="S6550" s="89"/>
      <c r="T6550" s="89"/>
    </row>
    <row r="6551" spans="2:20" s="86" customFormat="1" ht="10.199999999999999">
      <c r="B6551" s="87"/>
      <c r="C6551" s="87"/>
      <c r="R6551" s="89"/>
      <c r="S6551" s="89"/>
      <c r="T6551" s="89"/>
    </row>
    <row r="6552" spans="2:20" s="86" customFormat="1" ht="10.199999999999999">
      <c r="B6552" s="87"/>
      <c r="C6552" s="87"/>
      <c r="R6552" s="89"/>
      <c r="S6552" s="89"/>
      <c r="T6552" s="89"/>
    </row>
    <row r="6553" spans="2:20" s="86" customFormat="1" ht="10.199999999999999">
      <c r="B6553" s="87"/>
      <c r="C6553" s="87"/>
      <c r="R6553" s="89"/>
      <c r="S6553" s="89"/>
      <c r="T6553" s="89"/>
    </row>
    <row r="6554" spans="2:20" s="86" customFormat="1" ht="10.199999999999999">
      <c r="B6554" s="87"/>
      <c r="C6554" s="87"/>
      <c r="R6554" s="89"/>
      <c r="S6554" s="89"/>
      <c r="T6554" s="89"/>
    </row>
    <row r="6555" spans="2:20" s="86" customFormat="1" ht="10.199999999999999">
      <c r="B6555" s="87"/>
      <c r="C6555" s="87"/>
      <c r="R6555" s="89"/>
      <c r="S6555" s="89"/>
      <c r="T6555" s="89"/>
    </row>
    <row r="6556" spans="2:20" s="86" customFormat="1" ht="10.199999999999999">
      <c r="B6556" s="87"/>
      <c r="C6556" s="87"/>
      <c r="R6556" s="89"/>
      <c r="S6556" s="89"/>
      <c r="T6556" s="89"/>
    </row>
    <row r="6557" spans="2:20" s="86" customFormat="1" ht="10.199999999999999">
      <c r="B6557" s="87"/>
      <c r="C6557" s="87"/>
      <c r="R6557" s="89"/>
      <c r="S6557" s="89"/>
      <c r="T6557" s="89"/>
    </row>
    <row r="6558" spans="2:20" s="86" customFormat="1" ht="10.199999999999999">
      <c r="B6558" s="87"/>
      <c r="C6558" s="87"/>
      <c r="R6558" s="89"/>
      <c r="S6558" s="89"/>
      <c r="T6558" s="89"/>
    </row>
    <row r="6559" spans="2:20" s="86" customFormat="1" ht="10.199999999999999">
      <c r="B6559" s="87"/>
      <c r="C6559" s="87"/>
      <c r="R6559" s="89"/>
      <c r="S6559" s="89"/>
      <c r="T6559" s="89"/>
    </row>
    <row r="6560" spans="2:20" s="86" customFormat="1" ht="10.199999999999999">
      <c r="B6560" s="87"/>
      <c r="C6560" s="87"/>
      <c r="R6560" s="89"/>
      <c r="S6560" s="89"/>
      <c r="T6560" s="89"/>
    </row>
    <row r="6561" spans="2:20" s="86" customFormat="1" ht="10.199999999999999">
      <c r="B6561" s="87"/>
      <c r="C6561" s="87"/>
      <c r="R6561" s="89"/>
      <c r="S6561" s="89"/>
      <c r="T6561" s="89"/>
    </row>
    <row r="6562" spans="2:20" s="86" customFormat="1" ht="10.199999999999999">
      <c r="B6562" s="87"/>
      <c r="C6562" s="87"/>
      <c r="R6562" s="89"/>
      <c r="S6562" s="89"/>
      <c r="T6562" s="89"/>
    </row>
    <row r="6563" spans="2:20" s="86" customFormat="1" ht="10.199999999999999">
      <c r="B6563" s="87"/>
      <c r="C6563" s="87"/>
      <c r="R6563" s="89"/>
      <c r="S6563" s="89"/>
      <c r="T6563" s="89"/>
    </row>
    <row r="6564" spans="2:20" s="86" customFormat="1" ht="10.199999999999999">
      <c r="B6564" s="87"/>
      <c r="C6564" s="87"/>
      <c r="R6564" s="89"/>
      <c r="S6564" s="89"/>
      <c r="T6564" s="89"/>
    </row>
    <row r="6565" spans="2:20" s="86" customFormat="1" ht="10.199999999999999">
      <c r="B6565" s="87"/>
      <c r="C6565" s="87"/>
      <c r="R6565" s="89"/>
      <c r="S6565" s="89"/>
      <c r="T6565" s="89"/>
    </row>
    <row r="6566" spans="2:20" s="86" customFormat="1" ht="10.199999999999999">
      <c r="B6566" s="87"/>
      <c r="C6566" s="87"/>
      <c r="R6566" s="89"/>
      <c r="S6566" s="89"/>
      <c r="T6566" s="89"/>
    </row>
    <row r="6567" spans="2:20" s="86" customFormat="1" ht="10.199999999999999">
      <c r="B6567" s="87"/>
      <c r="C6567" s="87"/>
      <c r="R6567" s="89"/>
      <c r="S6567" s="89"/>
      <c r="T6567" s="89"/>
    </row>
    <row r="6568" spans="2:20" s="86" customFormat="1" ht="10.199999999999999">
      <c r="B6568" s="87"/>
      <c r="C6568" s="87"/>
      <c r="R6568" s="89"/>
      <c r="S6568" s="89"/>
      <c r="T6568" s="89"/>
    </row>
    <row r="6569" spans="2:20" s="86" customFormat="1" ht="10.199999999999999">
      <c r="B6569" s="87"/>
      <c r="C6569" s="87"/>
      <c r="R6569" s="89"/>
      <c r="S6569" s="89"/>
      <c r="T6569" s="89"/>
    </row>
    <row r="6570" spans="2:20" s="86" customFormat="1" ht="10.199999999999999">
      <c r="B6570" s="87"/>
      <c r="C6570" s="87"/>
      <c r="R6570" s="89"/>
      <c r="S6570" s="89"/>
      <c r="T6570" s="89"/>
    </row>
    <row r="6571" spans="2:20" s="86" customFormat="1" ht="10.199999999999999">
      <c r="B6571" s="87"/>
      <c r="C6571" s="87"/>
      <c r="R6571" s="89"/>
      <c r="S6571" s="89"/>
      <c r="T6571" s="89"/>
    </row>
    <row r="6572" spans="2:20" s="86" customFormat="1" ht="10.199999999999999">
      <c r="B6572" s="87"/>
      <c r="C6572" s="87"/>
      <c r="R6572" s="89"/>
      <c r="S6572" s="89"/>
      <c r="T6572" s="89"/>
    </row>
    <row r="6573" spans="2:20" s="86" customFormat="1" ht="10.199999999999999">
      <c r="B6573" s="87"/>
      <c r="C6573" s="87"/>
      <c r="R6573" s="89"/>
      <c r="S6573" s="89"/>
      <c r="T6573" s="89"/>
    </row>
    <row r="6574" spans="2:20" s="86" customFormat="1" ht="10.199999999999999">
      <c r="B6574" s="87"/>
      <c r="C6574" s="87"/>
      <c r="R6574" s="89"/>
      <c r="S6574" s="89"/>
      <c r="T6574" s="89"/>
    </row>
    <row r="6575" spans="2:20" s="86" customFormat="1" ht="10.199999999999999">
      <c r="B6575" s="87"/>
      <c r="C6575" s="87"/>
      <c r="R6575" s="89"/>
      <c r="S6575" s="89"/>
      <c r="T6575" s="89"/>
    </row>
    <row r="6576" spans="2:20" s="86" customFormat="1" ht="10.199999999999999">
      <c r="B6576" s="87"/>
      <c r="C6576" s="87"/>
      <c r="R6576" s="89"/>
      <c r="S6576" s="89"/>
      <c r="T6576" s="89"/>
    </row>
    <row r="6577" spans="2:20" s="86" customFormat="1" ht="10.199999999999999">
      <c r="B6577" s="87"/>
      <c r="C6577" s="87"/>
      <c r="R6577" s="89"/>
      <c r="S6577" s="89"/>
      <c r="T6577" s="89"/>
    </row>
    <row r="6578" spans="2:20" s="86" customFormat="1" ht="10.199999999999999">
      <c r="B6578" s="87"/>
      <c r="C6578" s="87"/>
      <c r="R6578" s="89"/>
      <c r="S6578" s="89"/>
      <c r="T6578" s="89"/>
    </row>
    <row r="6579" spans="2:20" s="86" customFormat="1" ht="10.199999999999999">
      <c r="B6579" s="87"/>
      <c r="C6579" s="87"/>
      <c r="R6579" s="89"/>
      <c r="S6579" s="89"/>
      <c r="T6579" s="89"/>
    </row>
    <row r="6580" spans="2:20" s="86" customFormat="1" ht="10.199999999999999">
      <c r="B6580" s="87"/>
      <c r="C6580" s="87"/>
      <c r="R6580" s="89"/>
      <c r="S6580" s="89"/>
      <c r="T6580" s="89"/>
    </row>
    <row r="6581" spans="2:20" s="86" customFormat="1" ht="10.199999999999999">
      <c r="B6581" s="87"/>
      <c r="C6581" s="87"/>
      <c r="R6581" s="89"/>
      <c r="S6581" s="89"/>
      <c r="T6581" s="89"/>
    </row>
    <row r="6582" spans="2:20" s="86" customFormat="1" ht="10.199999999999999">
      <c r="B6582" s="87"/>
      <c r="C6582" s="87"/>
      <c r="R6582" s="89"/>
      <c r="S6582" s="89"/>
      <c r="T6582" s="89"/>
    </row>
    <row r="6583" spans="2:20" s="86" customFormat="1" ht="10.199999999999999">
      <c r="B6583" s="87"/>
      <c r="C6583" s="87"/>
      <c r="R6583" s="89"/>
      <c r="S6583" s="89"/>
      <c r="T6583" s="89"/>
    </row>
    <row r="6584" spans="2:20" s="86" customFormat="1" ht="10.199999999999999">
      <c r="B6584" s="87"/>
      <c r="C6584" s="87"/>
      <c r="R6584" s="89"/>
      <c r="S6584" s="89"/>
      <c r="T6584" s="89"/>
    </row>
    <row r="6585" spans="2:20" s="86" customFormat="1" ht="10.199999999999999">
      <c r="B6585" s="87"/>
      <c r="C6585" s="87"/>
      <c r="R6585" s="89"/>
      <c r="S6585" s="89"/>
      <c r="T6585" s="89"/>
    </row>
    <row r="6586" spans="2:20" s="86" customFormat="1" ht="10.199999999999999">
      <c r="B6586" s="87"/>
      <c r="C6586" s="87"/>
      <c r="R6586" s="89"/>
      <c r="S6586" s="89"/>
      <c r="T6586" s="89"/>
    </row>
    <row r="6587" spans="2:20" s="86" customFormat="1" ht="10.199999999999999">
      <c r="B6587" s="87"/>
      <c r="C6587" s="87"/>
      <c r="R6587" s="89"/>
      <c r="S6587" s="89"/>
      <c r="T6587" s="89"/>
    </row>
    <row r="6588" spans="2:20" s="86" customFormat="1" ht="10.199999999999999">
      <c r="B6588" s="87"/>
      <c r="C6588" s="87"/>
      <c r="R6588" s="89"/>
      <c r="S6588" s="89"/>
      <c r="T6588" s="89"/>
    </row>
    <row r="6589" spans="2:20" s="86" customFormat="1" ht="10.199999999999999">
      <c r="B6589" s="87"/>
      <c r="C6589" s="87"/>
      <c r="R6589" s="89"/>
      <c r="S6589" s="89"/>
      <c r="T6589" s="89"/>
    </row>
    <row r="6590" spans="2:20" s="86" customFormat="1" ht="10.199999999999999">
      <c r="B6590" s="87"/>
      <c r="C6590" s="87"/>
      <c r="R6590" s="89"/>
      <c r="S6590" s="89"/>
      <c r="T6590" s="89"/>
    </row>
    <row r="6591" spans="2:20" s="86" customFormat="1" ht="10.199999999999999">
      <c r="B6591" s="87"/>
      <c r="C6591" s="87"/>
      <c r="R6591" s="89"/>
      <c r="S6591" s="89"/>
      <c r="T6591" s="89"/>
    </row>
    <row r="6592" spans="2:20" s="86" customFormat="1" ht="10.199999999999999">
      <c r="B6592" s="87"/>
      <c r="C6592" s="87"/>
      <c r="R6592" s="89"/>
      <c r="S6592" s="89"/>
      <c r="T6592" s="89"/>
    </row>
    <row r="6593" spans="2:20" s="86" customFormat="1" ht="10.199999999999999">
      <c r="B6593" s="87"/>
      <c r="C6593" s="87"/>
      <c r="R6593" s="89"/>
      <c r="S6593" s="89"/>
      <c r="T6593" s="89"/>
    </row>
    <row r="6594" spans="2:20" s="86" customFormat="1" ht="10.199999999999999">
      <c r="B6594" s="87"/>
      <c r="C6594" s="87"/>
      <c r="R6594" s="89"/>
      <c r="S6594" s="89"/>
      <c r="T6594" s="89"/>
    </row>
    <row r="6595" spans="2:20" s="86" customFormat="1" ht="10.199999999999999">
      <c r="B6595" s="87"/>
      <c r="C6595" s="87"/>
      <c r="R6595" s="89"/>
      <c r="S6595" s="89"/>
      <c r="T6595" s="89"/>
    </row>
    <row r="6596" spans="2:20" s="86" customFormat="1" ht="10.199999999999999">
      <c r="B6596" s="87"/>
      <c r="C6596" s="87"/>
      <c r="R6596" s="89"/>
      <c r="S6596" s="89"/>
      <c r="T6596" s="89"/>
    </row>
    <row r="6597" spans="2:20" s="86" customFormat="1" ht="10.199999999999999">
      <c r="B6597" s="87"/>
      <c r="C6597" s="87"/>
      <c r="R6597" s="89"/>
      <c r="S6597" s="89"/>
      <c r="T6597" s="89"/>
    </row>
    <row r="6598" spans="2:20" s="86" customFormat="1" ht="10.199999999999999">
      <c r="B6598" s="87"/>
      <c r="C6598" s="87"/>
      <c r="R6598" s="89"/>
      <c r="S6598" s="89"/>
      <c r="T6598" s="89"/>
    </row>
    <row r="6599" spans="2:20" s="86" customFormat="1" ht="10.199999999999999">
      <c r="B6599" s="87"/>
      <c r="C6599" s="87"/>
      <c r="R6599" s="89"/>
      <c r="S6599" s="89"/>
      <c r="T6599" s="89"/>
    </row>
    <row r="6600" spans="2:20" s="86" customFormat="1" ht="10.199999999999999">
      <c r="B6600" s="87"/>
      <c r="C6600" s="87"/>
      <c r="R6600" s="89"/>
      <c r="S6600" s="89"/>
      <c r="T6600" s="89"/>
    </row>
    <row r="6601" spans="2:20" s="86" customFormat="1" ht="10.199999999999999">
      <c r="B6601" s="87"/>
      <c r="C6601" s="87"/>
      <c r="R6601" s="89"/>
      <c r="S6601" s="89"/>
      <c r="T6601" s="89"/>
    </row>
    <row r="6602" spans="2:20" s="86" customFormat="1" ht="10.199999999999999">
      <c r="B6602" s="87"/>
      <c r="C6602" s="87"/>
      <c r="R6602" s="89"/>
      <c r="S6602" s="89"/>
      <c r="T6602" s="89"/>
    </row>
    <row r="6603" spans="2:20" s="86" customFormat="1" ht="10.199999999999999">
      <c r="B6603" s="87"/>
      <c r="C6603" s="87"/>
      <c r="R6603" s="89"/>
      <c r="S6603" s="89"/>
      <c r="T6603" s="89"/>
    </row>
    <row r="6604" spans="2:20" s="86" customFormat="1" ht="10.199999999999999">
      <c r="B6604" s="87"/>
      <c r="C6604" s="87"/>
      <c r="R6604" s="89"/>
      <c r="S6604" s="89"/>
      <c r="T6604" s="89"/>
    </row>
    <row r="6605" spans="2:20" s="86" customFormat="1" ht="10.199999999999999">
      <c r="B6605" s="87"/>
      <c r="C6605" s="87"/>
      <c r="R6605" s="89"/>
      <c r="S6605" s="89"/>
      <c r="T6605" s="89"/>
    </row>
    <row r="6606" spans="2:20" s="86" customFormat="1" ht="10.199999999999999">
      <c r="B6606" s="87"/>
      <c r="C6606" s="87"/>
      <c r="R6606" s="89"/>
      <c r="S6606" s="89"/>
      <c r="T6606" s="89"/>
    </row>
    <row r="6607" spans="2:20" s="86" customFormat="1" ht="10.199999999999999">
      <c r="B6607" s="87"/>
      <c r="C6607" s="87"/>
      <c r="R6607" s="89"/>
      <c r="S6607" s="89"/>
      <c r="T6607" s="89"/>
    </row>
    <row r="6608" spans="2:20" s="86" customFormat="1" ht="10.199999999999999">
      <c r="B6608" s="87"/>
      <c r="C6608" s="87"/>
      <c r="R6608" s="89"/>
      <c r="S6608" s="89"/>
      <c r="T6608" s="89"/>
    </row>
    <row r="6609" spans="2:20" s="86" customFormat="1" ht="10.199999999999999">
      <c r="B6609" s="87"/>
      <c r="C6609" s="87"/>
      <c r="R6609" s="89"/>
      <c r="S6609" s="89"/>
      <c r="T6609" s="89"/>
    </row>
    <row r="6610" spans="2:20" s="86" customFormat="1" ht="10.199999999999999">
      <c r="B6610" s="87"/>
      <c r="C6610" s="87"/>
      <c r="R6610" s="89"/>
      <c r="S6610" s="89"/>
      <c r="T6610" s="89"/>
    </row>
    <row r="6611" spans="2:20" s="86" customFormat="1" ht="10.199999999999999">
      <c r="B6611" s="87"/>
      <c r="C6611" s="87"/>
      <c r="R6611" s="89"/>
      <c r="S6611" s="89"/>
      <c r="T6611" s="89"/>
    </row>
    <row r="6612" spans="2:20" s="86" customFormat="1" ht="10.199999999999999">
      <c r="B6612" s="87"/>
      <c r="C6612" s="87"/>
      <c r="R6612" s="89"/>
      <c r="S6612" s="89"/>
      <c r="T6612" s="89"/>
    </row>
    <row r="6613" spans="2:20" s="86" customFormat="1" ht="10.199999999999999">
      <c r="B6613" s="87"/>
      <c r="C6613" s="87"/>
      <c r="R6613" s="89"/>
      <c r="S6613" s="89"/>
      <c r="T6613" s="89"/>
    </row>
    <row r="6614" spans="2:20" s="86" customFormat="1" ht="10.199999999999999">
      <c r="B6614" s="87"/>
      <c r="C6614" s="87"/>
      <c r="R6614" s="89"/>
      <c r="S6614" s="89"/>
      <c r="T6614" s="89"/>
    </row>
    <row r="6615" spans="2:20" s="86" customFormat="1" ht="10.199999999999999">
      <c r="B6615" s="87"/>
      <c r="C6615" s="87"/>
      <c r="R6615" s="89"/>
      <c r="S6615" s="89"/>
      <c r="T6615" s="89"/>
    </row>
    <row r="6616" spans="2:20" s="86" customFormat="1" ht="10.199999999999999">
      <c r="B6616" s="87"/>
      <c r="C6616" s="87"/>
      <c r="R6616" s="89"/>
      <c r="S6616" s="89"/>
      <c r="T6616" s="89"/>
    </row>
    <row r="6617" spans="2:20" s="86" customFormat="1" ht="10.199999999999999">
      <c r="B6617" s="87"/>
      <c r="C6617" s="87"/>
      <c r="R6617" s="89"/>
      <c r="S6617" s="89"/>
      <c r="T6617" s="89"/>
    </row>
    <row r="6618" spans="2:20" s="86" customFormat="1" ht="10.199999999999999">
      <c r="B6618" s="87"/>
      <c r="C6618" s="87"/>
      <c r="R6618" s="89"/>
      <c r="S6618" s="89"/>
      <c r="T6618" s="89"/>
    </row>
    <row r="6619" spans="2:20" s="86" customFormat="1" ht="10.199999999999999">
      <c r="B6619" s="87"/>
      <c r="C6619" s="87"/>
      <c r="R6619" s="89"/>
      <c r="S6619" s="89"/>
      <c r="T6619" s="89"/>
    </row>
    <row r="6620" spans="2:20" s="86" customFormat="1" ht="10.199999999999999">
      <c r="B6620" s="87"/>
      <c r="C6620" s="87"/>
      <c r="R6620" s="89"/>
      <c r="S6620" s="89"/>
      <c r="T6620" s="89"/>
    </row>
    <row r="6621" spans="2:20" s="86" customFormat="1" ht="10.199999999999999">
      <c r="B6621" s="87"/>
      <c r="C6621" s="87"/>
      <c r="R6621" s="89"/>
      <c r="S6621" s="89"/>
      <c r="T6621" s="89"/>
    </row>
    <row r="6622" spans="2:20" s="86" customFormat="1" ht="10.199999999999999">
      <c r="B6622" s="87"/>
      <c r="C6622" s="87"/>
      <c r="R6622" s="89"/>
      <c r="S6622" s="89"/>
      <c r="T6622" s="89"/>
    </row>
    <row r="6623" spans="2:20" s="86" customFormat="1" ht="10.199999999999999">
      <c r="B6623" s="87"/>
      <c r="C6623" s="87"/>
      <c r="R6623" s="89"/>
      <c r="S6623" s="89"/>
      <c r="T6623" s="89"/>
    </row>
    <row r="6624" spans="2:20" s="86" customFormat="1" ht="10.199999999999999">
      <c r="B6624" s="87"/>
      <c r="C6624" s="87"/>
      <c r="R6624" s="89"/>
      <c r="S6624" s="89"/>
      <c r="T6624" s="89"/>
    </row>
    <row r="6625" spans="2:20" s="86" customFormat="1" ht="10.199999999999999">
      <c r="B6625" s="87"/>
      <c r="C6625" s="87"/>
      <c r="R6625" s="89"/>
      <c r="S6625" s="89"/>
      <c r="T6625" s="89"/>
    </row>
    <row r="6626" spans="2:20" s="86" customFormat="1" ht="10.199999999999999">
      <c r="B6626" s="87"/>
      <c r="C6626" s="87"/>
      <c r="R6626" s="89"/>
      <c r="S6626" s="89"/>
      <c r="T6626" s="89"/>
    </row>
    <row r="6627" spans="2:20" s="86" customFormat="1" ht="10.199999999999999">
      <c r="B6627" s="87"/>
      <c r="C6627" s="87"/>
      <c r="R6627" s="89"/>
      <c r="S6627" s="89"/>
      <c r="T6627" s="89"/>
    </row>
    <row r="6628" spans="2:20" s="86" customFormat="1" ht="10.199999999999999">
      <c r="B6628" s="87"/>
      <c r="C6628" s="87"/>
      <c r="R6628" s="89"/>
      <c r="S6628" s="89"/>
      <c r="T6628" s="89"/>
    </row>
    <row r="6629" spans="2:20" s="86" customFormat="1" ht="10.199999999999999">
      <c r="B6629" s="87"/>
      <c r="C6629" s="87"/>
      <c r="R6629" s="89"/>
      <c r="S6629" s="89"/>
      <c r="T6629" s="89"/>
    </row>
    <row r="6630" spans="2:20" s="86" customFormat="1" ht="10.199999999999999">
      <c r="B6630" s="87"/>
      <c r="C6630" s="87"/>
      <c r="R6630" s="89"/>
      <c r="S6630" s="89"/>
      <c r="T6630" s="89"/>
    </row>
    <row r="6631" spans="2:20" s="86" customFormat="1" ht="10.199999999999999">
      <c r="B6631" s="87"/>
      <c r="C6631" s="87"/>
      <c r="R6631" s="89"/>
      <c r="S6631" s="89"/>
      <c r="T6631" s="89"/>
    </row>
    <row r="6632" spans="2:20" s="86" customFormat="1" ht="10.199999999999999">
      <c r="B6632" s="87"/>
      <c r="C6632" s="87"/>
      <c r="R6632" s="89"/>
      <c r="S6632" s="89"/>
      <c r="T6632" s="89"/>
    </row>
    <row r="6633" spans="2:20" s="86" customFormat="1" ht="10.199999999999999">
      <c r="B6633" s="87"/>
      <c r="C6633" s="87"/>
      <c r="R6633" s="89"/>
      <c r="S6633" s="89"/>
      <c r="T6633" s="89"/>
    </row>
    <row r="6634" spans="2:20" s="86" customFormat="1" ht="10.199999999999999">
      <c r="B6634" s="87"/>
      <c r="C6634" s="87"/>
      <c r="R6634" s="89"/>
      <c r="S6634" s="89"/>
      <c r="T6634" s="89"/>
    </row>
    <row r="6635" spans="2:20" s="86" customFormat="1" ht="10.199999999999999">
      <c r="B6635" s="87"/>
      <c r="C6635" s="87"/>
      <c r="R6635" s="89"/>
      <c r="S6635" s="89"/>
      <c r="T6635" s="89"/>
    </row>
    <row r="6636" spans="2:20" s="86" customFormat="1" ht="10.199999999999999">
      <c r="B6636" s="87"/>
      <c r="C6636" s="87"/>
      <c r="R6636" s="89"/>
      <c r="S6636" s="89"/>
      <c r="T6636" s="89"/>
    </row>
    <row r="6637" spans="2:20" s="86" customFormat="1" ht="10.199999999999999">
      <c r="B6637" s="87"/>
      <c r="C6637" s="87"/>
      <c r="R6637" s="89"/>
      <c r="S6637" s="89"/>
      <c r="T6637" s="89"/>
    </row>
    <row r="6638" spans="2:20" s="86" customFormat="1" ht="10.199999999999999">
      <c r="B6638" s="87"/>
      <c r="C6638" s="87"/>
      <c r="R6638" s="89"/>
      <c r="S6638" s="89"/>
      <c r="T6638" s="89"/>
    </row>
    <row r="6639" spans="2:20" s="86" customFormat="1" ht="10.199999999999999">
      <c r="B6639" s="87"/>
      <c r="C6639" s="87"/>
      <c r="R6639" s="89"/>
      <c r="S6639" s="89"/>
      <c r="T6639" s="89"/>
    </row>
    <row r="6640" spans="2:20" s="86" customFormat="1" ht="10.199999999999999">
      <c r="B6640" s="87"/>
      <c r="C6640" s="87"/>
      <c r="R6640" s="89"/>
      <c r="S6640" s="89"/>
      <c r="T6640" s="89"/>
    </row>
    <row r="6641" spans="2:20" s="86" customFormat="1" ht="10.199999999999999">
      <c r="B6641" s="87"/>
      <c r="C6641" s="87"/>
      <c r="R6641" s="89"/>
      <c r="S6641" s="89"/>
      <c r="T6641" s="89"/>
    </row>
    <row r="6642" spans="2:20" s="86" customFormat="1" ht="10.199999999999999">
      <c r="B6642" s="87"/>
      <c r="C6642" s="87"/>
      <c r="R6642" s="89"/>
      <c r="S6642" s="89"/>
      <c r="T6642" s="89"/>
    </row>
    <row r="6643" spans="2:20" s="86" customFormat="1" ht="10.199999999999999">
      <c r="B6643" s="87"/>
      <c r="C6643" s="87"/>
      <c r="R6643" s="89"/>
      <c r="S6643" s="89"/>
      <c r="T6643" s="89"/>
    </row>
    <row r="6644" spans="2:20" s="86" customFormat="1" ht="10.199999999999999">
      <c r="B6644" s="87"/>
      <c r="C6644" s="87"/>
      <c r="R6644" s="89"/>
      <c r="S6644" s="89"/>
      <c r="T6644" s="89"/>
    </row>
    <row r="6645" spans="2:20" s="86" customFormat="1" ht="10.199999999999999">
      <c r="B6645" s="87"/>
      <c r="C6645" s="87"/>
      <c r="R6645" s="89"/>
      <c r="S6645" s="89"/>
      <c r="T6645" s="89"/>
    </row>
    <row r="6646" spans="2:20" s="86" customFormat="1" ht="10.199999999999999">
      <c r="B6646" s="87"/>
      <c r="C6646" s="87"/>
      <c r="R6646" s="89"/>
      <c r="S6646" s="89"/>
      <c r="T6646" s="89"/>
    </row>
    <row r="6647" spans="2:20" s="86" customFormat="1" ht="10.199999999999999">
      <c r="B6647" s="87"/>
      <c r="C6647" s="87"/>
      <c r="R6647" s="89"/>
      <c r="S6647" s="89"/>
      <c r="T6647" s="89"/>
    </row>
    <row r="6648" spans="2:20" s="86" customFormat="1" ht="10.199999999999999">
      <c r="B6648" s="87"/>
      <c r="C6648" s="87"/>
      <c r="R6648" s="89"/>
      <c r="S6648" s="89"/>
      <c r="T6648" s="89"/>
    </row>
    <row r="6649" spans="2:20" s="86" customFormat="1" ht="10.199999999999999">
      <c r="B6649" s="87"/>
      <c r="C6649" s="87"/>
      <c r="R6649" s="89"/>
      <c r="S6649" s="89"/>
      <c r="T6649" s="89"/>
    </row>
    <row r="6650" spans="2:20" s="86" customFormat="1" ht="10.199999999999999">
      <c r="B6650" s="87"/>
      <c r="C6650" s="87"/>
      <c r="R6650" s="89"/>
      <c r="S6650" s="89"/>
      <c r="T6650" s="89"/>
    </row>
    <row r="6651" spans="2:20" s="86" customFormat="1" ht="10.199999999999999">
      <c r="B6651" s="87"/>
      <c r="C6651" s="87"/>
      <c r="R6651" s="89"/>
      <c r="S6651" s="89"/>
      <c r="T6651" s="89"/>
    </row>
    <row r="6652" spans="2:20" s="86" customFormat="1" ht="10.199999999999999">
      <c r="B6652" s="87"/>
      <c r="C6652" s="87"/>
      <c r="R6652" s="89"/>
      <c r="S6652" s="89"/>
      <c r="T6652" s="89"/>
    </row>
    <row r="6653" spans="2:20" s="86" customFormat="1" ht="10.199999999999999">
      <c r="B6653" s="87"/>
      <c r="C6653" s="87"/>
      <c r="R6653" s="89"/>
      <c r="S6653" s="89"/>
      <c r="T6653" s="89"/>
    </row>
    <row r="6654" spans="2:20" s="86" customFormat="1" ht="10.199999999999999">
      <c r="B6654" s="87"/>
      <c r="C6654" s="87"/>
      <c r="R6654" s="89"/>
      <c r="S6654" s="89"/>
      <c r="T6654" s="89"/>
    </row>
    <row r="6655" spans="2:20" s="86" customFormat="1" ht="10.199999999999999">
      <c r="B6655" s="87"/>
      <c r="C6655" s="87"/>
      <c r="R6655" s="89"/>
      <c r="S6655" s="89"/>
      <c r="T6655" s="89"/>
    </row>
    <row r="6656" spans="2:20" s="86" customFormat="1" ht="10.199999999999999">
      <c r="B6656" s="87"/>
      <c r="C6656" s="87"/>
      <c r="R6656" s="89"/>
      <c r="S6656" s="89"/>
      <c r="T6656" s="89"/>
    </row>
    <row r="6657" spans="2:20" s="86" customFormat="1" ht="10.199999999999999">
      <c r="B6657" s="87"/>
      <c r="C6657" s="87"/>
      <c r="R6657" s="89"/>
      <c r="S6657" s="89"/>
      <c r="T6657" s="89"/>
    </row>
    <row r="6658" spans="2:20" s="86" customFormat="1" ht="10.199999999999999">
      <c r="B6658" s="87"/>
      <c r="C6658" s="87"/>
      <c r="R6658" s="89"/>
      <c r="S6658" s="89"/>
      <c r="T6658" s="89"/>
    </row>
    <row r="6659" spans="2:20" s="86" customFormat="1" ht="10.199999999999999">
      <c r="B6659" s="87"/>
      <c r="C6659" s="87"/>
      <c r="R6659" s="89"/>
      <c r="S6659" s="89"/>
      <c r="T6659" s="89"/>
    </row>
    <row r="6660" spans="2:20" s="86" customFormat="1" ht="10.199999999999999">
      <c r="B6660" s="87"/>
      <c r="C6660" s="87"/>
      <c r="R6660" s="89"/>
      <c r="S6660" s="89"/>
      <c r="T6660" s="89"/>
    </row>
    <row r="6661" spans="2:20" s="86" customFormat="1" ht="10.199999999999999">
      <c r="B6661" s="87"/>
      <c r="C6661" s="87"/>
      <c r="R6661" s="89"/>
      <c r="S6661" s="89"/>
      <c r="T6661" s="89"/>
    </row>
    <row r="6662" spans="2:20" s="86" customFormat="1" ht="10.199999999999999">
      <c r="B6662" s="87"/>
      <c r="C6662" s="87"/>
      <c r="R6662" s="89"/>
      <c r="S6662" s="89"/>
      <c r="T6662" s="89"/>
    </row>
    <row r="6663" spans="2:20" s="86" customFormat="1" ht="10.199999999999999">
      <c r="B6663" s="87"/>
      <c r="C6663" s="87"/>
      <c r="R6663" s="89"/>
      <c r="S6663" s="89"/>
      <c r="T6663" s="89"/>
    </row>
    <row r="6664" spans="2:20" s="86" customFormat="1" ht="10.199999999999999">
      <c r="B6664" s="87"/>
      <c r="C6664" s="87"/>
      <c r="R6664" s="89"/>
      <c r="S6664" s="89"/>
      <c r="T6664" s="89"/>
    </row>
    <row r="6665" spans="2:20" s="86" customFormat="1" ht="10.199999999999999">
      <c r="B6665" s="87"/>
      <c r="C6665" s="87"/>
      <c r="R6665" s="89"/>
      <c r="S6665" s="89"/>
      <c r="T6665" s="89"/>
    </row>
    <row r="6666" spans="2:20" s="86" customFormat="1" ht="10.199999999999999">
      <c r="B6666" s="87"/>
      <c r="C6666" s="87"/>
      <c r="R6666" s="89"/>
      <c r="S6666" s="89"/>
      <c r="T6666" s="89"/>
    </row>
    <row r="6667" spans="2:20" s="86" customFormat="1" ht="10.199999999999999">
      <c r="B6667" s="87"/>
      <c r="C6667" s="87"/>
      <c r="R6667" s="89"/>
      <c r="S6667" s="89"/>
      <c r="T6667" s="89"/>
    </row>
    <row r="6668" spans="2:20" s="86" customFormat="1" ht="10.199999999999999">
      <c r="B6668" s="87"/>
      <c r="C6668" s="87"/>
      <c r="R6668" s="89"/>
      <c r="S6668" s="89"/>
      <c r="T6668" s="89"/>
    </row>
    <row r="6669" spans="2:20" s="86" customFormat="1" ht="10.199999999999999">
      <c r="B6669" s="87"/>
      <c r="C6669" s="87"/>
      <c r="R6669" s="89"/>
      <c r="S6669" s="89"/>
      <c r="T6669" s="89"/>
    </row>
    <row r="6670" spans="2:20" s="86" customFormat="1" ht="10.199999999999999">
      <c r="B6670" s="87"/>
      <c r="C6670" s="87"/>
      <c r="R6670" s="89"/>
      <c r="S6670" s="89"/>
      <c r="T6670" s="89"/>
    </row>
    <row r="6671" spans="2:20" s="86" customFormat="1" ht="10.199999999999999">
      <c r="B6671" s="87"/>
      <c r="C6671" s="87"/>
      <c r="R6671" s="89"/>
      <c r="S6671" s="89"/>
      <c r="T6671" s="89"/>
    </row>
    <row r="6672" spans="2:20" s="86" customFormat="1" ht="10.199999999999999">
      <c r="B6672" s="87"/>
      <c r="C6672" s="87"/>
      <c r="R6672" s="89"/>
      <c r="S6672" s="89"/>
      <c r="T6672" s="89"/>
    </row>
    <row r="6673" spans="2:20" s="86" customFormat="1" ht="10.199999999999999">
      <c r="B6673" s="87"/>
      <c r="C6673" s="87"/>
      <c r="R6673" s="89"/>
      <c r="S6673" s="89"/>
      <c r="T6673" s="89"/>
    </row>
    <row r="6674" spans="2:20" s="86" customFormat="1" ht="10.199999999999999">
      <c r="B6674" s="87"/>
      <c r="C6674" s="87"/>
      <c r="R6674" s="89"/>
      <c r="S6674" s="89"/>
      <c r="T6674" s="89"/>
    </row>
    <row r="6675" spans="2:20" s="86" customFormat="1" ht="10.199999999999999">
      <c r="B6675" s="87"/>
      <c r="C6675" s="87"/>
      <c r="R6675" s="89"/>
      <c r="S6675" s="89"/>
      <c r="T6675" s="89"/>
    </row>
    <row r="6676" spans="2:20" s="86" customFormat="1" ht="10.199999999999999">
      <c r="B6676" s="87"/>
      <c r="C6676" s="87"/>
      <c r="R6676" s="89"/>
      <c r="S6676" s="89"/>
      <c r="T6676" s="89"/>
    </row>
    <row r="6677" spans="2:20" s="86" customFormat="1" ht="10.199999999999999">
      <c r="B6677" s="87"/>
      <c r="C6677" s="87"/>
      <c r="R6677" s="89"/>
      <c r="S6677" s="89"/>
      <c r="T6677" s="89"/>
    </row>
    <row r="6678" spans="2:20" s="86" customFormat="1" ht="10.199999999999999">
      <c r="B6678" s="87"/>
      <c r="C6678" s="87"/>
      <c r="R6678" s="89"/>
      <c r="S6678" s="89"/>
      <c r="T6678" s="89"/>
    </row>
    <row r="6679" spans="2:20" s="86" customFormat="1" ht="10.199999999999999">
      <c r="B6679" s="87"/>
      <c r="C6679" s="87"/>
      <c r="R6679" s="89"/>
      <c r="S6679" s="89"/>
      <c r="T6679" s="89"/>
    </row>
    <row r="6680" spans="2:20" s="86" customFormat="1" ht="10.199999999999999">
      <c r="B6680" s="87"/>
      <c r="C6680" s="87"/>
      <c r="R6680" s="89"/>
      <c r="S6680" s="89"/>
      <c r="T6680" s="89"/>
    </row>
    <row r="6681" spans="2:20" s="86" customFormat="1" ht="10.199999999999999">
      <c r="B6681" s="87"/>
      <c r="C6681" s="87"/>
      <c r="R6681" s="89"/>
      <c r="S6681" s="89"/>
      <c r="T6681" s="89"/>
    </row>
    <row r="6682" spans="2:20" s="86" customFormat="1" ht="10.199999999999999">
      <c r="B6682" s="87"/>
      <c r="C6682" s="87"/>
      <c r="R6682" s="89"/>
      <c r="S6682" s="89"/>
      <c r="T6682" s="89"/>
    </row>
    <row r="6683" spans="2:20" s="86" customFormat="1" ht="10.199999999999999">
      <c r="B6683" s="87"/>
      <c r="C6683" s="87"/>
      <c r="R6683" s="89"/>
      <c r="S6683" s="89"/>
      <c r="T6683" s="89"/>
    </row>
    <row r="6684" spans="2:20" s="86" customFormat="1" ht="10.199999999999999">
      <c r="B6684" s="87"/>
      <c r="C6684" s="87"/>
      <c r="R6684" s="89"/>
      <c r="S6684" s="89"/>
      <c r="T6684" s="89"/>
    </row>
    <row r="6685" spans="2:20" s="86" customFormat="1" ht="10.199999999999999">
      <c r="B6685" s="87"/>
      <c r="C6685" s="87"/>
      <c r="R6685" s="89"/>
      <c r="S6685" s="89"/>
      <c r="T6685" s="89"/>
    </row>
    <row r="6686" spans="2:20" s="86" customFormat="1" ht="10.199999999999999">
      <c r="B6686" s="87"/>
      <c r="C6686" s="87"/>
      <c r="R6686" s="89"/>
      <c r="S6686" s="89"/>
      <c r="T6686" s="89"/>
    </row>
    <row r="6687" spans="2:20" s="86" customFormat="1" ht="10.199999999999999">
      <c r="B6687" s="87"/>
      <c r="C6687" s="87"/>
      <c r="R6687" s="89"/>
      <c r="S6687" s="89"/>
      <c r="T6687" s="89"/>
    </row>
    <row r="6688" spans="2:20" s="86" customFormat="1" ht="10.199999999999999">
      <c r="B6688" s="87"/>
      <c r="C6688" s="87"/>
      <c r="R6688" s="89"/>
      <c r="S6688" s="89"/>
      <c r="T6688" s="89"/>
    </row>
    <row r="6689" spans="2:20" s="86" customFormat="1" ht="10.199999999999999">
      <c r="B6689" s="87"/>
      <c r="C6689" s="87"/>
      <c r="R6689" s="89"/>
      <c r="S6689" s="89"/>
      <c r="T6689" s="89"/>
    </row>
    <row r="6690" spans="2:20" s="86" customFormat="1" ht="10.199999999999999">
      <c r="B6690" s="87"/>
      <c r="C6690" s="87"/>
      <c r="R6690" s="89"/>
      <c r="S6690" s="89"/>
      <c r="T6690" s="89"/>
    </row>
    <row r="6691" spans="2:20" s="86" customFormat="1" ht="10.199999999999999">
      <c r="B6691" s="87"/>
      <c r="C6691" s="87"/>
      <c r="R6691" s="89"/>
      <c r="S6691" s="89"/>
      <c r="T6691" s="89"/>
    </row>
    <row r="6692" spans="2:20" s="86" customFormat="1" ht="10.199999999999999">
      <c r="B6692" s="87"/>
      <c r="C6692" s="87"/>
      <c r="R6692" s="89"/>
      <c r="S6692" s="89"/>
      <c r="T6692" s="89"/>
    </row>
    <row r="6693" spans="2:20" s="86" customFormat="1" ht="10.199999999999999">
      <c r="B6693" s="87"/>
      <c r="C6693" s="87"/>
      <c r="R6693" s="89"/>
      <c r="S6693" s="89"/>
      <c r="T6693" s="89"/>
    </row>
    <row r="6694" spans="2:20" s="86" customFormat="1" ht="10.199999999999999">
      <c r="B6694" s="87"/>
      <c r="C6694" s="87"/>
      <c r="R6694" s="89"/>
      <c r="S6694" s="89"/>
      <c r="T6694" s="89"/>
    </row>
    <row r="6695" spans="2:20" s="86" customFormat="1" ht="10.199999999999999">
      <c r="B6695" s="87"/>
      <c r="C6695" s="87"/>
      <c r="R6695" s="89"/>
      <c r="S6695" s="89"/>
      <c r="T6695" s="89"/>
    </row>
    <row r="6696" spans="2:20" s="86" customFormat="1" ht="10.199999999999999">
      <c r="B6696" s="87"/>
      <c r="C6696" s="87"/>
      <c r="R6696" s="89"/>
      <c r="S6696" s="89"/>
      <c r="T6696" s="89"/>
    </row>
    <row r="6697" spans="2:20" s="86" customFormat="1" ht="10.199999999999999">
      <c r="B6697" s="87"/>
      <c r="C6697" s="87"/>
      <c r="R6697" s="89"/>
      <c r="S6697" s="89"/>
      <c r="T6697" s="89"/>
    </row>
    <row r="6698" spans="2:20" s="86" customFormat="1" ht="10.199999999999999">
      <c r="B6698" s="87"/>
      <c r="C6698" s="87"/>
      <c r="R6698" s="89"/>
      <c r="S6698" s="89"/>
      <c r="T6698" s="89"/>
    </row>
    <row r="6699" spans="2:20" s="86" customFormat="1" ht="10.199999999999999">
      <c r="B6699" s="87"/>
      <c r="C6699" s="87"/>
      <c r="R6699" s="89"/>
      <c r="S6699" s="89"/>
      <c r="T6699" s="89"/>
    </row>
    <row r="6700" spans="2:20" s="86" customFormat="1" ht="10.199999999999999">
      <c r="B6700" s="87"/>
      <c r="C6700" s="87"/>
      <c r="R6700" s="89"/>
      <c r="S6700" s="89"/>
      <c r="T6700" s="89"/>
    </row>
    <row r="6701" spans="2:20" s="86" customFormat="1" ht="10.199999999999999">
      <c r="B6701" s="87"/>
      <c r="C6701" s="87"/>
      <c r="R6701" s="89"/>
      <c r="S6701" s="89"/>
      <c r="T6701" s="89"/>
    </row>
    <row r="6702" spans="2:20" s="86" customFormat="1" ht="10.199999999999999">
      <c r="B6702" s="87"/>
      <c r="C6702" s="87"/>
      <c r="R6702" s="89"/>
      <c r="S6702" s="89"/>
      <c r="T6702" s="89"/>
    </row>
    <row r="6703" spans="2:20" s="86" customFormat="1" ht="10.199999999999999">
      <c r="B6703" s="87"/>
      <c r="C6703" s="87"/>
      <c r="R6703" s="89"/>
      <c r="S6703" s="89"/>
      <c r="T6703" s="89"/>
    </row>
    <row r="6704" spans="2:20" s="86" customFormat="1" ht="10.199999999999999">
      <c r="B6704" s="87"/>
      <c r="C6704" s="87"/>
      <c r="R6704" s="89"/>
      <c r="S6704" s="89"/>
      <c r="T6704" s="89"/>
    </row>
    <row r="6705" spans="2:20" s="86" customFormat="1" ht="10.199999999999999">
      <c r="B6705" s="87"/>
      <c r="C6705" s="87"/>
      <c r="R6705" s="89"/>
      <c r="S6705" s="89"/>
      <c r="T6705" s="89"/>
    </row>
    <row r="6706" spans="2:20" s="86" customFormat="1" ht="10.199999999999999">
      <c r="B6706" s="87"/>
      <c r="C6706" s="87"/>
      <c r="R6706" s="89"/>
      <c r="S6706" s="89"/>
      <c r="T6706" s="89"/>
    </row>
    <row r="6707" spans="2:20" s="86" customFormat="1" ht="10.199999999999999">
      <c r="B6707" s="87"/>
      <c r="C6707" s="87"/>
      <c r="R6707" s="89"/>
      <c r="S6707" s="89"/>
      <c r="T6707" s="89"/>
    </row>
    <row r="6708" spans="2:20" s="86" customFormat="1" ht="10.199999999999999">
      <c r="B6708" s="87"/>
      <c r="C6708" s="87"/>
      <c r="R6708" s="89"/>
      <c r="S6708" s="89"/>
      <c r="T6708" s="89"/>
    </row>
    <row r="6709" spans="2:20" s="86" customFormat="1" ht="10.199999999999999">
      <c r="B6709" s="87"/>
      <c r="C6709" s="87"/>
      <c r="R6709" s="89"/>
      <c r="S6709" s="89"/>
      <c r="T6709" s="89"/>
    </row>
    <row r="6710" spans="2:20" s="86" customFormat="1" ht="10.199999999999999">
      <c r="B6710" s="87"/>
      <c r="C6710" s="87"/>
      <c r="R6710" s="89"/>
      <c r="S6710" s="89"/>
      <c r="T6710" s="89"/>
    </row>
    <row r="6711" spans="2:20" s="86" customFormat="1" ht="10.199999999999999">
      <c r="B6711" s="87"/>
      <c r="C6711" s="87"/>
      <c r="R6711" s="89"/>
      <c r="S6711" s="89"/>
      <c r="T6711" s="89"/>
    </row>
    <row r="6712" spans="2:20" s="86" customFormat="1" ht="10.199999999999999">
      <c r="B6712" s="87"/>
      <c r="C6712" s="87"/>
      <c r="R6712" s="89"/>
      <c r="S6712" s="89"/>
      <c r="T6712" s="89"/>
    </row>
    <row r="6713" spans="2:20" s="86" customFormat="1" ht="10.199999999999999">
      <c r="B6713" s="87"/>
      <c r="C6713" s="87"/>
      <c r="R6713" s="89"/>
      <c r="S6713" s="89"/>
      <c r="T6713" s="89"/>
    </row>
    <row r="6714" spans="2:20" s="86" customFormat="1" ht="10.199999999999999">
      <c r="B6714" s="87"/>
      <c r="C6714" s="87"/>
      <c r="R6714" s="89"/>
      <c r="S6714" s="89"/>
      <c r="T6714" s="89"/>
    </row>
    <row r="6715" spans="2:20" s="86" customFormat="1" ht="10.199999999999999">
      <c r="B6715" s="87"/>
      <c r="C6715" s="87"/>
      <c r="R6715" s="89"/>
      <c r="S6715" s="89"/>
      <c r="T6715" s="89"/>
    </row>
    <row r="6716" spans="2:20" s="86" customFormat="1" ht="10.199999999999999">
      <c r="B6716" s="87"/>
      <c r="C6716" s="87"/>
      <c r="R6716" s="89"/>
      <c r="S6716" s="89"/>
      <c r="T6716" s="89"/>
    </row>
    <row r="6717" spans="2:20" s="86" customFormat="1" ht="10.199999999999999">
      <c r="B6717" s="87"/>
      <c r="C6717" s="87"/>
      <c r="R6717" s="89"/>
      <c r="S6717" s="89"/>
      <c r="T6717" s="89"/>
    </row>
    <row r="6718" spans="2:20" s="86" customFormat="1" ht="10.199999999999999">
      <c r="B6718" s="87"/>
      <c r="C6718" s="87"/>
      <c r="R6718" s="89"/>
      <c r="S6718" s="89"/>
      <c r="T6718" s="89"/>
    </row>
    <row r="6719" spans="2:20" s="86" customFormat="1" ht="10.199999999999999">
      <c r="B6719" s="87"/>
      <c r="C6719" s="87"/>
      <c r="R6719" s="89"/>
      <c r="S6719" s="89"/>
      <c r="T6719" s="89"/>
    </row>
    <row r="6720" spans="2:20" s="86" customFormat="1" ht="10.199999999999999">
      <c r="B6720" s="87"/>
      <c r="C6720" s="87"/>
      <c r="R6720" s="89"/>
      <c r="S6720" s="89"/>
      <c r="T6720" s="89"/>
    </row>
    <row r="6721" spans="2:20" s="86" customFormat="1" ht="10.199999999999999">
      <c r="B6721" s="87"/>
      <c r="C6721" s="87"/>
      <c r="R6721" s="89"/>
      <c r="S6721" s="89"/>
      <c r="T6721" s="89"/>
    </row>
    <row r="6722" spans="2:20" s="86" customFormat="1" ht="10.199999999999999">
      <c r="B6722" s="87"/>
      <c r="C6722" s="87"/>
      <c r="R6722" s="89"/>
      <c r="S6722" s="89"/>
      <c r="T6722" s="89"/>
    </row>
    <row r="6723" spans="2:20" s="86" customFormat="1" ht="10.199999999999999">
      <c r="B6723" s="87"/>
      <c r="C6723" s="87"/>
      <c r="R6723" s="89"/>
      <c r="S6723" s="89"/>
      <c r="T6723" s="89"/>
    </row>
    <row r="6724" spans="2:20" s="86" customFormat="1" ht="10.199999999999999">
      <c r="B6724" s="87"/>
      <c r="C6724" s="87"/>
      <c r="R6724" s="89"/>
      <c r="S6724" s="89"/>
      <c r="T6724" s="89"/>
    </row>
    <row r="6725" spans="2:20" s="86" customFormat="1" ht="10.199999999999999">
      <c r="B6725" s="87"/>
      <c r="C6725" s="87"/>
      <c r="R6725" s="89"/>
      <c r="S6725" s="89"/>
      <c r="T6725" s="89"/>
    </row>
    <row r="6726" spans="2:20" s="86" customFormat="1" ht="10.199999999999999">
      <c r="B6726" s="87"/>
      <c r="C6726" s="87"/>
      <c r="R6726" s="89"/>
      <c r="S6726" s="89"/>
      <c r="T6726" s="89"/>
    </row>
    <row r="6727" spans="2:20" s="86" customFormat="1" ht="10.199999999999999">
      <c r="B6727" s="87"/>
      <c r="C6727" s="87"/>
      <c r="R6727" s="89"/>
      <c r="S6727" s="89"/>
      <c r="T6727" s="89"/>
    </row>
    <row r="6728" spans="2:20" s="86" customFormat="1" ht="10.199999999999999">
      <c r="B6728" s="87"/>
      <c r="C6728" s="87"/>
      <c r="R6728" s="89"/>
      <c r="S6728" s="89"/>
      <c r="T6728" s="89"/>
    </row>
    <row r="6729" spans="2:20" s="86" customFormat="1" ht="10.199999999999999">
      <c r="B6729" s="87"/>
      <c r="C6729" s="87"/>
      <c r="R6729" s="89"/>
      <c r="S6729" s="89"/>
      <c r="T6729" s="89"/>
    </row>
    <row r="6730" spans="2:20" s="86" customFormat="1" ht="10.199999999999999">
      <c r="B6730" s="87"/>
      <c r="C6730" s="87"/>
      <c r="R6730" s="89"/>
      <c r="S6730" s="89"/>
      <c r="T6730" s="89"/>
    </row>
    <row r="6731" spans="2:20" s="86" customFormat="1" ht="10.199999999999999">
      <c r="B6731" s="87"/>
      <c r="C6731" s="87"/>
      <c r="R6731" s="89"/>
      <c r="S6731" s="89"/>
      <c r="T6731" s="89"/>
    </row>
    <row r="6732" spans="2:20" s="86" customFormat="1" ht="10.199999999999999">
      <c r="B6732" s="87"/>
      <c r="C6732" s="87"/>
      <c r="R6732" s="89"/>
      <c r="S6732" s="89"/>
      <c r="T6732" s="89"/>
    </row>
    <row r="6733" spans="2:20" s="86" customFormat="1" ht="10.199999999999999">
      <c r="B6733" s="87"/>
      <c r="C6733" s="87"/>
      <c r="R6733" s="89"/>
      <c r="S6733" s="89"/>
      <c r="T6733" s="89"/>
    </row>
    <row r="6734" spans="2:20" s="86" customFormat="1" ht="10.199999999999999">
      <c r="B6734" s="87"/>
      <c r="C6734" s="87"/>
      <c r="R6734" s="89"/>
      <c r="S6734" s="89"/>
      <c r="T6734" s="89"/>
    </row>
    <row r="6735" spans="2:20" s="86" customFormat="1" ht="10.199999999999999">
      <c r="B6735" s="87"/>
      <c r="C6735" s="87"/>
      <c r="R6735" s="89"/>
      <c r="S6735" s="89"/>
      <c r="T6735" s="89"/>
    </row>
    <row r="6736" spans="2:20" s="86" customFormat="1" ht="10.199999999999999">
      <c r="B6736" s="87"/>
      <c r="C6736" s="87"/>
      <c r="R6736" s="89"/>
      <c r="S6736" s="89"/>
      <c r="T6736" s="89"/>
    </row>
    <row r="6737" spans="2:20" s="86" customFormat="1" ht="10.199999999999999">
      <c r="B6737" s="87"/>
      <c r="C6737" s="87"/>
      <c r="R6737" s="89"/>
      <c r="S6737" s="89"/>
      <c r="T6737" s="89"/>
    </row>
    <row r="6738" spans="2:20" s="86" customFormat="1" ht="10.199999999999999">
      <c r="B6738" s="87"/>
      <c r="C6738" s="87"/>
      <c r="R6738" s="89"/>
      <c r="S6738" s="89"/>
      <c r="T6738" s="89"/>
    </row>
    <row r="6739" spans="2:20" s="86" customFormat="1" ht="10.199999999999999">
      <c r="B6739" s="87"/>
      <c r="C6739" s="87"/>
      <c r="R6739" s="89"/>
      <c r="S6739" s="89"/>
      <c r="T6739" s="89"/>
    </row>
    <row r="6740" spans="2:20" s="86" customFormat="1" ht="10.199999999999999">
      <c r="B6740" s="87"/>
      <c r="C6740" s="87"/>
      <c r="R6740" s="89"/>
      <c r="S6740" s="89"/>
      <c r="T6740" s="89"/>
    </row>
    <row r="6741" spans="2:20" s="86" customFormat="1" ht="10.199999999999999">
      <c r="B6741" s="87"/>
      <c r="C6741" s="87"/>
      <c r="R6741" s="89"/>
      <c r="S6741" s="89"/>
      <c r="T6741" s="89"/>
    </row>
    <row r="6742" spans="2:20" s="86" customFormat="1" ht="10.199999999999999">
      <c r="B6742" s="87"/>
      <c r="C6742" s="87"/>
      <c r="R6742" s="89"/>
      <c r="S6742" s="89"/>
      <c r="T6742" s="89"/>
    </row>
    <row r="6743" spans="2:20" s="86" customFormat="1" ht="10.199999999999999">
      <c r="B6743" s="87"/>
      <c r="C6743" s="87"/>
      <c r="R6743" s="89"/>
      <c r="S6743" s="89"/>
      <c r="T6743" s="89"/>
    </row>
    <row r="6744" spans="2:20" s="86" customFormat="1" ht="10.199999999999999">
      <c r="B6744" s="87"/>
      <c r="C6744" s="87"/>
      <c r="R6744" s="89"/>
      <c r="S6744" s="89"/>
      <c r="T6744" s="89"/>
    </row>
    <row r="6745" spans="2:20" s="86" customFormat="1" ht="10.199999999999999">
      <c r="B6745" s="87"/>
      <c r="C6745" s="87"/>
      <c r="R6745" s="89"/>
      <c r="S6745" s="89"/>
      <c r="T6745" s="89"/>
    </row>
    <row r="6746" spans="2:20" s="86" customFormat="1" ht="10.199999999999999">
      <c r="B6746" s="87"/>
      <c r="C6746" s="87"/>
      <c r="R6746" s="89"/>
      <c r="S6746" s="89"/>
      <c r="T6746" s="89"/>
    </row>
    <row r="6747" spans="2:20" s="86" customFormat="1" ht="10.199999999999999">
      <c r="B6747" s="87"/>
      <c r="C6747" s="87"/>
      <c r="R6747" s="89"/>
      <c r="S6747" s="89"/>
      <c r="T6747" s="89"/>
    </row>
    <row r="6748" spans="2:20" s="86" customFormat="1" ht="10.199999999999999">
      <c r="B6748" s="87"/>
      <c r="C6748" s="87"/>
      <c r="R6748" s="89"/>
      <c r="S6748" s="89"/>
      <c r="T6748" s="89"/>
    </row>
    <row r="6749" spans="2:20" s="86" customFormat="1" ht="10.199999999999999">
      <c r="B6749" s="87"/>
      <c r="C6749" s="87"/>
      <c r="R6749" s="89"/>
      <c r="S6749" s="89"/>
      <c r="T6749" s="89"/>
    </row>
    <row r="6750" spans="2:20" s="86" customFormat="1" ht="10.199999999999999">
      <c r="B6750" s="87"/>
      <c r="C6750" s="87"/>
      <c r="R6750" s="89"/>
      <c r="S6750" s="89"/>
      <c r="T6750" s="89"/>
    </row>
    <row r="6751" spans="2:20" s="86" customFormat="1" ht="10.199999999999999">
      <c r="B6751" s="87"/>
      <c r="C6751" s="87"/>
      <c r="R6751" s="89"/>
      <c r="S6751" s="89"/>
      <c r="T6751" s="89"/>
    </row>
    <row r="6752" spans="2:20" s="86" customFormat="1" ht="10.199999999999999">
      <c r="B6752" s="87"/>
      <c r="C6752" s="87"/>
      <c r="R6752" s="89"/>
      <c r="S6752" s="89"/>
      <c r="T6752" s="89"/>
    </row>
    <row r="6753" spans="2:20" s="86" customFormat="1" ht="10.199999999999999">
      <c r="B6753" s="87"/>
      <c r="C6753" s="87"/>
      <c r="R6753" s="89"/>
      <c r="S6753" s="89"/>
      <c r="T6753" s="89"/>
    </row>
    <row r="6754" spans="2:20" s="86" customFormat="1" ht="10.199999999999999">
      <c r="B6754" s="87"/>
      <c r="C6754" s="87"/>
      <c r="R6754" s="89"/>
      <c r="S6754" s="89"/>
      <c r="T6754" s="89"/>
    </row>
    <row r="6755" spans="2:20" s="86" customFormat="1" ht="10.199999999999999">
      <c r="B6755" s="87"/>
      <c r="C6755" s="87"/>
      <c r="R6755" s="89"/>
      <c r="S6755" s="89"/>
      <c r="T6755" s="89"/>
    </row>
    <row r="6756" spans="2:20" s="86" customFormat="1" ht="10.199999999999999">
      <c r="B6756" s="87"/>
      <c r="C6756" s="87"/>
      <c r="R6756" s="89"/>
      <c r="S6756" s="89"/>
      <c r="T6756" s="89"/>
    </row>
    <row r="6757" spans="2:20" s="86" customFormat="1" ht="10.199999999999999">
      <c r="B6757" s="87"/>
      <c r="C6757" s="87"/>
      <c r="R6757" s="89"/>
      <c r="S6757" s="89"/>
      <c r="T6757" s="89"/>
    </row>
    <row r="6758" spans="2:20" s="86" customFormat="1" ht="10.199999999999999">
      <c r="B6758" s="87"/>
      <c r="C6758" s="87"/>
      <c r="R6758" s="89"/>
      <c r="S6758" s="89"/>
      <c r="T6758" s="89"/>
    </row>
    <row r="6759" spans="2:20" s="86" customFormat="1" ht="10.199999999999999">
      <c r="B6759" s="87"/>
      <c r="C6759" s="87"/>
      <c r="R6759" s="89"/>
      <c r="S6759" s="89"/>
      <c r="T6759" s="89"/>
    </row>
    <row r="6760" spans="2:20" s="86" customFormat="1" ht="10.199999999999999">
      <c r="B6760" s="87"/>
      <c r="C6760" s="87"/>
      <c r="R6760" s="89"/>
      <c r="S6760" s="89"/>
      <c r="T6760" s="89"/>
    </row>
    <row r="6761" spans="2:20" s="86" customFormat="1" ht="10.199999999999999">
      <c r="B6761" s="87"/>
      <c r="C6761" s="87"/>
      <c r="R6761" s="89"/>
      <c r="S6761" s="89"/>
      <c r="T6761" s="89"/>
    </row>
    <row r="6762" spans="2:20" s="86" customFormat="1" ht="10.199999999999999">
      <c r="B6762" s="87"/>
      <c r="C6762" s="87"/>
      <c r="R6762" s="89"/>
      <c r="S6762" s="89"/>
      <c r="T6762" s="89"/>
    </row>
    <row r="6763" spans="2:20" s="86" customFormat="1" ht="10.199999999999999">
      <c r="B6763" s="87"/>
      <c r="C6763" s="87"/>
      <c r="R6763" s="89"/>
      <c r="S6763" s="89"/>
      <c r="T6763" s="89"/>
    </row>
    <row r="6764" spans="2:20" s="86" customFormat="1" ht="10.199999999999999">
      <c r="B6764" s="87"/>
      <c r="C6764" s="87"/>
      <c r="R6764" s="89"/>
      <c r="S6764" s="89"/>
      <c r="T6764" s="89"/>
    </row>
    <row r="6765" spans="2:20" s="86" customFormat="1" ht="10.199999999999999">
      <c r="B6765" s="87"/>
      <c r="C6765" s="87"/>
      <c r="R6765" s="89"/>
      <c r="S6765" s="89"/>
      <c r="T6765" s="89"/>
    </row>
    <row r="6766" spans="2:20" s="86" customFormat="1" ht="10.199999999999999">
      <c r="B6766" s="87"/>
      <c r="C6766" s="87"/>
      <c r="R6766" s="89"/>
      <c r="S6766" s="89"/>
      <c r="T6766" s="89"/>
    </row>
    <row r="6767" spans="2:20" s="86" customFormat="1" ht="10.199999999999999">
      <c r="B6767" s="87"/>
      <c r="C6767" s="87"/>
      <c r="R6767" s="89"/>
      <c r="S6767" s="89"/>
      <c r="T6767" s="89"/>
    </row>
    <row r="6768" spans="2:20" s="86" customFormat="1" ht="10.199999999999999">
      <c r="B6768" s="87"/>
      <c r="C6768" s="87"/>
      <c r="R6768" s="89"/>
      <c r="S6768" s="89"/>
      <c r="T6768" s="89"/>
    </row>
    <row r="6769" spans="2:20" s="86" customFormat="1" ht="10.199999999999999">
      <c r="B6769" s="87"/>
      <c r="C6769" s="87"/>
      <c r="R6769" s="89"/>
      <c r="S6769" s="89"/>
      <c r="T6769" s="89"/>
    </row>
    <row r="6770" spans="2:20" s="86" customFormat="1" ht="10.199999999999999">
      <c r="B6770" s="87"/>
      <c r="C6770" s="87"/>
      <c r="R6770" s="89"/>
      <c r="S6770" s="89"/>
      <c r="T6770" s="89"/>
    </row>
    <row r="6771" spans="2:20" s="86" customFormat="1" ht="10.199999999999999">
      <c r="B6771" s="87"/>
      <c r="C6771" s="87"/>
      <c r="R6771" s="89"/>
      <c r="S6771" s="89"/>
      <c r="T6771" s="89"/>
    </row>
    <row r="6772" spans="2:20" s="86" customFormat="1" ht="10.199999999999999">
      <c r="B6772" s="87"/>
      <c r="C6772" s="87"/>
      <c r="R6772" s="89"/>
      <c r="S6772" s="89"/>
      <c r="T6772" s="89"/>
    </row>
    <row r="6773" spans="2:20" s="86" customFormat="1" ht="10.199999999999999">
      <c r="B6773" s="87"/>
      <c r="C6773" s="87"/>
      <c r="R6773" s="89"/>
      <c r="S6773" s="89"/>
      <c r="T6773" s="89"/>
    </row>
    <row r="6774" spans="2:20" s="86" customFormat="1" ht="10.199999999999999">
      <c r="B6774" s="87"/>
      <c r="C6774" s="87"/>
      <c r="R6774" s="89"/>
      <c r="S6774" s="89"/>
      <c r="T6774" s="89"/>
    </row>
    <row r="6775" spans="2:20" s="86" customFormat="1" ht="10.199999999999999">
      <c r="B6775" s="87"/>
      <c r="C6775" s="87"/>
      <c r="R6775" s="89"/>
      <c r="S6775" s="89"/>
      <c r="T6775" s="89"/>
    </row>
    <row r="6776" spans="2:20" s="86" customFormat="1" ht="10.199999999999999">
      <c r="B6776" s="87"/>
      <c r="C6776" s="87"/>
      <c r="R6776" s="89"/>
      <c r="S6776" s="89"/>
      <c r="T6776" s="89"/>
    </row>
    <row r="6777" spans="2:20" s="86" customFormat="1" ht="10.199999999999999">
      <c r="B6777" s="87"/>
      <c r="C6777" s="87"/>
      <c r="R6777" s="89"/>
      <c r="S6777" s="89"/>
      <c r="T6777" s="89"/>
    </row>
    <row r="6778" spans="2:20" s="86" customFormat="1" ht="10.199999999999999">
      <c r="B6778" s="87"/>
      <c r="C6778" s="87"/>
      <c r="R6778" s="89"/>
      <c r="S6778" s="89"/>
      <c r="T6778" s="89"/>
    </row>
    <row r="6779" spans="2:20" s="86" customFormat="1" ht="10.199999999999999">
      <c r="B6779" s="87"/>
      <c r="C6779" s="87"/>
      <c r="R6779" s="89"/>
      <c r="S6779" s="89"/>
      <c r="T6779" s="89"/>
    </row>
    <row r="6780" spans="2:20" s="86" customFormat="1" ht="10.199999999999999">
      <c r="B6780" s="87"/>
      <c r="C6780" s="87"/>
      <c r="R6780" s="89"/>
      <c r="S6780" s="89"/>
      <c r="T6780" s="89"/>
    </row>
    <row r="6781" spans="2:20" s="86" customFormat="1" ht="10.199999999999999">
      <c r="B6781" s="87"/>
      <c r="C6781" s="87"/>
      <c r="R6781" s="89"/>
      <c r="S6781" s="89"/>
      <c r="T6781" s="89"/>
    </row>
    <row r="6782" spans="2:20" s="86" customFormat="1" ht="10.199999999999999">
      <c r="B6782" s="87"/>
      <c r="C6782" s="87"/>
      <c r="R6782" s="89"/>
      <c r="S6782" s="89"/>
      <c r="T6782" s="89"/>
    </row>
    <row r="6783" spans="2:20" s="86" customFormat="1" ht="10.199999999999999">
      <c r="B6783" s="87"/>
      <c r="C6783" s="87"/>
      <c r="R6783" s="89"/>
      <c r="S6783" s="89"/>
      <c r="T6783" s="89"/>
    </row>
    <row r="6784" spans="2:20" s="86" customFormat="1" ht="10.199999999999999">
      <c r="B6784" s="87"/>
      <c r="C6784" s="87"/>
      <c r="R6784" s="89"/>
      <c r="S6784" s="89"/>
      <c r="T6784" s="89"/>
    </row>
    <row r="6785" spans="2:20" s="86" customFormat="1" ht="10.199999999999999">
      <c r="B6785" s="87"/>
      <c r="C6785" s="87"/>
      <c r="R6785" s="89"/>
      <c r="S6785" s="89"/>
      <c r="T6785" s="89"/>
    </row>
    <row r="6786" spans="2:20" s="86" customFormat="1" ht="10.199999999999999">
      <c r="B6786" s="87"/>
      <c r="C6786" s="87"/>
      <c r="R6786" s="89"/>
      <c r="S6786" s="89"/>
      <c r="T6786" s="89"/>
    </row>
    <row r="6787" spans="2:20" s="86" customFormat="1" ht="10.199999999999999">
      <c r="B6787" s="87"/>
      <c r="C6787" s="87"/>
      <c r="R6787" s="89"/>
      <c r="S6787" s="89"/>
      <c r="T6787" s="89"/>
    </row>
    <row r="6788" spans="2:20" s="86" customFormat="1" ht="10.199999999999999">
      <c r="B6788" s="87"/>
      <c r="C6788" s="87"/>
      <c r="R6788" s="89"/>
      <c r="S6788" s="89"/>
      <c r="T6788" s="89"/>
    </row>
    <row r="6789" spans="2:20" s="86" customFormat="1" ht="10.199999999999999">
      <c r="B6789" s="87"/>
      <c r="C6789" s="87"/>
      <c r="R6789" s="89"/>
      <c r="S6789" s="89"/>
      <c r="T6789" s="89"/>
    </row>
    <row r="6790" spans="2:20" s="86" customFormat="1" ht="10.199999999999999">
      <c r="B6790" s="87"/>
      <c r="C6790" s="87"/>
      <c r="R6790" s="89"/>
      <c r="S6790" s="89"/>
      <c r="T6790" s="89"/>
    </row>
    <row r="6791" spans="2:20" s="86" customFormat="1" ht="10.199999999999999">
      <c r="B6791" s="87"/>
      <c r="C6791" s="87"/>
      <c r="R6791" s="89"/>
      <c r="S6791" s="89"/>
      <c r="T6791" s="89"/>
    </row>
    <row r="6792" spans="2:20" s="86" customFormat="1" ht="10.199999999999999">
      <c r="B6792" s="87"/>
      <c r="C6792" s="87"/>
      <c r="R6792" s="89"/>
      <c r="S6792" s="89"/>
      <c r="T6792" s="89"/>
    </row>
    <row r="6793" spans="2:20" s="86" customFormat="1" ht="10.199999999999999">
      <c r="B6793" s="87"/>
      <c r="C6793" s="87"/>
      <c r="R6793" s="89"/>
      <c r="S6793" s="89"/>
      <c r="T6793" s="89"/>
    </row>
    <row r="6794" spans="2:20" s="86" customFormat="1" ht="10.199999999999999">
      <c r="B6794" s="87"/>
      <c r="C6794" s="87"/>
      <c r="R6794" s="89"/>
      <c r="S6794" s="89"/>
      <c r="T6794" s="89"/>
    </row>
    <row r="6795" spans="2:20" s="86" customFormat="1" ht="10.199999999999999">
      <c r="B6795" s="87"/>
      <c r="C6795" s="87"/>
      <c r="R6795" s="89"/>
      <c r="S6795" s="89"/>
      <c r="T6795" s="89"/>
    </row>
    <row r="6796" spans="2:20" s="86" customFormat="1" ht="10.199999999999999">
      <c r="B6796" s="87"/>
      <c r="C6796" s="87"/>
      <c r="R6796" s="89"/>
      <c r="S6796" s="89"/>
      <c r="T6796" s="89"/>
    </row>
    <row r="6797" spans="2:20" s="86" customFormat="1" ht="10.199999999999999">
      <c r="B6797" s="87"/>
      <c r="C6797" s="87"/>
      <c r="R6797" s="89"/>
      <c r="S6797" s="89"/>
      <c r="T6797" s="89"/>
    </row>
    <row r="6798" spans="2:20" s="86" customFormat="1" ht="10.199999999999999">
      <c r="B6798" s="87"/>
      <c r="C6798" s="87"/>
      <c r="R6798" s="89"/>
      <c r="S6798" s="89"/>
      <c r="T6798" s="89"/>
    </row>
    <row r="6799" spans="2:20" s="86" customFormat="1" ht="10.199999999999999">
      <c r="B6799" s="87"/>
      <c r="C6799" s="87"/>
      <c r="R6799" s="89"/>
      <c r="S6799" s="89"/>
      <c r="T6799" s="89"/>
    </row>
    <row r="6800" spans="2:20" s="86" customFormat="1" ht="10.199999999999999">
      <c r="B6800" s="87"/>
      <c r="C6800" s="87"/>
      <c r="R6800" s="89"/>
      <c r="S6800" s="89"/>
      <c r="T6800" s="89"/>
    </row>
    <row r="6801" spans="2:20" s="86" customFormat="1" ht="10.199999999999999">
      <c r="B6801" s="87"/>
      <c r="C6801" s="87"/>
      <c r="R6801" s="89"/>
      <c r="S6801" s="89"/>
      <c r="T6801" s="89"/>
    </row>
    <row r="6802" spans="2:20" s="86" customFormat="1" ht="10.199999999999999">
      <c r="B6802" s="87"/>
      <c r="C6802" s="87"/>
      <c r="R6802" s="89"/>
      <c r="S6802" s="89"/>
      <c r="T6802" s="89"/>
    </row>
    <row r="6803" spans="2:20" s="86" customFormat="1" ht="10.199999999999999">
      <c r="B6803" s="87"/>
      <c r="C6803" s="87"/>
      <c r="R6803" s="89"/>
      <c r="S6803" s="89"/>
      <c r="T6803" s="89"/>
    </row>
    <row r="6804" spans="2:20" s="86" customFormat="1" ht="10.199999999999999">
      <c r="B6804" s="87"/>
      <c r="C6804" s="87"/>
      <c r="R6804" s="89"/>
      <c r="S6804" s="89"/>
      <c r="T6804" s="89"/>
    </row>
    <row r="6805" spans="2:20" s="86" customFormat="1" ht="10.199999999999999">
      <c r="B6805" s="87"/>
      <c r="C6805" s="87"/>
      <c r="R6805" s="89"/>
      <c r="S6805" s="89"/>
      <c r="T6805" s="89"/>
    </row>
    <row r="6806" spans="2:20" s="86" customFormat="1" ht="10.199999999999999">
      <c r="B6806" s="87"/>
      <c r="C6806" s="87"/>
      <c r="R6806" s="89"/>
      <c r="S6806" s="89"/>
      <c r="T6806" s="89"/>
    </row>
    <row r="6807" spans="2:20" s="86" customFormat="1" ht="10.199999999999999">
      <c r="B6807" s="87"/>
      <c r="C6807" s="87"/>
      <c r="R6807" s="89"/>
      <c r="S6807" s="89"/>
      <c r="T6807" s="89"/>
    </row>
    <row r="6808" spans="2:20" s="86" customFormat="1" ht="10.199999999999999">
      <c r="B6808" s="87"/>
      <c r="C6808" s="87"/>
      <c r="R6808" s="89"/>
      <c r="S6808" s="89"/>
      <c r="T6808" s="89"/>
    </row>
    <row r="6809" spans="2:20" s="86" customFormat="1" ht="10.199999999999999">
      <c r="B6809" s="87"/>
      <c r="C6809" s="87"/>
      <c r="R6809" s="89"/>
      <c r="S6809" s="89"/>
      <c r="T6809" s="89"/>
    </row>
    <row r="6810" spans="2:20" s="86" customFormat="1" ht="10.199999999999999">
      <c r="B6810" s="87"/>
      <c r="C6810" s="87"/>
      <c r="R6810" s="89"/>
      <c r="S6810" s="89"/>
      <c r="T6810" s="89"/>
    </row>
    <row r="6811" spans="2:20" s="86" customFormat="1" ht="10.199999999999999">
      <c r="B6811" s="87"/>
      <c r="C6811" s="87"/>
      <c r="R6811" s="89"/>
      <c r="S6811" s="89"/>
      <c r="T6811" s="89"/>
    </row>
    <row r="6812" spans="2:20" s="86" customFormat="1" ht="10.199999999999999">
      <c r="B6812" s="87"/>
      <c r="C6812" s="87"/>
      <c r="R6812" s="89"/>
      <c r="S6812" s="89"/>
      <c r="T6812" s="89"/>
    </row>
    <row r="6813" spans="2:20" s="86" customFormat="1" ht="10.199999999999999">
      <c r="B6813" s="87"/>
      <c r="C6813" s="87"/>
      <c r="R6813" s="89"/>
      <c r="S6813" s="89"/>
      <c r="T6813" s="89"/>
    </row>
    <row r="6814" spans="2:20" s="86" customFormat="1" ht="10.199999999999999">
      <c r="B6814" s="87"/>
      <c r="C6814" s="87"/>
      <c r="R6814" s="89"/>
      <c r="S6814" s="89"/>
      <c r="T6814" s="89"/>
    </row>
    <row r="6815" spans="2:20" s="86" customFormat="1" ht="10.199999999999999">
      <c r="B6815" s="87"/>
      <c r="C6815" s="87"/>
      <c r="R6815" s="89"/>
      <c r="S6815" s="89"/>
      <c r="T6815" s="89"/>
    </row>
    <row r="6816" spans="2:20" s="86" customFormat="1" ht="10.199999999999999">
      <c r="B6816" s="87"/>
      <c r="C6816" s="87"/>
      <c r="R6816" s="89"/>
      <c r="S6816" s="89"/>
      <c r="T6816" s="89"/>
    </row>
    <row r="6817" spans="2:20" s="86" customFormat="1" ht="10.199999999999999">
      <c r="B6817" s="87"/>
      <c r="C6817" s="87"/>
      <c r="R6817" s="89"/>
      <c r="S6817" s="89"/>
      <c r="T6817" s="89"/>
    </row>
    <row r="6818" spans="2:20" s="86" customFormat="1" ht="10.199999999999999">
      <c r="B6818" s="87"/>
      <c r="C6818" s="87"/>
      <c r="R6818" s="89"/>
      <c r="S6818" s="89"/>
      <c r="T6818" s="89"/>
    </row>
    <row r="6819" spans="2:20" s="86" customFormat="1" ht="10.199999999999999">
      <c r="B6819" s="87"/>
      <c r="C6819" s="87"/>
      <c r="R6819" s="89"/>
      <c r="S6819" s="89"/>
      <c r="T6819" s="89"/>
    </row>
    <row r="6820" spans="2:20" s="86" customFormat="1" ht="10.199999999999999">
      <c r="B6820" s="87"/>
      <c r="C6820" s="87"/>
      <c r="R6820" s="89"/>
      <c r="S6820" s="89"/>
      <c r="T6820" s="89"/>
    </row>
    <row r="6821" spans="2:20" s="86" customFormat="1" ht="10.199999999999999">
      <c r="B6821" s="87"/>
      <c r="C6821" s="87"/>
      <c r="R6821" s="89"/>
      <c r="S6821" s="89"/>
      <c r="T6821" s="89"/>
    </row>
    <row r="6822" spans="2:20" s="86" customFormat="1" ht="10.199999999999999">
      <c r="B6822" s="87"/>
      <c r="C6822" s="87"/>
      <c r="R6822" s="89"/>
      <c r="S6822" s="89"/>
      <c r="T6822" s="89"/>
    </row>
    <row r="6823" spans="2:20" s="86" customFormat="1" ht="10.199999999999999">
      <c r="B6823" s="87"/>
      <c r="C6823" s="87"/>
      <c r="R6823" s="89"/>
      <c r="S6823" s="89"/>
      <c r="T6823" s="89"/>
    </row>
    <row r="6824" spans="2:20" s="86" customFormat="1" ht="10.199999999999999">
      <c r="B6824" s="87"/>
      <c r="C6824" s="87"/>
      <c r="R6824" s="89"/>
      <c r="S6824" s="89"/>
      <c r="T6824" s="89"/>
    </row>
    <row r="6825" spans="2:20" s="86" customFormat="1" ht="10.199999999999999">
      <c r="B6825" s="87"/>
      <c r="C6825" s="87"/>
      <c r="R6825" s="89"/>
      <c r="S6825" s="89"/>
      <c r="T6825" s="89"/>
    </row>
    <row r="6826" spans="2:20" s="86" customFormat="1" ht="10.199999999999999">
      <c r="B6826" s="87"/>
      <c r="C6826" s="87"/>
      <c r="R6826" s="89"/>
      <c r="S6826" s="89"/>
      <c r="T6826" s="89"/>
    </row>
    <row r="6827" spans="2:20" s="86" customFormat="1" ht="10.199999999999999">
      <c r="B6827" s="87"/>
      <c r="C6827" s="87"/>
      <c r="R6827" s="89"/>
      <c r="S6827" s="89"/>
      <c r="T6827" s="89"/>
    </row>
    <row r="6828" spans="2:20" s="86" customFormat="1" ht="10.199999999999999">
      <c r="B6828" s="87"/>
      <c r="C6828" s="87"/>
      <c r="R6828" s="89"/>
      <c r="S6828" s="89"/>
      <c r="T6828" s="89"/>
    </row>
    <row r="6829" spans="2:20" s="86" customFormat="1" ht="10.199999999999999">
      <c r="B6829" s="87"/>
      <c r="C6829" s="87"/>
      <c r="R6829" s="89"/>
      <c r="S6829" s="89"/>
      <c r="T6829" s="89"/>
    </row>
    <row r="6830" spans="2:20" s="86" customFormat="1" ht="10.199999999999999">
      <c r="B6830" s="87"/>
      <c r="C6830" s="87"/>
      <c r="R6830" s="89"/>
      <c r="S6830" s="89"/>
      <c r="T6830" s="89"/>
    </row>
    <row r="6831" spans="2:20" s="86" customFormat="1" ht="10.199999999999999">
      <c r="B6831" s="87"/>
      <c r="C6831" s="87"/>
      <c r="R6831" s="89"/>
      <c r="S6831" s="89"/>
      <c r="T6831" s="89"/>
    </row>
    <row r="6832" spans="2:20" s="86" customFormat="1" ht="10.199999999999999">
      <c r="B6832" s="87"/>
      <c r="C6832" s="87"/>
      <c r="R6832" s="89"/>
      <c r="S6832" s="89"/>
      <c r="T6832" s="89"/>
    </row>
    <row r="6833" spans="2:20" s="86" customFormat="1" ht="10.199999999999999">
      <c r="B6833" s="87"/>
      <c r="C6833" s="87"/>
      <c r="R6833" s="89"/>
      <c r="S6833" s="89"/>
      <c r="T6833" s="89"/>
    </row>
    <row r="6834" spans="2:20" s="86" customFormat="1" ht="10.199999999999999">
      <c r="B6834" s="87"/>
      <c r="C6834" s="87"/>
      <c r="R6834" s="89"/>
      <c r="S6834" s="89"/>
      <c r="T6834" s="89"/>
    </row>
    <row r="6835" spans="2:20" s="86" customFormat="1" ht="10.199999999999999">
      <c r="B6835" s="87"/>
      <c r="C6835" s="87"/>
      <c r="R6835" s="89"/>
      <c r="S6835" s="89"/>
      <c r="T6835" s="89"/>
    </row>
    <row r="6836" spans="2:20" s="86" customFormat="1" ht="10.199999999999999">
      <c r="B6836" s="87"/>
      <c r="C6836" s="87"/>
      <c r="R6836" s="89"/>
      <c r="S6836" s="89"/>
      <c r="T6836" s="89"/>
    </row>
    <row r="6837" spans="2:20" s="86" customFormat="1" ht="10.199999999999999">
      <c r="B6837" s="87"/>
      <c r="C6837" s="87"/>
      <c r="R6837" s="89"/>
      <c r="S6837" s="89"/>
      <c r="T6837" s="89"/>
    </row>
    <row r="6838" spans="2:20" s="86" customFormat="1" ht="10.199999999999999">
      <c r="B6838" s="87"/>
      <c r="C6838" s="87"/>
      <c r="R6838" s="89"/>
      <c r="S6838" s="89"/>
      <c r="T6838" s="89"/>
    </row>
    <row r="6839" spans="2:20" s="86" customFormat="1" ht="10.199999999999999">
      <c r="B6839" s="87"/>
      <c r="C6839" s="87"/>
      <c r="R6839" s="89"/>
      <c r="S6839" s="89"/>
      <c r="T6839" s="89"/>
    </row>
    <row r="6840" spans="2:20" s="86" customFormat="1" ht="10.199999999999999">
      <c r="B6840" s="87"/>
      <c r="C6840" s="87"/>
      <c r="R6840" s="89"/>
      <c r="S6840" s="89"/>
      <c r="T6840" s="89"/>
    </row>
    <row r="6841" spans="2:20" s="86" customFormat="1" ht="10.199999999999999">
      <c r="B6841" s="87"/>
      <c r="C6841" s="87"/>
      <c r="R6841" s="89"/>
      <c r="S6841" s="89"/>
      <c r="T6841" s="89"/>
    </row>
    <row r="6842" spans="2:20" s="86" customFormat="1" ht="10.199999999999999">
      <c r="B6842" s="87"/>
      <c r="C6842" s="87"/>
      <c r="R6842" s="89"/>
      <c r="S6842" s="89"/>
      <c r="T6842" s="89"/>
    </row>
    <row r="6843" spans="2:20" s="86" customFormat="1" ht="10.199999999999999">
      <c r="B6843" s="87"/>
      <c r="C6843" s="87"/>
      <c r="R6843" s="89"/>
      <c r="S6843" s="89"/>
      <c r="T6843" s="89"/>
    </row>
    <row r="6844" spans="2:20" s="86" customFormat="1" ht="10.199999999999999">
      <c r="B6844" s="87"/>
      <c r="C6844" s="87"/>
      <c r="R6844" s="89"/>
      <c r="S6844" s="89"/>
      <c r="T6844" s="89"/>
    </row>
    <row r="6845" spans="2:20" s="86" customFormat="1" ht="10.199999999999999">
      <c r="B6845" s="87"/>
      <c r="C6845" s="87"/>
      <c r="R6845" s="89"/>
      <c r="S6845" s="89"/>
      <c r="T6845" s="89"/>
    </row>
    <row r="6846" spans="2:20" s="86" customFormat="1" ht="10.199999999999999">
      <c r="B6846" s="87"/>
      <c r="C6846" s="87"/>
      <c r="R6846" s="89"/>
      <c r="S6846" s="89"/>
      <c r="T6846" s="89"/>
    </row>
    <row r="6847" spans="2:20" s="86" customFormat="1" ht="10.199999999999999">
      <c r="B6847" s="87"/>
      <c r="C6847" s="87"/>
      <c r="R6847" s="89"/>
      <c r="S6847" s="89"/>
      <c r="T6847" s="89"/>
    </row>
    <row r="6848" spans="2:20" s="86" customFormat="1" ht="10.199999999999999">
      <c r="B6848" s="87"/>
      <c r="C6848" s="87"/>
      <c r="R6848" s="89"/>
      <c r="S6848" s="89"/>
      <c r="T6848" s="89"/>
    </row>
    <row r="6849" spans="2:20" s="86" customFormat="1" ht="10.199999999999999">
      <c r="B6849" s="87"/>
      <c r="C6849" s="87"/>
      <c r="R6849" s="89"/>
      <c r="S6849" s="89"/>
      <c r="T6849" s="89"/>
    </row>
    <row r="6850" spans="2:20" s="86" customFormat="1" ht="10.199999999999999">
      <c r="B6850" s="87"/>
      <c r="C6850" s="87"/>
      <c r="R6850" s="89"/>
      <c r="S6850" s="89"/>
      <c r="T6850" s="89"/>
    </row>
    <row r="6851" spans="2:20" s="86" customFormat="1" ht="10.199999999999999">
      <c r="B6851" s="87"/>
      <c r="C6851" s="87"/>
      <c r="R6851" s="89"/>
      <c r="S6851" s="89"/>
      <c r="T6851" s="89"/>
    </row>
    <row r="6852" spans="2:20" s="86" customFormat="1" ht="10.199999999999999">
      <c r="B6852" s="87"/>
      <c r="C6852" s="87"/>
      <c r="R6852" s="89"/>
      <c r="S6852" s="89"/>
      <c r="T6852" s="89"/>
    </row>
    <row r="6853" spans="2:20" s="86" customFormat="1" ht="10.199999999999999">
      <c r="B6853" s="87"/>
      <c r="C6853" s="87"/>
      <c r="R6853" s="89"/>
      <c r="S6853" s="89"/>
      <c r="T6853" s="89"/>
    </row>
    <row r="6854" spans="2:20" s="86" customFormat="1" ht="10.199999999999999">
      <c r="B6854" s="87"/>
      <c r="C6854" s="87"/>
      <c r="R6854" s="89"/>
      <c r="S6854" s="89"/>
      <c r="T6854" s="89"/>
    </row>
    <row r="6855" spans="2:20" s="86" customFormat="1" ht="10.199999999999999">
      <c r="B6855" s="87"/>
      <c r="C6855" s="87"/>
      <c r="R6855" s="89"/>
      <c r="S6855" s="89"/>
      <c r="T6855" s="89"/>
    </row>
    <row r="6856" spans="2:20" s="86" customFormat="1" ht="10.199999999999999">
      <c r="B6856" s="87"/>
      <c r="C6856" s="87"/>
      <c r="R6856" s="89"/>
      <c r="S6856" s="89"/>
      <c r="T6856" s="89"/>
    </row>
    <row r="6857" spans="2:20" s="86" customFormat="1" ht="10.199999999999999">
      <c r="B6857" s="87"/>
      <c r="C6857" s="87"/>
      <c r="R6857" s="89"/>
      <c r="S6857" s="89"/>
      <c r="T6857" s="89"/>
    </row>
    <row r="6858" spans="2:20" s="86" customFormat="1" ht="10.199999999999999">
      <c r="B6858" s="87"/>
      <c r="C6858" s="87"/>
      <c r="R6858" s="89"/>
      <c r="S6858" s="89"/>
      <c r="T6858" s="89"/>
    </row>
    <row r="6859" spans="2:20" s="86" customFormat="1" ht="10.199999999999999">
      <c r="B6859" s="87"/>
      <c r="C6859" s="87"/>
      <c r="R6859" s="89"/>
      <c r="S6859" s="89"/>
      <c r="T6859" s="89"/>
    </row>
    <row r="6860" spans="2:20" s="86" customFormat="1" ht="10.199999999999999">
      <c r="B6860" s="87"/>
      <c r="C6860" s="87"/>
      <c r="R6860" s="89"/>
      <c r="S6860" s="89"/>
      <c r="T6860" s="89"/>
    </row>
    <row r="6861" spans="2:20" s="86" customFormat="1" ht="10.199999999999999">
      <c r="B6861" s="87"/>
      <c r="C6861" s="87"/>
      <c r="R6861" s="89"/>
      <c r="S6861" s="89"/>
      <c r="T6861" s="89"/>
    </row>
    <row r="6862" spans="2:20" s="86" customFormat="1" ht="10.199999999999999">
      <c r="B6862" s="87"/>
      <c r="C6862" s="87"/>
      <c r="R6862" s="89"/>
      <c r="S6862" s="89"/>
      <c r="T6862" s="89"/>
    </row>
    <row r="6863" spans="2:20" s="86" customFormat="1" ht="10.199999999999999">
      <c r="B6863" s="87"/>
      <c r="C6863" s="87"/>
      <c r="R6863" s="89"/>
      <c r="S6863" s="89"/>
      <c r="T6863" s="89"/>
    </row>
    <row r="6864" spans="2:20" s="86" customFormat="1" ht="10.199999999999999">
      <c r="B6864" s="87"/>
      <c r="C6864" s="87"/>
      <c r="R6864" s="89"/>
      <c r="S6864" s="89"/>
      <c r="T6864" s="89"/>
    </row>
    <row r="6865" spans="2:20" s="86" customFormat="1" ht="10.199999999999999">
      <c r="B6865" s="87"/>
      <c r="C6865" s="87"/>
      <c r="R6865" s="89"/>
      <c r="S6865" s="89"/>
      <c r="T6865" s="89"/>
    </row>
    <row r="6866" spans="2:20" s="86" customFormat="1" ht="10.199999999999999">
      <c r="B6866" s="87"/>
      <c r="C6866" s="87"/>
      <c r="R6866" s="89"/>
      <c r="S6866" s="89"/>
      <c r="T6866" s="89"/>
    </row>
    <row r="6867" spans="2:20" s="86" customFormat="1" ht="10.199999999999999">
      <c r="B6867" s="87"/>
      <c r="C6867" s="87"/>
      <c r="R6867" s="89"/>
      <c r="S6867" s="89"/>
      <c r="T6867" s="89"/>
    </row>
    <row r="6868" spans="2:20" s="86" customFormat="1" ht="10.199999999999999">
      <c r="B6868" s="87"/>
      <c r="C6868" s="87"/>
      <c r="R6868" s="89"/>
      <c r="S6868" s="89"/>
      <c r="T6868" s="89"/>
    </row>
    <row r="6869" spans="2:20" s="86" customFormat="1" ht="10.199999999999999">
      <c r="B6869" s="87"/>
      <c r="C6869" s="87"/>
      <c r="R6869" s="89"/>
      <c r="S6869" s="89"/>
      <c r="T6869" s="89"/>
    </row>
    <row r="6870" spans="2:20" s="86" customFormat="1" ht="10.199999999999999">
      <c r="B6870" s="87"/>
      <c r="C6870" s="87"/>
      <c r="R6870" s="89"/>
      <c r="S6870" s="89"/>
      <c r="T6870" s="89"/>
    </row>
    <row r="6871" spans="2:20" s="86" customFormat="1" ht="10.199999999999999">
      <c r="B6871" s="87"/>
      <c r="C6871" s="87"/>
      <c r="R6871" s="89"/>
      <c r="S6871" s="89"/>
      <c r="T6871" s="89"/>
    </row>
    <row r="6872" spans="2:20" s="86" customFormat="1" ht="10.199999999999999">
      <c r="B6872" s="87"/>
      <c r="C6872" s="87"/>
      <c r="R6872" s="89"/>
      <c r="S6872" s="89"/>
      <c r="T6872" s="89"/>
    </row>
    <row r="6873" spans="2:20" s="86" customFormat="1" ht="10.199999999999999">
      <c r="B6873" s="87"/>
      <c r="C6873" s="87"/>
      <c r="R6873" s="89"/>
      <c r="S6873" s="89"/>
      <c r="T6873" s="89"/>
    </row>
    <row r="6874" spans="2:20" s="86" customFormat="1" ht="10.199999999999999">
      <c r="B6874" s="87"/>
      <c r="C6874" s="87"/>
      <c r="R6874" s="89"/>
      <c r="S6874" s="89"/>
      <c r="T6874" s="89"/>
    </row>
    <row r="6875" spans="2:20" s="86" customFormat="1" ht="10.199999999999999">
      <c r="B6875" s="87"/>
      <c r="C6875" s="87"/>
      <c r="R6875" s="89"/>
      <c r="S6875" s="89"/>
      <c r="T6875" s="89"/>
    </row>
    <row r="6876" spans="2:20" s="86" customFormat="1" ht="10.199999999999999">
      <c r="B6876" s="87"/>
      <c r="C6876" s="87"/>
      <c r="R6876" s="89"/>
      <c r="S6876" s="89"/>
      <c r="T6876" s="89"/>
    </row>
    <row r="6877" spans="2:20" s="86" customFormat="1" ht="10.199999999999999">
      <c r="B6877" s="87"/>
      <c r="C6877" s="87"/>
      <c r="R6877" s="89"/>
      <c r="S6877" s="89"/>
      <c r="T6877" s="89"/>
    </row>
    <row r="6878" spans="2:20" s="86" customFormat="1" ht="10.199999999999999">
      <c r="B6878" s="87"/>
      <c r="C6878" s="87"/>
      <c r="R6878" s="89"/>
      <c r="S6878" s="89"/>
      <c r="T6878" s="89"/>
    </row>
    <row r="6879" spans="2:20" s="86" customFormat="1" ht="10.199999999999999">
      <c r="B6879" s="87"/>
      <c r="C6879" s="87"/>
      <c r="R6879" s="89"/>
      <c r="S6879" s="89"/>
      <c r="T6879" s="89"/>
    </row>
    <row r="6880" spans="2:20" s="86" customFormat="1" ht="10.199999999999999">
      <c r="B6880" s="87"/>
      <c r="C6880" s="87"/>
      <c r="R6880" s="89"/>
      <c r="S6880" s="89"/>
      <c r="T6880" s="89"/>
    </row>
    <row r="6881" spans="2:20" s="86" customFormat="1" ht="10.199999999999999">
      <c r="B6881" s="87"/>
      <c r="C6881" s="87"/>
      <c r="R6881" s="89"/>
      <c r="S6881" s="89"/>
      <c r="T6881" s="89"/>
    </row>
    <row r="6882" spans="2:20" s="86" customFormat="1" ht="10.199999999999999">
      <c r="B6882" s="87"/>
      <c r="C6882" s="87"/>
      <c r="R6882" s="89"/>
      <c r="S6882" s="89"/>
      <c r="T6882" s="89"/>
    </row>
    <row r="6883" spans="2:20" s="86" customFormat="1" ht="10.199999999999999">
      <c r="B6883" s="87"/>
      <c r="C6883" s="87"/>
      <c r="R6883" s="89"/>
      <c r="S6883" s="89"/>
      <c r="T6883" s="89"/>
    </row>
    <row r="6884" spans="2:20" s="86" customFormat="1" ht="10.199999999999999">
      <c r="B6884" s="87"/>
      <c r="C6884" s="87"/>
      <c r="R6884" s="89"/>
      <c r="S6884" s="89"/>
      <c r="T6884" s="89"/>
    </row>
    <row r="6885" spans="2:20" s="86" customFormat="1" ht="10.199999999999999">
      <c r="B6885" s="87"/>
      <c r="C6885" s="87"/>
      <c r="R6885" s="89"/>
      <c r="S6885" s="89"/>
      <c r="T6885" s="89"/>
    </row>
    <row r="6886" spans="2:20" s="86" customFormat="1" ht="10.199999999999999">
      <c r="B6886" s="87"/>
      <c r="C6886" s="87"/>
      <c r="R6886" s="89"/>
      <c r="S6886" s="89"/>
      <c r="T6886" s="89"/>
    </row>
    <row r="6887" spans="2:20" s="86" customFormat="1" ht="10.199999999999999">
      <c r="B6887" s="87"/>
      <c r="C6887" s="87"/>
      <c r="R6887" s="89"/>
      <c r="S6887" s="89"/>
      <c r="T6887" s="89"/>
    </row>
    <row r="6888" spans="2:20" s="86" customFormat="1" ht="10.199999999999999">
      <c r="B6888" s="87"/>
      <c r="C6888" s="87"/>
      <c r="R6888" s="89"/>
      <c r="S6888" s="89"/>
      <c r="T6888" s="89"/>
    </row>
    <row r="6889" spans="2:20" s="86" customFormat="1" ht="10.199999999999999">
      <c r="B6889" s="87"/>
      <c r="C6889" s="87"/>
      <c r="R6889" s="89"/>
      <c r="S6889" s="89"/>
      <c r="T6889" s="89"/>
    </row>
    <row r="6890" spans="2:20" s="86" customFormat="1" ht="10.199999999999999">
      <c r="B6890" s="87"/>
      <c r="C6890" s="87"/>
      <c r="R6890" s="89"/>
      <c r="S6890" s="89"/>
      <c r="T6890" s="89"/>
    </row>
    <row r="6891" spans="2:20" s="86" customFormat="1" ht="10.199999999999999">
      <c r="B6891" s="87"/>
      <c r="C6891" s="87"/>
      <c r="R6891" s="89"/>
      <c r="S6891" s="89"/>
      <c r="T6891" s="89"/>
    </row>
    <row r="6892" spans="2:20" s="86" customFormat="1" ht="10.199999999999999">
      <c r="B6892" s="87"/>
      <c r="C6892" s="87"/>
      <c r="R6892" s="89"/>
      <c r="S6892" s="89"/>
      <c r="T6892" s="89"/>
    </row>
    <row r="6893" spans="2:20" s="86" customFormat="1" ht="10.199999999999999">
      <c r="B6893" s="87"/>
      <c r="C6893" s="87"/>
      <c r="R6893" s="89"/>
      <c r="S6893" s="89"/>
      <c r="T6893" s="89"/>
    </row>
    <row r="6894" spans="2:20" s="86" customFormat="1" ht="10.199999999999999">
      <c r="B6894" s="87"/>
      <c r="C6894" s="87"/>
      <c r="R6894" s="89"/>
      <c r="S6894" s="89"/>
      <c r="T6894" s="89"/>
    </row>
    <row r="6895" spans="2:20" s="86" customFormat="1" ht="10.199999999999999">
      <c r="B6895" s="87"/>
      <c r="C6895" s="87"/>
      <c r="R6895" s="89"/>
      <c r="S6895" s="89"/>
      <c r="T6895" s="89"/>
    </row>
    <row r="6896" spans="2:20" s="86" customFormat="1" ht="10.199999999999999">
      <c r="B6896" s="87"/>
      <c r="C6896" s="87"/>
      <c r="R6896" s="89"/>
      <c r="S6896" s="89"/>
      <c r="T6896" s="89"/>
    </row>
    <row r="6897" spans="2:20" s="86" customFormat="1" ht="10.199999999999999">
      <c r="B6897" s="87"/>
      <c r="C6897" s="87"/>
      <c r="R6897" s="89"/>
      <c r="S6897" s="89"/>
      <c r="T6897" s="89"/>
    </row>
    <row r="6898" spans="2:20" s="86" customFormat="1" ht="10.199999999999999">
      <c r="B6898" s="87"/>
      <c r="C6898" s="87"/>
      <c r="R6898" s="89"/>
      <c r="S6898" s="89"/>
      <c r="T6898" s="89"/>
    </row>
    <row r="6899" spans="2:20" s="86" customFormat="1" ht="10.199999999999999">
      <c r="B6899" s="87"/>
      <c r="C6899" s="87"/>
      <c r="R6899" s="89"/>
      <c r="S6899" s="89"/>
      <c r="T6899" s="89"/>
    </row>
    <row r="6900" spans="2:20" s="86" customFormat="1" ht="10.199999999999999">
      <c r="B6900" s="87"/>
      <c r="C6900" s="87"/>
      <c r="R6900" s="89"/>
      <c r="S6900" s="89"/>
      <c r="T6900" s="89"/>
    </row>
    <row r="6901" spans="2:20" s="86" customFormat="1" ht="10.199999999999999">
      <c r="B6901" s="87"/>
      <c r="C6901" s="87"/>
      <c r="R6901" s="89"/>
      <c r="S6901" s="89"/>
      <c r="T6901" s="89"/>
    </row>
    <row r="6902" spans="2:20" s="86" customFormat="1" ht="10.199999999999999">
      <c r="B6902" s="87"/>
      <c r="C6902" s="87"/>
      <c r="R6902" s="89"/>
      <c r="S6902" s="89"/>
      <c r="T6902" s="89"/>
    </row>
    <row r="6903" spans="2:20" s="86" customFormat="1" ht="10.199999999999999">
      <c r="B6903" s="87"/>
      <c r="C6903" s="87"/>
      <c r="R6903" s="89"/>
      <c r="S6903" s="89"/>
      <c r="T6903" s="89"/>
    </row>
    <row r="6904" spans="2:20" s="86" customFormat="1" ht="10.199999999999999">
      <c r="B6904" s="87"/>
      <c r="C6904" s="87"/>
      <c r="R6904" s="89"/>
      <c r="S6904" s="89"/>
      <c r="T6904" s="89"/>
    </row>
    <row r="6905" spans="2:20" s="86" customFormat="1" ht="10.199999999999999">
      <c r="B6905" s="87"/>
      <c r="C6905" s="87"/>
      <c r="R6905" s="89"/>
      <c r="S6905" s="89"/>
      <c r="T6905" s="89"/>
    </row>
    <row r="6906" spans="2:20" s="86" customFormat="1" ht="10.199999999999999">
      <c r="B6906" s="87"/>
      <c r="C6906" s="87"/>
      <c r="R6906" s="89"/>
      <c r="S6906" s="89"/>
      <c r="T6906" s="89"/>
    </row>
    <row r="6907" spans="2:20" s="86" customFormat="1" ht="10.199999999999999">
      <c r="B6907" s="87"/>
      <c r="C6907" s="87"/>
      <c r="R6907" s="89"/>
      <c r="S6907" s="89"/>
      <c r="T6907" s="89"/>
    </row>
    <row r="6908" spans="2:20" s="86" customFormat="1" ht="10.199999999999999">
      <c r="B6908" s="87"/>
      <c r="C6908" s="87"/>
      <c r="R6908" s="89"/>
      <c r="S6908" s="89"/>
      <c r="T6908" s="89"/>
    </row>
    <row r="6909" spans="2:20" s="86" customFormat="1" ht="10.199999999999999">
      <c r="B6909" s="87"/>
      <c r="C6909" s="87"/>
      <c r="R6909" s="89"/>
      <c r="S6909" s="89"/>
      <c r="T6909" s="89"/>
    </row>
    <row r="6910" spans="2:20" s="86" customFormat="1" ht="10.199999999999999">
      <c r="B6910" s="87"/>
      <c r="C6910" s="87"/>
      <c r="R6910" s="89"/>
      <c r="S6910" s="89"/>
      <c r="T6910" s="89"/>
    </row>
    <row r="6911" spans="2:20" s="86" customFormat="1" ht="10.199999999999999">
      <c r="B6911" s="87"/>
      <c r="C6911" s="87"/>
      <c r="R6911" s="89"/>
      <c r="S6911" s="89"/>
      <c r="T6911" s="89"/>
    </row>
    <row r="6912" spans="2:20" s="86" customFormat="1" ht="10.199999999999999">
      <c r="B6912" s="87"/>
      <c r="C6912" s="87"/>
      <c r="R6912" s="89"/>
      <c r="S6912" s="89"/>
      <c r="T6912" s="89"/>
    </row>
    <row r="6913" spans="2:20" s="86" customFormat="1" ht="10.199999999999999">
      <c r="B6913" s="87"/>
      <c r="C6913" s="87"/>
      <c r="R6913" s="89"/>
      <c r="S6913" s="89"/>
      <c r="T6913" s="89"/>
    </row>
    <row r="6914" spans="2:20" s="86" customFormat="1" ht="10.199999999999999">
      <c r="B6914" s="87"/>
      <c r="C6914" s="87"/>
      <c r="R6914" s="89"/>
      <c r="S6914" s="89"/>
      <c r="T6914" s="89"/>
    </row>
    <row r="6915" spans="2:20" s="86" customFormat="1" ht="10.199999999999999">
      <c r="B6915" s="87"/>
      <c r="C6915" s="87"/>
      <c r="R6915" s="89"/>
      <c r="S6915" s="89"/>
      <c r="T6915" s="89"/>
    </row>
    <row r="6916" spans="2:20" s="86" customFormat="1" ht="10.199999999999999">
      <c r="B6916" s="87"/>
      <c r="C6916" s="87"/>
      <c r="R6916" s="89"/>
      <c r="S6916" s="89"/>
      <c r="T6916" s="89"/>
    </row>
    <row r="6917" spans="2:20" s="86" customFormat="1" ht="10.199999999999999">
      <c r="B6917" s="87"/>
      <c r="C6917" s="87"/>
      <c r="R6917" s="89"/>
      <c r="S6917" s="89"/>
      <c r="T6917" s="89"/>
    </row>
    <row r="6918" spans="2:20" s="86" customFormat="1" ht="10.199999999999999">
      <c r="B6918" s="87"/>
      <c r="C6918" s="87"/>
      <c r="R6918" s="89"/>
      <c r="S6918" s="89"/>
      <c r="T6918" s="89"/>
    </row>
    <row r="6919" spans="2:20" s="86" customFormat="1" ht="10.199999999999999">
      <c r="B6919" s="87"/>
      <c r="C6919" s="87"/>
      <c r="R6919" s="89"/>
      <c r="S6919" s="89"/>
      <c r="T6919" s="89"/>
    </row>
    <row r="6920" spans="2:20" s="86" customFormat="1" ht="10.199999999999999">
      <c r="B6920" s="87"/>
      <c r="C6920" s="87"/>
      <c r="R6920" s="89"/>
      <c r="S6920" s="89"/>
      <c r="T6920" s="89"/>
    </row>
    <row r="6921" spans="2:20" s="86" customFormat="1" ht="10.199999999999999">
      <c r="B6921" s="87"/>
      <c r="C6921" s="87"/>
      <c r="R6921" s="89"/>
      <c r="S6921" s="89"/>
      <c r="T6921" s="89"/>
    </row>
    <row r="6922" spans="2:20" s="86" customFormat="1" ht="10.199999999999999">
      <c r="B6922" s="87"/>
      <c r="C6922" s="87"/>
      <c r="R6922" s="89"/>
      <c r="S6922" s="89"/>
      <c r="T6922" s="89"/>
    </row>
    <row r="6923" spans="2:20" s="86" customFormat="1" ht="10.199999999999999">
      <c r="B6923" s="87"/>
      <c r="C6923" s="87"/>
      <c r="R6923" s="89"/>
      <c r="S6923" s="89"/>
      <c r="T6923" s="89"/>
    </row>
    <row r="6924" spans="2:20" s="86" customFormat="1" ht="10.199999999999999">
      <c r="B6924" s="87"/>
      <c r="C6924" s="87"/>
      <c r="R6924" s="89"/>
      <c r="S6924" s="89"/>
      <c r="T6924" s="89"/>
    </row>
    <row r="6925" spans="2:20" s="86" customFormat="1" ht="10.199999999999999">
      <c r="B6925" s="87"/>
      <c r="C6925" s="87"/>
      <c r="R6925" s="89"/>
      <c r="S6925" s="89"/>
      <c r="T6925" s="89"/>
    </row>
    <row r="6926" spans="2:20" s="86" customFormat="1" ht="10.199999999999999">
      <c r="B6926" s="87"/>
      <c r="C6926" s="87"/>
      <c r="R6926" s="89"/>
      <c r="S6926" s="89"/>
      <c r="T6926" s="89"/>
    </row>
    <row r="6927" spans="2:20" s="86" customFormat="1" ht="10.199999999999999">
      <c r="B6927" s="87"/>
      <c r="C6927" s="87"/>
      <c r="R6927" s="89"/>
      <c r="S6927" s="89"/>
      <c r="T6927" s="89"/>
    </row>
    <row r="6928" spans="2:20" s="86" customFormat="1" ht="10.199999999999999">
      <c r="B6928" s="87"/>
      <c r="C6928" s="87"/>
      <c r="R6928" s="89"/>
      <c r="S6928" s="89"/>
      <c r="T6928" s="89"/>
    </row>
    <row r="6929" spans="2:20" s="86" customFormat="1" ht="10.199999999999999">
      <c r="B6929" s="87"/>
      <c r="C6929" s="87"/>
      <c r="R6929" s="89"/>
      <c r="S6929" s="89"/>
      <c r="T6929" s="89"/>
    </row>
    <row r="6930" spans="2:20" s="86" customFormat="1" ht="10.199999999999999">
      <c r="B6930" s="87"/>
      <c r="C6930" s="87"/>
      <c r="R6930" s="89"/>
      <c r="S6930" s="89"/>
      <c r="T6930" s="89"/>
    </row>
    <row r="6931" spans="2:20" s="86" customFormat="1" ht="10.199999999999999">
      <c r="B6931" s="87"/>
      <c r="C6931" s="87"/>
      <c r="R6931" s="89"/>
      <c r="S6931" s="89"/>
      <c r="T6931" s="89"/>
    </row>
    <row r="6932" spans="2:20" s="86" customFormat="1" ht="10.199999999999999">
      <c r="B6932" s="87"/>
      <c r="C6932" s="87"/>
      <c r="R6932" s="89"/>
      <c r="S6932" s="89"/>
      <c r="T6932" s="89"/>
    </row>
    <row r="6933" spans="2:20" s="86" customFormat="1" ht="10.199999999999999">
      <c r="B6933" s="87"/>
      <c r="C6933" s="87"/>
      <c r="R6933" s="89"/>
      <c r="S6933" s="89"/>
      <c r="T6933" s="89"/>
    </row>
    <row r="6934" spans="2:20" s="86" customFormat="1" ht="10.199999999999999">
      <c r="B6934" s="87"/>
      <c r="C6934" s="87"/>
      <c r="R6934" s="89"/>
      <c r="S6934" s="89"/>
      <c r="T6934" s="89"/>
    </row>
    <row r="6935" spans="2:20" s="86" customFormat="1" ht="10.199999999999999">
      <c r="B6935" s="87"/>
      <c r="C6935" s="87"/>
      <c r="R6935" s="89"/>
      <c r="S6935" s="89"/>
      <c r="T6935" s="89"/>
    </row>
    <row r="6936" spans="2:20" s="86" customFormat="1" ht="10.199999999999999">
      <c r="B6936" s="87"/>
      <c r="C6936" s="87"/>
      <c r="R6936" s="89"/>
      <c r="S6936" s="89"/>
      <c r="T6936" s="89"/>
    </row>
    <row r="6937" spans="2:20" s="86" customFormat="1" ht="10.199999999999999">
      <c r="B6937" s="87"/>
      <c r="C6937" s="87"/>
      <c r="R6937" s="89"/>
      <c r="S6937" s="89"/>
      <c r="T6937" s="89"/>
    </row>
    <row r="6938" spans="2:20" s="86" customFormat="1" ht="10.199999999999999">
      <c r="B6938" s="87"/>
      <c r="C6938" s="87"/>
      <c r="R6938" s="89"/>
      <c r="S6938" s="89"/>
      <c r="T6938" s="89"/>
    </row>
    <row r="6939" spans="2:20" s="86" customFormat="1" ht="10.199999999999999">
      <c r="B6939" s="87"/>
      <c r="C6939" s="87"/>
      <c r="R6939" s="89"/>
      <c r="S6939" s="89"/>
      <c r="T6939" s="89"/>
    </row>
    <row r="6940" spans="2:20" s="86" customFormat="1" ht="10.199999999999999">
      <c r="B6940" s="87"/>
      <c r="C6940" s="87"/>
      <c r="R6940" s="89"/>
      <c r="S6940" s="89"/>
      <c r="T6940" s="89"/>
    </row>
    <row r="6941" spans="2:20" s="86" customFormat="1" ht="10.199999999999999">
      <c r="B6941" s="87"/>
      <c r="C6941" s="87"/>
      <c r="R6941" s="89"/>
      <c r="S6941" s="89"/>
      <c r="T6941" s="89"/>
    </row>
    <row r="6942" spans="2:20" s="86" customFormat="1" ht="10.199999999999999">
      <c r="B6942" s="87"/>
      <c r="C6942" s="87"/>
      <c r="R6942" s="89"/>
      <c r="S6942" s="89"/>
      <c r="T6942" s="89"/>
    </row>
    <row r="6943" spans="2:20" s="86" customFormat="1" ht="10.199999999999999">
      <c r="B6943" s="87"/>
      <c r="C6943" s="87"/>
      <c r="R6943" s="89"/>
      <c r="S6943" s="89"/>
      <c r="T6943" s="89"/>
    </row>
    <row r="6944" spans="2:20" s="86" customFormat="1" ht="10.199999999999999">
      <c r="B6944" s="87"/>
      <c r="C6944" s="87"/>
      <c r="R6944" s="89"/>
      <c r="S6944" s="89"/>
      <c r="T6944" s="89"/>
    </row>
    <row r="6945" spans="2:20" s="86" customFormat="1" ht="10.199999999999999">
      <c r="B6945" s="87"/>
      <c r="C6945" s="87"/>
      <c r="R6945" s="89"/>
      <c r="S6945" s="89"/>
      <c r="T6945" s="89"/>
    </row>
    <row r="6946" spans="2:20" s="86" customFormat="1" ht="10.199999999999999">
      <c r="B6946" s="87"/>
      <c r="C6946" s="87"/>
      <c r="R6946" s="89"/>
      <c r="S6946" s="89"/>
      <c r="T6946" s="89"/>
    </row>
    <row r="6947" spans="2:20" s="86" customFormat="1" ht="10.199999999999999">
      <c r="B6947" s="87"/>
      <c r="C6947" s="87"/>
      <c r="R6947" s="89"/>
      <c r="S6947" s="89"/>
      <c r="T6947" s="89"/>
    </row>
    <row r="6948" spans="2:20" s="86" customFormat="1" ht="10.199999999999999">
      <c r="B6948" s="87"/>
      <c r="C6948" s="87"/>
      <c r="R6948" s="89"/>
      <c r="S6948" s="89"/>
      <c r="T6948" s="89"/>
    </row>
    <row r="6949" spans="2:20" s="86" customFormat="1" ht="10.199999999999999">
      <c r="B6949" s="87"/>
      <c r="C6949" s="87"/>
      <c r="R6949" s="89"/>
      <c r="S6949" s="89"/>
      <c r="T6949" s="89"/>
    </row>
    <row r="6950" spans="2:20" s="86" customFormat="1" ht="10.199999999999999">
      <c r="B6950" s="87"/>
      <c r="C6950" s="87"/>
      <c r="R6950" s="89"/>
      <c r="S6950" s="89"/>
      <c r="T6950" s="89"/>
    </row>
    <row r="6951" spans="2:20" s="86" customFormat="1" ht="10.199999999999999">
      <c r="B6951" s="87"/>
      <c r="C6951" s="87"/>
      <c r="R6951" s="89"/>
      <c r="S6951" s="89"/>
      <c r="T6951" s="89"/>
    </row>
    <row r="6952" spans="2:20" s="86" customFormat="1" ht="10.199999999999999">
      <c r="B6952" s="87"/>
      <c r="C6952" s="87"/>
      <c r="R6952" s="89"/>
      <c r="S6952" s="89"/>
      <c r="T6952" s="89"/>
    </row>
    <row r="6953" spans="2:20" s="86" customFormat="1" ht="10.199999999999999">
      <c r="B6953" s="87"/>
      <c r="C6953" s="87"/>
      <c r="R6953" s="89"/>
      <c r="S6953" s="89"/>
      <c r="T6953" s="89"/>
    </row>
    <row r="6954" spans="2:20" s="86" customFormat="1" ht="10.199999999999999">
      <c r="B6954" s="87"/>
      <c r="C6954" s="87"/>
      <c r="R6954" s="89"/>
      <c r="S6954" s="89"/>
      <c r="T6954" s="89"/>
    </row>
    <row r="6955" spans="2:20" s="86" customFormat="1" ht="10.199999999999999">
      <c r="B6955" s="87"/>
      <c r="C6955" s="87"/>
      <c r="R6955" s="89"/>
      <c r="S6955" s="89"/>
      <c r="T6955" s="89"/>
    </row>
    <row r="6956" spans="2:20" s="86" customFormat="1" ht="10.199999999999999">
      <c r="B6956" s="87"/>
      <c r="C6956" s="87"/>
      <c r="R6956" s="89"/>
      <c r="S6956" s="89"/>
      <c r="T6956" s="89"/>
    </row>
    <row r="6957" spans="2:20" s="86" customFormat="1" ht="10.199999999999999">
      <c r="B6957" s="87"/>
      <c r="C6957" s="87"/>
      <c r="R6957" s="89"/>
      <c r="S6957" s="89"/>
      <c r="T6957" s="89"/>
    </row>
    <row r="6958" spans="2:20" s="86" customFormat="1" ht="10.199999999999999">
      <c r="B6958" s="87"/>
      <c r="C6958" s="87"/>
      <c r="R6958" s="89"/>
      <c r="S6958" s="89"/>
      <c r="T6958" s="89"/>
    </row>
    <row r="6959" spans="2:20" s="86" customFormat="1" ht="10.199999999999999">
      <c r="B6959" s="87"/>
      <c r="C6959" s="87"/>
      <c r="R6959" s="89"/>
      <c r="S6959" s="89"/>
      <c r="T6959" s="89"/>
    </row>
    <row r="6960" spans="2:20" s="86" customFormat="1" ht="10.199999999999999">
      <c r="B6960" s="87"/>
      <c r="C6960" s="87"/>
      <c r="R6960" s="89"/>
      <c r="S6960" s="89"/>
      <c r="T6960" s="89"/>
    </row>
    <row r="6961" spans="2:20" s="86" customFormat="1" ht="10.199999999999999">
      <c r="B6961" s="87"/>
      <c r="C6961" s="87"/>
      <c r="R6961" s="89"/>
      <c r="S6961" s="89"/>
      <c r="T6961" s="89"/>
    </row>
    <row r="6962" spans="2:20" s="86" customFormat="1" ht="10.199999999999999">
      <c r="B6962" s="87"/>
      <c r="C6962" s="87"/>
      <c r="R6962" s="89"/>
      <c r="S6962" s="89"/>
      <c r="T6962" s="89"/>
    </row>
    <row r="6963" spans="2:20" s="86" customFormat="1" ht="10.199999999999999">
      <c r="B6963" s="87"/>
      <c r="C6963" s="87"/>
      <c r="R6963" s="89"/>
      <c r="S6963" s="89"/>
      <c r="T6963" s="89"/>
    </row>
    <row r="6964" spans="2:20" s="86" customFormat="1" ht="10.199999999999999">
      <c r="B6964" s="87"/>
      <c r="C6964" s="87"/>
      <c r="R6964" s="89"/>
      <c r="S6964" s="89"/>
      <c r="T6964" s="89"/>
    </row>
    <row r="6965" spans="2:20" s="86" customFormat="1" ht="10.199999999999999">
      <c r="B6965" s="87"/>
      <c r="C6965" s="87"/>
      <c r="R6965" s="89"/>
      <c r="S6965" s="89"/>
      <c r="T6965" s="89"/>
    </row>
    <row r="6966" spans="2:20" s="86" customFormat="1" ht="10.199999999999999">
      <c r="B6966" s="87"/>
      <c r="C6966" s="87"/>
      <c r="R6966" s="89"/>
      <c r="S6966" s="89"/>
      <c r="T6966" s="89"/>
    </row>
    <row r="6967" spans="2:20" s="86" customFormat="1" ht="10.199999999999999">
      <c r="B6967" s="87"/>
      <c r="C6967" s="87"/>
      <c r="R6967" s="89"/>
      <c r="S6967" s="89"/>
      <c r="T6967" s="89"/>
    </row>
    <row r="6968" spans="2:20" s="86" customFormat="1" ht="10.199999999999999">
      <c r="B6968" s="87"/>
      <c r="C6968" s="87"/>
      <c r="R6968" s="89"/>
      <c r="S6968" s="89"/>
      <c r="T6968" s="89"/>
    </row>
    <row r="6969" spans="2:20" s="86" customFormat="1" ht="10.199999999999999">
      <c r="B6969" s="87"/>
      <c r="C6969" s="87"/>
      <c r="R6969" s="89"/>
      <c r="S6969" s="89"/>
      <c r="T6969" s="89"/>
    </row>
    <row r="6970" spans="2:20" s="86" customFormat="1" ht="10.199999999999999">
      <c r="B6970" s="87"/>
      <c r="C6970" s="87"/>
      <c r="R6970" s="89"/>
      <c r="S6970" s="89"/>
      <c r="T6970" s="89"/>
    </row>
    <row r="6971" spans="2:20" s="86" customFormat="1" ht="10.199999999999999">
      <c r="B6971" s="87"/>
      <c r="C6971" s="87"/>
      <c r="R6971" s="89"/>
      <c r="S6971" s="89"/>
      <c r="T6971" s="89"/>
    </row>
    <row r="6972" spans="2:20" s="86" customFormat="1" ht="10.199999999999999">
      <c r="B6972" s="87"/>
      <c r="C6972" s="87"/>
      <c r="R6972" s="89"/>
      <c r="S6972" s="89"/>
      <c r="T6972" s="89"/>
    </row>
    <row r="6973" spans="2:20" s="86" customFormat="1" ht="10.199999999999999">
      <c r="B6973" s="87"/>
      <c r="C6973" s="87"/>
      <c r="R6973" s="89"/>
      <c r="S6973" s="89"/>
      <c r="T6973" s="89"/>
    </row>
    <row r="6974" spans="2:20" s="86" customFormat="1" ht="10.199999999999999">
      <c r="B6974" s="87"/>
      <c r="C6974" s="87"/>
      <c r="R6974" s="89"/>
      <c r="S6974" s="89"/>
      <c r="T6974" s="89"/>
    </row>
    <row r="6975" spans="2:20" s="86" customFormat="1" ht="10.199999999999999">
      <c r="B6975" s="87"/>
      <c r="C6975" s="87"/>
      <c r="R6975" s="89"/>
      <c r="S6975" s="89"/>
      <c r="T6975" s="89"/>
    </row>
    <row r="6976" spans="2:20" s="86" customFormat="1" ht="10.199999999999999">
      <c r="B6976" s="87"/>
      <c r="C6976" s="87"/>
      <c r="R6976" s="89"/>
      <c r="S6976" s="89"/>
      <c r="T6976" s="89"/>
    </row>
    <row r="6977" spans="2:20" s="86" customFormat="1" ht="10.199999999999999">
      <c r="B6977" s="87"/>
      <c r="C6977" s="87"/>
      <c r="R6977" s="89"/>
      <c r="S6977" s="89"/>
      <c r="T6977" s="89"/>
    </row>
    <row r="6978" spans="2:20" s="86" customFormat="1" ht="10.199999999999999">
      <c r="B6978" s="87"/>
      <c r="C6978" s="87"/>
      <c r="R6978" s="89"/>
      <c r="S6978" s="89"/>
      <c r="T6978" s="89"/>
    </row>
    <row r="6979" spans="2:20" s="86" customFormat="1" ht="10.199999999999999">
      <c r="B6979" s="87"/>
      <c r="C6979" s="87"/>
      <c r="R6979" s="89"/>
      <c r="S6979" s="89"/>
      <c r="T6979" s="89"/>
    </row>
    <row r="6980" spans="2:20" s="86" customFormat="1" ht="10.199999999999999">
      <c r="B6980" s="87"/>
      <c r="C6980" s="87"/>
      <c r="R6980" s="89"/>
      <c r="S6980" s="89"/>
      <c r="T6980" s="89"/>
    </row>
    <row r="6981" spans="2:20" s="86" customFormat="1" ht="10.199999999999999">
      <c r="B6981" s="87"/>
      <c r="C6981" s="87"/>
      <c r="R6981" s="89"/>
      <c r="S6981" s="89"/>
      <c r="T6981" s="89"/>
    </row>
    <row r="6982" spans="2:20" s="86" customFormat="1" ht="10.199999999999999">
      <c r="B6982" s="87"/>
      <c r="C6982" s="87"/>
      <c r="R6982" s="89"/>
      <c r="S6982" s="89"/>
      <c r="T6982" s="89"/>
    </row>
    <row r="6983" spans="2:20" s="86" customFormat="1" ht="10.199999999999999">
      <c r="B6983" s="87"/>
      <c r="C6983" s="87"/>
      <c r="R6983" s="89"/>
      <c r="S6983" s="89"/>
      <c r="T6983" s="89"/>
    </row>
    <row r="6984" spans="2:20" s="86" customFormat="1" ht="10.199999999999999">
      <c r="B6984" s="87"/>
      <c r="C6984" s="87"/>
      <c r="R6984" s="89"/>
      <c r="S6984" s="89"/>
      <c r="T6984" s="89"/>
    </row>
    <row r="6985" spans="2:20" s="86" customFormat="1" ht="10.199999999999999">
      <c r="B6985" s="87"/>
      <c r="C6985" s="87"/>
      <c r="R6985" s="89"/>
      <c r="S6985" s="89"/>
      <c r="T6985" s="89"/>
    </row>
    <row r="6986" spans="2:20" s="86" customFormat="1" ht="10.199999999999999">
      <c r="B6986" s="87"/>
      <c r="C6986" s="87"/>
      <c r="R6986" s="89"/>
      <c r="S6986" s="89"/>
      <c r="T6986" s="89"/>
    </row>
    <row r="6987" spans="2:20" s="86" customFormat="1" ht="10.199999999999999">
      <c r="B6987" s="87"/>
      <c r="C6987" s="87"/>
      <c r="R6987" s="89"/>
      <c r="S6987" s="89"/>
      <c r="T6987" s="89"/>
    </row>
    <row r="6988" spans="2:20" s="86" customFormat="1" ht="10.199999999999999">
      <c r="B6988" s="87"/>
      <c r="C6988" s="87"/>
      <c r="R6988" s="89"/>
      <c r="S6988" s="89"/>
      <c r="T6988" s="89"/>
    </row>
    <row r="6989" spans="2:20" s="86" customFormat="1" ht="10.199999999999999">
      <c r="B6989" s="87"/>
      <c r="C6989" s="87"/>
      <c r="R6989" s="89"/>
      <c r="S6989" s="89"/>
      <c r="T6989" s="89"/>
    </row>
    <row r="6990" spans="2:20" s="86" customFormat="1" ht="10.199999999999999">
      <c r="B6990" s="87"/>
      <c r="C6990" s="87"/>
      <c r="R6990" s="89"/>
      <c r="S6990" s="89"/>
      <c r="T6990" s="89"/>
    </row>
    <row r="6991" spans="2:20" s="86" customFormat="1" ht="10.199999999999999">
      <c r="B6991" s="87"/>
      <c r="C6991" s="87"/>
      <c r="R6991" s="89"/>
      <c r="S6991" s="89"/>
      <c r="T6991" s="89"/>
    </row>
    <row r="6992" spans="2:20" s="86" customFormat="1" ht="10.199999999999999">
      <c r="B6992" s="87"/>
      <c r="C6992" s="87"/>
      <c r="R6992" s="89"/>
      <c r="S6992" s="89"/>
      <c r="T6992" s="89"/>
    </row>
    <row r="6993" spans="2:20" s="86" customFormat="1" ht="10.199999999999999">
      <c r="B6993" s="87"/>
      <c r="C6993" s="87"/>
      <c r="R6993" s="89"/>
      <c r="S6993" s="89"/>
      <c r="T6993" s="89"/>
    </row>
    <row r="6994" spans="2:20" s="86" customFormat="1" ht="10.199999999999999">
      <c r="B6994" s="87"/>
      <c r="C6994" s="87"/>
      <c r="R6994" s="89"/>
      <c r="S6994" s="89"/>
      <c r="T6994" s="89"/>
    </row>
    <row r="6995" spans="2:20" s="86" customFormat="1" ht="10.199999999999999">
      <c r="B6995" s="87"/>
      <c r="C6995" s="87"/>
      <c r="R6995" s="89"/>
      <c r="S6995" s="89"/>
      <c r="T6995" s="89"/>
    </row>
    <row r="6996" spans="2:20" s="86" customFormat="1" ht="10.199999999999999">
      <c r="B6996" s="87"/>
      <c r="C6996" s="87"/>
      <c r="R6996" s="89"/>
      <c r="S6996" s="89"/>
      <c r="T6996" s="89"/>
    </row>
    <row r="6997" spans="2:20" s="86" customFormat="1" ht="10.199999999999999">
      <c r="B6997" s="87"/>
      <c r="C6997" s="87"/>
      <c r="R6997" s="89"/>
      <c r="S6997" s="89"/>
      <c r="T6997" s="89"/>
    </row>
    <row r="6998" spans="2:20" s="86" customFormat="1" ht="10.199999999999999">
      <c r="B6998" s="87"/>
      <c r="C6998" s="87"/>
      <c r="R6998" s="89"/>
      <c r="S6998" s="89"/>
      <c r="T6998" s="89"/>
    </row>
    <row r="6999" spans="2:20" s="86" customFormat="1" ht="10.199999999999999">
      <c r="B6999" s="87"/>
      <c r="C6999" s="87"/>
      <c r="R6999" s="89"/>
      <c r="S6999" s="89"/>
      <c r="T6999" s="89"/>
    </row>
    <row r="7000" spans="2:20" s="86" customFormat="1" ht="10.199999999999999">
      <c r="B7000" s="87"/>
      <c r="C7000" s="87"/>
      <c r="R7000" s="89"/>
      <c r="S7000" s="89"/>
      <c r="T7000" s="89"/>
    </row>
    <row r="7001" spans="2:20" s="86" customFormat="1" ht="10.199999999999999">
      <c r="B7001" s="87"/>
      <c r="C7001" s="87"/>
      <c r="R7001" s="89"/>
      <c r="S7001" s="89"/>
      <c r="T7001" s="89"/>
    </row>
    <row r="7002" spans="2:20" s="86" customFormat="1" ht="10.199999999999999">
      <c r="B7002" s="87"/>
      <c r="C7002" s="87"/>
      <c r="R7002" s="89"/>
      <c r="S7002" s="89"/>
      <c r="T7002" s="89"/>
    </row>
    <row r="7003" spans="2:20" s="86" customFormat="1" ht="10.199999999999999">
      <c r="B7003" s="87"/>
      <c r="C7003" s="87"/>
      <c r="R7003" s="89"/>
      <c r="S7003" s="89"/>
      <c r="T7003" s="89"/>
    </row>
    <row r="7004" spans="2:20" s="86" customFormat="1" ht="10.199999999999999">
      <c r="B7004" s="87"/>
      <c r="C7004" s="87"/>
      <c r="R7004" s="89"/>
      <c r="S7004" s="89"/>
      <c r="T7004" s="89"/>
    </row>
    <row r="7005" spans="2:20" s="86" customFormat="1" ht="10.199999999999999">
      <c r="B7005" s="87"/>
      <c r="C7005" s="87"/>
      <c r="R7005" s="89"/>
      <c r="S7005" s="89"/>
      <c r="T7005" s="89"/>
    </row>
    <row r="7006" spans="2:20" s="86" customFormat="1" ht="10.199999999999999">
      <c r="B7006" s="87"/>
      <c r="C7006" s="87"/>
      <c r="R7006" s="89"/>
      <c r="S7006" s="89"/>
      <c r="T7006" s="89"/>
    </row>
    <row r="7007" spans="2:20" s="86" customFormat="1" ht="10.199999999999999">
      <c r="B7007" s="87"/>
      <c r="C7007" s="87"/>
      <c r="R7007" s="89"/>
      <c r="S7007" s="89"/>
      <c r="T7007" s="89"/>
    </row>
    <row r="7008" spans="2:20" s="86" customFormat="1" ht="10.199999999999999">
      <c r="B7008" s="87"/>
      <c r="C7008" s="87"/>
      <c r="R7008" s="89"/>
      <c r="S7008" s="89"/>
      <c r="T7008" s="89"/>
    </row>
    <row r="7009" spans="2:20" s="86" customFormat="1" ht="10.199999999999999">
      <c r="B7009" s="87"/>
      <c r="C7009" s="87"/>
      <c r="R7009" s="89"/>
      <c r="S7009" s="89"/>
      <c r="T7009" s="89"/>
    </row>
    <row r="7010" spans="2:20" s="86" customFormat="1" ht="10.199999999999999">
      <c r="B7010" s="87"/>
      <c r="C7010" s="87"/>
      <c r="R7010" s="89"/>
      <c r="S7010" s="89"/>
      <c r="T7010" s="89"/>
    </row>
    <row r="7011" spans="2:20" s="86" customFormat="1" ht="10.199999999999999">
      <c r="B7011" s="87"/>
      <c r="C7011" s="87"/>
      <c r="R7011" s="89"/>
      <c r="S7011" s="89"/>
      <c r="T7011" s="89"/>
    </row>
    <row r="7012" spans="2:20" s="86" customFormat="1" ht="10.199999999999999">
      <c r="B7012" s="87"/>
      <c r="C7012" s="87"/>
      <c r="R7012" s="89"/>
      <c r="S7012" s="89"/>
      <c r="T7012" s="89"/>
    </row>
    <row r="7013" spans="2:20" s="86" customFormat="1" ht="10.199999999999999">
      <c r="B7013" s="87"/>
      <c r="C7013" s="87"/>
      <c r="R7013" s="89"/>
      <c r="S7013" s="89"/>
      <c r="T7013" s="89"/>
    </row>
    <row r="7014" spans="2:20" s="86" customFormat="1" ht="10.199999999999999">
      <c r="B7014" s="87"/>
      <c r="C7014" s="87"/>
      <c r="R7014" s="89"/>
      <c r="S7014" s="89"/>
      <c r="T7014" s="89"/>
    </row>
    <row r="7015" spans="2:20" s="86" customFormat="1" ht="10.199999999999999">
      <c r="B7015" s="87"/>
      <c r="C7015" s="87"/>
      <c r="R7015" s="89"/>
      <c r="S7015" s="89"/>
      <c r="T7015" s="89"/>
    </row>
    <row r="7016" spans="2:20" s="86" customFormat="1" ht="10.199999999999999">
      <c r="B7016" s="87"/>
      <c r="C7016" s="87"/>
      <c r="R7016" s="89"/>
      <c r="S7016" s="89"/>
      <c r="T7016" s="89"/>
    </row>
    <row r="7017" spans="2:20" s="86" customFormat="1" ht="10.199999999999999">
      <c r="B7017" s="87"/>
      <c r="C7017" s="87"/>
      <c r="R7017" s="89"/>
      <c r="S7017" s="89"/>
      <c r="T7017" s="89"/>
    </row>
    <row r="7018" spans="2:20" s="86" customFormat="1" ht="10.199999999999999">
      <c r="B7018" s="87"/>
      <c r="C7018" s="87"/>
      <c r="R7018" s="89"/>
      <c r="S7018" s="89"/>
      <c r="T7018" s="89"/>
    </row>
    <row r="7019" spans="2:20" s="86" customFormat="1" ht="10.199999999999999">
      <c r="B7019" s="87"/>
      <c r="C7019" s="87"/>
      <c r="R7019" s="89"/>
      <c r="S7019" s="89"/>
      <c r="T7019" s="89"/>
    </row>
    <row r="7020" spans="2:20" s="86" customFormat="1" ht="10.199999999999999">
      <c r="B7020" s="87"/>
      <c r="C7020" s="87"/>
      <c r="R7020" s="89"/>
      <c r="S7020" s="89"/>
      <c r="T7020" s="89"/>
    </row>
    <row r="7021" spans="2:20" s="86" customFormat="1" ht="10.199999999999999">
      <c r="B7021" s="87"/>
      <c r="C7021" s="87"/>
      <c r="R7021" s="89"/>
      <c r="S7021" s="89"/>
      <c r="T7021" s="89"/>
    </row>
    <row r="7022" spans="2:20" s="86" customFormat="1" ht="10.199999999999999">
      <c r="B7022" s="87"/>
      <c r="C7022" s="87"/>
      <c r="R7022" s="89"/>
      <c r="S7022" s="89"/>
      <c r="T7022" s="89"/>
    </row>
    <row r="7023" spans="2:20" s="86" customFormat="1" ht="10.199999999999999">
      <c r="B7023" s="87"/>
      <c r="C7023" s="87"/>
      <c r="R7023" s="89"/>
      <c r="S7023" s="89"/>
      <c r="T7023" s="89"/>
    </row>
    <row r="7024" spans="2:20" s="86" customFormat="1" ht="10.199999999999999">
      <c r="B7024" s="87"/>
      <c r="C7024" s="87"/>
      <c r="R7024" s="89"/>
      <c r="S7024" s="89"/>
      <c r="T7024" s="89"/>
    </row>
    <row r="7025" spans="2:20" s="86" customFormat="1" ht="10.199999999999999">
      <c r="B7025" s="87"/>
      <c r="C7025" s="87"/>
      <c r="R7025" s="89"/>
      <c r="S7025" s="89"/>
      <c r="T7025" s="89"/>
    </row>
    <row r="7026" spans="2:20" s="86" customFormat="1" ht="10.199999999999999">
      <c r="B7026" s="87"/>
      <c r="C7026" s="87"/>
      <c r="R7026" s="89"/>
      <c r="S7026" s="89"/>
      <c r="T7026" s="89"/>
    </row>
    <row r="7027" spans="2:20" s="86" customFormat="1" ht="10.199999999999999">
      <c r="B7027" s="87"/>
      <c r="C7027" s="87"/>
      <c r="R7027" s="89"/>
      <c r="S7027" s="89"/>
      <c r="T7027" s="89"/>
    </row>
    <row r="7028" spans="2:20" s="86" customFormat="1" ht="10.199999999999999">
      <c r="B7028" s="87"/>
      <c r="C7028" s="87"/>
      <c r="R7028" s="89"/>
      <c r="S7028" s="89"/>
      <c r="T7028" s="89"/>
    </row>
    <row r="7029" spans="2:20" s="86" customFormat="1" ht="10.199999999999999">
      <c r="B7029" s="87"/>
      <c r="C7029" s="87"/>
      <c r="R7029" s="89"/>
      <c r="S7029" s="89"/>
      <c r="T7029" s="89"/>
    </row>
    <row r="7030" spans="2:20" s="86" customFormat="1" ht="10.199999999999999">
      <c r="B7030" s="87"/>
      <c r="C7030" s="87"/>
      <c r="R7030" s="89"/>
      <c r="S7030" s="89"/>
      <c r="T7030" s="89"/>
    </row>
    <row r="7031" spans="2:20" s="86" customFormat="1" ht="10.199999999999999">
      <c r="B7031" s="87"/>
      <c r="C7031" s="87"/>
      <c r="R7031" s="89"/>
      <c r="S7031" s="89"/>
      <c r="T7031" s="89"/>
    </row>
    <row r="7032" spans="2:20" s="86" customFormat="1" ht="10.199999999999999">
      <c r="B7032" s="87"/>
      <c r="C7032" s="87"/>
      <c r="R7032" s="89"/>
      <c r="S7032" s="89"/>
      <c r="T7032" s="89"/>
    </row>
    <row r="7033" spans="2:20" s="86" customFormat="1" ht="10.199999999999999">
      <c r="B7033" s="87"/>
      <c r="C7033" s="87"/>
      <c r="R7033" s="89"/>
      <c r="S7033" s="89"/>
      <c r="T7033" s="89"/>
    </row>
    <row r="7034" spans="2:20" s="86" customFormat="1" ht="10.199999999999999">
      <c r="B7034" s="87"/>
      <c r="C7034" s="87"/>
      <c r="R7034" s="89"/>
      <c r="S7034" s="89"/>
      <c r="T7034" s="89"/>
    </row>
    <row r="7035" spans="2:20" s="86" customFormat="1" ht="10.199999999999999">
      <c r="B7035" s="87"/>
      <c r="C7035" s="87"/>
      <c r="R7035" s="89"/>
      <c r="S7035" s="89"/>
      <c r="T7035" s="89"/>
    </row>
    <row r="7036" spans="2:20" s="86" customFormat="1" ht="10.199999999999999">
      <c r="B7036" s="87"/>
      <c r="C7036" s="87"/>
      <c r="R7036" s="89"/>
      <c r="S7036" s="89"/>
      <c r="T7036" s="89"/>
    </row>
    <row r="7037" spans="2:20" s="86" customFormat="1" ht="10.199999999999999">
      <c r="B7037" s="87"/>
      <c r="C7037" s="87"/>
      <c r="R7037" s="89"/>
      <c r="S7037" s="89"/>
      <c r="T7037" s="89"/>
    </row>
    <row r="7038" spans="2:20" s="86" customFormat="1" ht="10.199999999999999">
      <c r="B7038" s="87"/>
      <c r="C7038" s="87"/>
      <c r="R7038" s="89"/>
      <c r="S7038" s="89"/>
      <c r="T7038" s="89"/>
    </row>
    <row r="7039" spans="2:20" s="86" customFormat="1" ht="10.199999999999999">
      <c r="B7039" s="87"/>
      <c r="C7039" s="87"/>
      <c r="R7039" s="89"/>
      <c r="S7039" s="89"/>
      <c r="T7039" s="89"/>
    </row>
    <row r="7040" spans="2:20" s="86" customFormat="1" ht="10.199999999999999">
      <c r="B7040" s="87"/>
      <c r="C7040" s="87"/>
      <c r="R7040" s="89"/>
      <c r="S7040" s="89"/>
      <c r="T7040" s="89"/>
    </row>
    <row r="7041" spans="2:20" s="86" customFormat="1" ht="10.199999999999999">
      <c r="B7041" s="87"/>
      <c r="C7041" s="87"/>
      <c r="R7041" s="89"/>
      <c r="S7041" s="89"/>
      <c r="T7041" s="89"/>
    </row>
    <row r="7042" spans="2:20" s="86" customFormat="1" ht="10.199999999999999">
      <c r="B7042" s="87"/>
      <c r="C7042" s="87"/>
      <c r="R7042" s="89"/>
      <c r="S7042" s="89"/>
      <c r="T7042" s="89"/>
    </row>
    <row r="7043" spans="2:20" s="86" customFormat="1" ht="10.199999999999999">
      <c r="B7043" s="87"/>
      <c r="C7043" s="87"/>
      <c r="R7043" s="89"/>
      <c r="S7043" s="89"/>
      <c r="T7043" s="89"/>
    </row>
    <row r="7044" spans="2:20" s="86" customFormat="1" ht="10.199999999999999">
      <c r="B7044" s="87"/>
      <c r="C7044" s="87"/>
      <c r="R7044" s="89"/>
      <c r="S7044" s="89"/>
      <c r="T7044" s="89"/>
    </row>
    <row r="7045" spans="2:20" s="86" customFormat="1" ht="10.199999999999999">
      <c r="B7045" s="87"/>
      <c r="C7045" s="87"/>
      <c r="R7045" s="89"/>
      <c r="S7045" s="89"/>
      <c r="T7045" s="89"/>
    </row>
    <row r="7046" spans="2:20" s="86" customFormat="1" ht="10.199999999999999">
      <c r="B7046" s="87"/>
      <c r="C7046" s="87"/>
      <c r="R7046" s="89"/>
      <c r="S7046" s="89"/>
      <c r="T7046" s="89"/>
    </row>
    <row r="7047" spans="2:20" s="86" customFormat="1" ht="10.199999999999999">
      <c r="B7047" s="87"/>
      <c r="C7047" s="87"/>
      <c r="R7047" s="89"/>
      <c r="S7047" s="89"/>
      <c r="T7047" s="89"/>
    </row>
    <row r="7048" spans="2:20" s="86" customFormat="1" ht="10.199999999999999">
      <c r="B7048" s="87"/>
      <c r="C7048" s="87"/>
      <c r="R7048" s="89"/>
      <c r="S7048" s="89"/>
      <c r="T7048" s="89"/>
    </row>
    <row r="7049" spans="2:20" s="86" customFormat="1" ht="10.199999999999999">
      <c r="B7049" s="87"/>
      <c r="C7049" s="87"/>
      <c r="R7049" s="89"/>
      <c r="S7049" s="89"/>
      <c r="T7049" s="89"/>
    </row>
    <row r="7050" spans="2:20" s="86" customFormat="1" ht="10.199999999999999">
      <c r="B7050" s="87"/>
      <c r="C7050" s="87"/>
      <c r="R7050" s="89"/>
      <c r="S7050" s="89"/>
      <c r="T7050" s="89"/>
    </row>
    <row r="7051" spans="2:20" s="86" customFormat="1" ht="10.199999999999999">
      <c r="B7051" s="87"/>
      <c r="C7051" s="87"/>
      <c r="R7051" s="89"/>
      <c r="S7051" s="89"/>
      <c r="T7051" s="89"/>
    </row>
    <row r="7052" spans="2:20" s="86" customFormat="1" ht="10.199999999999999">
      <c r="B7052" s="87"/>
      <c r="C7052" s="87"/>
      <c r="R7052" s="89"/>
      <c r="S7052" s="89"/>
      <c r="T7052" s="89"/>
    </row>
    <row r="7053" spans="2:20" s="86" customFormat="1" ht="10.199999999999999">
      <c r="B7053" s="87"/>
      <c r="C7053" s="87"/>
      <c r="R7053" s="89"/>
      <c r="S7053" s="89"/>
      <c r="T7053" s="89"/>
    </row>
    <row r="7054" spans="2:20" s="86" customFormat="1" ht="10.199999999999999">
      <c r="B7054" s="87"/>
      <c r="C7054" s="87"/>
      <c r="R7054" s="89"/>
      <c r="S7054" s="89"/>
      <c r="T7054" s="89"/>
    </row>
    <row r="7055" spans="2:20" s="86" customFormat="1" ht="10.199999999999999">
      <c r="B7055" s="87"/>
      <c r="C7055" s="87"/>
      <c r="R7055" s="89"/>
      <c r="S7055" s="89"/>
      <c r="T7055" s="89"/>
    </row>
    <row r="7056" spans="2:20" s="86" customFormat="1" ht="10.199999999999999">
      <c r="B7056" s="87"/>
      <c r="C7056" s="87"/>
      <c r="R7056" s="89"/>
      <c r="S7056" s="89"/>
      <c r="T7056" s="89"/>
    </row>
    <row r="7057" spans="2:20" s="86" customFormat="1" ht="10.199999999999999">
      <c r="B7057" s="87"/>
      <c r="C7057" s="87"/>
      <c r="R7057" s="89"/>
      <c r="S7057" s="89"/>
      <c r="T7057" s="89"/>
    </row>
    <row r="7058" spans="2:20" s="86" customFormat="1" ht="10.199999999999999">
      <c r="B7058" s="87"/>
      <c r="C7058" s="87"/>
      <c r="R7058" s="89"/>
      <c r="S7058" s="89"/>
      <c r="T7058" s="89"/>
    </row>
    <row r="7059" spans="2:20" s="86" customFormat="1" ht="10.199999999999999">
      <c r="B7059" s="87"/>
      <c r="C7059" s="87"/>
      <c r="R7059" s="89"/>
      <c r="S7059" s="89"/>
      <c r="T7059" s="89"/>
    </row>
    <row r="7060" spans="2:20" s="86" customFormat="1" ht="10.199999999999999">
      <c r="B7060" s="87"/>
      <c r="C7060" s="87"/>
      <c r="R7060" s="89"/>
      <c r="S7060" s="89"/>
      <c r="T7060" s="89"/>
    </row>
    <row r="7061" spans="2:20" s="86" customFormat="1" ht="10.199999999999999">
      <c r="B7061" s="87"/>
      <c r="C7061" s="87"/>
      <c r="R7061" s="89"/>
      <c r="S7061" s="89"/>
      <c r="T7061" s="89"/>
    </row>
    <row r="7062" spans="2:20" s="86" customFormat="1" ht="10.199999999999999">
      <c r="B7062" s="87"/>
      <c r="C7062" s="87"/>
      <c r="R7062" s="89"/>
      <c r="S7062" s="89"/>
      <c r="T7062" s="89"/>
    </row>
    <row r="7063" spans="2:20" s="86" customFormat="1" ht="10.199999999999999">
      <c r="B7063" s="87"/>
      <c r="C7063" s="87"/>
      <c r="R7063" s="89"/>
      <c r="S7063" s="89"/>
      <c r="T7063" s="89"/>
    </row>
    <row r="7064" spans="2:20" s="86" customFormat="1" ht="10.199999999999999">
      <c r="B7064" s="87"/>
      <c r="C7064" s="87"/>
      <c r="R7064" s="89"/>
      <c r="S7064" s="89"/>
      <c r="T7064" s="89"/>
    </row>
    <row r="7065" spans="2:20" s="86" customFormat="1" ht="10.199999999999999">
      <c r="B7065" s="87"/>
      <c r="C7065" s="87"/>
      <c r="R7065" s="89"/>
      <c r="S7065" s="89"/>
      <c r="T7065" s="89"/>
    </row>
    <row r="7066" spans="2:20" s="86" customFormat="1" ht="10.199999999999999">
      <c r="B7066" s="87"/>
      <c r="C7066" s="87"/>
      <c r="R7066" s="89"/>
      <c r="S7066" s="89"/>
      <c r="T7066" s="89"/>
    </row>
    <row r="7067" spans="2:20" s="86" customFormat="1" ht="10.199999999999999">
      <c r="B7067" s="87"/>
      <c r="C7067" s="87"/>
      <c r="R7067" s="89"/>
      <c r="S7067" s="89"/>
      <c r="T7067" s="89"/>
    </row>
    <row r="7068" spans="2:20" s="86" customFormat="1" ht="10.199999999999999">
      <c r="B7068" s="87"/>
      <c r="C7068" s="87"/>
      <c r="R7068" s="89"/>
      <c r="S7068" s="89"/>
      <c r="T7068" s="89"/>
    </row>
    <row r="7069" spans="2:20" s="86" customFormat="1" ht="10.199999999999999">
      <c r="B7069" s="87"/>
      <c r="C7069" s="87"/>
      <c r="R7069" s="89"/>
      <c r="S7069" s="89"/>
      <c r="T7069" s="89"/>
    </row>
    <row r="7070" spans="2:20" s="86" customFormat="1" ht="10.199999999999999">
      <c r="B7070" s="87"/>
      <c r="C7070" s="87"/>
      <c r="R7070" s="89"/>
      <c r="S7070" s="89"/>
      <c r="T7070" s="89"/>
    </row>
    <row r="7071" spans="2:20" s="86" customFormat="1" ht="10.199999999999999">
      <c r="B7071" s="87"/>
      <c r="C7071" s="87"/>
      <c r="R7071" s="89"/>
      <c r="S7071" s="89"/>
      <c r="T7071" s="89"/>
    </row>
    <row r="7072" spans="2:20" s="86" customFormat="1" ht="10.199999999999999">
      <c r="B7072" s="87"/>
      <c r="C7072" s="87"/>
      <c r="R7072" s="89"/>
      <c r="S7072" s="89"/>
      <c r="T7072" s="89"/>
    </row>
    <row r="7073" spans="2:20" s="86" customFormat="1" ht="10.199999999999999">
      <c r="B7073" s="87"/>
      <c r="C7073" s="87"/>
      <c r="R7073" s="89"/>
      <c r="S7073" s="89"/>
      <c r="T7073" s="89"/>
    </row>
    <row r="7074" spans="2:20" s="86" customFormat="1" ht="10.199999999999999">
      <c r="B7074" s="87"/>
      <c r="C7074" s="87"/>
      <c r="R7074" s="89"/>
      <c r="S7074" s="89"/>
      <c r="T7074" s="89"/>
    </row>
    <row r="7075" spans="2:20" s="86" customFormat="1" ht="10.199999999999999">
      <c r="B7075" s="87"/>
      <c r="C7075" s="87"/>
      <c r="R7075" s="89"/>
      <c r="S7075" s="89"/>
      <c r="T7075" s="89"/>
    </row>
    <row r="7076" spans="2:20" s="86" customFormat="1" ht="10.199999999999999">
      <c r="B7076" s="87"/>
      <c r="C7076" s="87"/>
      <c r="R7076" s="89"/>
      <c r="S7076" s="89"/>
      <c r="T7076" s="89"/>
    </row>
    <row r="7077" spans="2:20" s="86" customFormat="1" ht="10.199999999999999">
      <c r="B7077" s="87"/>
      <c r="C7077" s="87"/>
      <c r="R7077" s="89"/>
      <c r="S7077" s="89"/>
      <c r="T7077" s="89"/>
    </row>
    <row r="7078" spans="2:20" s="86" customFormat="1" ht="10.199999999999999">
      <c r="B7078" s="87"/>
      <c r="C7078" s="87"/>
      <c r="R7078" s="89"/>
      <c r="S7078" s="89"/>
      <c r="T7078" s="89"/>
    </row>
    <row r="7079" spans="2:20" s="86" customFormat="1" ht="10.199999999999999">
      <c r="B7079" s="87"/>
      <c r="C7079" s="87"/>
      <c r="R7079" s="89"/>
      <c r="S7079" s="89"/>
      <c r="T7079" s="89"/>
    </row>
    <row r="7080" spans="2:20" s="86" customFormat="1" ht="10.199999999999999">
      <c r="B7080" s="87"/>
      <c r="C7080" s="87"/>
      <c r="R7080" s="89"/>
      <c r="S7080" s="89"/>
      <c r="T7080" s="89"/>
    </row>
    <row r="7081" spans="2:20" s="86" customFormat="1" ht="10.199999999999999">
      <c r="B7081" s="87"/>
      <c r="C7081" s="87"/>
      <c r="R7081" s="89"/>
      <c r="S7081" s="89"/>
      <c r="T7081" s="89"/>
    </row>
    <row r="7082" spans="2:20" s="86" customFormat="1" ht="10.199999999999999">
      <c r="B7082" s="87"/>
      <c r="C7082" s="87"/>
      <c r="R7082" s="89"/>
      <c r="S7082" s="89"/>
      <c r="T7082" s="89"/>
    </row>
    <row r="7083" spans="2:20" s="86" customFormat="1" ht="10.199999999999999">
      <c r="B7083" s="87"/>
      <c r="C7083" s="87"/>
      <c r="R7083" s="89"/>
      <c r="S7083" s="89"/>
      <c r="T7083" s="89"/>
    </row>
    <row r="7084" spans="2:20" s="86" customFormat="1" ht="10.199999999999999">
      <c r="B7084" s="87"/>
      <c r="C7084" s="87"/>
      <c r="R7084" s="89"/>
      <c r="S7084" s="89"/>
      <c r="T7084" s="89"/>
    </row>
    <row r="7085" spans="2:20" s="86" customFormat="1" ht="10.199999999999999">
      <c r="B7085" s="87"/>
      <c r="C7085" s="87"/>
      <c r="R7085" s="89"/>
      <c r="S7085" s="89"/>
      <c r="T7085" s="89"/>
    </row>
    <row r="7086" spans="2:20" s="86" customFormat="1" ht="10.199999999999999">
      <c r="B7086" s="87"/>
      <c r="C7086" s="87"/>
      <c r="R7086" s="89"/>
      <c r="S7086" s="89"/>
      <c r="T7086" s="89"/>
    </row>
    <row r="7087" spans="2:20" s="86" customFormat="1" ht="10.199999999999999">
      <c r="B7087" s="87"/>
      <c r="C7087" s="87"/>
      <c r="R7087" s="89"/>
      <c r="S7087" s="89"/>
      <c r="T7087" s="89"/>
    </row>
    <row r="7088" spans="2:20" s="86" customFormat="1" ht="10.199999999999999">
      <c r="B7088" s="87"/>
      <c r="C7088" s="87"/>
      <c r="R7088" s="89"/>
      <c r="S7088" s="89"/>
      <c r="T7088" s="89"/>
    </row>
    <row r="7089" spans="2:20" s="86" customFormat="1" ht="10.199999999999999">
      <c r="B7089" s="87"/>
      <c r="C7089" s="87"/>
      <c r="R7089" s="89"/>
      <c r="S7089" s="89"/>
      <c r="T7089" s="89"/>
    </row>
    <row r="7090" spans="2:20" s="86" customFormat="1" ht="10.199999999999999">
      <c r="B7090" s="87"/>
      <c r="C7090" s="87"/>
      <c r="R7090" s="89"/>
      <c r="S7090" s="89"/>
      <c r="T7090" s="89"/>
    </row>
    <row r="7091" spans="2:20" s="86" customFormat="1" ht="10.199999999999999">
      <c r="B7091" s="87"/>
      <c r="C7091" s="87"/>
      <c r="R7091" s="89"/>
      <c r="S7091" s="89"/>
      <c r="T7091" s="89"/>
    </row>
    <row r="7092" spans="2:20" s="86" customFormat="1" ht="10.199999999999999">
      <c r="B7092" s="87"/>
      <c r="C7092" s="87"/>
      <c r="R7092" s="89"/>
      <c r="S7092" s="89"/>
      <c r="T7092" s="89"/>
    </row>
    <row r="7093" spans="2:20" s="86" customFormat="1" ht="10.199999999999999">
      <c r="B7093" s="87"/>
      <c r="C7093" s="87"/>
      <c r="R7093" s="89"/>
      <c r="S7093" s="89"/>
      <c r="T7093" s="89"/>
    </row>
    <row r="7094" spans="2:20" s="86" customFormat="1" ht="10.199999999999999">
      <c r="B7094" s="87"/>
      <c r="C7094" s="87"/>
      <c r="R7094" s="89"/>
      <c r="S7094" s="89"/>
      <c r="T7094" s="89"/>
    </row>
    <row r="7095" spans="2:20" s="86" customFormat="1" ht="10.199999999999999">
      <c r="B7095" s="87"/>
      <c r="C7095" s="87"/>
      <c r="R7095" s="89"/>
      <c r="S7095" s="89"/>
      <c r="T7095" s="89"/>
    </row>
    <row r="7096" spans="2:20" s="86" customFormat="1" ht="10.199999999999999">
      <c r="B7096" s="87"/>
      <c r="C7096" s="87"/>
      <c r="R7096" s="89"/>
      <c r="S7096" s="89"/>
      <c r="T7096" s="89"/>
    </row>
    <row r="7097" spans="2:20" s="86" customFormat="1" ht="10.199999999999999">
      <c r="B7097" s="87"/>
      <c r="C7097" s="87"/>
      <c r="R7097" s="89"/>
      <c r="S7097" s="89"/>
      <c r="T7097" s="89"/>
    </row>
    <row r="7098" spans="2:20" s="86" customFormat="1" ht="10.199999999999999">
      <c r="B7098" s="87"/>
      <c r="C7098" s="87"/>
      <c r="R7098" s="89"/>
      <c r="S7098" s="89"/>
      <c r="T7098" s="89"/>
    </row>
    <row r="7099" spans="2:20" s="86" customFormat="1" ht="10.199999999999999">
      <c r="B7099" s="87"/>
      <c r="C7099" s="87"/>
      <c r="R7099" s="89"/>
      <c r="S7099" s="89"/>
      <c r="T7099" s="89"/>
    </row>
    <row r="7100" spans="2:20" s="86" customFormat="1" ht="10.199999999999999">
      <c r="B7100" s="87"/>
      <c r="C7100" s="87"/>
      <c r="R7100" s="89"/>
      <c r="S7100" s="89"/>
      <c r="T7100" s="89"/>
    </row>
    <row r="7101" spans="2:20" s="86" customFormat="1" ht="10.199999999999999">
      <c r="B7101" s="87"/>
      <c r="C7101" s="87"/>
      <c r="R7101" s="89"/>
      <c r="S7101" s="89"/>
      <c r="T7101" s="89"/>
    </row>
    <row r="7102" spans="2:20" s="86" customFormat="1" ht="10.199999999999999">
      <c r="B7102" s="87"/>
      <c r="C7102" s="87"/>
      <c r="R7102" s="89"/>
      <c r="S7102" s="89"/>
      <c r="T7102" s="89"/>
    </row>
    <row r="7103" spans="2:20" s="86" customFormat="1" ht="10.199999999999999">
      <c r="B7103" s="87"/>
      <c r="C7103" s="87"/>
      <c r="R7103" s="89"/>
      <c r="S7103" s="89"/>
      <c r="T7103" s="89"/>
    </row>
    <row r="7104" spans="2:20" s="86" customFormat="1" ht="10.199999999999999">
      <c r="B7104" s="87"/>
      <c r="C7104" s="87"/>
      <c r="R7104" s="89"/>
      <c r="S7104" s="89"/>
      <c r="T7104" s="89"/>
    </row>
    <row r="7105" spans="2:20" s="86" customFormat="1" ht="10.199999999999999">
      <c r="B7105" s="87"/>
      <c r="C7105" s="87"/>
      <c r="R7105" s="89"/>
      <c r="S7105" s="89"/>
      <c r="T7105" s="89"/>
    </row>
    <row r="7106" spans="2:20" s="86" customFormat="1" ht="10.199999999999999">
      <c r="B7106" s="87"/>
      <c r="C7106" s="87"/>
      <c r="R7106" s="89"/>
      <c r="S7106" s="89"/>
      <c r="T7106" s="89"/>
    </row>
    <row r="7107" spans="2:20" s="86" customFormat="1" ht="10.199999999999999">
      <c r="B7107" s="87"/>
      <c r="C7107" s="87"/>
      <c r="R7107" s="89"/>
      <c r="S7107" s="89"/>
      <c r="T7107" s="89"/>
    </row>
    <row r="7108" spans="2:20" s="86" customFormat="1" ht="10.199999999999999">
      <c r="B7108" s="87"/>
      <c r="C7108" s="87"/>
      <c r="R7108" s="89"/>
      <c r="S7108" s="89"/>
      <c r="T7108" s="89"/>
    </row>
    <row r="7109" spans="2:20" s="86" customFormat="1" ht="10.199999999999999">
      <c r="B7109" s="87"/>
      <c r="C7109" s="87"/>
      <c r="R7109" s="89"/>
      <c r="S7109" s="89"/>
      <c r="T7109" s="89"/>
    </row>
    <row r="7110" spans="2:20" s="86" customFormat="1" ht="10.199999999999999">
      <c r="B7110" s="87"/>
      <c r="C7110" s="87"/>
      <c r="R7110" s="89"/>
      <c r="S7110" s="89"/>
      <c r="T7110" s="89"/>
    </row>
    <row r="7111" spans="2:20" s="86" customFormat="1" ht="10.199999999999999">
      <c r="B7111" s="87"/>
      <c r="C7111" s="87"/>
      <c r="R7111" s="89"/>
      <c r="S7111" s="89"/>
      <c r="T7111" s="89"/>
    </row>
    <row r="7112" spans="2:20" s="86" customFormat="1" ht="10.199999999999999">
      <c r="B7112" s="87"/>
      <c r="C7112" s="87"/>
      <c r="R7112" s="89"/>
      <c r="S7112" s="89"/>
      <c r="T7112" s="89"/>
    </row>
    <row r="7113" spans="2:20" s="86" customFormat="1" ht="10.199999999999999">
      <c r="B7113" s="87"/>
      <c r="C7113" s="87"/>
      <c r="R7113" s="89"/>
      <c r="S7113" s="89"/>
      <c r="T7113" s="89"/>
    </row>
    <row r="7114" spans="2:20" s="86" customFormat="1" ht="10.199999999999999">
      <c r="B7114" s="87"/>
      <c r="C7114" s="87"/>
      <c r="R7114" s="89"/>
      <c r="S7114" s="89"/>
      <c r="T7114" s="89"/>
    </row>
    <row r="7115" spans="2:20" s="86" customFormat="1" ht="10.199999999999999">
      <c r="B7115" s="87"/>
      <c r="C7115" s="87"/>
      <c r="R7115" s="89"/>
      <c r="S7115" s="89"/>
      <c r="T7115" s="89"/>
    </row>
    <row r="7116" spans="2:20" s="86" customFormat="1" ht="10.199999999999999">
      <c r="B7116" s="87"/>
      <c r="C7116" s="87"/>
      <c r="R7116" s="89"/>
      <c r="S7116" s="89"/>
      <c r="T7116" s="89"/>
    </row>
    <row r="7117" spans="2:20" s="86" customFormat="1" ht="10.199999999999999">
      <c r="B7117" s="87"/>
      <c r="C7117" s="87"/>
      <c r="R7117" s="89"/>
      <c r="S7117" s="89"/>
      <c r="T7117" s="89"/>
    </row>
    <row r="7118" spans="2:20" s="86" customFormat="1" ht="10.199999999999999">
      <c r="B7118" s="87"/>
      <c r="C7118" s="87"/>
      <c r="R7118" s="89"/>
      <c r="S7118" s="89"/>
      <c r="T7118" s="89"/>
    </row>
    <row r="7119" spans="2:20" s="86" customFormat="1" ht="10.199999999999999">
      <c r="B7119" s="87"/>
      <c r="C7119" s="87"/>
      <c r="R7119" s="89"/>
      <c r="S7119" s="89"/>
      <c r="T7119" s="89"/>
    </row>
    <row r="7120" spans="2:20" s="86" customFormat="1" ht="10.199999999999999">
      <c r="B7120" s="87"/>
      <c r="C7120" s="87"/>
      <c r="R7120" s="89"/>
      <c r="S7120" s="89"/>
      <c r="T7120" s="89"/>
    </row>
    <row r="7121" spans="2:20" s="86" customFormat="1" ht="10.199999999999999">
      <c r="B7121" s="87"/>
      <c r="C7121" s="87"/>
      <c r="R7121" s="89"/>
      <c r="S7121" s="89"/>
      <c r="T7121" s="89"/>
    </row>
    <row r="7122" spans="2:20" s="86" customFormat="1" ht="10.199999999999999">
      <c r="B7122" s="87"/>
      <c r="C7122" s="87"/>
      <c r="R7122" s="89"/>
      <c r="S7122" s="89"/>
      <c r="T7122" s="89"/>
    </row>
    <row r="7123" spans="2:20" s="86" customFormat="1" ht="10.199999999999999">
      <c r="B7123" s="87"/>
      <c r="C7123" s="87"/>
      <c r="R7123" s="89"/>
      <c r="S7123" s="89"/>
      <c r="T7123" s="89"/>
    </row>
    <row r="7124" spans="2:20" s="86" customFormat="1" ht="10.199999999999999">
      <c r="B7124" s="87"/>
      <c r="C7124" s="87"/>
      <c r="R7124" s="89"/>
      <c r="S7124" s="89"/>
      <c r="T7124" s="89"/>
    </row>
    <row r="7125" spans="2:20" s="86" customFormat="1" ht="10.199999999999999">
      <c r="B7125" s="87"/>
      <c r="C7125" s="87"/>
      <c r="R7125" s="89"/>
      <c r="S7125" s="89"/>
      <c r="T7125" s="89"/>
    </row>
    <row r="7126" spans="2:20" s="86" customFormat="1" ht="10.199999999999999">
      <c r="B7126" s="87"/>
      <c r="C7126" s="87"/>
      <c r="R7126" s="89"/>
      <c r="S7126" s="89"/>
      <c r="T7126" s="89"/>
    </row>
    <row r="7127" spans="2:20" s="86" customFormat="1" ht="10.199999999999999">
      <c r="B7127" s="87"/>
      <c r="C7127" s="87"/>
      <c r="R7127" s="89"/>
      <c r="S7127" s="89"/>
      <c r="T7127" s="89"/>
    </row>
    <row r="7128" spans="2:20" s="86" customFormat="1" ht="10.199999999999999">
      <c r="B7128" s="87"/>
      <c r="C7128" s="87"/>
      <c r="R7128" s="89"/>
      <c r="S7128" s="89"/>
      <c r="T7128" s="89"/>
    </row>
    <row r="7129" spans="2:20" s="86" customFormat="1" ht="10.199999999999999">
      <c r="B7129" s="87"/>
      <c r="C7129" s="87"/>
      <c r="R7129" s="89"/>
      <c r="S7129" s="89"/>
      <c r="T7129" s="89"/>
    </row>
    <row r="7130" spans="2:20" s="86" customFormat="1" ht="10.199999999999999">
      <c r="B7130" s="87"/>
      <c r="C7130" s="87"/>
      <c r="R7130" s="89"/>
      <c r="S7130" s="89"/>
      <c r="T7130" s="89"/>
    </row>
    <row r="7131" spans="2:20" s="86" customFormat="1" ht="10.199999999999999">
      <c r="B7131" s="87"/>
      <c r="C7131" s="87"/>
      <c r="R7131" s="89"/>
      <c r="S7131" s="89"/>
      <c r="T7131" s="89"/>
    </row>
    <row r="7132" spans="2:20" s="86" customFormat="1" ht="10.199999999999999">
      <c r="B7132" s="87"/>
      <c r="C7132" s="87"/>
      <c r="R7132" s="89"/>
      <c r="S7132" s="89"/>
      <c r="T7132" s="89"/>
    </row>
    <row r="7133" spans="2:20" s="86" customFormat="1" ht="10.199999999999999">
      <c r="B7133" s="87"/>
      <c r="C7133" s="87"/>
      <c r="R7133" s="89"/>
      <c r="S7133" s="89"/>
      <c r="T7133" s="89"/>
    </row>
    <row r="7134" spans="2:20" s="86" customFormat="1" ht="10.199999999999999">
      <c r="B7134" s="87"/>
      <c r="C7134" s="87"/>
      <c r="R7134" s="89"/>
      <c r="S7134" s="89"/>
      <c r="T7134" s="89"/>
    </row>
    <row r="7135" spans="2:20" s="86" customFormat="1" ht="10.199999999999999">
      <c r="B7135" s="87"/>
      <c r="C7135" s="87"/>
      <c r="R7135" s="89"/>
      <c r="S7135" s="89"/>
      <c r="T7135" s="89"/>
    </row>
    <row r="7136" spans="2:20" s="86" customFormat="1" ht="10.199999999999999">
      <c r="B7136" s="87"/>
      <c r="C7136" s="87"/>
      <c r="R7136" s="89"/>
      <c r="S7136" s="89"/>
      <c r="T7136" s="89"/>
    </row>
    <row r="7137" spans="2:20" s="86" customFormat="1" ht="10.199999999999999">
      <c r="B7137" s="87"/>
      <c r="C7137" s="87"/>
      <c r="R7137" s="89"/>
      <c r="S7137" s="89"/>
      <c r="T7137" s="89"/>
    </row>
    <row r="7138" spans="2:20" s="86" customFormat="1" ht="10.199999999999999">
      <c r="B7138" s="87"/>
      <c r="C7138" s="87"/>
      <c r="R7138" s="89"/>
      <c r="S7138" s="89"/>
      <c r="T7138" s="89"/>
    </row>
    <row r="7139" spans="2:20" s="86" customFormat="1" ht="10.199999999999999">
      <c r="B7139" s="87"/>
      <c r="C7139" s="87"/>
      <c r="R7139" s="89"/>
      <c r="S7139" s="89"/>
      <c r="T7139" s="89"/>
    </row>
    <row r="7140" spans="2:20" s="86" customFormat="1" ht="10.199999999999999">
      <c r="B7140" s="87"/>
      <c r="C7140" s="87"/>
      <c r="R7140" s="89"/>
      <c r="S7140" s="89"/>
      <c r="T7140" s="89"/>
    </row>
    <row r="7141" spans="2:20" s="86" customFormat="1" ht="10.199999999999999">
      <c r="B7141" s="87"/>
      <c r="C7141" s="87"/>
      <c r="R7141" s="89"/>
      <c r="S7141" s="89"/>
      <c r="T7141" s="89"/>
    </row>
    <row r="7142" spans="2:20" s="86" customFormat="1" ht="10.199999999999999">
      <c r="B7142" s="87"/>
      <c r="C7142" s="87"/>
      <c r="R7142" s="89"/>
      <c r="S7142" s="89"/>
      <c r="T7142" s="89"/>
    </row>
    <row r="7143" spans="2:20" s="86" customFormat="1" ht="10.199999999999999">
      <c r="B7143" s="87"/>
      <c r="C7143" s="87"/>
      <c r="R7143" s="89"/>
      <c r="S7143" s="89"/>
      <c r="T7143" s="89"/>
    </row>
    <row r="7144" spans="2:20" s="86" customFormat="1" ht="10.199999999999999">
      <c r="B7144" s="87"/>
      <c r="C7144" s="87"/>
      <c r="R7144" s="89"/>
      <c r="S7144" s="89"/>
      <c r="T7144" s="89"/>
    </row>
    <row r="7145" spans="2:20" s="86" customFormat="1" ht="10.199999999999999">
      <c r="B7145" s="87"/>
      <c r="C7145" s="87"/>
      <c r="R7145" s="89"/>
      <c r="S7145" s="89"/>
      <c r="T7145" s="89"/>
    </row>
    <row r="7146" spans="2:20" s="86" customFormat="1" ht="10.199999999999999">
      <c r="B7146" s="87"/>
      <c r="C7146" s="87"/>
      <c r="R7146" s="89"/>
      <c r="S7146" s="89"/>
      <c r="T7146" s="89"/>
    </row>
    <row r="7147" spans="2:20" s="86" customFormat="1" ht="10.199999999999999">
      <c r="B7147" s="87"/>
      <c r="C7147" s="87"/>
      <c r="R7147" s="89"/>
      <c r="S7147" s="89"/>
      <c r="T7147" s="89"/>
    </row>
    <row r="7148" spans="2:20" s="86" customFormat="1" ht="10.199999999999999">
      <c r="B7148" s="87"/>
      <c r="C7148" s="87"/>
      <c r="R7148" s="89"/>
      <c r="S7148" s="89"/>
      <c r="T7148" s="89"/>
    </row>
    <row r="7149" spans="2:20" s="86" customFormat="1" ht="10.199999999999999">
      <c r="B7149" s="87"/>
      <c r="C7149" s="87"/>
      <c r="R7149" s="89"/>
      <c r="S7149" s="89"/>
      <c r="T7149" s="89"/>
    </row>
    <row r="7150" spans="2:20" s="86" customFormat="1" ht="10.199999999999999">
      <c r="B7150" s="87"/>
      <c r="C7150" s="87"/>
      <c r="R7150" s="89"/>
      <c r="S7150" s="89"/>
      <c r="T7150" s="89"/>
    </row>
    <row r="7151" spans="2:20" s="86" customFormat="1" ht="10.199999999999999">
      <c r="B7151" s="87"/>
      <c r="C7151" s="87"/>
      <c r="R7151" s="89"/>
      <c r="S7151" s="89"/>
      <c r="T7151" s="89"/>
    </row>
    <row r="7152" spans="2:20" s="86" customFormat="1" ht="10.199999999999999">
      <c r="B7152" s="87"/>
      <c r="C7152" s="87"/>
      <c r="R7152" s="89"/>
      <c r="S7152" s="89"/>
      <c r="T7152" s="89"/>
    </row>
    <row r="7153" spans="2:20" s="86" customFormat="1" ht="10.199999999999999">
      <c r="B7153" s="87"/>
      <c r="C7153" s="87"/>
      <c r="R7153" s="89"/>
      <c r="S7153" s="89"/>
      <c r="T7153" s="89"/>
    </row>
    <row r="7154" spans="2:20" s="86" customFormat="1" ht="10.199999999999999">
      <c r="B7154" s="87"/>
      <c r="C7154" s="87"/>
      <c r="R7154" s="89"/>
      <c r="S7154" s="89"/>
      <c r="T7154" s="89"/>
    </row>
    <row r="7155" spans="2:20" s="86" customFormat="1" ht="10.199999999999999">
      <c r="B7155" s="87"/>
      <c r="C7155" s="87"/>
      <c r="R7155" s="89"/>
      <c r="S7155" s="89"/>
      <c r="T7155" s="89"/>
    </row>
    <row r="7156" spans="2:20" s="86" customFormat="1" ht="10.199999999999999">
      <c r="B7156" s="87"/>
      <c r="C7156" s="87"/>
      <c r="R7156" s="89"/>
      <c r="S7156" s="89"/>
      <c r="T7156" s="89"/>
    </row>
    <row r="7157" spans="2:20" s="86" customFormat="1" ht="10.199999999999999">
      <c r="B7157" s="87"/>
      <c r="C7157" s="87"/>
      <c r="R7157" s="89"/>
      <c r="S7157" s="89"/>
      <c r="T7157" s="89"/>
    </row>
    <row r="7158" spans="2:20" s="86" customFormat="1" ht="10.199999999999999">
      <c r="B7158" s="87"/>
      <c r="C7158" s="87"/>
      <c r="R7158" s="89"/>
      <c r="S7158" s="89"/>
      <c r="T7158" s="89"/>
    </row>
    <row r="7159" spans="2:20" s="86" customFormat="1" ht="10.199999999999999">
      <c r="B7159" s="87"/>
      <c r="C7159" s="87"/>
      <c r="R7159" s="89"/>
      <c r="S7159" s="89"/>
      <c r="T7159" s="89"/>
    </row>
    <row r="7160" spans="2:20" s="86" customFormat="1" ht="10.199999999999999">
      <c r="B7160" s="87"/>
      <c r="C7160" s="87"/>
      <c r="R7160" s="89"/>
      <c r="S7160" s="89"/>
      <c r="T7160" s="89"/>
    </row>
    <row r="7161" spans="2:20" s="86" customFormat="1" ht="10.199999999999999">
      <c r="B7161" s="87"/>
      <c r="C7161" s="87"/>
      <c r="R7161" s="89"/>
      <c r="S7161" s="89"/>
      <c r="T7161" s="89"/>
    </row>
    <row r="7162" spans="2:20" s="86" customFormat="1" ht="10.199999999999999">
      <c r="B7162" s="87"/>
      <c r="C7162" s="87"/>
      <c r="R7162" s="89"/>
      <c r="S7162" s="89"/>
      <c r="T7162" s="89"/>
    </row>
    <row r="7163" spans="2:20" s="86" customFormat="1" ht="10.199999999999999">
      <c r="B7163" s="87"/>
      <c r="C7163" s="87"/>
      <c r="R7163" s="89"/>
      <c r="S7163" s="89"/>
      <c r="T7163" s="89"/>
    </row>
    <row r="7164" spans="2:20" s="86" customFormat="1" ht="10.199999999999999">
      <c r="B7164" s="87"/>
      <c r="C7164" s="87"/>
      <c r="R7164" s="89"/>
      <c r="S7164" s="89"/>
      <c r="T7164" s="89"/>
    </row>
    <row r="7165" spans="2:20" s="86" customFormat="1" ht="10.199999999999999">
      <c r="B7165" s="87"/>
      <c r="C7165" s="87"/>
      <c r="R7165" s="89"/>
      <c r="S7165" s="89"/>
      <c r="T7165" s="89"/>
    </row>
    <row r="7166" spans="2:20" s="86" customFormat="1" ht="10.199999999999999">
      <c r="B7166" s="87"/>
      <c r="C7166" s="87"/>
      <c r="R7166" s="89"/>
      <c r="S7166" s="89"/>
      <c r="T7166" s="89"/>
    </row>
    <row r="7167" spans="2:20" s="86" customFormat="1" ht="10.199999999999999">
      <c r="B7167" s="87"/>
      <c r="C7167" s="87"/>
      <c r="R7167" s="89"/>
      <c r="S7167" s="89"/>
      <c r="T7167" s="89"/>
    </row>
    <row r="7168" spans="2:20" s="86" customFormat="1" ht="10.199999999999999">
      <c r="B7168" s="87"/>
      <c r="C7168" s="87"/>
      <c r="R7168" s="89"/>
      <c r="S7168" s="89"/>
      <c r="T7168" s="89"/>
    </row>
    <row r="7169" spans="2:20" s="86" customFormat="1" ht="10.199999999999999">
      <c r="B7169" s="87"/>
      <c r="C7169" s="87"/>
      <c r="R7169" s="89"/>
      <c r="S7169" s="89"/>
      <c r="T7169" s="89"/>
    </row>
    <row r="7170" spans="2:20" s="86" customFormat="1" ht="10.199999999999999">
      <c r="B7170" s="87"/>
      <c r="C7170" s="87"/>
      <c r="R7170" s="89"/>
      <c r="S7170" s="89"/>
      <c r="T7170" s="89"/>
    </row>
    <row r="7171" spans="2:20" s="86" customFormat="1" ht="10.199999999999999">
      <c r="B7171" s="87"/>
      <c r="C7171" s="87"/>
      <c r="R7171" s="89"/>
      <c r="S7171" s="89"/>
      <c r="T7171" s="89"/>
    </row>
    <row r="7172" spans="2:20" s="86" customFormat="1" ht="10.199999999999999">
      <c r="B7172" s="87"/>
      <c r="C7172" s="87"/>
      <c r="R7172" s="89"/>
      <c r="S7172" s="89"/>
      <c r="T7172" s="89"/>
    </row>
    <row r="7173" spans="2:20" s="86" customFormat="1" ht="10.199999999999999">
      <c r="B7173" s="87"/>
      <c r="C7173" s="87"/>
      <c r="R7173" s="89"/>
      <c r="S7173" s="89"/>
      <c r="T7173" s="89"/>
    </row>
    <row r="7174" spans="2:20" s="86" customFormat="1" ht="10.199999999999999">
      <c r="B7174" s="87"/>
      <c r="C7174" s="87"/>
      <c r="R7174" s="89"/>
      <c r="S7174" s="89"/>
      <c r="T7174" s="89"/>
    </row>
    <row r="7175" spans="2:20" s="86" customFormat="1" ht="10.199999999999999">
      <c r="B7175" s="87"/>
      <c r="C7175" s="87"/>
      <c r="R7175" s="89"/>
      <c r="S7175" s="89"/>
      <c r="T7175" s="89"/>
    </row>
    <row r="7176" spans="2:20" s="86" customFormat="1" ht="10.199999999999999">
      <c r="B7176" s="87"/>
      <c r="C7176" s="87"/>
      <c r="R7176" s="89"/>
      <c r="S7176" s="89"/>
      <c r="T7176" s="89"/>
    </row>
    <row r="7177" spans="2:20" s="86" customFormat="1" ht="10.199999999999999">
      <c r="B7177" s="87"/>
      <c r="C7177" s="87"/>
      <c r="R7177" s="89"/>
      <c r="S7177" s="89"/>
      <c r="T7177" s="89"/>
    </row>
    <row r="7178" spans="2:20" s="86" customFormat="1" ht="10.199999999999999">
      <c r="B7178" s="87"/>
      <c r="C7178" s="87"/>
      <c r="R7178" s="89"/>
      <c r="S7178" s="89"/>
      <c r="T7178" s="89"/>
    </row>
    <row r="7179" spans="2:20" s="86" customFormat="1" ht="10.199999999999999">
      <c r="B7179" s="87"/>
      <c r="C7179" s="87"/>
      <c r="R7179" s="89"/>
      <c r="S7179" s="89"/>
      <c r="T7179" s="89"/>
    </row>
    <row r="7180" spans="2:20" s="86" customFormat="1" ht="10.199999999999999">
      <c r="B7180" s="87"/>
      <c r="C7180" s="87"/>
      <c r="R7180" s="89"/>
      <c r="S7180" s="89"/>
      <c r="T7180" s="89"/>
    </row>
    <row r="7181" spans="2:20" s="86" customFormat="1" ht="10.199999999999999">
      <c r="B7181" s="87"/>
      <c r="C7181" s="87"/>
      <c r="R7181" s="89"/>
      <c r="S7181" s="89"/>
      <c r="T7181" s="89"/>
    </row>
    <row r="7182" spans="2:20" s="86" customFormat="1" ht="10.199999999999999">
      <c r="B7182" s="87"/>
      <c r="C7182" s="87"/>
      <c r="R7182" s="89"/>
      <c r="S7182" s="89"/>
      <c r="T7182" s="89"/>
    </row>
    <row r="7183" spans="2:20" s="86" customFormat="1" ht="10.199999999999999">
      <c r="B7183" s="87"/>
      <c r="C7183" s="87"/>
      <c r="R7183" s="89"/>
      <c r="S7183" s="89"/>
      <c r="T7183" s="89"/>
    </row>
    <row r="7184" spans="2:20" s="86" customFormat="1" ht="10.199999999999999">
      <c r="B7184" s="87"/>
      <c r="C7184" s="87"/>
      <c r="R7184" s="89"/>
      <c r="S7184" s="89"/>
      <c r="T7184" s="89"/>
    </row>
    <row r="7185" spans="2:20" s="86" customFormat="1" ht="10.199999999999999">
      <c r="B7185" s="87"/>
      <c r="C7185" s="87"/>
      <c r="R7185" s="89"/>
      <c r="S7185" s="89"/>
      <c r="T7185" s="89"/>
    </row>
    <row r="7186" spans="2:20" s="86" customFormat="1" ht="10.199999999999999">
      <c r="B7186" s="87"/>
      <c r="C7186" s="87"/>
      <c r="R7186" s="89"/>
      <c r="S7186" s="89"/>
      <c r="T7186" s="89"/>
    </row>
    <row r="7187" spans="2:20" s="86" customFormat="1" ht="10.199999999999999">
      <c r="B7187" s="87"/>
      <c r="C7187" s="87"/>
      <c r="R7187" s="89"/>
      <c r="S7187" s="89"/>
      <c r="T7187" s="89"/>
    </row>
    <row r="7188" spans="2:20" s="86" customFormat="1" ht="10.199999999999999">
      <c r="B7188" s="87"/>
      <c r="C7188" s="87"/>
      <c r="R7188" s="89"/>
      <c r="S7188" s="89"/>
      <c r="T7188" s="89"/>
    </row>
    <row r="7189" spans="2:20" s="86" customFormat="1" ht="10.199999999999999">
      <c r="B7189" s="87"/>
      <c r="C7189" s="87"/>
      <c r="R7189" s="89"/>
      <c r="S7189" s="89"/>
      <c r="T7189" s="89"/>
    </row>
    <row r="7190" spans="2:20" s="86" customFormat="1" ht="10.199999999999999">
      <c r="B7190" s="87"/>
      <c r="C7190" s="87"/>
      <c r="R7190" s="89"/>
      <c r="S7190" s="89"/>
      <c r="T7190" s="89"/>
    </row>
    <row r="7191" spans="2:20" s="86" customFormat="1" ht="10.199999999999999">
      <c r="B7191" s="87"/>
      <c r="C7191" s="87"/>
      <c r="R7191" s="89"/>
      <c r="S7191" s="89"/>
      <c r="T7191" s="89"/>
    </row>
    <row r="7192" spans="2:20" s="86" customFormat="1" ht="10.199999999999999">
      <c r="B7192" s="87"/>
      <c r="C7192" s="87"/>
      <c r="R7192" s="89"/>
      <c r="S7192" s="89"/>
      <c r="T7192" s="89"/>
    </row>
    <row r="7193" spans="2:20" s="86" customFormat="1" ht="10.199999999999999">
      <c r="B7193" s="87"/>
      <c r="C7193" s="87"/>
      <c r="R7193" s="89"/>
      <c r="S7193" s="89"/>
      <c r="T7193" s="89"/>
    </row>
    <row r="7194" spans="2:20" s="86" customFormat="1" ht="10.199999999999999">
      <c r="B7194" s="87"/>
      <c r="C7194" s="87"/>
      <c r="R7194" s="89"/>
      <c r="S7194" s="89"/>
      <c r="T7194" s="89"/>
    </row>
    <row r="7195" spans="2:20" s="86" customFormat="1" ht="10.199999999999999">
      <c r="B7195" s="87"/>
      <c r="C7195" s="87"/>
      <c r="R7195" s="89"/>
      <c r="S7195" s="89"/>
      <c r="T7195" s="89"/>
    </row>
    <row r="7196" spans="2:20" s="86" customFormat="1" ht="10.199999999999999">
      <c r="B7196" s="87"/>
      <c r="C7196" s="87"/>
      <c r="R7196" s="89"/>
      <c r="S7196" s="89"/>
      <c r="T7196" s="89"/>
    </row>
    <row r="7197" spans="2:20" s="86" customFormat="1" ht="10.199999999999999">
      <c r="B7197" s="87"/>
      <c r="C7197" s="87"/>
      <c r="R7197" s="89"/>
      <c r="S7197" s="89"/>
      <c r="T7197" s="89"/>
    </row>
    <row r="7198" spans="2:20" s="86" customFormat="1" ht="10.199999999999999">
      <c r="B7198" s="87"/>
      <c r="C7198" s="87"/>
      <c r="R7198" s="89"/>
      <c r="S7198" s="89"/>
      <c r="T7198" s="89"/>
    </row>
    <row r="7199" spans="2:20" s="86" customFormat="1" ht="10.199999999999999">
      <c r="B7199" s="87"/>
      <c r="C7199" s="87"/>
      <c r="R7199" s="89"/>
      <c r="S7199" s="89"/>
      <c r="T7199" s="89"/>
    </row>
    <row r="7200" spans="2:20" s="86" customFormat="1" ht="10.199999999999999">
      <c r="B7200" s="87"/>
      <c r="C7200" s="87"/>
      <c r="R7200" s="89"/>
      <c r="S7200" s="89"/>
      <c r="T7200" s="89"/>
    </row>
    <row r="7201" spans="2:20" s="86" customFormat="1" ht="10.199999999999999">
      <c r="B7201" s="87"/>
      <c r="C7201" s="87"/>
      <c r="R7201" s="89"/>
      <c r="S7201" s="89"/>
      <c r="T7201" s="89"/>
    </row>
    <row r="7202" spans="2:20" s="86" customFormat="1" ht="10.199999999999999">
      <c r="B7202" s="87"/>
      <c r="C7202" s="87"/>
      <c r="R7202" s="89"/>
      <c r="S7202" s="89"/>
      <c r="T7202" s="89"/>
    </row>
    <row r="7203" spans="2:20" s="86" customFormat="1" ht="10.199999999999999">
      <c r="B7203" s="87"/>
      <c r="C7203" s="87"/>
      <c r="R7203" s="89"/>
      <c r="S7203" s="89"/>
      <c r="T7203" s="89"/>
    </row>
    <row r="7204" spans="2:20" s="86" customFormat="1" ht="10.199999999999999">
      <c r="B7204" s="87"/>
      <c r="C7204" s="87"/>
      <c r="R7204" s="89"/>
      <c r="S7204" s="89"/>
      <c r="T7204" s="89"/>
    </row>
    <row r="7205" spans="2:20" s="86" customFormat="1" ht="10.199999999999999">
      <c r="B7205" s="87"/>
      <c r="C7205" s="87"/>
      <c r="R7205" s="89"/>
      <c r="S7205" s="89"/>
      <c r="T7205" s="89"/>
    </row>
    <row r="7206" spans="2:20" s="86" customFormat="1" ht="10.199999999999999">
      <c r="B7206" s="87"/>
      <c r="C7206" s="87"/>
      <c r="R7206" s="89"/>
      <c r="S7206" s="89"/>
      <c r="T7206" s="89"/>
    </row>
    <row r="7207" spans="2:20" s="86" customFormat="1" ht="10.199999999999999">
      <c r="B7207" s="87"/>
      <c r="C7207" s="87"/>
      <c r="R7207" s="89"/>
      <c r="S7207" s="89"/>
      <c r="T7207" s="89"/>
    </row>
    <row r="7208" spans="2:20" s="86" customFormat="1" ht="10.199999999999999">
      <c r="B7208" s="87"/>
      <c r="C7208" s="87"/>
      <c r="R7208" s="89"/>
      <c r="S7208" s="89"/>
      <c r="T7208" s="89"/>
    </row>
    <row r="7209" spans="2:20" s="86" customFormat="1" ht="10.199999999999999">
      <c r="B7209" s="87"/>
      <c r="C7209" s="87"/>
      <c r="R7209" s="89"/>
      <c r="S7209" s="89"/>
      <c r="T7209" s="89"/>
    </row>
    <row r="7210" spans="2:20" s="86" customFormat="1" ht="10.199999999999999">
      <c r="B7210" s="87"/>
      <c r="C7210" s="87"/>
      <c r="R7210" s="89"/>
      <c r="S7210" s="89"/>
      <c r="T7210" s="89"/>
    </row>
    <row r="7211" spans="2:20" s="86" customFormat="1" ht="10.199999999999999">
      <c r="B7211" s="87"/>
      <c r="C7211" s="87"/>
      <c r="R7211" s="89"/>
      <c r="S7211" s="89"/>
      <c r="T7211" s="89"/>
    </row>
    <row r="7212" spans="2:20" s="86" customFormat="1" ht="10.199999999999999">
      <c r="B7212" s="87"/>
      <c r="C7212" s="87"/>
      <c r="R7212" s="89"/>
      <c r="S7212" s="89"/>
      <c r="T7212" s="89"/>
    </row>
    <row r="7213" spans="2:20" s="86" customFormat="1" ht="10.199999999999999">
      <c r="B7213" s="87"/>
      <c r="C7213" s="87"/>
      <c r="R7213" s="89"/>
      <c r="S7213" s="89"/>
      <c r="T7213" s="89"/>
    </row>
    <row r="7214" spans="2:20" s="86" customFormat="1" ht="10.199999999999999">
      <c r="B7214" s="87"/>
      <c r="C7214" s="87"/>
      <c r="R7214" s="89"/>
      <c r="S7214" s="89"/>
      <c r="T7214" s="89"/>
    </row>
    <row r="7215" spans="2:20" s="86" customFormat="1" ht="10.199999999999999">
      <c r="B7215" s="87"/>
      <c r="C7215" s="87"/>
      <c r="R7215" s="89"/>
      <c r="S7215" s="89"/>
      <c r="T7215" s="89"/>
    </row>
    <row r="7216" spans="2:20" s="86" customFormat="1" ht="10.199999999999999">
      <c r="B7216" s="87"/>
      <c r="C7216" s="87"/>
      <c r="R7216" s="89"/>
      <c r="S7216" s="89"/>
      <c r="T7216" s="89"/>
    </row>
    <row r="7217" spans="2:20" s="86" customFormat="1" ht="10.199999999999999">
      <c r="B7217" s="87"/>
      <c r="C7217" s="87"/>
      <c r="R7217" s="89"/>
      <c r="S7217" s="89"/>
      <c r="T7217" s="89"/>
    </row>
    <row r="7218" spans="2:20" s="86" customFormat="1" ht="10.199999999999999">
      <c r="B7218" s="87"/>
      <c r="C7218" s="87"/>
      <c r="R7218" s="89"/>
      <c r="S7218" s="89"/>
      <c r="T7218" s="89"/>
    </row>
    <row r="7219" spans="2:20" s="86" customFormat="1" ht="10.199999999999999">
      <c r="B7219" s="87"/>
      <c r="C7219" s="87"/>
      <c r="R7219" s="89"/>
      <c r="S7219" s="89"/>
      <c r="T7219" s="89"/>
    </row>
    <row r="7220" spans="2:20" s="86" customFormat="1" ht="10.199999999999999">
      <c r="B7220" s="87"/>
      <c r="C7220" s="87"/>
      <c r="R7220" s="89"/>
      <c r="S7220" s="89"/>
      <c r="T7220" s="89"/>
    </row>
    <row r="7221" spans="2:20" s="86" customFormat="1" ht="10.199999999999999">
      <c r="B7221" s="87"/>
      <c r="C7221" s="87"/>
      <c r="R7221" s="89"/>
      <c r="S7221" s="89"/>
      <c r="T7221" s="89"/>
    </row>
    <row r="7222" spans="2:20" s="86" customFormat="1" ht="10.199999999999999">
      <c r="B7222" s="87"/>
      <c r="C7222" s="87"/>
      <c r="R7222" s="89"/>
      <c r="S7222" s="89"/>
      <c r="T7222" s="89"/>
    </row>
    <row r="7223" spans="2:20" s="86" customFormat="1" ht="10.199999999999999">
      <c r="B7223" s="87"/>
      <c r="C7223" s="87"/>
      <c r="R7223" s="89"/>
      <c r="S7223" s="89"/>
      <c r="T7223" s="89"/>
    </row>
    <row r="7224" spans="2:20" s="86" customFormat="1" ht="10.199999999999999">
      <c r="B7224" s="87"/>
      <c r="C7224" s="87"/>
      <c r="R7224" s="89"/>
      <c r="S7224" s="89"/>
      <c r="T7224" s="89"/>
    </row>
    <row r="7225" spans="2:20" s="86" customFormat="1" ht="10.199999999999999">
      <c r="B7225" s="87"/>
      <c r="C7225" s="87"/>
      <c r="R7225" s="89"/>
      <c r="S7225" s="89"/>
      <c r="T7225" s="89"/>
    </row>
    <row r="7226" spans="2:20" s="86" customFormat="1" ht="10.199999999999999">
      <c r="B7226" s="87"/>
      <c r="C7226" s="87"/>
      <c r="R7226" s="89"/>
      <c r="S7226" s="89"/>
      <c r="T7226" s="89"/>
    </row>
    <row r="7227" spans="2:20" s="86" customFormat="1" ht="10.199999999999999">
      <c r="B7227" s="87"/>
      <c r="C7227" s="87"/>
      <c r="R7227" s="89"/>
      <c r="S7227" s="89"/>
      <c r="T7227" s="89"/>
    </row>
    <row r="7228" spans="2:20" s="86" customFormat="1" ht="10.199999999999999">
      <c r="B7228" s="87"/>
      <c r="C7228" s="87"/>
      <c r="R7228" s="89"/>
      <c r="S7228" s="89"/>
      <c r="T7228" s="89"/>
    </row>
    <row r="7229" spans="2:20" s="86" customFormat="1" ht="10.199999999999999">
      <c r="B7229" s="87"/>
      <c r="C7229" s="87"/>
      <c r="R7229" s="89"/>
      <c r="S7229" s="89"/>
      <c r="T7229" s="89"/>
    </row>
    <row r="7230" spans="2:20" s="86" customFormat="1" ht="10.199999999999999">
      <c r="B7230" s="87"/>
      <c r="C7230" s="87"/>
      <c r="R7230" s="89"/>
      <c r="S7230" s="89"/>
      <c r="T7230" s="89"/>
    </row>
    <row r="7231" spans="2:20" s="86" customFormat="1" ht="10.199999999999999">
      <c r="B7231" s="87"/>
      <c r="C7231" s="87"/>
      <c r="R7231" s="89"/>
      <c r="S7231" s="89"/>
      <c r="T7231" s="89"/>
    </row>
    <row r="7232" spans="2:20" s="86" customFormat="1" ht="10.199999999999999">
      <c r="B7232" s="87"/>
      <c r="C7232" s="87"/>
      <c r="R7232" s="89"/>
      <c r="S7232" s="89"/>
      <c r="T7232" s="89"/>
    </row>
    <row r="7233" spans="2:20" s="86" customFormat="1" ht="10.199999999999999">
      <c r="B7233" s="87"/>
      <c r="C7233" s="87"/>
      <c r="R7233" s="89"/>
      <c r="S7233" s="89"/>
      <c r="T7233" s="89"/>
    </row>
    <row r="7234" spans="2:20" s="86" customFormat="1" ht="10.199999999999999">
      <c r="B7234" s="87"/>
      <c r="C7234" s="87"/>
      <c r="R7234" s="89"/>
      <c r="S7234" s="89"/>
      <c r="T7234" s="89"/>
    </row>
    <row r="7235" spans="2:20" s="86" customFormat="1" ht="10.199999999999999">
      <c r="B7235" s="87"/>
      <c r="C7235" s="87"/>
      <c r="R7235" s="89"/>
      <c r="S7235" s="89"/>
      <c r="T7235" s="89"/>
    </row>
    <row r="7236" spans="2:20" s="86" customFormat="1" ht="10.199999999999999">
      <c r="B7236" s="87"/>
      <c r="C7236" s="87"/>
      <c r="R7236" s="89"/>
      <c r="S7236" s="89"/>
      <c r="T7236" s="89"/>
    </row>
    <row r="7237" spans="2:20" s="86" customFormat="1" ht="10.199999999999999">
      <c r="B7237" s="87"/>
      <c r="C7237" s="87"/>
      <c r="R7237" s="89"/>
      <c r="S7237" s="89"/>
      <c r="T7237" s="89"/>
    </row>
    <row r="7238" spans="2:20" s="86" customFormat="1" ht="10.199999999999999">
      <c r="B7238" s="87"/>
      <c r="C7238" s="87"/>
      <c r="R7238" s="89"/>
      <c r="S7238" s="89"/>
      <c r="T7238" s="89"/>
    </row>
    <row r="7239" spans="2:20" s="86" customFormat="1" ht="10.199999999999999">
      <c r="B7239" s="87"/>
      <c r="C7239" s="87"/>
      <c r="R7239" s="89"/>
      <c r="S7239" s="89"/>
      <c r="T7239" s="89"/>
    </row>
    <row r="7240" spans="2:20" s="86" customFormat="1" ht="10.199999999999999">
      <c r="B7240" s="87"/>
      <c r="C7240" s="87"/>
      <c r="R7240" s="89"/>
      <c r="S7240" s="89"/>
      <c r="T7240" s="89"/>
    </row>
    <row r="7241" spans="2:20" s="86" customFormat="1" ht="10.199999999999999">
      <c r="B7241" s="87"/>
      <c r="C7241" s="87"/>
      <c r="R7241" s="89"/>
      <c r="S7241" s="89"/>
      <c r="T7241" s="89"/>
    </row>
    <row r="7242" spans="2:20" s="86" customFormat="1" ht="10.199999999999999">
      <c r="B7242" s="87"/>
      <c r="C7242" s="87"/>
      <c r="R7242" s="89"/>
      <c r="S7242" s="89"/>
      <c r="T7242" s="89"/>
    </row>
    <row r="7243" spans="2:20" s="86" customFormat="1" ht="10.199999999999999">
      <c r="B7243" s="87"/>
      <c r="C7243" s="87"/>
      <c r="R7243" s="89"/>
      <c r="S7243" s="89"/>
      <c r="T7243" s="89"/>
    </row>
    <row r="7244" spans="2:20" s="86" customFormat="1" ht="10.199999999999999">
      <c r="B7244" s="87"/>
      <c r="C7244" s="87"/>
      <c r="R7244" s="89"/>
      <c r="S7244" s="89"/>
      <c r="T7244" s="89"/>
    </row>
    <row r="7245" spans="2:20" s="86" customFormat="1" ht="10.199999999999999">
      <c r="B7245" s="87"/>
      <c r="C7245" s="87"/>
      <c r="R7245" s="89"/>
      <c r="S7245" s="89"/>
      <c r="T7245" s="89"/>
    </row>
    <row r="7246" spans="2:20" s="86" customFormat="1" ht="10.199999999999999">
      <c r="B7246" s="87"/>
      <c r="C7246" s="87"/>
      <c r="R7246" s="89"/>
      <c r="S7246" s="89"/>
      <c r="T7246" s="89"/>
    </row>
    <row r="7247" spans="2:20" s="86" customFormat="1" ht="10.199999999999999">
      <c r="B7247" s="87"/>
      <c r="C7247" s="87"/>
      <c r="R7247" s="89"/>
      <c r="S7247" s="89"/>
      <c r="T7247" s="89"/>
    </row>
    <row r="7248" spans="2:20" s="86" customFormat="1" ht="10.199999999999999">
      <c r="B7248" s="87"/>
      <c r="C7248" s="87"/>
      <c r="R7248" s="89"/>
      <c r="S7248" s="89"/>
      <c r="T7248" s="89"/>
    </row>
    <row r="7249" spans="2:20" s="86" customFormat="1" ht="10.199999999999999">
      <c r="B7249" s="87"/>
      <c r="C7249" s="87"/>
      <c r="R7249" s="89"/>
      <c r="S7249" s="89"/>
      <c r="T7249" s="89"/>
    </row>
    <row r="7250" spans="2:20" s="86" customFormat="1" ht="10.199999999999999">
      <c r="B7250" s="87"/>
      <c r="C7250" s="87"/>
      <c r="R7250" s="89"/>
      <c r="S7250" s="89"/>
      <c r="T7250" s="89"/>
    </row>
    <row r="7251" spans="2:20" s="86" customFormat="1" ht="10.199999999999999">
      <c r="B7251" s="87"/>
      <c r="C7251" s="87"/>
      <c r="R7251" s="89"/>
      <c r="S7251" s="89"/>
      <c r="T7251" s="89"/>
    </row>
    <row r="7252" spans="2:20" s="86" customFormat="1" ht="10.199999999999999">
      <c r="B7252" s="87"/>
      <c r="C7252" s="87"/>
      <c r="R7252" s="89"/>
      <c r="S7252" s="89"/>
      <c r="T7252" s="89"/>
    </row>
    <row r="7253" spans="2:20" s="86" customFormat="1" ht="10.199999999999999">
      <c r="B7253" s="87"/>
      <c r="C7253" s="87"/>
      <c r="R7253" s="89"/>
      <c r="S7253" s="89"/>
      <c r="T7253" s="89"/>
    </row>
    <row r="7254" spans="2:20" s="86" customFormat="1" ht="10.199999999999999">
      <c r="B7254" s="87"/>
      <c r="C7254" s="87"/>
      <c r="R7254" s="89"/>
      <c r="S7254" s="89"/>
      <c r="T7254" s="89"/>
    </row>
    <row r="7255" spans="2:20" s="86" customFormat="1" ht="10.199999999999999">
      <c r="B7255" s="87"/>
      <c r="C7255" s="87"/>
      <c r="R7255" s="89"/>
      <c r="S7255" s="89"/>
      <c r="T7255" s="89"/>
    </row>
    <row r="7256" spans="2:20" s="86" customFormat="1" ht="10.199999999999999">
      <c r="B7256" s="87"/>
      <c r="C7256" s="87"/>
      <c r="R7256" s="89"/>
      <c r="S7256" s="89"/>
      <c r="T7256" s="89"/>
    </row>
    <row r="7257" spans="2:20" s="86" customFormat="1" ht="10.199999999999999">
      <c r="B7257" s="87"/>
      <c r="C7257" s="87"/>
      <c r="R7257" s="89"/>
      <c r="S7257" s="89"/>
      <c r="T7257" s="89"/>
    </row>
    <row r="7258" spans="2:20" s="86" customFormat="1" ht="10.199999999999999">
      <c r="B7258" s="87"/>
      <c r="C7258" s="87"/>
      <c r="R7258" s="89"/>
      <c r="S7258" s="89"/>
      <c r="T7258" s="89"/>
    </row>
    <row r="7259" spans="2:20" s="86" customFormat="1" ht="10.199999999999999">
      <c r="B7259" s="87"/>
      <c r="C7259" s="87"/>
      <c r="R7259" s="89"/>
      <c r="S7259" s="89"/>
      <c r="T7259" s="89"/>
    </row>
    <row r="7260" spans="2:20" s="86" customFormat="1" ht="10.199999999999999">
      <c r="B7260" s="87"/>
      <c r="C7260" s="87"/>
      <c r="R7260" s="89"/>
      <c r="S7260" s="89"/>
      <c r="T7260" s="89"/>
    </row>
    <row r="7261" spans="2:20" s="86" customFormat="1" ht="10.199999999999999">
      <c r="B7261" s="87"/>
      <c r="C7261" s="87"/>
      <c r="R7261" s="89"/>
      <c r="S7261" s="89"/>
      <c r="T7261" s="89"/>
    </row>
    <row r="7262" spans="2:20" s="86" customFormat="1" ht="10.199999999999999">
      <c r="B7262" s="87"/>
      <c r="C7262" s="87"/>
      <c r="R7262" s="89"/>
      <c r="S7262" s="89"/>
      <c r="T7262" s="89"/>
    </row>
    <row r="7263" spans="2:20" s="86" customFormat="1" ht="10.199999999999999">
      <c r="B7263" s="87"/>
      <c r="C7263" s="87"/>
      <c r="R7263" s="89"/>
      <c r="S7263" s="89"/>
      <c r="T7263" s="89"/>
    </row>
    <row r="7264" spans="2:20" s="86" customFormat="1" ht="10.199999999999999">
      <c r="B7264" s="87"/>
      <c r="C7264" s="87"/>
      <c r="R7264" s="89"/>
      <c r="S7264" s="89"/>
      <c r="T7264" s="89"/>
    </row>
    <row r="7265" spans="2:20" s="86" customFormat="1" ht="10.199999999999999">
      <c r="B7265" s="87"/>
      <c r="C7265" s="87"/>
      <c r="R7265" s="89"/>
      <c r="S7265" s="89"/>
      <c r="T7265" s="89"/>
    </row>
    <row r="7266" spans="2:20" s="86" customFormat="1" ht="10.199999999999999">
      <c r="B7266" s="87"/>
      <c r="C7266" s="87"/>
      <c r="R7266" s="89"/>
      <c r="S7266" s="89"/>
      <c r="T7266" s="89"/>
    </row>
    <row r="7267" spans="2:20" s="86" customFormat="1" ht="10.199999999999999">
      <c r="B7267" s="87"/>
      <c r="C7267" s="87"/>
      <c r="R7267" s="89"/>
      <c r="S7267" s="89"/>
      <c r="T7267" s="89"/>
    </row>
    <row r="7268" spans="2:20" s="86" customFormat="1" ht="10.199999999999999">
      <c r="B7268" s="87"/>
      <c r="C7268" s="87"/>
      <c r="R7268" s="89"/>
      <c r="S7268" s="89"/>
      <c r="T7268" s="89"/>
    </row>
    <row r="7269" spans="2:20" s="86" customFormat="1" ht="10.199999999999999">
      <c r="B7269" s="87"/>
      <c r="C7269" s="87"/>
      <c r="R7269" s="89"/>
      <c r="S7269" s="89"/>
      <c r="T7269" s="89"/>
    </row>
    <row r="7270" spans="2:20" s="86" customFormat="1" ht="10.199999999999999">
      <c r="B7270" s="87"/>
      <c r="C7270" s="87"/>
      <c r="R7270" s="89"/>
      <c r="S7270" s="89"/>
      <c r="T7270" s="89"/>
    </row>
    <row r="7271" spans="2:20" s="86" customFormat="1" ht="10.199999999999999">
      <c r="B7271" s="87"/>
      <c r="C7271" s="87"/>
      <c r="R7271" s="89"/>
      <c r="S7271" s="89"/>
      <c r="T7271" s="89"/>
    </row>
    <row r="7272" spans="2:20" s="86" customFormat="1" ht="10.199999999999999">
      <c r="B7272" s="87"/>
      <c r="C7272" s="87"/>
      <c r="R7272" s="89"/>
      <c r="S7272" s="89"/>
      <c r="T7272" s="89"/>
    </row>
    <row r="7273" spans="2:20" s="86" customFormat="1" ht="10.199999999999999">
      <c r="B7273" s="87"/>
      <c r="C7273" s="87"/>
      <c r="R7273" s="89"/>
      <c r="S7273" s="89"/>
      <c r="T7273" s="89"/>
    </row>
    <row r="7274" spans="2:20" s="86" customFormat="1" ht="10.199999999999999">
      <c r="B7274" s="87"/>
      <c r="C7274" s="87"/>
      <c r="R7274" s="89"/>
      <c r="S7274" s="89"/>
      <c r="T7274" s="89"/>
    </row>
    <row r="7275" spans="2:20" s="86" customFormat="1" ht="10.199999999999999">
      <c r="B7275" s="87"/>
      <c r="C7275" s="87"/>
      <c r="R7275" s="89"/>
      <c r="S7275" s="89"/>
      <c r="T7275" s="89"/>
    </row>
    <row r="7276" spans="2:20" s="86" customFormat="1" ht="10.199999999999999">
      <c r="B7276" s="87"/>
      <c r="C7276" s="87"/>
      <c r="R7276" s="89"/>
      <c r="S7276" s="89"/>
      <c r="T7276" s="89"/>
    </row>
    <row r="7277" spans="2:20" s="86" customFormat="1" ht="10.199999999999999">
      <c r="B7277" s="87"/>
      <c r="C7277" s="87"/>
      <c r="R7277" s="89"/>
      <c r="S7277" s="89"/>
      <c r="T7277" s="89"/>
    </row>
    <row r="7278" spans="2:20" s="86" customFormat="1" ht="10.199999999999999">
      <c r="B7278" s="87"/>
      <c r="C7278" s="87"/>
      <c r="R7278" s="89"/>
      <c r="S7278" s="89"/>
      <c r="T7278" s="89"/>
    </row>
    <row r="7279" spans="2:20" s="86" customFormat="1" ht="10.199999999999999">
      <c r="B7279" s="87"/>
      <c r="C7279" s="87"/>
      <c r="R7279" s="89"/>
      <c r="S7279" s="89"/>
      <c r="T7279" s="89"/>
    </row>
    <row r="7280" spans="2:20" s="86" customFormat="1" ht="10.199999999999999">
      <c r="B7280" s="87"/>
      <c r="C7280" s="87"/>
      <c r="R7280" s="89"/>
      <c r="S7280" s="89"/>
      <c r="T7280" s="89"/>
    </row>
    <row r="7281" spans="2:20" s="86" customFormat="1" ht="10.199999999999999">
      <c r="B7281" s="87"/>
      <c r="C7281" s="87"/>
      <c r="R7281" s="89"/>
      <c r="S7281" s="89"/>
      <c r="T7281" s="89"/>
    </row>
    <row r="7282" spans="2:20" s="86" customFormat="1" ht="10.199999999999999">
      <c r="B7282" s="87"/>
      <c r="C7282" s="87"/>
      <c r="R7282" s="89"/>
      <c r="S7282" s="89"/>
      <c r="T7282" s="89"/>
    </row>
    <row r="7283" spans="2:20" s="86" customFormat="1" ht="10.199999999999999">
      <c r="B7283" s="87"/>
      <c r="C7283" s="87"/>
      <c r="R7283" s="89"/>
      <c r="S7283" s="89"/>
      <c r="T7283" s="89"/>
    </row>
    <row r="7284" spans="2:20" s="86" customFormat="1" ht="10.199999999999999">
      <c r="B7284" s="87"/>
      <c r="C7284" s="87"/>
      <c r="R7284" s="89"/>
      <c r="S7284" s="89"/>
      <c r="T7284" s="89"/>
    </row>
    <row r="7285" spans="2:20" s="86" customFormat="1" ht="10.199999999999999">
      <c r="B7285" s="87"/>
      <c r="C7285" s="87"/>
      <c r="R7285" s="89"/>
      <c r="S7285" s="89"/>
      <c r="T7285" s="89"/>
    </row>
    <row r="7286" spans="2:20" s="86" customFormat="1" ht="10.199999999999999">
      <c r="B7286" s="87"/>
      <c r="C7286" s="87"/>
      <c r="R7286" s="89"/>
      <c r="S7286" s="89"/>
      <c r="T7286" s="89"/>
    </row>
    <row r="7287" spans="2:20" s="86" customFormat="1" ht="10.199999999999999">
      <c r="B7287" s="87"/>
      <c r="C7287" s="87"/>
      <c r="R7287" s="89"/>
      <c r="S7287" s="89"/>
      <c r="T7287" s="89"/>
    </row>
    <row r="7288" spans="2:20" s="86" customFormat="1" ht="10.199999999999999">
      <c r="B7288" s="87"/>
      <c r="C7288" s="87"/>
      <c r="R7288" s="89"/>
      <c r="S7288" s="89"/>
      <c r="T7288" s="89"/>
    </row>
    <row r="7289" spans="2:20" s="86" customFormat="1" ht="10.199999999999999">
      <c r="B7289" s="87"/>
      <c r="C7289" s="87"/>
      <c r="R7289" s="89"/>
      <c r="S7289" s="89"/>
      <c r="T7289" s="89"/>
    </row>
    <row r="7290" spans="2:20" s="86" customFormat="1" ht="10.199999999999999">
      <c r="B7290" s="87"/>
      <c r="C7290" s="87"/>
      <c r="R7290" s="89"/>
      <c r="S7290" s="89"/>
      <c r="T7290" s="89"/>
    </row>
    <row r="7291" spans="2:20" s="86" customFormat="1" ht="10.199999999999999">
      <c r="B7291" s="87"/>
      <c r="C7291" s="87"/>
      <c r="R7291" s="89"/>
      <c r="S7291" s="89"/>
      <c r="T7291" s="89"/>
    </row>
    <row r="7292" spans="2:20" s="86" customFormat="1" ht="10.199999999999999">
      <c r="B7292" s="87"/>
      <c r="C7292" s="87"/>
      <c r="R7292" s="89"/>
      <c r="S7292" s="89"/>
      <c r="T7292" s="89"/>
    </row>
    <row r="7293" spans="2:20" s="86" customFormat="1" ht="10.199999999999999">
      <c r="B7293" s="87"/>
      <c r="C7293" s="87"/>
      <c r="R7293" s="89"/>
      <c r="S7293" s="89"/>
      <c r="T7293" s="89"/>
    </row>
    <row r="7294" spans="2:20" s="86" customFormat="1" ht="10.199999999999999">
      <c r="B7294" s="87"/>
      <c r="C7294" s="87"/>
      <c r="R7294" s="89"/>
      <c r="S7294" s="89"/>
      <c r="T7294" s="89"/>
    </row>
    <row r="7295" spans="2:20" s="86" customFormat="1" ht="10.199999999999999">
      <c r="B7295" s="87"/>
      <c r="C7295" s="87"/>
      <c r="R7295" s="89"/>
      <c r="S7295" s="89"/>
      <c r="T7295" s="89"/>
    </row>
    <row r="7296" spans="2:20" s="86" customFormat="1" ht="10.199999999999999">
      <c r="B7296" s="87"/>
      <c r="C7296" s="87"/>
      <c r="R7296" s="89"/>
      <c r="S7296" s="89"/>
      <c r="T7296" s="89"/>
    </row>
    <row r="7297" spans="2:20" s="86" customFormat="1" ht="10.199999999999999">
      <c r="B7297" s="87"/>
      <c r="C7297" s="87"/>
      <c r="R7297" s="89"/>
      <c r="S7297" s="89"/>
      <c r="T7297" s="89"/>
    </row>
    <row r="7298" spans="2:20" s="86" customFormat="1" ht="10.199999999999999">
      <c r="B7298" s="87"/>
      <c r="C7298" s="87"/>
      <c r="R7298" s="89"/>
      <c r="S7298" s="89"/>
      <c r="T7298" s="89"/>
    </row>
    <row r="7299" spans="2:20" s="86" customFormat="1" ht="10.199999999999999">
      <c r="B7299" s="87"/>
      <c r="C7299" s="87"/>
      <c r="R7299" s="89"/>
      <c r="S7299" s="89"/>
      <c r="T7299" s="89"/>
    </row>
    <row r="7300" spans="2:20" s="86" customFormat="1" ht="10.199999999999999">
      <c r="B7300" s="87"/>
      <c r="C7300" s="87"/>
      <c r="R7300" s="89"/>
      <c r="S7300" s="89"/>
      <c r="T7300" s="89"/>
    </row>
    <row r="7301" spans="2:20" s="86" customFormat="1" ht="10.199999999999999">
      <c r="B7301" s="87"/>
      <c r="C7301" s="87"/>
      <c r="R7301" s="89"/>
      <c r="S7301" s="89"/>
      <c r="T7301" s="89"/>
    </row>
    <row r="7302" spans="2:20" s="86" customFormat="1" ht="10.199999999999999">
      <c r="B7302" s="87"/>
      <c r="C7302" s="87"/>
      <c r="R7302" s="89"/>
      <c r="S7302" s="89"/>
      <c r="T7302" s="89"/>
    </row>
    <row r="7303" spans="2:20" s="86" customFormat="1" ht="10.199999999999999">
      <c r="B7303" s="87"/>
      <c r="C7303" s="87"/>
      <c r="R7303" s="89"/>
      <c r="S7303" s="89"/>
      <c r="T7303" s="89"/>
    </row>
    <row r="7304" spans="2:20" s="86" customFormat="1" ht="10.199999999999999">
      <c r="B7304" s="87"/>
      <c r="C7304" s="87"/>
      <c r="R7304" s="89"/>
      <c r="S7304" s="89"/>
      <c r="T7304" s="89"/>
    </row>
    <row r="7305" spans="2:20" s="86" customFormat="1" ht="10.199999999999999">
      <c r="B7305" s="87"/>
      <c r="C7305" s="87"/>
      <c r="R7305" s="89"/>
      <c r="S7305" s="89"/>
      <c r="T7305" s="89"/>
    </row>
    <row r="7306" spans="2:20" s="86" customFormat="1" ht="10.199999999999999">
      <c r="B7306" s="87"/>
      <c r="C7306" s="87"/>
      <c r="R7306" s="89"/>
      <c r="S7306" s="89"/>
      <c r="T7306" s="89"/>
    </row>
    <row r="7307" spans="2:20" s="86" customFormat="1" ht="10.199999999999999">
      <c r="B7307" s="87"/>
      <c r="C7307" s="87"/>
      <c r="R7307" s="89"/>
      <c r="S7307" s="89"/>
      <c r="T7307" s="89"/>
    </row>
    <row r="7308" spans="2:20" s="86" customFormat="1" ht="10.199999999999999">
      <c r="B7308" s="87"/>
      <c r="C7308" s="87"/>
      <c r="R7308" s="89"/>
      <c r="S7308" s="89"/>
      <c r="T7308" s="89"/>
    </row>
    <row r="7309" spans="2:20" s="86" customFormat="1" ht="10.199999999999999">
      <c r="B7309" s="87"/>
      <c r="C7309" s="87"/>
      <c r="R7309" s="89"/>
      <c r="S7309" s="89"/>
      <c r="T7309" s="89"/>
    </row>
    <row r="7310" spans="2:20" s="86" customFormat="1" ht="10.199999999999999">
      <c r="B7310" s="87"/>
      <c r="C7310" s="87"/>
      <c r="R7310" s="89"/>
      <c r="S7310" s="89"/>
      <c r="T7310" s="89"/>
    </row>
    <row r="7311" spans="2:20" s="86" customFormat="1" ht="10.199999999999999">
      <c r="B7311" s="87"/>
      <c r="C7311" s="87"/>
      <c r="R7311" s="89"/>
      <c r="S7311" s="89"/>
      <c r="T7311" s="89"/>
    </row>
    <row r="7312" spans="2:20" s="86" customFormat="1" ht="10.199999999999999">
      <c r="B7312" s="87"/>
      <c r="C7312" s="87"/>
      <c r="R7312" s="89"/>
      <c r="S7312" s="89"/>
      <c r="T7312" s="89"/>
    </row>
    <row r="7313" spans="2:20" s="86" customFormat="1" ht="10.199999999999999">
      <c r="B7313" s="87"/>
      <c r="C7313" s="87"/>
      <c r="R7313" s="89"/>
      <c r="S7313" s="89"/>
      <c r="T7313" s="89"/>
    </row>
    <row r="7314" spans="2:20" s="86" customFormat="1" ht="10.199999999999999">
      <c r="B7314" s="87"/>
      <c r="C7314" s="87"/>
      <c r="R7314" s="89"/>
      <c r="S7314" s="89"/>
      <c r="T7314" s="89"/>
    </row>
    <row r="7315" spans="2:20" s="86" customFormat="1" ht="10.199999999999999">
      <c r="B7315" s="87"/>
      <c r="C7315" s="87"/>
      <c r="R7315" s="89"/>
      <c r="S7315" s="89"/>
      <c r="T7315" s="89"/>
    </row>
    <row r="7316" spans="2:20" s="86" customFormat="1" ht="10.199999999999999">
      <c r="B7316" s="87"/>
      <c r="C7316" s="87"/>
      <c r="R7316" s="89"/>
      <c r="S7316" s="89"/>
      <c r="T7316" s="89"/>
    </row>
    <row r="7317" spans="2:20" s="86" customFormat="1" ht="10.199999999999999">
      <c r="B7317" s="87"/>
      <c r="C7317" s="87"/>
      <c r="R7317" s="89"/>
      <c r="S7317" s="89"/>
      <c r="T7317" s="89"/>
    </row>
    <row r="7318" spans="2:20" s="86" customFormat="1" ht="10.199999999999999">
      <c r="B7318" s="87"/>
      <c r="C7318" s="87"/>
      <c r="R7318" s="89"/>
      <c r="S7318" s="89"/>
      <c r="T7318" s="89"/>
    </row>
    <row r="7319" spans="2:20" s="86" customFormat="1" ht="10.199999999999999">
      <c r="B7319" s="87"/>
      <c r="C7319" s="87"/>
      <c r="R7319" s="89"/>
      <c r="S7319" s="89"/>
      <c r="T7319" s="89"/>
    </row>
    <row r="7320" spans="2:20" s="86" customFormat="1" ht="10.199999999999999">
      <c r="B7320" s="87"/>
      <c r="C7320" s="87"/>
      <c r="R7320" s="89"/>
      <c r="S7320" s="89"/>
      <c r="T7320" s="89"/>
    </row>
    <row r="7321" spans="2:20" s="86" customFormat="1" ht="10.199999999999999">
      <c r="B7321" s="87"/>
      <c r="C7321" s="87"/>
      <c r="R7321" s="89"/>
      <c r="S7321" s="89"/>
      <c r="T7321" s="89"/>
    </row>
    <row r="7322" spans="2:20" s="86" customFormat="1" ht="10.199999999999999">
      <c r="B7322" s="87"/>
      <c r="C7322" s="87"/>
      <c r="R7322" s="89"/>
      <c r="S7322" s="89"/>
      <c r="T7322" s="89"/>
    </row>
    <row r="7323" spans="2:20" s="86" customFormat="1" ht="10.199999999999999">
      <c r="B7323" s="87"/>
      <c r="C7323" s="87"/>
      <c r="R7323" s="89"/>
      <c r="S7323" s="89"/>
      <c r="T7323" s="89"/>
    </row>
    <row r="7324" spans="2:20" s="86" customFormat="1" ht="10.199999999999999">
      <c r="B7324" s="87"/>
      <c r="C7324" s="87"/>
      <c r="R7324" s="89"/>
      <c r="S7324" s="89"/>
      <c r="T7324" s="89"/>
    </row>
    <row r="7325" spans="2:20" s="86" customFormat="1" ht="10.199999999999999">
      <c r="B7325" s="87"/>
      <c r="C7325" s="87"/>
      <c r="R7325" s="89"/>
      <c r="S7325" s="89"/>
      <c r="T7325" s="89"/>
    </row>
    <row r="7326" spans="2:20" s="86" customFormat="1" ht="10.199999999999999">
      <c r="B7326" s="87"/>
      <c r="C7326" s="87"/>
      <c r="R7326" s="89"/>
      <c r="S7326" s="89"/>
      <c r="T7326" s="89"/>
    </row>
    <row r="7327" spans="2:20" s="86" customFormat="1" ht="10.199999999999999">
      <c r="B7327" s="87"/>
      <c r="C7327" s="87"/>
      <c r="R7327" s="89"/>
      <c r="S7327" s="89"/>
      <c r="T7327" s="89"/>
    </row>
    <row r="7328" spans="2:20" s="86" customFormat="1" ht="10.199999999999999">
      <c r="B7328" s="87"/>
      <c r="C7328" s="87"/>
      <c r="R7328" s="89"/>
      <c r="S7328" s="89"/>
      <c r="T7328" s="89"/>
    </row>
    <row r="7329" spans="2:20" s="86" customFormat="1" ht="10.199999999999999">
      <c r="B7329" s="87"/>
      <c r="C7329" s="87"/>
      <c r="R7329" s="89"/>
      <c r="S7329" s="89"/>
      <c r="T7329" s="89"/>
    </row>
    <row r="7330" spans="2:20" s="86" customFormat="1" ht="10.199999999999999">
      <c r="B7330" s="87"/>
      <c r="C7330" s="87"/>
      <c r="R7330" s="89"/>
      <c r="S7330" s="89"/>
      <c r="T7330" s="89"/>
    </row>
    <row r="7331" spans="2:20" s="86" customFormat="1" ht="10.199999999999999">
      <c r="B7331" s="87"/>
      <c r="C7331" s="87"/>
      <c r="R7331" s="89"/>
      <c r="S7331" s="89"/>
      <c r="T7331" s="89"/>
    </row>
    <row r="7332" spans="2:20" s="86" customFormat="1" ht="10.199999999999999">
      <c r="B7332" s="87"/>
      <c r="C7332" s="87"/>
      <c r="R7332" s="89"/>
      <c r="S7332" s="89"/>
      <c r="T7332" s="89"/>
    </row>
    <row r="7333" spans="2:20" s="86" customFormat="1" ht="10.199999999999999">
      <c r="B7333" s="87"/>
      <c r="C7333" s="87"/>
      <c r="R7333" s="89"/>
      <c r="S7333" s="89"/>
      <c r="T7333" s="89"/>
    </row>
    <row r="7334" spans="2:20" s="86" customFormat="1" ht="10.199999999999999">
      <c r="B7334" s="87"/>
      <c r="C7334" s="87"/>
      <c r="R7334" s="89"/>
      <c r="S7334" s="89"/>
      <c r="T7334" s="89"/>
    </row>
    <row r="7335" spans="2:20" s="86" customFormat="1" ht="10.199999999999999">
      <c r="B7335" s="87"/>
      <c r="C7335" s="87"/>
      <c r="R7335" s="89"/>
      <c r="S7335" s="89"/>
      <c r="T7335" s="89"/>
    </row>
    <row r="7336" spans="2:20" s="86" customFormat="1" ht="10.199999999999999">
      <c r="B7336" s="87"/>
      <c r="C7336" s="87"/>
      <c r="R7336" s="89"/>
      <c r="S7336" s="89"/>
      <c r="T7336" s="89"/>
    </row>
    <row r="7337" spans="2:20" s="86" customFormat="1" ht="10.199999999999999">
      <c r="B7337" s="87"/>
      <c r="C7337" s="87"/>
      <c r="R7337" s="89"/>
      <c r="S7337" s="89"/>
      <c r="T7337" s="89"/>
    </row>
    <row r="7338" spans="2:20" s="86" customFormat="1" ht="10.199999999999999">
      <c r="B7338" s="87"/>
      <c r="C7338" s="87"/>
      <c r="R7338" s="89"/>
      <c r="S7338" s="89"/>
      <c r="T7338" s="89"/>
    </row>
    <row r="7339" spans="2:20" s="86" customFormat="1" ht="10.199999999999999">
      <c r="B7339" s="87"/>
      <c r="C7339" s="87"/>
      <c r="R7339" s="89"/>
      <c r="S7339" s="89"/>
      <c r="T7339" s="89"/>
    </row>
    <row r="7340" spans="2:20" s="86" customFormat="1" ht="10.199999999999999">
      <c r="B7340" s="87"/>
      <c r="C7340" s="87"/>
      <c r="R7340" s="89"/>
      <c r="S7340" s="89"/>
      <c r="T7340" s="89"/>
    </row>
    <row r="7341" spans="2:20" s="86" customFormat="1" ht="10.199999999999999">
      <c r="B7341" s="87"/>
      <c r="C7341" s="87"/>
      <c r="R7341" s="89"/>
      <c r="S7341" s="89"/>
      <c r="T7341" s="89"/>
    </row>
    <row r="7342" spans="2:20" s="86" customFormat="1" ht="10.199999999999999">
      <c r="B7342" s="87"/>
      <c r="C7342" s="87"/>
      <c r="R7342" s="89"/>
      <c r="S7342" s="89"/>
      <c r="T7342" s="89"/>
    </row>
    <row r="7343" spans="2:20" s="86" customFormat="1" ht="10.199999999999999">
      <c r="B7343" s="87"/>
      <c r="C7343" s="87"/>
      <c r="R7343" s="89"/>
      <c r="S7343" s="89"/>
      <c r="T7343" s="89"/>
    </row>
    <row r="7344" spans="2:20" s="86" customFormat="1" ht="10.199999999999999">
      <c r="B7344" s="87"/>
      <c r="C7344" s="87"/>
      <c r="R7344" s="89"/>
      <c r="S7344" s="89"/>
      <c r="T7344" s="89"/>
    </row>
    <row r="7345" spans="2:20" s="86" customFormat="1" ht="10.199999999999999">
      <c r="B7345" s="87"/>
      <c r="C7345" s="87"/>
      <c r="R7345" s="89"/>
      <c r="S7345" s="89"/>
      <c r="T7345" s="89"/>
    </row>
    <row r="7346" spans="2:20" s="86" customFormat="1" ht="10.199999999999999">
      <c r="B7346" s="87"/>
      <c r="C7346" s="87"/>
      <c r="R7346" s="89"/>
      <c r="S7346" s="89"/>
      <c r="T7346" s="89"/>
    </row>
    <row r="7347" spans="2:20" s="86" customFormat="1" ht="10.199999999999999">
      <c r="B7347" s="87"/>
      <c r="C7347" s="87"/>
      <c r="R7347" s="89"/>
      <c r="S7347" s="89"/>
      <c r="T7347" s="89"/>
    </row>
    <row r="7348" spans="2:20" s="86" customFormat="1" ht="10.199999999999999">
      <c r="B7348" s="87"/>
      <c r="C7348" s="87"/>
      <c r="R7348" s="89"/>
      <c r="S7348" s="89"/>
      <c r="T7348" s="89"/>
    </row>
    <row r="7349" spans="2:20" s="86" customFormat="1" ht="10.199999999999999">
      <c r="B7349" s="87"/>
      <c r="C7349" s="87"/>
      <c r="R7349" s="89"/>
      <c r="S7349" s="89"/>
      <c r="T7349" s="89"/>
    </row>
    <row r="7350" spans="2:20" s="86" customFormat="1" ht="10.199999999999999">
      <c r="B7350" s="87"/>
      <c r="C7350" s="87"/>
      <c r="R7350" s="89"/>
      <c r="S7350" s="89"/>
      <c r="T7350" s="89"/>
    </row>
    <row r="7351" spans="2:20" s="86" customFormat="1" ht="10.199999999999999">
      <c r="B7351" s="87"/>
      <c r="C7351" s="87"/>
      <c r="R7351" s="89"/>
      <c r="S7351" s="89"/>
      <c r="T7351" s="89"/>
    </row>
    <row r="7352" spans="2:20" s="86" customFormat="1" ht="10.199999999999999">
      <c r="B7352" s="87"/>
      <c r="C7352" s="87"/>
      <c r="R7352" s="89"/>
      <c r="S7352" s="89"/>
      <c r="T7352" s="89"/>
    </row>
    <row r="7353" spans="2:20" s="86" customFormat="1" ht="10.199999999999999">
      <c r="B7353" s="87"/>
      <c r="C7353" s="87"/>
      <c r="R7353" s="89"/>
      <c r="S7353" s="89"/>
      <c r="T7353" s="89"/>
    </row>
    <row r="7354" spans="2:20" s="86" customFormat="1" ht="10.199999999999999">
      <c r="B7354" s="87"/>
      <c r="C7354" s="87"/>
      <c r="R7354" s="89"/>
      <c r="S7354" s="89"/>
      <c r="T7354" s="89"/>
    </row>
    <row r="7355" spans="2:20" s="86" customFormat="1" ht="10.199999999999999">
      <c r="B7355" s="87"/>
      <c r="C7355" s="87"/>
      <c r="R7355" s="89"/>
      <c r="S7355" s="89"/>
      <c r="T7355" s="89"/>
    </row>
    <row r="7356" spans="2:20" s="86" customFormat="1" ht="10.199999999999999">
      <c r="B7356" s="87"/>
      <c r="C7356" s="87"/>
      <c r="R7356" s="89"/>
      <c r="S7356" s="89"/>
      <c r="T7356" s="89"/>
    </row>
    <row r="7357" spans="2:20" s="86" customFormat="1" ht="10.199999999999999">
      <c r="B7357" s="87"/>
      <c r="C7357" s="87"/>
      <c r="R7357" s="89"/>
      <c r="S7357" s="89"/>
      <c r="T7357" s="89"/>
    </row>
    <row r="7358" spans="2:20" s="86" customFormat="1" ht="10.199999999999999">
      <c r="B7358" s="87"/>
      <c r="C7358" s="87"/>
      <c r="R7358" s="89"/>
      <c r="S7358" s="89"/>
      <c r="T7358" s="89"/>
    </row>
    <row r="7359" spans="2:20" s="86" customFormat="1" ht="10.199999999999999">
      <c r="B7359" s="87"/>
      <c r="C7359" s="87"/>
      <c r="R7359" s="89"/>
      <c r="S7359" s="89"/>
      <c r="T7359" s="89"/>
    </row>
    <row r="7360" spans="2:20" s="86" customFormat="1" ht="10.199999999999999">
      <c r="B7360" s="87"/>
      <c r="C7360" s="87"/>
      <c r="R7360" s="89"/>
      <c r="S7360" s="89"/>
      <c r="T7360" s="89"/>
    </row>
    <row r="7361" spans="2:20" s="86" customFormat="1" ht="10.199999999999999">
      <c r="B7361" s="87"/>
      <c r="C7361" s="87"/>
      <c r="R7361" s="89"/>
      <c r="S7361" s="89"/>
      <c r="T7361" s="89"/>
    </row>
    <row r="7362" spans="2:20" s="86" customFormat="1" ht="10.199999999999999">
      <c r="B7362" s="87"/>
      <c r="C7362" s="87"/>
      <c r="R7362" s="89"/>
      <c r="S7362" s="89"/>
      <c r="T7362" s="89"/>
    </row>
    <row r="7363" spans="2:20" s="86" customFormat="1" ht="10.199999999999999">
      <c r="B7363" s="87"/>
      <c r="C7363" s="87"/>
      <c r="R7363" s="89"/>
      <c r="S7363" s="89"/>
      <c r="T7363" s="89"/>
    </row>
    <row r="7364" spans="2:20" s="86" customFormat="1" ht="10.199999999999999">
      <c r="B7364" s="87"/>
      <c r="C7364" s="87"/>
      <c r="R7364" s="89"/>
      <c r="S7364" s="89"/>
      <c r="T7364" s="89"/>
    </row>
    <row r="7365" spans="2:20" s="86" customFormat="1" ht="10.199999999999999">
      <c r="B7365" s="87"/>
      <c r="C7365" s="87"/>
      <c r="R7365" s="89"/>
      <c r="S7365" s="89"/>
      <c r="T7365" s="89"/>
    </row>
    <row r="7366" spans="2:20" s="86" customFormat="1" ht="10.199999999999999">
      <c r="B7366" s="87"/>
      <c r="C7366" s="87"/>
      <c r="R7366" s="89"/>
      <c r="S7366" s="89"/>
      <c r="T7366" s="89"/>
    </row>
    <row r="7367" spans="2:20" s="86" customFormat="1" ht="10.199999999999999">
      <c r="B7367" s="87"/>
      <c r="C7367" s="87"/>
      <c r="R7367" s="89"/>
      <c r="S7367" s="89"/>
      <c r="T7367" s="89"/>
    </row>
    <row r="7368" spans="2:20" s="86" customFormat="1" ht="10.199999999999999">
      <c r="B7368" s="87"/>
      <c r="C7368" s="87"/>
      <c r="R7368" s="89"/>
      <c r="S7368" s="89"/>
      <c r="T7368" s="89"/>
    </row>
    <row r="7369" spans="2:20" s="86" customFormat="1" ht="10.199999999999999">
      <c r="B7369" s="87"/>
      <c r="C7369" s="87"/>
      <c r="R7369" s="89"/>
      <c r="S7369" s="89"/>
      <c r="T7369" s="89"/>
    </row>
    <row r="7370" spans="2:20" s="86" customFormat="1" ht="10.199999999999999">
      <c r="B7370" s="87"/>
      <c r="C7370" s="87"/>
      <c r="R7370" s="89"/>
      <c r="S7370" s="89"/>
      <c r="T7370" s="89"/>
    </row>
    <row r="7371" spans="2:20" s="86" customFormat="1" ht="10.199999999999999">
      <c r="B7371" s="87"/>
      <c r="C7371" s="87"/>
      <c r="R7371" s="89"/>
      <c r="S7371" s="89"/>
      <c r="T7371" s="89"/>
    </row>
    <row r="7372" spans="2:20" s="86" customFormat="1" ht="10.199999999999999">
      <c r="B7372" s="87"/>
      <c r="C7372" s="87"/>
      <c r="R7372" s="89"/>
      <c r="S7372" s="89"/>
      <c r="T7372" s="89"/>
    </row>
    <row r="7373" spans="2:20" s="86" customFormat="1" ht="10.199999999999999">
      <c r="B7373" s="87"/>
      <c r="C7373" s="87"/>
      <c r="R7373" s="89"/>
      <c r="S7373" s="89"/>
      <c r="T7373" s="89"/>
    </row>
    <row r="7374" spans="2:20" s="86" customFormat="1" ht="10.199999999999999">
      <c r="B7374" s="87"/>
      <c r="C7374" s="87"/>
      <c r="R7374" s="89"/>
      <c r="S7374" s="89"/>
      <c r="T7374" s="89"/>
    </row>
    <row r="7375" spans="2:20" s="86" customFormat="1" ht="10.199999999999999">
      <c r="B7375" s="87"/>
      <c r="C7375" s="87"/>
      <c r="R7375" s="89"/>
      <c r="S7375" s="89"/>
      <c r="T7375" s="89"/>
    </row>
    <row r="7376" spans="2:20" s="86" customFormat="1" ht="10.199999999999999">
      <c r="B7376" s="87"/>
      <c r="C7376" s="87"/>
      <c r="R7376" s="89"/>
      <c r="S7376" s="89"/>
      <c r="T7376" s="89"/>
    </row>
    <row r="7377" spans="2:20" s="86" customFormat="1" ht="10.199999999999999">
      <c r="B7377" s="87"/>
      <c r="C7377" s="87"/>
      <c r="R7377" s="89"/>
      <c r="S7377" s="89"/>
      <c r="T7377" s="89"/>
    </row>
    <row r="7378" spans="2:20" s="86" customFormat="1" ht="10.199999999999999">
      <c r="B7378" s="87"/>
      <c r="C7378" s="87"/>
      <c r="R7378" s="89"/>
      <c r="S7378" s="89"/>
      <c r="T7378" s="89"/>
    </row>
    <row r="7379" spans="2:20" s="86" customFormat="1" ht="10.199999999999999">
      <c r="B7379" s="87"/>
      <c r="C7379" s="87"/>
      <c r="R7379" s="89"/>
      <c r="S7379" s="89"/>
      <c r="T7379" s="89"/>
    </row>
    <row r="7380" spans="2:20" s="86" customFormat="1" ht="10.199999999999999">
      <c r="B7380" s="87"/>
      <c r="C7380" s="87"/>
      <c r="R7380" s="89"/>
      <c r="S7380" s="89"/>
      <c r="T7380" s="89"/>
    </row>
    <row r="7381" spans="2:20" s="86" customFormat="1" ht="10.199999999999999">
      <c r="B7381" s="87"/>
      <c r="C7381" s="87"/>
      <c r="R7381" s="89"/>
      <c r="S7381" s="89"/>
      <c r="T7381" s="89"/>
    </row>
    <row r="7382" spans="2:20" s="86" customFormat="1" ht="10.199999999999999">
      <c r="B7382" s="87"/>
      <c r="C7382" s="87"/>
      <c r="R7382" s="89"/>
      <c r="S7382" s="89"/>
      <c r="T7382" s="89"/>
    </row>
    <row r="7383" spans="2:20" s="86" customFormat="1" ht="10.199999999999999">
      <c r="B7383" s="87"/>
      <c r="C7383" s="87"/>
      <c r="R7383" s="89"/>
      <c r="S7383" s="89"/>
      <c r="T7383" s="89"/>
    </row>
    <row r="7384" spans="2:20" s="86" customFormat="1" ht="10.199999999999999">
      <c r="B7384" s="87"/>
      <c r="C7384" s="87"/>
      <c r="R7384" s="89"/>
      <c r="S7384" s="89"/>
      <c r="T7384" s="89"/>
    </row>
    <row r="7385" spans="2:20" s="86" customFormat="1" ht="10.199999999999999">
      <c r="B7385" s="87"/>
      <c r="C7385" s="87"/>
      <c r="R7385" s="89"/>
      <c r="S7385" s="89"/>
      <c r="T7385" s="89"/>
    </row>
    <row r="7386" spans="2:20" s="86" customFormat="1" ht="10.199999999999999">
      <c r="B7386" s="87"/>
      <c r="C7386" s="87"/>
      <c r="R7386" s="89"/>
      <c r="S7386" s="89"/>
      <c r="T7386" s="89"/>
    </row>
    <row r="7387" spans="2:20" s="86" customFormat="1" ht="10.199999999999999">
      <c r="B7387" s="87"/>
      <c r="C7387" s="87"/>
      <c r="R7387" s="89"/>
      <c r="S7387" s="89"/>
      <c r="T7387" s="89"/>
    </row>
    <row r="7388" spans="2:20" s="86" customFormat="1" ht="10.199999999999999">
      <c r="B7388" s="87"/>
      <c r="C7388" s="87"/>
      <c r="R7388" s="89"/>
      <c r="S7388" s="89"/>
      <c r="T7388" s="89"/>
    </row>
    <row r="7389" spans="2:20" s="86" customFormat="1" ht="10.199999999999999">
      <c r="B7389" s="87"/>
      <c r="C7389" s="87"/>
      <c r="R7389" s="89"/>
      <c r="S7389" s="89"/>
      <c r="T7389" s="89"/>
    </row>
    <row r="7390" spans="2:20" s="86" customFormat="1" ht="10.199999999999999">
      <c r="B7390" s="87"/>
      <c r="C7390" s="87"/>
      <c r="R7390" s="89"/>
      <c r="S7390" s="89"/>
      <c r="T7390" s="89"/>
    </row>
    <row r="7391" spans="2:20" s="86" customFormat="1" ht="10.199999999999999">
      <c r="B7391" s="87"/>
      <c r="C7391" s="87"/>
      <c r="R7391" s="89"/>
      <c r="S7391" s="89"/>
      <c r="T7391" s="89"/>
    </row>
    <row r="7392" spans="2:20" s="86" customFormat="1" ht="10.199999999999999">
      <c r="B7392" s="87"/>
      <c r="C7392" s="87"/>
      <c r="R7392" s="89"/>
      <c r="S7392" s="89"/>
      <c r="T7392" s="89"/>
    </row>
    <row r="7393" spans="2:20" s="86" customFormat="1" ht="10.199999999999999">
      <c r="B7393" s="87"/>
      <c r="C7393" s="87"/>
      <c r="R7393" s="89"/>
      <c r="S7393" s="89"/>
      <c r="T7393" s="89"/>
    </row>
    <row r="7394" spans="2:20" s="86" customFormat="1" ht="10.199999999999999">
      <c r="B7394" s="87"/>
      <c r="C7394" s="87"/>
      <c r="R7394" s="89"/>
      <c r="S7394" s="89"/>
      <c r="T7394" s="89"/>
    </row>
    <row r="7395" spans="2:20" s="86" customFormat="1" ht="10.199999999999999">
      <c r="B7395" s="87"/>
      <c r="C7395" s="87"/>
      <c r="R7395" s="89"/>
      <c r="S7395" s="89"/>
      <c r="T7395" s="89"/>
    </row>
    <row r="7396" spans="2:20" s="86" customFormat="1" ht="10.199999999999999">
      <c r="B7396" s="87"/>
      <c r="C7396" s="87"/>
      <c r="R7396" s="89"/>
      <c r="S7396" s="89"/>
      <c r="T7396" s="89"/>
    </row>
    <row r="7397" spans="2:20" s="86" customFormat="1" ht="10.199999999999999">
      <c r="B7397" s="87"/>
      <c r="C7397" s="87"/>
      <c r="R7397" s="89"/>
      <c r="S7397" s="89"/>
      <c r="T7397" s="89"/>
    </row>
    <row r="7398" spans="2:20" s="86" customFormat="1" ht="10.199999999999999">
      <c r="B7398" s="87"/>
      <c r="C7398" s="87"/>
      <c r="R7398" s="89"/>
      <c r="S7398" s="89"/>
      <c r="T7398" s="89"/>
    </row>
    <row r="7399" spans="2:20" s="86" customFormat="1" ht="10.199999999999999">
      <c r="B7399" s="87"/>
      <c r="C7399" s="87"/>
      <c r="R7399" s="89"/>
      <c r="S7399" s="89"/>
      <c r="T7399" s="89"/>
    </row>
    <row r="7400" spans="2:20" s="86" customFormat="1" ht="10.199999999999999">
      <c r="B7400" s="87"/>
      <c r="C7400" s="87"/>
      <c r="R7400" s="89"/>
      <c r="S7400" s="89"/>
      <c r="T7400" s="89"/>
    </row>
    <row r="7401" spans="2:20" s="86" customFormat="1" ht="10.199999999999999">
      <c r="B7401" s="87"/>
      <c r="C7401" s="87"/>
      <c r="R7401" s="89"/>
      <c r="S7401" s="89"/>
      <c r="T7401" s="89"/>
    </row>
    <row r="7402" spans="2:20" s="86" customFormat="1" ht="10.199999999999999">
      <c r="B7402" s="87"/>
      <c r="C7402" s="87"/>
      <c r="R7402" s="89"/>
      <c r="S7402" s="89"/>
      <c r="T7402" s="89"/>
    </row>
    <row r="7403" spans="2:20" s="86" customFormat="1" ht="10.199999999999999">
      <c r="B7403" s="87"/>
      <c r="C7403" s="87"/>
      <c r="R7403" s="89"/>
      <c r="S7403" s="89"/>
      <c r="T7403" s="89"/>
    </row>
    <row r="7404" spans="2:20" s="86" customFormat="1" ht="10.199999999999999">
      <c r="B7404" s="87"/>
      <c r="C7404" s="87"/>
      <c r="R7404" s="89"/>
      <c r="S7404" s="89"/>
      <c r="T7404" s="89"/>
    </row>
    <row r="7405" spans="2:20" s="86" customFormat="1" ht="10.199999999999999">
      <c r="B7405" s="87"/>
      <c r="C7405" s="87"/>
      <c r="R7405" s="89"/>
      <c r="S7405" s="89"/>
      <c r="T7405" s="89"/>
    </row>
    <row r="7406" spans="2:20" s="86" customFormat="1" ht="10.199999999999999">
      <c r="B7406" s="87"/>
      <c r="C7406" s="87"/>
      <c r="R7406" s="89"/>
      <c r="S7406" s="89"/>
      <c r="T7406" s="89"/>
    </row>
    <row r="7407" spans="2:20" s="86" customFormat="1" ht="10.199999999999999">
      <c r="B7407" s="87"/>
      <c r="C7407" s="87"/>
      <c r="R7407" s="89"/>
      <c r="S7407" s="89"/>
      <c r="T7407" s="89"/>
    </row>
    <row r="7408" spans="2:20" s="86" customFormat="1" ht="10.199999999999999">
      <c r="B7408" s="87"/>
      <c r="C7408" s="87"/>
      <c r="R7408" s="89"/>
      <c r="S7408" s="89"/>
      <c r="T7408" s="89"/>
    </row>
    <row r="7409" spans="2:20" s="86" customFormat="1" ht="10.199999999999999">
      <c r="B7409" s="87"/>
      <c r="C7409" s="87"/>
      <c r="R7409" s="89"/>
      <c r="S7409" s="89"/>
      <c r="T7409" s="89"/>
    </row>
    <row r="7410" spans="2:20" s="86" customFormat="1" ht="10.199999999999999">
      <c r="B7410" s="87"/>
      <c r="C7410" s="87"/>
      <c r="R7410" s="89"/>
      <c r="S7410" s="89"/>
      <c r="T7410" s="89"/>
    </row>
    <row r="7411" spans="2:20" s="86" customFormat="1" ht="10.199999999999999">
      <c r="B7411" s="87"/>
      <c r="C7411" s="87"/>
      <c r="R7411" s="89"/>
      <c r="S7411" s="89"/>
      <c r="T7411" s="89"/>
    </row>
    <row r="7412" spans="2:20" s="86" customFormat="1" ht="10.199999999999999">
      <c r="B7412" s="87"/>
      <c r="C7412" s="87"/>
      <c r="R7412" s="89"/>
      <c r="S7412" s="89"/>
      <c r="T7412" s="89"/>
    </row>
    <row r="7413" spans="2:20" s="86" customFormat="1" ht="10.199999999999999">
      <c r="B7413" s="87"/>
      <c r="C7413" s="87"/>
      <c r="R7413" s="89"/>
      <c r="S7413" s="89"/>
      <c r="T7413" s="89"/>
    </row>
    <row r="7414" spans="2:20" s="86" customFormat="1" ht="10.199999999999999">
      <c r="B7414" s="87"/>
      <c r="C7414" s="87"/>
      <c r="R7414" s="89"/>
      <c r="S7414" s="89"/>
      <c r="T7414" s="89"/>
    </row>
    <row r="7415" spans="2:20" s="86" customFormat="1" ht="10.199999999999999">
      <c r="B7415" s="87"/>
      <c r="C7415" s="87"/>
      <c r="R7415" s="89"/>
      <c r="S7415" s="89"/>
      <c r="T7415" s="89"/>
    </row>
    <row r="7416" spans="2:20" s="86" customFormat="1" ht="10.199999999999999">
      <c r="B7416" s="87"/>
      <c r="C7416" s="87"/>
      <c r="R7416" s="89"/>
      <c r="S7416" s="89"/>
      <c r="T7416" s="89"/>
    </row>
    <row r="7417" spans="2:20" s="86" customFormat="1" ht="10.199999999999999">
      <c r="B7417" s="87"/>
      <c r="C7417" s="87"/>
      <c r="R7417" s="89"/>
      <c r="S7417" s="89"/>
      <c r="T7417" s="89"/>
    </row>
    <row r="7418" spans="2:20" s="86" customFormat="1" ht="10.199999999999999">
      <c r="B7418" s="87"/>
      <c r="C7418" s="87"/>
      <c r="R7418" s="89"/>
      <c r="S7418" s="89"/>
      <c r="T7418" s="89"/>
    </row>
    <row r="7419" spans="2:20" s="86" customFormat="1" ht="10.199999999999999">
      <c r="B7419" s="87"/>
      <c r="C7419" s="87"/>
      <c r="R7419" s="89"/>
      <c r="S7419" s="89"/>
      <c r="T7419" s="89"/>
    </row>
    <row r="7420" spans="2:20" s="86" customFormat="1" ht="10.199999999999999">
      <c r="B7420" s="87"/>
      <c r="C7420" s="87"/>
      <c r="R7420" s="89"/>
      <c r="S7420" s="89"/>
      <c r="T7420" s="89"/>
    </row>
    <row r="7421" spans="2:20" s="86" customFormat="1" ht="10.199999999999999">
      <c r="B7421" s="87"/>
      <c r="C7421" s="87"/>
      <c r="R7421" s="89"/>
      <c r="S7421" s="89"/>
      <c r="T7421" s="89"/>
    </row>
    <row r="7422" spans="2:20" s="86" customFormat="1" ht="10.199999999999999">
      <c r="B7422" s="87"/>
      <c r="C7422" s="87"/>
      <c r="R7422" s="89"/>
      <c r="S7422" s="89"/>
      <c r="T7422" s="89"/>
    </row>
    <row r="7423" spans="2:20" s="86" customFormat="1" ht="10.199999999999999">
      <c r="B7423" s="87"/>
      <c r="C7423" s="87"/>
      <c r="R7423" s="89"/>
      <c r="S7423" s="89"/>
      <c r="T7423" s="89"/>
    </row>
    <row r="7424" spans="2:20" s="86" customFormat="1" ht="10.199999999999999">
      <c r="B7424" s="87"/>
      <c r="C7424" s="87"/>
      <c r="R7424" s="89"/>
      <c r="S7424" s="89"/>
      <c r="T7424" s="89"/>
    </row>
    <row r="7425" spans="2:20" s="86" customFormat="1" ht="10.199999999999999">
      <c r="B7425" s="87"/>
      <c r="C7425" s="87"/>
      <c r="R7425" s="89"/>
      <c r="S7425" s="89"/>
      <c r="T7425" s="89"/>
    </row>
    <row r="7426" spans="2:20" s="86" customFormat="1" ht="10.199999999999999">
      <c r="B7426" s="87"/>
      <c r="C7426" s="87"/>
      <c r="R7426" s="89"/>
      <c r="S7426" s="89"/>
      <c r="T7426" s="89"/>
    </row>
    <row r="7427" spans="2:20" s="86" customFormat="1" ht="10.199999999999999">
      <c r="B7427" s="87"/>
      <c r="C7427" s="87"/>
      <c r="R7427" s="89"/>
      <c r="S7427" s="89"/>
      <c r="T7427" s="89"/>
    </row>
    <row r="7428" spans="2:20" s="86" customFormat="1" ht="10.199999999999999">
      <c r="B7428" s="87"/>
      <c r="C7428" s="87"/>
      <c r="R7428" s="89"/>
      <c r="S7428" s="89"/>
      <c r="T7428" s="89"/>
    </row>
    <row r="7429" spans="2:20" s="86" customFormat="1" ht="10.199999999999999">
      <c r="B7429" s="87"/>
      <c r="C7429" s="87"/>
      <c r="R7429" s="89"/>
      <c r="S7429" s="89"/>
      <c r="T7429" s="89"/>
    </row>
    <row r="7430" spans="2:20" s="86" customFormat="1" ht="10.199999999999999">
      <c r="B7430" s="87"/>
      <c r="C7430" s="87"/>
      <c r="R7430" s="89"/>
      <c r="S7430" s="89"/>
      <c r="T7430" s="89"/>
    </row>
    <row r="7431" spans="2:20" s="86" customFormat="1" ht="10.199999999999999">
      <c r="B7431" s="87"/>
      <c r="C7431" s="87"/>
      <c r="R7431" s="89"/>
      <c r="S7431" s="89"/>
      <c r="T7431" s="89"/>
    </row>
    <row r="7432" spans="2:20" s="86" customFormat="1" ht="10.199999999999999">
      <c r="B7432" s="87"/>
      <c r="C7432" s="87"/>
      <c r="R7432" s="89"/>
      <c r="S7432" s="89"/>
      <c r="T7432" s="89"/>
    </row>
    <row r="7433" spans="2:20" s="86" customFormat="1" ht="10.199999999999999">
      <c r="B7433" s="87"/>
      <c r="C7433" s="87"/>
      <c r="R7433" s="89"/>
      <c r="S7433" s="89"/>
      <c r="T7433" s="89"/>
    </row>
    <row r="7434" spans="2:20" s="86" customFormat="1" ht="10.199999999999999">
      <c r="B7434" s="87"/>
      <c r="C7434" s="87"/>
      <c r="R7434" s="89"/>
      <c r="S7434" s="89"/>
      <c r="T7434" s="89"/>
    </row>
    <row r="7435" spans="2:20" s="86" customFormat="1" ht="10.199999999999999">
      <c r="B7435" s="87"/>
      <c r="C7435" s="87"/>
      <c r="R7435" s="89"/>
      <c r="S7435" s="89"/>
      <c r="T7435" s="89"/>
    </row>
    <row r="7436" spans="2:20" s="86" customFormat="1" ht="10.199999999999999">
      <c r="B7436" s="87"/>
      <c r="C7436" s="87"/>
      <c r="R7436" s="89"/>
      <c r="S7436" s="89"/>
      <c r="T7436" s="89"/>
    </row>
    <row r="7437" spans="2:20" s="86" customFormat="1" ht="10.199999999999999">
      <c r="B7437" s="87"/>
      <c r="C7437" s="87"/>
      <c r="R7437" s="89"/>
      <c r="S7437" s="89"/>
      <c r="T7437" s="89"/>
    </row>
    <row r="7438" spans="2:20" s="86" customFormat="1" ht="10.199999999999999">
      <c r="B7438" s="87"/>
      <c r="C7438" s="87"/>
      <c r="R7438" s="89"/>
      <c r="S7438" s="89"/>
      <c r="T7438" s="89"/>
    </row>
    <row r="7439" spans="2:20" s="86" customFormat="1" ht="10.199999999999999">
      <c r="B7439" s="87"/>
      <c r="C7439" s="87"/>
      <c r="R7439" s="89"/>
      <c r="S7439" s="89"/>
      <c r="T7439" s="89"/>
    </row>
    <row r="7440" spans="2:20" s="86" customFormat="1" ht="10.199999999999999">
      <c r="B7440" s="87"/>
      <c r="C7440" s="87"/>
      <c r="R7440" s="89"/>
      <c r="S7440" s="89"/>
      <c r="T7440" s="89"/>
    </row>
    <row r="7441" spans="2:20" s="86" customFormat="1" ht="10.199999999999999">
      <c r="B7441" s="87"/>
      <c r="C7441" s="87"/>
      <c r="R7441" s="89"/>
      <c r="S7441" s="89"/>
      <c r="T7441" s="89"/>
    </row>
    <row r="7442" spans="2:20" s="86" customFormat="1" ht="10.199999999999999">
      <c r="B7442" s="87"/>
      <c r="C7442" s="87"/>
      <c r="R7442" s="89"/>
      <c r="S7442" s="89"/>
      <c r="T7442" s="89"/>
    </row>
    <row r="7443" spans="2:20" s="86" customFormat="1" ht="10.199999999999999">
      <c r="B7443" s="87"/>
      <c r="C7443" s="87"/>
      <c r="R7443" s="89"/>
      <c r="S7443" s="89"/>
      <c r="T7443" s="89"/>
    </row>
    <row r="7444" spans="2:20" s="86" customFormat="1" ht="10.199999999999999">
      <c r="B7444" s="87"/>
      <c r="C7444" s="87"/>
      <c r="R7444" s="89"/>
      <c r="S7444" s="89"/>
      <c r="T7444" s="89"/>
    </row>
    <row r="7445" spans="2:20" s="86" customFormat="1" ht="10.199999999999999">
      <c r="B7445" s="87"/>
      <c r="C7445" s="87"/>
      <c r="R7445" s="89"/>
      <c r="S7445" s="89"/>
      <c r="T7445" s="89"/>
    </row>
    <row r="7446" spans="2:20" s="86" customFormat="1" ht="10.199999999999999">
      <c r="B7446" s="87"/>
      <c r="C7446" s="87"/>
      <c r="R7446" s="89"/>
      <c r="S7446" s="89"/>
      <c r="T7446" s="89"/>
    </row>
    <row r="7447" spans="2:20" s="86" customFormat="1" ht="10.199999999999999">
      <c r="B7447" s="87"/>
      <c r="C7447" s="87"/>
      <c r="R7447" s="89"/>
      <c r="S7447" s="89"/>
      <c r="T7447" s="89"/>
    </row>
    <row r="7448" spans="2:20" s="86" customFormat="1" ht="10.199999999999999">
      <c r="B7448" s="87"/>
      <c r="C7448" s="87"/>
      <c r="R7448" s="89"/>
      <c r="S7448" s="89"/>
      <c r="T7448" s="89"/>
    </row>
    <row r="7449" spans="2:20" s="86" customFormat="1" ht="10.199999999999999">
      <c r="B7449" s="87"/>
      <c r="C7449" s="87"/>
      <c r="R7449" s="89"/>
      <c r="S7449" s="89"/>
      <c r="T7449" s="89"/>
    </row>
    <row r="7450" spans="2:20" s="86" customFormat="1" ht="10.199999999999999">
      <c r="B7450" s="87"/>
      <c r="C7450" s="87"/>
      <c r="R7450" s="89"/>
      <c r="S7450" s="89"/>
      <c r="T7450" s="89"/>
    </row>
    <row r="7451" spans="2:20" s="86" customFormat="1" ht="10.199999999999999">
      <c r="B7451" s="87"/>
      <c r="C7451" s="87"/>
      <c r="R7451" s="89"/>
      <c r="S7451" s="89"/>
      <c r="T7451" s="89"/>
    </row>
    <row r="7452" spans="2:20" s="86" customFormat="1" ht="10.199999999999999">
      <c r="B7452" s="87"/>
      <c r="C7452" s="87"/>
      <c r="R7452" s="89"/>
      <c r="S7452" s="89"/>
      <c r="T7452" s="89"/>
    </row>
    <row r="7453" spans="2:20" s="86" customFormat="1" ht="10.199999999999999">
      <c r="B7453" s="87"/>
      <c r="C7453" s="87"/>
      <c r="R7453" s="89"/>
      <c r="S7453" s="89"/>
      <c r="T7453" s="89"/>
    </row>
    <row r="7454" spans="2:20" s="86" customFormat="1" ht="10.199999999999999">
      <c r="B7454" s="87"/>
      <c r="C7454" s="87"/>
      <c r="R7454" s="89"/>
      <c r="S7454" s="89"/>
      <c r="T7454" s="89"/>
    </row>
    <row r="7455" spans="2:20" s="86" customFormat="1" ht="10.199999999999999">
      <c r="B7455" s="87"/>
      <c r="C7455" s="87"/>
      <c r="R7455" s="89"/>
      <c r="S7455" s="89"/>
      <c r="T7455" s="89"/>
    </row>
    <row r="7456" spans="2:20" s="86" customFormat="1" ht="10.199999999999999">
      <c r="B7456" s="87"/>
      <c r="C7456" s="87"/>
      <c r="R7456" s="89"/>
      <c r="S7456" s="89"/>
      <c r="T7456" s="89"/>
    </row>
    <row r="7457" spans="2:20" s="86" customFormat="1" ht="10.199999999999999">
      <c r="B7457" s="87"/>
      <c r="C7457" s="87"/>
      <c r="R7457" s="89"/>
      <c r="S7457" s="89"/>
      <c r="T7457" s="89"/>
    </row>
    <row r="7458" spans="2:20" s="86" customFormat="1" ht="10.199999999999999">
      <c r="B7458" s="87"/>
      <c r="C7458" s="87"/>
      <c r="R7458" s="89"/>
      <c r="S7458" s="89"/>
      <c r="T7458" s="89"/>
    </row>
    <row r="7459" spans="2:20" s="86" customFormat="1" ht="10.199999999999999">
      <c r="B7459" s="87"/>
      <c r="C7459" s="87"/>
      <c r="R7459" s="89"/>
      <c r="S7459" s="89"/>
      <c r="T7459" s="89"/>
    </row>
    <row r="7460" spans="2:20" s="86" customFormat="1" ht="10.199999999999999">
      <c r="B7460" s="87"/>
      <c r="C7460" s="87"/>
      <c r="R7460" s="89"/>
      <c r="S7460" s="89"/>
      <c r="T7460" s="89"/>
    </row>
    <row r="7461" spans="2:20" s="86" customFormat="1" ht="10.199999999999999">
      <c r="B7461" s="87"/>
      <c r="C7461" s="87"/>
      <c r="R7461" s="89"/>
      <c r="S7461" s="89"/>
      <c r="T7461" s="89"/>
    </row>
    <row r="7462" spans="2:20" s="86" customFormat="1" ht="10.199999999999999">
      <c r="B7462" s="87"/>
      <c r="C7462" s="87"/>
      <c r="R7462" s="89"/>
      <c r="S7462" s="89"/>
      <c r="T7462" s="89"/>
    </row>
    <row r="7463" spans="2:20" s="86" customFormat="1" ht="10.199999999999999">
      <c r="B7463" s="87"/>
      <c r="C7463" s="87"/>
      <c r="R7463" s="89"/>
      <c r="S7463" s="89"/>
      <c r="T7463" s="89"/>
    </row>
    <row r="7464" spans="2:20" s="86" customFormat="1" ht="10.199999999999999">
      <c r="B7464" s="87"/>
      <c r="C7464" s="87"/>
      <c r="R7464" s="89"/>
      <c r="S7464" s="89"/>
      <c r="T7464" s="89"/>
    </row>
    <row r="7465" spans="2:20" s="86" customFormat="1" ht="10.199999999999999">
      <c r="B7465" s="87"/>
      <c r="C7465" s="87"/>
      <c r="R7465" s="89"/>
      <c r="S7465" s="89"/>
      <c r="T7465" s="89"/>
    </row>
    <row r="7466" spans="2:20" s="86" customFormat="1" ht="10.199999999999999">
      <c r="B7466" s="87"/>
      <c r="C7466" s="87"/>
      <c r="R7466" s="89"/>
      <c r="S7466" s="89"/>
      <c r="T7466" s="89"/>
    </row>
    <row r="7467" spans="2:20" s="86" customFormat="1" ht="10.199999999999999">
      <c r="B7467" s="87"/>
      <c r="C7467" s="87"/>
      <c r="R7467" s="89"/>
      <c r="S7467" s="89"/>
      <c r="T7467" s="89"/>
    </row>
    <row r="7468" spans="2:20" s="86" customFormat="1" ht="10.199999999999999">
      <c r="B7468" s="87"/>
      <c r="C7468" s="87"/>
      <c r="R7468" s="89"/>
      <c r="S7468" s="89"/>
      <c r="T7468" s="89"/>
    </row>
    <row r="7469" spans="2:20" s="86" customFormat="1" ht="10.199999999999999">
      <c r="B7469" s="87"/>
      <c r="C7469" s="87"/>
      <c r="R7469" s="89"/>
      <c r="S7469" s="89"/>
      <c r="T7469" s="89"/>
    </row>
    <row r="7470" spans="2:20" s="86" customFormat="1" ht="10.199999999999999">
      <c r="B7470" s="87"/>
      <c r="C7470" s="87"/>
      <c r="R7470" s="89"/>
      <c r="S7470" s="89"/>
      <c r="T7470" s="89"/>
    </row>
    <row r="7471" spans="2:20" s="86" customFormat="1" ht="10.199999999999999">
      <c r="B7471" s="87"/>
      <c r="C7471" s="87"/>
      <c r="R7471" s="89"/>
      <c r="S7471" s="89"/>
      <c r="T7471" s="89"/>
    </row>
    <row r="7472" spans="2:20" s="86" customFormat="1" ht="10.199999999999999">
      <c r="B7472" s="87"/>
      <c r="C7472" s="87"/>
      <c r="R7472" s="89"/>
      <c r="S7472" s="89"/>
      <c r="T7472" s="89"/>
    </row>
    <row r="7473" spans="2:20" s="86" customFormat="1" ht="10.199999999999999">
      <c r="B7473" s="87"/>
      <c r="C7473" s="87"/>
      <c r="R7473" s="89"/>
      <c r="S7473" s="89"/>
      <c r="T7473" s="89"/>
    </row>
    <row r="7474" spans="2:20" s="86" customFormat="1" ht="10.199999999999999">
      <c r="B7474" s="87"/>
      <c r="C7474" s="87"/>
      <c r="R7474" s="89"/>
      <c r="S7474" s="89"/>
      <c r="T7474" s="89"/>
    </row>
    <row r="7475" spans="2:20" s="86" customFormat="1" ht="10.199999999999999">
      <c r="B7475" s="87"/>
      <c r="C7475" s="87"/>
      <c r="R7475" s="89"/>
      <c r="S7475" s="89"/>
      <c r="T7475" s="89"/>
    </row>
    <row r="7476" spans="2:20" s="86" customFormat="1" ht="10.199999999999999">
      <c r="B7476" s="87"/>
      <c r="C7476" s="87"/>
      <c r="R7476" s="89"/>
      <c r="S7476" s="89"/>
      <c r="T7476" s="89"/>
    </row>
    <row r="7477" spans="2:20" s="86" customFormat="1" ht="10.199999999999999">
      <c r="B7477" s="87"/>
      <c r="C7477" s="87"/>
      <c r="R7477" s="89"/>
      <c r="S7477" s="89"/>
      <c r="T7477" s="89"/>
    </row>
    <row r="7478" spans="2:20" s="86" customFormat="1" ht="10.199999999999999">
      <c r="B7478" s="87"/>
      <c r="C7478" s="87"/>
      <c r="R7478" s="89"/>
      <c r="S7478" s="89"/>
      <c r="T7478" s="89"/>
    </row>
    <row r="7479" spans="2:20" s="86" customFormat="1" ht="10.199999999999999">
      <c r="B7479" s="87"/>
      <c r="C7479" s="87"/>
      <c r="R7479" s="89"/>
      <c r="S7479" s="89"/>
      <c r="T7479" s="89"/>
    </row>
    <row r="7480" spans="2:20" s="86" customFormat="1" ht="10.199999999999999">
      <c r="B7480" s="87"/>
      <c r="C7480" s="87"/>
      <c r="R7480" s="89"/>
      <c r="S7480" s="89"/>
      <c r="T7480" s="89"/>
    </row>
    <row r="7481" spans="2:20" s="86" customFormat="1" ht="10.199999999999999">
      <c r="B7481" s="87"/>
      <c r="C7481" s="87"/>
      <c r="R7481" s="89"/>
      <c r="S7481" s="89"/>
      <c r="T7481" s="89"/>
    </row>
    <row r="7482" spans="2:20" s="86" customFormat="1" ht="10.199999999999999">
      <c r="B7482" s="87"/>
      <c r="C7482" s="87"/>
      <c r="R7482" s="89"/>
      <c r="S7482" s="89"/>
      <c r="T7482" s="89"/>
    </row>
    <row r="7483" spans="2:20" s="86" customFormat="1" ht="10.199999999999999">
      <c r="B7483" s="87"/>
      <c r="C7483" s="87"/>
      <c r="R7483" s="89"/>
      <c r="S7483" s="89"/>
      <c r="T7483" s="89"/>
    </row>
    <row r="7484" spans="2:20" s="86" customFormat="1" ht="10.199999999999999">
      <c r="B7484" s="87"/>
      <c r="C7484" s="87"/>
      <c r="R7484" s="89"/>
      <c r="S7484" s="89"/>
      <c r="T7484" s="89"/>
    </row>
    <row r="7485" spans="2:20" s="86" customFormat="1" ht="10.199999999999999">
      <c r="B7485" s="87"/>
      <c r="C7485" s="87"/>
      <c r="R7485" s="89"/>
      <c r="S7485" s="89"/>
      <c r="T7485" s="89"/>
    </row>
    <row r="7486" spans="2:20" s="86" customFormat="1" ht="10.199999999999999">
      <c r="B7486" s="87"/>
      <c r="C7486" s="87"/>
      <c r="R7486" s="89"/>
      <c r="S7486" s="89"/>
      <c r="T7486" s="89"/>
    </row>
    <row r="7487" spans="2:20" s="86" customFormat="1" ht="10.199999999999999">
      <c r="B7487" s="87"/>
      <c r="C7487" s="87"/>
      <c r="R7487" s="89"/>
      <c r="S7487" s="89"/>
      <c r="T7487" s="89"/>
    </row>
    <row r="7488" spans="2:20" s="86" customFormat="1" ht="10.199999999999999">
      <c r="B7488" s="87"/>
      <c r="C7488" s="87"/>
      <c r="R7488" s="89"/>
      <c r="S7488" s="89"/>
      <c r="T7488" s="89"/>
    </row>
    <row r="7489" spans="2:20" s="86" customFormat="1" ht="10.199999999999999">
      <c r="B7489" s="87"/>
      <c r="C7489" s="87"/>
      <c r="R7489" s="89"/>
      <c r="S7489" s="89"/>
      <c r="T7489" s="89"/>
    </row>
    <row r="7490" spans="2:20" s="86" customFormat="1" ht="10.199999999999999">
      <c r="B7490" s="87"/>
      <c r="C7490" s="87"/>
      <c r="R7490" s="89"/>
      <c r="S7490" s="89"/>
      <c r="T7490" s="89"/>
    </row>
    <row r="7491" spans="2:20" s="86" customFormat="1" ht="10.199999999999999">
      <c r="B7491" s="87"/>
      <c r="C7491" s="87"/>
      <c r="R7491" s="89"/>
      <c r="S7491" s="89"/>
      <c r="T7491" s="89"/>
    </row>
    <row r="7492" spans="2:20" s="86" customFormat="1" ht="10.199999999999999">
      <c r="B7492" s="87"/>
      <c r="C7492" s="87"/>
      <c r="R7492" s="89"/>
      <c r="S7492" s="89"/>
      <c r="T7492" s="89"/>
    </row>
    <row r="7493" spans="2:20" s="86" customFormat="1" ht="10.199999999999999">
      <c r="B7493" s="87"/>
      <c r="C7493" s="87"/>
      <c r="R7493" s="89"/>
      <c r="S7493" s="89"/>
      <c r="T7493" s="89"/>
    </row>
    <row r="7494" spans="2:20" s="86" customFormat="1" ht="10.199999999999999">
      <c r="B7494" s="87"/>
      <c r="C7494" s="87"/>
      <c r="R7494" s="89"/>
      <c r="S7494" s="89"/>
      <c r="T7494" s="89"/>
    </row>
    <row r="7495" spans="2:20" s="86" customFormat="1" ht="10.199999999999999">
      <c r="B7495" s="87"/>
      <c r="C7495" s="87"/>
      <c r="R7495" s="89"/>
      <c r="S7495" s="89"/>
      <c r="T7495" s="89"/>
    </row>
    <row r="7496" spans="2:20" s="86" customFormat="1" ht="10.199999999999999">
      <c r="B7496" s="87"/>
      <c r="C7496" s="87"/>
      <c r="R7496" s="89"/>
      <c r="S7496" s="89"/>
      <c r="T7496" s="89"/>
    </row>
    <row r="7497" spans="2:20" s="86" customFormat="1" ht="10.199999999999999">
      <c r="B7497" s="87"/>
      <c r="C7497" s="87"/>
      <c r="R7497" s="89"/>
      <c r="S7497" s="89"/>
      <c r="T7497" s="89"/>
    </row>
    <row r="7498" spans="2:20" s="86" customFormat="1" ht="10.199999999999999">
      <c r="B7498" s="87"/>
      <c r="C7498" s="87"/>
      <c r="R7498" s="89"/>
      <c r="S7498" s="89"/>
      <c r="T7498" s="89"/>
    </row>
    <row r="7499" spans="2:20" s="86" customFormat="1" ht="10.199999999999999">
      <c r="B7499" s="87"/>
      <c r="C7499" s="87"/>
      <c r="R7499" s="89"/>
      <c r="S7499" s="89"/>
      <c r="T7499" s="89"/>
    </row>
    <row r="7500" spans="2:20" s="86" customFormat="1" ht="10.199999999999999">
      <c r="B7500" s="87"/>
      <c r="C7500" s="87"/>
      <c r="R7500" s="89"/>
      <c r="S7500" s="89"/>
      <c r="T7500" s="89"/>
    </row>
    <row r="7501" spans="2:20" s="86" customFormat="1" ht="10.199999999999999">
      <c r="B7501" s="87"/>
      <c r="C7501" s="87"/>
      <c r="R7501" s="89"/>
      <c r="S7501" s="89"/>
      <c r="T7501" s="89"/>
    </row>
    <row r="7502" spans="2:20" s="86" customFormat="1" ht="10.199999999999999">
      <c r="B7502" s="87"/>
      <c r="C7502" s="87"/>
      <c r="R7502" s="89"/>
      <c r="S7502" s="89"/>
      <c r="T7502" s="89"/>
    </row>
    <row r="7503" spans="2:20" s="86" customFormat="1" ht="10.199999999999999">
      <c r="B7503" s="87"/>
      <c r="C7503" s="87"/>
      <c r="R7503" s="89"/>
      <c r="S7503" s="89"/>
      <c r="T7503" s="89"/>
    </row>
    <row r="7504" spans="2:20" s="86" customFormat="1" ht="10.199999999999999">
      <c r="B7504" s="87"/>
      <c r="C7504" s="87"/>
      <c r="R7504" s="89"/>
      <c r="S7504" s="89"/>
      <c r="T7504" s="89"/>
    </row>
    <row r="7505" spans="2:20" s="86" customFormat="1" ht="10.199999999999999">
      <c r="B7505" s="87"/>
      <c r="C7505" s="87"/>
      <c r="R7505" s="89"/>
      <c r="S7505" s="89"/>
      <c r="T7505" s="89"/>
    </row>
    <row r="7506" spans="2:20" s="86" customFormat="1" ht="10.199999999999999">
      <c r="B7506" s="87"/>
      <c r="C7506" s="87"/>
      <c r="R7506" s="89"/>
      <c r="S7506" s="89"/>
      <c r="T7506" s="89"/>
    </row>
    <row r="7507" spans="2:20" s="86" customFormat="1" ht="10.199999999999999">
      <c r="B7507" s="87"/>
      <c r="C7507" s="87"/>
      <c r="R7507" s="89"/>
      <c r="S7507" s="89"/>
      <c r="T7507" s="89"/>
    </row>
    <row r="7508" spans="2:20" s="86" customFormat="1" ht="10.199999999999999">
      <c r="B7508" s="87"/>
      <c r="C7508" s="87"/>
      <c r="R7508" s="89"/>
      <c r="S7508" s="89"/>
      <c r="T7508" s="89"/>
    </row>
    <row r="7509" spans="2:20" s="86" customFormat="1" ht="10.199999999999999">
      <c r="B7509" s="87"/>
      <c r="C7509" s="87"/>
      <c r="R7509" s="89"/>
      <c r="S7509" s="89"/>
      <c r="T7509" s="89"/>
    </row>
    <row r="7510" spans="2:20" s="86" customFormat="1" ht="10.199999999999999">
      <c r="B7510" s="87"/>
      <c r="C7510" s="87"/>
      <c r="R7510" s="89"/>
      <c r="S7510" s="89"/>
      <c r="T7510" s="89"/>
    </row>
    <row r="7511" spans="2:20" s="86" customFormat="1" ht="10.199999999999999">
      <c r="B7511" s="87"/>
      <c r="C7511" s="87"/>
      <c r="R7511" s="89"/>
      <c r="S7511" s="89"/>
      <c r="T7511" s="89"/>
    </row>
    <row r="7512" spans="2:20" s="86" customFormat="1" ht="10.199999999999999">
      <c r="B7512" s="87"/>
      <c r="C7512" s="87"/>
      <c r="R7512" s="89"/>
      <c r="S7512" s="89"/>
      <c r="T7512" s="89"/>
    </row>
    <row r="7513" spans="2:20" s="86" customFormat="1" ht="10.199999999999999">
      <c r="B7513" s="87"/>
      <c r="C7513" s="87"/>
      <c r="R7513" s="89"/>
      <c r="S7513" s="89"/>
      <c r="T7513" s="89"/>
    </row>
    <row r="7514" spans="2:20" s="86" customFormat="1" ht="10.199999999999999">
      <c r="B7514" s="87"/>
      <c r="C7514" s="87"/>
      <c r="R7514" s="89"/>
      <c r="S7514" s="89"/>
      <c r="T7514" s="89"/>
    </row>
    <row r="7515" spans="2:20" s="86" customFormat="1" ht="10.199999999999999">
      <c r="B7515" s="87"/>
      <c r="C7515" s="87"/>
      <c r="R7515" s="89"/>
      <c r="S7515" s="89"/>
      <c r="T7515" s="89"/>
    </row>
    <row r="7516" spans="2:20" s="86" customFormat="1" ht="10.199999999999999">
      <c r="B7516" s="87"/>
      <c r="C7516" s="87"/>
      <c r="R7516" s="89"/>
      <c r="S7516" s="89"/>
      <c r="T7516" s="89"/>
    </row>
    <row r="7517" spans="2:20" s="86" customFormat="1" ht="10.199999999999999">
      <c r="B7517" s="87"/>
      <c r="C7517" s="87"/>
      <c r="R7517" s="89"/>
      <c r="S7517" s="89"/>
      <c r="T7517" s="89"/>
    </row>
    <row r="7518" spans="2:20" s="86" customFormat="1" ht="10.199999999999999">
      <c r="B7518" s="87"/>
      <c r="C7518" s="87"/>
      <c r="R7518" s="89"/>
      <c r="S7518" s="89"/>
      <c r="T7518" s="89"/>
    </row>
    <row r="7519" spans="2:20" s="86" customFormat="1" ht="10.199999999999999">
      <c r="B7519" s="87"/>
      <c r="C7519" s="87"/>
      <c r="R7519" s="89"/>
      <c r="S7519" s="89"/>
      <c r="T7519" s="89"/>
    </row>
    <row r="7520" spans="2:20" s="86" customFormat="1" ht="10.199999999999999">
      <c r="B7520" s="87"/>
      <c r="C7520" s="87"/>
      <c r="R7520" s="89"/>
      <c r="S7520" s="89"/>
      <c r="T7520" s="89"/>
    </row>
    <row r="7521" spans="2:20" s="86" customFormat="1" ht="10.199999999999999">
      <c r="B7521" s="87"/>
      <c r="C7521" s="87"/>
      <c r="R7521" s="89"/>
      <c r="S7521" s="89"/>
      <c r="T7521" s="89"/>
    </row>
    <row r="7522" spans="2:20" s="86" customFormat="1" ht="10.199999999999999">
      <c r="B7522" s="87"/>
      <c r="C7522" s="87"/>
      <c r="R7522" s="89"/>
      <c r="S7522" s="89"/>
      <c r="T7522" s="89"/>
    </row>
    <row r="7523" spans="2:20" s="86" customFormat="1" ht="10.199999999999999">
      <c r="B7523" s="87"/>
      <c r="C7523" s="87"/>
      <c r="R7523" s="89"/>
      <c r="S7523" s="89"/>
      <c r="T7523" s="89"/>
    </row>
    <row r="7524" spans="2:20" s="86" customFormat="1" ht="10.199999999999999">
      <c r="B7524" s="87"/>
      <c r="C7524" s="87"/>
      <c r="R7524" s="89"/>
      <c r="S7524" s="89"/>
      <c r="T7524" s="89"/>
    </row>
    <row r="7525" spans="2:20" s="86" customFormat="1" ht="10.199999999999999">
      <c r="B7525" s="87"/>
      <c r="C7525" s="87"/>
      <c r="R7525" s="89"/>
      <c r="S7525" s="89"/>
      <c r="T7525" s="89"/>
    </row>
    <row r="7526" spans="2:20" s="86" customFormat="1" ht="10.199999999999999">
      <c r="B7526" s="87"/>
      <c r="C7526" s="87"/>
      <c r="R7526" s="89"/>
      <c r="S7526" s="89"/>
      <c r="T7526" s="89"/>
    </row>
    <row r="7527" spans="2:20" s="86" customFormat="1" ht="10.199999999999999">
      <c r="B7527" s="87"/>
      <c r="C7527" s="87"/>
      <c r="R7527" s="89"/>
      <c r="S7527" s="89"/>
      <c r="T7527" s="89"/>
    </row>
    <row r="7528" spans="2:20" s="86" customFormat="1" ht="10.199999999999999">
      <c r="B7528" s="87"/>
      <c r="C7528" s="87"/>
      <c r="R7528" s="89"/>
      <c r="S7528" s="89"/>
      <c r="T7528" s="89"/>
    </row>
    <row r="7529" spans="2:20" s="86" customFormat="1" ht="10.199999999999999">
      <c r="B7529" s="87"/>
      <c r="C7529" s="87"/>
      <c r="R7529" s="89"/>
      <c r="S7529" s="89"/>
      <c r="T7529" s="89"/>
    </row>
    <row r="7530" spans="2:20" s="86" customFormat="1" ht="10.199999999999999">
      <c r="B7530" s="87"/>
      <c r="C7530" s="87"/>
      <c r="R7530" s="89"/>
      <c r="S7530" s="89"/>
      <c r="T7530" s="89"/>
    </row>
    <row r="7531" spans="2:20" s="86" customFormat="1" ht="10.199999999999999">
      <c r="B7531" s="87"/>
      <c r="C7531" s="87"/>
      <c r="R7531" s="89"/>
      <c r="S7531" s="89"/>
      <c r="T7531" s="89"/>
    </row>
    <row r="7532" spans="2:20" s="86" customFormat="1" ht="10.199999999999999">
      <c r="B7532" s="87"/>
      <c r="C7532" s="87"/>
      <c r="R7532" s="89"/>
      <c r="S7532" s="89"/>
      <c r="T7532" s="89"/>
    </row>
    <row r="7533" spans="2:20" s="86" customFormat="1" ht="10.199999999999999">
      <c r="B7533" s="87"/>
      <c r="C7533" s="87"/>
      <c r="R7533" s="89"/>
      <c r="S7533" s="89"/>
      <c r="T7533" s="89"/>
    </row>
    <row r="7534" spans="2:20" s="86" customFormat="1" ht="10.199999999999999">
      <c r="B7534" s="87"/>
      <c r="C7534" s="87"/>
      <c r="R7534" s="89"/>
      <c r="S7534" s="89"/>
      <c r="T7534" s="89"/>
    </row>
    <row r="7535" spans="2:20" s="86" customFormat="1" ht="10.199999999999999">
      <c r="B7535" s="87"/>
      <c r="C7535" s="87"/>
      <c r="R7535" s="89"/>
      <c r="S7535" s="89"/>
      <c r="T7535" s="89"/>
    </row>
    <row r="7536" spans="2:20" s="86" customFormat="1" ht="10.199999999999999">
      <c r="B7536" s="87"/>
      <c r="C7536" s="87"/>
      <c r="R7536" s="89"/>
      <c r="S7536" s="89"/>
      <c r="T7536" s="89"/>
    </row>
    <row r="7537" spans="2:20" s="86" customFormat="1" ht="10.199999999999999">
      <c r="B7537" s="87"/>
      <c r="C7537" s="87"/>
      <c r="R7537" s="89"/>
      <c r="S7537" s="89"/>
      <c r="T7537" s="89"/>
    </row>
    <row r="7538" spans="2:20" s="86" customFormat="1" ht="10.199999999999999">
      <c r="B7538" s="87"/>
      <c r="C7538" s="87"/>
      <c r="R7538" s="89"/>
      <c r="S7538" s="89"/>
      <c r="T7538" s="89"/>
    </row>
    <row r="7539" spans="2:20" s="86" customFormat="1" ht="10.199999999999999">
      <c r="B7539" s="87"/>
      <c r="C7539" s="87"/>
      <c r="R7539" s="89"/>
      <c r="S7539" s="89"/>
      <c r="T7539" s="89"/>
    </row>
    <row r="7540" spans="2:20" s="86" customFormat="1" ht="10.199999999999999">
      <c r="B7540" s="87"/>
      <c r="C7540" s="87"/>
      <c r="R7540" s="89"/>
      <c r="S7540" s="89"/>
      <c r="T7540" s="89"/>
    </row>
    <row r="7541" spans="2:20" s="86" customFormat="1" ht="10.199999999999999">
      <c r="B7541" s="87"/>
      <c r="C7541" s="87"/>
      <c r="R7541" s="89"/>
      <c r="S7541" s="89"/>
      <c r="T7541" s="89"/>
    </row>
    <row r="7542" spans="2:20" s="86" customFormat="1" ht="10.199999999999999">
      <c r="B7542" s="87"/>
      <c r="C7542" s="87"/>
      <c r="R7542" s="89"/>
      <c r="S7542" s="89"/>
      <c r="T7542" s="89"/>
    </row>
    <row r="7543" spans="2:20" s="86" customFormat="1" ht="10.199999999999999">
      <c r="B7543" s="87"/>
      <c r="C7543" s="87"/>
      <c r="R7543" s="89"/>
      <c r="S7543" s="89"/>
      <c r="T7543" s="89"/>
    </row>
    <row r="7544" spans="2:20" s="86" customFormat="1" ht="10.199999999999999">
      <c r="B7544" s="87"/>
      <c r="C7544" s="87"/>
      <c r="R7544" s="89"/>
      <c r="S7544" s="89"/>
      <c r="T7544" s="89"/>
    </row>
    <row r="7545" spans="2:20" s="86" customFormat="1" ht="10.199999999999999">
      <c r="B7545" s="87"/>
      <c r="C7545" s="87"/>
      <c r="R7545" s="89"/>
      <c r="S7545" s="89"/>
      <c r="T7545" s="89"/>
    </row>
    <row r="7546" spans="2:20" s="86" customFormat="1" ht="10.199999999999999">
      <c r="B7546" s="87"/>
      <c r="C7546" s="87"/>
      <c r="R7546" s="89"/>
      <c r="S7546" s="89"/>
      <c r="T7546" s="89"/>
    </row>
    <row r="7547" spans="2:20" s="86" customFormat="1" ht="10.199999999999999">
      <c r="B7547" s="87"/>
      <c r="C7547" s="87"/>
      <c r="R7547" s="89"/>
      <c r="S7547" s="89"/>
      <c r="T7547" s="89"/>
    </row>
    <row r="7548" spans="2:20" s="86" customFormat="1" ht="10.199999999999999">
      <c r="B7548" s="87"/>
      <c r="C7548" s="87"/>
      <c r="R7548" s="89"/>
      <c r="S7548" s="89"/>
      <c r="T7548" s="89"/>
    </row>
    <row r="7549" spans="2:20" s="86" customFormat="1" ht="10.199999999999999">
      <c r="B7549" s="87"/>
      <c r="C7549" s="87"/>
      <c r="R7549" s="89"/>
      <c r="S7549" s="89"/>
      <c r="T7549" s="89"/>
    </row>
    <row r="7550" spans="2:20" s="86" customFormat="1" ht="10.199999999999999">
      <c r="B7550" s="87"/>
      <c r="C7550" s="87"/>
      <c r="R7550" s="89"/>
      <c r="S7550" s="89"/>
      <c r="T7550" s="89"/>
    </row>
    <row r="7551" spans="2:20" s="86" customFormat="1" ht="10.199999999999999">
      <c r="B7551" s="87"/>
      <c r="C7551" s="87"/>
      <c r="R7551" s="89"/>
      <c r="S7551" s="89"/>
      <c r="T7551" s="89"/>
    </row>
    <row r="7552" spans="2:20" s="86" customFormat="1" ht="10.199999999999999">
      <c r="B7552" s="87"/>
      <c r="C7552" s="87"/>
      <c r="R7552" s="89"/>
      <c r="S7552" s="89"/>
      <c r="T7552" s="89"/>
    </row>
    <row r="7553" spans="2:20" s="86" customFormat="1" ht="10.199999999999999">
      <c r="B7553" s="87"/>
      <c r="C7553" s="87"/>
      <c r="R7553" s="89"/>
      <c r="S7553" s="89"/>
      <c r="T7553" s="89"/>
    </row>
    <row r="7554" spans="2:20" s="86" customFormat="1" ht="10.199999999999999">
      <c r="B7554" s="87"/>
      <c r="C7554" s="87"/>
      <c r="R7554" s="89"/>
      <c r="S7554" s="89"/>
      <c r="T7554" s="89"/>
    </row>
    <row r="7555" spans="2:20" s="86" customFormat="1" ht="10.199999999999999">
      <c r="B7555" s="87"/>
      <c r="C7555" s="87"/>
      <c r="R7555" s="89"/>
      <c r="S7555" s="89"/>
      <c r="T7555" s="89"/>
    </row>
    <row r="7556" spans="2:20" s="86" customFormat="1" ht="10.199999999999999">
      <c r="B7556" s="87"/>
      <c r="C7556" s="87"/>
      <c r="R7556" s="89"/>
      <c r="S7556" s="89"/>
      <c r="T7556" s="89"/>
    </row>
    <row r="7557" spans="2:20" s="86" customFormat="1" ht="10.199999999999999">
      <c r="B7557" s="87"/>
      <c r="C7557" s="87"/>
      <c r="R7557" s="89"/>
      <c r="S7557" s="89"/>
      <c r="T7557" s="89"/>
    </row>
    <row r="7558" spans="2:20" s="86" customFormat="1" ht="10.199999999999999">
      <c r="B7558" s="87"/>
      <c r="C7558" s="87"/>
      <c r="R7558" s="89"/>
      <c r="S7558" s="89"/>
      <c r="T7558" s="89"/>
    </row>
    <row r="7559" spans="2:20" s="86" customFormat="1" ht="10.199999999999999">
      <c r="B7559" s="87"/>
      <c r="C7559" s="87"/>
      <c r="R7559" s="89"/>
      <c r="S7559" s="89"/>
      <c r="T7559" s="89"/>
    </row>
    <row r="7560" spans="2:20" s="86" customFormat="1" ht="10.199999999999999">
      <c r="B7560" s="87"/>
      <c r="C7560" s="87"/>
      <c r="R7560" s="89"/>
      <c r="S7560" s="89"/>
      <c r="T7560" s="89"/>
    </row>
    <row r="7561" spans="2:20" s="86" customFormat="1" ht="10.199999999999999">
      <c r="B7561" s="87"/>
      <c r="C7561" s="87"/>
      <c r="R7561" s="89"/>
      <c r="S7561" s="89"/>
      <c r="T7561" s="89"/>
    </row>
    <row r="7562" spans="2:20" s="86" customFormat="1" ht="10.199999999999999">
      <c r="B7562" s="87"/>
      <c r="C7562" s="87"/>
      <c r="R7562" s="89"/>
      <c r="S7562" s="89"/>
      <c r="T7562" s="89"/>
    </row>
    <row r="7563" spans="2:20" s="86" customFormat="1" ht="10.199999999999999">
      <c r="B7563" s="87"/>
      <c r="C7563" s="87"/>
      <c r="R7563" s="89"/>
      <c r="S7563" s="89"/>
      <c r="T7563" s="89"/>
    </row>
    <row r="7564" spans="2:20" s="86" customFormat="1" ht="10.199999999999999">
      <c r="B7564" s="87"/>
      <c r="C7564" s="87"/>
      <c r="R7564" s="89"/>
      <c r="S7564" s="89"/>
      <c r="T7564" s="89"/>
    </row>
    <row r="7565" spans="2:20" s="86" customFormat="1" ht="10.199999999999999">
      <c r="B7565" s="87"/>
      <c r="C7565" s="87"/>
      <c r="R7565" s="89"/>
      <c r="S7565" s="89"/>
      <c r="T7565" s="89"/>
    </row>
    <row r="7566" spans="2:20" s="86" customFormat="1" ht="10.199999999999999">
      <c r="B7566" s="87"/>
      <c r="C7566" s="87"/>
      <c r="R7566" s="89"/>
      <c r="S7566" s="89"/>
      <c r="T7566" s="89"/>
    </row>
    <row r="7567" spans="2:20" s="86" customFormat="1" ht="10.199999999999999">
      <c r="B7567" s="87"/>
      <c r="C7567" s="87"/>
      <c r="R7567" s="89"/>
      <c r="S7567" s="89"/>
      <c r="T7567" s="89"/>
    </row>
    <row r="7568" spans="2:20" s="86" customFormat="1" ht="10.199999999999999">
      <c r="B7568" s="87"/>
      <c r="C7568" s="87"/>
      <c r="R7568" s="89"/>
      <c r="S7568" s="89"/>
      <c r="T7568" s="89"/>
    </row>
    <row r="7569" spans="2:20" s="86" customFormat="1" ht="10.199999999999999">
      <c r="B7569" s="87"/>
      <c r="C7569" s="87"/>
      <c r="R7569" s="89"/>
      <c r="S7569" s="89"/>
      <c r="T7569" s="89"/>
    </row>
    <row r="7570" spans="2:20" s="86" customFormat="1" ht="10.199999999999999">
      <c r="B7570" s="87"/>
      <c r="C7570" s="87"/>
      <c r="R7570" s="89"/>
      <c r="S7570" s="89"/>
      <c r="T7570" s="89"/>
    </row>
    <row r="7571" spans="2:20" s="86" customFormat="1" ht="10.199999999999999">
      <c r="B7571" s="87"/>
      <c r="C7571" s="87"/>
      <c r="R7571" s="89"/>
      <c r="S7571" s="89"/>
      <c r="T7571" s="89"/>
    </row>
    <row r="7572" spans="2:20" s="86" customFormat="1" ht="10.199999999999999">
      <c r="B7572" s="87"/>
      <c r="C7572" s="87"/>
      <c r="R7572" s="89"/>
      <c r="S7572" s="89"/>
      <c r="T7572" s="89"/>
    </row>
    <row r="7573" spans="2:20" s="86" customFormat="1" ht="10.199999999999999">
      <c r="B7573" s="87"/>
      <c r="C7573" s="87"/>
      <c r="R7573" s="89"/>
      <c r="S7573" s="89"/>
      <c r="T7573" s="89"/>
    </row>
    <row r="7574" spans="2:20" s="86" customFormat="1" ht="10.199999999999999">
      <c r="B7574" s="87"/>
      <c r="C7574" s="87"/>
      <c r="R7574" s="89"/>
      <c r="S7574" s="89"/>
      <c r="T7574" s="89"/>
    </row>
    <row r="7575" spans="2:20" s="86" customFormat="1" ht="10.199999999999999">
      <c r="B7575" s="87"/>
      <c r="C7575" s="87"/>
      <c r="R7575" s="89"/>
      <c r="S7575" s="89"/>
      <c r="T7575" s="89"/>
    </row>
    <row r="7576" spans="2:20" s="86" customFormat="1" ht="10.199999999999999">
      <c r="B7576" s="87"/>
      <c r="C7576" s="87"/>
      <c r="R7576" s="89"/>
      <c r="S7576" s="89"/>
      <c r="T7576" s="89"/>
    </row>
    <row r="7577" spans="2:20" s="86" customFormat="1" ht="10.199999999999999">
      <c r="B7577" s="87"/>
      <c r="C7577" s="87"/>
      <c r="R7577" s="89"/>
      <c r="S7577" s="89"/>
      <c r="T7577" s="89"/>
    </row>
    <row r="7578" spans="2:20" s="86" customFormat="1" ht="10.199999999999999">
      <c r="B7578" s="87"/>
      <c r="C7578" s="87"/>
      <c r="R7578" s="89"/>
      <c r="S7578" s="89"/>
      <c r="T7578" s="89"/>
    </row>
    <row r="7579" spans="2:20" s="86" customFormat="1" ht="10.199999999999999">
      <c r="B7579" s="87"/>
      <c r="C7579" s="87"/>
      <c r="R7579" s="89"/>
      <c r="S7579" s="89"/>
      <c r="T7579" s="89"/>
    </row>
    <row r="7580" spans="2:20" s="86" customFormat="1" ht="10.199999999999999">
      <c r="B7580" s="87"/>
      <c r="C7580" s="87"/>
      <c r="R7580" s="89"/>
      <c r="S7580" s="89"/>
      <c r="T7580" s="89"/>
    </row>
    <row r="7581" spans="2:20" s="86" customFormat="1" ht="10.199999999999999">
      <c r="B7581" s="87"/>
      <c r="C7581" s="87"/>
      <c r="R7581" s="89"/>
      <c r="S7581" s="89"/>
      <c r="T7581" s="89"/>
    </row>
    <row r="7582" spans="2:20" s="86" customFormat="1" ht="10.199999999999999">
      <c r="B7582" s="87"/>
      <c r="C7582" s="87"/>
      <c r="R7582" s="89"/>
      <c r="S7582" s="89"/>
      <c r="T7582" s="89"/>
    </row>
    <row r="7583" spans="2:20" s="86" customFormat="1" ht="10.199999999999999">
      <c r="B7583" s="87"/>
      <c r="C7583" s="87"/>
      <c r="R7583" s="89"/>
      <c r="S7583" s="89"/>
      <c r="T7583" s="89"/>
    </row>
    <row r="7584" spans="2:20" s="86" customFormat="1" ht="10.199999999999999">
      <c r="B7584" s="87"/>
      <c r="C7584" s="87"/>
      <c r="R7584" s="89"/>
      <c r="S7584" s="89"/>
      <c r="T7584" s="89"/>
    </row>
    <row r="7585" spans="2:20" s="86" customFormat="1" ht="10.199999999999999">
      <c r="B7585" s="87"/>
      <c r="C7585" s="87"/>
      <c r="R7585" s="89"/>
      <c r="S7585" s="89"/>
      <c r="T7585" s="89"/>
    </row>
    <row r="7586" spans="2:20" s="86" customFormat="1" ht="10.199999999999999">
      <c r="B7586" s="87"/>
      <c r="C7586" s="87"/>
      <c r="R7586" s="89"/>
      <c r="S7586" s="89"/>
      <c r="T7586" s="89"/>
    </row>
    <row r="7587" spans="2:20" s="86" customFormat="1" ht="10.199999999999999">
      <c r="B7587" s="87"/>
      <c r="C7587" s="87"/>
      <c r="R7587" s="89"/>
      <c r="S7587" s="89"/>
      <c r="T7587" s="89"/>
    </row>
    <row r="7588" spans="2:20" s="86" customFormat="1" ht="10.199999999999999">
      <c r="B7588" s="87"/>
      <c r="C7588" s="87"/>
      <c r="R7588" s="89"/>
      <c r="S7588" s="89"/>
      <c r="T7588" s="89"/>
    </row>
    <row r="7589" spans="2:20" s="86" customFormat="1" ht="10.199999999999999">
      <c r="B7589" s="87"/>
      <c r="C7589" s="87"/>
      <c r="R7589" s="89"/>
      <c r="S7589" s="89"/>
      <c r="T7589" s="89"/>
    </row>
    <row r="7590" spans="2:20" s="86" customFormat="1" ht="10.199999999999999">
      <c r="B7590" s="87"/>
      <c r="C7590" s="87"/>
      <c r="R7590" s="89"/>
      <c r="S7590" s="89"/>
      <c r="T7590" s="89"/>
    </row>
    <row r="7591" spans="2:20" s="86" customFormat="1" ht="10.199999999999999">
      <c r="B7591" s="87"/>
      <c r="C7591" s="87"/>
      <c r="R7591" s="89"/>
      <c r="S7591" s="89"/>
      <c r="T7591" s="89"/>
    </row>
    <row r="7592" spans="2:20" s="86" customFormat="1" ht="10.199999999999999">
      <c r="B7592" s="87"/>
      <c r="C7592" s="87"/>
      <c r="R7592" s="89"/>
      <c r="S7592" s="89"/>
      <c r="T7592" s="89"/>
    </row>
    <row r="7593" spans="2:20" s="86" customFormat="1" ht="10.199999999999999">
      <c r="B7593" s="87"/>
      <c r="C7593" s="87"/>
      <c r="R7593" s="89"/>
      <c r="S7593" s="89"/>
      <c r="T7593" s="89"/>
    </row>
    <row r="7594" spans="2:20" s="86" customFormat="1" ht="10.199999999999999">
      <c r="B7594" s="87"/>
      <c r="C7594" s="87"/>
      <c r="R7594" s="89"/>
      <c r="S7594" s="89"/>
      <c r="T7594" s="89"/>
    </row>
    <row r="7595" spans="2:20" s="86" customFormat="1" ht="10.199999999999999">
      <c r="B7595" s="87"/>
      <c r="C7595" s="87"/>
      <c r="R7595" s="89"/>
      <c r="S7595" s="89"/>
      <c r="T7595" s="89"/>
    </row>
    <row r="7596" spans="2:20" s="86" customFormat="1" ht="10.199999999999999">
      <c r="B7596" s="87"/>
      <c r="C7596" s="87"/>
      <c r="R7596" s="89"/>
      <c r="S7596" s="89"/>
      <c r="T7596" s="89"/>
    </row>
    <row r="7597" spans="2:20" s="86" customFormat="1" ht="10.199999999999999">
      <c r="B7597" s="87"/>
      <c r="C7597" s="87"/>
      <c r="R7597" s="89"/>
      <c r="S7597" s="89"/>
      <c r="T7597" s="89"/>
    </row>
    <row r="7598" spans="2:20" s="86" customFormat="1" ht="10.199999999999999">
      <c r="B7598" s="87"/>
      <c r="C7598" s="87"/>
      <c r="R7598" s="89"/>
      <c r="S7598" s="89"/>
      <c r="T7598" s="89"/>
    </row>
    <row r="7599" spans="2:20" s="86" customFormat="1" ht="10.199999999999999">
      <c r="B7599" s="87"/>
      <c r="C7599" s="87"/>
      <c r="R7599" s="89"/>
      <c r="S7599" s="89"/>
      <c r="T7599" s="89"/>
    </row>
    <row r="7600" spans="2:20" s="86" customFormat="1" ht="10.199999999999999">
      <c r="B7600" s="87"/>
      <c r="C7600" s="87"/>
      <c r="R7600" s="89"/>
      <c r="S7600" s="89"/>
      <c r="T7600" s="89"/>
    </row>
    <row r="7601" spans="2:20" s="86" customFormat="1" ht="10.199999999999999">
      <c r="B7601" s="87"/>
      <c r="C7601" s="87"/>
      <c r="R7601" s="89"/>
      <c r="S7601" s="89"/>
      <c r="T7601" s="89"/>
    </row>
    <row r="7602" spans="2:20" s="86" customFormat="1" ht="10.199999999999999">
      <c r="B7602" s="87"/>
      <c r="C7602" s="87"/>
      <c r="R7602" s="89"/>
      <c r="S7602" s="89"/>
      <c r="T7602" s="89"/>
    </row>
    <row r="7603" spans="2:20" s="86" customFormat="1" ht="10.199999999999999">
      <c r="B7603" s="87"/>
      <c r="C7603" s="87"/>
      <c r="R7603" s="89"/>
      <c r="S7603" s="89"/>
      <c r="T7603" s="89"/>
    </row>
    <row r="7604" spans="2:20" s="86" customFormat="1" ht="10.199999999999999">
      <c r="B7604" s="87"/>
      <c r="C7604" s="87"/>
      <c r="R7604" s="89"/>
      <c r="S7604" s="89"/>
      <c r="T7604" s="89"/>
    </row>
    <row r="7605" spans="2:20" s="86" customFormat="1" ht="10.199999999999999">
      <c r="B7605" s="87"/>
      <c r="C7605" s="87"/>
      <c r="R7605" s="89"/>
      <c r="S7605" s="89"/>
      <c r="T7605" s="89"/>
    </row>
    <row r="7606" spans="2:20" s="86" customFormat="1" ht="10.199999999999999">
      <c r="B7606" s="87"/>
      <c r="C7606" s="87"/>
      <c r="R7606" s="89"/>
      <c r="S7606" s="89"/>
      <c r="T7606" s="89"/>
    </row>
    <row r="7607" spans="2:20" s="86" customFormat="1" ht="10.199999999999999">
      <c r="B7607" s="87"/>
      <c r="C7607" s="87"/>
      <c r="R7607" s="89"/>
      <c r="S7607" s="89"/>
      <c r="T7607" s="89"/>
    </row>
    <row r="7608" spans="2:20" s="86" customFormat="1" ht="10.199999999999999">
      <c r="B7608" s="87"/>
      <c r="C7608" s="87"/>
      <c r="R7608" s="89"/>
      <c r="S7608" s="89"/>
      <c r="T7608" s="89"/>
    </row>
    <row r="7609" spans="2:20" s="86" customFormat="1" ht="10.199999999999999">
      <c r="B7609" s="87"/>
      <c r="C7609" s="87"/>
      <c r="R7609" s="89"/>
      <c r="S7609" s="89"/>
      <c r="T7609" s="89"/>
    </row>
    <row r="7610" spans="2:20" s="86" customFormat="1" ht="10.199999999999999">
      <c r="B7610" s="87"/>
      <c r="C7610" s="87"/>
      <c r="R7610" s="89"/>
      <c r="S7610" s="89"/>
      <c r="T7610" s="89"/>
    </row>
    <row r="7611" spans="2:20" s="86" customFormat="1" ht="10.199999999999999">
      <c r="B7611" s="87"/>
      <c r="C7611" s="87"/>
      <c r="R7611" s="89"/>
      <c r="S7611" s="89"/>
      <c r="T7611" s="89"/>
    </row>
    <row r="7612" spans="2:20" s="86" customFormat="1" ht="10.199999999999999">
      <c r="B7612" s="87"/>
      <c r="C7612" s="87"/>
      <c r="R7612" s="89"/>
      <c r="S7612" s="89"/>
      <c r="T7612" s="89"/>
    </row>
    <row r="7613" spans="2:20" s="86" customFormat="1" ht="10.199999999999999">
      <c r="B7613" s="87"/>
      <c r="C7613" s="87"/>
      <c r="R7613" s="89"/>
      <c r="S7613" s="89"/>
      <c r="T7613" s="89"/>
    </row>
    <row r="7614" spans="2:20" s="86" customFormat="1" ht="10.199999999999999">
      <c r="B7614" s="87"/>
      <c r="C7614" s="87"/>
      <c r="R7614" s="89"/>
      <c r="S7614" s="89"/>
      <c r="T7614" s="89"/>
    </row>
    <row r="7615" spans="2:20" s="86" customFormat="1" ht="10.199999999999999">
      <c r="B7615" s="87"/>
      <c r="C7615" s="87"/>
      <c r="R7615" s="89"/>
      <c r="S7615" s="89"/>
      <c r="T7615" s="89"/>
    </row>
    <row r="7616" spans="2:20" s="86" customFormat="1" ht="10.199999999999999">
      <c r="B7616" s="87"/>
      <c r="C7616" s="87"/>
      <c r="R7616" s="89"/>
      <c r="S7616" s="89"/>
      <c r="T7616" s="89"/>
    </row>
    <row r="7617" spans="2:20" s="86" customFormat="1" ht="10.199999999999999">
      <c r="B7617" s="87"/>
      <c r="C7617" s="87"/>
      <c r="R7617" s="89"/>
      <c r="S7617" s="89"/>
      <c r="T7617" s="89"/>
    </row>
    <row r="7618" spans="2:20" s="86" customFormat="1" ht="10.199999999999999">
      <c r="B7618" s="87"/>
      <c r="C7618" s="87"/>
      <c r="R7618" s="89"/>
      <c r="S7618" s="89"/>
      <c r="T7618" s="89"/>
    </row>
    <row r="7619" spans="2:20" s="86" customFormat="1" ht="10.199999999999999">
      <c r="B7619" s="87"/>
      <c r="C7619" s="87"/>
      <c r="R7619" s="89"/>
      <c r="S7619" s="89"/>
      <c r="T7619" s="89"/>
    </row>
    <row r="7620" spans="2:20" s="86" customFormat="1" ht="10.199999999999999">
      <c r="B7620" s="87"/>
      <c r="C7620" s="87"/>
      <c r="R7620" s="89"/>
      <c r="S7620" s="89"/>
      <c r="T7620" s="89"/>
    </row>
    <row r="7621" spans="2:20" s="86" customFormat="1" ht="10.199999999999999">
      <c r="B7621" s="87"/>
      <c r="C7621" s="87"/>
      <c r="R7621" s="89"/>
      <c r="S7621" s="89"/>
      <c r="T7621" s="89"/>
    </row>
    <row r="7622" spans="2:20" s="86" customFormat="1" ht="10.199999999999999">
      <c r="B7622" s="87"/>
      <c r="C7622" s="87"/>
      <c r="R7622" s="89"/>
      <c r="S7622" s="89"/>
      <c r="T7622" s="89"/>
    </row>
    <row r="7623" spans="2:20" s="86" customFormat="1" ht="10.199999999999999">
      <c r="B7623" s="87"/>
      <c r="C7623" s="87"/>
      <c r="R7623" s="89"/>
      <c r="S7623" s="89"/>
      <c r="T7623" s="89"/>
    </row>
    <row r="7624" spans="2:20" s="86" customFormat="1" ht="10.199999999999999">
      <c r="B7624" s="87"/>
      <c r="C7624" s="87"/>
      <c r="R7624" s="89"/>
      <c r="S7624" s="89"/>
      <c r="T7624" s="89"/>
    </row>
    <row r="7625" spans="2:20" s="86" customFormat="1" ht="10.199999999999999">
      <c r="B7625" s="87"/>
      <c r="C7625" s="87"/>
      <c r="R7625" s="89"/>
      <c r="S7625" s="89"/>
      <c r="T7625" s="89"/>
    </row>
    <row r="7626" spans="2:20" s="86" customFormat="1" ht="10.199999999999999">
      <c r="B7626" s="87"/>
      <c r="C7626" s="87"/>
      <c r="R7626" s="89"/>
      <c r="S7626" s="89"/>
      <c r="T7626" s="89"/>
    </row>
    <row r="7627" spans="2:20" s="86" customFormat="1" ht="10.199999999999999">
      <c r="B7627" s="87"/>
      <c r="C7627" s="87"/>
      <c r="R7627" s="89"/>
      <c r="S7627" s="89"/>
      <c r="T7627" s="89"/>
    </row>
    <row r="7628" spans="2:20" s="86" customFormat="1" ht="10.199999999999999">
      <c r="B7628" s="87"/>
      <c r="C7628" s="87"/>
      <c r="R7628" s="89"/>
      <c r="S7628" s="89"/>
      <c r="T7628" s="89"/>
    </row>
    <row r="7629" spans="2:20" s="86" customFormat="1" ht="10.199999999999999">
      <c r="B7629" s="87"/>
      <c r="C7629" s="87"/>
      <c r="R7629" s="89"/>
      <c r="S7629" s="89"/>
      <c r="T7629" s="89"/>
    </row>
    <row r="7630" spans="2:20" s="86" customFormat="1" ht="10.199999999999999">
      <c r="B7630" s="87"/>
      <c r="C7630" s="87"/>
      <c r="R7630" s="89"/>
      <c r="S7630" s="89"/>
      <c r="T7630" s="89"/>
    </row>
    <row r="7631" spans="2:20" s="86" customFormat="1" ht="10.199999999999999">
      <c r="B7631" s="87"/>
      <c r="C7631" s="87"/>
      <c r="R7631" s="89"/>
      <c r="S7631" s="89"/>
      <c r="T7631" s="89"/>
    </row>
    <row r="7632" spans="2:20" s="86" customFormat="1" ht="10.199999999999999">
      <c r="B7632" s="87"/>
      <c r="C7632" s="87"/>
      <c r="R7632" s="89"/>
      <c r="S7632" s="89"/>
      <c r="T7632" s="89"/>
    </row>
    <row r="7633" spans="2:20" s="86" customFormat="1" ht="10.199999999999999">
      <c r="B7633" s="87"/>
      <c r="C7633" s="87"/>
      <c r="R7633" s="89"/>
      <c r="S7633" s="89"/>
      <c r="T7633" s="89"/>
    </row>
    <row r="7634" spans="2:20" s="86" customFormat="1" ht="10.199999999999999">
      <c r="B7634" s="87"/>
      <c r="C7634" s="87"/>
      <c r="R7634" s="89"/>
      <c r="S7634" s="89"/>
      <c r="T7634" s="89"/>
    </row>
    <row r="7635" spans="2:20" s="86" customFormat="1" ht="10.199999999999999">
      <c r="B7635" s="87"/>
      <c r="C7635" s="87"/>
      <c r="R7635" s="89"/>
      <c r="S7635" s="89"/>
      <c r="T7635" s="89"/>
    </row>
    <row r="7636" spans="2:20" s="86" customFormat="1" ht="10.199999999999999">
      <c r="B7636" s="87"/>
      <c r="C7636" s="87"/>
      <c r="R7636" s="89"/>
      <c r="S7636" s="89"/>
      <c r="T7636" s="89"/>
    </row>
    <row r="7637" spans="2:20" s="86" customFormat="1" ht="10.199999999999999">
      <c r="B7637" s="87"/>
      <c r="C7637" s="87"/>
      <c r="R7637" s="89"/>
      <c r="S7637" s="89"/>
      <c r="T7637" s="89"/>
    </row>
    <row r="7638" spans="2:20" s="86" customFormat="1" ht="10.199999999999999">
      <c r="B7638" s="87"/>
      <c r="C7638" s="87"/>
      <c r="R7638" s="89"/>
      <c r="S7638" s="89"/>
      <c r="T7638" s="89"/>
    </row>
    <row r="7639" spans="2:20" s="86" customFormat="1" ht="10.199999999999999">
      <c r="B7639" s="87"/>
      <c r="C7639" s="87"/>
      <c r="R7639" s="89"/>
      <c r="S7639" s="89"/>
      <c r="T7639" s="89"/>
    </row>
    <row r="7640" spans="2:20" s="86" customFormat="1" ht="10.199999999999999">
      <c r="B7640" s="87"/>
      <c r="C7640" s="87"/>
      <c r="R7640" s="89"/>
      <c r="S7640" s="89"/>
      <c r="T7640" s="89"/>
    </row>
    <row r="7641" spans="2:20" s="86" customFormat="1" ht="10.199999999999999">
      <c r="B7641" s="87"/>
      <c r="C7641" s="87"/>
      <c r="R7641" s="89"/>
      <c r="S7641" s="89"/>
      <c r="T7641" s="89"/>
    </row>
    <row r="7642" spans="2:20" s="86" customFormat="1" ht="10.199999999999999">
      <c r="B7642" s="87"/>
      <c r="C7642" s="87"/>
      <c r="R7642" s="89"/>
      <c r="S7642" s="89"/>
      <c r="T7642" s="89"/>
    </row>
    <row r="7643" spans="2:20" s="86" customFormat="1" ht="10.199999999999999">
      <c r="B7643" s="87"/>
      <c r="C7643" s="87"/>
      <c r="R7643" s="89"/>
      <c r="S7643" s="89"/>
      <c r="T7643" s="89"/>
    </row>
    <row r="7644" spans="2:20" s="86" customFormat="1" ht="10.199999999999999">
      <c r="B7644" s="87"/>
      <c r="C7644" s="87"/>
      <c r="R7644" s="89"/>
      <c r="S7644" s="89"/>
      <c r="T7644" s="89"/>
    </row>
    <row r="7645" spans="2:20" s="86" customFormat="1" ht="10.199999999999999">
      <c r="B7645" s="87"/>
      <c r="C7645" s="87"/>
      <c r="R7645" s="89"/>
      <c r="S7645" s="89"/>
      <c r="T7645" s="89"/>
    </row>
    <row r="7646" spans="2:20" s="86" customFormat="1" ht="10.199999999999999">
      <c r="B7646" s="87"/>
      <c r="C7646" s="87"/>
      <c r="R7646" s="89"/>
      <c r="S7646" s="89"/>
      <c r="T7646" s="89"/>
    </row>
    <row r="7647" spans="2:20" s="86" customFormat="1" ht="10.199999999999999">
      <c r="B7647" s="87"/>
      <c r="C7647" s="87"/>
      <c r="R7647" s="89"/>
      <c r="S7647" s="89"/>
      <c r="T7647" s="89"/>
    </row>
    <row r="7648" spans="2:20" s="86" customFormat="1" ht="10.199999999999999">
      <c r="B7648" s="87"/>
      <c r="C7648" s="87"/>
      <c r="R7648" s="89"/>
      <c r="S7648" s="89"/>
      <c r="T7648" s="89"/>
    </row>
    <row r="7649" spans="2:20" s="86" customFormat="1" ht="10.199999999999999">
      <c r="B7649" s="87"/>
      <c r="C7649" s="87"/>
      <c r="R7649" s="89"/>
      <c r="S7649" s="89"/>
      <c r="T7649" s="89"/>
    </row>
    <row r="7650" spans="2:20" s="86" customFormat="1" ht="10.199999999999999">
      <c r="B7650" s="87"/>
      <c r="C7650" s="87"/>
      <c r="R7650" s="89"/>
      <c r="S7650" s="89"/>
      <c r="T7650" s="89"/>
    </row>
    <row r="7651" spans="2:20" s="86" customFormat="1" ht="10.199999999999999">
      <c r="B7651" s="87"/>
      <c r="C7651" s="87"/>
      <c r="R7651" s="89"/>
      <c r="S7651" s="89"/>
      <c r="T7651" s="89"/>
    </row>
    <row r="7652" spans="2:20" s="86" customFormat="1" ht="10.199999999999999">
      <c r="B7652" s="87"/>
      <c r="C7652" s="87"/>
      <c r="R7652" s="89"/>
      <c r="S7652" s="89"/>
      <c r="T7652" s="89"/>
    </row>
    <row r="7653" spans="2:20" s="86" customFormat="1" ht="10.199999999999999">
      <c r="B7653" s="87"/>
      <c r="C7653" s="87"/>
      <c r="R7653" s="89"/>
      <c r="S7653" s="89"/>
      <c r="T7653" s="89"/>
    </row>
    <row r="7654" spans="2:20" s="86" customFormat="1" ht="10.199999999999999">
      <c r="B7654" s="87"/>
      <c r="C7654" s="87"/>
      <c r="R7654" s="89"/>
      <c r="S7654" s="89"/>
      <c r="T7654" s="89"/>
    </row>
    <row r="7655" spans="2:20" s="86" customFormat="1" ht="10.199999999999999">
      <c r="B7655" s="87"/>
      <c r="C7655" s="87"/>
      <c r="R7655" s="89"/>
      <c r="S7655" s="89"/>
      <c r="T7655" s="89"/>
    </row>
    <row r="7656" spans="2:20" s="86" customFormat="1" ht="10.199999999999999">
      <c r="B7656" s="87"/>
      <c r="C7656" s="87"/>
      <c r="R7656" s="89"/>
      <c r="S7656" s="89"/>
      <c r="T7656" s="89"/>
    </row>
    <row r="7657" spans="2:20" s="86" customFormat="1" ht="10.199999999999999">
      <c r="B7657" s="87"/>
      <c r="C7657" s="87"/>
      <c r="R7657" s="89"/>
      <c r="S7657" s="89"/>
      <c r="T7657" s="89"/>
    </row>
    <row r="7658" spans="2:20" s="86" customFormat="1" ht="10.199999999999999">
      <c r="B7658" s="87"/>
      <c r="C7658" s="87"/>
      <c r="R7658" s="89"/>
      <c r="S7658" s="89"/>
      <c r="T7658" s="89"/>
    </row>
    <row r="7659" spans="2:20" s="86" customFormat="1" ht="10.199999999999999">
      <c r="B7659" s="87"/>
      <c r="C7659" s="87"/>
      <c r="R7659" s="89"/>
      <c r="S7659" s="89"/>
      <c r="T7659" s="89"/>
    </row>
    <row r="7660" spans="2:20" s="86" customFormat="1" ht="10.199999999999999">
      <c r="B7660" s="87"/>
      <c r="C7660" s="87"/>
      <c r="R7660" s="89"/>
      <c r="S7660" s="89"/>
      <c r="T7660" s="89"/>
    </row>
    <row r="7661" spans="2:20" s="86" customFormat="1" ht="10.199999999999999">
      <c r="B7661" s="87"/>
      <c r="C7661" s="87"/>
      <c r="R7661" s="89"/>
      <c r="S7661" s="89"/>
      <c r="T7661" s="89"/>
    </row>
    <row r="7662" spans="2:20" s="86" customFormat="1" ht="10.199999999999999">
      <c r="B7662" s="87"/>
      <c r="C7662" s="87"/>
      <c r="R7662" s="89"/>
      <c r="S7662" s="89"/>
      <c r="T7662" s="89"/>
    </row>
    <row r="7663" spans="2:20" s="86" customFormat="1" ht="10.199999999999999">
      <c r="B7663" s="87"/>
      <c r="C7663" s="87"/>
      <c r="R7663" s="89"/>
      <c r="S7663" s="89"/>
      <c r="T7663" s="89"/>
    </row>
    <row r="7664" spans="2:20" s="86" customFormat="1" ht="10.199999999999999">
      <c r="B7664" s="87"/>
      <c r="C7664" s="87"/>
      <c r="R7664" s="89"/>
      <c r="S7664" s="89"/>
      <c r="T7664" s="89"/>
    </row>
    <row r="7665" spans="2:20" s="86" customFormat="1" ht="10.199999999999999">
      <c r="B7665" s="87"/>
      <c r="C7665" s="87"/>
      <c r="R7665" s="89"/>
      <c r="S7665" s="89"/>
      <c r="T7665" s="89"/>
    </row>
    <row r="7666" spans="2:20" s="86" customFormat="1" ht="10.199999999999999">
      <c r="B7666" s="87"/>
      <c r="C7666" s="87"/>
      <c r="R7666" s="89"/>
      <c r="S7666" s="89"/>
      <c r="T7666" s="89"/>
    </row>
    <row r="7667" spans="2:20" s="86" customFormat="1" ht="10.199999999999999">
      <c r="B7667" s="87"/>
      <c r="C7667" s="87"/>
      <c r="R7667" s="89"/>
      <c r="S7667" s="89"/>
      <c r="T7667" s="89"/>
    </row>
    <row r="7668" spans="2:20" s="86" customFormat="1" ht="10.199999999999999">
      <c r="B7668" s="87"/>
      <c r="C7668" s="87"/>
      <c r="R7668" s="89"/>
      <c r="S7668" s="89"/>
      <c r="T7668" s="89"/>
    </row>
    <row r="7669" spans="2:20" s="86" customFormat="1" ht="10.199999999999999">
      <c r="B7669" s="87"/>
      <c r="C7669" s="87"/>
      <c r="R7669" s="89"/>
      <c r="S7669" s="89"/>
      <c r="T7669" s="89"/>
    </row>
    <row r="7670" spans="2:20" s="86" customFormat="1" ht="10.199999999999999">
      <c r="B7670" s="87"/>
      <c r="C7670" s="87"/>
      <c r="R7670" s="89"/>
      <c r="S7670" s="89"/>
      <c r="T7670" s="89"/>
    </row>
    <row r="7671" spans="2:20" s="86" customFormat="1" ht="10.199999999999999">
      <c r="B7671" s="87"/>
      <c r="C7671" s="87"/>
      <c r="R7671" s="89"/>
      <c r="S7671" s="89"/>
      <c r="T7671" s="89"/>
    </row>
    <row r="7672" spans="2:20" s="86" customFormat="1" ht="10.199999999999999">
      <c r="B7672" s="87"/>
      <c r="C7672" s="87"/>
      <c r="R7672" s="89"/>
      <c r="S7672" s="89"/>
      <c r="T7672" s="89"/>
    </row>
    <row r="7673" spans="2:20" s="86" customFormat="1" ht="10.199999999999999">
      <c r="B7673" s="87"/>
      <c r="C7673" s="87"/>
      <c r="R7673" s="89"/>
      <c r="S7673" s="89"/>
      <c r="T7673" s="89"/>
    </row>
    <row r="7674" spans="2:20" s="86" customFormat="1" ht="10.199999999999999">
      <c r="B7674" s="87"/>
      <c r="C7674" s="87"/>
      <c r="R7674" s="89"/>
      <c r="S7674" s="89"/>
      <c r="T7674" s="89"/>
    </row>
    <row r="7675" spans="2:20" s="86" customFormat="1" ht="10.199999999999999">
      <c r="B7675" s="87"/>
      <c r="C7675" s="87"/>
      <c r="R7675" s="89"/>
      <c r="S7675" s="89"/>
      <c r="T7675" s="89"/>
    </row>
    <row r="7676" spans="2:20" s="86" customFormat="1" ht="10.199999999999999">
      <c r="B7676" s="87"/>
      <c r="C7676" s="87"/>
      <c r="R7676" s="89"/>
      <c r="S7676" s="89"/>
      <c r="T7676" s="89"/>
    </row>
    <row r="7677" spans="2:20" s="86" customFormat="1" ht="10.199999999999999">
      <c r="B7677" s="87"/>
      <c r="C7677" s="87"/>
      <c r="R7677" s="89"/>
      <c r="S7677" s="89"/>
      <c r="T7677" s="89"/>
    </row>
    <row r="7678" spans="2:20" s="86" customFormat="1" ht="10.199999999999999">
      <c r="B7678" s="87"/>
      <c r="C7678" s="87"/>
      <c r="R7678" s="89"/>
      <c r="S7678" s="89"/>
      <c r="T7678" s="89"/>
    </row>
    <row r="7679" spans="2:20" s="86" customFormat="1" ht="10.199999999999999">
      <c r="B7679" s="87"/>
      <c r="C7679" s="87"/>
      <c r="R7679" s="89"/>
      <c r="S7679" s="89"/>
      <c r="T7679" s="89"/>
    </row>
    <row r="7680" spans="2:20" s="86" customFormat="1" ht="10.199999999999999">
      <c r="B7680" s="87"/>
      <c r="C7680" s="87"/>
      <c r="R7680" s="89"/>
      <c r="S7680" s="89"/>
      <c r="T7680" s="89"/>
    </row>
    <row r="7681" spans="2:20" s="86" customFormat="1" ht="10.199999999999999">
      <c r="B7681" s="87"/>
      <c r="C7681" s="87"/>
      <c r="R7681" s="89"/>
      <c r="S7681" s="89"/>
      <c r="T7681" s="89"/>
    </row>
    <row r="7682" spans="2:20" s="86" customFormat="1" ht="10.199999999999999">
      <c r="B7682" s="87"/>
      <c r="C7682" s="87"/>
      <c r="R7682" s="89"/>
      <c r="S7682" s="89"/>
      <c r="T7682" s="89"/>
    </row>
    <row r="7683" spans="2:20" s="86" customFormat="1" ht="10.199999999999999">
      <c r="B7683" s="87"/>
      <c r="C7683" s="87"/>
      <c r="R7683" s="89"/>
      <c r="S7683" s="89"/>
      <c r="T7683" s="89"/>
    </row>
    <row r="7684" spans="2:20" s="86" customFormat="1" ht="10.199999999999999">
      <c r="B7684" s="87"/>
      <c r="C7684" s="87"/>
      <c r="R7684" s="89"/>
      <c r="S7684" s="89"/>
      <c r="T7684" s="89"/>
    </row>
    <row r="7685" spans="2:20" s="86" customFormat="1" ht="10.199999999999999">
      <c r="B7685" s="87"/>
      <c r="C7685" s="87"/>
      <c r="R7685" s="89"/>
      <c r="S7685" s="89"/>
      <c r="T7685" s="89"/>
    </row>
    <row r="7686" spans="2:20" s="86" customFormat="1" ht="10.199999999999999">
      <c r="B7686" s="87"/>
      <c r="C7686" s="87"/>
      <c r="R7686" s="89"/>
      <c r="S7686" s="89"/>
      <c r="T7686" s="89"/>
    </row>
    <row r="7687" spans="2:20" s="86" customFormat="1" ht="10.199999999999999">
      <c r="B7687" s="87"/>
      <c r="C7687" s="87"/>
      <c r="R7687" s="89"/>
      <c r="S7687" s="89"/>
      <c r="T7687" s="89"/>
    </row>
    <row r="7688" spans="2:20" s="86" customFormat="1" ht="10.199999999999999">
      <c r="B7688" s="87"/>
      <c r="C7688" s="87"/>
      <c r="R7688" s="89"/>
      <c r="S7688" s="89"/>
      <c r="T7688" s="89"/>
    </row>
    <row r="7689" spans="2:20" s="86" customFormat="1" ht="10.199999999999999">
      <c r="B7689" s="87"/>
      <c r="C7689" s="87"/>
      <c r="R7689" s="89"/>
      <c r="S7689" s="89"/>
      <c r="T7689" s="89"/>
    </row>
    <row r="7690" spans="2:20" s="86" customFormat="1" ht="10.199999999999999">
      <c r="B7690" s="87"/>
      <c r="C7690" s="87"/>
      <c r="R7690" s="89"/>
      <c r="S7690" s="89"/>
      <c r="T7690" s="89"/>
    </row>
    <row r="7691" spans="2:20" s="86" customFormat="1" ht="10.199999999999999">
      <c r="B7691" s="87"/>
      <c r="C7691" s="87"/>
      <c r="R7691" s="89"/>
      <c r="S7691" s="89"/>
      <c r="T7691" s="89"/>
    </row>
    <row r="7692" spans="2:20" s="86" customFormat="1" ht="10.199999999999999">
      <c r="B7692" s="87"/>
      <c r="C7692" s="87"/>
      <c r="R7692" s="89"/>
      <c r="S7692" s="89"/>
      <c r="T7692" s="89"/>
    </row>
    <row r="7693" spans="2:20" s="86" customFormat="1" ht="10.199999999999999">
      <c r="B7693" s="87"/>
      <c r="C7693" s="87"/>
      <c r="R7693" s="89"/>
      <c r="S7693" s="89"/>
      <c r="T7693" s="89"/>
    </row>
    <row r="7694" spans="2:20" s="86" customFormat="1" ht="10.199999999999999">
      <c r="B7694" s="87"/>
      <c r="C7694" s="87"/>
      <c r="R7694" s="89"/>
      <c r="S7694" s="89"/>
      <c r="T7694" s="89"/>
    </row>
    <row r="7695" spans="2:20" s="86" customFormat="1" ht="10.199999999999999">
      <c r="B7695" s="87"/>
      <c r="C7695" s="87"/>
      <c r="R7695" s="89"/>
      <c r="S7695" s="89"/>
      <c r="T7695" s="89"/>
    </row>
    <row r="7696" spans="2:20" s="86" customFormat="1" ht="10.199999999999999">
      <c r="B7696" s="87"/>
      <c r="C7696" s="87"/>
      <c r="R7696" s="89"/>
      <c r="S7696" s="89"/>
      <c r="T7696" s="89"/>
    </row>
    <row r="7697" spans="2:20" s="86" customFormat="1" ht="10.199999999999999">
      <c r="B7697" s="87"/>
      <c r="C7697" s="87"/>
      <c r="R7697" s="89"/>
      <c r="S7697" s="89"/>
      <c r="T7697" s="89"/>
    </row>
    <row r="7698" spans="2:20" s="86" customFormat="1" ht="10.199999999999999">
      <c r="B7698" s="87"/>
      <c r="C7698" s="87"/>
      <c r="R7698" s="89"/>
      <c r="S7698" s="89"/>
      <c r="T7698" s="89"/>
    </row>
    <row r="7699" spans="2:20" s="86" customFormat="1" ht="10.199999999999999">
      <c r="B7699" s="87"/>
      <c r="C7699" s="87"/>
      <c r="R7699" s="89"/>
      <c r="S7699" s="89"/>
      <c r="T7699" s="89"/>
    </row>
    <row r="7700" spans="2:20" s="86" customFormat="1" ht="10.199999999999999">
      <c r="B7700" s="87"/>
      <c r="C7700" s="87"/>
      <c r="R7700" s="89"/>
      <c r="S7700" s="89"/>
      <c r="T7700" s="89"/>
    </row>
    <row r="7701" spans="2:20" s="86" customFormat="1" ht="10.199999999999999">
      <c r="B7701" s="87"/>
      <c r="C7701" s="87"/>
      <c r="R7701" s="89"/>
      <c r="S7701" s="89"/>
      <c r="T7701" s="89"/>
    </row>
    <row r="7702" spans="2:20" s="86" customFormat="1" ht="10.199999999999999">
      <c r="B7702" s="87"/>
      <c r="C7702" s="87"/>
      <c r="R7702" s="89"/>
      <c r="S7702" s="89"/>
      <c r="T7702" s="89"/>
    </row>
    <row r="7703" spans="2:20" s="86" customFormat="1" ht="10.199999999999999">
      <c r="B7703" s="87"/>
      <c r="C7703" s="87"/>
      <c r="R7703" s="89"/>
      <c r="S7703" s="89"/>
      <c r="T7703" s="89"/>
    </row>
    <row r="7704" spans="2:20" s="86" customFormat="1" ht="10.199999999999999">
      <c r="B7704" s="87"/>
      <c r="C7704" s="87"/>
      <c r="R7704" s="89"/>
      <c r="S7704" s="89"/>
      <c r="T7704" s="89"/>
    </row>
    <row r="7705" spans="2:20" s="86" customFormat="1" ht="10.199999999999999">
      <c r="B7705" s="87"/>
      <c r="C7705" s="87"/>
      <c r="R7705" s="89"/>
      <c r="S7705" s="89"/>
      <c r="T7705" s="89"/>
    </row>
    <row r="7706" spans="2:20" s="86" customFormat="1" ht="10.199999999999999">
      <c r="B7706" s="87"/>
      <c r="C7706" s="87"/>
      <c r="R7706" s="89"/>
      <c r="S7706" s="89"/>
      <c r="T7706" s="89"/>
    </row>
    <row r="7707" spans="2:20" s="86" customFormat="1" ht="10.199999999999999">
      <c r="B7707" s="87"/>
      <c r="C7707" s="87"/>
      <c r="R7707" s="89"/>
      <c r="S7707" s="89"/>
      <c r="T7707" s="89"/>
    </row>
    <row r="7708" spans="2:20" s="86" customFormat="1" ht="10.199999999999999">
      <c r="B7708" s="87"/>
      <c r="C7708" s="87"/>
      <c r="R7708" s="89"/>
      <c r="S7708" s="89"/>
      <c r="T7708" s="89"/>
    </row>
    <row r="7709" spans="2:20" s="86" customFormat="1" ht="10.199999999999999">
      <c r="B7709" s="87"/>
      <c r="C7709" s="87"/>
      <c r="R7709" s="89"/>
      <c r="S7709" s="89"/>
      <c r="T7709" s="89"/>
    </row>
    <row r="7710" spans="2:20" s="86" customFormat="1" ht="10.199999999999999">
      <c r="B7710" s="87"/>
      <c r="C7710" s="87"/>
      <c r="R7710" s="89"/>
      <c r="S7710" s="89"/>
      <c r="T7710" s="89"/>
    </row>
    <row r="7711" spans="2:20" s="86" customFormat="1" ht="10.199999999999999">
      <c r="B7711" s="87"/>
      <c r="C7711" s="87"/>
      <c r="R7711" s="89"/>
      <c r="S7711" s="89"/>
      <c r="T7711" s="89"/>
    </row>
    <row r="7712" spans="2:20" s="86" customFormat="1" ht="10.199999999999999">
      <c r="B7712" s="87"/>
      <c r="C7712" s="87"/>
      <c r="R7712" s="89"/>
      <c r="S7712" s="89"/>
      <c r="T7712" s="89"/>
    </row>
    <row r="7713" spans="2:20" s="86" customFormat="1" ht="10.199999999999999">
      <c r="B7713" s="87"/>
      <c r="C7713" s="87"/>
      <c r="R7713" s="89"/>
      <c r="S7713" s="89"/>
      <c r="T7713" s="89"/>
    </row>
    <row r="7714" spans="2:20" s="86" customFormat="1" ht="10.199999999999999">
      <c r="B7714" s="87"/>
      <c r="C7714" s="87"/>
      <c r="R7714" s="89"/>
      <c r="S7714" s="89"/>
      <c r="T7714" s="89"/>
    </row>
    <row r="7715" spans="2:20" s="86" customFormat="1" ht="10.199999999999999">
      <c r="B7715" s="87"/>
      <c r="C7715" s="87"/>
      <c r="R7715" s="89"/>
      <c r="S7715" s="89"/>
      <c r="T7715" s="89"/>
    </row>
    <row r="7716" spans="2:20" s="86" customFormat="1" ht="10.199999999999999">
      <c r="B7716" s="87"/>
      <c r="C7716" s="87"/>
      <c r="R7716" s="89"/>
      <c r="S7716" s="89"/>
      <c r="T7716" s="89"/>
    </row>
    <row r="7717" spans="2:20" s="86" customFormat="1" ht="10.199999999999999">
      <c r="B7717" s="87"/>
      <c r="C7717" s="87"/>
      <c r="R7717" s="89"/>
      <c r="S7717" s="89"/>
      <c r="T7717" s="89"/>
    </row>
    <row r="7718" spans="2:20" s="86" customFormat="1" ht="10.199999999999999">
      <c r="B7718" s="87"/>
      <c r="C7718" s="87"/>
      <c r="R7718" s="89"/>
      <c r="S7718" s="89"/>
      <c r="T7718" s="89"/>
    </row>
    <row r="7719" spans="2:20" s="86" customFormat="1" ht="10.199999999999999">
      <c r="B7719" s="87"/>
      <c r="C7719" s="87"/>
      <c r="R7719" s="89"/>
      <c r="S7719" s="89"/>
      <c r="T7719" s="89"/>
    </row>
    <row r="7720" spans="2:20" s="86" customFormat="1" ht="10.199999999999999">
      <c r="B7720" s="87"/>
      <c r="C7720" s="87"/>
      <c r="R7720" s="89"/>
      <c r="S7720" s="89"/>
      <c r="T7720" s="89"/>
    </row>
    <row r="7721" spans="2:20" s="86" customFormat="1" ht="10.199999999999999">
      <c r="B7721" s="87"/>
      <c r="C7721" s="87"/>
      <c r="R7721" s="89"/>
      <c r="S7721" s="89"/>
      <c r="T7721" s="89"/>
    </row>
    <row r="7722" spans="2:20" s="86" customFormat="1" ht="10.199999999999999">
      <c r="B7722" s="87"/>
      <c r="C7722" s="87"/>
      <c r="R7722" s="89"/>
      <c r="S7722" s="89"/>
      <c r="T7722" s="89"/>
    </row>
    <row r="7723" spans="2:20" s="86" customFormat="1" ht="10.199999999999999">
      <c r="B7723" s="87"/>
      <c r="C7723" s="87"/>
      <c r="R7723" s="89"/>
      <c r="S7723" s="89"/>
      <c r="T7723" s="89"/>
    </row>
    <row r="7724" spans="2:20" s="86" customFormat="1" ht="10.199999999999999">
      <c r="B7724" s="87"/>
      <c r="C7724" s="87"/>
      <c r="R7724" s="89"/>
      <c r="S7724" s="89"/>
      <c r="T7724" s="89"/>
    </row>
    <row r="7725" spans="2:20" s="86" customFormat="1" ht="10.199999999999999">
      <c r="B7725" s="87"/>
      <c r="C7725" s="87"/>
      <c r="R7725" s="89"/>
      <c r="S7725" s="89"/>
      <c r="T7725" s="89"/>
    </row>
    <row r="7726" spans="2:20" s="86" customFormat="1" ht="10.199999999999999">
      <c r="B7726" s="87"/>
      <c r="C7726" s="87"/>
      <c r="R7726" s="89"/>
      <c r="S7726" s="89"/>
      <c r="T7726" s="89"/>
    </row>
    <row r="7727" spans="2:20" s="86" customFormat="1" ht="10.199999999999999">
      <c r="B7727" s="87"/>
      <c r="C7727" s="87"/>
      <c r="R7727" s="89"/>
      <c r="S7727" s="89"/>
      <c r="T7727" s="89"/>
    </row>
    <row r="7728" spans="2:20" s="86" customFormat="1" ht="10.199999999999999">
      <c r="B7728" s="87"/>
      <c r="C7728" s="87"/>
      <c r="R7728" s="89"/>
      <c r="S7728" s="89"/>
      <c r="T7728" s="89"/>
    </row>
    <row r="7729" spans="2:20" s="86" customFormat="1" ht="10.199999999999999">
      <c r="B7729" s="87"/>
      <c r="C7729" s="87"/>
      <c r="R7729" s="89"/>
      <c r="S7729" s="89"/>
      <c r="T7729" s="89"/>
    </row>
    <row r="7730" spans="2:20" s="86" customFormat="1" ht="10.199999999999999">
      <c r="B7730" s="87"/>
      <c r="C7730" s="87"/>
      <c r="R7730" s="89"/>
      <c r="S7730" s="89"/>
      <c r="T7730" s="89"/>
    </row>
    <row r="7731" spans="2:20" s="86" customFormat="1" ht="10.199999999999999">
      <c r="B7731" s="87"/>
      <c r="C7731" s="87"/>
      <c r="R7731" s="89"/>
      <c r="S7731" s="89"/>
      <c r="T7731" s="89"/>
    </row>
    <row r="7732" spans="2:20" s="86" customFormat="1" ht="10.199999999999999">
      <c r="B7732" s="87"/>
      <c r="C7732" s="87"/>
      <c r="R7732" s="89"/>
      <c r="S7732" s="89"/>
      <c r="T7732" s="89"/>
    </row>
    <row r="7733" spans="2:20" s="86" customFormat="1" ht="10.199999999999999">
      <c r="B7733" s="87"/>
      <c r="C7733" s="87"/>
      <c r="R7733" s="89"/>
      <c r="S7733" s="89"/>
      <c r="T7733" s="89"/>
    </row>
    <row r="7734" spans="2:20" s="86" customFormat="1" ht="10.199999999999999">
      <c r="B7734" s="87"/>
      <c r="C7734" s="87"/>
      <c r="R7734" s="89"/>
      <c r="S7734" s="89"/>
      <c r="T7734" s="89"/>
    </row>
    <row r="7735" spans="2:20" s="86" customFormat="1" ht="10.199999999999999">
      <c r="B7735" s="87"/>
      <c r="C7735" s="87"/>
      <c r="R7735" s="89"/>
      <c r="S7735" s="89"/>
      <c r="T7735" s="89"/>
    </row>
    <row r="7736" spans="2:20" s="86" customFormat="1" ht="10.199999999999999">
      <c r="B7736" s="87"/>
      <c r="C7736" s="87"/>
      <c r="R7736" s="89"/>
      <c r="S7736" s="89"/>
      <c r="T7736" s="89"/>
    </row>
    <row r="7737" spans="2:20" s="86" customFormat="1" ht="10.199999999999999">
      <c r="B7737" s="87"/>
      <c r="C7737" s="87"/>
      <c r="R7737" s="89"/>
      <c r="S7737" s="89"/>
      <c r="T7737" s="89"/>
    </row>
    <row r="7738" spans="2:20" s="86" customFormat="1" ht="10.199999999999999">
      <c r="B7738" s="87"/>
      <c r="C7738" s="87"/>
      <c r="R7738" s="89"/>
      <c r="S7738" s="89"/>
      <c r="T7738" s="89"/>
    </row>
    <row r="7739" spans="2:20" s="86" customFormat="1" ht="10.199999999999999">
      <c r="B7739" s="87"/>
      <c r="C7739" s="87"/>
      <c r="R7739" s="89"/>
      <c r="S7739" s="89"/>
      <c r="T7739" s="89"/>
    </row>
    <row r="7740" spans="2:20" s="86" customFormat="1" ht="10.199999999999999">
      <c r="B7740" s="87"/>
      <c r="C7740" s="87"/>
      <c r="R7740" s="89"/>
      <c r="S7740" s="89"/>
      <c r="T7740" s="89"/>
    </row>
    <row r="7741" spans="2:20" s="86" customFormat="1" ht="10.199999999999999">
      <c r="B7741" s="87"/>
      <c r="C7741" s="87"/>
      <c r="R7741" s="89"/>
      <c r="S7741" s="89"/>
      <c r="T7741" s="89"/>
    </row>
    <row r="7742" spans="2:20" s="86" customFormat="1" ht="10.199999999999999">
      <c r="B7742" s="87"/>
      <c r="C7742" s="87"/>
      <c r="R7742" s="89"/>
      <c r="S7742" s="89"/>
      <c r="T7742" s="89"/>
    </row>
    <row r="7743" spans="2:20" s="86" customFormat="1" ht="10.199999999999999">
      <c r="B7743" s="87"/>
      <c r="C7743" s="87"/>
      <c r="R7743" s="89"/>
      <c r="S7743" s="89"/>
      <c r="T7743" s="89"/>
    </row>
    <row r="7744" spans="2:20" s="86" customFormat="1" ht="10.199999999999999">
      <c r="B7744" s="87"/>
      <c r="C7744" s="87"/>
      <c r="R7744" s="89"/>
      <c r="S7744" s="89"/>
      <c r="T7744" s="89"/>
    </row>
    <row r="7745" spans="2:20" s="86" customFormat="1" ht="10.199999999999999">
      <c r="B7745" s="87"/>
      <c r="C7745" s="87"/>
      <c r="R7745" s="89"/>
      <c r="S7745" s="89"/>
      <c r="T7745" s="89"/>
    </row>
    <row r="7746" spans="2:20" s="86" customFormat="1" ht="10.199999999999999">
      <c r="B7746" s="87"/>
      <c r="C7746" s="87"/>
      <c r="R7746" s="89"/>
      <c r="S7746" s="89"/>
      <c r="T7746" s="89"/>
    </row>
    <row r="7747" spans="2:20" s="86" customFormat="1" ht="10.199999999999999">
      <c r="B7747" s="87"/>
      <c r="C7747" s="87"/>
      <c r="R7747" s="89"/>
      <c r="S7747" s="89"/>
      <c r="T7747" s="89"/>
    </row>
    <row r="7748" spans="2:20" s="86" customFormat="1" ht="10.199999999999999">
      <c r="B7748" s="87"/>
      <c r="C7748" s="87"/>
      <c r="R7748" s="89"/>
      <c r="S7748" s="89"/>
      <c r="T7748" s="89"/>
    </row>
    <row r="7749" spans="2:20" s="86" customFormat="1" ht="10.199999999999999">
      <c r="B7749" s="87"/>
      <c r="C7749" s="87"/>
      <c r="R7749" s="89"/>
      <c r="S7749" s="89"/>
      <c r="T7749" s="89"/>
    </row>
    <row r="7750" spans="2:20" s="86" customFormat="1" ht="10.199999999999999">
      <c r="B7750" s="87"/>
      <c r="C7750" s="87"/>
      <c r="R7750" s="89"/>
      <c r="S7750" s="89"/>
      <c r="T7750" s="89"/>
    </row>
    <row r="7751" spans="2:20" s="86" customFormat="1" ht="10.199999999999999">
      <c r="B7751" s="87"/>
      <c r="C7751" s="87"/>
      <c r="R7751" s="89"/>
      <c r="S7751" s="89"/>
      <c r="T7751" s="89"/>
    </row>
    <row r="7752" spans="2:20" s="86" customFormat="1" ht="10.199999999999999">
      <c r="B7752" s="87"/>
      <c r="C7752" s="87"/>
      <c r="R7752" s="89"/>
      <c r="S7752" s="89"/>
      <c r="T7752" s="89"/>
    </row>
    <row r="7753" spans="2:20" s="86" customFormat="1" ht="10.199999999999999">
      <c r="B7753" s="87"/>
      <c r="C7753" s="87"/>
      <c r="R7753" s="89"/>
      <c r="S7753" s="89"/>
      <c r="T7753" s="89"/>
    </row>
    <row r="7754" spans="2:20" s="86" customFormat="1" ht="10.199999999999999">
      <c r="B7754" s="87"/>
      <c r="C7754" s="87"/>
      <c r="R7754" s="89"/>
      <c r="S7754" s="89"/>
      <c r="T7754" s="89"/>
    </row>
    <row r="7755" spans="2:20" s="86" customFormat="1" ht="10.199999999999999">
      <c r="B7755" s="87"/>
      <c r="C7755" s="87"/>
      <c r="R7755" s="89"/>
      <c r="S7755" s="89"/>
      <c r="T7755" s="89"/>
    </row>
    <row r="7756" spans="2:20" s="86" customFormat="1" ht="10.199999999999999">
      <c r="B7756" s="87"/>
      <c r="C7756" s="87"/>
      <c r="R7756" s="89"/>
      <c r="S7756" s="89"/>
      <c r="T7756" s="89"/>
    </row>
    <row r="7757" spans="2:20" s="86" customFormat="1" ht="10.199999999999999">
      <c r="B7757" s="87"/>
      <c r="C7757" s="87"/>
      <c r="R7757" s="89"/>
      <c r="S7757" s="89"/>
      <c r="T7757" s="89"/>
    </row>
    <row r="7758" spans="2:20" s="86" customFormat="1" ht="10.199999999999999">
      <c r="B7758" s="87"/>
      <c r="C7758" s="87"/>
      <c r="R7758" s="89"/>
      <c r="S7758" s="89"/>
      <c r="T7758" s="89"/>
    </row>
    <row r="7759" spans="2:20" s="86" customFormat="1" ht="10.199999999999999">
      <c r="B7759" s="87"/>
      <c r="C7759" s="87"/>
      <c r="R7759" s="89"/>
      <c r="S7759" s="89"/>
      <c r="T7759" s="89"/>
    </row>
    <row r="7760" spans="2:20" s="86" customFormat="1" ht="10.199999999999999">
      <c r="B7760" s="87"/>
      <c r="C7760" s="87"/>
      <c r="R7760" s="89"/>
      <c r="S7760" s="89"/>
      <c r="T7760" s="89"/>
    </row>
    <row r="7761" spans="2:20" s="86" customFormat="1" ht="10.199999999999999">
      <c r="B7761" s="87"/>
      <c r="C7761" s="87"/>
      <c r="R7761" s="89"/>
      <c r="S7761" s="89"/>
      <c r="T7761" s="89"/>
    </row>
    <row r="7762" spans="2:20" s="86" customFormat="1" ht="10.199999999999999">
      <c r="B7762" s="87"/>
      <c r="C7762" s="87"/>
      <c r="R7762" s="89"/>
      <c r="S7762" s="89"/>
      <c r="T7762" s="89"/>
    </row>
    <row r="7763" spans="2:20" s="86" customFormat="1" ht="10.199999999999999">
      <c r="B7763" s="87"/>
      <c r="C7763" s="87"/>
      <c r="R7763" s="89"/>
      <c r="S7763" s="89"/>
      <c r="T7763" s="89"/>
    </row>
    <row r="7764" spans="2:20" s="86" customFormat="1" ht="10.199999999999999">
      <c r="B7764" s="87"/>
      <c r="C7764" s="87"/>
      <c r="R7764" s="89"/>
      <c r="S7764" s="89"/>
      <c r="T7764" s="89"/>
    </row>
    <row r="7765" spans="2:20" s="86" customFormat="1" ht="10.199999999999999">
      <c r="B7765" s="87"/>
      <c r="C7765" s="87"/>
      <c r="R7765" s="89"/>
      <c r="S7765" s="89"/>
      <c r="T7765" s="89"/>
    </row>
    <row r="7766" spans="2:20" s="86" customFormat="1" ht="10.199999999999999">
      <c r="B7766" s="87"/>
      <c r="C7766" s="87"/>
      <c r="R7766" s="89"/>
      <c r="S7766" s="89"/>
      <c r="T7766" s="89"/>
    </row>
    <row r="7767" spans="2:20" s="86" customFormat="1" ht="10.199999999999999">
      <c r="B7767" s="87"/>
      <c r="C7767" s="87"/>
      <c r="R7767" s="89"/>
      <c r="S7767" s="89"/>
      <c r="T7767" s="89"/>
    </row>
    <row r="7768" spans="2:20" s="86" customFormat="1" ht="10.199999999999999">
      <c r="B7768" s="87"/>
      <c r="C7768" s="87"/>
      <c r="R7768" s="89"/>
      <c r="S7768" s="89"/>
      <c r="T7768" s="89"/>
    </row>
    <row r="7769" spans="2:20" s="86" customFormat="1" ht="10.199999999999999">
      <c r="B7769" s="87"/>
      <c r="C7769" s="87"/>
      <c r="R7769" s="89"/>
      <c r="S7769" s="89"/>
      <c r="T7769" s="89"/>
    </row>
    <row r="7770" spans="2:20" s="86" customFormat="1" ht="10.199999999999999">
      <c r="B7770" s="87"/>
      <c r="C7770" s="87"/>
      <c r="R7770" s="89"/>
      <c r="S7770" s="89"/>
      <c r="T7770" s="89"/>
    </row>
    <row r="7771" spans="2:20" s="86" customFormat="1" ht="10.199999999999999">
      <c r="B7771" s="87"/>
      <c r="C7771" s="87"/>
      <c r="R7771" s="89"/>
      <c r="S7771" s="89"/>
      <c r="T7771" s="89"/>
    </row>
    <row r="7772" spans="2:20" s="86" customFormat="1" ht="10.199999999999999">
      <c r="B7772" s="87"/>
      <c r="C7772" s="87"/>
      <c r="R7772" s="89"/>
      <c r="S7772" s="89"/>
      <c r="T7772" s="89"/>
    </row>
    <row r="7773" spans="2:20" s="86" customFormat="1" ht="10.199999999999999">
      <c r="B7773" s="87"/>
      <c r="C7773" s="87"/>
      <c r="R7773" s="89"/>
      <c r="S7773" s="89"/>
      <c r="T7773" s="89"/>
    </row>
    <row r="7774" spans="2:20" s="86" customFormat="1" ht="10.199999999999999">
      <c r="B7774" s="87"/>
      <c r="C7774" s="87"/>
      <c r="R7774" s="89"/>
      <c r="S7774" s="89"/>
      <c r="T7774" s="89"/>
    </row>
    <row r="7775" spans="2:20" s="86" customFormat="1" ht="10.199999999999999">
      <c r="B7775" s="87"/>
      <c r="C7775" s="87"/>
      <c r="R7775" s="89"/>
      <c r="S7775" s="89"/>
      <c r="T7775" s="89"/>
    </row>
    <row r="7776" spans="2:20" s="86" customFormat="1" ht="10.199999999999999">
      <c r="B7776" s="87"/>
      <c r="C7776" s="87"/>
      <c r="R7776" s="89"/>
      <c r="S7776" s="89"/>
      <c r="T7776" s="89"/>
    </row>
    <row r="7777" spans="2:20" s="86" customFormat="1" ht="10.199999999999999">
      <c r="B7777" s="87"/>
      <c r="C7777" s="87"/>
      <c r="R7777" s="89"/>
      <c r="S7777" s="89"/>
      <c r="T7777" s="89"/>
    </row>
    <row r="7778" spans="2:20" s="86" customFormat="1" ht="10.199999999999999">
      <c r="B7778" s="87"/>
      <c r="C7778" s="87"/>
      <c r="R7778" s="89"/>
      <c r="S7778" s="89"/>
      <c r="T7778" s="89"/>
    </row>
    <row r="7779" spans="2:20" s="86" customFormat="1" ht="10.199999999999999">
      <c r="B7779" s="87"/>
      <c r="C7779" s="87"/>
      <c r="R7779" s="89"/>
      <c r="S7779" s="89"/>
      <c r="T7779" s="89"/>
    </row>
    <row r="7780" spans="2:20" s="86" customFormat="1" ht="10.199999999999999">
      <c r="B7780" s="87"/>
      <c r="C7780" s="87"/>
      <c r="R7780" s="89"/>
      <c r="S7780" s="89"/>
      <c r="T7780" s="89"/>
    </row>
    <row r="7781" spans="2:20" s="86" customFormat="1" ht="10.199999999999999">
      <c r="B7781" s="87"/>
      <c r="C7781" s="87"/>
      <c r="R7781" s="89"/>
      <c r="S7781" s="89"/>
      <c r="T7781" s="89"/>
    </row>
    <row r="7782" spans="2:20" s="86" customFormat="1" ht="10.199999999999999">
      <c r="B7782" s="87"/>
      <c r="C7782" s="87"/>
      <c r="R7782" s="89"/>
      <c r="S7782" s="89"/>
      <c r="T7782" s="89"/>
    </row>
    <row r="7783" spans="2:20" s="86" customFormat="1" ht="10.199999999999999">
      <c r="B7783" s="87"/>
      <c r="C7783" s="87"/>
      <c r="R7783" s="89"/>
      <c r="S7783" s="89"/>
      <c r="T7783" s="89"/>
    </row>
    <row r="7784" spans="2:20" s="86" customFormat="1" ht="10.199999999999999">
      <c r="B7784" s="87"/>
      <c r="C7784" s="87"/>
      <c r="R7784" s="89"/>
      <c r="S7784" s="89"/>
      <c r="T7784" s="89"/>
    </row>
    <row r="7785" spans="2:20" s="86" customFormat="1" ht="10.199999999999999">
      <c r="B7785" s="87"/>
      <c r="C7785" s="87"/>
      <c r="R7785" s="89"/>
      <c r="S7785" s="89"/>
      <c r="T7785" s="89"/>
    </row>
    <row r="7786" spans="2:20" s="86" customFormat="1" ht="10.199999999999999">
      <c r="B7786" s="87"/>
      <c r="C7786" s="87"/>
      <c r="R7786" s="89"/>
      <c r="S7786" s="89"/>
      <c r="T7786" s="89"/>
    </row>
    <row r="7787" spans="2:20" s="86" customFormat="1" ht="10.199999999999999">
      <c r="B7787" s="87"/>
      <c r="C7787" s="87"/>
      <c r="R7787" s="89"/>
      <c r="S7787" s="89"/>
      <c r="T7787" s="89"/>
    </row>
    <row r="7788" spans="2:20" s="86" customFormat="1" ht="10.199999999999999">
      <c r="B7788" s="87"/>
      <c r="C7788" s="87"/>
      <c r="R7788" s="89"/>
      <c r="S7788" s="89"/>
      <c r="T7788" s="89"/>
    </row>
    <row r="7789" spans="2:20" s="86" customFormat="1" ht="10.199999999999999">
      <c r="B7789" s="87"/>
      <c r="C7789" s="87"/>
      <c r="R7789" s="89"/>
      <c r="S7789" s="89"/>
      <c r="T7789" s="89"/>
    </row>
    <row r="7790" spans="2:20" s="86" customFormat="1" ht="10.199999999999999">
      <c r="B7790" s="87"/>
      <c r="C7790" s="87"/>
      <c r="R7790" s="89"/>
      <c r="S7790" s="89"/>
      <c r="T7790" s="89"/>
    </row>
    <row r="7791" spans="2:20" s="86" customFormat="1" ht="10.199999999999999">
      <c r="B7791" s="87"/>
      <c r="C7791" s="87"/>
      <c r="R7791" s="89"/>
      <c r="S7791" s="89"/>
      <c r="T7791" s="89"/>
    </row>
    <row r="7792" spans="2:20" s="86" customFormat="1" ht="10.199999999999999">
      <c r="B7792" s="87"/>
      <c r="C7792" s="87"/>
      <c r="R7792" s="89"/>
      <c r="S7792" s="89"/>
      <c r="T7792" s="89"/>
    </row>
    <row r="7793" spans="2:20" s="86" customFormat="1" ht="10.199999999999999">
      <c r="B7793" s="87"/>
      <c r="C7793" s="87"/>
      <c r="R7793" s="89"/>
      <c r="S7793" s="89"/>
      <c r="T7793" s="89"/>
    </row>
    <row r="7794" spans="2:20" s="86" customFormat="1" ht="10.199999999999999">
      <c r="B7794" s="87"/>
      <c r="C7794" s="87"/>
      <c r="R7794" s="89"/>
      <c r="S7794" s="89"/>
      <c r="T7794" s="89"/>
    </row>
    <row r="7795" spans="2:20" s="86" customFormat="1" ht="10.199999999999999">
      <c r="B7795" s="87"/>
      <c r="C7795" s="87"/>
      <c r="R7795" s="89"/>
      <c r="S7795" s="89"/>
      <c r="T7795" s="89"/>
    </row>
    <row r="7796" spans="2:20" s="86" customFormat="1" ht="10.199999999999999">
      <c r="B7796" s="87"/>
      <c r="C7796" s="87"/>
      <c r="R7796" s="89"/>
      <c r="S7796" s="89"/>
      <c r="T7796" s="89"/>
    </row>
    <row r="7797" spans="2:20" s="86" customFormat="1" ht="10.199999999999999">
      <c r="B7797" s="87"/>
      <c r="C7797" s="87"/>
      <c r="R7797" s="89"/>
      <c r="S7797" s="89"/>
      <c r="T7797" s="89"/>
    </row>
    <row r="7798" spans="2:20" s="86" customFormat="1" ht="10.199999999999999">
      <c r="B7798" s="87"/>
      <c r="C7798" s="87"/>
      <c r="R7798" s="89"/>
      <c r="S7798" s="89"/>
      <c r="T7798" s="89"/>
    </row>
    <row r="7799" spans="2:20" s="86" customFormat="1" ht="10.199999999999999">
      <c r="B7799" s="87"/>
      <c r="C7799" s="87"/>
      <c r="R7799" s="89"/>
      <c r="S7799" s="89"/>
      <c r="T7799" s="89"/>
    </row>
    <row r="7800" spans="2:20" s="86" customFormat="1" ht="10.199999999999999">
      <c r="B7800" s="87"/>
      <c r="C7800" s="87"/>
      <c r="R7800" s="89"/>
      <c r="S7800" s="89"/>
      <c r="T7800" s="89"/>
    </row>
    <row r="7801" spans="2:20" s="86" customFormat="1" ht="10.199999999999999">
      <c r="B7801" s="87"/>
      <c r="C7801" s="87"/>
      <c r="R7801" s="89"/>
      <c r="S7801" s="89"/>
      <c r="T7801" s="89"/>
    </row>
    <row r="7802" spans="2:20" s="86" customFormat="1" ht="10.199999999999999">
      <c r="B7802" s="87"/>
      <c r="C7802" s="87"/>
      <c r="R7802" s="89"/>
      <c r="S7802" s="89"/>
      <c r="T7802" s="89"/>
    </row>
    <row r="7803" spans="2:20" s="86" customFormat="1" ht="10.199999999999999">
      <c r="B7803" s="87"/>
      <c r="C7803" s="87"/>
      <c r="R7803" s="89"/>
      <c r="S7803" s="89"/>
      <c r="T7803" s="89"/>
    </row>
    <row r="7804" spans="2:20" s="86" customFormat="1" ht="10.199999999999999">
      <c r="B7804" s="87"/>
      <c r="C7804" s="87"/>
      <c r="R7804" s="89"/>
      <c r="S7804" s="89"/>
      <c r="T7804" s="89"/>
    </row>
    <row r="7805" spans="2:20" s="86" customFormat="1" ht="10.199999999999999">
      <c r="B7805" s="87"/>
      <c r="C7805" s="87"/>
      <c r="R7805" s="89"/>
      <c r="S7805" s="89"/>
      <c r="T7805" s="89"/>
    </row>
    <row r="7806" spans="2:20" s="86" customFormat="1" ht="10.199999999999999">
      <c r="B7806" s="87"/>
      <c r="C7806" s="87"/>
      <c r="R7806" s="89"/>
      <c r="S7806" s="89"/>
      <c r="T7806" s="89"/>
    </row>
    <row r="7807" spans="2:20" s="86" customFormat="1" ht="10.199999999999999">
      <c r="B7807" s="87"/>
      <c r="C7807" s="87"/>
      <c r="R7807" s="89"/>
      <c r="S7807" s="89"/>
      <c r="T7807" s="89"/>
    </row>
    <row r="7808" spans="2:20" s="86" customFormat="1" ht="10.199999999999999">
      <c r="B7808" s="87"/>
      <c r="C7808" s="87"/>
      <c r="R7808" s="89"/>
      <c r="S7808" s="89"/>
      <c r="T7808" s="89"/>
    </row>
    <row r="7809" spans="2:20" s="86" customFormat="1" ht="10.199999999999999">
      <c r="B7809" s="87"/>
      <c r="C7809" s="87"/>
      <c r="R7809" s="89"/>
      <c r="S7809" s="89"/>
      <c r="T7809" s="89"/>
    </row>
    <row r="7810" spans="2:20" s="86" customFormat="1" ht="10.199999999999999">
      <c r="B7810" s="87"/>
      <c r="C7810" s="87"/>
      <c r="R7810" s="89"/>
      <c r="S7810" s="89"/>
      <c r="T7810" s="89"/>
    </row>
    <row r="7811" spans="2:20" s="86" customFormat="1" ht="10.199999999999999">
      <c r="B7811" s="87"/>
      <c r="C7811" s="87"/>
      <c r="R7811" s="89"/>
      <c r="S7811" s="89"/>
      <c r="T7811" s="89"/>
    </row>
    <row r="7812" spans="2:20" s="86" customFormat="1" ht="10.199999999999999">
      <c r="B7812" s="87"/>
      <c r="C7812" s="87"/>
      <c r="R7812" s="89"/>
      <c r="S7812" s="89"/>
      <c r="T7812" s="89"/>
    </row>
    <row r="7813" spans="2:20" s="86" customFormat="1" ht="10.199999999999999">
      <c r="B7813" s="87"/>
      <c r="C7813" s="87"/>
      <c r="R7813" s="89"/>
      <c r="S7813" s="89"/>
      <c r="T7813" s="89"/>
    </row>
    <row r="7814" spans="2:20" s="86" customFormat="1" ht="10.199999999999999">
      <c r="B7814" s="87"/>
      <c r="C7814" s="87"/>
      <c r="R7814" s="89"/>
      <c r="S7814" s="89"/>
      <c r="T7814" s="89"/>
    </row>
    <row r="7815" spans="2:20" s="86" customFormat="1" ht="10.199999999999999">
      <c r="B7815" s="87"/>
      <c r="C7815" s="87"/>
      <c r="R7815" s="89"/>
      <c r="S7815" s="89"/>
      <c r="T7815" s="89"/>
    </row>
    <row r="7816" spans="2:20" s="86" customFormat="1" ht="10.199999999999999">
      <c r="B7816" s="87"/>
      <c r="C7816" s="87"/>
      <c r="R7816" s="89"/>
      <c r="S7816" s="89"/>
      <c r="T7816" s="89"/>
    </row>
    <row r="7817" spans="2:20" s="86" customFormat="1" ht="10.199999999999999">
      <c r="B7817" s="87"/>
      <c r="C7817" s="87"/>
      <c r="R7817" s="89"/>
      <c r="S7817" s="89"/>
      <c r="T7817" s="89"/>
    </row>
    <row r="7818" spans="2:20" s="86" customFormat="1" ht="10.199999999999999">
      <c r="B7818" s="87"/>
      <c r="C7818" s="87"/>
      <c r="R7818" s="89"/>
      <c r="S7818" s="89"/>
      <c r="T7818" s="89"/>
    </row>
    <row r="7819" spans="2:20" s="86" customFormat="1" ht="10.199999999999999">
      <c r="B7819" s="87"/>
      <c r="C7819" s="87"/>
      <c r="R7819" s="89"/>
      <c r="S7819" s="89"/>
      <c r="T7819" s="89"/>
    </row>
    <row r="7820" spans="2:20" s="86" customFormat="1" ht="10.199999999999999">
      <c r="B7820" s="87"/>
      <c r="C7820" s="87"/>
      <c r="R7820" s="89"/>
      <c r="S7820" s="89"/>
      <c r="T7820" s="89"/>
    </row>
    <row r="7821" spans="2:20" s="86" customFormat="1" ht="10.199999999999999">
      <c r="B7821" s="87"/>
      <c r="C7821" s="87"/>
      <c r="R7821" s="89"/>
      <c r="S7821" s="89"/>
      <c r="T7821" s="89"/>
    </row>
    <row r="7822" spans="2:20" s="86" customFormat="1" ht="10.199999999999999">
      <c r="B7822" s="87"/>
      <c r="C7822" s="87"/>
      <c r="R7822" s="89"/>
      <c r="S7822" s="89"/>
      <c r="T7822" s="89"/>
    </row>
    <row r="7823" spans="2:20" s="86" customFormat="1" ht="10.199999999999999">
      <c r="B7823" s="87"/>
      <c r="C7823" s="87"/>
      <c r="R7823" s="89"/>
      <c r="S7823" s="89"/>
      <c r="T7823" s="89"/>
    </row>
    <row r="7824" spans="2:20" s="86" customFormat="1" ht="10.199999999999999">
      <c r="B7824" s="87"/>
      <c r="C7824" s="87"/>
      <c r="R7824" s="89"/>
      <c r="S7824" s="89"/>
      <c r="T7824" s="89"/>
    </row>
    <row r="7825" spans="2:20" s="86" customFormat="1" ht="10.199999999999999">
      <c r="B7825" s="87"/>
      <c r="C7825" s="87"/>
      <c r="R7825" s="89"/>
      <c r="S7825" s="89"/>
      <c r="T7825" s="89"/>
    </row>
    <row r="7826" spans="2:20" s="86" customFormat="1" ht="10.199999999999999">
      <c r="B7826" s="87"/>
      <c r="C7826" s="87"/>
      <c r="R7826" s="89"/>
      <c r="S7826" s="89"/>
      <c r="T7826" s="89"/>
    </row>
    <row r="7827" spans="2:20" s="86" customFormat="1" ht="10.199999999999999">
      <c r="B7827" s="87"/>
      <c r="C7827" s="87"/>
      <c r="R7827" s="89"/>
      <c r="S7827" s="89"/>
      <c r="T7827" s="89"/>
    </row>
    <row r="7828" spans="2:20" s="86" customFormat="1" ht="10.199999999999999">
      <c r="B7828" s="87"/>
      <c r="C7828" s="87"/>
      <c r="R7828" s="89"/>
      <c r="S7828" s="89"/>
      <c r="T7828" s="89"/>
    </row>
    <row r="7829" spans="2:20" s="86" customFormat="1" ht="10.199999999999999">
      <c r="B7829" s="87"/>
      <c r="C7829" s="87"/>
      <c r="R7829" s="89"/>
      <c r="S7829" s="89"/>
      <c r="T7829" s="89"/>
    </row>
    <row r="7830" spans="2:20" s="86" customFormat="1" ht="10.199999999999999">
      <c r="B7830" s="87"/>
      <c r="C7830" s="87"/>
      <c r="R7830" s="89"/>
      <c r="S7830" s="89"/>
      <c r="T7830" s="89"/>
    </row>
    <row r="7831" spans="2:20" s="86" customFormat="1" ht="10.199999999999999">
      <c r="B7831" s="87"/>
      <c r="C7831" s="87"/>
      <c r="R7831" s="89"/>
      <c r="S7831" s="89"/>
      <c r="T7831" s="89"/>
    </row>
    <row r="7832" spans="2:20" s="86" customFormat="1" ht="10.199999999999999">
      <c r="B7832" s="87"/>
      <c r="C7832" s="87"/>
      <c r="R7832" s="89"/>
      <c r="S7832" s="89"/>
      <c r="T7832" s="89"/>
    </row>
    <row r="7833" spans="2:20" s="86" customFormat="1" ht="10.199999999999999">
      <c r="B7833" s="87"/>
      <c r="C7833" s="87"/>
      <c r="R7833" s="89"/>
      <c r="S7833" s="89"/>
      <c r="T7833" s="89"/>
    </row>
    <row r="7834" spans="2:20" s="86" customFormat="1" ht="10.199999999999999">
      <c r="B7834" s="87"/>
      <c r="C7834" s="87"/>
      <c r="R7834" s="89"/>
      <c r="S7834" s="89"/>
      <c r="T7834" s="89"/>
    </row>
    <row r="7835" spans="2:20" s="86" customFormat="1" ht="10.199999999999999">
      <c r="B7835" s="87"/>
      <c r="C7835" s="87"/>
      <c r="R7835" s="89"/>
      <c r="S7835" s="89"/>
      <c r="T7835" s="89"/>
    </row>
    <row r="7836" spans="2:20" s="86" customFormat="1" ht="10.199999999999999">
      <c r="B7836" s="87"/>
      <c r="C7836" s="87"/>
      <c r="R7836" s="89"/>
      <c r="S7836" s="89"/>
      <c r="T7836" s="89"/>
    </row>
    <row r="7837" spans="2:20" s="86" customFormat="1" ht="10.199999999999999">
      <c r="B7837" s="87"/>
      <c r="C7837" s="87"/>
      <c r="R7837" s="89"/>
      <c r="S7837" s="89"/>
      <c r="T7837" s="89"/>
    </row>
    <row r="7838" spans="2:20" s="86" customFormat="1" ht="10.199999999999999">
      <c r="B7838" s="87"/>
      <c r="C7838" s="87"/>
      <c r="R7838" s="89"/>
      <c r="S7838" s="89"/>
      <c r="T7838" s="89"/>
    </row>
    <row r="7839" spans="2:20" s="86" customFormat="1" ht="10.199999999999999">
      <c r="B7839" s="87"/>
      <c r="C7839" s="87"/>
      <c r="R7839" s="89"/>
      <c r="S7839" s="89"/>
      <c r="T7839" s="89"/>
    </row>
    <row r="7840" spans="2:20" s="86" customFormat="1" ht="10.199999999999999">
      <c r="B7840" s="87"/>
      <c r="C7840" s="87"/>
      <c r="R7840" s="89"/>
      <c r="S7840" s="89"/>
      <c r="T7840" s="89"/>
    </row>
    <row r="7841" spans="2:20" s="86" customFormat="1" ht="10.199999999999999">
      <c r="B7841" s="87"/>
      <c r="C7841" s="87"/>
      <c r="R7841" s="89"/>
      <c r="S7841" s="89"/>
      <c r="T7841" s="89"/>
    </row>
    <row r="7842" spans="2:20" s="86" customFormat="1" ht="10.199999999999999">
      <c r="B7842" s="87"/>
      <c r="C7842" s="87"/>
      <c r="R7842" s="89"/>
      <c r="S7842" s="89"/>
      <c r="T7842" s="89"/>
    </row>
    <row r="7843" spans="2:20" s="86" customFormat="1" ht="10.199999999999999">
      <c r="B7843" s="87"/>
      <c r="C7843" s="87"/>
      <c r="R7843" s="89"/>
      <c r="S7843" s="89"/>
      <c r="T7843" s="89"/>
    </row>
    <row r="7844" spans="2:20" s="86" customFormat="1" ht="10.199999999999999">
      <c r="B7844" s="87"/>
      <c r="C7844" s="87"/>
      <c r="R7844" s="89"/>
      <c r="S7844" s="89"/>
      <c r="T7844" s="89"/>
    </row>
    <row r="7845" spans="2:20" s="86" customFormat="1" ht="10.199999999999999">
      <c r="B7845" s="87"/>
      <c r="C7845" s="87"/>
      <c r="R7845" s="89"/>
      <c r="S7845" s="89"/>
      <c r="T7845" s="89"/>
    </row>
    <row r="7846" spans="2:20" s="86" customFormat="1" ht="10.199999999999999">
      <c r="B7846" s="87"/>
      <c r="C7846" s="87"/>
      <c r="R7846" s="89"/>
      <c r="S7846" s="89"/>
      <c r="T7846" s="89"/>
    </row>
    <row r="7847" spans="2:20" s="86" customFormat="1" ht="10.199999999999999">
      <c r="B7847" s="87"/>
      <c r="C7847" s="87"/>
      <c r="R7847" s="89"/>
      <c r="S7847" s="89"/>
      <c r="T7847" s="89"/>
    </row>
    <row r="7848" spans="2:20" s="86" customFormat="1" ht="10.199999999999999">
      <c r="B7848" s="87"/>
      <c r="C7848" s="87"/>
      <c r="R7848" s="89"/>
      <c r="S7848" s="89"/>
      <c r="T7848" s="89"/>
    </row>
    <row r="7849" spans="2:20" s="86" customFormat="1" ht="10.199999999999999">
      <c r="B7849" s="87"/>
      <c r="C7849" s="87"/>
      <c r="R7849" s="89"/>
      <c r="S7849" s="89"/>
      <c r="T7849" s="89"/>
    </row>
    <row r="7850" spans="2:20" s="86" customFormat="1" ht="10.199999999999999">
      <c r="B7850" s="87"/>
      <c r="C7850" s="87"/>
      <c r="R7850" s="89"/>
      <c r="S7850" s="89"/>
      <c r="T7850" s="89"/>
    </row>
    <row r="7851" spans="2:20" s="86" customFormat="1" ht="10.199999999999999">
      <c r="B7851" s="87"/>
      <c r="C7851" s="87"/>
      <c r="R7851" s="89"/>
      <c r="S7851" s="89"/>
      <c r="T7851" s="89"/>
    </row>
    <row r="7852" spans="2:20" s="86" customFormat="1" ht="10.199999999999999">
      <c r="B7852" s="87"/>
      <c r="C7852" s="87"/>
      <c r="R7852" s="89"/>
      <c r="S7852" s="89"/>
      <c r="T7852" s="89"/>
    </row>
    <row r="7853" spans="2:20" s="86" customFormat="1" ht="10.199999999999999">
      <c r="B7853" s="87"/>
      <c r="C7853" s="87"/>
      <c r="R7853" s="89"/>
      <c r="S7853" s="89"/>
      <c r="T7853" s="89"/>
    </row>
    <row r="7854" spans="2:20" s="86" customFormat="1" ht="10.199999999999999">
      <c r="B7854" s="87"/>
      <c r="C7854" s="87"/>
      <c r="R7854" s="89"/>
      <c r="S7854" s="89"/>
      <c r="T7854" s="89"/>
    </row>
    <row r="7855" spans="2:20" s="86" customFormat="1" ht="10.199999999999999">
      <c r="B7855" s="87"/>
      <c r="C7855" s="87"/>
      <c r="R7855" s="89"/>
      <c r="S7855" s="89"/>
      <c r="T7855" s="89"/>
    </row>
    <row r="7856" spans="2:20" s="86" customFormat="1" ht="10.199999999999999">
      <c r="B7856" s="87"/>
      <c r="C7856" s="87"/>
      <c r="R7856" s="89"/>
      <c r="S7856" s="89"/>
      <c r="T7856" s="89"/>
    </row>
    <row r="7857" spans="2:20" s="86" customFormat="1" ht="10.199999999999999">
      <c r="B7857" s="87"/>
      <c r="C7857" s="87"/>
      <c r="R7857" s="89"/>
      <c r="S7857" s="89"/>
      <c r="T7857" s="89"/>
    </row>
    <row r="7858" spans="2:20" s="86" customFormat="1" ht="10.199999999999999">
      <c r="B7858" s="87"/>
      <c r="C7858" s="87"/>
      <c r="R7858" s="89"/>
      <c r="S7858" s="89"/>
      <c r="T7858" s="89"/>
    </row>
    <row r="7859" spans="2:20" s="86" customFormat="1" ht="10.199999999999999">
      <c r="B7859" s="87"/>
      <c r="C7859" s="87"/>
      <c r="R7859" s="89"/>
      <c r="S7859" s="89"/>
      <c r="T7859" s="89"/>
    </row>
    <row r="7860" spans="2:20" s="86" customFormat="1" ht="10.199999999999999">
      <c r="B7860" s="87"/>
      <c r="C7860" s="87"/>
      <c r="R7860" s="89"/>
      <c r="S7860" s="89"/>
      <c r="T7860" s="89"/>
    </row>
    <row r="7861" spans="2:20" s="86" customFormat="1" ht="10.199999999999999">
      <c r="B7861" s="87"/>
      <c r="C7861" s="87"/>
      <c r="R7861" s="89"/>
      <c r="S7861" s="89"/>
      <c r="T7861" s="89"/>
    </row>
    <row r="7862" spans="2:20" s="86" customFormat="1" ht="10.199999999999999">
      <c r="B7862" s="87"/>
      <c r="C7862" s="87"/>
      <c r="R7862" s="89"/>
      <c r="S7862" s="89"/>
      <c r="T7862" s="89"/>
    </row>
    <row r="7863" spans="2:20" s="86" customFormat="1" ht="10.199999999999999">
      <c r="B7863" s="87"/>
      <c r="C7863" s="87"/>
      <c r="R7863" s="89"/>
      <c r="S7863" s="89"/>
      <c r="T7863" s="89"/>
    </row>
    <row r="7864" spans="2:20" s="86" customFormat="1" ht="10.199999999999999">
      <c r="B7864" s="87"/>
      <c r="C7864" s="87"/>
      <c r="R7864" s="89"/>
      <c r="S7864" s="89"/>
      <c r="T7864" s="89"/>
    </row>
    <row r="7865" spans="2:20" s="86" customFormat="1" ht="10.199999999999999">
      <c r="B7865" s="87"/>
      <c r="C7865" s="87"/>
      <c r="R7865" s="89"/>
      <c r="S7865" s="89"/>
      <c r="T7865" s="89"/>
    </row>
    <row r="7866" spans="2:20" s="86" customFormat="1" ht="10.199999999999999">
      <c r="B7866" s="87"/>
      <c r="C7866" s="87"/>
      <c r="R7866" s="89"/>
      <c r="S7866" s="89"/>
      <c r="T7866" s="89"/>
    </row>
    <row r="7867" spans="2:20" s="86" customFormat="1" ht="10.199999999999999">
      <c r="B7867" s="87"/>
      <c r="C7867" s="87"/>
      <c r="R7867" s="89"/>
      <c r="S7867" s="89"/>
      <c r="T7867" s="89"/>
    </row>
    <row r="7868" spans="2:20" s="86" customFormat="1" ht="10.199999999999999">
      <c r="B7868" s="87"/>
      <c r="C7868" s="87"/>
      <c r="R7868" s="89"/>
      <c r="S7868" s="89"/>
      <c r="T7868" s="89"/>
    </row>
    <row r="7869" spans="2:20" s="86" customFormat="1" ht="10.199999999999999">
      <c r="B7869" s="87"/>
      <c r="C7869" s="87"/>
      <c r="R7869" s="89"/>
      <c r="S7869" s="89"/>
      <c r="T7869" s="89"/>
    </row>
    <row r="7870" spans="2:20" s="86" customFormat="1" ht="10.199999999999999">
      <c r="B7870" s="87"/>
      <c r="C7870" s="87"/>
      <c r="R7870" s="89"/>
      <c r="S7870" s="89"/>
      <c r="T7870" s="89"/>
    </row>
    <row r="7871" spans="2:20" s="86" customFormat="1" ht="10.199999999999999">
      <c r="B7871" s="87"/>
      <c r="C7871" s="87"/>
      <c r="R7871" s="89"/>
      <c r="S7871" s="89"/>
      <c r="T7871" s="89"/>
    </row>
    <row r="7872" spans="2:20" s="86" customFormat="1" ht="10.199999999999999">
      <c r="B7872" s="87"/>
      <c r="C7872" s="87"/>
      <c r="R7872" s="89"/>
      <c r="S7872" s="89"/>
      <c r="T7872" s="89"/>
    </row>
    <row r="7873" spans="2:20" s="86" customFormat="1" ht="10.199999999999999">
      <c r="B7873" s="87"/>
      <c r="C7873" s="87"/>
      <c r="R7873" s="89"/>
      <c r="S7873" s="89"/>
      <c r="T7873" s="89"/>
    </row>
    <row r="7874" spans="2:20" s="86" customFormat="1" ht="10.199999999999999">
      <c r="B7874" s="87"/>
      <c r="C7874" s="87"/>
      <c r="R7874" s="89"/>
      <c r="S7874" s="89"/>
      <c r="T7874" s="89"/>
    </row>
    <row r="7875" spans="2:20" s="86" customFormat="1" ht="10.199999999999999">
      <c r="B7875" s="87"/>
      <c r="C7875" s="87"/>
      <c r="R7875" s="89"/>
      <c r="S7875" s="89"/>
      <c r="T7875" s="89"/>
    </row>
    <row r="7876" spans="2:20" s="86" customFormat="1" ht="10.199999999999999">
      <c r="B7876" s="87"/>
      <c r="C7876" s="87"/>
      <c r="R7876" s="89"/>
      <c r="S7876" s="89"/>
      <c r="T7876" s="89"/>
    </row>
    <row r="7877" spans="2:20" s="86" customFormat="1" ht="10.199999999999999">
      <c r="B7877" s="87"/>
      <c r="C7877" s="87"/>
      <c r="R7877" s="89"/>
      <c r="S7877" s="89"/>
      <c r="T7877" s="89"/>
    </row>
    <row r="7878" spans="2:20" s="86" customFormat="1" ht="10.199999999999999">
      <c r="B7878" s="87"/>
      <c r="C7878" s="87"/>
      <c r="R7878" s="89"/>
      <c r="S7878" s="89"/>
      <c r="T7878" s="89"/>
    </row>
    <row r="7879" spans="2:20" s="86" customFormat="1" ht="10.199999999999999">
      <c r="B7879" s="87"/>
      <c r="C7879" s="87"/>
      <c r="R7879" s="89"/>
      <c r="S7879" s="89"/>
      <c r="T7879" s="89"/>
    </row>
    <row r="7880" spans="2:20" s="86" customFormat="1" ht="10.199999999999999">
      <c r="B7880" s="87"/>
      <c r="C7880" s="87"/>
      <c r="R7880" s="89"/>
      <c r="S7880" s="89"/>
      <c r="T7880" s="89"/>
    </row>
    <row r="7881" spans="2:20" s="86" customFormat="1" ht="10.199999999999999">
      <c r="B7881" s="87"/>
      <c r="C7881" s="87"/>
      <c r="R7881" s="89"/>
      <c r="S7881" s="89"/>
      <c r="T7881" s="89"/>
    </row>
    <row r="7882" spans="2:20" s="86" customFormat="1" ht="10.199999999999999">
      <c r="B7882" s="87"/>
      <c r="C7882" s="87"/>
      <c r="R7882" s="89"/>
      <c r="S7882" s="89"/>
      <c r="T7882" s="89"/>
    </row>
    <row r="7883" spans="2:20" s="86" customFormat="1" ht="10.199999999999999">
      <c r="B7883" s="87"/>
      <c r="C7883" s="87"/>
      <c r="R7883" s="89"/>
      <c r="S7883" s="89"/>
      <c r="T7883" s="89"/>
    </row>
    <row r="7884" spans="2:20" s="86" customFormat="1" ht="10.199999999999999">
      <c r="B7884" s="87"/>
      <c r="C7884" s="87"/>
      <c r="R7884" s="89"/>
      <c r="S7884" s="89"/>
      <c r="T7884" s="89"/>
    </row>
    <row r="7885" spans="2:20" s="86" customFormat="1" ht="10.199999999999999">
      <c r="B7885" s="87"/>
      <c r="C7885" s="87"/>
      <c r="R7885" s="89"/>
      <c r="S7885" s="89"/>
      <c r="T7885" s="89"/>
    </row>
    <row r="7886" spans="2:20" s="86" customFormat="1" ht="10.199999999999999">
      <c r="B7886" s="87"/>
      <c r="C7886" s="87"/>
      <c r="R7886" s="89"/>
      <c r="S7886" s="89"/>
      <c r="T7886" s="89"/>
    </row>
    <row r="7887" spans="2:20" s="86" customFormat="1" ht="10.199999999999999">
      <c r="B7887" s="87"/>
      <c r="C7887" s="87"/>
      <c r="R7887" s="89"/>
      <c r="S7887" s="89"/>
      <c r="T7887" s="89"/>
    </row>
    <row r="7888" spans="2:20" s="86" customFormat="1" ht="10.199999999999999">
      <c r="B7888" s="87"/>
      <c r="C7888" s="87"/>
      <c r="R7888" s="89"/>
      <c r="S7888" s="89"/>
      <c r="T7888" s="89"/>
    </row>
    <row r="7889" spans="2:20" s="86" customFormat="1" ht="10.199999999999999">
      <c r="B7889" s="87"/>
      <c r="C7889" s="87"/>
      <c r="R7889" s="89"/>
      <c r="S7889" s="89"/>
      <c r="T7889" s="89"/>
    </row>
    <row r="7890" spans="2:20" s="86" customFormat="1" ht="10.199999999999999">
      <c r="B7890" s="87"/>
      <c r="C7890" s="87"/>
      <c r="R7890" s="89"/>
      <c r="S7890" s="89"/>
      <c r="T7890" s="89"/>
    </row>
    <row r="7891" spans="2:20" s="86" customFormat="1" ht="10.199999999999999">
      <c r="B7891" s="87"/>
      <c r="C7891" s="87"/>
      <c r="R7891" s="89"/>
      <c r="S7891" s="89"/>
      <c r="T7891" s="89"/>
    </row>
    <row r="7892" spans="2:20" s="86" customFormat="1" ht="10.199999999999999">
      <c r="B7892" s="87"/>
      <c r="C7892" s="87"/>
      <c r="R7892" s="89"/>
      <c r="S7892" s="89"/>
      <c r="T7892" s="89"/>
    </row>
    <row r="7893" spans="2:20" s="86" customFormat="1" ht="10.199999999999999">
      <c r="B7893" s="87"/>
      <c r="C7893" s="87"/>
      <c r="R7893" s="89"/>
      <c r="S7893" s="89"/>
      <c r="T7893" s="89"/>
    </row>
    <row r="7894" spans="2:20" s="86" customFormat="1" ht="10.199999999999999">
      <c r="B7894" s="87"/>
      <c r="C7894" s="87"/>
      <c r="R7894" s="89"/>
      <c r="S7894" s="89"/>
      <c r="T7894" s="89"/>
    </row>
    <row r="7895" spans="2:20" s="86" customFormat="1" ht="10.199999999999999">
      <c r="B7895" s="87"/>
      <c r="C7895" s="87"/>
      <c r="R7895" s="89"/>
      <c r="S7895" s="89"/>
      <c r="T7895" s="89"/>
    </row>
    <row r="7896" spans="2:20" s="86" customFormat="1" ht="10.199999999999999">
      <c r="B7896" s="87"/>
      <c r="C7896" s="87"/>
      <c r="R7896" s="89"/>
      <c r="S7896" s="89"/>
      <c r="T7896" s="89"/>
    </row>
    <row r="7897" spans="2:20" s="86" customFormat="1" ht="10.199999999999999">
      <c r="B7897" s="87"/>
      <c r="C7897" s="87"/>
      <c r="R7897" s="89"/>
      <c r="S7897" s="89"/>
      <c r="T7897" s="89"/>
    </row>
    <row r="7898" spans="2:20" s="86" customFormat="1" ht="10.199999999999999">
      <c r="B7898" s="87"/>
      <c r="C7898" s="87"/>
      <c r="R7898" s="89"/>
      <c r="S7898" s="89"/>
      <c r="T7898" s="89"/>
    </row>
    <row r="7899" spans="2:20" s="86" customFormat="1" ht="10.199999999999999">
      <c r="B7899" s="87"/>
      <c r="C7899" s="87"/>
      <c r="R7899" s="89"/>
      <c r="S7899" s="89"/>
      <c r="T7899" s="89"/>
    </row>
    <row r="7900" spans="2:20" s="86" customFormat="1" ht="10.199999999999999">
      <c r="B7900" s="87"/>
      <c r="C7900" s="87"/>
      <c r="R7900" s="89"/>
      <c r="S7900" s="89"/>
      <c r="T7900" s="89"/>
    </row>
    <row r="7901" spans="2:20" s="86" customFormat="1" ht="10.199999999999999">
      <c r="B7901" s="87"/>
      <c r="C7901" s="87"/>
      <c r="R7901" s="89"/>
      <c r="S7901" s="89"/>
      <c r="T7901" s="89"/>
    </row>
    <row r="7902" spans="2:20" s="86" customFormat="1" ht="10.199999999999999">
      <c r="B7902" s="87"/>
      <c r="C7902" s="87"/>
      <c r="R7902" s="89"/>
      <c r="S7902" s="89"/>
      <c r="T7902" s="89"/>
    </row>
    <row r="7903" spans="2:20" s="86" customFormat="1" ht="10.199999999999999">
      <c r="B7903" s="87"/>
      <c r="C7903" s="87"/>
      <c r="R7903" s="89"/>
      <c r="S7903" s="89"/>
      <c r="T7903" s="89"/>
    </row>
    <row r="7904" spans="2:20" s="86" customFormat="1" ht="10.199999999999999">
      <c r="B7904" s="87"/>
      <c r="C7904" s="87"/>
      <c r="R7904" s="89"/>
      <c r="S7904" s="89"/>
      <c r="T7904" s="89"/>
    </row>
    <row r="7905" spans="2:20" s="86" customFormat="1" ht="10.199999999999999">
      <c r="B7905" s="87"/>
      <c r="C7905" s="87"/>
      <c r="R7905" s="89"/>
      <c r="S7905" s="89"/>
      <c r="T7905" s="89"/>
    </row>
    <row r="7906" spans="2:20" s="86" customFormat="1" ht="10.199999999999999">
      <c r="B7906" s="87"/>
      <c r="C7906" s="87"/>
      <c r="R7906" s="89"/>
      <c r="S7906" s="89"/>
      <c r="T7906" s="89"/>
    </row>
    <row r="7907" spans="2:20" s="86" customFormat="1" ht="10.199999999999999">
      <c r="B7907" s="87"/>
      <c r="C7907" s="87"/>
      <c r="R7907" s="89"/>
      <c r="S7907" s="89"/>
      <c r="T7907" s="89"/>
    </row>
    <row r="7908" spans="2:20" s="86" customFormat="1" ht="10.199999999999999">
      <c r="B7908" s="87"/>
      <c r="C7908" s="87"/>
      <c r="R7908" s="89"/>
      <c r="S7908" s="89"/>
      <c r="T7908" s="89"/>
    </row>
    <row r="7909" spans="2:20" s="86" customFormat="1" ht="10.199999999999999">
      <c r="B7909" s="87"/>
      <c r="C7909" s="87"/>
      <c r="R7909" s="89"/>
      <c r="S7909" s="89"/>
      <c r="T7909" s="89"/>
    </row>
    <row r="7910" spans="2:20" s="86" customFormat="1" ht="10.199999999999999">
      <c r="B7910" s="87"/>
      <c r="C7910" s="87"/>
      <c r="R7910" s="89"/>
      <c r="S7910" s="89"/>
      <c r="T7910" s="89"/>
    </row>
    <row r="7911" spans="2:20" s="86" customFormat="1" ht="10.199999999999999">
      <c r="B7911" s="87"/>
      <c r="C7911" s="87"/>
      <c r="R7911" s="89"/>
      <c r="S7911" s="89"/>
      <c r="T7911" s="89"/>
    </row>
    <row r="7912" spans="2:20" s="86" customFormat="1" ht="10.199999999999999">
      <c r="B7912" s="87"/>
      <c r="C7912" s="87"/>
      <c r="R7912" s="89"/>
      <c r="S7912" s="89"/>
      <c r="T7912" s="89"/>
    </row>
    <row r="7913" spans="2:20" s="86" customFormat="1" ht="10.199999999999999">
      <c r="B7913" s="87"/>
      <c r="C7913" s="87"/>
      <c r="R7913" s="89"/>
      <c r="S7913" s="89"/>
      <c r="T7913" s="89"/>
    </row>
    <row r="7914" spans="2:20" s="86" customFormat="1" ht="10.199999999999999">
      <c r="B7914" s="87"/>
      <c r="C7914" s="87"/>
      <c r="R7914" s="89"/>
      <c r="S7914" s="89"/>
      <c r="T7914" s="89"/>
    </row>
    <row r="7915" spans="2:20" s="86" customFormat="1" ht="10.199999999999999">
      <c r="B7915" s="87"/>
      <c r="C7915" s="87"/>
      <c r="R7915" s="89"/>
      <c r="S7915" s="89"/>
      <c r="T7915" s="89"/>
    </row>
    <row r="7916" spans="2:20" s="86" customFormat="1" ht="10.199999999999999">
      <c r="B7916" s="87"/>
      <c r="C7916" s="87"/>
      <c r="R7916" s="89"/>
      <c r="S7916" s="89"/>
      <c r="T7916" s="89"/>
    </row>
    <row r="7917" spans="2:20" s="86" customFormat="1" ht="10.199999999999999">
      <c r="B7917" s="87"/>
      <c r="C7917" s="87"/>
      <c r="R7917" s="89"/>
      <c r="S7917" s="89"/>
      <c r="T7917" s="89"/>
    </row>
    <row r="7918" spans="2:20" s="86" customFormat="1" ht="10.199999999999999">
      <c r="B7918" s="87"/>
      <c r="C7918" s="87"/>
      <c r="R7918" s="89"/>
      <c r="S7918" s="89"/>
      <c r="T7918" s="89"/>
    </row>
    <row r="7919" spans="2:20" s="86" customFormat="1" ht="10.199999999999999">
      <c r="B7919" s="87"/>
      <c r="C7919" s="87"/>
      <c r="R7919" s="89"/>
      <c r="S7919" s="89"/>
      <c r="T7919" s="89"/>
    </row>
    <row r="7920" spans="2:20" s="86" customFormat="1" ht="10.199999999999999">
      <c r="B7920" s="87"/>
      <c r="C7920" s="87"/>
      <c r="R7920" s="89"/>
      <c r="S7920" s="89"/>
      <c r="T7920" s="89"/>
    </row>
    <row r="7921" spans="2:20" s="86" customFormat="1" ht="10.199999999999999">
      <c r="B7921" s="87"/>
      <c r="C7921" s="87"/>
      <c r="R7921" s="89"/>
      <c r="S7921" s="89"/>
      <c r="T7921" s="89"/>
    </row>
    <row r="7922" spans="2:20" s="86" customFormat="1" ht="10.199999999999999">
      <c r="B7922" s="87"/>
      <c r="C7922" s="87"/>
      <c r="R7922" s="89"/>
      <c r="S7922" s="89"/>
      <c r="T7922" s="89"/>
    </row>
    <row r="7923" spans="2:20" s="86" customFormat="1" ht="10.199999999999999">
      <c r="B7923" s="87"/>
      <c r="C7923" s="87"/>
      <c r="R7923" s="89"/>
      <c r="S7923" s="89"/>
      <c r="T7923" s="89"/>
    </row>
    <row r="7924" spans="2:20" s="86" customFormat="1" ht="10.199999999999999">
      <c r="B7924" s="87"/>
      <c r="C7924" s="87"/>
      <c r="R7924" s="89"/>
      <c r="S7924" s="89"/>
      <c r="T7924" s="89"/>
    </row>
    <row r="7925" spans="2:20" s="86" customFormat="1" ht="10.199999999999999">
      <c r="B7925" s="87"/>
      <c r="C7925" s="87"/>
      <c r="R7925" s="89"/>
      <c r="S7925" s="89"/>
      <c r="T7925" s="89"/>
    </row>
    <row r="7926" spans="2:20" s="86" customFormat="1" ht="10.199999999999999">
      <c r="B7926" s="87"/>
      <c r="C7926" s="87"/>
      <c r="R7926" s="89"/>
      <c r="S7926" s="89"/>
      <c r="T7926" s="89"/>
    </row>
    <row r="7927" spans="2:20" s="86" customFormat="1" ht="10.199999999999999">
      <c r="B7927" s="87"/>
      <c r="C7927" s="87"/>
      <c r="R7927" s="89"/>
      <c r="S7927" s="89"/>
      <c r="T7927" s="89"/>
    </row>
    <row r="7928" spans="2:20" s="86" customFormat="1" ht="10.199999999999999">
      <c r="B7928" s="87"/>
      <c r="C7928" s="87"/>
      <c r="R7928" s="89"/>
      <c r="S7928" s="89"/>
      <c r="T7928" s="89"/>
    </row>
    <row r="7929" spans="2:20" s="86" customFormat="1" ht="10.199999999999999">
      <c r="B7929" s="87"/>
      <c r="C7929" s="87"/>
      <c r="R7929" s="89"/>
      <c r="S7929" s="89"/>
      <c r="T7929" s="89"/>
    </row>
    <row r="7930" spans="2:20" s="86" customFormat="1" ht="10.199999999999999">
      <c r="B7930" s="87"/>
      <c r="C7930" s="87"/>
      <c r="R7930" s="89"/>
      <c r="S7930" s="89"/>
      <c r="T7930" s="89"/>
    </row>
    <row r="7931" spans="2:20" s="86" customFormat="1" ht="10.199999999999999">
      <c r="B7931" s="87"/>
      <c r="C7931" s="87"/>
      <c r="R7931" s="89"/>
      <c r="S7931" s="89"/>
      <c r="T7931" s="89"/>
    </row>
    <row r="7932" spans="2:20" s="86" customFormat="1" ht="10.199999999999999">
      <c r="B7932" s="87"/>
      <c r="C7932" s="87"/>
      <c r="R7932" s="89"/>
      <c r="S7932" s="89"/>
      <c r="T7932" s="89"/>
    </row>
    <row r="7933" spans="2:20" s="86" customFormat="1" ht="10.199999999999999">
      <c r="B7933" s="87"/>
      <c r="C7933" s="87"/>
      <c r="R7933" s="89"/>
      <c r="S7933" s="89"/>
      <c r="T7933" s="89"/>
    </row>
    <row r="7934" spans="2:20" s="86" customFormat="1" ht="10.199999999999999">
      <c r="B7934" s="87"/>
      <c r="C7934" s="87"/>
      <c r="R7934" s="89"/>
      <c r="S7934" s="89"/>
      <c r="T7934" s="89"/>
    </row>
    <row r="7935" spans="2:20" s="86" customFormat="1" ht="10.199999999999999">
      <c r="B7935" s="87"/>
      <c r="C7935" s="87"/>
      <c r="R7935" s="89"/>
      <c r="S7935" s="89"/>
      <c r="T7935" s="89"/>
    </row>
    <row r="7936" spans="2:20" s="86" customFormat="1" ht="10.199999999999999">
      <c r="B7936" s="87"/>
      <c r="C7936" s="87"/>
      <c r="R7936" s="89"/>
      <c r="S7936" s="89"/>
      <c r="T7936" s="89"/>
    </row>
    <row r="7937" spans="2:20" s="86" customFormat="1" ht="10.199999999999999">
      <c r="B7937" s="87"/>
      <c r="C7937" s="87"/>
      <c r="R7937" s="89"/>
      <c r="S7937" s="89"/>
      <c r="T7937" s="89"/>
    </row>
    <row r="7938" spans="2:20" s="86" customFormat="1" ht="10.199999999999999">
      <c r="B7938" s="87"/>
      <c r="C7938" s="87"/>
      <c r="R7938" s="89"/>
      <c r="S7938" s="89"/>
      <c r="T7938" s="89"/>
    </row>
    <row r="7939" spans="2:20" s="86" customFormat="1" ht="10.199999999999999">
      <c r="B7939" s="87"/>
      <c r="C7939" s="87"/>
      <c r="R7939" s="89"/>
      <c r="S7939" s="89"/>
      <c r="T7939" s="89"/>
    </row>
    <row r="7940" spans="2:20" s="86" customFormat="1" ht="10.199999999999999">
      <c r="B7940" s="87"/>
      <c r="C7940" s="87"/>
      <c r="R7940" s="89"/>
      <c r="S7940" s="89"/>
      <c r="T7940" s="89"/>
    </row>
    <row r="7941" spans="2:20" s="86" customFormat="1" ht="10.199999999999999">
      <c r="B7941" s="87"/>
      <c r="C7941" s="87"/>
      <c r="R7941" s="89"/>
      <c r="S7941" s="89"/>
      <c r="T7941" s="89"/>
    </row>
    <row r="7942" spans="2:20" s="86" customFormat="1" ht="10.199999999999999">
      <c r="B7942" s="87"/>
      <c r="C7942" s="87"/>
      <c r="R7942" s="89"/>
      <c r="S7942" s="89"/>
      <c r="T7942" s="89"/>
    </row>
    <row r="7943" spans="2:20" s="86" customFormat="1" ht="10.199999999999999">
      <c r="B7943" s="87"/>
      <c r="C7943" s="87"/>
      <c r="R7943" s="89"/>
      <c r="S7943" s="89"/>
      <c r="T7943" s="89"/>
    </row>
    <row r="7944" spans="2:20" s="86" customFormat="1" ht="10.199999999999999">
      <c r="B7944" s="87"/>
      <c r="C7944" s="87"/>
      <c r="R7944" s="89"/>
      <c r="S7944" s="89"/>
      <c r="T7944" s="89"/>
    </row>
    <row r="7945" spans="2:20" s="86" customFormat="1" ht="10.199999999999999">
      <c r="B7945" s="87"/>
      <c r="C7945" s="87"/>
      <c r="R7945" s="89"/>
      <c r="S7945" s="89"/>
      <c r="T7945" s="89"/>
    </row>
    <row r="7946" spans="2:20" s="86" customFormat="1" ht="10.199999999999999">
      <c r="B7946" s="87"/>
      <c r="C7946" s="87"/>
      <c r="R7946" s="89"/>
      <c r="S7946" s="89"/>
      <c r="T7946" s="89"/>
    </row>
    <row r="7947" spans="2:20" s="86" customFormat="1" ht="10.199999999999999">
      <c r="B7947" s="87"/>
      <c r="C7947" s="87"/>
      <c r="R7947" s="89"/>
      <c r="S7947" s="89"/>
      <c r="T7947" s="89"/>
    </row>
    <row r="7948" spans="2:20" s="86" customFormat="1" ht="10.199999999999999">
      <c r="B7948" s="87"/>
      <c r="C7948" s="87"/>
      <c r="R7948" s="89"/>
      <c r="S7948" s="89"/>
      <c r="T7948" s="89"/>
    </row>
    <row r="7949" spans="2:20" s="86" customFormat="1" ht="10.199999999999999">
      <c r="B7949" s="87"/>
      <c r="C7949" s="87"/>
      <c r="R7949" s="89"/>
      <c r="S7949" s="89"/>
      <c r="T7949" s="89"/>
    </row>
    <row r="7950" spans="2:20" s="86" customFormat="1" ht="10.199999999999999">
      <c r="B7950" s="87"/>
      <c r="C7950" s="87"/>
      <c r="R7950" s="89"/>
      <c r="S7950" s="89"/>
      <c r="T7950" s="89"/>
    </row>
    <row r="7951" spans="2:20" s="86" customFormat="1" ht="10.199999999999999">
      <c r="B7951" s="87"/>
      <c r="C7951" s="87"/>
      <c r="R7951" s="89"/>
      <c r="S7951" s="89"/>
      <c r="T7951" s="89"/>
    </row>
    <row r="7952" spans="2:20" s="86" customFormat="1" ht="10.199999999999999">
      <c r="B7952" s="87"/>
      <c r="C7952" s="87"/>
      <c r="R7952" s="89"/>
      <c r="S7952" s="89"/>
      <c r="T7952" s="89"/>
    </row>
    <row r="7953" spans="2:20" s="86" customFormat="1" ht="10.199999999999999">
      <c r="B7953" s="87"/>
      <c r="C7953" s="87"/>
      <c r="R7953" s="89"/>
      <c r="S7953" s="89"/>
      <c r="T7953" s="89"/>
    </row>
    <row r="7954" spans="2:20" s="86" customFormat="1" ht="10.199999999999999">
      <c r="B7954" s="87"/>
      <c r="C7954" s="87"/>
      <c r="R7954" s="89"/>
      <c r="S7954" s="89"/>
      <c r="T7954" s="89"/>
    </row>
    <row r="7955" spans="2:20" s="86" customFormat="1" ht="10.199999999999999">
      <c r="B7955" s="87"/>
      <c r="C7955" s="87"/>
      <c r="R7955" s="89"/>
      <c r="S7955" s="89"/>
      <c r="T7955" s="89"/>
    </row>
    <row r="7956" spans="2:20" s="86" customFormat="1" ht="10.199999999999999">
      <c r="B7956" s="87"/>
      <c r="C7956" s="87"/>
      <c r="R7956" s="89"/>
      <c r="S7956" s="89"/>
      <c r="T7956" s="89"/>
    </row>
    <row r="7957" spans="2:20" s="86" customFormat="1" ht="10.199999999999999">
      <c r="B7957" s="87"/>
      <c r="C7957" s="87"/>
      <c r="R7957" s="89"/>
      <c r="S7957" s="89"/>
      <c r="T7957" s="89"/>
    </row>
    <row r="7958" spans="2:20" s="86" customFormat="1" ht="10.199999999999999">
      <c r="B7958" s="87"/>
      <c r="C7958" s="87"/>
      <c r="R7958" s="89"/>
      <c r="S7958" s="89"/>
      <c r="T7958" s="89"/>
    </row>
    <row r="7959" spans="2:20" s="86" customFormat="1" ht="10.199999999999999">
      <c r="B7959" s="87"/>
      <c r="C7959" s="87"/>
      <c r="R7959" s="89"/>
      <c r="S7959" s="89"/>
      <c r="T7959" s="89"/>
    </row>
    <row r="7960" spans="2:20" s="86" customFormat="1" ht="10.199999999999999">
      <c r="B7960" s="87"/>
      <c r="C7960" s="87"/>
      <c r="R7960" s="89"/>
      <c r="S7960" s="89"/>
      <c r="T7960" s="89"/>
    </row>
    <row r="7961" spans="2:20" s="86" customFormat="1" ht="10.199999999999999">
      <c r="B7961" s="87"/>
      <c r="C7961" s="87"/>
      <c r="R7961" s="89"/>
      <c r="S7961" s="89"/>
      <c r="T7961" s="89"/>
    </row>
    <row r="7962" spans="2:20" s="86" customFormat="1" ht="10.199999999999999">
      <c r="B7962" s="87"/>
      <c r="C7962" s="87"/>
      <c r="R7962" s="89"/>
      <c r="S7962" s="89"/>
      <c r="T7962" s="89"/>
    </row>
    <row r="7963" spans="2:20" s="86" customFormat="1" ht="10.199999999999999">
      <c r="B7963" s="87"/>
      <c r="C7963" s="87"/>
      <c r="R7963" s="89"/>
      <c r="S7963" s="89"/>
      <c r="T7963" s="89"/>
    </row>
    <row r="7964" spans="2:20" s="86" customFormat="1" ht="10.199999999999999">
      <c r="B7964" s="87"/>
      <c r="C7964" s="87"/>
      <c r="R7964" s="89"/>
      <c r="S7964" s="89"/>
      <c r="T7964" s="89"/>
    </row>
    <row r="7965" spans="2:20" s="86" customFormat="1" ht="10.199999999999999">
      <c r="B7965" s="87"/>
      <c r="C7965" s="87"/>
      <c r="R7965" s="89"/>
      <c r="S7965" s="89"/>
      <c r="T7965" s="89"/>
    </row>
    <row r="7966" spans="2:20" s="86" customFormat="1" ht="10.199999999999999">
      <c r="B7966" s="87"/>
      <c r="C7966" s="87"/>
      <c r="R7966" s="89"/>
      <c r="S7966" s="89"/>
      <c r="T7966" s="89"/>
    </row>
    <row r="7967" spans="2:20" s="86" customFormat="1" ht="10.199999999999999">
      <c r="B7967" s="87"/>
      <c r="C7967" s="87"/>
      <c r="R7967" s="89"/>
      <c r="S7967" s="89"/>
      <c r="T7967" s="89"/>
    </row>
    <row r="7968" spans="2:20" s="86" customFormat="1" ht="10.199999999999999">
      <c r="B7968" s="87"/>
      <c r="C7968" s="87"/>
      <c r="R7968" s="89"/>
      <c r="S7968" s="89"/>
      <c r="T7968" s="89"/>
    </row>
    <row r="7969" spans="2:20" s="86" customFormat="1" ht="10.199999999999999">
      <c r="B7969" s="87"/>
      <c r="C7969" s="87"/>
      <c r="R7969" s="89"/>
      <c r="S7969" s="89"/>
      <c r="T7969" s="89"/>
    </row>
    <row r="7970" spans="2:20" s="86" customFormat="1" ht="10.199999999999999">
      <c r="B7970" s="87"/>
      <c r="C7970" s="87"/>
      <c r="R7970" s="89"/>
      <c r="S7970" s="89"/>
      <c r="T7970" s="89"/>
    </row>
    <row r="7971" spans="2:20" s="86" customFormat="1" ht="10.199999999999999">
      <c r="B7971" s="87"/>
      <c r="C7971" s="87"/>
      <c r="R7971" s="89"/>
      <c r="S7971" s="89"/>
      <c r="T7971" s="89"/>
    </row>
    <row r="7972" spans="2:20" s="86" customFormat="1" ht="10.199999999999999">
      <c r="B7972" s="87"/>
      <c r="C7972" s="87"/>
      <c r="R7972" s="89"/>
      <c r="S7972" s="89"/>
      <c r="T7972" s="89"/>
    </row>
    <row r="7973" spans="2:20" s="86" customFormat="1" ht="10.199999999999999">
      <c r="B7973" s="87"/>
      <c r="C7973" s="87"/>
      <c r="R7973" s="89"/>
      <c r="S7973" s="89"/>
      <c r="T7973" s="89"/>
    </row>
    <row r="7974" spans="2:20" s="86" customFormat="1" ht="10.199999999999999">
      <c r="B7974" s="87"/>
      <c r="C7974" s="87"/>
      <c r="R7974" s="89"/>
      <c r="S7974" s="89"/>
      <c r="T7974" s="89"/>
    </row>
    <row r="7975" spans="2:20" s="86" customFormat="1" ht="10.199999999999999">
      <c r="B7975" s="87"/>
      <c r="C7975" s="87"/>
      <c r="R7975" s="89"/>
      <c r="S7975" s="89"/>
      <c r="T7975" s="89"/>
    </row>
    <row r="7976" spans="2:20" s="86" customFormat="1" ht="10.199999999999999">
      <c r="B7976" s="87"/>
      <c r="C7976" s="87"/>
      <c r="R7976" s="89"/>
      <c r="S7976" s="89"/>
      <c r="T7976" s="89"/>
    </row>
    <row r="7977" spans="2:20" s="86" customFormat="1" ht="10.199999999999999">
      <c r="B7977" s="87"/>
      <c r="C7977" s="87"/>
      <c r="R7977" s="89"/>
      <c r="S7977" s="89"/>
      <c r="T7977" s="89"/>
    </row>
    <row r="7978" spans="2:20" s="86" customFormat="1" ht="10.199999999999999">
      <c r="B7978" s="87"/>
      <c r="C7978" s="87"/>
      <c r="R7978" s="89"/>
      <c r="S7978" s="89"/>
      <c r="T7978" s="89"/>
    </row>
    <row r="7979" spans="2:20" s="86" customFormat="1" ht="10.199999999999999">
      <c r="B7979" s="87"/>
      <c r="C7979" s="87"/>
      <c r="R7979" s="89"/>
      <c r="S7979" s="89"/>
      <c r="T7979" s="89"/>
    </row>
    <row r="7980" spans="2:20" s="86" customFormat="1" ht="10.199999999999999">
      <c r="B7980" s="87"/>
      <c r="C7980" s="87"/>
      <c r="R7980" s="89"/>
      <c r="S7980" s="89"/>
      <c r="T7980" s="89"/>
    </row>
    <row r="7981" spans="2:20" s="86" customFormat="1" ht="10.199999999999999">
      <c r="B7981" s="87"/>
      <c r="C7981" s="87"/>
      <c r="R7981" s="89"/>
      <c r="S7981" s="89"/>
      <c r="T7981" s="89"/>
    </row>
    <row r="7982" spans="2:20" s="86" customFormat="1" ht="10.199999999999999">
      <c r="B7982" s="87"/>
      <c r="C7982" s="87"/>
      <c r="R7982" s="89"/>
      <c r="S7982" s="89"/>
      <c r="T7982" s="89"/>
    </row>
    <row r="7983" spans="2:20" s="86" customFormat="1" ht="10.199999999999999">
      <c r="B7983" s="87"/>
      <c r="C7983" s="87"/>
      <c r="R7983" s="89"/>
      <c r="S7983" s="89"/>
      <c r="T7983" s="89"/>
    </row>
    <row r="7984" spans="2:20" s="86" customFormat="1" ht="10.199999999999999">
      <c r="B7984" s="87"/>
      <c r="C7984" s="87"/>
      <c r="R7984" s="89"/>
      <c r="S7984" s="89"/>
      <c r="T7984" s="89"/>
    </row>
    <row r="7985" spans="2:20" s="86" customFormat="1" ht="10.199999999999999">
      <c r="B7985" s="87"/>
      <c r="C7985" s="87"/>
      <c r="R7985" s="89"/>
      <c r="S7985" s="89"/>
      <c r="T7985" s="89"/>
    </row>
    <row r="7986" spans="2:20" s="86" customFormat="1" ht="10.199999999999999">
      <c r="B7986" s="87"/>
      <c r="C7986" s="87"/>
      <c r="R7986" s="89"/>
      <c r="S7986" s="89"/>
      <c r="T7986" s="89"/>
    </row>
    <row r="7987" spans="2:20" s="86" customFormat="1" ht="10.199999999999999">
      <c r="B7987" s="87"/>
      <c r="C7987" s="87"/>
      <c r="R7987" s="89"/>
      <c r="S7987" s="89"/>
      <c r="T7987" s="89"/>
    </row>
    <row r="7988" spans="2:20" s="86" customFormat="1" ht="10.199999999999999">
      <c r="B7988" s="87"/>
      <c r="C7988" s="87"/>
      <c r="R7988" s="89"/>
      <c r="S7988" s="89"/>
      <c r="T7988" s="89"/>
    </row>
    <row r="7989" spans="2:20" s="86" customFormat="1" ht="10.199999999999999">
      <c r="B7989" s="87"/>
      <c r="C7989" s="87"/>
      <c r="R7989" s="89"/>
      <c r="S7989" s="89"/>
      <c r="T7989" s="89"/>
    </row>
    <row r="7990" spans="2:20" s="86" customFormat="1" ht="10.199999999999999">
      <c r="B7990" s="87"/>
      <c r="C7990" s="87"/>
      <c r="R7990" s="89"/>
      <c r="S7990" s="89"/>
      <c r="T7990" s="89"/>
    </row>
    <row r="7991" spans="2:20" s="86" customFormat="1" ht="10.199999999999999">
      <c r="B7991" s="87"/>
      <c r="C7991" s="87"/>
      <c r="R7991" s="89"/>
      <c r="S7991" s="89"/>
      <c r="T7991" s="89"/>
    </row>
    <row r="7992" spans="2:20" s="86" customFormat="1" ht="10.199999999999999">
      <c r="B7992" s="87"/>
      <c r="C7992" s="87"/>
      <c r="R7992" s="89"/>
      <c r="S7992" s="89"/>
      <c r="T7992" s="89"/>
    </row>
    <row r="7993" spans="2:20" s="86" customFormat="1" ht="10.199999999999999">
      <c r="B7993" s="87"/>
      <c r="C7993" s="87"/>
      <c r="R7993" s="89"/>
      <c r="S7993" s="89"/>
      <c r="T7993" s="89"/>
    </row>
    <row r="7994" spans="2:20" s="86" customFormat="1" ht="10.199999999999999">
      <c r="B7994" s="87"/>
      <c r="C7994" s="87"/>
      <c r="R7994" s="89"/>
      <c r="S7994" s="89"/>
      <c r="T7994" s="89"/>
    </row>
    <row r="7995" spans="2:20" s="86" customFormat="1" ht="10.199999999999999">
      <c r="B7995" s="87"/>
      <c r="C7995" s="87"/>
      <c r="R7995" s="89"/>
      <c r="S7995" s="89"/>
      <c r="T7995" s="89"/>
    </row>
    <row r="7996" spans="2:20" s="86" customFormat="1" ht="10.199999999999999">
      <c r="B7996" s="87"/>
      <c r="C7996" s="87"/>
      <c r="R7996" s="89"/>
      <c r="S7996" s="89"/>
      <c r="T7996" s="89"/>
    </row>
    <row r="7997" spans="2:20" s="86" customFormat="1" ht="10.199999999999999">
      <c r="B7997" s="87"/>
      <c r="C7997" s="87"/>
      <c r="R7997" s="89"/>
      <c r="S7997" s="89"/>
      <c r="T7997" s="89"/>
    </row>
    <row r="7998" spans="2:20" s="86" customFormat="1" ht="10.199999999999999">
      <c r="B7998" s="87"/>
      <c r="C7998" s="87"/>
      <c r="R7998" s="89"/>
      <c r="S7998" s="89"/>
      <c r="T7998" s="89"/>
    </row>
    <row r="7999" spans="2:20" s="86" customFormat="1" ht="10.199999999999999">
      <c r="B7999" s="87"/>
      <c r="C7999" s="87"/>
      <c r="R7999" s="89"/>
      <c r="S7999" s="89"/>
      <c r="T7999" s="89"/>
    </row>
    <row r="8000" spans="2:20" s="86" customFormat="1" ht="10.199999999999999">
      <c r="B8000" s="87"/>
      <c r="C8000" s="87"/>
      <c r="R8000" s="89"/>
      <c r="S8000" s="89"/>
      <c r="T8000" s="89"/>
    </row>
    <row r="8001" spans="2:20" s="86" customFormat="1" ht="10.199999999999999">
      <c r="B8001" s="87"/>
      <c r="C8001" s="87"/>
      <c r="R8001" s="89"/>
      <c r="S8001" s="89"/>
      <c r="T8001" s="89"/>
    </row>
    <row r="8002" spans="2:20" s="86" customFormat="1" ht="10.199999999999999">
      <c r="B8002" s="87"/>
      <c r="C8002" s="87"/>
      <c r="R8002" s="89"/>
      <c r="S8002" s="89"/>
      <c r="T8002" s="89"/>
    </row>
    <row r="8003" spans="2:20" s="86" customFormat="1" ht="10.199999999999999">
      <c r="B8003" s="87"/>
      <c r="C8003" s="87"/>
      <c r="R8003" s="89"/>
      <c r="S8003" s="89"/>
      <c r="T8003" s="89"/>
    </row>
    <row r="8004" spans="2:20" s="86" customFormat="1" ht="10.199999999999999">
      <c r="B8004" s="87"/>
      <c r="C8004" s="87"/>
      <c r="R8004" s="89"/>
      <c r="S8004" s="89"/>
      <c r="T8004" s="89"/>
    </row>
    <row r="8005" spans="2:20" s="86" customFormat="1" ht="10.199999999999999">
      <c r="B8005" s="87"/>
      <c r="C8005" s="87"/>
      <c r="R8005" s="89"/>
      <c r="S8005" s="89"/>
      <c r="T8005" s="89"/>
    </row>
    <row r="8006" spans="2:20" s="86" customFormat="1" ht="10.199999999999999">
      <c r="B8006" s="87"/>
      <c r="C8006" s="87"/>
      <c r="R8006" s="89"/>
      <c r="S8006" s="89"/>
      <c r="T8006" s="89"/>
    </row>
    <row r="8007" spans="2:20" s="86" customFormat="1" ht="10.199999999999999">
      <c r="B8007" s="87"/>
      <c r="C8007" s="87"/>
      <c r="R8007" s="89"/>
      <c r="S8007" s="89"/>
      <c r="T8007" s="89"/>
    </row>
    <row r="8008" spans="2:20" s="86" customFormat="1" ht="10.199999999999999">
      <c r="B8008" s="87"/>
      <c r="C8008" s="87"/>
      <c r="R8008" s="89"/>
      <c r="S8008" s="89"/>
      <c r="T8008" s="89"/>
    </row>
    <row r="8009" spans="2:20" s="86" customFormat="1" ht="10.199999999999999">
      <c r="B8009" s="87"/>
      <c r="C8009" s="87"/>
      <c r="R8009" s="89"/>
      <c r="S8009" s="89"/>
      <c r="T8009" s="89"/>
    </row>
    <row r="8010" spans="2:20" s="86" customFormat="1" ht="10.199999999999999">
      <c r="B8010" s="87"/>
      <c r="C8010" s="87"/>
      <c r="R8010" s="89"/>
      <c r="S8010" s="89"/>
      <c r="T8010" s="89"/>
    </row>
    <row r="8011" spans="2:20" s="86" customFormat="1" ht="10.199999999999999">
      <c r="B8011" s="87"/>
      <c r="C8011" s="87"/>
      <c r="R8011" s="89"/>
      <c r="S8011" s="89"/>
      <c r="T8011" s="89"/>
    </row>
    <row r="8012" spans="2:20" s="86" customFormat="1" ht="10.199999999999999">
      <c r="B8012" s="87"/>
      <c r="C8012" s="87"/>
      <c r="R8012" s="89"/>
      <c r="S8012" s="89"/>
      <c r="T8012" s="89"/>
    </row>
    <row r="8013" spans="2:20" s="86" customFormat="1" ht="10.199999999999999">
      <c r="B8013" s="87"/>
      <c r="C8013" s="87"/>
      <c r="R8013" s="89"/>
      <c r="S8013" s="89"/>
      <c r="T8013" s="89"/>
    </row>
    <row r="8014" spans="2:20" s="86" customFormat="1" ht="10.199999999999999">
      <c r="B8014" s="87"/>
      <c r="C8014" s="87"/>
      <c r="R8014" s="89"/>
      <c r="S8014" s="89"/>
      <c r="T8014" s="89"/>
    </row>
    <row r="8015" spans="2:20" s="86" customFormat="1" ht="10.199999999999999">
      <c r="B8015" s="87"/>
      <c r="C8015" s="87"/>
      <c r="R8015" s="89"/>
      <c r="S8015" s="89"/>
      <c r="T8015" s="89"/>
    </row>
    <row r="8016" spans="2:20" s="86" customFormat="1" ht="10.199999999999999">
      <c r="B8016" s="87"/>
      <c r="C8016" s="87"/>
      <c r="R8016" s="89"/>
      <c r="S8016" s="89"/>
      <c r="T8016" s="89"/>
    </row>
    <row r="8017" spans="2:20" s="86" customFormat="1" ht="10.199999999999999">
      <c r="B8017" s="87"/>
      <c r="C8017" s="87"/>
      <c r="R8017" s="89"/>
      <c r="S8017" s="89"/>
      <c r="T8017" s="89"/>
    </row>
    <row r="8018" spans="2:20" s="86" customFormat="1" ht="10.199999999999999">
      <c r="B8018" s="87"/>
      <c r="C8018" s="87"/>
      <c r="R8018" s="89"/>
      <c r="S8018" s="89"/>
      <c r="T8018" s="89"/>
    </row>
    <row r="8019" spans="2:20" s="86" customFormat="1" ht="10.199999999999999">
      <c r="B8019" s="87"/>
      <c r="C8019" s="87"/>
      <c r="R8019" s="89"/>
      <c r="S8019" s="89"/>
      <c r="T8019" s="89"/>
    </row>
    <row r="8020" spans="2:20" s="86" customFormat="1" ht="10.199999999999999">
      <c r="B8020" s="87"/>
      <c r="C8020" s="87"/>
      <c r="R8020" s="89"/>
      <c r="S8020" s="89"/>
      <c r="T8020" s="89"/>
    </row>
    <row r="8021" spans="2:20" s="86" customFormat="1" ht="10.199999999999999">
      <c r="B8021" s="87"/>
      <c r="C8021" s="87"/>
      <c r="R8021" s="89"/>
      <c r="S8021" s="89"/>
      <c r="T8021" s="89"/>
    </row>
    <row r="8022" spans="2:20" s="86" customFormat="1" ht="10.199999999999999">
      <c r="B8022" s="87"/>
      <c r="C8022" s="87"/>
      <c r="R8022" s="89"/>
      <c r="S8022" s="89"/>
      <c r="T8022" s="89"/>
    </row>
    <row r="8023" spans="2:20" s="86" customFormat="1" ht="10.199999999999999">
      <c r="B8023" s="87"/>
      <c r="C8023" s="87"/>
      <c r="R8023" s="89"/>
      <c r="S8023" s="89"/>
      <c r="T8023" s="89"/>
    </row>
    <row r="8024" spans="2:20" s="86" customFormat="1" ht="10.199999999999999">
      <c r="B8024" s="87"/>
      <c r="C8024" s="87"/>
      <c r="R8024" s="89"/>
      <c r="S8024" s="89"/>
      <c r="T8024" s="89"/>
    </row>
    <row r="8025" spans="2:20" s="86" customFormat="1" ht="10.199999999999999">
      <c r="B8025" s="87"/>
      <c r="C8025" s="87"/>
      <c r="R8025" s="89"/>
      <c r="S8025" s="89"/>
      <c r="T8025" s="89"/>
    </row>
    <row r="8026" spans="2:20" s="86" customFormat="1" ht="10.199999999999999">
      <c r="B8026" s="87"/>
      <c r="C8026" s="87"/>
      <c r="R8026" s="89"/>
      <c r="S8026" s="89"/>
      <c r="T8026" s="89"/>
    </row>
    <row r="8027" spans="2:20" s="86" customFormat="1" ht="10.199999999999999">
      <c r="B8027" s="87"/>
      <c r="C8027" s="87"/>
      <c r="R8027" s="89"/>
      <c r="S8027" s="89"/>
      <c r="T8027" s="89"/>
    </row>
    <row r="8028" spans="2:20" s="86" customFormat="1" ht="10.199999999999999">
      <c r="B8028" s="87"/>
      <c r="C8028" s="87"/>
      <c r="R8028" s="89"/>
      <c r="S8028" s="89"/>
      <c r="T8028" s="89"/>
    </row>
    <row r="8029" spans="2:20" s="86" customFormat="1" ht="10.199999999999999">
      <c r="B8029" s="87"/>
      <c r="C8029" s="87"/>
      <c r="R8029" s="89"/>
      <c r="S8029" s="89"/>
      <c r="T8029" s="89"/>
    </row>
    <row r="8030" spans="2:20" s="86" customFormat="1" ht="10.199999999999999">
      <c r="B8030" s="87"/>
      <c r="C8030" s="87"/>
      <c r="R8030" s="89"/>
      <c r="S8030" s="89"/>
      <c r="T8030" s="89"/>
    </row>
    <row r="8031" spans="2:20" s="86" customFormat="1" ht="10.199999999999999">
      <c r="B8031" s="87"/>
      <c r="C8031" s="87"/>
      <c r="R8031" s="89"/>
      <c r="S8031" s="89"/>
      <c r="T8031" s="89"/>
    </row>
    <row r="8032" spans="2:20" s="86" customFormat="1" ht="10.199999999999999">
      <c r="B8032" s="87"/>
      <c r="C8032" s="87"/>
      <c r="R8032" s="89"/>
      <c r="S8032" s="89"/>
      <c r="T8032" s="89"/>
    </row>
    <row r="8033" spans="2:20" s="86" customFormat="1" ht="10.199999999999999">
      <c r="B8033" s="87"/>
      <c r="C8033" s="87"/>
      <c r="R8033" s="89"/>
      <c r="S8033" s="89"/>
      <c r="T8033" s="89"/>
    </row>
    <row r="8034" spans="2:20" s="86" customFormat="1" ht="10.199999999999999">
      <c r="B8034" s="87"/>
      <c r="C8034" s="87"/>
      <c r="R8034" s="89"/>
      <c r="S8034" s="89"/>
      <c r="T8034" s="89"/>
    </row>
    <row r="8035" spans="2:20" s="86" customFormat="1" ht="10.199999999999999">
      <c r="B8035" s="87"/>
      <c r="C8035" s="87"/>
      <c r="R8035" s="89"/>
      <c r="S8035" s="89"/>
      <c r="T8035" s="89"/>
    </row>
    <row r="8036" spans="2:20" s="86" customFormat="1" ht="10.199999999999999">
      <c r="B8036" s="87"/>
      <c r="C8036" s="87"/>
      <c r="R8036" s="89"/>
      <c r="S8036" s="89"/>
      <c r="T8036" s="89"/>
    </row>
    <row r="8037" spans="2:20" s="86" customFormat="1" ht="10.199999999999999">
      <c r="B8037" s="87"/>
      <c r="C8037" s="87"/>
      <c r="R8037" s="89"/>
      <c r="S8037" s="89"/>
      <c r="T8037" s="89"/>
    </row>
    <row r="8038" spans="2:20" s="86" customFormat="1" ht="10.199999999999999">
      <c r="B8038" s="87"/>
      <c r="C8038" s="87"/>
      <c r="R8038" s="89"/>
      <c r="S8038" s="89"/>
      <c r="T8038" s="89"/>
    </row>
    <row r="8039" spans="2:20" s="86" customFormat="1" ht="10.199999999999999">
      <c r="B8039" s="87"/>
      <c r="C8039" s="87"/>
      <c r="R8039" s="89"/>
      <c r="S8039" s="89"/>
      <c r="T8039" s="89"/>
    </row>
    <row r="8040" spans="2:20" s="86" customFormat="1" ht="10.199999999999999">
      <c r="B8040" s="87"/>
      <c r="C8040" s="87"/>
      <c r="R8040" s="89"/>
      <c r="S8040" s="89"/>
      <c r="T8040" s="89"/>
    </row>
    <row r="8041" spans="2:20" s="86" customFormat="1" ht="10.199999999999999">
      <c r="B8041" s="87"/>
      <c r="C8041" s="87"/>
      <c r="R8041" s="89"/>
      <c r="S8041" s="89"/>
      <c r="T8041" s="89"/>
    </row>
    <row r="8042" spans="2:20" s="86" customFormat="1" ht="10.199999999999999">
      <c r="B8042" s="87"/>
      <c r="C8042" s="87"/>
      <c r="R8042" s="89"/>
      <c r="S8042" s="89"/>
      <c r="T8042" s="89"/>
    </row>
    <row r="8043" spans="2:20" s="86" customFormat="1" ht="10.199999999999999">
      <c r="B8043" s="87"/>
      <c r="C8043" s="87"/>
      <c r="R8043" s="89"/>
      <c r="S8043" s="89"/>
      <c r="T8043" s="89"/>
    </row>
    <row r="8044" spans="2:20" s="86" customFormat="1" ht="10.199999999999999">
      <c r="B8044" s="87"/>
      <c r="C8044" s="87"/>
      <c r="R8044" s="89"/>
      <c r="S8044" s="89"/>
      <c r="T8044" s="89"/>
    </row>
    <row r="8045" spans="2:20" s="86" customFormat="1" ht="10.199999999999999">
      <c r="B8045" s="87"/>
      <c r="C8045" s="87"/>
      <c r="R8045" s="89"/>
      <c r="S8045" s="89"/>
      <c r="T8045" s="89"/>
    </row>
    <row r="8046" spans="2:20" s="86" customFormat="1" ht="10.199999999999999">
      <c r="B8046" s="87"/>
      <c r="C8046" s="87"/>
      <c r="R8046" s="89"/>
      <c r="S8046" s="89"/>
      <c r="T8046" s="89"/>
    </row>
    <row r="8047" spans="2:20" s="86" customFormat="1" ht="10.199999999999999">
      <c r="B8047" s="87"/>
      <c r="C8047" s="87"/>
      <c r="R8047" s="89"/>
      <c r="S8047" s="89"/>
      <c r="T8047" s="89"/>
    </row>
    <row r="8048" spans="2:20" s="86" customFormat="1" ht="10.199999999999999">
      <c r="B8048" s="87"/>
      <c r="C8048" s="87"/>
      <c r="R8048" s="89"/>
      <c r="S8048" s="89"/>
      <c r="T8048" s="89"/>
    </row>
    <row r="8049" spans="2:20" s="86" customFormat="1" ht="10.199999999999999">
      <c r="B8049" s="87"/>
      <c r="C8049" s="87"/>
      <c r="R8049" s="89"/>
      <c r="S8049" s="89"/>
      <c r="T8049" s="89"/>
    </row>
    <row r="8050" spans="2:20" s="86" customFormat="1" ht="10.199999999999999">
      <c r="B8050" s="87"/>
      <c r="C8050" s="87"/>
      <c r="R8050" s="89"/>
      <c r="S8050" s="89"/>
      <c r="T8050" s="89"/>
    </row>
    <row r="8051" spans="2:20" s="86" customFormat="1" ht="10.199999999999999">
      <c r="B8051" s="87"/>
      <c r="C8051" s="87"/>
      <c r="R8051" s="89"/>
      <c r="S8051" s="89"/>
      <c r="T8051" s="89"/>
    </row>
    <row r="8052" spans="2:20" s="86" customFormat="1" ht="10.199999999999999">
      <c r="B8052" s="87"/>
      <c r="C8052" s="87"/>
      <c r="R8052" s="89"/>
      <c r="S8052" s="89"/>
      <c r="T8052" s="89"/>
    </row>
    <row r="8053" spans="2:20" s="86" customFormat="1" ht="10.199999999999999">
      <c r="B8053" s="87"/>
      <c r="C8053" s="87"/>
      <c r="R8053" s="89"/>
      <c r="S8053" s="89"/>
      <c r="T8053" s="89"/>
    </row>
    <row r="8054" spans="2:20" s="86" customFormat="1" ht="10.199999999999999">
      <c r="B8054" s="87"/>
      <c r="C8054" s="87"/>
      <c r="R8054" s="89"/>
      <c r="S8054" s="89"/>
      <c r="T8054" s="89"/>
    </row>
    <row r="8055" spans="2:20" s="86" customFormat="1" ht="10.199999999999999">
      <c r="B8055" s="87"/>
      <c r="C8055" s="87"/>
      <c r="R8055" s="89"/>
      <c r="S8055" s="89"/>
      <c r="T8055" s="89"/>
    </row>
    <row r="8056" spans="2:20" s="86" customFormat="1" ht="10.199999999999999">
      <c r="B8056" s="87"/>
      <c r="C8056" s="87"/>
      <c r="R8056" s="89"/>
      <c r="S8056" s="89"/>
      <c r="T8056" s="89"/>
    </row>
    <row r="8057" spans="2:20" s="86" customFormat="1" ht="10.199999999999999">
      <c r="B8057" s="87"/>
      <c r="C8057" s="87"/>
      <c r="R8057" s="89"/>
      <c r="S8057" s="89"/>
      <c r="T8057" s="89"/>
    </row>
    <row r="8058" spans="2:20" s="86" customFormat="1" ht="10.199999999999999">
      <c r="B8058" s="87"/>
      <c r="C8058" s="87"/>
      <c r="R8058" s="89"/>
      <c r="S8058" s="89"/>
      <c r="T8058" s="89"/>
    </row>
    <row r="8059" spans="2:20" s="86" customFormat="1" ht="10.199999999999999">
      <c r="B8059" s="87"/>
      <c r="C8059" s="87"/>
      <c r="R8059" s="89"/>
      <c r="S8059" s="89"/>
      <c r="T8059" s="89"/>
    </row>
    <row r="8060" spans="2:20" s="86" customFormat="1" ht="10.199999999999999">
      <c r="B8060" s="87"/>
      <c r="C8060" s="87"/>
      <c r="R8060" s="89"/>
      <c r="S8060" s="89"/>
      <c r="T8060" s="89"/>
    </row>
    <row r="8061" spans="2:20" s="86" customFormat="1" ht="10.199999999999999">
      <c r="B8061" s="87"/>
      <c r="C8061" s="87"/>
      <c r="R8061" s="89"/>
      <c r="S8061" s="89"/>
      <c r="T8061" s="89"/>
    </row>
    <row r="8062" spans="2:20" s="86" customFormat="1" ht="10.199999999999999">
      <c r="B8062" s="87"/>
      <c r="C8062" s="87"/>
      <c r="R8062" s="89"/>
      <c r="S8062" s="89"/>
      <c r="T8062" s="89"/>
    </row>
    <row r="8063" spans="2:20" s="86" customFormat="1" ht="10.199999999999999">
      <c r="B8063" s="87"/>
      <c r="C8063" s="87"/>
      <c r="R8063" s="89"/>
      <c r="S8063" s="89"/>
      <c r="T8063" s="89"/>
    </row>
    <row r="8064" spans="2:20" s="86" customFormat="1" ht="10.199999999999999">
      <c r="B8064" s="87"/>
      <c r="C8064" s="87"/>
      <c r="R8064" s="89"/>
      <c r="S8064" s="89"/>
      <c r="T8064" s="89"/>
    </row>
    <row r="8065" spans="2:20" s="86" customFormat="1" ht="10.199999999999999">
      <c r="B8065" s="87"/>
      <c r="C8065" s="87"/>
      <c r="R8065" s="89"/>
      <c r="S8065" s="89"/>
      <c r="T8065" s="89"/>
    </row>
    <row r="8066" spans="2:20" s="86" customFormat="1" ht="10.199999999999999">
      <c r="B8066" s="87"/>
      <c r="C8066" s="87"/>
      <c r="R8066" s="89"/>
      <c r="S8066" s="89"/>
      <c r="T8066" s="89"/>
    </row>
    <row r="8067" spans="2:20" s="86" customFormat="1" ht="10.199999999999999">
      <c r="B8067" s="87"/>
      <c r="C8067" s="87"/>
      <c r="R8067" s="89"/>
      <c r="S8067" s="89"/>
      <c r="T8067" s="89"/>
    </row>
    <row r="8068" spans="2:20" s="86" customFormat="1" ht="10.199999999999999">
      <c r="B8068" s="87"/>
      <c r="C8068" s="87"/>
      <c r="R8068" s="89"/>
      <c r="S8068" s="89"/>
      <c r="T8068" s="89"/>
    </row>
    <row r="8069" spans="2:20" s="86" customFormat="1" ht="10.199999999999999">
      <c r="B8069" s="87"/>
      <c r="C8069" s="87"/>
      <c r="R8069" s="89"/>
      <c r="S8069" s="89"/>
      <c r="T8069" s="89"/>
    </row>
    <row r="8070" spans="2:20" s="86" customFormat="1" ht="10.199999999999999">
      <c r="B8070" s="87"/>
      <c r="C8070" s="87"/>
      <c r="R8070" s="89"/>
      <c r="S8070" s="89"/>
      <c r="T8070" s="89"/>
    </row>
    <row r="8071" spans="2:20" s="86" customFormat="1" ht="10.199999999999999">
      <c r="B8071" s="87"/>
      <c r="C8071" s="87"/>
      <c r="R8071" s="89"/>
      <c r="S8071" s="89"/>
      <c r="T8071" s="89"/>
    </row>
    <row r="8072" spans="2:20" s="86" customFormat="1" ht="10.199999999999999">
      <c r="B8072" s="87"/>
      <c r="C8072" s="87"/>
      <c r="R8072" s="89"/>
      <c r="S8072" s="89"/>
      <c r="T8072" s="89"/>
    </row>
    <row r="8073" spans="2:20" s="86" customFormat="1" ht="10.199999999999999">
      <c r="B8073" s="87"/>
      <c r="C8073" s="87"/>
      <c r="R8073" s="89"/>
      <c r="S8073" s="89"/>
      <c r="T8073" s="89"/>
    </row>
    <row r="8074" spans="2:20" s="86" customFormat="1" ht="10.199999999999999">
      <c r="B8074" s="87"/>
      <c r="C8074" s="87"/>
      <c r="R8074" s="89"/>
      <c r="S8074" s="89"/>
      <c r="T8074" s="89"/>
    </row>
    <row r="8075" spans="2:20" s="86" customFormat="1" ht="10.199999999999999">
      <c r="B8075" s="87"/>
      <c r="C8075" s="87"/>
      <c r="R8075" s="89"/>
      <c r="S8075" s="89"/>
      <c r="T8075" s="89"/>
    </row>
    <row r="8076" spans="2:20" s="86" customFormat="1" ht="10.199999999999999">
      <c r="B8076" s="87"/>
      <c r="C8076" s="87"/>
      <c r="R8076" s="89"/>
      <c r="S8076" s="89"/>
      <c r="T8076" s="89"/>
    </row>
    <row r="8077" spans="2:20" s="86" customFormat="1" ht="10.199999999999999">
      <c r="B8077" s="87"/>
      <c r="C8077" s="87"/>
      <c r="R8077" s="89"/>
      <c r="S8077" s="89"/>
      <c r="T8077" s="89"/>
    </row>
    <row r="8078" spans="2:20" s="86" customFormat="1" ht="10.199999999999999">
      <c r="B8078" s="87"/>
      <c r="C8078" s="87"/>
      <c r="R8078" s="89"/>
      <c r="S8078" s="89"/>
      <c r="T8078" s="89"/>
    </row>
    <row r="8079" spans="2:20" s="86" customFormat="1" ht="10.199999999999999">
      <c r="B8079" s="87"/>
      <c r="C8079" s="87"/>
      <c r="R8079" s="89"/>
      <c r="S8079" s="89"/>
      <c r="T8079" s="89"/>
    </row>
    <row r="8080" spans="2:20" s="86" customFormat="1" ht="10.199999999999999">
      <c r="B8080" s="87"/>
      <c r="C8080" s="87"/>
      <c r="R8080" s="89"/>
      <c r="S8080" s="89"/>
      <c r="T8080" s="89"/>
    </row>
    <row r="8081" spans="2:20" s="86" customFormat="1" ht="10.199999999999999">
      <c r="B8081" s="87"/>
      <c r="C8081" s="87"/>
      <c r="R8081" s="89"/>
      <c r="S8081" s="89"/>
      <c r="T8081" s="89"/>
    </row>
    <row r="8082" spans="2:20" s="86" customFormat="1" ht="10.199999999999999">
      <c r="B8082" s="87"/>
      <c r="C8082" s="87"/>
      <c r="R8082" s="89"/>
      <c r="S8082" s="89"/>
      <c r="T8082" s="89"/>
    </row>
    <row r="8083" spans="2:20" s="86" customFormat="1" ht="10.199999999999999">
      <c r="B8083" s="87"/>
      <c r="C8083" s="87"/>
      <c r="R8083" s="89"/>
      <c r="S8083" s="89"/>
      <c r="T8083" s="89"/>
    </row>
    <row r="8084" spans="2:20" s="86" customFormat="1" ht="10.199999999999999">
      <c r="B8084" s="87"/>
      <c r="C8084" s="87"/>
      <c r="R8084" s="89"/>
      <c r="S8084" s="89"/>
      <c r="T8084" s="89"/>
    </row>
    <row r="8085" spans="2:20" s="86" customFormat="1" ht="10.199999999999999">
      <c r="B8085" s="87"/>
      <c r="C8085" s="87"/>
      <c r="R8085" s="89"/>
      <c r="S8085" s="89"/>
      <c r="T8085" s="89"/>
    </row>
    <row r="8086" spans="2:20" s="86" customFormat="1" ht="10.199999999999999">
      <c r="B8086" s="87"/>
      <c r="C8086" s="87"/>
      <c r="R8086" s="89"/>
      <c r="S8086" s="89"/>
      <c r="T8086" s="89"/>
    </row>
    <row r="8087" spans="2:20" s="86" customFormat="1" ht="10.199999999999999">
      <c r="B8087" s="87"/>
      <c r="C8087" s="87"/>
      <c r="R8087" s="89"/>
      <c r="S8087" s="89"/>
      <c r="T8087" s="89"/>
    </row>
    <row r="8088" spans="2:20" s="86" customFormat="1" ht="10.199999999999999">
      <c r="B8088" s="87"/>
      <c r="C8088" s="87"/>
      <c r="R8088" s="89"/>
      <c r="S8088" s="89"/>
      <c r="T8088" s="89"/>
    </row>
    <row r="8089" spans="2:20" s="86" customFormat="1" ht="10.199999999999999">
      <c r="B8089" s="87"/>
      <c r="C8089" s="87"/>
      <c r="R8089" s="89"/>
      <c r="S8089" s="89"/>
      <c r="T8089" s="89"/>
    </row>
    <row r="8090" spans="2:20" s="86" customFormat="1" ht="10.199999999999999">
      <c r="B8090" s="87"/>
      <c r="C8090" s="87"/>
      <c r="R8090" s="89"/>
      <c r="S8090" s="89"/>
      <c r="T8090" s="89"/>
    </row>
    <row r="8091" spans="2:20" s="86" customFormat="1" ht="10.199999999999999">
      <c r="B8091" s="87"/>
      <c r="C8091" s="87"/>
      <c r="R8091" s="89"/>
      <c r="S8091" s="89"/>
      <c r="T8091" s="89"/>
    </row>
    <row r="8092" spans="2:20" s="86" customFormat="1" ht="10.199999999999999">
      <c r="B8092" s="87"/>
      <c r="C8092" s="87"/>
      <c r="R8092" s="89"/>
      <c r="S8092" s="89"/>
      <c r="T8092" s="89"/>
    </row>
    <row r="8093" spans="2:20" s="86" customFormat="1" ht="10.199999999999999">
      <c r="B8093" s="87"/>
      <c r="C8093" s="87"/>
      <c r="R8093" s="89"/>
      <c r="S8093" s="89"/>
      <c r="T8093" s="89"/>
    </row>
    <row r="8094" spans="2:20" s="86" customFormat="1" ht="10.199999999999999">
      <c r="B8094" s="87"/>
      <c r="C8094" s="87"/>
      <c r="R8094" s="89"/>
      <c r="S8094" s="89"/>
      <c r="T8094" s="89"/>
    </row>
    <row r="8095" spans="2:20" s="86" customFormat="1" ht="10.199999999999999">
      <c r="B8095" s="87"/>
      <c r="C8095" s="87"/>
      <c r="R8095" s="89"/>
      <c r="S8095" s="89"/>
      <c r="T8095" s="89"/>
    </row>
    <row r="8096" spans="2:20" s="86" customFormat="1" ht="10.199999999999999">
      <c r="B8096" s="87"/>
      <c r="C8096" s="87"/>
      <c r="R8096" s="89"/>
      <c r="S8096" s="89"/>
      <c r="T8096" s="89"/>
    </row>
    <row r="8097" spans="2:20" s="86" customFormat="1" ht="10.199999999999999">
      <c r="B8097" s="87"/>
      <c r="C8097" s="87"/>
      <c r="R8097" s="89"/>
      <c r="S8097" s="89"/>
      <c r="T8097" s="89"/>
    </row>
    <row r="8098" spans="2:20" s="86" customFormat="1" ht="10.199999999999999">
      <c r="B8098" s="87"/>
      <c r="C8098" s="87"/>
      <c r="R8098" s="89"/>
      <c r="S8098" s="89"/>
      <c r="T8098" s="89"/>
    </row>
    <row r="8099" spans="2:20" s="86" customFormat="1" ht="10.199999999999999">
      <c r="B8099" s="87"/>
      <c r="C8099" s="87"/>
      <c r="R8099" s="89"/>
      <c r="S8099" s="89"/>
      <c r="T8099" s="89"/>
    </row>
    <row r="8100" spans="2:20" s="86" customFormat="1" ht="10.199999999999999">
      <c r="B8100" s="87"/>
      <c r="C8100" s="87"/>
      <c r="R8100" s="89"/>
      <c r="S8100" s="89"/>
      <c r="T8100" s="89"/>
    </row>
    <row r="8101" spans="2:20" s="86" customFormat="1" ht="10.199999999999999">
      <c r="B8101" s="87"/>
      <c r="C8101" s="87"/>
      <c r="R8101" s="89"/>
      <c r="S8101" s="89"/>
      <c r="T8101" s="89"/>
    </row>
    <row r="8102" spans="2:20" s="86" customFormat="1" ht="10.199999999999999">
      <c r="B8102" s="87"/>
      <c r="C8102" s="87"/>
      <c r="R8102" s="89"/>
      <c r="S8102" s="89"/>
      <c r="T8102" s="89"/>
    </row>
    <row r="8103" spans="2:20" s="86" customFormat="1" ht="10.199999999999999">
      <c r="B8103" s="87"/>
      <c r="C8103" s="87"/>
      <c r="R8103" s="89"/>
      <c r="S8103" s="89"/>
      <c r="T8103" s="89"/>
    </row>
    <row r="8104" spans="2:20" s="86" customFormat="1" ht="10.199999999999999">
      <c r="B8104" s="87"/>
      <c r="C8104" s="87"/>
      <c r="R8104" s="89"/>
      <c r="S8104" s="89"/>
      <c r="T8104" s="89"/>
    </row>
    <row r="8105" spans="2:20" s="86" customFormat="1" ht="10.199999999999999">
      <c r="B8105" s="87"/>
      <c r="C8105" s="87"/>
      <c r="R8105" s="89"/>
      <c r="S8105" s="89"/>
      <c r="T8105" s="89"/>
    </row>
    <row r="8106" spans="2:20" s="86" customFormat="1" ht="10.199999999999999">
      <c r="B8106" s="87"/>
      <c r="C8106" s="87"/>
      <c r="R8106" s="89"/>
      <c r="S8106" s="89"/>
      <c r="T8106" s="89"/>
    </row>
    <row r="8107" spans="2:20" s="86" customFormat="1" ht="10.199999999999999">
      <c r="B8107" s="87"/>
      <c r="C8107" s="87"/>
      <c r="R8107" s="89"/>
      <c r="S8107" s="89"/>
      <c r="T8107" s="89"/>
    </row>
    <row r="8108" spans="2:20" s="86" customFormat="1" ht="10.199999999999999">
      <c r="B8108" s="87"/>
      <c r="C8108" s="87"/>
      <c r="R8108" s="89"/>
      <c r="S8108" s="89"/>
      <c r="T8108" s="89"/>
    </row>
    <row r="8109" spans="2:20" s="86" customFormat="1" ht="10.199999999999999">
      <c r="B8109" s="87"/>
      <c r="C8109" s="87"/>
      <c r="R8109" s="89"/>
      <c r="S8109" s="89"/>
      <c r="T8109" s="89"/>
    </row>
    <row r="8110" spans="2:20" s="86" customFormat="1" ht="10.199999999999999">
      <c r="B8110" s="87"/>
      <c r="C8110" s="87"/>
      <c r="R8110" s="89"/>
      <c r="S8110" s="89"/>
      <c r="T8110" s="89"/>
    </row>
    <row r="8111" spans="2:20" s="86" customFormat="1" ht="10.199999999999999">
      <c r="B8111" s="87"/>
      <c r="C8111" s="87"/>
      <c r="R8111" s="89"/>
      <c r="S8111" s="89"/>
      <c r="T8111" s="89"/>
    </row>
    <row r="8112" spans="2:20" s="86" customFormat="1" ht="10.199999999999999">
      <c r="B8112" s="87"/>
      <c r="C8112" s="87"/>
      <c r="R8112" s="89"/>
      <c r="S8112" s="89"/>
      <c r="T8112" s="89"/>
    </row>
    <row r="8113" spans="2:20" s="86" customFormat="1" ht="10.199999999999999">
      <c r="B8113" s="87"/>
      <c r="C8113" s="87"/>
      <c r="R8113" s="89"/>
      <c r="S8113" s="89"/>
      <c r="T8113" s="89"/>
    </row>
    <row r="8114" spans="2:20" s="86" customFormat="1" ht="10.199999999999999">
      <c r="B8114" s="87"/>
      <c r="C8114" s="87"/>
      <c r="R8114" s="89"/>
      <c r="S8114" s="89"/>
      <c r="T8114" s="89"/>
    </row>
    <row r="8115" spans="2:20" s="86" customFormat="1" ht="10.199999999999999">
      <c r="B8115" s="87"/>
      <c r="C8115" s="87"/>
      <c r="R8115" s="89"/>
      <c r="S8115" s="89"/>
      <c r="T8115" s="89"/>
    </row>
    <row r="8116" spans="2:20" s="86" customFormat="1" ht="10.199999999999999">
      <c r="B8116" s="87"/>
      <c r="C8116" s="87"/>
      <c r="R8116" s="89"/>
      <c r="S8116" s="89"/>
      <c r="T8116" s="89"/>
    </row>
    <row r="8117" spans="2:20" s="86" customFormat="1" ht="10.199999999999999">
      <c r="B8117" s="87"/>
      <c r="C8117" s="87"/>
      <c r="R8117" s="89"/>
      <c r="S8117" s="89"/>
      <c r="T8117" s="89"/>
    </row>
    <row r="8118" spans="2:20" s="86" customFormat="1" ht="10.199999999999999">
      <c r="B8118" s="87"/>
      <c r="C8118" s="87"/>
      <c r="R8118" s="89"/>
      <c r="S8118" s="89"/>
      <c r="T8118" s="89"/>
    </row>
    <row r="8119" spans="2:20" s="86" customFormat="1" ht="10.199999999999999">
      <c r="B8119" s="87"/>
      <c r="C8119" s="87"/>
      <c r="R8119" s="89"/>
      <c r="S8119" s="89"/>
      <c r="T8119" s="89"/>
    </row>
    <row r="8120" spans="2:20" s="86" customFormat="1" ht="10.199999999999999">
      <c r="B8120" s="87"/>
      <c r="C8120" s="87"/>
      <c r="R8120" s="89"/>
      <c r="S8120" s="89"/>
      <c r="T8120" s="89"/>
    </row>
    <row r="8121" spans="2:20" s="86" customFormat="1" ht="10.199999999999999">
      <c r="B8121" s="87"/>
      <c r="C8121" s="87"/>
      <c r="R8121" s="89"/>
      <c r="S8121" s="89"/>
      <c r="T8121" s="89"/>
    </row>
    <row r="8122" spans="2:20" s="86" customFormat="1" ht="10.199999999999999">
      <c r="B8122" s="87"/>
      <c r="C8122" s="87"/>
      <c r="R8122" s="89"/>
      <c r="S8122" s="89"/>
      <c r="T8122" s="89"/>
    </row>
    <row r="8123" spans="2:20" s="86" customFormat="1" ht="10.199999999999999">
      <c r="B8123" s="87"/>
      <c r="C8123" s="87"/>
      <c r="R8123" s="89"/>
      <c r="S8123" s="89"/>
      <c r="T8123" s="89"/>
    </row>
    <row r="8124" spans="2:20" s="86" customFormat="1" ht="10.199999999999999">
      <c r="B8124" s="87"/>
      <c r="C8124" s="87"/>
      <c r="R8124" s="89"/>
      <c r="S8124" s="89"/>
      <c r="T8124" s="89"/>
    </row>
    <row r="8125" spans="2:20" s="86" customFormat="1" ht="10.199999999999999">
      <c r="B8125" s="87"/>
      <c r="C8125" s="87"/>
      <c r="R8125" s="89"/>
      <c r="S8125" s="89"/>
      <c r="T8125" s="89"/>
    </row>
    <row r="8126" spans="2:20" s="86" customFormat="1" ht="10.199999999999999">
      <c r="B8126" s="87"/>
      <c r="C8126" s="87"/>
      <c r="R8126" s="89"/>
      <c r="S8126" s="89"/>
      <c r="T8126" s="89"/>
    </row>
    <row r="8127" spans="2:20" s="86" customFormat="1" ht="10.199999999999999">
      <c r="B8127" s="87"/>
      <c r="C8127" s="87"/>
      <c r="R8127" s="89"/>
      <c r="S8127" s="89"/>
      <c r="T8127" s="89"/>
    </row>
    <row r="8128" spans="2:20" s="86" customFormat="1" ht="10.199999999999999">
      <c r="B8128" s="87"/>
      <c r="C8128" s="87"/>
      <c r="R8128" s="89"/>
      <c r="S8128" s="89"/>
      <c r="T8128" s="89"/>
    </row>
    <row r="8129" spans="2:20" s="86" customFormat="1" ht="10.199999999999999">
      <c r="B8129" s="87"/>
      <c r="C8129" s="87"/>
      <c r="R8129" s="89"/>
      <c r="S8129" s="89"/>
      <c r="T8129" s="89"/>
    </row>
    <row r="8130" spans="2:20" s="86" customFormat="1" ht="10.199999999999999">
      <c r="B8130" s="87"/>
      <c r="C8130" s="87"/>
      <c r="R8130" s="89"/>
      <c r="S8130" s="89"/>
      <c r="T8130" s="89"/>
    </row>
    <row r="8131" spans="2:20" s="86" customFormat="1" ht="10.199999999999999">
      <c r="B8131" s="87"/>
      <c r="C8131" s="87"/>
      <c r="R8131" s="89"/>
      <c r="S8131" s="89"/>
      <c r="T8131" s="89"/>
    </row>
    <row r="8132" spans="2:20" s="86" customFormat="1" ht="10.199999999999999">
      <c r="B8132" s="87"/>
      <c r="C8132" s="87"/>
      <c r="R8132" s="89"/>
      <c r="S8132" s="89"/>
      <c r="T8132" s="89"/>
    </row>
    <row r="8133" spans="2:20" s="86" customFormat="1" ht="10.199999999999999">
      <c r="B8133" s="87"/>
      <c r="C8133" s="87"/>
      <c r="R8133" s="89"/>
      <c r="S8133" s="89"/>
      <c r="T8133" s="89"/>
    </row>
    <row r="8134" spans="2:20" s="86" customFormat="1" ht="10.199999999999999">
      <c r="B8134" s="87"/>
      <c r="C8134" s="87"/>
      <c r="R8134" s="89"/>
      <c r="S8134" s="89"/>
      <c r="T8134" s="89"/>
    </row>
    <row r="8135" spans="2:20" s="86" customFormat="1" ht="10.199999999999999">
      <c r="B8135" s="87"/>
      <c r="C8135" s="87"/>
      <c r="R8135" s="89"/>
      <c r="S8135" s="89"/>
      <c r="T8135" s="89"/>
    </row>
    <row r="8136" spans="2:20" s="86" customFormat="1" ht="10.199999999999999">
      <c r="B8136" s="87"/>
      <c r="C8136" s="87"/>
      <c r="R8136" s="89"/>
      <c r="S8136" s="89"/>
      <c r="T8136" s="89"/>
    </row>
    <row r="8137" spans="2:20" s="86" customFormat="1" ht="10.199999999999999">
      <c r="B8137" s="87"/>
      <c r="C8137" s="87"/>
      <c r="R8137" s="89"/>
      <c r="S8137" s="89"/>
      <c r="T8137" s="89"/>
    </row>
    <row r="8138" spans="2:20" s="86" customFormat="1" ht="10.199999999999999">
      <c r="B8138" s="87"/>
      <c r="C8138" s="87"/>
      <c r="R8138" s="89"/>
      <c r="S8138" s="89"/>
      <c r="T8138" s="89"/>
    </row>
    <row r="8139" spans="2:20" s="86" customFormat="1" ht="10.199999999999999">
      <c r="B8139" s="87"/>
      <c r="C8139" s="87"/>
      <c r="R8139" s="89"/>
      <c r="S8139" s="89"/>
      <c r="T8139" s="89"/>
    </row>
    <row r="8140" spans="2:20" s="86" customFormat="1" ht="10.199999999999999">
      <c r="B8140" s="87"/>
      <c r="C8140" s="87"/>
      <c r="R8140" s="89"/>
      <c r="S8140" s="89"/>
      <c r="T8140" s="89"/>
    </row>
    <row r="8141" spans="2:20" s="86" customFormat="1" ht="10.199999999999999">
      <c r="B8141" s="87"/>
      <c r="C8141" s="87"/>
      <c r="R8141" s="89"/>
      <c r="S8141" s="89"/>
      <c r="T8141" s="89"/>
    </row>
    <row r="8142" spans="2:20" s="86" customFormat="1" ht="10.199999999999999">
      <c r="B8142" s="87"/>
      <c r="C8142" s="87"/>
      <c r="R8142" s="89"/>
      <c r="S8142" s="89"/>
      <c r="T8142" s="89"/>
    </row>
    <row r="8143" spans="2:20" s="86" customFormat="1" ht="10.199999999999999">
      <c r="B8143" s="87"/>
      <c r="C8143" s="87"/>
      <c r="R8143" s="89"/>
      <c r="S8143" s="89"/>
      <c r="T8143" s="89"/>
    </row>
    <row r="8144" spans="2:20" s="86" customFormat="1" ht="10.199999999999999">
      <c r="B8144" s="87"/>
      <c r="C8144" s="87"/>
      <c r="R8144" s="89"/>
      <c r="S8144" s="89"/>
      <c r="T8144" s="89"/>
    </row>
    <row r="8145" spans="2:20" s="86" customFormat="1" ht="10.199999999999999">
      <c r="B8145" s="87"/>
      <c r="C8145" s="87"/>
      <c r="R8145" s="89"/>
      <c r="S8145" s="89"/>
      <c r="T8145" s="89"/>
    </row>
    <row r="8146" spans="2:20" s="86" customFormat="1" ht="10.199999999999999">
      <c r="B8146" s="87"/>
      <c r="C8146" s="87"/>
      <c r="R8146" s="89"/>
      <c r="S8146" s="89"/>
      <c r="T8146" s="89"/>
    </row>
    <row r="8147" spans="2:20" s="86" customFormat="1" ht="10.199999999999999">
      <c r="B8147" s="87"/>
      <c r="C8147" s="87"/>
      <c r="R8147" s="89"/>
      <c r="S8147" s="89"/>
      <c r="T8147" s="89"/>
    </row>
    <row r="8148" spans="2:20" s="86" customFormat="1" ht="10.199999999999999">
      <c r="B8148" s="87"/>
      <c r="C8148" s="87"/>
      <c r="R8148" s="89"/>
      <c r="S8148" s="89"/>
      <c r="T8148" s="89"/>
    </row>
    <row r="8149" spans="2:20" s="86" customFormat="1" ht="10.199999999999999">
      <c r="B8149" s="87"/>
      <c r="C8149" s="87"/>
      <c r="R8149" s="89"/>
      <c r="S8149" s="89"/>
      <c r="T8149" s="89"/>
    </row>
    <row r="8150" spans="2:20" s="86" customFormat="1" ht="10.199999999999999">
      <c r="B8150" s="87"/>
      <c r="C8150" s="87"/>
      <c r="R8150" s="89"/>
      <c r="S8150" s="89"/>
      <c r="T8150" s="89"/>
    </row>
    <row r="8151" spans="2:20" s="86" customFormat="1" ht="10.199999999999999">
      <c r="B8151" s="87"/>
      <c r="C8151" s="87"/>
      <c r="R8151" s="89"/>
      <c r="S8151" s="89"/>
      <c r="T8151" s="89"/>
    </row>
    <row r="8152" spans="2:20" s="86" customFormat="1" ht="10.199999999999999">
      <c r="B8152" s="87"/>
      <c r="C8152" s="87"/>
      <c r="R8152" s="89"/>
      <c r="S8152" s="89"/>
      <c r="T8152" s="89"/>
    </row>
    <row r="8153" spans="2:20" s="86" customFormat="1" ht="10.199999999999999">
      <c r="B8153" s="87"/>
      <c r="C8153" s="87"/>
      <c r="R8153" s="89"/>
      <c r="S8153" s="89"/>
      <c r="T8153" s="89"/>
    </row>
    <row r="8154" spans="2:20" s="86" customFormat="1" ht="10.199999999999999">
      <c r="B8154" s="87"/>
      <c r="C8154" s="87"/>
      <c r="R8154" s="89"/>
      <c r="S8154" s="89"/>
      <c r="T8154" s="89"/>
    </row>
    <row r="8155" spans="2:20" s="86" customFormat="1" ht="10.199999999999999">
      <c r="B8155" s="87"/>
      <c r="C8155" s="87"/>
      <c r="R8155" s="89"/>
      <c r="S8155" s="89"/>
      <c r="T8155" s="89"/>
    </row>
    <row r="8156" spans="2:20" s="86" customFormat="1" ht="10.199999999999999">
      <c r="B8156" s="87"/>
      <c r="C8156" s="87"/>
      <c r="R8156" s="89"/>
      <c r="S8156" s="89"/>
      <c r="T8156" s="89"/>
    </row>
    <row r="8157" spans="2:20" s="86" customFormat="1" ht="10.199999999999999">
      <c r="B8157" s="87"/>
      <c r="C8157" s="87"/>
      <c r="R8157" s="89"/>
      <c r="S8157" s="89"/>
      <c r="T8157" s="89"/>
    </row>
    <row r="8158" spans="2:20" s="86" customFormat="1" ht="10.199999999999999">
      <c r="B8158" s="87"/>
      <c r="C8158" s="87"/>
      <c r="R8158" s="89"/>
      <c r="S8158" s="89"/>
      <c r="T8158" s="89"/>
    </row>
    <row r="8159" spans="2:20" s="86" customFormat="1" ht="10.199999999999999">
      <c r="B8159" s="87"/>
      <c r="C8159" s="87"/>
      <c r="R8159" s="89"/>
      <c r="S8159" s="89"/>
      <c r="T8159" s="89"/>
    </row>
    <row r="8160" spans="2:20" s="86" customFormat="1" ht="10.199999999999999">
      <c r="B8160" s="87"/>
      <c r="C8160" s="87"/>
      <c r="R8160" s="89"/>
      <c r="S8160" s="89"/>
      <c r="T8160" s="89"/>
    </row>
    <row r="8161" spans="2:20" s="86" customFormat="1" ht="10.199999999999999">
      <c r="B8161" s="87"/>
      <c r="C8161" s="87"/>
      <c r="R8161" s="89"/>
      <c r="S8161" s="89"/>
      <c r="T8161" s="89"/>
    </row>
    <row r="8162" spans="2:20" s="86" customFormat="1" ht="10.199999999999999">
      <c r="B8162" s="87"/>
      <c r="C8162" s="87"/>
      <c r="R8162" s="89"/>
      <c r="S8162" s="89"/>
      <c r="T8162" s="89"/>
    </row>
    <row r="8163" spans="2:20" s="86" customFormat="1" ht="10.199999999999999">
      <c r="B8163" s="87"/>
      <c r="C8163" s="87"/>
      <c r="R8163" s="89"/>
      <c r="S8163" s="89"/>
      <c r="T8163" s="89"/>
    </row>
    <row r="8164" spans="2:20" s="86" customFormat="1" ht="10.199999999999999">
      <c r="B8164" s="87"/>
      <c r="C8164" s="87"/>
      <c r="R8164" s="89"/>
      <c r="S8164" s="89"/>
      <c r="T8164" s="89"/>
    </row>
    <row r="8165" spans="2:20" s="86" customFormat="1" ht="10.199999999999999">
      <c r="B8165" s="87"/>
      <c r="C8165" s="87"/>
      <c r="R8165" s="89"/>
      <c r="S8165" s="89"/>
      <c r="T8165" s="89"/>
    </row>
    <row r="8166" spans="2:20" s="86" customFormat="1" ht="10.199999999999999">
      <c r="B8166" s="87"/>
      <c r="C8166" s="87"/>
      <c r="R8166" s="89"/>
      <c r="S8166" s="89"/>
      <c r="T8166" s="89"/>
    </row>
    <row r="8167" spans="2:20" s="86" customFormat="1" ht="10.199999999999999">
      <c r="B8167" s="87"/>
      <c r="C8167" s="87"/>
      <c r="R8167" s="89"/>
      <c r="S8167" s="89"/>
      <c r="T8167" s="89"/>
    </row>
    <row r="8168" spans="2:20" s="86" customFormat="1" ht="10.199999999999999">
      <c r="B8168" s="87"/>
      <c r="C8168" s="87"/>
      <c r="R8168" s="89"/>
      <c r="S8168" s="89"/>
      <c r="T8168" s="89"/>
    </row>
    <row r="8169" spans="2:20" s="86" customFormat="1" ht="10.199999999999999">
      <c r="B8169" s="87"/>
      <c r="C8169" s="87"/>
      <c r="R8169" s="89"/>
      <c r="S8169" s="89"/>
      <c r="T8169" s="89"/>
    </row>
    <row r="8170" spans="2:20" s="86" customFormat="1" ht="10.199999999999999">
      <c r="B8170" s="87"/>
      <c r="C8170" s="87"/>
      <c r="R8170" s="89"/>
      <c r="S8170" s="89"/>
      <c r="T8170" s="89"/>
    </row>
    <row r="8171" spans="2:20" s="86" customFormat="1" ht="10.199999999999999">
      <c r="B8171" s="87"/>
      <c r="C8171" s="87"/>
      <c r="R8171" s="89"/>
      <c r="S8171" s="89"/>
      <c r="T8171" s="89"/>
    </row>
    <row r="8172" spans="2:20" s="86" customFormat="1" ht="10.199999999999999">
      <c r="B8172" s="87"/>
      <c r="C8172" s="87"/>
      <c r="R8172" s="89"/>
      <c r="S8172" s="89"/>
      <c r="T8172" s="89"/>
    </row>
    <row r="8173" spans="2:20" s="86" customFormat="1" ht="10.199999999999999">
      <c r="B8173" s="87"/>
      <c r="C8173" s="87"/>
      <c r="R8173" s="89"/>
      <c r="S8173" s="89"/>
      <c r="T8173" s="89"/>
    </row>
    <row r="8174" spans="2:20" s="86" customFormat="1" ht="10.199999999999999">
      <c r="B8174" s="87"/>
      <c r="C8174" s="87"/>
      <c r="R8174" s="89"/>
      <c r="S8174" s="89"/>
      <c r="T8174" s="89"/>
    </row>
    <row r="8175" spans="2:20" s="86" customFormat="1" ht="10.199999999999999">
      <c r="B8175" s="87"/>
      <c r="C8175" s="87"/>
      <c r="R8175" s="89"/>
      <c r="S8175" s="89"/>
      <c r="T8175" s="89"/>
    </row>
    <row r="8176" spans="2:20" s="86" customFormat="1" ht="10.199999999999999">
      <c r="B8176" s="87"/>
      <c r="C8176" s="87"/>
      <c r="R8176" s="89"/>
      <c r="S8176" s="89"/>
      <c r="T8176" s="89"/>
    </row>
    <row r="8177" spans="2:20" s="86" customFormat="1" ht="10.199999999999999">
      <c r="B8177" s="87"/>
      <c r="C8177" s="87"/>
      <c r="R8177" s="89"/>
      <c r="S8177" s="89"/>
      <c r="T8177" s="89"/>
    </row>
    <row r="8178" spans="2:20" s="86" customFormat="1" ht="10.199999999999999">
      <c r="B8178" s="87"/>
      <c r="C8178" s="87"/>
      <c r="R8178" s="89"/>
      <c r="S8178" s="89"/>
      <c r="T8178" s="89"/>
    </row>
    <row r="8179" spans="2:20" s="86" customFormat="1" ht="10.199999999999999">
      <c r="B8179" s="87"/>
      <c r="C8179" s="87"/>
      <c r="R8179" s="89"/>
      <c r="S8179" s="89"/>
      <c r="T8179" s="89"/>
    </row>
    <row r="8180" spans="2:20" s="86" customFormat="1" ht="10.199999999999999">
      <c r="B8180" s="87"/>
      <c r="C8180" s="87"/>
      <c r="R8180" s="89"/>
      <c r="S8180" s="89"/>
      <c r="T8180" s="89"/>
    </row>
    <row r="8181" spans="2:20" s="86" customFormat="1" ht="10.199999999999999">
      <c r="B8181" s="87"/>
      <c r="C8181" s="87"/>
      <c r="R8181" s="89"/>
      <c r="S8181" s="89"/>
      <c r="T8181" s="89"/>
    </row>
    <row r="8182" spans="2:20" s="86" customFormat="1" ht="10.199999999999999">
      <c r="B8182" s="87"/>
      <c r="C8182" s="87"/>
      <c r="R8182" s="89"/>
      <c r="S8182" s="89"/>
      <c r="T8182" s="89"/>
    </row>
    <row r="8183" spans="2:20" s="86" customFormat="1" ht="10.199999999999999">
      <c r="B8183" s="87"/>
      <c r="C8183" s="87"/>
      <c r="R8183" s="89"/>
      <c r="S8183" s="89"/>
      <c r="T8183" s="89"/>
    </row>
    <row r="8184" spans="2:20" s="86" customFormat="1" ht="10.199999999999999">
      <c r="B8184" s="87"/>
      <c r="C8184" s="87"/>
      <c r="R8184" s="89"/>
      <c r="S8184" s="89"/>
      <c r="T8184" s="89"/>
    </row>
    <row r="8185" spans="2:20" s="86" customFormat="1" ht="10.199999999999999">
      <c r="B8185" s="87"/>
      <c r="C8185" s="87"/>
      <c r="R8185" s="89"/>
      <c r="S8185" s="89"/>
      <c r="T8185" s="89"/>
    </row>
    <row r="8186" spans="2:20" s="86" customFormat="1" ht="10.199999999999999">
      <c r="B8186" s="87"/>
      <c r="C8186" s="87"/>
      <c r="R8186" s="89"/>
      <c r="S8186" s="89"/>
      <c r="T8186" s="89"/>
    </row>
    <row r="8187" spans="2:20" s="86" customFormat="1" ht="10.199999999999999">
      <c r="B8187" s="87"/>
      <c r="C8187" s="87"/>
      <c r="R8187" s="89"/>
      <c r="S8187" s="89"/>
      <c r="T8187" s="89"/>
    </row>
    <row r="8188" spans="2:20" s="86" customFormat="1" ht="10.199999999999999">
      <c r="B8188" s="87"/>
      <c r="C8188" s="87"/>
      <c r="R8188" s="89"/>
      <c r="S8188" s="89"/>
      <c r="T8188" s="89"/>
    </row>
    <row r="8189" spans="2:20" s="86" customFormat="1" ht="10.199999999999999">
      <c r="B8189" s="87"/>
      <c r="C8189" s="87"/>
      <c r="R8189" s="89"/>
      <c r="S8189" s="89"/>
      <c r="T8189" s="89"/>
    </row>
    <row r="8190" spans="2:20" s="86" customFormat="1" ht="10.199999999999999">
      <c r="B8190" s="87"/>
      <c r="C8190" s="87"/>
      <c r="R8190" s="89"/>
      <c r="S8190" s="89"/>
      <c r="T8190" s="89"/>
    </row>
    <row r="8191" spans="2:20" s="86" customFormat="1" ht="10.199999999999999">
      <c r="B8191" s="87"/>
      <c r="C8191" s="87"/>
      <c r="R8191" s="89"/>
      <c r="S8191" s="89"/>
      <c r="T8191" s="89"/>
    </row>
    <row r="8192" spans="2:20" s="86" customFormat="1" ht="10.199999999999999">
      <c r="B8192" s="87"/>
      <c r="C8192" s="87"/>
      <c r="R8192" s="89"/>
      <c r="S8192" s="89"/>
      <c r="T8192" s="89"/>
    </row>
    <row r="8193" spans="2:20" s="86" customFormat="1" ht="10.199999999999999">
      <c r="B8193" s="87"/>
      <c r="C8193" s="87"/>
      <c r="R8193" s="89"/>
      <c r="S8193" s="89"/>
      <c r="T8193" s="89"/>
    </row>
    <row r="8194" spans="2:20" s="86" customFormat="1" ht="10.199999999999999">
      <c r="B8194" s="87"/>
      <c r="C8194" s="87"/>
      <c r="R8194" s="89"/>
      <c r="S8194" s="89"/>
      <c r="T8194" s="89"/>
    </row>
    <row r="8195" spans="2:20" s="86" customFormat="1" ht="10.199999999999999">
      <c r="B8195" s="87"/>
      <c r="C8195" s="87"/>
      <c r="R8195" s="89"/>
      <c r="S8195" s="89"/>
      <c r="T8195" s="89"/>
    </row>
    <row r="8196" spans="2:20" s="86" customFormat="1" ht="10.199999999999999">
      <c r="B8196" s="87"/>
      <c r="C8196" s="87"/>
      <c r="R8196" s="89"/>
      <c r="S8196" s="89"/>
      <c r="T8196" s="89"/>
    </row>
    <row r="8197" spans="2:20" s="86" customFormat="1" ht="10.199999999999999">
      <c r="B8197" s="87"/>
      <c r="C8197" s="87"/>
      <c r="R8197" s="89"/>
      <c r="S8197" s="89"/>
      <c r="T8197" s="89"/>
    </row>
    <row r="8198" spans="2:20" s="86" customFormat="1" ht="10.199999999999999">
      <c r="B8198" s="87"/>
      <c r="C8198" s="87"/>
      <c r="R8198" s="89"/>
      <c r="S8198" s="89"/>
      <c r="T8198" s="89"/>
    </row>
    <row r="8199" spans="2:20" s="86" customFormat="1" ht="10.199999999999999">
      <c r="B8199" s="87"/>
      <c r="C8199" s="87"/>
      <c r="R8199" s="89"/>
      <c r="S8199" s="89"/>
      <c r="T8199" s="89"/>
    </row>
    <row r="8200" spans="2:20" s="86" customFormat="1" ht="10.199999999999999">
      <c r="B8200" s="87"/>
      <c r="C8200" s="87"/>
      <c r="R8200" s="89"/>
      <c r="S8200" s="89"/>
      <c r="T8200" s="89"/>
    </row>
    <row r="8201" spans="2:20" s="86" customFormat="1" ht="10.199999999999999">
      <c r="B8201" s="87"/>
      <c r="C8201" s="87"/>
      <c r="R8201" s="89"/>
      <c r="S8201" s="89"/>
      <c r="T8201" s="89"/>
    </row>
    <row r="8202" spans="2:20" s="86" customFormat="1" ht="10.199999999999999">
      <c r="B8202" s="87"/>
      <c r="C8202" s="87"/>
      <c r="R8202" s="89"/>
      <c r="S8202" s="89"/>
      <c r="T8202" s="89"/>
    </row>
    <row r="8203" spans="2:20" s="86" customFormat="1" ht="10.199999999999999">
      <c r="B8203" s="87"/>
      <c r="C8203" s="87"/>
      <c r="R8203" s="89"/>
      <c r="S8203" s="89"/>
      <c r="T8203" s="89"/>
    </row>
    <row r="8204" spans="2:20" s="86" customFormat="1" ht="10.199999999999999">
      <c r="B8204" s="87"/>
      <c r="C8204" s="87"/>
      <c r="R8204" s="89"/>
      <c r="S8204" s="89"/>
      <c r="T8204" s="89"/>
    </row>
    <row r="8205" spans="2:20" s="86" customFormat="1" ht="10.199999999999999">
      <c r="B8205" s="87"/>
      <c r="C8205" s="87"/>
      <c r="R8205" s="89"/>
      <c r="S8205" s="89"/>
      <c r="T8205" s="89"/>
    </row>
    <row r="8206" spans="2:20" s="86" customFormat="1" ht="10.199999999999999">
      <c r="B8206" s="87"/>
      <c r="C8206" s="87"/>
      <c r="R8206" s="89"/>
      <c r="S8206" s="89"/>
      <c r="T8206" s="89"/>
    </row>
    <row r="8207" spans="2:20" s="86" customFormat="1" ht="10.199999999999999">
      <c r="B8207" s="87"/>
      <c r="C8207" s="87"/>
      <c r="R8207" s="89"/>
      <c r="S8207" s="89"/>
      <c r="T8207" s="89"/>
    </row>
    <row r="8208" spans="2:20" s="86" customFormat="1" ht="10.199999999999999">
      <c r="B8208" s="87"/>
      <c r="C8208" s="87"/>
      <c r="R8208" s="89"/>
      <c r="S8208" s="89"/>
      <c r="T8208" s="89"/>
    </row>
    <row r="8209" spans="2:20" s="86" customFormat="1" ht="10.199999999999999">
      <c r="B8209" s="87"/>
      <c r="C8209" s="87"/>
      <c r="R8209" s="89"/>
      <c r="S8209" s="89"/>
      <c r="T8209" s="89"/>
    </row>
    <row r="8210" spans="2:20" s="86" customFormat="1" ht="10.199999999999999">
      <c r="B8210" s="87"/>
      <c r="C8210" s="87"/>
      <c r="R8210" s="89"/>
      <c r="S8210" s="89"/>
      <c r="T8210" s="89"/>
    </row>
    <row r="8211" spans="2:20" s="86" customFormat="1" ht="10.199999999999999">
      <c r="B8211" s="87"/>
      <c r="C8211" s="87"/>
      <c r="R8211" s="89"/>
      <c r="S8211" s="89"/>
      <c r="T8211" s="89"/>
    </row>
    <row r="8212" spans="2:20" s="86" customFormat="1" ht="10.199999999999999">
      <c r="B8212" s="87"/>
      <c r="C8212" s="87"/>
      <c r="R8212" s="89"/>
      <c r="S8212" s="89"/>
      <c r="T8212" s="89"/>
    </row>
    <row r="8213" spans="2:20" s="86" customFormat="1" ht="10.199999999999999">
      <c r="B8213" s="87"/>
      <c r="C8213" s="87"/>
      <c r="R8213" s="89"/>
      <c r="S8213" s="89"/>
      <c r="T8213" s="89"/>
    </row>
    <row r="8214" spans="2:20" s="86" customFormat="1" ht="10.199999999999999">
      <c r="B8214" s="87"/>
      <c r="C8214" s="87"/>
      <c r="R8214" s="89"/>
      <c r="S8214" s="89"/>
      <c r="T8214" s="89"/>
    </row>
    <row r="8215" spans="2:20" s="86" customFormat="1" ht="10.199999999999999">
      <c r="B8215" s="87"/>
      <c r="C8215" s="87"/>
      <c r="R8215" s="89"/>
      <c r="S8215" s="89"/>
      <c r="T8215" s="89"/>
    </row>
    <row r="8216" spans="2:20" s="86" customFormat="1" ht="10.199999999999999">
      <c r="B8216" s="87"/>
      <c r="C8216" s="87"/>
      <c r="R8216" s="89"/>
      <c r="S8216" s="89"/>
      <c r="T8216" s="89"/>
    </row>
    <row r="8217" spans="2:20" s="86" customFormat="1" ht="10.199999999999999">
      <c r="B8217" s="87"/>
      <c r="C8217" s="87"/>
      <c r="R8217" s="89"/>
      <c r="S8217" s="89"/>
      <c r="T8217" s="89"/>
    </row>
    <row r="8218" spans="2:20" s="86" customFormat="1" ht="10.199999999999999">
      <c r="B8218" s="87"/>
      <c r="C8218" s="87"/>
      <c r="R8218" s="89"/>
      <c r="S8218" s="89"/>
      <c r="T8218" s="89"/>
    </row>
    <row r="8219" spans="2:20" s="86" customFormat="1" ht="10.199999999999999">
      <c r="B8219" s="87"/>
      <c r="C8219" s="87"/>
      <c r="R8219" s="89"/>
      <c r="S8219" s="89"/>
      <c r="T8219" s="89"/>
    </row>
    <row r="8220" spans="2:20" s="86" customFormat="1" ht="10.199999999999999">
      <c r="B8220" s="87"/>
      <c r="C8220" s="87"/>
      <c r="R8220" s="89"/>
      <c r="S8220" s="89"/>
      <c r="T8220" s="89"/>
    </row>
    <row r="8221" spans="2:20" s="86" customFormat="1" ht="10.199999999999999">
      <c r="B8221" s="87"/>
      <c r="C8221" s="87"/>
      <c r="R8221" s="89"/>
      <c r="S8221" s="89"/>
      <c r="T8221" s="89"/>
    </row>
    <row r="8222" spans="2:20" s="86" customFormat="1" ht="10.199999999999999">
      <c r="B8222" s="87"/>
      <c r="C8222" s="87"/>
      <c r="R8222" s="89"/>
      <c r="S8222" s="89"/>
      <c r="T8222" s="89"/>
    </row>
    <row r="8223" spans="2:20" s="86" customFormat="1" ht="10.199999999999999">
      <c r="B8223" s="87"/>
      <c r="C8223" s="87"/>
      <c r="R8223" s="89"/>
      <c r="S8223" s="89"/>
      <c r="T8223" s="89"/>
    </row>
    <row r="8224" spans="2:20" s="86" customFormat="1" ht="10.199999999999999">
      <c r="B8224" s="87"/>
      <c r="C8224" s="87"/>
      <c r="R8224" s="89"/>
      <c r="S8224" s="89"/>
      <c r="T8224" s="89"/>
    </row>
    <row r="8225" spans="2:20" s="86" customFormat="1" ht="10.199999999999999">
      <c r="B8225" s="87"/>
      <c r="C8225" s="87"/>
      <c r="R8225" s="89"/>
      <c r="S8225" s="89"/>
      <c r="T8225" s="89"/>
    </row>
    <row r="8226" spans="2:20" s="86" customFormat="1" ht="10.199999999999999">
      <c r="B8226" s="87"/>
      <c r="C8226" s="87"/>
      <c r="R8226" s="89"/>
      <c r="S8226" s="89"/>
      <c r="T8226" s="89"/>
    </row>
    <row r="8227" spans="2:20" s="86" customFormat="1" ht="10.199999999999999">
      <c r="B8227" s="87"/>
      <c r="C8227" s="87"/>
      <c r="R8227" s="89"/>
      <c r="S8227" s="89"/>
      <c r="T8227" s="89"/>
    </row>
    <row r="8228" spans="2:20" s="86" customFormat="1" ht="10.199999999999999">
      <c r="B8228" s="87"/>
      <c r="C8228" s="87"/>
      <c r="R8228" s="89"/>
      <c r="S8228" s="89"/>
      <c r="T8228" s="89"/>
    </row>
    <row r="8229" spans="2:20" s="86" customFormat="1" ht="10.199999999999999">
      <c r="B8229" s="87"/>
      <c r="C8229" s="87"/>
      <c r="R8229" s="89"/>
      <c r="S8229" s="89"/>
      <c r="T8229" s="89"/>
    </row>
    <row r="8230" spans="2:20" s="86" customFormat="1" ht="10.199999999999999">
      <c r="B8230" s="87"/>
      <c r="C8230" s="87"/>
      <c r="R8230" s="89"/>
      <c r="S8230" s="89"/>
      <c r="T8230" s="89"/>
    </row>
    <row r="8231" spans="2:20" s="86" customFormat="1" ht="10.199999999999999">
      <c r="B8231" s="87"/>
      <c r="C8231" s="87"/>
      <c r="R8231" s="89"/>
      <c r="S8231" s="89"/>
      <c r="T8231" s="89"/>
    </row>
    <row r="8232" spans="2:20" s="86" customFormat="1" ht="10.199999999999999">
      <c r="B8232" s="87"/>
      <c r="C8232" s="87"/>
      <c r="R8232" s="89"/>
      <c r="S8232" s="89"/>
      <c r="T8232" s="89"/>
    </row>
    <row r="8233" spans="2:20" s="86" customFormat="1" ht="10.199999999999999">
      <c r="B8233" s="87"/>
      <c r="C8233" s="87"/>
      <c r="R8233" s="89"/>
      <c r="S8233" s="89"/>
      <c r="T8233" s="89"/>
    </row>
    <row r="8234" spans="2:20" s="86" customFormat="1" ht="10.199999999999999">
      <c r="B8234" s="87"/>
      <c r="C8234" s="87"/>
      <c r="R8234" s="89"/>
      <c r="S8234" s="89"/>
      <c r="T8234" s="89"/>
    </row>
    <row r="8235" spans="2:20" s="86" customFormat="1" ht="10.199999999999999">
      <c r="B8235" s="87"/>
      <c r="C8235" s="87"/>
      <c r="R8235" s="89"/>
      <c r="S8235" s="89"/>
      <c r="T8235" s="89"/>
    </row>
    <row r="8236" spans="2:20" s="86" customFormat="1" ht="10.199999999999999">
      <c r="B8236" s="87"/>
      <c r="C8236" s="87"/>
      <c r="R8236" s="89"/>
      <c r="S8236" s="89"/>
      <c r="T8236" s="89"/>
    </row>
    <row r="8237" spans="2:20" s="86" customFormat="1" ht="10.199999999999999">
      <c r="B8237" s="87"/>
      <c r="C8237" s="87"/>
      <c r="R8237" s="89"/>
      <c r="S8237" s="89"/>
      <c r="T8237" s="89"/>
    </row>
    <row r="8238" spans="2:20" s="86" customFormat="1" ht="10.199999999999999">
      <c r="B8238" s="87"/>
      <c r="C8238" s="87"/>
      <c r="R8238" s="89"/>
      <c r="S8238" s="89"/>
      <c r="T8238" s="89"/>
    </row>
    <row r="8239" spans="2:20" s="86" customFormat="1" ht="10.199999999999999">
      <c r="B8239" s="87"/>
      <c r="C8239" s="87"/>
      <c r="R8239" s="89"/>
      <c r="S8239" s="89"/>
      <c r="T8239" s="89"/>
    </row>
    <row r="8240" spans="2:20" s="86" customFormat="1" ht="10.199999999999999">
      <c r="B8240" s="87"/>
      <c r="C8240" s="87"/>
      <c r="R8240" s="89"/>
      <c r="S8240" s="89"/>
      <c r="T8240" s="89"/>
    </row>
    <row r="8241" spans="2:20" s="86" customFormat="1" ht="10.199999999999999">
      <c r="B8241" s="87"/>
      <c r="C8241" s="87"/>
      <c r="R8241" s="89"/>
      <c r="S8241" s="89"/>
      <c r="T8241" s="89"/>
    </row>
    <row r="8242" spans="2:20" s="86" customFormat="1" ht="10.199999999999999">
      <c r="B8242" s="87"/>
      <c r="C8242" s="87"/>
      <c r="R8242" s="89"/>
      <c r="S8242" s="89"/>
      <c r="T8242" s="89"/>
    </row>
    <row r="8243" spans="2:20" s="86" customFormat="1" ht="10.199999999999999">
      <c r="B8243" s="87"/>
      <c r="C8243" s="87"/>
      <c r="R8243" s="89"/>
      <c r="S8243" s="89"/>
      <c r="T8243" s="89"/>
    </row>
    <row r="8244" spans="2:20" s="86" customFormat="1" ht="10.199999999999999">
      <c r="B8244" s="87"/>
      <c r="C8244" s="87"/>
      <c r="R8244" s="89"/>
      <c r="S8244" s="89"/>
      <c r="T8244" s="89"/>
    </row>
    <row r="8245" spans="2:20" s="86" customFormat="1" ht="10.199999999999999">
      <c r="B8245" s="87"/>
      <c r="C8245" s="87"/>
      <c r="R8245" s="89"/>
      <c r="S8245" s="89"/>
      <c r="T8245" s="89"/>
    </row>
    <row r="8246" spans="2:20" s="86" customFormat="1" ht="10.199999999999999">
      <c r="B8246" s="87"/>
      <c r="C8246" s="87"/>
      <c r="R8246" s="89"/>
      <c r="S8246" s="89"/>
      <c r="T8246" s="89"/>
    </row>
    <row r="8247" spans="2:20" s="86" customFormat="1" ht="10.199999999999999">
      <c r="B8247" s="87"/>
      <c r="C8247" s="87"/>
      <c r="R8247" s="89"/>
      <c r="S8247" s="89"/>
      <c r="T8247" s="89"/>
    </row>
    <row r="8248" spans="2:20" s="86" customFormat="1" ht="10.199999999999999">
      <c r="B8248" s="87"/>
      <c r="C8248" s="87"/>
      <c r="R8248" s="89"/>
      <c r="S8248" s="89"/>
      <c r="T8248" s="89"/>
    </row>
    <row r="8249" spans="2:20" s="86" customFormat="1" ht="10.199999999999999">
      <c r="B8249" s="87"/>
      <c r="C8249" s="87"/>
      <c r="R8249" s="89"/>
      <c r="S8249" s="89"/>
      <c r="T8249" s="89"/>
    </row>
    <row r="8250" spans="2:20" s="86" customFormat="1" ht="10.199999999999999">
      <c r="B8250" s="87"/>
      <c r="C8250" s="87"/>
      <c r="R8250" s="89"/>
      <c r="S8250" s="89"/>
      <c r="T8250" s="89"/>
    </row>
    <row r="8251" spans="2:20" s="86" customFormat="1" ht="10.199999999999999">
      <c r="B8251" s="87"/>
      <c r="C8251" s="87"/>
      <c r="R8251" s="89"/>
      <c r="S8251" s="89"/>
      <c r="T8251" s="89"/>
    </row>
    <row r="8252" spans="2:20" s="86" customFormat="1" ht="10.199999999999999">
      <c r="B8252" s="87"/>
      <c r="C8252" s="87"/>
      <c r="R8252" s="89"/>
      <c r="S8252" s="89"/>
      <c r="T8252" s="89"/>
    </row>
    <row r="8253" spans="2:20" s="86" customFormat="1" ht="10.199999999999999">
      <c r="B8253" s="87"/>
      <c r="C8253" s="87"/>
      <c r="R8253" s="89"/>
      <c r="S8253" s="89"/>
      <c r="T8253" s="89"/>
    </row>
    <row r="8254" spans="2:20" s="86" customFormat="1" ht="10.199999999999999">
      <c r="B8254" s="87"/>
      <c r="C8254" s="87"/>
      <c r="R8254" s="89"/>
      <c r="S8254" s="89"/>
      <c r="T8254" s="89"/>
    </row>
    <row r="8255" spans="2:20" s="86" customFormat="1" ht="10.199999999999999">
      <c r="B8255" s="87"/>
      <c r="C8255" s="87"/>
      <c r="R8255" s="89"/>
      <c r="S8255" s="89"/>
      <c r="T8255" s="89"/>
    </row>
    <row r="8256" spans="2:20" s="86" customFormat="1" ht="10.199999999999999">
      <c r="B8256" s="87"/>
      <c r="C8256" s="87"/>
      <c r="R8256" s="89"/>
      <c r="S8256" s="89"/>
      <c r="T8256" s="89"/>
    </row>
    <row r="8257" spans="2:20" s="86" customFormat="1" ht="10.199999999999999">
      <c r="B8257" s="87"/>
      <c r="C8257" s="87"/>
      <c r="R8257" s="89"/>
      <c r="S8257" s="89"/>
      <c r="T8257" s="89"/>
    </row>
    <row r="8258" spans="2:20" s="86" customFormat="1" ht="10.199999999999999">
      <c r="B8258" s="87"/>
      <c r="C8258" s="87"/>
      <c r="R8258" s="89"/>
      <c r="S8258" s="89"/>
      <c r="T8258" s="89"/>
    </row>
    <row r="8259" spans="2:20" s="86" customFormat="1" ht="10.199999999999999">
      <c r="B8259" s="87"/>
      <c r="C8259" s="87"/>
      <c r="R8259" s="89"/>
      <c r="S8259" s="89"/>
      <c r="T8259" s="89"/>
    </row>
    <row r="8260" spans="2:20" s="86" customFormat="1" ht="10.199999999999999">
      <c r="B8260" s="87"/>
      <c r="C8260" s="87"/>
      <c r="R8260" s="89"/>
      <c r="S8260" s="89"/>
      <c r="T8260" s="89"/>
    </row>
    <row r="8261" spans="2:20" s="86" customFormat="1" ht="10.199999999999999">
      <c r="B8261" s="87"/>
      <c r="C8261" s="87"/>
      <c r="R8261" s="89"/>
      <c r="S8261" s="89"/>
      <c r="T8261" s="89"/>
    </row>
    <row r="8262" spans="2:20" s="86" customFormat="1" ht="10.199999999999999">
      <c r="B8262" s="87"/>
      <c r="C8262" s="87"/>
      <c r="R8262" s="89"/>
      <c r="S8262" s="89"/>
      <c r="T8262" s="89"/>
    </row>
    <row r="8263" spans="2:20" s="86" customFormat="1" ht="10.199999999999999">
      <c r="B8263" s="87"/>
      <c r="C8263" s="87"/>
      <c r="R8263" s="89"/>
      <c r="S8263" s="89"/>
      <c r="T8263" s="89"/>
    </row>
    <row r="8264" spans="2:20" s="86" customFormat="1" ht="10.199999999999999">
      <c r="B8264" s="87"/>
      <c r="C8264" s="87"/>
      <c r="R8264" s="89"/>
      <c r="S8264" s="89"/>
      <c r="T8264" s="89"/>
    </row>
    <row r="8265" spans="2:20" s="86" customFormat="1" ht="10.199999999999999">
      <c r="B8265" s="87"/>
      <c r="C8265" s="87"/>
      <c r="R8265" s="89"/>
      <c r="S8265" s="89"/>
      <c r="T8265" s="89"/>
    </row>
    <row r="8266" spans="2:20" s="86" customFormat="1" ht="10.199999999999999">
      <c r="B8266" s="87"/>
      <c r="C8266" s="87"/>
      <c r="R8266" s="89"/>
      <c r="S8266" s="89"/>
      <c r="T8266" s="89"/>
    </row>
    <row r="8267" spans="2:20" s="86" customFormat="1" ht="10.199999999999999">
      <c r="B8267" s="87"/>
      <c r="C8267" s="87"/>
      <c r="R8267" s="89"/>
      <c r="S8267" s="89"/>
      <c r="T8267" s="89"/>
    </row>
    <row r="8268" spans="2:20" s="86" customFormat="1" ht="10.199999999999999">
      <c r="B8268" s="87"/>
      <c r="C8268" s="87"/>
      <c r="R8268" s="89"/>
      <c r="S8268" s="89"/>
      <c r="T8268" s="89"/>
    </row>
    <row r="8269" spans="2:20" s="86" customFormat="1" ht="10.199999999999999">
      <c r="B8269" s="87"/>
      <c r="C8269" s="87"/>
      <c r="R8269" s="89"/>
      <c r="S8269" s="89"/>
      <c r="T8269" s="89"/>
    </row>
    <row r="8270" spans="2:20" s="86" customFormat="1" ht="10.199999999999999">
      <c r="B8270" s="87"/>
      <c r="C8270" s="87"/>
      <c r="R8270" s="89"/>
      <c r="S8270" s="89"/>
      <c r="T8270" s="89"/>
    </row>
    <row r="8271" spans="2:20" s="86" customFormat="1" ht="10.199999999999999">
      <c r="B8271" s="87"/>
      <c r="C8271" s="87"/>
      <c r="R8271" s="89"/>
      <c r="S8271" s="89"/>
      <c r="T8271" s="89"/>
    </row>
    <row r="8272" spans="2:20" s="86" customFormat="1" ht="10.199999999999999">
      <c r="B8272" s="87"/>
      <c r="C8272" s="87"/>
      <c r="R8272" s="89"/>
      <c r="S8272" s="89"/>
      <c r="T8272" s="89"/>
    </row>
    <row r="8273" spans="2:20" s="86" customFormat="1" ht="10.199999999999999">
      <c r="B8273" s="87"/>
      <c r="C8273" s="87"/>
      <c r="R8273" s="89"/>
      <c r="S8273" s="89"/>
      <c r="T8273" s="89"/>
    </row>
    <row r="8274" spans="2:20" s="86" customFormat="1" ht="10.199999999999999">
      <c r="B8274" s="87"/>
      <c r="C8274" s="87"/>
      <c r="R8274" s="89"/>
      <c r="S8274" s="89"/>
      <c r="T8274" s="89"/>
    </row>
    <row r="8275" spans="2:20" s="86" customFormat="1" ht="10.199999999999999">
      <c r="B8275" s="87"/>
      <c r="C8275" s="87"/>
      <c r="R8275" s="89"/>
      <c r="S8275" s="89"/>
      <c r="T8275" s="89"/>
    </row>
    <row r="8276" spans="2:20" s="86" customFormat="1" ht="10.199999999999999">
      <c r="B8276" s="87"/>
      <c r="C8276" s="87"/>
      <c r="R8276" s="89"/>
      <c r="S8276" s="89"/>
      <c r="T8276" s="89"/>
    </row>
    <row r="8277" spans="2:20" s="86" customFormat="1" ht="10.199999999999999">
      <c r="B8277" s="87"/>
      <c r="C8277" s="87"/>
      <c r="R8277" s="89"/>
      <c r="S8277" s="89"/>
      <c r="T8277" s="89"/>
    </row>
    <row r="8278" spans="2:20" s="86" customFormat="1" ht="10.199999999999999">
      <c r="B8278" s="87"/>
      <c r="C8278" s="87"/>
      <c r="R8278" s="89"/>
      <c r="S8278" s="89"/>
      <c r="T8278" s="89"/>
    </row>
    <row r="8279" spans="2:20" s="86" customFormat="1" ht="10.199999999999999">
      <c r="B8279" s="87"/>
      <c r="C8279" s="87"/>
      <c r="R8279" s="89"/>
      <c r="S8279" s="89"/>
      <c r="T8279" s="89"/>
    </row>
    <row r="8280" spans="2:20" s="86" customFormat="1" ht="10.199999999999999">
      <c r="B8280" s="87"/>
      <c r="C8280" s="87"/>
      <c r="R8280" s="89"/>
      <c r="S8280" s="89"/>
      <c r="T8280" s="89"/>
    </row>
    <row r="8281" spans="2:20" s="86" customFormat="1" ht="10.199999999999999">
      <c r="B8281" s="87"/>
      <c r="C8281" s="87"/>
      <c r="R8281" s="89"/>
      <c r="S8281" s="89"/>
      <c r="T8281" s="89"/>
    </row>
    <row r="8282" spans="2:20" s="86" customFormat="1" ht="10.199999999999999">
      <c r="B8282" s="87"/>
      <c r="C8282" s="87"/>
      <c r="R8282" s="89"/>
      <c r="S8282" s="89"/>
      <c r="T8282" s="89"/>
    </row>
    <row r="8283" spans="2:20" s="86" customFormat="1" ht="10.199999999999999">
      <c r="B8283" s="87"/>
      <c r="C8283" s="87"/>
      <c r="R8283" s="89"/>
      <c r="S8283" s="89"/>
      <c r="T8283" s="89"/>
    </row>
    <row r="8284" spans="2:20" s="86" customFormat="1" ht="10.199999999999999">
      <c r="B8284" s="87"/>
      <c r="C8284" s="87"/>
      <c r="R8284" s="89"/>
      <c r="S8284" s="89"/>
      <c r="T8284" s="89"/>
    </row>
    <row r="8285" spans="2:20" s="86" customFormat="1" ht="10.199999999999999">
      <c r="B8285" s="87"/>
      <c r="C8285" s="87"/>
      <c r="R8285" s="89"/>
      <c r="S8285" s="89"/>
      <c r="T8285" s="89"/>
    </row>
    <row r="8286" spans="2:20" s="86" customFormat="1" ht="10.199999999999999">
      <c r="B8286" s="87"/>
      <c r="C8286" s="87"/>
      <c r="R8286" s="89"/>
      <c r="S8286" s="89"/>
      <c r="T8286" s="89"/>
    </row>
    <row r="8287" spans="2:20" s="86" customFormat="1" ht="10.199999999999999">
      <c r="B8287" s="87"/>
      <c r="C8287" s="87"/>
      <c r="R8287" s="89"/>
      <c r="S8287" s="89"/>
      <c r="T8287" s="89"/>
    </row>
    <row r="8288" spans="2:20" s="86" customFormat="1" ht="10.199999999999999">
      <c r="B8288" s="87"/>
      <c r="C8288" s="87"/>
      <c r="R8288" s="89"/>
      <c r="S8288" s="89"/>
      <c r="T8288" s="89"/>
    </row>
    <row r="8289" spans="2:20" s="86" customFormat="1" ht="10.199999999999999">
      <c r="B8289" s="87"/>
      <c r="C8289" s="87"/>
      <c r="R8289" s="89"/>
      <c r="S8289" s="89"/>
      <c r="T8289" s="89"/>
    </row>
    <row r="8290" spans="2:20" s="86" customFormat="1" ht="10.199999999999999">
      <c r="B8290" s="87"/>
      <c r="C8290" s="87"/>
      <c r="R8290" s="89"/>
      <c r="S8290" s="89"/>
      <c r="T8290" s="89"/>
    </row>
    <row r="8291" spans="2:20" s="86" customFormat="1" ht="10.199999999999999">
      <c r="B8291" s="87"/>
      <c r="C8291" s="87"/>
      <c r="R8291" s="89"/>
      <c r="S8291" s="89"/>
      <c r="T8291" s="89"/>
    </row>
    <row r="8292" spans="2:20" s="86" customFormat="1" ht="10.199999999999999">
      <c r="B8292" s="87"/>
      <c r="C8292" s="87"/>
      <c r="R8292" s="89"/>
      <c r="S8292" s="89"/>
      <c r="T8292" s="89"/>
    </row>
    <row r="8293" spans="2:20" s="86" customFormat="1" ht="10.199999999999999">
      <c r="B8293" s="87"/>
      <c r="C8293" s="87"/>
      <c r="R8293" s="89"/>
      <c r="S8293" s="89"/>
      <c r="T8293" s="89"/>
    </row>
    <row r="8294" spans="2:20" s="86" customFormat="1" ht="10.199999999999999">
      <c r="B8294" s="87"/>
      <c r="C8294" s="87"/>
      <c r="R8294" s="89"/>
      <c r="S8294" s="89"/>
      <c r="T8294" s="89"/>
    </row>
    <row r="8295" spans="2:20" s="86" customFormat="1" ht="10.199999999999999">
      <c r="B8295" s="87"/>
      <c r="C8295" s="87"/>
      <c r="R8295" s="89"/>
      <c r="S8295" s="89"/>
      <c r="T8295" s="89"/>
    </row>
    <row r="8296" spans="2:20" s="86" customFormat="1" ht="10.199999999999999">
      <c r="B8296" s="87"/>
      <c r="C8296" s="87"/>
      <c r="R8296" s="89"/>
      <c r="S8296" s="89"/>
      <c r="T8296" s="89"/>
    </row>
    <row r="8297" spans="2:20" s="86" customFormat="1" ht="10.199999999999999">
      <c r="B8297" s="87"/>
      <c r="C8297" s="87"/>
      <c r="R8297" s="89"/>
      <c r="S8297" s="89"/>
      <c r="T8297" s="89"/>
    </row>
  </sheetData>
  <sheetProtection algorithmName="SHA-512" hashValue="ASXQr7HahYUiX4J+sUqQ/LA9aP1AHm7wlTl1JbpC0wfvwu4R4MvAMK2hIY+kaegqF3taDTybtlPbakSs7uqnyg==" saltValue="r1KbCeqZ+7wXKk5mDC3IRg==" spinCount="100000" sheet="1"/>
  <mergeCells count="36">
    <mergeCell ref="C83:G83"/>
    <mergeCell ref="C49:G49"/>
    <mergeCell ref="C51:G51"/>
    <mergeCell ref="C54:G54"/>
    <mergeCell ref="C58:G58"/>
    <mergeCell ref="C61:G61"/>
    <mergeCell ref="C64:G64"/>
    <mergeCell ref="C68:G68"/>
    <mergeCell ref="C71:G71"/>
    <mergeCell ref="C74:G74"/>
    <mergeCell ref="C77:G77"/>
    <mergeCell ref="C80:G80"/>
    <mergeCell ref="C46:G46"/>
    <mergeCell ref="C24:G24"/>
    <mergeCell ref="C25:G25"/>
    <mergeCell ref="C27:G27"/>
    <mergeCell ref="C28:G28"/>
    <mergeCell ref="C31:G31"/>
    <mergeCell ref="C35:G35"/>
    <mergeCell ref="C38:G38"/>
    <mergeCell ref="C40:G40"/>
    <mergeCell ref="C42:G42"/>
    <mergeCell ref="C44:G44"/>
    <mergeCell ref="C45:G45"/>
    <mergeCell ref="C22:G22"/>
    <mergeCell ref="A1:G1"/>
    <mergeCell ref="C2:G2"/>
    <mergeCell ref="C3:G3"/>
    <mergeCell ref="C4:G4"/>
    <mergeCell ref="C10:G10"/>
    <mergeCell ref="C12:G12"/>
    <mergeCell ref="C14:G14"/>
    <mergeCell ref="C15:G15"/>
    <mergeCell ref="C18:G18"/>
    <mergeCell ref="C19:G19"/>
    <mergeCell ref="C21:G21"/>
  </mergeCells>
  <printOptions horizontalCentered="1"/>
  <pageMargins left="0" right="0" top="0.78740157480314965" bottom="0.78740157480314965" header="0.31496062992125984" footer="0.31496062992125984"/>
  <pageSetup paperSize="9" orientation="landscape"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A8297"/>
  <sheetViews>
    <sheetView workbookViewId="0">
      <pane ySplit="7" topLeftCell="A8" activePane="bottomLeft" state="frozen"/>
      <selection activeCell="A2" sqref="A2:G2"/>
      <selection pane="bottomLeft" activeCell="E34" sqref="E34"/>
    </sheetView>
  </sheetViews>
  <sheetFormatPr defaultColWidth="9.109375" defaultRowHeight="13.2" outlineLevelRow="1"/>
  <cols>
    <col min="1" max="1" width="3.44140625" style="79" customWidth="1"/>
    <col min="2" max="2" width="10.5546875" style="138" customWidth="1"/>
    <col min="3" max="3" width="45.6640625" style="138" customWidth="1"/>
    <col min="4" max="4" width="4.5546875" style="79" bestFit="1" customWidth="1"/>
    <col min="5" max="5" width="10.5546875" style="79" customWidth="1"/>
    <col min="6" max="6" width="9.88671875" style="79" customWidth="1"/>
    <col min="7" max="7" width="12.6640625" style="79" customWidth="1"/>
    <col min="8" max="13" width="0" style="79" hidden="1" customWidth="1"/>
    <col min="14" max="14" width="7.5546875" style="79" bestFit="1" customWidth="1"/>
    <col min="15" max="15" width="6.88671875" style="79" bestFit="1" customWidth="1"/>
    <col min="16" max="16" width="7.5546875" style="79" bestFit="1" customWidth="1"/>
    <col min="17" max="17" width="6.88671875" style="79" bestFit="1" customWidth="1"/>
    <col min="18" max="18" width="5.6640625" style="176" bestFit="1" customWidth="1"/>
    <col min="19" max="19" width="7.33203125" style="176" bestFit="1" customWidth="1"/>
    <col min="20" max="20" width="6.6640625" style="176" bestFit="1" customWidth="1"/>
    <col min="21" max="23" width="0" style="79" hidden="1" customWidth="1"/>
    <col min="24" max="28" width="9.109375" style="79"/>
    <col min="29" max="29" width="0" style="79" hidden="1" customWidth="1"/>
    <col min="30" max="30" width="9.109375" style="79"/>
    <col min="31" max="41" width="0" style="79" hidden="1" customWidth="1"/>
    <col min="42" max="52" width="9.109375" style="79"/>
    <col min="53" max="53" width="98.6640625" style="79" customWidth="1"/>
    <col min="54" max="16384" width="9.109375" style="79"/>
  </cols>
  <sheetData>
    <row r="1" spans="1:34" ht="45" customHeight="1">
      <c r="A1" s="310" t="s">
        <v>317</v>
      </c>
      <c r="B1" s="310"/>
      <c r="C1" s="310"/>
      <c r="D1" s="310"/>
      <c r="E1" s="310"/>
      <c r="F1" s="310"/>
      <c r="G1" s="310"/>
      <c r="AG1" s="79" t="s">
        <v>244</v>
      </c>
    </row>
    <row r="2" spans="1:34" s="194" customFormat="1" ht="30" customHeight="1">
      <c r="A2" s="192" t="s">
        <v>7</v>
      </c>
      <c r="B2" s="193" t="s">
        <v>42</v>
      </c>
      <c r="C2" s="311" t="s">
        <v>43</v>
      </c>
      <c r="D2" s="312"/>
      <c r="E2" s="312"/>
      <c r="F2" s="312"/>
      <c r="G2" s="313"/>
      <c r="R2" s="241"/>
      <c r="S2" s="241"/>
      <c r="T2" s="241"/>
      <c r="AG2" s="194" t="s">
        <v>245</v>
      </c>
    </row>
    <row r="3" spans="1:34" s="190" customFormat="1" ht="20.100000000000001" customHeight="1">
      <c r="A3" s="188" t="s">
        <v>8</v>
      </c>
      <c r="B3" s="189" t="s">
        <v>68</v>
      </c>
      <c r="C3" s="314" t="s">
        <v>69</v>
      </c>
      <c r="D3" s="315"/>
      <c r="E3" s="315"/>
      <c r="F3" s="315"/>
      <c r="G3" s="316"/>
      <c r="R3" s="242"/>
      <c r="S3" s="242"/>
      <c r="T3" s="242"/>
      <c r="AC3" s="191" t="s">
        <v>245</v>
      </c>
      <c r="AG3" s="190" t="s">
        <v>247</v>
      </c>
    </row>
    <row r="4" spans="1:34" s="187" customFormat="1" ht="15" customHeight="1">
      <c r="A4" s="185" t="s">
        <v>9</v>
      </c>
      <c r="B4" s="186" t="s">
        <v>70</v>
      </c>
      <c r="C4" s="317" t="s">
        <v>71</v>
      </c>
      <c r="D4" s="318"/>
      <c r="E4" s="318"/>
      <c r="F4" s="318"/>
      <c r="G4" s="319"/>
      <c r="R4" s="243"/>
      <c r="S4" s="243"/>
      <c r="T4" s="243"/>
      <c r="AG4" s="187" t="s">
        <v>248</v>
      </c>
    </row>
    <row r="5" spans="1:34">
      <c r="D5" s="176"/>
    </row>
    <row r="6" spans="1:34" s="183" customFormat="1" ht="28.8">
      <c r="A6" s="179" t="s">
        <v>249</v>
      </c>
      <c r="B6" s="180" t="s">
        <v>250</v>
      </c>
      <c r="C6" s="180" t="s">
        <v>251</v>
      </c>
      <c r="D6" s="179" t="s">
        <v>252</v>
      </c>
      <c r="E6" s="179" t="s">
        <v>253</v>
      </c>
      <c r="F6" s="181" t="s">
        <v>254</v>
      </c>
      <c r="G6" s="179" t="s">
        <v>29</v>
      </c>
      <c r="H6" s="182" t="s">
        <v>30</v>
      </c>
      <c r="I6" s="182" t="s">
        <v>255</v>
      </c>
      <c r="J6" s="182" t="s">
        <v>31</v>
      </c>
      <c r="K6" s="182" t="s">
        <v>256</v>
      </c>
      <c r="L6" s="182" t="s">
        <v>257</v>
      </c>
      <c r="M6" s="182" t="s">
        <v>258</v>
      </c>
      <c r="N6" s="182" t="s">
        <v>259</v>
      </c>
      <c r="O6" s="182" t="s">
        <v>260</v>
      </c>
      <c r="P6" s="182" t="s">
        <v>261</v>
      </c>
      <c r="Q6" s="182" t="s">
        <v>262</v>
      </c>
      <c r="R6" s="182" t="s">
        <v>263</v>
      </c>
      <c r="S6" s="182" t="s">
        <v>264</v>
      </c>
      <c r="T6" s="182" t="s">
        <v>265</v>
      </c>
      <c r="U6" s="182" t="s">
        <v>266</v>
      </c>
      <c r="V6" s="182" t="s">
        <v>267</v>
      </c>
      <c r="W6" s="182" t="s">
        <v>268</v>
      </c>
    </row>
    <row r="7" spans="1:34" hidden="1">
      <c r="D7" s="176"/>
      <c r="E7" s="177"/>
      <c r="F7" s="178"/>
      <c r="G7" s="178"/>
      <c r="H7" s="178"/>
      <c r="I7" s="178"/>
      <c r="J7" s="178"/>
      <c r="K7" s="178"/>
      <c r="L7" s="178"/>
      <c r="M7" s="178"/>
      <c r="N7" s="178"/>
      <c r="O7" s="178"/>
      <c r="P7" s="178"/>
      <c r="Q7" s="178"/>
      <c r="R7" s="244"/>
      <c r="S7" s="244"/>
      <c r="T7" s="244"/>
      <c r="U7" s="178"/>
      <c r="V7" s="178"/>
      <c r="W7" s="178"/>
    </row>
    <row r="8" spans="1:34" s="86" customFormat="1" ht="10.199999999999999">
      <c r="A8" s="218" t="s">
        <v>269</v>
      </c>
      <c r="B8" s="219" t="s">
        <v>129</v>
      </c>
      <c r="C8" s="208" t="s">
        <v>130</v>
      </c>
      <c r="D8" s="195"/>
      <c r="E8" s="220"/>
      <c r="F8" s="221"/>
      <c r="G8" s="221">
        <f>SUMIF(AG9:AG10,"&lt;&gt;NOR",G9:G10)</f>
        <v>0</v>
      </c>
      <c r="H8" s="221"/>
      <c r="I8" s="221">
        <f>SUM(I9:I10)</f>
        <v>0</v>
      </c>
      <c r="J8" s="221"/>
      <c r="K8" s="221">
        <f>SUM(K9:K10)</f>
        <v>0</v>
      </c>
      <c r="L8" s="221"/>
      <c r="M8" s="221">
        <f>SUM(M9:M10)</f>
        <v>0</v>
      </c>
      <c r="N8" s="221"/>
      <c r="O8" s="221">
        <f>SUM(O9:O10)</f>
        <v>0</v>
      </c>
      <c r="P8" s="221"/>
      <c r="Q8" s="221">
        <f>SUM(Q9:Q10)</f>
        <v>0</v>
      </c>
      <c r="R8" s="196"/>
      <c r="S8" s="196"/>
      <c r="T8" s="197"/>
      <c r="U8" s="222"/>
      <c r="V8" s="222">
        <f>SUM(V9:V10)</f>
        <v>29.4</v>
      </c>
      <c r="W8" s="222"/>
      <c r="AG8" s="86" t="s">
        <v>270</v>
      </c>
    </row>
    <row r="9" spans="1:34" s="86" customFormat="1" ht="20.399999999999999" outlineLevel="1">
      <c r="A9" s="223">
        <v>1</v>
      </c>
      <c r="B9" s="224" t="s">
        <v>668</v>
      </c>
      <c r="C9" s="209" t="s">
        <v>669</v>
      </c>
      <c r="D9" s="198" t="s">
        <v>329</v>
      </c>
      <c r="E9" s="225">
        <v>49</v>
      </c>
      <c r="F9" s="226"/>
      <c r="G9" s="227">
        <f>ROUND(E9*F9,2)</f>
        <v>0</v>
      </c>
      <c r="H9" s="226"/>
      <c r="I9" s="227">
        <f>ROUND(E9*H9,2)</f>
        <v>0</v>
      </c>
      <c r="J9" s="226"/>
      <c r="K9" s="227">
        <f>ROUND(E9*J9,2)</f>
        <v>0</v>
      </c>
      <c r="L9" s="227">
        <v>21</v>
      </c>
      <c r="M9" s="227">
        <f>G9*(1+L9/100)</f>
        <v>0</v>
      </c>
      <c r="N9" s="227">
        <v>0</v>
      </c>
      <c r="O9" s="227">
        <f>ROUND(E9*N9,2)</f>
        <v>0</v>
      </c>
      <c r="P9" s="227">
        <v>0</v>
      </c>
      <c r="Q9" s="227">
        <f>ROUND(E9*P9,2)</f>
        <v>0</v>
      </c>
      <c r="R9" s="199" t="s">
        <v>636</v>
      </c>
      <c r="S9" s="199" t="s">
        <v>274</v>
      </c>
      <c r="T9" s="200" t="s">
        <v>274</v>
      </c>
      <c r="U9" s="228">
        <v>0.6</v>
      </c>
      <c r="V9" s="228">
        <f>ROUND(E9*U9,2)</f>
        <v>29.4</v>
      </c>
      <c r="W9" s="228"/>
      <c r="AG9" s="86" t="s">
        <v>322</v>
      </c>
    </row>
    <row r="10" spans="1:34" s="86" customFormat="1" ht="10.199999999999999" outlineLevel="1">
      <c r="A10" s="229"/>
      <c r="B10" s="230"/>
      <c r="C10" s="326"/>
      <c r="D10" s="327"/>
      <c r="E10" s="327"/>
      <c r="F10" s="327"/>
      <c r="G10" s="327"/>
      <c r="H10" s="228"/>
      <c r="I10" s="228"/>
      <c r="J10" s="228"/>
      <c r="K10" s="228"/>
      <c r="L10" s="228"/>
      <c r="M10" s="228"/>
      <c r="N10" s="228"/>
      <c r="O10" s="228"/>
      <c r="P10" s="228"/>
      <c r="Q10" s="228"/>
      <c r="R10" s="201"/>
      <c r="S10" s="201"/>
      <c r="T10" s="201"/>
      <c r="U10" s="228"/>
      <c r="V10" s="228"/>
      <c r="W10" s="228"/>
      <c r="AG10" s="86" t="s">
        <v>279</v>
      </c>
    </row>
    <row r="11" spans="1:34" s="86" customFormat="1" ht="10.199999999999999">
      <c r="A11" s="218" t="s">
        <v>269</v>
      </c>
      <c r="B11" s="219" t="s">
        <v>131</v>
      </c>
      <c r="C11" s="208" t="s">
        <v>132</v>
      </c>
      <c r="D11" s="195"/>
      <c r="E11" s="220"/>
      <c r="F11" s="221"/>
      <c r="G11" s="221">
        <f>SUMIF(AG12:AG24,"&lt;&gt;NOR",G12:G24)</f>
        <v>0</v>
      </c>
      <c r="H11" s="221"/>
      <c r="I11" s="221">
        <f>SUM(I12:I24)</f>
        <v>0</v>
      </c>
      <c r="J11" s="221"/>
      <c r="K11" s="221">
        <f>SUM(K12:K24)</f>
        <v>0</v>
      </c>
      <c r="L11" s="221"/>
      <c r="M11" s="221">
        <f>SUM(M12:M24)</f>
        <v>0</v>
      </c>
      <c r="N11" s="221"/>
      <c r="O11" s="221">
        <f>SUM(O12:O24)</f>
        <v>0</v>
      </c>
      <c r="P11" s="221"/>
      <c r="Q11" s="221">
        <f>SUM(Q12:Q24)</f>
        <v>0</v>
      </c>
      <c r="R11" s="196"/>
      <c r="S11" s="196"/>
      <c r="T11" s="197"/>
      <c r="U11" s="222"/>
      <c r="V11" s="222">
        <f>SUM(V12:V24)</f>
        <v>0.35000000000000003</v>
      </c>
      <c r="W11" s="222"/>
      <c r="AG11" s="86" t="s">
        <v>270</v>
      </c>
    </row>
    <row r="12" spans="1:34" s="86" customFormat="1" ht="10.199999999999999" outlineLevel="1">
      <c r="A12" s="223">
        <v>2</v>
      </c>
      <c r="B12" s="224" t="s">
        <v>611</v>
      </c>
      <c r="C12" s="209" t="s">
        <v>612</v>
      </c>
      <c r="D12" s="198" t="s">
        <v>334</v>
      </c>
      <c r="E12" s="225">
        <v>0.76968999999999999</v>
      </c>
      <c r="F12" s="226"/>
      <c r="G12" s="227">
        <f>ROUND(E12*F12,2)</f>
        <v>0</v>
      </c>
      <c r="H12" s="226"/>
      <c r="I12" s="227">
        <f>ROUND(E12*H12,2)</f>
        <v>0</v>
      </c>
      <c r="J12" s="226"/>
      <c r="K12" s="227">
        <f>ROUND(E12*J12,2)</f>
        <v>0</v>
      </c>
      <c r="L12" s="227">
        <v>21</v>
      </c>
      <c r="M12" s="227">
        <f>G12*(1+L12/100)</f>
        <v>0</v>
      </c>
      <c r="N12" s="227">
        <v>0</v>
      </c>
      <c r="O12" s="227">
        <f>ROUND(E12*N12,2)</f>
        <v>0</v>
      </c>
      <c r="P12" s="227">
        <v>0</v>
      </c>
      <c r="Q12" s="227">
        <f>ROUND(E12*P12,2)</f>
        <v>0</v>
      </c>
      <c r="R12" s="199" t="s">
        <v>606</v>
      </c>
      <c r="S12" s="199" t="s">
        <v>274</v>
      </c>
      <c r="T12" s="200" t="s">
        <v>274</v>
      </c>
      <c r="U12" s="228">
        <v>0.34499999999999997</v>
      </c>
      <c r="V12" s="228">
        <f>ROUND(E12*U12,2)</f>
        <v>0.27</v>
      </c>
      <c r="W12" s="228"/>
      <c r="AG12" s="86" t="s">
        <v>322</v>
      </c>
    </row>
    <row r="13" spans="1:34" s="86" customFormat="1" ht="10.199999999999999" outlineLevel="1">
      <c r="A13" s="229"/>
      <c r="B13" s="230"/>
      <c r="C13" s="324" t="s">
        <v>613</v>
      </c>
      <c r="D13" s="325"/>
      <c r="E13" s="325"/>
      <c r="F13" s="325"/>
      <c r="G13" s="325"/>
      <c r="H13" s="228"/>
      <c r="I13" s="228"/>
      <c r="J13" s="228"/>
      <c r="K13" s="228"/>
      <c r="L13" s="228"/>
      <c r="M13" s="228"/>
      <c r="N13" s="228"/>
      <c r="O13" s="228"/>
      <c r="P13" s="228"/>
      <c r="Q13" s="228"/>
      <c r="R13" s="201"/>
      <c r="S13" s="201"/>
      <c r="T13" s="201"/>
      <c r="U13" s="228"/>
      <c r="V13" s="228"/>
      <c r="W13" s="228"/>
      <c r="AG13" s="86" t="s">
        <v>324</v>
      </c>
    </row>
    <row r="14" spans="1:34" s="86" customFormat="1" ht="10.199999999999999" outlineLevel="1">
      <c r="A14" s="229"/>
      <c r="B14" s="230"/>
      <c r="C14" s="212" t="s">
        <v>670</v>
      </c>
      <c r="D14" s="203"/>
      <c r="E14" s="235">
        <v>0.76968999999999999</v>
      </c>
      <c r="F14" s="228"/>
      <c r="G14" s="228"/>
      <c r="H14" s="228"/>
      <c r="I14" s="228"/>
      <c r="J14" s="228"/>
      <c r="K14" s="228"/>
      <c r="L14" s="228"/>
      <c r="M14" s="228"/>
      <c r="N14" s="228"/>
      <c r="O14" s="228"/>
      <c r="P14" s="228"/>
      <c r="Q14" s="228"/>
      <c r="R14" s="201"/>
      <c r="S14" s="201"/>
      <c r="T14" s="201"/>
      <c r="U14" s="228"/>
      <c r="V14" s="228"/>
      <c r="W14" s="228"/>
      <c r="AG14" s="86" t="s">
        <v>326</v>
      </c>
      <c r="AH14" s="86">
        <v>0</v>
      </c>
    </row>
    <row r="15" spans="1:34" s="86" customFormat="1" ht="10.199999999999999" outlineLevel="1">
      <c r="A15" s="229"/>
      <c r="B15" s="230"/>
      <c r="C15" s="320"/>
      <c r="D15" s="321"/>
      <c r="E15" s="321"/>
      <c r="F15" s="321"/>
      <c r="G15" s="321"/>
      <c r="H15" s="228"/>
      <c r="I15" s="228"/>
      <c r="J15" s="228"/>
      <c r="K15" s="228"/>
      <c r="L15" s="228"/>
      <c r="M15" s="228"/>
      <c r="N15" s="228"/>
      <c r="O15" s="228"/>
      <c r="P15" s="228"/>
      <c r="Q15" s="228"/>
      <c r="R15" s="201"/>
      <c r="S15" s="201"/>
      <c r="T15" s="201"/>
      <c r="U15" s="228"/>
      <c r="V15" s="228"/>
      <c r="W15" s="228"/>
      <c r="AG15" s="86" t="s">
        <v>279</v>
      </c>
    </row>
    <row r="16" spans="1:34" s="86" customFormat="1" ht="10.199999999999999" outlineLevel="1">
      <c r="A16" s="223">
        <v>3</v>
      </c>
      <c r="B16" s="224" t="s">
        <v>614</v>
      </c>
      <c r="C16" s="209" t="s">
        <v>615</v>
      </c>
      <c r="D16" s="198" t="s">
        <v>334</v>
      </c>
      <c r="E16" s="225">
        <v>0.76968999999999999</v>
      </c>
      <c r="F16" s="226"/>
      <c r="G16" s="227">
        <f>ROUND(E16*F16,2)</f>
        <v>0</v>
      </c>
      <c r="H16" s="226"/>
      <c r="I16" s="227">
        <f>ROUND(E16*H16,2)</f>
        <v>0</v>
      </c>
      <c r="J16" s="226"/>
      <c r="K16" s="227">
        <f>ROUND(E16*J16,2)</f>
        <v>0</v>
      </c>
      <c r="L16" s="227">
        <v>21</v>
      </c>
      <c r="M16" s="227">
        <f>G16*(1+L16/100)</f>
        <v>0</v>
      </c>
      <c r="N16" s="227">
        <v>0</v>
      </c>
      <c r="O16" s="227">
        <f>ROUND(E16*N16,2)</f>
        <v>0</v>
      </c>
      <c r="P16" s="227">
        <v>0</v>
      </c>
      <c r="Q16" s="227">
        <f>ROUND(E16*P16,2)</f>
        <v>0</v>
      </c>
      <c r="R16" s="199" t="s">
        <v>606</v>
      </c>
      <c r="S16" s="199" t="s">
        <v>274</v>
      </c>
      <c r="T16" s="200" t="s">
        <v>274</v>
      </c>
      <c r="U16" s="228">
        <v>8.6999999999999994E-2</v>
      </c>
      <c r="V16" s="228">
        <f>ROUND(E16*U16,2)</f>
        <v>7.0000000000000007E-2</v>
      </c>
      <c r="W16" s="228"/>
      <c r="AG16" s="86" t="s">
        <v>322</v>
      </c>
    </row>
    <row r="17" spans="1:53" s="86" customFormat="1" ht="10.199999999999999" outlineLevel="1">
      <c r="A17" s="229"/>
      <c r="B17" s="230"/>
      <c r="C17" s="324" t="s">
        <v>616</v>
      </c>
      <c r="D17" s="325"/>
      <c r="E17" s="325"/>
      <c r="F17" s="325"/>
      <c r="G17" s="325"/>
      <c r="H17" s="228"/>
      <c r="I17" s="228"/>
      <c r="J17" s="228"/>
      <c r="K17" s="228"/>
      <c r="L17" s="228"/>
      <c r="M17" s="228"/>
      <c r="N17" s="228"/>
      <c r="O17" s="228"/>
      <c r="P17" s="228"/>
      <c r="Q17" s="228"/>
      <c r="R17" s="201"/>
      <c r="S17" s="201"/>
      <c r="T17" s="201"/>
      <c r="U17" s="228"/>
      <c r="V17" s="228"/>
      <c r="W17" s="228"/>
      <c r="AG17" s="86" t="s">
        <v>324</v>
      </c>
    </row>
    <row r="18" spans="1:53" s="86" customFormat="1" ht="10.199999999999999" outlineLevel="1">
      <c r="A18" s="229"/>
      <c r="B18" s="230"/>
      <c r="C18" s="320"/>
      <c r="D18" s="321"/>
      <c r="E18" s="321"/>
      <c r="F18" s="321"/>
      <c r="G18" s="321"/>
      <c r="H18" s="228"/>
      <c r="I18" s="228"/>
      <c r="J18" s="228"/>
      <c r="K18" s="228"/>
      <c r="L18" s="228"/>
      <c r="M18" s="228"/>
      <c r="N18" s="228"/>
      <c r="O18" s="228"/>
      <c r="P18" s="228"/>
      <c r="Q18" s="228"/>
      <c r="R18" s="201"/>
      <c r="S18" s="201"/>
      <c r="T18" s="201"/>
      <c r="U18" s="228"/>
      <c r="V18" s="228"/>
      <c r="W18" s="228"/>
      <c r="AG18" s="86" t="s">
        <v>279</v>
      </c>
    </row>
    <row r="19" spans="1:53" s="86" customFormat="1" ht="20.399999999999999" outlineLevel="1">
      <c r="A19" s="223">
        <v>4</v>
      </c>
      <c r="B19" s="224" t="s">
        <v>617</v>
      </c>
      <c r="C19" s="209" t="s">
        <v>618</v>
      </c>
      <c r="D19" s="198" t="s">
        <v>334</v>
      </c>
      <c r="E19" s="225">
        <v>0.76968999999999999</v>
      </c>
      <c r="F19" s="226"/>
      <c r="G19" s="227">
        <f>ROUND(E19*F19,2)</f>
        <v>0</v>
      </c>
      <c r="H19" s="226"/>
      <c r="I19" s="227">
        <f>ROUND(E19*H19,2)</f>
        <v>0</v>
      </c>
      <c r="J19" s="226"/>
      <c r="K19" s="227">
        <f>ROUND(E19*J19,2)</f>
        <v>0</v>
      </c>
      <c r="L19" s="227">
        <v>21</v>
      </c>
      <c r="M19" s="227">
        <f>G19*(1+L19/100)</f>
        <v>0</v>
      </c>
      <c r="N19" s="227">
        <v>0</v>
      </c>
      <c r="O19" s="227">
        <f>ROUND(E19*N19,2)</f>
        <v>0</v>
      </c>
      <c r="P19" s="227">
        <v>0</v>
      </c>
      <c r="Q19" s="227">
        <f>ROUND(E19*P19,2)</f>
        <v>0</v>
      </c>
      <c r="R19" s="199" t="s">
        <v>606</v>
      </c>
      <c r="S19" s="199" t="s">
        <v>274</v>
      </c>
      <c r="T19" s="200" t="s">
        <v>274</v>
      </c>
      <c r="U19" s="228">
        <v>1.0999999999999999E-2</v>
      </c>
      <c r="V19" s="228">
        <f>ROUND(E19*U19,2)</f>
        <v>0.01</v>
      </c>
      <c r="W19" s="228"/>
      <c r="AG19" s="86" t="s">
        <v>322</v>
      </c>
    </row>
    <row r="20" spans="1:53" s="86" customFormat="1" ht="10.199999999999999" outlineLevel="1">
      <c r="A20" s="229"/>
      <c r="B20" s="230"/>
      <c r="C20" s="324" t="s">
        <v>616</v>
      </c>
      <c r="D20" s="325"/>
      <c r="E20" s="325"/>
      <c r="F20" s="325"/>
      <c r="G20" s="325"/>
      <c r="H20" s="228"/>
      <c r="I20" s="228"/>
      <c r="J20" s="228"/>
      <c r="K20" s="228"/>
      <c r="L20" s="228"/>
      <c r="M20" s="228"/>
      <c r="N20" s="228"/>
      <c r="O20" s="228"/>
      <c r="P20" s="228"/>
      <c r="Q20" s="228"/>
      <c r="R20" s="201"/>
      <c r="S20" s="201"/>
      <c r="T20" s="201"/>
      <c r="U20" s="228"/>
      <c r="V20" s="228"/>
      <c r="W20" s="228"/>
      <c r="AG20" s="86" t="s">
        <v>324</v>
      </c>
    </row>
    <row r="21" spans="1:53" s="86" customFormat="1" ht="10.199999999999999" outlineLevel="1">
      <c r="A21" s="229"/>
      <c r="B21" s="230"/>
      <c r="C21" s="320"/>
      <c r="D21" s="321"/>
      <c r="E21" s="321"/>
      <c r="F21" s="321"/>
      <c r="G21" s="321"/>
      <c r="H21" s="228"/>
      <c r="I21" s="228"/>
      <c r="J21" s="228"/>
      <c r="K21" s="228"/>
      <c r="L21" s="228"/>
      <c r="M21" s="228"/>
      <c r="N21" s="228"/>
      <c r="O21" s="228"/>
      <c r="P21" s="228"/>
      <c r="Q21" s="228"/>
      <c r="R21" s="201"/>
      <c r="S21" s="201"/>
      <c r="T21" s="201"/>
      <c r="U21" s="228"/>
      <c r="V21" s="228"/>
      <c r="W21" s="228"/>
      <c r="AG21" s="86" t="s">
        <v>279</v>
      </c>
    </row>
    <row r="22" spans="1:53" s="86" customFormat="1" ht="30.6" outlineLevel="1">
      <c r="A22" s="223">
        <v>5</v>
      </c>
      <c r="B22" s="224" t="s">
        <v>619</v>
      </c>
      <c r="C22" s="209" t="s">
        <v>620</v>
      </c>
      <c r="D22" s="198" t="s">
        <v>334</v>
      </c>
      <c r="E22" s="225">
        <v>10.775650000000001</v>
      </c>
      <c r="F22" s="226"/>
      <c r="G22" s="227">
        <f>ROUND(E22*F22,2)</f>
        <v>0</v>
      </c>
      <c r="H22" s="226"/>
      <c r="I22" s="227">
        <f>ROUND(E22*H22,2)</f>
        <v>0</v>
      </c>
      <c r="J22" s="226"/>
      <c r="K22" s="227">
        <f>ROUND(E22*J22,2)</f>
        <v>0</v>
      </c>
      <c r="L22" s="227">
        <v>21</v>
      </c>
      <c r="M22" s="227">
        <f>G22*(1+L22/100)</f>
        <v>0</v>
      </c>
      <c r="N22" s="227">
        <v>0</v>
      </c>
      <c r="O22" s="227">
        <f>ROUND(E22*N22,2)</f>
        <v>0</v>
      </c>
      <c r="P22" s="227">
        <v>0</v>
      </c>
      <c r="Q22" s="227">
        <f>ROUND(E22*P22,2)</f>
        <v>0</v>
      </c>
      <c r="R22" s="199" t="s">
        <v>606</v>
      </c>
      <c r="S22" s="199" t="s">
        <v>274</v>
      </c>
      <c r="T22" s="200" t="s">
        <v>274</v>
      </c>
      <c r="U22" s="228">
        <v>0</v>
      </c>
      <c r="V22" s="228">
        <f>ROUND(E22*U22,2)</f>
        <v>0</v>
      </c>
      <c r="W22" s="228"/>
      <c r="AG22" s="86" t="s">
        <v>322</v>
      </c>
    </row>
    <row r="23" spans="1:53" s="86" customFormat="1" ht="10.199999999999999" outlineLevel="1">
      <c r="A23" s="229"/>
      <c r="B23" s="230"/>
      <c r="C23" s="324" t="s">
        <v>616</v>
      </c>
      <c r="D23" s="325"/>
      <c r="E23" s="325"/>
      <c r="F23" s="325"/>
      <c r="G23" s="325"/>
      <c r="H23" s="228"/>
      <c r="I23" s="228"/>
      <c r="J23" s="228"/>
      <c r="K23" s="228"/>
      <c r="L23" s="228"/>
      <c r="M23" s="228"/>
      <c r="N23" s="228"/>
      <c r="O23" s="228"/>
      <c r="P23" s="228"/>
      <c r="Q23" s="228"/>
      <c r="R23" s="201"/>
      <c r="S23" s="201"/>
      <c r="T23" s="201"/>
      <c r="U23" s="228"/>
      <c r="V23" s="228"/>
      <c r="W23" s="228"/>
      <c r="AG23" s="86" t="s">
        <v>324</v>
      </c>
    </row>
    <row r="24" spans="1:53" s="86" customFormat="1" ht="10.199999999999999" outlineLevel="1">
      <c r="A24" s="229"/>
      <c r="B24" s="230"/>
      <c r="C24" s="320"/>
      <c r="D24" s="321"/>
      <c r="E24" s="321"/>
      <c r="F24" s="321"/>
      <c r="G24" s="321"/>
      <c r="H24" s="228"/>
      <c r="I24" s="228"/>
      <c r="J24" s="228"/>
      <c r="K24" s="228"/>
      <c r="L24" s="228"/>
      <c r="M24" s="228"/>
      <c r="N24" s="228"/>
      <c r="O24" s="228"/>
      <c r="P24" s="228"/>
      <c r="Q24" s="228"/>
      <c r="R24" s="201"/>
      <c r="S24" s="201"/>
      <c r="T24" s="201"/>
      <c r="U24" s="228"/>
      <c r="V24" s="228"/>
      <c r="W24" s="228"/>
      <c r="AG24" s="86" t="s">
        <v>279</v>
      </c>
    </row>
    <row r="25" spans="1:53" s="86" customFormat="1" ht="10.199999999999999">
      <c r="A25" s="218" t="s">
        <v>269</v>
      </c>
      <c r="B25" s="219" t="s">
        <v>137</v>
      </c>
      <c r="C25" s="208" t="s">
        <v>138</v>
      </c>
      <c r="D25" s="195"/>
      <c r="E25" s="220"/>
      <c r="F25" s="221"/>
      <c r="G25" s="221">
        <f>SUMIF(AG26:AG27,"&lt;&gt;NOR",G26:G27)</f>
        <v>0</v>
      </c>
      <c r="H25" s="221"/>
      <c r="I25" s="221">
        <f>SUM(I26:I27)</f>
        <v>0</v>
      </c>
      <c r="J25" s="221"/>
      <c r="K25" s="221">
        <f>SUM(K26:K27)</f>
        <v>0</v>
      </c>
      <c r="L25" s="221"/>
      <c r="M25" s="221">
        <f>SUM(M26:M27)</f>
        <v>0</v>
      </c>
      <c r="N25" s="221"/>
      <c r="O25" s="221">
        <f>SUM(O26:O27)</f>
        <v>0</v>
      </c>
      <c r="P25" s="221"/>
      <c r="Q25" s="221">
        <f>SUM(Q26:Q27)</f>
        <v>0</v>
      </c>
      <c r="R25" s="196"/>
      <c r="S25" s="196"/>
      <c r="T25" s="197"/>
      <c r="U25" s="222"/>
      <c r="V25" s="222">
        <f>SUM(V26:V27)</f>
        <v>0</v>
      </c>
      <c r="W25" s="222"/>
      <c r="AG25" s="86" t="s">
        <v>270</v>
      </c>
    </row>
    <row r="26" spans="1:53" s="86" customFormat="1" ht="10.199999999999999" outlineLevel="1">
      <c r="A26" s="223">
        <v>6</v>
      </c>
      <c r="B26" s="224" t="s">
        <v>621</v>
      </c>
      <c r="C26" s="209" t="s">
        <v>622</v>
      </c>
      <c r="D26" s="198" t="s">
        <v>334</v>
      </c>
      <c r="E26" s="225">
        <v>0.76968999999999999</v>
      </c>
      <c r="F26" s="226"/>
      <c r="G26" s="227">
        <f>ROUND(E26*F26,2)</f>
        <v>0</v>
      </c>
      <c r="H26" s="226"/>
      <c r="I26" s="227">
        <f>ROUND(E26*H26,2)</f>
        <v>0</v>
      </c>
      <c r="J26" s="226"/>
      <c r="K26" s="227">
        <f>ROUND(E26*J26,2)</f>
        <v>0</v>
      </c>
      <c r="L26" s="227">
        <v>21</v>
      </c>
      <c r="M26" s="227">
        <f>G26*(1+L26/100)</f>
        <v>0</v>
      </c>
      <c r="N26" s="227">
        <v>0</v>
      </c>
      <c r="O26" s="227">
        <f>ROUND(E26*N26,2)</f>
        <v>0</v>
      </c>
      <c r="P26" s="227">
        <v>0</v>
      </c>
      <c r="Q26" s="227">
        <f>ROUND(E26*P26,2)</f>
        <v>0</v>
      </c>
      <c r="R26" s="199" t="s">
        <v>606</v>
      </c>
      <c r="S26" s="199" t="s">
        <v>274</v>
      </c>
      <c r="T26" s="200" t="s">
        <v>274</v>
      </c>
      <c r="U26" s="228">
        <v>0</v>
      </c>
      <c r="V26" s="228">
        <f>ROUND(E26*U26,2)</f>
        <v>0</v>
      </c>
      <c r="W26" s="228"/>
      <c r="AG26" s="86" t="s">
        <v>322</v>
      </c>
    </row>
    <row r="27" spans="1:53" s="86" customFormat="1" ht="10.199999999999999" outlineLevel="1">
      <c r="A27" s="229"/>
      <c r="B27" s="230"/>
      <c r="C27" s="326"/>
      <c r="D27" s="327"/>
      <c r="E27" s="327"/>
      <c r="F27" s="327"/>
      <c r="G27" s="327"/>
      <c r="H27" s="228"/>
      <c r="I27" s="228"/>
      <c r="J27" s="228"/>
      <c r="K27" s="228"/>
      <c r="L27" s="228"/>
      <c r="M27" s="228"/>
      <c r="N27" s="228"/>
      <c r="O27" s="228"/>
      <c r="P27" s="228"/>
      <c r="Q27" s="228"/>
      <c r="R27" s="201"/>
      <c r="S27" s="201"/>
      <c r="T27" s="201"/>
      <c r="U27" s="228"/>
      <c r="V27" s="228"/>
      <c r="W27" s="228"/>
      <c r="AG27" s="86" t="s">
        <v>279</v>
      </c>
    </row>
    <row r="28" spans="1:53" s="86" customFormat="1" ht="10.199999999999999">
      <c r="A28" s="218" t="s">
        <v>269</v>
      </c>
      <c r="B28" s="219" t="s">
        <v>143</v>
      </c>
      <c r="C28" s="208" t="s">
        <v>144</v>
      </c>
      <c r="D28" s="195"/>
      <c r="E28" s="220"/>
      <c r="F28" s="221"/>
      <c r="G28" s="221">
        <f>SUMIF(AG29:AG37,"&lt;&gt;NOR",G29:G37)</f>
        <v>0</v>
      </c>
      <c r="H28" s="221"/>
      <c r="I28" s="221">
        <f>SUM(I29:I37)</f>
        <v>0</v>
      </c>
      <c r="J28" s="221"/>
      <c r="K28" s="221">
        <f>SUM(K29:K37)</f>
        <v>0</v>
      </c>
      <c r="L28" s="221"/>
      <c r="M28" s="221">
        <f>SUM(M29:M37)</f>
        <v>0</v>
      </c>
      <c r="N28" s="221"/>
      <c r="O28" s="221">
        <f>SUM(O29:O37)</f>
        <v>58.98</v>
      </c>
      <c r="P28" s="221"/>
      <c r="Q28" s="221">
        <f>SUM(Q29:Q37)</f>
        <v>0</v>
      </c>
      <c r="R28" s="196"/>
      <c r="S28" s="196"/>
      <c r="T28" s="197"/>
      <c r="U28" s="222"/>
      <c r="V28" s="222">
        <f>SUM(V29:V37)</f>
        <v>214.07999999999998</v>
      </c>
      <c r="W28" s="222"/>
      <c r="AG28" s="86" t="s">
        <v>270</v>
      </c>
    </row>
    <row r="29" spans="1:53" s="86" customFormat="1" ht="20.399999999999999" outlineLevel="1">
      <c r="A29" s="223">
        <v>7</v>
      </c>
      <c r="B29" s="224" t="s">
        <v>671</v>
      </c>
      <c r="C29" s="209" t="s">
        <v>672</v>
      </c>
      <c r="D29" s="198" t="s">
        <v>320</v>
      </c>
      <c r="E29" s="225">
        <v>78.599999999999994</v>
      </c>
      <c r="F29" s="226"/>
      <c r="G29" s="227">
        <f>ROUND(E29*F29,2)</f>
        <v>0</v>
      </c>
      <c r="H29" s="226"/>
      <c r="I29" s="227">
        <f>ROUND(E29*H29,2)</f>
        <v>0</v>
      </c>
      <c r="J29" s="226"/>
      <c r="K29" s="227">
        <f>ROUND(E29*J29,2)</f>
        <v>0</v>
      </c>
      <c r="L29" s="227">
        <v>21</v>
      </c>
      <c r="M29" s="227">
        <f>G29*(1+L29/100)</f>
        <v>0</v>
      </c>
      <c r="N29" s="227">
        <v>0.71067999999999998</v>
      </c>
      <c r="O29" s="227">
        <f>ROUND(E29*N29,2)</f>
        <v>55.86</v>
      </c>
      <c r="P29" s="227">
        <v>0</v>
      </c>
      <c r="Q29" s="227">
        <f>ROUND(E29*P29,2)</f>
        <v>0</v>
      </c>
      <c r="R29" s="199" t="s">
        <v>636</v>
      </c>
      <c r="S29" s="199" t="s">
        <v>274</v>
      </c>
      <c r="T29" s="200" t="s">
        <v>274</v>
      </c>
      <c r="U29" s="228">
        <v>2.3199999999999998</v>
      </c>
      <c r="V29" s="228">
        <f>ROUND(E29*U29,2)</f>
        <v>182.35</v>
      </c>
      <c r="W29" s="228"/>
      <c r="AG29" s="86" t="s">
        <v>322</v>
      </c>
    </row>
    <row r="30" spans="1:53" s="86" customFormat="1" ht="20.399999999999999" outlineLevel="1">
      <c r="A30" s="229"/>
      <c r="B30" s="230"/>
      <c r="C30" s="324" t="s">
        <v>673</v>
      </c>
      <c r="D30" s="325"/>
      <c r="E30" s="325"/>
      <c r="F30" s="325"/>
      <c r="G30" s="325"/>
      <c r="H30" s="228"/>
      <c r="I30" s="228"/>
      <c r="J30" s="228"/>
      <c r="K30" s="228"/>
      <c r="L30" s="228"/>
      <c r="M30" s="228"/>
      <c r="N30" s="228"/>
      <c r="O30" s="228"/>
      <c r="P30" s="228"/>
      <c r="Q30" s="228"/>
      <c r="R30" s="201"/>
      <c r="S30" s="201"/>
      <c r="T30" s="201"/>
      <c r="U30" s="228"/>
      <c r="V30" s="228"/>
      <c r="W30" s="228"/>
      <c r="AG30" s="86" t="s">
        <v>324</v>
      </c>
      <c r="BA30" s="231" t="str">
        <f>C30</f>
        <v>Al+Zn oka 100x100 mm, spirál, táhel, vazacího drátu, vrstvení po 0,5 m, vnitřní délkové dělení po 1 m, včetně pomocného pracovního lešení o výšce podlahy do 1900 mm a pro zatížení do 1,5 kPa,</v>
      </c>
    </row>
    <row r="31" spans="1:53" s="86" customFormat="1" ht="10.199999999999999" outlineLevel="1">
      <c r="A31" s="229"/>
      <c r="B31" s="230"/>
      <c r="C31" s="212" t="s">
        <v>674</v>
      </c>
      <c r="D31" s="203"/>
      <c r="E31" s="235">
        <v>55.35</v>
      </c>
      <c r="F31" s="228"/>
      <c r="G31" s="228"/>
      <c r="H31" s="228"/>
      <c r="I31" s="228"/>
      <c r="J31" s="228"/>
      <c r="K31" s="228"/>
      <c r="L31" s="228"/>
      <c r="M31" s="228"/>
      <c r="N31" s="228"/>
      <c r="O31" s="228"/>
      <c r="P31" s="228"/>
      <c r="Q31" s="228"/>
      <c r="R31" s="201"/>
      <c r="S31" s="201"/>
      <c r="T31" s="201"/>
      <c r="U31" s="228"/>
      <c r="V31" s="228"/>
      <c r="W31" s="228"/>
      <c r="AG31" s="86" t="s">
        <v>326</v>
      </c>
      <c r="AH31" s="86">
        <v>0</v>
      </c>
    </row>
    <row r="32" spans="1:53" s="86" customFormat="1" ht="10.199999999999999" outlineLevel="1">
      <c r="A32" s="229"/>
      <c r="B32" s="230"/>
      <c r="C32" s="212" t="s">
        <v>675</v>
      </c>
      <c r="D32" s="203"/>
      <c r="E32" s="235">
        <v>23.25</v>
      </c>
      <c r="F32" s="228"/>
      <c r="G32" s="228"/>
      <c r="H32" s="228"/>
      <c r="I32" s="228"/>
      <c r="J32" s="228"/>
      <c r="K32" s="228"/>
      <c r="L32" s="228"/>
      <c r="M32" s="228"/>
      <c r="N32" s="228"/>
      <c r="O32" s="228"/>
      <c r="P32" s="228"/>
      <c r="Q32" s="228"/>
      <c r="R32" s="201"/>
      <c r="S32" s="201"/>
      <c r="T32" s="201"/>
      <c r="U32" s="228"/>
      <c r="V32" s="228"/>
      <c r="W32" s="228"/>
      <c r="AG32" s="86" t="s">
        <v>326</v>
      </c>
      <c r="AH32" s="86">
        <v>0</v>
      </c>
    </row>
    <row r="33" spans="1:53" s="86" customFormat="1" ht="10.199999999999999" outlineLevel="1">
      <c r="A33" s="229"/>
      <c r="B33" s="230"/>
      <c r="C33" s="320"/>
      <c r="D33" s="321"/>
      <c r="E33" s="321"/>
      <c r="F33" s="321"/>
      <c r="G33" s="321"/>
      <c r="H33" s="228"/>
      <c r="I33" s="228"/>
      <c r="J33" s="228"/>
      <c r="K33" s="228"/>
      <c r="L33" s="228"/>
      <c r="M33" s="228"/>
      <c r="N33" s="228"/>
      <c r="O33" s="228"/>
      <c r="P33" s="228"/>
      <c r="Q33" s="228"/>
      <c r="R33" s="201"/>
      <c r="S33" s="201"/>
      <c r="T33" s="201"/>
      <c r="U33" s="228"/>
      <c r="V33" s="228"/>
      <c r="W33" s="228"/>
      <c r="AG33" s="86" t="s">
        <v>279</v>
      </c>
    </row>
    <row r="34" spans="1:53" s="86" customFormat="1" ht="20.399999999999999" outlineLevel="1">
      <c r="A34" s="223">
        <v>8</v>
      </c>
      <c r="B34" s="224" t="s">
        <v>676</v>
      </c>
      <c r="C34" s="209" t="s">
        <v>677</v>
      </c>
      <c r="D34" s="198" t="s">
        <v>320</v>
      </c>
      <c r="E34" s="225">
        <v>176.25</v>
      </c>
      <c r="F34" s="226"/>
      <c r="G34" s="227">
        <f>ROUND(E34*F34,2)</f>
        <v>0</v>
      </c>
      <c r="H34" s="226"/>
      <c r="I34" s="227">
        <f>ROUND(E34*H34,2)</f>
        <v>0</v>
      </c>
      <c r="J34" s="226"/>
      <c r="K34" s="227">
        <f>ROUND(E34*J34,2)</f>
        <v>0</v>
      </c>
      <c r="L34" s="227">
        <v>21</v>
      </c>
      <c r="M34" s="227">
        <f>G34*(1+L34/100)</f>
        <v>0</v>
      </c>
      <c r="N34" s="227">
        <v>1.7680000000000001E-2</v>
      </c>
      <c r="O34" s="227">
        <f>ROUND(E34*N34,2)</f>
        <v>3.12</v>
      </c>
      <c r="P34" s="227">
        <v>0</v>
      </c>
      <c r="Q34" s="227">
        <f>ROUND(E34*P34,2)</f>
        <v>0</v>
      </c>
      <c r="R34" s="199" t="s">
        <v>636</v>
      </c>
      <c r="S34" s="199" t="s">
        <v>274</v>
      </c>
      <c r="T34" s="200" t="s">
        <v>274</v>
      </c>
      <c r="U34" s="228">
        <v>0.18</v>
      </c>
      <c r="V34" s="228">
        <f>ROUND(E34*U34,2)</f>
        <v>31.73</v>
      </c>
      <c r="W34" s="228"/>
      <c r="AG34" s="86" t="s">
        <v>322</v>
      </c>
    </row>
    <row r="35" spans="1:53" s="86" customFormat="1" ht="20.399999999999999" outlineLevel="1">
      <c r="A35" s="229"/>
      <c r="B35" s="230"/>
      <c r="C35" s="324" t="s">
        <v>678</v>
      </c>
      <c r="D35" s="325"/>
      <c r="E35" s="325"/>
      <c r="F35" s="325"/>
      <c r="G35" s="325"/>
      <c r="H35" s="228"/>
      <c r="I35" s="228"/>
      <c r="J35" s="228"/>
      <c r="K35" s="228"/>
      <c r="L35" s="228"/>
      <c r="M35" s="228"/>
      <c r="N35" s="228"/>
      <c r="O35" s="228"/>
      <c r="P35" s="228"/>
      <c r="Q35" s="228"/>
      <c r="R35" s="201"/>
      <c r="S35" s="201"/>
      <c r="T35" s="201"/>
      <c r="U35" s="228"/>
      <c r="V35" s="228"/>
      <c r="W35" s="228"/>
      <c r="AG35" s="86" t="s">
        <v>324</v>
      </c>
      <c r="BA35" s="231" t="str">
        <f>C35</f>
        <v>Al+Zn (líc oka 100x50 mm a ostatní oka100x100 mm), spirál, táhel, vazacího drátu, vrstvení po 0,5 m, vnitřní délkové dělení po 1 m, včetně pomocného pracovního lešení o výšce podlahy do 1900 mm a pro zatížení do 1,5 kPa,</v>
      </c>
    </row>
    <row r="36" spans="1:53" s="86" customFormat="1" ht="10.199999999999999" outlineLevel="1">
      <c r="A36" s="229"/>
      <c r="B36" s="230"/>
      <c r="C36" s="212" t="s">
        <v>679</v>
      </c>
      <c r="D36" s="203"/>
      <c r="E36" s="235">
        <v>176.25</v>
      </c>
      <c r="F36" s="228"/>
      <c r="G36" s="228"/>
      <c r="H36" s="228"/>
      <c r="I36" s="228"/>
      <c r="J36" s="228"/>
      <c r="K36" s="228"/>
      <c r="L36" s="228"/>
      <c r="M36" s="228"/>
      <c r="N36" s="228"/>
      <c r="O36" s="228"/>
      <c r="P36" s="228"/>
      <c r="Q36" s="228"/>
      <c r="R36" s="201"/>
      <c r="S36" s="201"/>
      <c r="T36" s="201"/>
      <c r="U36" s="228"/>
      <c r="V36" s="228"/>
      <c r="W36" s="228"/>
      <c r="AG36" s="86" t="s">
        <v>326</v>
      </c>
      <c r="AH36" s="86">
        <v>0</v>
      </c>
    </row>
    <row r="37" spans="1:53" s="86" customFormat="1" ht="10.199999999999999" outlineLevel="1">
      <c r="A37" s="229"/>
      <c r="B37" s="230"/>
      <c r="C37" s="320"/>
      <c r="D37" s="321"/>
      <c r="E37" s="321"/>
      <c r="F37" s="321"/>
      <c r="G37" s="321"/>
      <c r="H37" s="228"/>
      <c r="I37" s="228"/>
      <c r="J37" s="228"/>
      <c r="K37" s="228"/>
      <c r="L37" s="228"/>
      <c r="M37" s="228"/>
      <c r="N37" s="228"/>
      <c r="O37" s="228"/>
      <c r="P37" s="228"/>
      <c r="Q37" s="228"/>
      <c r="R37" s="201"/>
      <c r="S37" s="201"/>
      <c r="T37" s="201"/>
      <c r="U37" s="228"/>
      <c r="V37" s="228"/>
      <c r="W37" s="228"/>
      <c r="AG37" s="86" t="s">
        <v>279</v>
      </c>
    </row>
    <row r="38" spans="1:53" s="86" customFormat="1" ht="10.199999999999999">
      <c r="A38" s="218" t="s">
        <v>269</v>
      </c>
      <c r="B38" s="219" t="s">
        <v>145</v>
      </c>
      <c r="C38" s="208" t="s">
        <v>146</v>
      </c>
      <c r="D38" s="195"/>
      <c r="E38" s="220"/>
      <c r="F38" s="221"/>
      <c r="G38" s="221">
        <f>SUMIF(AG39:AG50,"&lt;&gt;NOR",G39:G50)</f>
        <v>0</v>
      </c>
      <c r="H38" s="221"/>
      <c r="I38" s="221">
        <f>SUM(I39:I50)</f>
        <v>0</v>
      </c>
      <c r="J38" s="221"/>
      <c r="K38" s="221">
        <f>SUM(K39:K50)</f>
        <v>0</v>
      </c>
      <c r="L38" s="221"/>
      <c r="M38" s="221">
        <f>SUM(M39:M50)</f>
        <v>0</v>
      </c>
      <c r="N38" s="221"/>
      <c r="O38" s="221">
        <f>SUM(O39:O50)</f>
        <v>5.5100000000000007</v>
      </c>
      <c r="P38" s="221"/>
      <c r="Q38" s="221">
        <f>SUM(Q39:Q50)</f>
        <v>0</v>
      </c>
      <c r="R38" s="196"/>
      <c r="S38" s="196"/>
      <c r="T38" s="197"/>
      <c r="U38" s="222"/>
      <c r="V38" s="222">
        <f>SUM(V39:V50)</f>
        <v>21.72</v>
      </c>
      <c r="W38" s="222"/>
      <c r="AG38" s="86" t="s">
        <v>270</v>
      </c>
    </row>
    <row r="39" spans="1:53" s="86" customFormat="1" ht="20.399999999999999" outlineLevel="1">
      <c r="A39" s="223">
        <v>9</v>
      </c>
      <c r="B39" s="224" t="s">
        <v>680</v>
      </c>
      <c r="C39" s="209" t="s">
        <v>681</v>
      </c>
      <c r="D39" s="198" t="s">
        <v>329</v>
      </c>
      <c r="E39" s="225">
        <v>47</v>
      </c>
      <c r="F39" s="226"/>
      <c r="G39" s="227">
        <f>ROUND(E39*F39,2)</f>
        <v>0</v>
      </c>
      <c r="H39" s="226"/>
      <c r="I39" s="227">
        <f>ROUND(E39*H39,2)</f>
        <v>0</v>
      </c>
      <c r="J39" s="226"/>
      <c r="K39" s="227">
        <f>ROUND(E39*J39,2)</f>
        <v>0</v>
      </c>
      <c r="L39" s="227">
        <v>21</v>
      </c>
      <c r="M39" s="227">
        <f>G39*(1+L39/100)</f>
        <v>0</v>
      </c>
      <c r="N39" s="227">
        <v>0.1</v>
      </c>
      <c r="O39" s="227">
        <f>ROUND(E39*N39,2)</f>
        <v>4.7</v>
      </c>
      <c r="P39" s="227">
        <v>0</v>
      </c>
      <c r="Q39" s="227">
        <f>ROUND(E39*P39,2)</f>
        <v>0</v>
      </c>
      <c r="R39" s="199" t="s">
        <v>636</v>
      </c>
      <c r="S39" s="199" t="s">
        <v>274</v>
      </c>
      <c r="T39" s="200" t="s">
        <v>274</v>
      </c>
      <c r="U39" s="228">
        <v>0.44</v>
      </c>
      <c r="V39" s="228">
        <f>ROUND(E39*U39,2)</f>
        <v>20.68</v>
      </c>
      <c r="W39" s="228"/>
      <c r="AG39" s="86" t="s">
        <v>322</v>
      </c>
    </row>
    <row r="40" spans="1:53" s="86" customFormat="1" ht="10.199999999999999" outlineLevel="1">
      <c r="A40" s="229"/>
      <c r="B40" s="230"/>
      <c r="C40" s="324" t="s">
        <v>682</v>
      </c>
      <c r="D40" s="325"/>
      <c r="E40" s="325"/>
      <c r="F40" s="325"/>
      <c r="G40" s="325"/>
      <c r="H40" s="228"/>
      <c r="I40" s="228"/>
      <c r="J40" s="228"/>
      <c r="K40" s="228"/>
      <c r="L40" s="228"/>
      <c r="M40" s="228"/>
      <c r="N40" s="228"/>
      <c r="O40" s="228"/>
      <c r="P40" s="228"/>
      <c r="Q40" s="228"/>
      <c r="R40" s="201"/>
      <c r="S40" s="201"/>
      <c r="T40" s="201"/>
      <c r="U40" s="228"/>
      <c r="V40" s="228"/>
      <c r="W40" s="228"/>
      <c r="AG40" s="86" t="s">
        <v>324</v>
      </c>
    </row>
    <row r="41" spans="1:53" s="86" customFormat="1" ht="10.199999999999999" outlineLevel="1">
      <c r="A41" s="229"/>
      <c r="B41" s="230"/>
      <c r="C41" s="212" t="s">
        <v>683</v>
      </c>
      <c r="D41" s="203"/>
      <c r="E41" s="235">
        <v>47</v>
      </c>
      <c r="F41" s="228"/>
      <c r="G41" s="228"/>
      <c r="H41" s="228"/>
      <c r="I41" s="228"/>
      <c r="J41" s="228"/>
      <c r="K41" s="228"/>
      <c r="L41" s="228"/>
      <c r="M41" s="228"/>
      <c r="N41" s="228"/>
      <c r="O41" s="228"/>
      <c r="P41" s="228"/>
      <c r="Q41" s="228"/>
      <c r="R41" s="201"/>
      <c r="S41" s="201"/>
      <c r="T41" s="201"/>
      <c r="U41" s="228"/>
      <c r="V41" s="228"/>
      <c r="W41" s="228"/>
      <c r="AG41" s="86" t="s">
        <v>326</v>
      </c>
      <c r="AH41" s="86">
        <v>0</v>
      </c>
    </row>
    <row r="42" spans="1:53" s="86" customFormat="1" ht="10.199999999999999" outlineLevel="1">
      <c r="A42" s="229"/>
      <c r="B42" s="230"/>
      <c r="C42" s="320"/>
      <c r="D42" s="321"/>
      <c r="E42" s="321"/>
      <c r="F42" s="321"/>
      <c r="G42" s="321"/>
      <c r="H42" s="228"/>
      <c r="I42" s="228"/>
      <c r="J42" s="228"/>
      <c r="K42" s="228"/>
      <c r="L42" s="228"/>
      <c r="M42" s="228"/>
      <c r="N42" s="228"/>
      <c r="O42" s="228"/>
      <c r="P42" s="228"/>
      <c r="Q42" s="228"/>
      <c r="R42" s="201"/>
      <c r="S42" s="201"/>
      <c r="T42" s="201"/>
      <c r="U42" s="228"/>
      <c r="V42" s="228"/>
      <c r="W42" s="228"/>
      <c r="AG42" s="86" t="s">
        <v>279</v>
      </c>
    </row>
    <row r="43" spans="1:53" s="86" customFormat="1" ht="20.399999999999999" outlineLevel="1">
      <c r="A43" s="223">
        <v>10</v>
      </c>
      <c r="B43" s="224" t="s">
        <v>684</v>
      </c>
      <c r="C43" s="209" t="s">
        <v>685</v>
      </c>
      <c r="D43" s="198" t="s">
        <v>329</v>
      </c>
      <c r="E43" s="225">
        <v>2</v>
      </c>
      <c r="F43" s="226"/>
      <c r="G43" s="227">
        <f>ROUND(E43*F43,2)</f>
        <v>0</v>
      </c>
      <c r="H43" s="226"/>
      <c r="I43" s="227">
        <f>ROUND(E43*H43,2)</f>
        <v>0</v>
      </c>
      <c r="J43" s="226"/>
      <c r="K43" s="227">
        <f>ROUND(E43*J43,2)</f>
        <v>0</v>
      </c>
      <c r="L43" s="227">
        <v>21</v>
      </c>
      <c r="M43" s="227">
        <f>G43*(1+L43/100)</f>
        <v>0</v>
      </c>
      <c r="N43" s="227">
        <v>0.125</v>
      </c>
      <c r="O43" s="227">
        <f>ROUND(E43*N43,2)</f>
        <v>0.25</v>
      </c>
      <c r="P43" s="227">
        <v>0</v>
      </c>
      <c r="Q43" s="227">
        <f>ROUND(E43*P43,2)</f>
        <v>0</v>
      </c>
      <c r="R43" s="199" t="s">
        <v>636</v>
      </c>
      <c r="S43" s="199" t="s">
        <v>274</v>
      </c>
      <c r="T43" s="200" t="s">
        <v>274</v>
      </c>
      <c r="U43" s="228">
        <v>0.52</v>
      </c>
      <c r="V43" s="228">
        <f>ROUND(E43*U43,2)</f>
        <v>1.04</v>
      </c>
      <c r="W43" s="228"/>
      <c r="AG43" s="86" t="s">
        <v>322</v>
      </c>
    </row>
    <row r="44" spans="1:53" s="86" customFormat="1" ht="10.199999999999999" outlineLevel="1">
      <c r="A44" s="229"/>
      <c r="B44" s="230"/>
      <c r="C44" s="324" t="s">
        <v>682</v>
      </c>
      <c r="D44" s="325"/>
      <c r="E44" s="325"/>
      <c r="F44" s="325"/>
      <c r="G44" s="325"/>
      <c r="H44" s="228"/>
      <c r="I44" s="228"/>
      <c r="J44" s="228"/>
      <c r="K44" s="228"/>
      <c r="L44" s="228"/>
      <c r="M44" s="228"/>
      <c r="N44" s="228"/>
      <c r="O44" s="228"/>
      <c r="P44" s="228"/>
      <c r="Q44" s="228"/>
      <c r="R44" s="201"/>
      <c r="S44" s="201"/>
      <c r="T44" s="201"/>
      <c r="U44" s="228"/>
      <c r="V44" s="228"/>
      <c r="W44" s="228"/>
      <c r="AG44" s="86" t="s">
        <v>324</v>
      </c>
    </row>
    <row r="45" spans="1:53" s="86" customFormat="1" ht="10.199999999999999" outlineLevel="1">
      <c r="A45" s="229"/>
      <c r="B45" s="230"/>
      <c r="C45" s="212" t="s">
        <v>686</v>
      </c>
      <c r="D45" s="203"/>
      <c r="E45" s="235">
        <v>2</v>
      </c>
      <c r="F45" s="228"/>
      <c r="G45" s="228"/>
      <c r="H45" s="228"/>
      <c r="I45" s="228"/>
      <c r="J45" s="228"/>
      <c r="K45" s="228"/>
      <c r="L45" s="228"/>
      <c r="M45" s="228"/>
      <c r="N45" s="228"/>
      <c r="O45" s="228"/>
      <c r="P45" s="228"/>
      <c r="Q45" s="228"/>
      <c r="R45" s="201"/>
      <c r="S45" s="201"/>
      <c r="T45" s="201"/>
      <c r="U45" s="228"/>
      <c r="V45" s="228"/>
      <c r="W45" s="228"/>
      <c r="AG45" s="86" t="s">
        <v>326</v>
      </c>
      <c r="AH45" s="86">
        <v>0</v>
      </c>
    </row>
    <row r="46" spans="1:53" s="86" customFormat="1" ht="10.199999999999999" outlineLevel="1">
      <c r="A46" s="229"/>
      <c r="B46" s="230"/>
      <c r="C46" s="320"/>
      <c r="D46" s="321"/>
      <c r="E46" s="321"/>
      <c r="F46" s="321"/>
      <c r="G46" s="321"/>
      <c r="H46" s="228"/>
      <c r="I46" s="228"/>
      <c r="J46" s="228"/>
      <c r="K46" s="228"/>
      <c r="L46" s="228"/>
      <c r="M46" s="228"/>
      <c r="N46" s="228"/>
      <c r="O46" s="228"/>
      <c r="P46" s="228"/>
      <c r="Q46" s="228"/>
      <c r="R46" s="201"/>
      <c r="S46" s="201"/>
      <c r="T46" s="201"/>
      <c r="U46" s="228"/>
      <c r="V46" s="228"/>
      <c r="W46" s="228"/>
      <c r="AG46" s="86" t="s">
        <v>279</v>
      </c>
    </row>
    <row r="47" spans="1:53" s="86" customFormat="1" ht="10.199999999999999" outlineLevel="1">
      <c r="A47" s="223">
        <v>11</v>
      </c>
      <c r="B47" s="224" t="s">
        <v>687</v>
      </c>
      <c r="C47" s="209" t="s">
        <v>688</v>
      </c>
      <c r="D47" s="198" t="s">
        <v>329</v>
      </c>
      <c r="E47" s="225">
        <v>47</v>
      </c>
      <c r="F47" s="226"/>
      <c r="G47" s="227">
        <f>ROUND(E47*F47,2)</f>
        <v>0</v>
      </c>
      <c r="H47" s="226"/>
      <c r="I47" s="227">
        <f>ROUND(E47*H47,2)</f>
        <v>0</v>
      </c>
      <c r="J47" s="226"/>
      <c r="K47" s="227">
        <f>ROUND(E47*J47,2)</f>
        <v>0</v>
      </c>
      <c r="L47" s="227">
        <v>21</v>
      </c>
      <c r="M47" s="227">
        <f>G47*(1+L47/100)</f>
        <v>0</v>
      </c>
      <c r="N47" s="227">
        <v>1.125E-2</v>
      </c>
      <c r="O47" s="227">
        <f>ROUND(E47*N47,2)</f>
        <v>0.53</v>
      </c>
      <c r="P47" s="227">
        <v>0</v>
      </c>
      <c r="Q47" s="227">
        <f>ROUND(E47*P47,2)</f>
        <v>0</v>
      </c>
      <c r="R47" s="199" t="s">
        <v>439</v>
      </c>
      <c r="S47" s="199" t="s">
        <v>274</v>
      </c>
      <c r="T47" s="200" t="s">
        <v>274</v>
      </c>
      <c r="U47" s="228">
        <v>0</v>
      </c>
      <c r="V47" s="228">
        <f>ROUND(E47*U47,2)</f>
        <v>0</v>
      </c>
      <c r="W47" s="228"/>
      <c r="AG47" s="86" t="s">
        <v>440</v>
      </c>
    </row>
    <row r="48" spans="1:53" s="86" customFormat="1" ht="10.199999999999999" outlineLevel="1">
      <c r="A48" s="229"/>
      <c r="B48" s="230"/>
      <c r="C48" s="326"/>
      <c r="D48" s="327"/>
      <c r="E48" s="327"/>
      <c r="F48" s="327"/>
      <c r="G48" s="327"/>
      <c r="H48" s="228"/>
      <c r="I48" s="228"/>
      <c r="J48" s="228"/>
      <c r="K48" s="228"/>
      <c r="L48" s="228"/>
      <c r="M48" s="228"/>
      <c r="N48" s="228"/>
      <c r="O48" s="228"/>
      <c r="P48" s="228"/>
      <c r="Q48" s="228"/>
      <c r="R48" s="201"/>
      <c r="S48" s="201"/>
      <c r="T48" s="201"/>
      <c r="U48" s="228"/>
      <c r="V48" s="228"/>
      <c r="W48" s="228"/>
      <c r="AG48" s="86" t="s">
        <v>279</v>
      </c>
    </row>
    <row r="49" spans="1:53" s="86" customFormat="1" ht="10.199999999999999" outlineLevel="1">
      <c r="A49" s="223">
        <v>12</v>
      </c>
      <c r="B49" s="224" t="s">
        <v>689</v>
      </c>
      <c r="C49" s="209" t="s">
        <v>690</v>
      </c>
      <c r="D49" s="198" t="s">
        <v>329</v>
      </c>
      <c r="E49" s="225">
        <v>2</v>
      </c>
      <c r="F49" s="226"/>
      <c r="G49" s="227">
        <f>ROUND(E49*F49,2)</f>
        <v>0</v>
      </c>
      <c r="H49" s="226"/>
      <c r="I49" s="227">
        <f>ROUND(E49*H49,2)</f>
        <v>0</v>
      </c>
      <c r="J49" s="226"/>
      <c r="K49" s="227">
        <f>ROUND(E49*J49,2)</f>
        <v>0</v>
      </c>
      <c r="L49" s="227">
        <v>21</v>
      </c>
      <c r="M49" s="227">
        <f>G49*(1+L49/100)</f>
        <v>0</v>
      </c>
      <c r="N49" s="227">
        <v>1.2500000000000001E-2</v>
      </c>
      <c r="O49" s="227">
        <f>ROUND(E49*N49,2)</f>
        <v>0.03</v>
      </c>
      <c r="P49" s="227">
        <v>0</v>
      </c>
      <c r="Q49" s="227">
        <f>ROUND(E49*P49,2)</f>
        <v>0</v>
      </c>
      <c r="R49" s="199" t="s">
        <v>439</v>
      </c>
      <c r="S49" s="199" t="s">
        <v>274</v>
      </c>
      <c r="T49" s="200" t="s">
        <v>274</v>
      </c>
      <c r="U49" s="228">
        <v>0</v>
      </c>
      <c r="V49" s="228">
        <f>ROUND(E49*U49,2)</f>
        <v>0</v>
      </c>
      <c r="W49" s="228"/>
      <c r="AG49" s="86" t="s">
        <v>440</v>
      </c>
    </row>
    <row r="50" spans="1:53" s="86" customFormat="1" ht="10.199999999999999" outlineLevel="1">
      <c r="A50" s="229"/>
      <c r="B50" s="230"/>
      <c r="C50" s="326"/>
      <c r="D50" s="327"/>
      <c r="E50" s="327"/>
      <c r="F50" s="327"/>
      <c r="G50" s="327"/>
      <c r="H50" s="228"/>
      <c r="I50" s="228"/>
      <c r="J50" s="228"/>
      <c r="K50" s="228"/>
      <c r="L50" s="228"/>
      <c r="M50" s="228"/>
      <c r="N50" s="228"/>
      <c r="O50" s="228"/>
      <c r="P50" s="228"/>
      <c r="Q50" s="228"/>
      <c r="R50" s="201"/>
      <c r="S50" s="201"/>
      <c r="T50" s="201"/>
      <c r="U50" s="228"/>
      <c r="V50" s="228"/>
      <c r="W50" s="228"/>
      <c r="AG50" s="86" t="s">
        <v>279</v>
      </c>
    </row>
    <row r="51" spans="1:53" s="86" customFormat="1" ht="10.199999999999999">
      <c r="A51" s="218" t="s">
        <v>269</v>
      </c>
      <c r="B51" s="219" t="s">
        <v>179</v>
      </c>
      <c r="C51" s="208" t="s">
        <v>180</v>
      </c>
      <c r="D51" s="195"/>
      <c r="E51" s="220"/>
      <c r="F51" s="221"/>
      <c r="G51" s="221">
        <f>SUMIF(AG52:AG66,"&lt;&gt;NOR",G52:G66)</f>
        <v>0</v>
      </c>
      <c r="H51" s="221"/>
      <c r="I51" s="221">
        <f>SUM(I52:I66)</f>
        <v>0</v>
      </c>
      <c r="J51" s="221"/>
      <c r="K51" s="221">
        <f>SUM(K52:K66)</f>
        <v>0</v>
      </c>
      <c r="L51" s="221"/>
      <c r="M51" s="221">
        <f>SUM(M52:M66)</f>
        <v>0</v>
      </c>
      <c r="N51" s="221"/>
      <c r="O51" s="221">
        <f>SUM(O52:O66)</f>
        <v>0.21</v>
      </c>
      <c r="P51" s="221"/>
      <c r="Q51" s="221">
        <f>SUM(Q52:Q66)</f>
        <v>98.17</v>
      </c>
      <c r="R51" s="196"/>
      <c r="S51" s="196"/>
      <c r="T51" s="197"/>
      <c r="U51" s="222"/>
      <c r="V51" s="222">
        <f>SUM(V52:V66)</f>
        <v>174.61</v>
      </c>
      <c r="W51" s="222"/>
      <c r="AG51" s="86" t="s">
        <v>270</v>
      </c>
    </row>
    <row r="52" spans="1:53" s="86" customFormat="1" ht="10.199999999999999" outlineLevel="1">
      <c r="A52" s="223">
        <v>13</v>
      </c>
      <c r="B52" s="224" t="s">
        <v>691</v>
      </c>
      <c r="C52" s="209" t="s">
        <v>692</v>
      </c>
      <c r="D52" s="198" t="s">
        <v>334</v>
      </c>
      <c r="E52" s="225">
        <v>14.82</v>
      </c>
      <c r="F52" s="226"/>
      <c r="G52" s="227">
        <f>ROUND(E52*F52,2)</f>
        <v>0</v>
      </c>
      <c r="H52" s="226"/>
      <c r="I52" s="227">
        <f>ROUND(E52*H52,2)</f>
        <v>0</v>
      </c>
      <c r="J52" s="226"/>
      <c r="K52" s="227">
        <f>ROUND(E52*J52,2)</f>
        <v>0</v>
      </c>
      <c r="L52" s="227">
        <v>21</v>
      </c>
      <c r="M52" s="227">
        <f>G52*(1+L52/100)</f>
        <v>0</v>
      </c>
      <c r="N52" s="227">
        <v>0</v>
      </c>
      <c r="O52" s="227">
        <f>ROUND(E52*N52,2)</f>
        <v>0</v>
      </c>
      <c r="P52" s="227">
        <v>2</v>
      </c>
      <c r="Q52" s="227">
        <f>ROUND(E52*P52,2)</f>
        <v>29.64</v>
      </c>
      <c r="R52" s="199" t="s">
        <v>473</v>
      </c>
      <c r="S52" s="199" t="s">
        <v>274</v>
      </c>
      <c r="T52" s="200" t="s">
        <v>274</v>
      </c>
      <c r="U52" s="228">
        <v>6.4359999999999999</v>
      </c>
      <c r="V52" s="228">
        <f>ROUND(E52*U52,2)</f>
        <v>95.38</v>
      </c>
      <c r="W52" s="228"/>
      <c r="AG52" s="86" t="s">
        <v>322</v>
      </c>
    </row>
    <row r="53" spans="1:53" s="86" customFormat="1" ht="10.199999999999999" outlineLevel="1">
      <c r="A53" s="229"/>
      <c r="B53" s="230"/>
      <c r="C53" s="324" t="s">
        <v>693</v>
      </c>
      <c r="D53" s="325"/>
      <c r="E53" s="325"/>
      <c r="F53" s="325"/>
      <c r="G53" s="325"/>
      <c r="H53" s="228"/>
      <c r="I53" s="228"/>
      <c r="J53" s="228"/>
      <c r="K53" s="228"/>
      <c r="L53" s="228"/>
      <c r="M53" s="228"/>
      <c r="N53" s="228"/>
      <c r="O53" s="228"/>
      <c r="P53" s="228"/>
      <c r="Q53" s="228"/>
      <c r="R53" s="201"/>
      <c r="S53" s="201"/>
      <c r="T53" s="201"/>
      <c r="U53" s="228"/>
      <c r="V53" s="228"/>
      <c r="W53" s="228"/>
      <c r="AG53" s="86" t="s">
        <v>324</v>
      </c>
    </row>
    <row r="54" spans="1:53" s="86" customFormat="1" ht="10.199999999999999" outlineLevel="1">
      <c r="A54" s="229"/>
      <c r="B54" s="230"/>
      <c r="C54" s="212" t="s">
        <v>694</v>
      </c>
      <c r="D54" s="203"/>
      <c r="E54" s="235">
        <v>3.24</v>
      </c>
      <c r="F54" s="228"/>
      <c r="G54" s="228"/>
      <c r="H54" s="228"/>
      <c r="I54" s="228"/>
      <c r="J54" s="228"/>
      <c r="K54" s="228"/>
      <c r="L54" s="228"/>
      <c r="M54" s="228"/>
      <c r="N54" s="228"/>
      <c r="O54" s="228"/>
      <c r="P54" s="228"/>
      <c r="Q54" s="228"/>
      <c r="R54" s="201"/>
      <c r="S54" s="201"/>
      <c r="T54" s="201"/>
      <c r="U54" s="228"/>
      <c r="V54" s="228"/>
      <c r="W54" s="228"/>
      <c r="AG54" s="86" t="s">
        <v>326</v>
      </c>
      <c r="AH54" s="86">
        <v>0</v>
      </c>
    </row>
    <row r="55" spans="1:53" s="86" customFormat="1" ht="10.199999999999999" outlineLevel="1">
      <c r="A55" s="229"/>
      <c r="B55" s="230"/>
      <c r="C55" s="212" t="s">
        <v>695</v>
      </c>
      <c r="D55" s="203"/>
      <c r="E55" s="235">
        <v>13.2</v>
      </c>
      <c r="F55" s="228"/>
      <c r="G55" s="228"/>
      <c r="H55" s="228"/>
      <c r="I55" s="228"/>
      <c r="J55" s="228"/>
      <c r="K55" s="228"/>
      <c r="L55" s="228"/>
      <c r="M55" s="228"/>
      <c r="N55" s="228"/>
      <c r="O55" s="228"/>
      <c r="P55" s="228"/>
      <c r="Q55" s="228"/>
      <c r="R55" s="201"/>
      <c r="S55" s="201"/>
      <c r="T55" s="201"/>
      <c r="U55" s="228"/>
      <c r="V55" s="228"/>
      <c r="W55" s="228"/>
      <c r="AG55" s="86" t="s">
        <v>326</v>
      </c>
      <c r="AH55" s="86">
        <v>0</v>
      </c>
    </row>
    <row r="56" spans="1:53" s="86" customFormat="1" ht="10.199999999999999" outlineLevel="1">
      <c r="A56" s="229"/>
      <c r="B56" s="230"/>
      <c r="C56" s="212" t="s">
        <v>696</v>
      </c>
      <c r="D56" s="203"/>
      <c r="E56" s="235">
        <v>-1.62</v>
      </c>
      <c r="F56" s="228"/>
      <c r="G56" s="228"/>
      <c r="H56" s="228"/>
      <c r="I56" s="228"/>
      <c r="J56" s="228"/>
      <c r="K56" s="228"/>
      <c r="L56" s="228"/>
      <c r="M56" s="228"/>
      <c r="N56" s="228"/>
      <c r="O56" s="228"/>
      <c r="P56" s="228"/>
      <c r="Q56" s="228"/>
      <c r="R56" s="201"/>
      <c r="S56" s="201"/>
      <c r="T56" s="201"/>
      <c r="U56" s="228"/>
      <c r="V56" s="228"/>
      <c r="W56" s="228"/>
      <c r="AG56" s="86" t="s">
        <v>326</v>
      </c>
      <c r="AH56" s="86">
        <v>0</v>
      </c>
    </row>
    <row r="57" spans="1:53" s="86" customFormat="1" ht="10.199999999999999" outlineLevel="1">
      <c r="A57" s="229"/>
      <c r="B57" s="230"/>
      <c r="C57" s="320"/>
      <c r="D57" s="321"/>
      <c r="E57" s="321"/>
      <c r="F57" s="321"/>
      <c r="G57" s="321"/>
      <c r="H57" s="228"/>
      <c r="I57" s="228"/>
      <c r="J57" s="228"/>
      <c r="K57" s="228"/>
      <c r="L57" s="228"/>
      <c r="M57" s="228"/>
      <c r="N57" s="228"/>
      <c r="O57" s="228"/>
      <c r="P57" s="228"/>
      <c r="Q57" s="228"/>
      <c r="R57" s="201"/>
      <c r="S57" s="201"/>
      <c r="T57" s="201"/>
      <c r="U57" s="228"/>
      <c r="V57" s="228"/>
      <c r="W57" s="228"/>
      <c r="AG57" s="86" t="s">
        <v>279</v>
      </c>
    </row>
    <row r="58" spans="1:53" s="86" customFormat="1" ht="10.199999999999999" outlineLevel="1">
      <c r="A58" s="223">
        <v>14</v>
      </c>
      <c r="B58" s="224" t="s">
        <v>697</v>
      </c>
      <c r="C58" s="209" t="s">
        <v>698</v>
      </c>
      <c r="D58" s="198" t="s">
        <v>320</v>
      </c>
      <c r="E58" s="225">
        <v>173.7</v>
      </c>
      <c r="F58" s="226"/>
      <c r="G58" s="227">
        <f>ROUND(E58*F58,2)</f>
        <v>0</v>
      </c>
      <c r="H58" s="226"/>
      <c r="I58" s="227">
        <f>ROUND(E58*H58,2)</f>
        <v>0</v>
      </c>
      <c r="J58" s="226"/>
      <c r="K58" s="227">
        <f>ROUND(E58*J58,2)</f>
        <v>0</v>
      </c>
      <c r="L58" s="227">
        <v>21</v>
      </c>
      <c r="M58" s="227">
        <f>G58*(1+L58/100)</f>
        <v>0</v>
      </c>
      <c r="N58" s="227">
        <v>6.7000000000000002E-4</v>
      </c>
      <c r="O58" s="227">
        <f>ROUND(E58*N58,2)</f>
        <v>0.12</v>
      </c>
      <c r="P58" s="227">
        <v>0.31900000000000001</v>
      </c>
      <c r="Q58" s="227">
        <f>ROUND(E58*P58,2)</f>
        <v>55.41</v>
      </c>
      <c r="R58" s="199" t="s">
        <v>473</v>
      </c>
      <c r="S58" s="199" t="s">
        <v>274</v>
      </c>
      <c r="T58" s="200" t="s">
        <v>274</v>
      </c>
      <c r="U58" s="228">
        <v>0.317</v>
      </c>
      <c r="V58" s="228">
        <f>ROUND(E58*U58,2)</f>
        <v>55.06</v>
      </c>
      <c r="W58" s="228"/>
      <c r="AG58" s="86" t="s">
        <v>322</v>
      </c>
    </row>
    <row r="59" spans="1:53" s="86" customFormat="1" ht="10.199999999999999" outlineLevel="1">
      <c r="A59" s="229"/>
      <c r="B59" s="230"/>
      <c r="C59" s="324" t="s">
        <v>699</v>
      </c>
      <c r="D59" s="325"/>
      <c r="E59" s="325"/>
      <c r="F59" s="325"/>
      <c r="G59" s="325"/>
      <c r="H59" s="228"/>
      <c r="I59" s="228"/>
      <c r="J59" s="228"/>
      <c r="K59" s="228"/>
      <c r="L59" s="228"/>
      <c r="M59" s="228"/>
      <c r="N59" s="228"/>
      <c r="O59" s="228"/>
      <c r="P59" s="228"/>
      <c r="Q59" s="228"/>
      <c r="R59" s="201"/>
      <c r="S59" s="201"/>
      <c r="T59" s="201"/>
      <c r="U59" s="228"/>
      <c r="V59" s="228"/>
      <c r="W59" s="228"/>
      <c r="AG59" s="86" t="s">
        <v>324</v>
      </c>
      <c r="BA59" s="231" t="str">
        <f>C59</f>
        <v>nebo vybourání otvorů průřezové plochy přes 4 m2 v příčkách, včetně pomocného lešení o výšce podlahy do 1900 mm a pro zatížení do 1,5 kPa  (150 kg/m2),</v>
      </c>
    </row>
    <row r="60" spans="1:53" s="86" customFormat="1" ht="10.199999999999999" outlineLevel="1">
      <c r="A60" s="229"/>
      <c r="B60" s="230"/>
      <c r="C60" s="212" t="s">
        <v>700</v>
      </c>
      <c r="D60" s="203"/>
      <c r="E60" s="235">
        <v>198</v>
      </c>
      <c r="F60" s="228"/>
      <c r="G60" s="228"/>
      <c r="H60" s="228"/>
      <c r="I60" s="228"/>
      <c r="J60" s="228"/>
      <c r="K60" s="228"/>
      <c r="L60" s="228"/>
      <c r="M60" s="228"/>
      <c r="N60" s="228"/>
      <c r="O60" s="228"/>
      <c r="P60" s="228"/>
      <c r="Q60" s="228"/>
      <c r="R60" s="201"/>
      <c r="S60" s="201"/>
      <c r="T60" s="201"/>
      <c r="U60" s="228"/>
      <c r="V60" s="228"/>
      <c r="W60" s="228"/>
      <c r="AG60" s="86" t="s">
        <v>326</v>
      </c>
      <c r="AH60" s="86">
        <v>0</v>
      </c>
    </row>
    <row r="61" spans="1:53" s="86" customFormat="1" ht="10.199999999999999" outlineLevel="1">
      <c r="A61" s="229"/>
      <c r="B61" s="230"/>
      <c r="C61" s="212" t="s">
        <v>701</v>
      </c>
      <c r="D61" s="203"/>
      <c r="E61" s="235">
        <v>-24.3</v>
      </c>
      <c r="F61" s="228"/>
      <c r="G61" s="228"/>
      <c r="H61" s="228"/>
      <c r="I61" s="228"/>
      <c r="J61" s="228"/>
      <c r="K61" s="228"/>
      <c r="L61" s="228"/>
      <c r="M61" s="228"/>
      <c r="N61" s="228"/>
      <c r="O61" s="228"/>
      <c r="P61" s="228"/>
      <c r="Q61" s="228"/>
      <c r="R61" s="201"/>
      <c r="S61" s="201"/>
      <c r="T61" s="201"/>
      <c r="U61" s="228"/>
      <c r="V61" s="228"/>
      <c r="W61" s="228"/>
      <c r="AG61" s="86" t="s">
        <v>326</v>
      </c>
      <c r="AH61" s="86">
        <v>0</v>
      </c>
    </row>
    <row r="62" spans="1:53" s="86" customFormat="1" ht="10.199999999999999" outlineLevel="1">
      <c r="A62" s="229"/>
      <c r="B62" s="230"/>
      <c r="C62" s="320"/>
      <c r="D62" s="321"/>
      <c r="E62" s="321"/>
      <c r="F62" s="321"/>
      <c r="G62" s="321"/>
      <c r="H62" s="228"/>
      <c r="I62" s="228"/>
      <c r="J62" s="228"/>
      <c r="K62" s="228"/>
      <c r="L62" s="228"/>
      <c r="M62" s="228"/>
      <c r="N62" s="228"/>
      <c r="O62" s="228"/>
      <c r="P62" s="228"/>
      <c r="Q62" s="228"/>
      <c r="R62" s="201"/>
      <c r="S62" s="201"/>
      <c r="T62" s="201"/>
      <c r="U62" s="228"/>
      <c r="V62" s="228"/>
      <c r="W62" s="228"/>
      <c r="AG62" s="86" t="s">
        <v>279</v>
      </c>
    </row>
    <row r="63" spans="1:53" s="86" customFormat="1" ht="10.199999999999999" outlineLevel="1">
      <c r="A63" s="223">
        <v>15</v>
      </c>
      <c r="B63" s="224" t="s">
        <v>702</v>
      </c>
      <c r="C63" s="209" t="s">
        <v>703</v>
      </c>
      <c r="D63" s="198" t="s">
        <v>334</v>
      </c>
      <c r="E63" s="225">
        <v>7.29</v>
      </c>
      <c r="F63" s="226"/>
      <c r="G63" s="227">
        <f>ROUND(E63*F63,2)</f>
        <v>0</v>
      </c>
      <c r="H63" s="226"/>
      <c r="I63" s="227">
        <f>ROUND(E63*H63,2)</f>
        <v>0</v>
      </c>
      <c r="J63" s="226"/>
      <c r="K63" s="227">
        <f>ROUND(E63*J63,2)</f>
        <v>0</v>
      </c>
      <c r="L63" s="227">
        <v>21</v>
      </c>
      <c r="M63" s="227">
        <f>G63*(1+L63/100)</f>
        <v>0</v>
      </c>
      <c r="N63" s="227">
        <v>1.2489999999999999E-2</v>
      </c>
      <c r="O63" s="227">
        <f>ROUND(E63*N63,2)</f>
        <v>0.09</v>
      </c>
      <c r="P63" s="227">
        <v>1.8</v>
      </c>
      <c r="Q63" s="227">
        <f>ROUND(E63*P63,2)</f>
        <v>13.12</v>
      </c>
      <c r="R63" s="199" t="s">
        <v>473</v>
      </c>
      <c r="S63" s="199" t="s">
        <v>274</v>
      </c>
      <c r="T63" s="200" t="s">
        <v>274</v>
      </c>
      <c r="U63" s="228">
        <v>3.3149999999999999</v>
      </c>
      <c r="V63" s="228">
        <f>ROUND(E63*U63,2)</f>
        <v>24.17</v>
      </c>
      <c r="W63" s="228"/>
      <c r="AG63" s="86" t="s">
        <v>322</v>
      </c>
    </row>
    <row r="64" spans="1:53" s="86" customFormat="1" ht="10.199999999999999" outlineLevel="1">
      <c r="A64" s="229"/>
      <c r="B64" s="230"/>
      <c r="C64" s="324" t="s">
        <v>704</v>
      </c>
      <c r="D64" s="325"/>
      <c r="E64" s="325"/>
      <c r="F64" s="325"/>
      <c r="G64" s="325"/>
      <c r="H64" s="228"/>
      <c r="I64" s="228"/>
      <c r="J64" s="228"/>
      <c r="K64" s="228"/>
      <c r="L64" s="228"/>
      <c r="M64" s="228"/>
      <c r="N64" s="228"/>
      <c r="O64" s="228"/>
      <c r="P64" s="228"/>
      <c r="Q64" s="228"/>
      <c r="R64" s="201"/>
      <c r="S64" s="201"/>
      <c r="T64" s="201"/>
      <c r="U64" s="228"/>
      <c r="V64" s="228"/>
      <c r="W64" s="228"/>
      <c r="AG64" s="86" t="s">
        <v>324</v>
      </c>
      <c r="BA64" s="231" t="str">
        <f>C64</f>
        <v>nebo vybourání otvorů průřezové plochy přes 4 m2 ve zdivu nadzákladovém, včetně pomocného lešení o výšce podlahy do 1900 mm a pro zatížení do 1,5 kPa  (150 kg/m2)</v>
      </c>
    </row>
    <row r="65" spans="1:53" s="86" customFormat="1" ht="10.199999999999999" outlineLevel="1">
      <c r="A65" s="229"/>
      <c r="B65" s="230"/>
      <c r="C65" s="212" t="s">
        <v>705</v>
      </c>
      <c r="D65" s="203"/>
      <c r="E65" s="235">
        <v>7.29</v>
      </c>
      <c r="F65" s="228"/>
      <c r="G65" s="228"/>
      <c r="H65" s="228"/>
      <c r="I65" s="228"/>
      <c r="J65" s="228"/>
      <c r="K65" s="228"/>
      <c r="L65" s="228"/>
      <c r="M65" s="228"/>
      <c r="N65" s="228"/>
      <c r="O65" s="228"/>
      <c r="P65" s="228"/>
      <c r="Q65" s="228"/>
      <c r="R65" s="201"/>
      <c r="S65" s="201"/>
      <c r="T65" s="201"/>
      <c r="U65" s="228"/>
      <c r="V65" s="228"/>
      <c r="W65" s="228"/>
      <c r="AG65" s="86" t="s">
        <v>326</v>
      </c>
      <c r="AH65" s="86">
        <v>0</v>
      </c>
    </row>
    <row r="66" spans="1:53" s="86" customFormat="1" ht="10.199999999999999" outlineLevel="1">
      <c r="A66" s="229"/>
      <c r="B66" s="230"/>
      <c r="C66" s="320"/>
      <c r="D66" s="321"/>
      <c r="E66" s="321"/>
      <c r="F66" s="321"/>
      <c r="G66" s="321"/>
      <c r="H66" s="228"/>
      <c r="I66" s="228"/>
      <c r="J66" s="228"/>
      <c r="K66" s="228"/>
      <c r="L66" s="228"/>
      <c r="M66" s="228"/>
      <c r="N66" s="228"/>
      <c r="O66" s="228"/>
      <c r="P66" s="228"/>
      <c r="Q66" s="228"/>
      <c r="R66" s="201"/>
      <c r="S66" s="201"/>
      <c r="T66" s="201"/>
      <c r="U66" s="228"/>
      <c r="V66" s="228"/>
      <c r="W66" s="228"/>
      <c r="AG66" s="86" t="s">
        <v>279</v>
      </c>
    </row>
    <row r="67" spans="1:53" s="86" customFormat="1" ht="10.199999999999999">
      <c r="A67" s="218" t="s">
        <v>269</v>
      </c>
      <c r="B67" s="219" t="s">
        <v>185</v>
      </c>
      <c r="C67" s="208" t="s">
        <v>186</v>
      </c>
      <c r="D67" s="195"/>
      <c r="E67" s="220"/>
      <c r="F67" s="221"/>
      <c r="G67" s="221">
        <f>SUMIF(AG68:AG73,"&lt;&gt;NOR",G68:G73)</f>
        <v>0</v>
      </c>
      <c r="H67" s="221"/>
      <c r="I67" s="221">
        <f>SUM(I68:I73)</f>
        <v>0</v>
      </c>
      <c r="J67" s="221"/>
      <c r="K67" s="221">
        <f>SUM(K68:K73)</f>
        <v>0</v>
      </c>
      <c r="L67" s="221"/>
      <c r="M67" s="221">
        <f>SUM(M68:M73)</f>
        <v>0</v>
      </c>
      <c r="N67" s="221"/>
      <c r="O67" s="221">
        <f>SUM(O68:O73)</f>
        <v>0</v>
      </c>
      <c r="P67" s="221"/>
      <c r="Q67" s="221">
        <f>SUM(Q68:Q73)</f>
        <v>0</v>
      </c>
      <c r="R67" s="196"/>
      <c r="S67" s="196"/>
      <c r="T67" s="197"/>
      <c r="U67" s="222"/>
      <c r="V67" s="222">
        <f>SUM(V68:V73)</f>
        <v>38.14</v>
      </c>
      <c r="W67" s="222"/>
      <c r="AG67" s="86" t="s">
        <v>270</v>
      </c>
    </row>
    <row r="68" spans="1:53" s="86" customFormat="1" ht="10.199999999999999" outlineLevel="1">
      <c r="A68" s="223">
        <v>16</v>
      </c>
      <c r="B68" s="224" t="s">
        <v>706</v>
      </c>
      <c r="C68" s="209" t="s">
        <v>707</v>
      </c>
      <c r="D68" s="198" t="s">
        <v>358</v>
      </c>
      <c r="E68" s="225">
        <v>58.975540000000002</v>
      </c>
      <c r="F68" s="226"/>
      <c r="G68" s="227">
        <f>ROUND(E68*F68,2)</f>
        <v>0</v>
      </c>
      <c r="H68" s="226"/>
      <c r="I68" s="227">
        <f>ROUND(E68*H68,2)</f>
        <v>0</v>
      </c>
      <c r="J68" s="226"/>
      <c r="K68" s="227">
        <f>ROUND(E68*J68,2)</f>
        <v>0</v>
      </c>
      <c r="L68" s="227">
        <v>21</v>
      </c>
      <c r="M68" s="227">
        <f>G68*(1+L68/100)</f>
        <v>0</v>
      </c>
      <c r="N68" s="227">
        <v>0</v>
      </c>
      <c r="O68" s="227">
        <f>ROUND(E68*N68,2)</f>
        <v>0</v>
      </c>
      <c r="P68" s="227">
        <v>0</v>
      </c>
      <c r="Q68" s="227">
        <f>ROUND(E68*P68,2)</f>
        <v>0</v>
      </c>
      <c r="R68" s="199" t="s">
        <v>636</v>
      </c>
      <c r="S68" s="199" t="s">
        <v>274</v>
      </c>
      <c r="T68" s="200" t="s">
        <v>274</v>
      </c>
      <c r="U68" s="228">
        <v>0.63800000000000001</v>
      </c>
      <c r="V68" s="228">
        <f>ROUND(E68*U68,2)</f>
        <v>37.630000000000003</v>
      </c>
      <c r="W68" s="228"/>
      <c r="AG68" s="86" t="s">
        <v>525</v>
      </c>
    </row>
    <row r="69" spans="1:53" s="86" customFormat="1" ht="10.199999999999999" outlineLevel="1">
      <c r="A69" s="229"/>
      <c r="B69" s="230"/>
      <c r="C69" s="324" t="s">
        <v>708</v>
      </c>
      <c r="D69" s="325"/>
      <c r="E69" s="325"/>
      <c r="F69" s="325"/>
      <c r="G69" s="325"/>
      <c r="H69" s="228"/>
      <c r="I69" s="228"/>
      <c r="J69" s="228"/>
      <c r="K69" s="228"/>
      <c r="L69" s="228"/>
      <c r="M69" s="228"/>
      <c r="N69" s="228"/>
      <c r="O69" s="228"/>
      <c r="P69" s="228"/>
      <c r="Q69" s="228"/>
      <c r="R69" s="201"/>
      <c r="S69" s="201"/>
      <c r="T69" s="201"/>
      <c r="U69" s="228"/>
      <c r="V69" s="228"/>
      <c r="W69" s="228"/>
      <c r="AG69" s="86" t="s">
        <v>324</v>
      </c>
      <c r="BA69" s="231" t="str">
        <f>C69</f>
        <v>se svislou nosnou konstrukcí zděnou z cihel, kamene, tvárnic, monolitickou betonovou tyčovou nebo plošnou ( KMCH 1, 2, 3, - JKSO šesté místo )</v>
      </c>
    </row>
    <row r="70" spans="1:53" s="86" customFormat="1" ht="10.199999999999999" outlineLevel="1">
      <c r="A70" s="229"/>
      <c r="B70" s="230"/>
      <c r="C70" s="320"/>
      <c r="D70" s="321"/>
      <c r="E70" s="321"/>
      <c r="F70" s="321"/>
      <c r="G70" s="321"/>
      <c r="H70" s="228"/>
      <c r="I70" s="228"/>
      <c r="J70" s="228"/>
      <c r="K70" s="228"/>
      <c r="L70" s="228"/>
      <c r="M70" s="228"/>
      <c r="N70" s="228"/>
      <c r="O70" s="228"/>
      <c r="P70" s="228"/>
      <c r="Q70" s="228"/>
      <c r="R70" s="201"/>
      <c r="S70" s="201"/>
      <c r="T70" s="201"/>
      <c r="U70" s="228"/>
      <c r="V70" s="228"/>
      <c r="W70" s="228"/>
      <c r="AG70" s="86" t="s">
        <v>279</v>
      </c>
    </row>
    <row r="71" spans="1:53" s="86" customFormat="1" ht="30.6" outlineLevel="1">
      <c r="A71" s="223">
        <v>17</v>
      </c>
      <c r="B71" s="224" t="s">
        <v>709</v>
      </c>
      <c r="C71" s="209" t="s">
        <v>710</v>
      </c>
      <c r="D71" s="198" t="s">
        <v>358</v>
      </c>
      <c r="E71" s="225">
        <v>5.7111900000000002</v>
      </c>
      <c r="F71" s="226"/>
      <c r="G71" s="227">
        <f>ROUND(E71*F71,2)</f>
        <v>0</v>
      </c>
      <c r="H71" s="226"/>
      <c r="I71" s="227">
        <f>ROUND(E71*H71,2)</f>
        <v>0</v>
      </c>
      <c r="J71" s="226"/>
      <c r="K71" s="227">
        <f>ROUND(E71*J71,2)</f>
        <v>0</v>
      </c>
      <c r="L71" s="227">
        <v>21</v>
      </c>
      <c r="M71" s="227">
        <f>G71*(1+L71/100)</f>
        <v>0</v>
      </c>
      <c r="N71" s="227">
        <v>0</v>
      </c>
      <c r="O71" s="227">
        <f>ROUND(E71*N71,2)</f>
        <v>0</v>
      </c>
      <c r="P71" s="227">
        <v>0</v>
      </c>
      <c r="Q71" s="227">
        <f>ROUND(E71*P71,2)</f>
        <v>0</v>
      </c>
      <c r="R71" s="199" t="s">
        <v>636</v>
      </c>
      <c r="S71" s="199" t="s">
        <v>274</v>
      </c>
      <c r="T71" s="200" t="s">
        <v>274</v>
      </c>
      <c r="U71" s="228">
        <v>8.8999999999999996E-2</v>
      </c>
      <c r="V71" s="228">
        <f>ROUND(E71*U71,2)</f>
        <v>0.51</v>
      </c>
      <c r="W71" s="228"/>
      <c r="AG71" s="86" t="s">
        <v>525</v>
      </c>
    </row>
    <row r="72" spans="1:53" s="86" customFormat="1" ht="10.199999999999999" outlineLevel="1">
      <c r="A72" s="229"/>
      <c r="B72" s="230"/>
      <c r="C72" s="324" t="s">
        <v>708</v>
      </c>
      <c r="D72" s="325"/>
      <c r="E72" s="325"/>
      <c r="F72" s="325"/>
      <c r="G72" s="325"/>
      <c r="H72" s="228"/>
      <c r="I72" s="228"/>
      <c r="J72" s="228"/>
      <c r="K72" s="228"/>
      <c r="L72" s="228"/>
      <c r="M72" s="228"/>
      <c r="N72" s="228"/>
      <c r="O72" s="228"/>
      <c r="P72" s="228"/>
      <c r="Q72" s="228"/>
      <c r="R72" s="201"/>
      <c r="S72" s="201"/>
      <c r="T72" s="201"/>
      <c r="U72" s="228"/>
      <c r="V72" s="228"/>
      <c r="W72" s="228"/>
      <c r="AG72" s="86" t="s">
        <v>324</v>
      </c>
      <c r="BA72" s="231" t="str">
        <f>C72</f>
        <v>se svislou nosnou konstrukcí zděnou z cihel, kamene, tvárnic, monolitickou betonovou tyčovou nebo plošnou ( KMCH 1, 2, 3, - JKSO šesté místo )</v>
      </c>
    </row>
    <row r="73" spans="1:53" s="86" customFormat="1" ht="10.199999999999999" outlineLevel="1">
      <c r="A73" s="229"/>
      <c r="B73" s="230"/>
      <c r="C73" s="320"/>
      <c r="D73" s="321"/>
      <c r="E73" s="321"/>
      <c r="F73" s="321"/>
      <c r="G73" s="321"/>
      <c r="H73" s="228"/>
      <c r="I73" s="228"/>
      <c r="J73" s="228"/>
      <c r="K73" s="228"/>
      <c r="L73" s="228"/>
      <c r="M73" s="228"/>
      <c r="N73" s="228"/>
      <c r="O73" s="228"/>
      <c r="P73" s="228"/>
      <c r="Q73" s="228"/>
      <c r="R73" s="201"/>
      <c r="S73" s="201"/>
      <c r="T73" s="201"/>
      <c r="U73" s="228"/>
      <c r="V73" s="228"/>
      <c r="W73" s="228"/>
      <c r="AG73" s="86" t="s">
        <v>279</v>
      </c>
    </row>
    <row r="74" spans="1:53" s="86" customFormat="1" ht="10.199999999999999">
      <c r="A74" s="218" t="s">
        <v>269</v>
      </c>
      <c r="B74" s="219" t="s">
        <v>187</v>
      </c>
      <c r="C74" s="208" t="s">
        <v>188</v>
      </c>
      <c r="D74" s="195"/>
      <c r="E74" s="220"/>
      <c r="F74" s="221"/>
      <c r="G74" s="221">
        <f>SUMIF(AG75:AG85,"&lt;&gt;NOR",G75:G85)</f>
        <v>0</v>
      </c>
      <c r="H74" s="221"/>
      <c r="I74" s="221">
        <f>SUM(I75:I85)</f>
        <v>0</v>
      </c>
      <c r="J74" s="221"/>
      <c r="K74" s="221">
        <f>SUM(K75:K85)</f>
        <v>0</v>
      </c>
      <c r="L74" s="221"/>
      <c r="M74" s="221">
        <f>SUM(M75:M85)</f>
        <v>0</v>
      </c>
      <c r="N74" s="221"/>
      <c r="O74" s="221">
        <f>SUM(O75:O85)</f>
        <v>0</v>
      </c>
      <c r="P74" s="221"/>
      <c r="Q74" s="221">
        <f>SUM(Q75:Q85)</f>
        <v>0</v>
      </c>
      <c r="R74" s="196"/>
      <c r="S74" s="196"/>
      <c r="T74" s="197"/>
      <c r="U74" s="222"/>
      <c r="V74" s="222">
        <f>SUM(V75:V85)</f>
        <v>150.89000000000001</v>
      </c>
      <c r="W74" s="222"/>
      <c r="AG74" s="86" t="s">
        <v>270</v>
      </c>
    </row>
    <row r="75" spans="1:53" s="86" customFormat="1" ht="20.399999999999999" outlineLevel="1">
      <c r="A75" s="223">
        <v>18</v>
      </c>
      <c r="B75" s="224" t="s">
        <v>509</v>
      </c>
      <c r="C75" s="209" t="s">
        <v>510</v>
      </c>
      <c r="D75" s="198" t="s">
        <v>358</v>
      </c>
      <c r="E75" s="225">
        <v>98.172300000000007</v>
      </c>
      <c r="F75" s="226"/>
      <c r="G75" s="227">
        <f>ROUND(E75*F75,2)</f>
        <v>0</v>
      </c>
      <c r="H75" s="226"/>
      <c r="I75" s="227">
        <f>ROUND(E75*H75,2)</f>
        <v>0</v>
      </c>
      <c r="J75" s="226"/>
      <c r="K75" s="227">
        <f>ROUND(E75*J75,2)</f>
        <v>0</v>
      </c>
      <c r="L75" s="227">
        <v>21</v>
      </c>
      <c r="M75" s="227">
        <f>G75*(1+L75/100)</f>
        <v>0</v>
      </c>
      <c r="N75" s="227">
        <v>0</v>
      </c>
      <c r="O75" s="227">
        <f>ROUND(E75*N75,2)</f>
        <v>0</v>
      </c>
      <c r="P75" s="227">
        <v>0</v>
      </c>
      <c r="Q75" s="227">
        <f>ROUND(E75*P75,2)</f>
        <v>0</v>
      </c>
      <c r="R75" s="199" t="s">
        <v>473</v>
      </c>
      <c r="S75" s="199" t="s">
        <v>274</v>
      </c>
      <c r="T75" s="200" t="s">
        <v>274</v>
      </c>
      <c r="U75" s="228">
        <v>0.49</v>
      </c>
      <c r="V75" s="228">
        <f>ROUND(E75*U75,2)</f>
        <v>48.1</v>
      </c>
      <c r="W75" s="228"/>
      <c r="AG75" s="86" t="s">
        <v>530</v>
      </c>
    </row>
    <row r="76" spans="1:53" s="86" customFormat="1" ht="10.199999999999999" outlineLevel="1">
      <c r="A76" s="229"/>
      <c r="B76" s="230"/>
      <c r="C76" s="308" t="s">
        <v>511</v>
      </c>
      <c r="D76" s="309"/>
      <c r="E76" s="309"/>
      <c r="F76" s="309"/>
      <c r="G76" s="309"/>
      <c r="H76" s="228"/>
      <c r="I76" s="228"/>
      <c r="J76" s="228"/>
      <c r="K76" s="228"/>
      <c r="L76" s="228"/>
      <c r="M76" s="228"/>
      <c r="N76" s="228"/>
      <c r="O76" s="228"/>
      <c r="P76" s="228"/>
      <c r="Q76" s="228"/>
      <c r="R76" s="201"/>
      <c r="S76" s="201"/>
      <c r="T76" s="201"/>
      <c r="U76" s="228"/>
      <c r="V76" s="228"/>
      <c r="W76" s="228"/>
      <c r="AG76" s="86" t="s">
        <v>278</v>
      </c>
    </row>
    <row r="77" spans="1:53" s="86" customFormat="1" ht="10.199999999999999" outlineLevel="1">
      <c r="A77" s="229"/>
      <c r="B77" s="230"/>
      <c r="C77" s="320"/>
      <c r="D77" s="321"/>
      <c r="E77" s="321"/>
      <c r="F77" s="321"/>
      <c r="G77" s="321"/>
      <c r="H77" s="228"/>
      <c r="I77" s="228"/>
      <c r="J77" s="228"/>
      <c r="K77" s="228"/>
      <c r="L77" s="228"/>
      <c r="M77" s="228"/>
      <c r="N77" s="228"/>
      <c r="O77" s="228"/>
      <c r="P77" s="228"/>
      <c r="Q77" s="228"/>
      <c r="R77" s="201"/>
      <c r="S77" s="201"/>
      <c r="T77" s="201"/>
      <c r="U77" s="228"/>
      <c r="V77" s="228"/>
      <c r="W77" s="228"/>
      <c r="AG77" s="86" t="s">
        <v>279</v>
      </c>
    </row>
    <row r="78" spans="1:53" s="86" customFormat="1" ht="10.199999999999999" outlineLevel="1">
      <c r="A78" s="223">
        <v>19</v>
      </c>
      <c r="B78" s="224" t="s">
        <v>512</v>
      </c>
      <c r="C78" s="209" t="s">
        <v>513</v>
      </c>
      <c r="D78" s="198" t="s">
        <v>358</v>
      </c>
      <c r="E78" s="225">
        <v>1374.4122</v>
      </c>
      <c r="F78" s="226"/>
      <c r="G78" s="227">
        <f>ROUND(E78*F78,2)</f>
        <v>0</v>
      </c>
      <c r="H78" s="226"/>
      <c r="I78" s="227">
        <f>ROUND(E78*H78,2)</f>
        <v>0</v>
      </c>
      <c r="J78" s="226"/>
      <c r="K78" s="227">
        <f>ROUND(E78*J78,2)</f>
        <v>0</v>
      </c>
      <c r="L78" s="227">
        <v>21</v>
      </c>
      <c r="M78" s="227">
        <f>G78*(1+L78/100)</f>
        <v>0</v>
      </c>
      <c r="N78" s="227">
        <v>0</v>
      </c>
      <c r="O78" s="227">
        <f>ROUND(E78*N78,2)</f>
        <v>0</v>
      </c>
      <c r="P78" s="227">
        <v>0</v>
      </c>
      <c r="Q78" s="227">
        <f>ROUND(E78*P78,2)</f>
        <v>0</v>
      </c>
      <c r="R78" s="199" t="s">
        <v>473</v>
      </c>
      <c r="S78" s="199" t="s">
        <v>274</v>
      </c>
      <c r="T78" s="200" t="s">
        <v>274</v>
      </c>
      <c r="U78" s="228">
        <v>0</v>
      </c>
      <c r="V78" s="228">
        <f>ROUND(E78*U78,2)</f>
        <v>0</v>
      </c>
      <c r="W78" s="228"/>
      <c r="AG78" s="86" t="s">
        <v>530</v>
      </c>
    </row>
    <row r="79" spans="1:53" s="86" customFormat="1" ht="10.199999999999999" outlineLevel="1">
      <c r="A79" s="229"/>
      <c r="B79" s="230"/>
      <c r="C79" s="326"/>
      <c r="D79" s="327"/>
      <c r="E79" s="327"/>
      <c r="F79" s="327"/>
      <c r="G79" s="327"/>
      <c r="H79" s="228"/>
      <c r="I79" s="228"/>
      <c r="J79" s="228"/>
      <c r="K79" s="228"/>
      <c r="L79" s="228"/>
      <c r="M79" s="228"/>
      <c r="N79" s="228"/>
      <c r="O79" s="228"/>
      <c r="P79" s="228"/>
      <c r="Q79" s="228"/>
      <c r="R79" s="201"/>
      <c r="S79" s="201"/>
      <c r="T79" s="201"/>
      <c r="U79" s="228"/>
      <c r="V79" s="228"/>
      <c r="W79" s="228"/>
      <c r="AG79" s="86" t="s">
        <v>279</v>
      </c>
    </row>
    <row r="80" spans="1:53" s="86" customFormat="1" ht="20.399999999999999" outlineLevel="1">
      <c r="A80" s="223">
        <v>20</v>
      </c>
      <c r="B80" s="224" t="s">
        <v>711</v>
      </c>
      <c r="C80" s="209" t="s">
        <v>712</v>
      </c>
      <c r="D80" s="198" t="s">
        <v>358</v>
      </c>
      <c r="E80" s="225">
        <v>98.172300000000007</v>
      </c>
      <c r="F80" s="226"/>
      <c r="G80" s="227">
        <f>ROUND(E80*F80,2)</f>
        <v>0</v>
      </c>
      <c r="H80" s="226"/>
      <c r="I80" s="227">
        <f>ROUND(E80*H80,2)</f>
        <v>0</v>
      </c>
      <c r="J80" s="226"/>
      <c r="K80" s="227">
        <f>ROUND(E80*J80,2)</f>
        <v>0</v>
      </c>
      <c r="L80" s="227">
        <v>21</v>
      </c>
      <c r="M80" s="227">
        <f>G80*(1+L80/100)</f>
        <v>0</v>
      </c>
      <c r="N80" s="227">
        <v>0</v>
      </c>
      <c r="O80" s="227">
        <f>ROUND(E80*N80,2)</f>
        <v>0</v>
      </c>
      <c r="P80" s="227">
        <v>0</v>
      </c>
      <c r="Q80" s="227">
        <f>ROUND(E80*P80,2)</f>
        <v>0</v>
      </c>
      <c r="R80" s="199" t="s">
        <v>473</v>
      </c>
      <c r="S80" s="199" t="s">
        <v>274</v>
      </c>
      <c r="T80" s="200" t="s">
        <v>274</v>
      </c>
      <c r="U80" s="228">
        <v>0.94199999999999995</v>
      </c>
      <c r="V80" s="228">
        <f>ROUND(E80*U80,2)</f>
        <v>92.48</v>
      </c>
      <c r="W80" s="228"/>
      <c r="AG80" s="86" t="s">
        <v>530</v>
      </c>
    </row>
    <row r="81" spans="1:34" s="86" customFormat="1" ht="10.199999999999999" outlineLevel="1">
      <c r="A81" s="229"/>
      <c r="B81" s="230"/>
      <c r="C81" s="326"/>
      <c r="D81" s="327"/>
      <c r="E81" s="327"/>
      <c r="F81" s="327"/>
      <c r="G81" s="327"/>
      <c r="H81" s="228"/>
      <c r="I81" s="228"/>
      <c r="J81" s="228"/>
      <c r="K81" s="228"/>
      <c r="L81" s="228"/>
      <c r="M81" s="228"/>
      <c r="N81" s="228"/>
      <c r="O81" s="228"/>
      <c r="P81" s="228"/>
      <c r="Q81" s="228"/>
      <c r="R81" s="201"/>
      <c r="S81" s="201"/>
      <c r="T81" s="201"/>
      <c r="U81" s="228"/>
      <c r="V81" s="228"/>
      <c r="W81" s="228"/>
      <c r="AG81" s="86" t="s">
        <v>279</v>
      </c>
    </row>
    <row r="82" spans="1:34" s="86" customFormat="1" ht="20.399999999999999" outlineLevel="1">
      <c r="A82" s="223">
        <v>21</v>
      </c>
      <c r="B82" s="224" t="s">
        <v>713</v>
      </c>
      <c r="C82" s="209" t="s">
        <v>714</v>
      </c>
      <c r="D82" s="198" t="s">
        <v>358</v>
      </c>
      <c r="E82" s="225">
        <v>98.172300000000007</v>
      </c>
      <c r="F82" s="226"/>
      <c r="G82" s="227">
        <f>ROUND(E82*F82,2)</f>
        <v>0</v>
      </c>
      <c r="H82" s="226"/>
      <c r="I82" s="227">
        <f>ROUND(E82*H82,2)</f>
        <v>0</v>
      </c>
      <c r="J82" s="226"/>
      <c r="K82" s="227">
        <f>ROUND(E82*J82,2)</f>
        <v>0</v>
      </c>
      <c r="L82" s="227">
        <v>21</v>
      </c>
      <c r="M82" s="227">
        <f>G82*(1+L82/100)</f>
        <v>0</v>
      </c>
      <c r="N82" s="227">
        <v>0</v>
      </c>
      <c r="O82" s="227">
        <f>ROUND(E82*N82,2)</f>
        <v>0</v>
      </c>
      <c r="P82" s="227">
        <v>0</v>
      </c>
      <c r="Q82" s="227">
        <f>ROUND(E82*P82,2)</f>
        <v>0</v>
      </c>
      <c r="R82" s="199" t="s">
        <v>473</v>
      </c>
      <c r="S82" s="199" t="s">
        <v>274</v>
      </c>
      <c r="T82" s="200" t="s">
        <v>274</v>
      </c>
      <c r="U82" s="228">
        <v>0.105</v>
      </c>
      <c r="V82" s="228">
        <f>ROUND(E82*U82,2)</f>
        <v>10.31</v>
      </c>
      <c r="W82" s="228"/>
      <c r="AG82" s="86" t="s">
        <v>530</v>
      </c>
    </row>
    <row r="83" spans="1:34" s="86" customFormat="1" ht="10.199999999999999" outlineLevel="1">
      <c r="A83" s="229"/>
      <c r="B83" s="230"/>
      <c r="C83" s="326"/>
      <c r="D83" s="327"/>
      <c r="E83" s="327"/>
      <c r="F83" s="327"/>
      <c r="G83" s="327"/>
      <c r="H83" s="228"/>
      <c r="I83" s="228"/>
      <c r="J83" s="228"/>
      <c r="K83" s="228"/>
      <c r="L83" s="228"/>
      <c r="M83" s="228"/>
      <c r="N83" s="228"/>
      <c r="O83" s="228"/>
      <c r="P83" s="228"/>
      <c r="Q83" s="228"/>
      <c r="R83" s="201"/>
      <c r="S83" s="201"/>
      <c r="T83" s="201"/>
      <c r="U83" s="228"/>
      <c r="V83" s="228"/>
      <c r="W83" s="228"/>
      <c r="AG83" s="86" t="s">
        <v>279</v>
      </c>
    </row>
    <row r="84" spans="1:34" s="86" customFormat="1" ht="10.199999999999999" outlineLevel="1">
      <c r="A84" s="223">
        <v>22</v>
      </c>
      <c r="B84" s="224" t="s">
        <v>715</v>
      </c>
      <c r="C84" s="209" t="s">
        <v>515</v>
      </c>
      <c r="D84" s="198" t="s">
        <v>358</v>
      </c>
      <c r="E84" s="225">
        <v>98.172300000000007</v>
      </c>
      <c r="F84" s="226"/>
      <c r="G84" s="227">
        <f>ROUND(E84*F84,2)</f>
        <v>0</v>
      </c>
      <c r="H84" s="226"/>
      <c r="I84" s="227">
        <f>ROUND(E84*H84,2)</f>
        <v>0</v>
      </c>
      <c r="J84" s="226"/>
      <c r="K84" s="227">
        <f>ROUND(E84*J84,2)</f>
        <v>0</v>
      </c>
      <c r="L84" s="227">
        <v>21</v>
      </c>
      <c r="M84" s="227">
        <f>G84*(1+L84/100)</f>
        <v>0</v>
      </c>
      <c r="N84" s="227">
        <v>0</v>
      </c>
      <c r="O84" s="227">
        <f>ROUND(E84*N84,2)</f>
        <v>0</v>
      </c>
      <c r="P84" s="227">
        <v>0</v>
      </c>
      <c r="Q84" s="227">
        <f>ROUND(E84*P84,2)</f>
        <v>0</v>
      </c>
      <c r="R84" s="199" t="s">
        <v>473</v>
      </c>
      <c r="S84" s="199" t="s">
        <v>274</v>
      </c>
      <c r="T84" s="200" t="s">
        <v>716</v>
      </c>
      <c r="U84" s="228">
        <v>0</v>
      </c>
      <c r="V84" s="228">
        <f>ROUND(E84*U84,2)</f>
        <v>0</v>
      </c>
      <c r="W84" s="228"/>
      <c r="AG84" s="86" t="s">
        <v>530</v>
      </c>
    </row>
    <row r="85" spans="1:34" s="86" customFormat="1" ht="10.199999999999999" outlineLevel="1">
      <c r="A85" s="229"/>
      <c r="B85" s="230"/>
      <c r="C85" s="326"/>
      <c r="D85" s="327"/>
      <c r="E85" s="327"/>
      <c r="F85" s="327"/>
      <c r="G85" s="327"/>
      <c r="H85" s="228"/>
      <c r="I85" s="228"/>
      <c r="J85" s="228"/>
      <c r="K85" s="228"/>
      <c r="L85" s="228"/>
      <c r="M85" s="228"/>
      <c r="N85" s="228"/>
      <c r="O85" s="228"/>
      <c r="P85" s="228"/>
      <c r="Q85" s="228"/>
      <c r="R85" s="201"/>
      <c r="S85" s="201"/>
      <c r="T85" s="201"/>
      <c r="U85" s="228"/>
      <c r="V85" s="228"/>
      <c r="W85" s="228"/>
      <c r="AG85" s="86" t="s">
        <v>279</v>
      </c>
    </row>
    <row r="86" spans="1:34" s="86" customFormat="1" ht="10.199999999999999">
      <c r="A86" s="218" t="s">
        <v>269</v>
      </c>
      <c r="B86" s="219" t="s">
        <v>203</v>
      </c>
      <c r="C86" s="208" t="s">
        <v>204</v>
      </c>
      <c r="D86" s="195"/>
      <c r="E86" s="220"/>
      <c r="F86" s="221"/>
      <c r="G86" s="221">
        <f>SUMIF(AG87:AG100,"&lt;&gt;NOR",G87:G100)</f>
        <v>0</v>
      </c>
      <c r="H86" s="221"/>
      <c r="I86" s="221">
        <f>SUM(I87:I100)</f>
        <v>0</v>
      </c>
      <c r="J86" s="221"/>
      <c r="K86" s="221">
        <f>SUM(K87:K100)</f>
        <v>0</v>
      </c>
      <c r="L86" s="221"/>
      <c r="M86" s="221">
        <f>SUM(M87:M100)</f>
        <v>0</v>
      </c>
      <c r="N86" s="221"/>
      <c r="O86" s="221">
        <f>SUM(O87:O100)</f>
        <v>0</v>
      </c>
      <c r="P86" s="221"/>
      <c r="Q86" s="221">
        <f>SUM(Q87:Q100)</f>
        <v>0.28999999999999998</v>
      </c>
      <c r="R86" s="196"/>
      <c r="S86" s="196"/>
      <c r="T86" s="197"/>
      <c r="U86" s="222"/>
      <c r="V86" s="222">
        <f>SUM(V87:V100)</f>
        <v>1.85</v>
      </c>
      <c r="W86" s="222"/>
      <c r="AG86" s="86" t="s">
        <v>270</v>
      </c>
    </row>
    <row r="87" spans="1:34" s="86" customFormat="1" ht="10.199999999999999" outlineLevel="1">
      <c r="A87" s="223">
        <v>23</v>
      </c>
      <c r="B87" s="224" t="s">
        <v>717</v>
      </c>
      <c r="C87" s="209" t="s">
        <v>718</v>
      </c>
      <c r="D87" s="198" t="s">
        <v>329</v>
      </c>
      <c r="E87" s="225">
        <v>1</v>
      </c>
      <c r="F87" s="226"/>
      <c r="G87" s="227">
        <f>ROUND(E87*F87,2)</f>
        <v>0</v>
      </c>
      <c r="H87" s="226"/>
      <c r="I87" s="227">
        <f>ROUND(E87*H87,2)</f>
        <v>0</v>
      </c>
      <c r="J87" s="226"/>
      <c r="K87" s="227">
        <f>ROUND(E87*J87,2)</f>
        <v>0</v>
      </c>
      <c r="L87" s="227">
        <v>21</v>
      </c>
      <c r="M87" s="227">
        <f>G87*(1+L87/100)</f>
        <v>0</v>
      </c>
      <c r="N87" s="227">
        <v>0</v>
      </c>
      <c r="O87" s="227">
        <f>ROUND(E87*N87,2)</f>
        <v>0</v>
      </c>
      <c r="P87" s="227">
        <v>0.28499999999999998</v>
      </c>
      <c r="Q87" s="227">
        <f>ROUND(E87*P87,2)</f>
        <v>0.28999999999999998</v>
      </c>
      <c r="R87" s="199" t="s">
        <v>571</v>
      </c>
      <c r="S87" s="199" t="s">
        <v>274</v>
      </c>
      <c r="T87" s="200" t="s">
        <v>274</v>
      </c>
      <c r="U87" s="228">
        <v>1.8480000000000001</v>
      </c>
      <c r="V87" s="228">
        <f>ROUND(E87*U87,2)</f>
        <v>1.85</v>
      </c>
      <c r="W87" s="228"/>
      <c r="AG87" s="86" t="s">
        <v>322</v>
      </c>
    </row>
    <row r="88" spans="1:34" s="86" customFormat="1" ht="10.199999999999999" outlineLevel="1">
      <c r="A88" s="229"/>
      <c r="B88" s="230"/>
      <c r="C88" s="212" t="s">
        <v>719</v>
      </c>
      <c r="D88" s="203"/>
      <c r="E88" s="235">
        <v>1</v>
      </c>
      <c r="F88" s="228"/>
      <c r="G88" s="228"/>
      <c r="H88" s="228"/>
      <c r="I88" s="228"/>
      <c r="J88" s="228"/>
      <c r="K88" s="228"/>
      <c r="L88" s="228"/>
      <c r="M88" s="228"/>
      <c r="N88" s="228"/>
      <c r="O88" s="228"/>
      <c r="P88" s="228"/>
      <c r="Q88" s="228"/>
      <c r="R88" s="201"/>
      <c r="S88" s="201"/>
      <c r="T88" s="201"/>
      <c r="U88" s="228"/>
      <c r="V88" s="228"/>
      <c r="W88" s="228"/>
      <c r="AG88" s="86" t="s">
        <v>326</v>
      </c>
      <c r="AH88" s="86">
        <v>0</v>
      </c>
    </row>
    <row r="89" spans="1:34" s="86" customFormat="1" ht="10.199999999999999" outlineLevel="1">
      <c r="A89" s="229"/>
      <c r="B89" s="230"/>
      <c r="C89" s="320"/>
      <c r="D89" s="321"/>
      <c r="E89" s="321"/>
      <c r="F89" s="321"/>
      <c r="G89" s="321"/>
      <c r="H89" s="228"/>
      <c r="I89" s="228"/>
      <c r="J89" s="228"/>
      <c r="K89" s="228"/>
      <c r="L89" s="228"/>
      <c r="M89" s="228"/>
      <c r="N89" s="228"/>
      <c r="O89" s="228"/>
      <c r="P89" s="228"/>
      <c r="Q89" s="228"/>
      <c r="R89" s="201"/>
      <c r="S89" s="201"/>
      <c r="T89" s="201"/>
      <c r="U89" s="228"/>
      <c r="V89" s="228"/>
      <c r="W89" s="228"/>
      <c r="AG89" s="86" t="s">
        <v>279</v>
      </c>
    </row>
    <row r="90" spans="1:34" s="86" customFormat="1" ht="10.199999999999999" outlineLevel="1">
      <c r="A90" s="223">
        <v>24</v>
      </c>
      <c r="B90" s="224" t="s">
        <v>720</v>
      </c>
      <c r="C90" s="209" t="s">
        <v>721</v>
      </c>
      <c r="D90" s="198" t="s">
        <v>329</v>
      </c>
      <c r="E90" s="225">
        <v>1</v>
      </c>
      <c r="F90" s="226"/>
      <c r="G90" s="227">
        <f>ROUND(E90*F90,2)</f>
        <v>0</v>
      </c>
      <c r="H90" s="226"/>
      <c r="I90" s="227">
        <f>ROUND(E90*H90,2)</f>
        <v>0</v>
      </c>
      <c r="J90" s="226"/>
      <c r="K90" s="227">
        <f>ROUND(E90*J90,2)</f>
        <v>0</v>
      </c>
      <c r="L90" s="227">
        <v>21</v>
      </c>
      <c r="M90" s="227">
        <f>G90*(1+L90/100)</f>
        <v>0</v>
      </c>
      <c r="N90" s="227">
        <v>0</v>
      </c>
      <c r="O90" s="227">
        <f>ROUND(E90*N90,2)</f>
        <v>0</v>
      </c>
      <c r="P90" s="227">
        <v>0</v>
      </c>
      <c r="Q90" s="227">
        <f>ROUND(E90*P90,2)</f>
        <v>0</v>
      </c>
      <c r="R90" s="199"/>
      <c r="S90" s="199" t="s">
        <v>576</v>
      </c>
      <c r="T90" s="200" t="s">
        <v>469</v>
      </c>
      <c r="U90" s="228">
        <v>0</v>
      </c>
      <c r="V90" s="228">
        <f>ROUND(E90*U90,2)</f>
        <v>0</v>
      </c>
      <c r="W90" s="228"/>
      <c r="AG90" s="86" t="s">
        <v>322</v>
      </c>
    </row>
    <row r="91" spans="1:34" s="86" customFormat="1" ht="20.399999999999999" outlineLevel="1">
      <c r="A91" s="229"/>
      <c r="B91" s="230"/>
      <c r="C91" s="212" t="s">
        <v>722</v>
      </c>
      <c r="D91" s="203"/>
      <c r="E91" s="235"/>
      <c r="F91" s="228"/>
      <c r="G91" s="228"/>
      <c r="H91" s="228"/>
      <c r="I91" s="228"/>
      <c r="J91" s="228"/>
      <c r="K91" s="228"/>
      <c r="L91" s="228"/>
      <c r="M91" s="228"/>
      <c r="N91" s="228"/>
      <c r="O91" s="228"/>
      <c r="P91" s="228"/>
      <c r="Q91" s="228"/>
      <c r="R91" s="201"/>
      <c r="S91" s="201"/>
      <c r="T91" s="201"/>
      <c r="U91" s="228"/>
      <c r="V91" s="228"/>
      <c r="W91" s="228"/>
      <c r="AG91" s="86" t="s">
        <v>326</v>
      </c>
      <c r="AH91" s="86">
        <v>0</v>
      </c>
    </row>
    <row r="92" spans="1:34" s="86" customFormat="1" ht="10.199999999999999" outlineLevel="1">
      <c r="A92" s="229"/>
      <c r="B92" s="230"/>
      <c r="C92" s="212" t="s">
        <v>723</v>
      </c>
      <c r="D92" s="203"/>
      <c r="E92" s="235"/>
      <c r="F92" s="228"/>
      <c r="G92" s="228"/>
      <c r="H92" s="228"/>
      <c r="I92" s="228"/>
      <c r="J92" s="228"/>
      <c r="K92" s="228"/>
      <c r="L92" s="228"/>
      <c r="M92" s="228"/>
      <c r="N92" s="228"/>
      <c r="O92" s="228"/>
      <c r="P92" s="228"/>
      <c r="Q92" s="228"/>
      <c r="R92" s="201"/>
      <c r="S92" s="201"/>
      <c r="T92" s="201"/>
      <c r="U92" s="228"/>
      <c r="V92" s="228"/>
      <c r="W92" s="228"/>
      <c r="AG92" s="86" t="s">
        <v>326</v>
      </c>
      <c r="AH92" s="86">
        <v>0</v>
      </c>
    </row>
    <row r="93" spans="1:34" s="86" customFormat="1" ht="10.199999999999999" outlineLevel="1">
      <c r="A93" s="229"/>
      <c r="B93" s="230"/>
      <c r="C93" s="212" t="s">
        <v>724</v>
      </c>
      <c r="D93" s="203"/>
      <c r="E93" s="235"/>
      <c r="F93" s="228"/>
      <c r="G93" s="228"/>
      <c r="H93" s="228"/>
      <c r="I93" s="228"/>
      <c r="J93" s="228"/>
      <c r="K93" s="228"/>
      <c r="L93" s="228"/>
      <c r="M93" s="228"/>
      <c r="N93" s="228"/>
      <c r="O93" s="228"/>
      <c r="P93" s="228"/>
      <c r="Q93" s="228"/>
      <c r="R93" s="201"/>
      <c r="S93" s="201"/>
      <c r="T93" s="201"/>
      <c r="U93" s="228"/>
      <c r="V93" s="228"/>
      <c r="W93" s="228"/>
      <c r="AG93" s="86" t="s">
        <v>326</v>
      </c>
      <c r="AH93" s="86">
        <v>0</v>
      </c>
    </row>
    <row r="94" spans="1:34" s="86" customFormat="1" ht="10.199999999999999" outlineLevel="1">
      <c r="A94" s="229"/>
      <c r="B94" s="230"/>
      <c r="C94" s="212" t="s">
        <v>725</v>
      </c>
      <c r="D94" s="203"/>
      <c r="E94" s="235"/>
      <c r="F94" s="228"/>
      <c r="G94" s="228"/>
      <c r="H94" s="228"/>
      <c r="I94" s="228"/>
      <c r="J94" s="228"/>
      <c r="K94" s="228"/>
      <c r="L94" s="228"/>
      <c r="M94" s="228"/>
      <c r="N94" s="228"/>
      <c r="O94" s="228"/>
      <c r="P94" s="228"/>
      <c r="Q94" s="228"/>
      <c r="R94" s="201"/>
      <c r="S94" s="201"/>
      <c r="T94" s="201"/>
      <c r="U94" s="228"/>
      <c r="V94" s="228"/>
      <c r="W94" s="228"/>
      <c r="AG94" s="86" t="s">
        <v>326</v>
      </c>
      <c r="AH94" s="86">
        <v>0</v>
      </c>
    </row>
    <row r="95" spans="1:34" s="86" customFormat="1" ht="10.199999999999999" outlineLevel="1">
      <c r="A95" s="229"/>
      <c r="B95" s="230"/>
      <c r="C95" s="212" t="s">
        <v>726</v>
      </c>
      <c r="D95" s="203"/>
      <c r="E95" s="235"/>
      <c r="F95" s="228"/>
      <c r="G95" s="228"/>
      <c r="H95" s="228"/>
      <c r="I95" s="228"/>
      <c r="J95" s="228"/>
      <c r="K95" s="228"/>
      <c r="L95" s="228"/>
      <c r="M95" s="228"/>
      <c r="N95" s="228"/>
      <c r="O95" s="228"/>
      <c r="P95" s="228"/>
      <c r="Q95" s="228"/>
      <c r="R95" s="201"/>
      <c r="S95" s="201"/>
      <c r="T95" s="201"/>
      <c r="U95" s="228"/>
      <c r="V95" s="228"/>
      <c r="W95" s="228"/>
      <c r="AG95" s="86" t="s">
        <v>326</v>
      </c>
      <c r="AH95" s="86">
        <v>0</v>
      </c>
    </row>
    <row r="96" spans="1:34" s="86" customFormat="1" ht="10.199999999999999" outlineLevel="1">
      <c r="A96" s="229"/>
      <c r="B96" s="230"/>
      <c r="C96" s="212" t="s">
        <v>727</v>
      </c>
      <c r="D96" s="203"/>
      <c r="E96" s="235">
        <v>1</v>
      </c>
      <c r="F96" s="228"/>
      <c r="G96" s="228"/>
      <c r="H96" s="228"/>
      <c r="I96" s="228"/>
      <c r="J96" s="228"/>
      <c r="K96" s="228"/>
      <c r="L96" s="228"/>
      <c r="M96" s="228"/>
      <c r="N96" s="228"/>
      <c r="O96" s="228"/>
      <c r="P96" s="228"/>
      <c r="Q96" s="228"/>
      <c r="R96" s="201"/>
      <c r="S96" s="201"/>
      <c r="T96" s="201"/>
      <c r="U96" s="228"/>
      <c r="V96" s="228"/>
      <c r="W96" s="228"/>
      <c r="AG96" s="86" t="s">
        <v>326</v>
      </c>
      <c r="AH96" s="86">
        <v>0</v>
      </c>
    </row>
    <row r="97" spans="1:33" s="86" customFormat="1" ht="10.199999999999999" outlineLevel="1">
      <c r="A97" s="229"/>
      <c r="B97" s="230"/>
      <c r="C97" s="320"/>
      <c r="D97" s="321"/>
      <c r="E97" s="321"/>
      <c r="F97" s="321"/>
      <c r="G97" s="321"/>
      <c r="H97" s="228"/>
      <c r="I97" s="228"/>
      <c r="J97" s="228"/>
      <c r="K97" s="228"/>
      <c r="L97" s="228"/>
      <c r="M97" s="228"/>
      <c r="N97" s="228"/>
      <c r="O97" s="228"/>
      <c r="P97" s="228"/>
      <c r="Q97" s="228"/>
      <c r="R97" s="201"/>
      <c r="S97" s="201"/>
      <c r="T97" s="201"/>
      <c r="U97" s="228"/>
      <c r="V97" s="228"/>
      <c r="W97" s="228"/>
      <c r="AG97" s="86" t="s">
        <v>279</v>
      </c>
    </row>
    <row r="98" spans="1:33" s="86" customFormat="1" ht="20.399999999999999" outlineLevel="1">
      <c r="A98" s="229">
        <v>25</v>
      </c>
      <c r="B98" s="230" t="s">
        <v>579</v>
      </c>
      <c r="C98" s="217" t="s">
        <v>728</v>
      </c>
      <c r="D98" s="207" t="s">
        <v>0</v>
      </c>
      <c r="E98" s="239"/>
      <c r="F98" s="240"/>
      <c r="G98" s="228">
        <f>ROUND(E98*F98,2)</f>
        <v>0</v>
      </c>
      <c r="H98" s="240"/>
      <c r="I98" s="228">
        <f>ROUND(E98*H98,2)</f>
        <v>0</v>
      </c>
      <c r="J98" s="240"/>
      <c r="K98" s="228">
        <f>ROUND(E98*J98,2)</f>
        <v>0</v>
      </c>
      <c r="L98" s="228">
        <v>21</v>
      </c>
      <c r="M98" s="228">
        <f>G98*(1+L98/100)</f>
        <v>0</v>
      </c>
      <c r="N98" s="228">
        <v>0</v>
      </c>
      <c r="O98" s="228">
        <f>ROUND(E98*N98,2)</f>
        <v>0</v>
      </c>
      <c r="P98" s="228">
        <v>0</v>
      </c>
      <c r="Q98" s="228">
        <f>ROUND(E98*P98,2)</f>
        <v>0</v>
      </c>
      <c r="R98" s="201" t="s">
        <v>571</v>
      </c>
      <c r="S98" s="201" t="s">
        <v>274</v>
      </c>
      <c r="T98" s="201" t="s">
        <v>274</v>
      </c>
      <c r="U98" s="228">
        <v>0</v>
      </c>
      <c r="V98" s="228">
        <f>ROUND(E98*U98,2)</f>
        <v>0</v>
      </c>
      <c r="W98" s="228"/>
      <c r="AG98" s="86" t="s">
        <v>525</v>
      </c>
    </row>
    <row r="99" spans="1:33" s="86" customFormat="1" ht="10.199999999999999" outlineLevel="1">
      <c r="A99" s="229"/>
      <c r="B99" s="230"/>
      <c r="C99" s="328" t="s">
        <v>555</v>
      </c>
      <c r="D99" s="329"/>
      <c r="E99" s="329"/>
      <c r="F99" s="329"/>
      <c r="G99" s="329"/>
      <c r="H99" s="228"/>
      <c r="I99" s="228"/>
      <c r="J99" s="228"/>
      <c r="K99" s="228"/>
      <c r="L99" s="228"/>
      <c r="M99" s="228"/>
      <c r="N99" s="228"/>
      <c r="O99" s="228"/>
      <c r="P99" s="228"/>
      <c r="Q99" s="228"/>
      <c r="R99" s="201"/>
      <c r="S99" s="201"/>
      <c r="T99" s="201"/>
      <c r="U99" s="228"/>
      <c r="V99" s="228"/>
      <c r="W99" s="228"/>
      <c r="AG99" s="86" t="s">
        <v>324</v>
      </c>
    </row>
    <row r="100" spans="1:33" s="86" customFormat="1" ht="10.199999999999999" outlineLevel="1">
      <c r="A100" s="229"/>
      <c r="B100" s="230"/>
      <c r="C100" s="320"/>
      <c r="D100" s="321"/>
      <c r="E100" s="321"/>
      <c r="F100" s="321"/>
      <c r="G100" s="321"/>
      <c r="H100" s="228"/>
      <c r="I100" s="228"/>
      <c r="J100" s="228"/>
      <c r="K100" s="228"/>
      <c r="L100" s="228"/>
      <c r="M100" s="228"/>
      <c r="N100" s="228"/>
      <c r="O100" s="228"/>
      <c r="P100" s="228"/>
      <c r="Q100" s="228"/>
      <c r="R100" s="201"/>
      <c r="S100" s="201"/>
      <c r="T100" s="201"/>
      <c r="U100" s="228"/>
      <c r="V100" s="228"/>
      <c r="W100" s="228"/>
      <c r="AG100" s="86" t="s">
        <v>279</v>
      </c>
    </row>
    <row r="101" spans="1:33" s="86" customFormat="1" ht="10.199999999999999">
      <c r="A101" s="218" t="s">
        <v>269</v>
      </c>
      <c r="B101" s="219" t="s">
        <v>213</v>
      </c>
      <c r="C101" s="208" t="s">
        <v>214</v>
      </c>
      <c r="D101" s="195"/>
      <c r="E101" s="220"/>
      <c r="F101" s="221"/>
      <c r="G101" s="221">
        <f>SUMIF(AG102:AG112,"&lt;&gt;NOR",G102:G112)</f>
        <v>0</v>
      </c>
      <c r="H101" s="221"/>
      <c r="I101" s="221">
        <f>SUM(I102:I112)</f>
        <v>0</v>
      </c>
      <c r="J101" s="221"/>
      <c r="K101" s="221">
        <f>SUM(K102:K112)</f>
        <v>0</v>
      </c>
      <c r="L101" s="221"/>
      <c r="M101" s="221">
        <f>SUM(M102:M112)</f>
        <v>0</v>
      </c>
      <c r="N101" s="221"/>
      <c r="O101" s="221">
        <f>SUM(O102:O112)</f>
        <v>0</v>
      </c>
      <c r="P101" s="221"/>
      <c r="Q101" s="221">
        <f>SUM(Q102:Q112)</f>
        <v>0</v>
      </c>
      <c r="R101" s="196"/>
      <c r="S101" s="196"/>
      <c r="T101" s="197"/>
      <c r="U101" s="222"/>
      <c r="V101" s="222">
        <f>SUM(V102:V112)</f>
        <v>0.44000000000000006</v>
      </c>
      <c r="W101" s="222"/>
      <c r="AG101" s="86" t="s">
        <v>270</v>
      </c>
    </row>
    <row r="102" spans="1:33" s="86" customFormat="1" ht="20.399999999999999" outlineLevel="1">
      <c r="A102" s="223">
        <v>26</v>
      </c>
      <c r="B102" s="224" t="s">
        <v>509</v>
      </c>
      <c r="C102" s="209" t="s">
        <v>510</v>
      </c>
      <c r="D102" s="198" t="s">
        <v>358</v>
      </c>
      <c r="E102" s="225">
        <v>0.28499999999999998</v>
      </c>
      <c r="F102" s="226"/>
      <c r="G102" s="227">
        <f>ROUND(E102*F102,2)</f>
        <v>0</v>
      </c>
      <c r="H102" s="226"/>
      <c r="I102" s="227">
        <f>ROUND(E102*H102,2)</f>
        <v>0</v>
      </c>
      <c r="J102" s="226"/>
      <c r="K102" s="227">
        <f>ROUND(E102*J102,2)</f>
        <v>0</v>
      </c>
      <c r="L102" s="227">
        <v>21</v>
      </c>
      <c r="M102" s="227">
        <f>G102*(1+L102/100)</f>
        <v>0</v>
      </c>
      <c r="N102" s="227">
        <v>0</v>
      </c>
      <c r="O102" s="227">
        <f>ROUND(E102*N102,2)</f>
        <v>0</v>
      </c>
      <c r="P102" s="227">
        <v>0</v>
      </c>
      <c r="Q102" s="227">
        <f>ROUND(E102*P102,2)</f>
        <v>0</v>
      </c>
      <c r="R102" s="199" t="s">
        <v>473</v>
      </c>
      <c r="S102" s="199" t="s">
        <v>274</v>
      </c>
      <c r="T102" s="200" t="s">
        <v>274</v>
      </c>
      <c r="U102" s="228">
        <v>0.49</v>
      </c>
      <c r="V102" s="228">
        <f>ROUND(E102*U102,2)</f>
        <v>0.14000000000000001</v>
      </c>
      <c r="W102" s="228"/>
      <c r="AG102" s="86" t="s">
        <v>530</v>
      </c>
    </row>
    <row r="103" spans="1:33" s="86" customFormat="1" ht="10.199999999999999" outlineLevel="1">
      <c r="A103" s="229"/>
      <c r="B103" s="230"/>
      <c r="C103" s="308" t="s">
        <v>511</v>
      </c>
      <c r="D103" s="309"/>
      <c r="E103" s="309"/>
      <c r="F103" s="309"/>
      <c r="G103" s="309"/>
      <c r="H103" s="228"/>
      <c r="I103" s="228"/>
      <c r="J103" s="228"/>
      <c r="K103" s="228"/>
      <c r="L103" s="228"/>
      <c r="M103" s="228"/>
      <c r="N103" s="228"/>
      <c r="O103" s="228"/>
      <c r="P103" s="228"/>
      <c r="Q103" s="228"/>
      <c r="R103" s="201"/>
      <c r="S103" s="201"/>
      <c r="T103" s="201"/>
      <c r="U103" s="228"/>
      <c r="V103" s="228"/>
      <c r="W103" s="228"/>
      <c r="AG103" s="86" t="s">
        <v>278</v>
      </c>
    </row>
    <row r="104" spans="1:33" s="86" customFormat="1" ht="10.199999999999999" outlineLevel="1">
      <c r="A104" s="229"/>
      <c r="B104" s="230"/>
      <c r="C104" s="320"/>
      <c r="D104" s="321"/>
      <c r="E104" s="321"/>
      <c r="F104" s="321"/>
      <c r="G104" s="321"/>
      <c r="H104" s="228"/>
      <c r="I104" s="228"/>
      <c r="J104" s="228"/>
      <c r="K104" s="228"/>
      <c r="L104" s="228"/>
      <c r="M104" s="228"/>
      <c r="N104" s="228"/>
      <c r="O104" s="228"/>
      <c r="P104" s="228"/>
      <c r="Q104" s="228"/>
      <c r="R104" s="201"/>
      <c r="S104" s="201"/>
      <c r="T104" s="201"/>
      <c r="U104" s="228"/>
      <c r="V104" s="228"/>
      <c r="W104" s="228"/>
      <c r="AG104" s="86" t="s">
        <v>279</v>
      </c>
    </row>
    <row r="105" spans="1:33" s="86" customFormat="1" ht="10.199999999999999" outlineLevel="1">
      <c r="A105" s="223">
        <v>27</v>
      </c>
      <c r="B105" s="224" t="s">
        <v>512</v>
      </c>
      <c r="C105" s="209" t="s">
        <v>513</v>
      </c>
      <c r="D105" s="198" t="s">
        <v>358</v>
      </c>
      <c r="E105" s="225">
        <v>3.99</v>
      </c>
      <c r="F105" s="226"/>
      <c r="G105" s="227">
        <f>ROUND(E105*F105,2)</f>
        <v>0</v>
      </c>
      <c r="H105" s="226"/>
      <c r="I105" s="227">
        <f>ROUND(E105*H105,2)</f>
        <v>0</v>
      </c>
      <c r="J105" s="226"/>
      <c r="K105" s="227">
        <f>ROUND(E105*J105,2)</f>
        <v>0</v>
      </c>
      <c r="L105" s="227">
        <v>21</v>
      </c>
      <c r="M105" s="227">
        <f>G105*(1+L105/100)</f>
        <v>0</v>
      </c>
      <c r="N105" s="227">
        <v>0</v>
      </c>
      <c r="O105" s="227">
        <f>ROUND(E105*N105,2)</f>
        <v>0</v>
      </c>
      <c r="P105" s="227">
        <v>0</v>
      </c>
      <c r="Q105" s="227">
        <f>ROUND(E105*P105,2)</f>
        <v>0</v>
      </c>
      <c r="R105" s="199" t="s">
        <v>473</v>
      </c>
      <c r="S105" s="199" t="s">
        <v>274</v>
      </c>
      <c r="T105" s="200" t="s">
        <v>274</v>
      </c>
      <c r="U105" s="228">
        <v>0</v>
      </c>
      <c r="V105" s="228">
        <f>ROUND(E105*U105,2)</f>
        <v>0</v>
      </c>
      <c r="W105" s="228"/>
      <c r="AG105" s="86" t="s">
        <v>530</v>
      </c>
    </row>
    <row r="106" spans="1:33" s="86" customFormat="1" ht="10.199999999999999" outlineLevel="1">
      <c r="A106" s="229"/>
      <c r="B106" s="230"/>
      <c r="C106" s="326"/>
      <c r="D106" s="327"/>
      <c r="E106" s="327"/>
      <c r="F106" s="327"/>
      <c r="G106" s="327"/>
      <c r="H106" s="228"/>
      <c r="I106" s="228"/>
      <c r="J106" s="228"/>
      <c r="K106" s="228"/>
      <c r="L106" s="228"/>
      <c r="M106" s="228"/>
      <c r="N106" s="228"/>
      <c r="O106" s="228"/>
      <c r="P106" s="228"/>
      <c r="Q106" s="228"/>
      <c r="R106" s="201"/>
      <c r="S106" s="201"/>
      <c r="T106" s="201"/>
      <c r="U106" s="228"/>
      <c r="V106" s="228"/>
      <c r="W106" s="228"/>
      <c r="AG106" s="86" t="s">
        <v>279</v>
      </c>
    </row>
    <row r="107" spans="1:33" s="86" customFormat="1" ht="20.399999999999999" outlineLevel="1">
      <c r="A107" s="223">
        <v>28</v>
      </c>
      <c r="B107" s="224" t="s">
        <v>711</v>
      </c>
      <c r="C107" s="209" t="s">
        <v>712</v>
      </c>
      <c r="D107" s="198" t="s">
        <v>358</v>
      </c>
      <c r="E107" s="225">
        <v>0.28499999999999998</v>
      </c>
      <c r="F107" s="226"/>
      <c r="G107" s="227">
        <f>ROUND(E107*F107,2)</f>
        <v>0</v>
      </c>
      <c r="H107" s="226"/>
      <c r="I107" s="227">
        <f>ROUND(E107*H107,2)</f>
        <v>0</v>
      </c>
      <c r="J107" s="226"/>
      <c r="K107" s="227">
        <f>ROUND(E107*J107,2)</f>
        <v>0</v>
      </c>
      <c r="L107" s="227">
        <v>21</v>
      </c>
      <c r="M107" s="227">
        <f>G107*(1+L107/100)</f>
        <v>0</v>
      </c>
      <c r="N107" s="227">
        <v>0</v>
      </c>
      <c r="O107" s="227">
        <f>ROUND(E107*N107,2)</f>
        <v>0</v>
      </c>
      <c r="P107" s="227">
        <v>0</v>
      </c>
      <c r="Q107" s="227">
        <f>ROUND(E107*P107,2)</f>
        <v>0</v>
      </c>
      <c r="R107" s="199" t="s">
        <v>473</v>
      </c>
      <c r="S107" s="199" t="s">
        <v>274</v>
      </c>
      <c r="T107" s="200" t="s">
        <v>274</v>
      </c>
      <c r="U107" s="228">
        <v>0.94199999999999995</v>
      </c>
      <c r="V107" s="228">
        <f>ROUND(E107*U107,2)</f>
        <v>0.27</v>
      </c>
      <c r="W107" s="228"/>
      <c r="AG107" s="86" t="s">
        <v>530</v>
      </c>
    </row>
    <row r="108" spans="1:33" s="86" customFormat="1" ht="10.199999999999999" outlineLevel="1">
      <c r="A108" s="229"/>
      <c r="B108" s="230"/>
      <c r="C108" s="326"/>
      <c r="D108" s="327"/>
      <c r="E108" s="327"/>
      <c r="F108" s="327"/>
      <c r="G108" s="327"/>
      <c r="H108" s="228"/>
      <c r="I108" s="228"/>
      <c r="J108" s="228"/>
      <c r="K108" s="228"/>
      <c r="L108" s="228"/>
      <c r="M108" s="228"/>
      <c r="N108" s="228"/>
      <c r="O108" s="228"/>
      <c r="P108" s="228"/>
      <c r="Q108" s="228"/>
      <c r="R108" s="201"/>
      <c r="S108" s="201"/>
      <c r="T108" s="201"/>
      <c r="U108" s="228"/>
      <c r="V108" s="228"/>
      <c r="W108" s="228"/>
      <c r="AG108" s="86" t="s">
        <v>279</v>
      </c>
    </row>
    <row r="109" spans="1:33" s="86" customFormat="1" ht="20.399999999999999" outlineLevel="1">
      <c r="A109" s="223">
        <v>29</v>
      </c>
      <c r="B109" s="224" t="s">
        <v>713</v>
      </c>
      <c r="C109" s="209" t="s">
        <v>714</v>
      </c>
      <c r="D109" s="198" t="s">
        <v>358</v>
      </c>
      <c r="E109" s="225">
        <v>0.28499999999999998</v>
      </c>
      <c r="F109" s="226"/>
      <c r="G109" s="227">
        <f>ROUND(E109*F109,2)</f>
        <v>0</v>
      </c>
      <c r="H109" s="226"/>
      <c r="I109" s="227">
        <f>ROUND(E109*H109,2)</f>
        <v>0</v>
      </c>
      <c r="J109" s="226"/>
      <c r="K109" s="227">
        <f>ROUND(E109*J109,2)</f>
        <v>0</v>
      </c>
      <c r="L109" s="227">
        <v>21</v>
      </c>
      <c r="M109" s="227">
        <f>G109*(1+L109/100)</f>
        <v>0</v>
      </c>
      <c r="N109" s="227">
        <v>0</v>
      </c>
      <c r="O109" s="227">
        <f>ROUND(E109*N109,2)</f>
        <v>0</v>
      </c>
      <c r="P109" s="227">
        <v>0</v>
      </c>
      <c r="Q109" s="227">
        <f>ROUND(E109*P109,2)</f>
        <v>0</v>
      </c>
      <c r="R109" s="199" t="s">
        <v>473</v>
      </c>
      <c r="S109" s="199" t="s">
        <v>274</v>
      </c>
      <c r="T109" s="200" t="s">
        <v>274</v>
      </c>
      <c r="U109" s="228">
        <v>0.105</v>
      </c>
      <c r="V109" s="228">
        <f>ROUND(E109*U109,2)</f>
        <v>0.03</v>
      </c>
      <c r="W109" s="228"/>
      <c r="AG109" s="86" t="s">
        <v>530</v>
      </c>
    </row>
    <row r="110" spans="1:33" s="86" customFormat="1" ht="10.199999999999999" outlineLevel="1">
      <c r="A110" s="229"/>
      <c r="B110" s="230"/>
      <c r="C110" s="326"/>
      <c r="D110" s="327"/>
      <c r="E110" s="327"/>
      <c r="F110" s="327"/>
      <c r="G110" s="327"/>
      <c r="H110" s="228"/>
      <c r="I110" s="228"/>
      <c r="J110" s="228"/>
      <c r="K110" s="228"/>
      <c r="L110" s="228"/>
      <c r="M110" s="228"/>
      <c r="N110" s="228"/>
      <c r="O110" s="228"/>
      <c r="P110" s="228"/>
      <c r="Q110" s="228"/>
      <c r="R110" s="201"/>
      <c r="S110" s="201"/>
      <c r="T110" s="201"/>
      <c r="U110" s="228"/>
      <c r="V110" s="228"/>
      <c r="W110" s="228"/>
      <c r="AG110" s="86" t="s">
        <v>279</v>
      </c>
    </row>
    <row r="111" spans="1:33" s="86" customFormat="1" ht="10.199999999999999" outlineLevel="1">
      <c r="A111" s="223">
        <v>30</v>
      </c>
      <c r="B111" s="224" t="s">
        <v>729</v>
      </c>
      <c r="C111" s="209" t="s">
        <v>730</v>
      </c>
      <c r="D111" s="198" t="s">
        <v>358</v>
      </c>
      <c r="E111" s="225">
        <v>0.28499999999999998</v>
      </c>
      <c r="F111" s="226"/>
      <c r="G111" s="227">
        <f>ROUND(E111*F111,2)</f>
        <v>0</v>
      </c>
      <c r="H111" s="226"/>
      <c r="I111" s="227">
        <f>ROUND(E111*H111,2)</f>
        <v>0</v>
      </c>
      <c r="J111" s="226"/>
      <c r="K111" s="227">
        <f>ROUND(E111*J111,2)</f>
        <v>0</v>
      </c>
      <c r="L111" s="227">
        <v>21</v>
      </c>
      <c r="M111" s="227">
        <f>G111*(1+L111/100)</f>
        <v>0</v>
      </c>
      <c r="N111" s="227">
        <v>0</v>
      </c>
      <c r="O111" s="227">
        <f>ROUND(E111*N111,2)</f>
        <v>0</v>
      </c>
      <c r="P111" s="227">
        <v>0</v>
      </c>
      <c r="Q111" s="227">
        <f>ROUND(E111*P111,2)</f>
        <v>0</v>
      </c>
      <c r="R111" s="199" t="s">
        <v>473</v>
      </c>
      <c r="S111" s="199" t="s">
        <v>274</v>
      </c>
      <c r="T111" s="200" t="s">
        <v>274</v>
      </c>
      <c r="U111" s="228">
        <v>0</v>
      </c>
      <c r="V111" s="228">
        <f>ROUND(E111*U111,2)</f>
        <v>0</v>
      </c>
      <c r="W111" s="228"/>
      <c r="AG111" s="86" t="s">
        <v>530</v>
      </c>
    </row>
    <row r="112" spans="1:33" s="86" customFormat="1" ht="10.199999999999999" outlineLevel="1">
      <c r="A112" s="229"/>
      <c r="B112" s="230"/>
      <c r="C112" s="326"/>
      <c r="D112" s="327"/>
      <c r="E112" s="327"/>
      <c r="F112" s="327"/>
      <c r="G112" s="327"/>
      <c r="H112" s="228"/>
      <c r="I112" s="228"/>
      <c r="J112" s="228"/>
      <c r="K112" s="228"/>
      <c r="L112" s="228"/>
      <c r="M112" s="228"/>
      <c r="N112" s="228"/>
      <c r="O112" s="228"/>
      <c r="P112" s="228"/>
      <c r="Q112" s="228"/>
      <c r="R112" s="201"/>
      <c r="S112" s="201"/>
      <c r="T112" s="201"/>
      <c r="U112" s="228"/>
      <c r="V112" s="228"/>
      <c r="W112" s="228"/>
      <c r="AG112" s="86" t="s">
        <v>279</v>
      </c>
    </row>
    <row r="113" spans="1:34" s="86" customFormat="1" ht="10.199999999999999">
      <c r="A113" s="218" t="s">
        <v>269</v>
      </c>
      <c r="B113" s="219" t="s">
        <v>221</v>
      </c>
      <c r="C113" s="208" t="s">
        <v>222</v>
      </c>
      <c r="D113" s="195"/>
      <c r="E113" s="220"/>
      <c r="F113" s="221"/>
      <c r="G113" s="221">
        <f>SUMIF(AG114:AG119,"&lt;&gt;NOR",G114:G119)</f>
        <v>0</v>
      </c>
      <c r="H113" s="221"/>
      <c r="I113" s="221">
        <f>SUM(I114:I119)</f>
        <v>0</v>
      </c>
      <c r="J113" s="221"/>
      <c r="K113" s="221">
        <f>SUM(K114:K119)</f>
        <v>0</v>
      </c>
      <c r="L113" s="221"/>
      <c r="M113" s="221">
        <f>SUM(M114:M119)</f>
        <v>0</v>
      </c>
      <c r="N113" s="221"/>
      <c r="O113" s="221">
        <f>SUM(O114:O119)</f>
        <v>0</v>
      </c>
      <c r="P113" s="221"/>
      <c r="Q113" s="221">
        <f>SUM(Q114:Q119)</f>
        <v>0</v>
      </c>
      <c r="R113" s="196"/>
      <c r="S113" s="196"/>
      <c r="T113" s="197"/>
      <c r="U113" s="222"/>
      <c r="V113" s="222">
        <f>SUM(V114:V119)</f>
        <v>3.45</v>
      </c>
      <c r="W113" s="222"/>
      <c r="AG113" s="86" t="s">
        <v>270</v>
      </c>
    </row>
    <row r="114" spans="1:34" s="86" customFormat="1" ht="10.199999999999999" outlineLevel="1">
      <c r="A114" s="223">
        <v>31</v>
      </c>
      <c r="B114" s="224" t="s">
        <v>731</v>
      </c>
      <c r="C114" s="209" t="s">
        <v>732</v>
      </c>
      <c r="D114" s="198" t="s">
        <v>0</v>
      </c>
      <c r="E114" s="225">
        <v>896.93759999999997</v>
      </c>
      <c r="F114" s="226"/>
      <c r="G114" s="227">
        <f>ROUND(E114*F114,2)</f>
        <v>0</v>
      </c>
      <c r="H114" s="226"/>
      <c r="I114" s="227">
        <f>ROUND(E114*H114,2)</f>
        <v>0</v>
      </c>
      <c r="J114" s="226"/>
      <c r="K114" s="227">
        <f>ROUND(E114*J114,2)</f>
        <v>0</v>
      </c>
      <c r="L114" s="227">
        <v>21</v>
      </c>
      <c r="M114" s="227">
        <f>G114*(1+L114/100)</f>
        <v>0</v>
      </c>
      <c r="N114" s="227">
        <v>0</v>
      </c>
      <c r="O114" s="227">
        <f>ROUND(E114*N114,2)</f>
        <v>0</v>
      </c>
      <c r="P114" s="227">
        <v>0</v>
      </c>
      <c r="Q114" s="227">
        <f>ROUND(E114*P114,2)</f>
        <v>0</v>
      </c>
      <c r="R114" s="199"/>
      <c r="S114" s="199" t="s">
        <v>274</v>
      </c>
      <c r="T114" s="200" t="s">
        <v>274</v>
      </c>
      <c r="U114" s="228">
        <v>3.8500000000000001E-3</v>
      </c>
      <c r="V114" s="228">
        <f>ROUND(E114*U114,2)</f>
        <v>3.45</v>
      </c>
      <c r="W114" s="228"/>
      <c r="AG114" s="86" t="s">
        <v>322</v>
      </c>
    </row>
    <row r="115" spans="1:34" s="86" customFormat="1" ht="10.199999999999999" outlineLevel="1">
      <c r="A115" s="229"/>
      <c r="B115" s="230"/>
      <c r="C115" s="212" t="s">
        <v>733</v>
      </c>
      <c r="D115" s="203"/>
      <c r="E115" s="235">
        <v>896.93759999999997</v>
      </c>
      <c r="F115" s="228"/>
      <c r="G115" s="228"/>
      <c r="H115" s="228"/>
      <c r="I115" s="228"/>
      <c r="J115" s="228"/>
      <c r="K115" s="228"/>
      <c r="L115" s="228"/>
      <c r="M115" s="228"/>
      <c r="N115" s="228"/>
      <c r="O115" s="228"/>
      <c r="P115" s="228"/>
      <c r="Q115" s="228"/>
      <c r="R115" s="201"/>
      <c r="S115" s="201"/>
      <c r="T115" s="201"/>
      <c r="U115" s="228"/>
      <c r="V115" s="228"/>
      <c r="W115" s="228"/>
      <c r="AG115" s="86" t="s">
        <v>326</v>
      </c>
      <c r="AH115" s="86">
        <v>0</v>
      </c>
    </row>
    <row r="116" spans="1:34" s="86" customFormat="1" ht="10.199999999999999" outlineLevel="1">
      <c r="A116" s="229"/>
      <c r="B116" s="230"/>
      <c r="C116" s="320"/>
      <c r="D116" s="321"/>
      <c r="E116" s="321"/>
      <c r="F116" s="321"/>
      <c r="G116" s="321"/>
      <c r="H116" s="228"/>
      <c r="I116" s="228"/>
      <c r="J116" s="228"/>
      <c r="K116" s="228"/>
      <c r="L116" s="228"/>
      <c r="M116" s="228"/>
      <c r="N116" s="228"/>
      <c r="O116" s="228"/>
      <c r="P116" s="228"/>
      <c r="Q116" s="228"/>
      <c r="R116" s="201"/>
      <c r="S116" s="201"/>
      <c r="T116" s="201"/>
      <c r="U116" s="228"/>
      <c r="V116" s="228"/>
      <c r="W116" s="228"/>
      <c r="AG116" s="86" t="s">
        <v>279</v>
      </c>
    </row>
    <row r="117" spans="1:34" s="86" customFormat="1" ht="10.199999999999999" outlineLevel="1">
      <c r="A117" s="245">
        <v>32</v>
      </c>
      <c r="B117" s="246" t="s">
        <v>734</v>
      </c>
      <c r="C117" s="247" t="s">
        <v>735</v>
      </c>
      <c r="D117" s="248" t="s">
        <v>644</v>
      </c>
      <c r="E117" s="249">
        <v>0</v>
      </c>
      <c r="F117" s="250">
        <v>0</v>
      </c>
      <c r="G117" s="251">
        <f>ROUND(E117*F117,2)</f>
        <v>0</v>
      </c>
      <c r="H117" s="250"/>
      <c r="I117" s="251">
        <f>ROUND(E117*H117,2)</f>
        <v>0</v>
      </c>
      <c r="J117" s="250"/>
      <c r="K117" s="251">
        <f>ROUND(E117*J117,2)</f>
        <v>0</v>
      </c>
      <c r="L117" s="251">
        <v>21</v>
      </c>
      <c r="M117" s="251">
        <f>G117*(1+L117/100)</f>
        <v>0</v>
      </c>
      <c r="N117" s="251">
        <v>0</v>
      </c>
      <c r="O117" s="251">
        <f>ROUND(E117*N117,2)</f>
        <v>0</v>
      </c>
      <c r="P117" s="251">
        <v>0</v>
      </c>
      <c r="Q117" s="251">
        <f>ROUND(E117*P117,2)</f>
        <v>0</v>
      </c>
      <c r="R117" s="252"/>
      <c r="S117" s="252" t="s">
        <v>576</v>
      </c>
      <c r="T117" s="253" t="s">
        <v>469</v>
      </c>
      <c r="U117" s="228">
        <v>0</v>
      </c>
      <c r="V117" s="228">
        <f>ROUND(E117*U117,2)</f>
        <v>0</v>
      </c>
      <c r="W117" s="228"/>
      <c r="AG117" s="86" t="s">
        <v>322</v>
      </c>
    </row>
    <row r="118" spans="1:34" s="86" customFormat="1" ht="10.199999999999999" outlineLevel="1">
      <c r="A118" s="229"/>
      <c r="B118" s="230"/>
      <c r="C118" s="212" t="s">
        <v>736</v>
      </c>
      <c r="D118" s="203"/>
      <c r="E118" s="235">
        <v>2</v>
      </c>
      <c r="F118" s="228"/>
      <c r="G118" s="228"/>
      <c r="H118" s="228"/>
      <c r="I118" s="228"/>
      <c r="J118" s="228"/>
      <c r="K118" s="228"/>
      <c r="L118" s="228"/>
      <c r="M118" s="228"/>
      <c r="N118" s="228"/>
      <c r="O118" s="228"/>
      <c r="P118" s="228"/>
      <c r="Q118" s="228"/>
      <c r="R118" s="201"/>
      <c r="S118" s="201"/>
      <c r="T118" s="201"/>
      <c r="U118" s="228"/>
      <c r="V118" s="228"/>
      <c r="W118" s="228"/>
      <c r="AG118" s="86" t="s">
        <v>326</v>
      </c>
      <c r="AH118" s="86">
        <v>0</v>
      </c>
    </row>
    <row r="119" spans="1:34" s="86" customFormat="1" ht="10.199999999999999" outlineLevel="1">
      <c r="A119" s="229"/>
      <c r="B119" s="230"/>
      <c r="C119" s="320"/>
      <c r="D119" s="321"/>
      <c r="E119" s="321"/>
      <c r="F119" s="321"/>
      <c r="G119" s="321"/>
      <c r="H119" s="228"/>
      <c r="I119" s="228"/>
      <c r="J119" s="228"/>
      <c r="K119" s="228"/>
      <c r="L119" s="228"/>
      <c r="M119" s="228"/>
      <c r="N119" s="228"/>
      <c r="O119" s="228"/>
      <c r="P119" s="228"/>
      <c r="Q119" s="228"/>
      <c r="R119" s="201"/>
      <c r="S119" s="201"/>
      <c r="T119" s="201"/>
      <c r="U119" s="228"/>
      <c r="V119" s="228"/>
      <c r="W119" s="228"/>
      <c r="AG119" s="86" t="s">
        <v>279</v>
      </c>
    </row>
    <row r="120" spans="1:34" s="86" customFormat="1" ht="10.199999999999999">
      <c r="B120" s="87"/>
      <c r="C120" s="210"/>
      <c r="D120" s="89"/>
      <c r="R120" s="89"/>
      <c r="S120" s="89"/>
      <c r="T120" s="89"/>
      <c r="AE120" s="86">
        <v>15</v>
      </c>
      <c r="AF120" s="86">
        <v>21</v>
      </c>
    </row>
    <row r="121" spans="1:34" s="86" customFormat="1" ht="10.199999999999999">
      <c r="A121" s="232"/>
      <c r="B121" s="184" t="s">
        <v>29</v>
      </c>
      <c r="C121" s="211"/>
      <c r="D121" s="202"/>
      <c r="E121" s="233"/>
      <c r="F121" s="233"/>
      <c r="G121" s="234">
        <f>G8+G11+G25+G28+G38+G51+G67+G74+G86+G101+G113</f>
        <v>0</v>
      </c>
      <c r="R121" s="89"/>
      <c r="S121" s="89"/>
      <c r="T121" s="89"/>
      <c r="AE121" s="86">
        <f>SUMIF(L7:L119,AE120,G7:G119)</f>
        <v>0</v>
      </c>
      <c r="AF121" s="86">
        <f>SUMIF(L7:L119,AF120,G7:G119)</f>
        <v>0</v>
      </c>
      <c r="AG121" s="86" t="s">
        <v>314</v>
      </c>
    </row>
    <row r="122" spans="1:34" s="86" customFormat="1" ht="10.199999999999999">
      <c r="B122" s="87"/>
      <c r="C122" s="210"/>
      <c r="D122" s="89"/>
      <c r="R122" s="89"/>
      <c r="S122" s="89"/>
      <c r="T122" s="89"/>
      <c r="AG122" s="86" t="s">
        <v>316</v>
      </c>
    </row>
    <row r="123" spans="1:34" s="86" customFormat="1" ht="10.199999999999999">
      <c r="B123" s="87"/>
      <c r="C123" s="87"/>
      <c r="D123" s="89"/>
      <c r="R123" s="89"/>
      <c r="S123" s="89"/>
      <c r="T123" s="89"/>
    </row>
    <row r="124" spans="1:34" s="86" customFormat="1" ht="10.199999999999999">
      <c r="B124" s="87"/>
      <c r="C124" s="87"/>
      <c r="D124" s="89"/>
      <c r="R124" s="89"/>
      <c r="S124" s="89"/>
      <c r="T124" s="89"/>
    </row>
    <row r="125" spans="1:34" s="86" customFormat="1" ht="10.199999999999999">
      <c r="B125" s="87"/>
      <c r="C125" s="87"/>
      <c r="D125" s="89"/>
      <c r="R125" s="89"/>
      <c r="S125" s="89"/>
      <c r="T125" s="89"/>
    </row>
    <row r="126" spans="1:34" s="86" customFormat="1" ht="10.199999999999999">
      <c r="B126" s="87"/>
      <c r="C126" s="87"/>
      <c r="D126" s="89"/>
      <c r="R126" s="89"/>
      <c r="S126" s="89"/>
      <c r="T126" s="89"/>
    </row>
    <row r="127" spans="1:34" s="86" customFormat="1" ht="10.199999999999999">
      <c r="B127" s="87"/>
      <c r="C127" s="87"/>
      <c r="D127" s="89"/>
      <c r="R127" s="89"/>
      <c r="S127" s="89"/>
      <c r="T127" s="89"/>
    </row>
    <row r="128" spans="1:34" s="86" customFormat="1" ht="10.199999999999999">
      <c r="B128" s="87"/>
      <c r="C128" s="87"/>
      <c r="D128" s="89"/>
      <c r="R128" s="89"/>
      <c r="S128" s="89"/>
      <c r="T128" s="89"/>
    </row>
    <row r="129" spans="2:20" s="86" customFormat="1" ht="10.199999999999999">
      <c r="B129" s="87"/>
      <c r="C129" s="87"/>
      <c r="D129" s="89"/>
      <c r="R129" s="89"/>
      <c r="S129" s="89"/>
      <c r="T129" s="89"/>
    </row>
    <row r="130" spans="2:20" s="86" customFormat="1" ht="10.199999999999999">
      <c r="B130" s="87"/>
      <c r="C130" s="87"/>
      <c r="D130" s="89"/>
      <c r="R130" s="89"/>
      <c r="S130" s="89"/>
      <c r="T130" s="89"/>
    </row>
    <row r="131" spans="2:20" s="86" customFormat="1" ht="10.199999999999999">
      <c r="B131" s="87"/>
      <c r="C131" s="87"/>
      <c r="D131" s="89"/>
      <c r="R131" s="89"/>
      <c r="S131" s="89"/>
      <c r="T131" s="89"/>
    </row>
    <row r="132" spans="2:20" s="86" customFormat="1" ht="10.199999999999999">
      <c r="B132" s="87"/>
      <c r="C132" s="87"/>
      <c r="D132" s="89"/>
      <c r="R132" s="89"/>
      <c r="S132" s="89"/>
      <c r="T132" s="89"/>
    </row>
    <row r="133" spans="2:20" s="86" customFormat="1" ht="10.199999999999999">
      <c r="B133" s="87"/>
      <c r="C133" s="87"/>
      <c r="D133" s="89"/>
      <c r="R133" s="89"/>
      <c r="S133" s="89"/>
      <c r="T133" s="89"/>
    </row>
    <row r="134" spans="2:20" s="86" customFormat="1" ht="10.199999999999999">
      <c r="B134" s="87"/>
      <c r="C134" s="87"/>
      <c r="D134" s="89"/>
      <c r="R134" s="89"/>
      <c r="S134" s="89"/>
      <c r="T134" s="89"/>
    </row>
    <row r="135" spans="2:20" s="86" customFormat="1" ht="10.199999999999999">
      <c r="B135" s="87"/>
      <c r="C135" s="87"/>
      <c r="D135" s="89"/>
      <c r="R135" s="89"/>
      <c r="S135" s="89"/>
      <c r="T135" s="89"/>
    </row>
    <row r="136" spans="2:20" s="86" customFormat="1" ht="10.199999999999999">
      <c r="B136" s="87"/>
      <c r="C136" s="87"/>
      <c r="D136" s="89"/>
      <c r="R136" s="89"/>
      <c r="S136" s="89"/>
      <c r="T136" s="89"/>
    </row>
    <row r="137" spans="2:20" s="86" customFormat="1" ht="10.199999999999999">
      <c r="B137" s="87"/>
      <c r="C137" s="87"/>
      <c r="D137" s="89"/>
      <c r="R137" s="89"/>
      <c r="S137" s="89"/>
      <c r="T137" s="89"/>
    </row>
    <row r="138" spans="2:20" s="86" customFormat="1" ht="10.199999999999999">
      <c r="B138" s="87"/>
      <c r="C138" s="87"/>
      <c r="D138" s="89"/>
      <c r="R138" s="89"/>
      <c r="S138" s="89"/>
      <c r="T138" s="89"/>
    </row>
    <row r="139" spans="2:20" s="86" customFormat="1" ht="10.199999999999999">
      <c r="B139" s="87"/>
      <c r="C139" s="87"/>
      <c r="D139" s="89"/>
      <c r="R139" s="89"/>
      <c r="S139" s="89"/>
      <c r="T139" s="89"/>
    </row>
    <row r="140" spans="2:20" s="86" customFormat="1" ht="10.199999999999999">
      <c r="B140" s="87"/>
      <c r="C140" s="87"/>
      <c r="D140" s="89"/>
      <c r="R140" s="89"/>
      <c r="S140" s="89"/>
      <c r="T140" s="89"/>
    </row>
    <row r="141" spans="2:20" s="86" customFormat="1" ht="10.199999999999999">
      <c r="B141" s="87"/>
      <c r="C141" s="87"/>
      <c r="D141" s="89"/>
      <c r="R141" s="89"/>
      <c r="S141" s="89"/>
      <c r="T141" s="89"/>
    </row>
    <row r="142" spans="2:20" s="86" customFormat="1" ht="10.199999999999999">
      <c r="B142" s="87"/>
      <c r="C142" s="87"/>
      <c r="D142" s="89"/>
      <c r="R142" s="89"/>
      <c r="S142" s="89"/>
      <c r="T142" s="89"/>
    </row>
    <row r="143" spans="2:20" s="86" customFormat="1" ht="10.199999999999999">
      <c r="B143" s="87"/>
      <c r="C143" s="87"/>
      <c r="D143" s="89"/>
      <c r="R143" s="89"/>
      <c r="S143" s="89"/>
      <c r="T143" s="89"/>
    </row>
    <row r="144" spans="2:20" s="86" customFormat="1" ht="10.199999999999999">
      <c r="B144" s="87"/>
      <c r="C144" s="87"/>
      <c r="D144" s="89"/>
      <c r="R144" s="89"/>
      <c r="S144" s="89"/>
      <c r="T144" s="89"/>
    </row>
    <row r="145" spans="2:20" s="86" customFormat="1" ht="10.199999999999999">
      <c r="B145" s="87"/>
      <c r="C145" s="87"/>
      <c r="D145" s="89"/>
      <c r="R145" s="89"/>
      <c r="S145" s="89"/>
      <c r="T145" s="89"/>
    </row>
    <row r="146" spans="2:20" s="86" customFormat="1" ht="10.199999999999999">
      <c r="B146" s="87"/>
      <c r="C146" s="87"/>
      <c r="D146" s="89"/>
      <c r="R146" s="89"/>
      <c r="S146" s="89"/>
      <c r="T146" s="89"/>
    </row>
    <row r="147" spans="2:20" s="86" customFormat="1" ht="10.199999999999999">
      <c r="B147" s="87"/>
      <c r="C147" s="87"/>
      <c r="D147" s="89"/>
      <c r="R147" s="89"/>
      <c r="S147" s="89"/>
      <c r="T147" s="89"/>
    </row>
    <row r="148" spans="2:20" s="86" customFormat="1" ht="10.199999999999999">
      <c r="B148" s="87"/>
      <c r="C148" s="87"/>
      <c r="D148" s="89"/>
      <c r="R148" s="89"/>
      <c r="S148" s="89"/>
      <c r="T148" s="89"/>
    </row>
    <row r="149" spans="2:20" s="86" customFormat="1" ht="10.199999999999999">
      <c r="B149" s="87"/>
      <c r="C149" s="87"/>
      <c r="D149" s="89"/>
      <c r="R149" s="89"/>
      <c r="S149" s="89"/>
      <c r="T149" s="89"/>
    </row>
    <row r="150" spans="2:20" s="86" customFormat="1" ht="10.199999999999999">
      <c r="B150" s="87"/>
      <c r="C150" s="87"/>
      <c r="D150" s="89"/>
      <c r="R150" s="89"/>
      <c r="S150" s="89"/>
      <c r="T150" s="89"/>
    </row>
    <row r="151" spans="2:20" s="86" customFormat="1" ht="10.199999999999999">
      <c r="B151" s="87"/>
      <c r="C151" s="87"/>
      <c r="D151" s="89"/>
      <c r="R151" s="89"/>
      <c r="S151" s="89"/>
      <c r="T151" s="89"/>
    </row>
    <row r="152" spans="2:20" s="86" customFormat="1" ht="10.199999999999999">
      <c r="B152" s="87"/>
      <c r="C152" s="87"/>
      <c r="D152" s="89"/>
      <c r="R152" s="89"/>
      <c r="S152" s="89"/>
      <c r="T152" s="89"/>
    </row>
    <row r="153" spans="2:20" s="86" customFormat="1" ht="10.199999999999999">
      <c r="B153" s="87"/>
      <c r="C153" s="87"/>
      <c r="D153" s="89"/>
      <c r="R153" s="89"/>
      <c r="S153" s="89"/>
      <c r="T153" s="89"/>
    </row>
    <row r="154" spans="2:20" s="86" customFormat="1" ht="10.199999999999999">
      <c r="B154" s="87"/>
      <c r="C154" s="87"/>
      <c r="D154" s="89"/>
      <c r="R154" s="89"/>
      <c r="S154" s="89"/>
      <c r="T154" s="89"/>
    </row>
    <row r="155" spans="2:20" s="86" customFormat="1" ht="10.199999999999999">
      <c r="B155" s="87"/>
      <c r="C155" s="87"/>
      <c r="D155" s="89"/>
      <c r="R155" s="89"/>
      <c r="S155" s="89"/>
      <c r="T155" s="89"/>
    </row>
    <row r="156" spans="2:20" s="86" customFormat="1" ht="10.199999999999999">
      <c r="B156" s="87"/>
      <c r="C156" s="87"/>
      <c r="D156" s="89"/>
      <c r="R156" s="89"/>
      <c r="S156" s="89"/>
      <c r="T156" s="89"/>
    </row>
    <row r="157" spans="2:20" s="86" customFormat="1" ht="10.199999999999999">
      <c r="B157" s="87"/>
      <c r="C157" s="87"/>
      <c r="D157" s="89"/>
      <c r="R157" s="89"/>
      <c r="S157" s="89"/>
      <c r="T157" s="89"/>
    </row>
    <row r="158" spans="2:20" s="86" customFormat="1" ht="10.199999999999999">
      <c r="B158" s="87"/>
      <c r="C158" s="87"/>
      <c r="D158" s="89"/>
      <c r="R158" s="89"/>
      <c r="S158" s="89"/>
      <c r="T158" s="89"/>
    </row>
    <row r="159" spans="2:20" s="86" customFormat="1" ht="10.199999999999999">
      <c r="B159" s="87"/>
      <c r="C159" s="87"/>
      <c r="D159" s="89"/>
      <c r="R159" s="89"/>
      <c r="S159" s="89"/>
      <c r="T159" s="89"/>
    </row>
    <row r="160" spans="2:20" s="86" customFormat="1" ht="10.199999999999999">
      <c r="B160" s="87"/>
      <c r="C160" s="87"/>
      <c r="D160" s="89"/>
      <c r="R160" s="89"/>
      <c r="S160" s="89"/>
      <c r="T160" s="89"/>
    </row>
    <row r="161" spans="2:20" s="86" customFormat="1" ht="10.199999999999999">
      <c r="B161" s="87"/>
      <c r="C161" s="87"/>
      <c r="D161" s="89"/>
      <c r="R161" s="89"/>
      <c r="S161" s="89"/>
      <c r="T161" s="89"/>
    </row>
    <row r="162" spans="2:20" s="86" customFormat="1" ht="10.199999999999999">
      <c r="B162" s="87"/>
      <c r="C162" s="87"/>
      <c r="D162" s="89"/>
      <c r="R162" s="89"/>
      <c r="S162" s="89"/>
      <c r="T162" s="89"/>
    </row>
    <row r="163" spans="2:20" s="86" customFormat="1" ht="10.199999999999999">
      <c r="B163" s="87"/>
      <c r="C163" s="87"/>
      <c r="D163" s="89"/>
      <c r="R163" s="89"/>
      <c r="S163" s="89"/>
      <c r="T163" s="89"/>
    </row>
    <row r="164" spans="2:20" s="86" customFormat="1" ht="10.199999999999999">
      <c r="B164" s="87"/>
      <c r="C164" s="87"/>
      <c r="D164" s="89"/>
      <c r="R164" s="89"/>
      <c r="S164" s="89"/>
      <c r="T164" s="89"/>
    </row>
    <row r="165" spans="2:20" s="86" customFormat="1" ht="10.199999999999999">
      <c r="B165" s="87"/>
      <c r="C165" s="87"/>
      <c r="D165" s="89"/>
      <c r="R165" s="89"/>
      <c r="S165" s="89"/>
      <c r="T165" s="89"/>
    </row>
    <row r="166" spans="2:20" s="86" customFormat="1" ht="10.199999999999999">
      <c r="B166" s="87"/>
      <c r="C166" s="87"/>
      <c r="D166" s="89"/>
      <c r="R166" s="89"/>
      <c r="S166" s="89"/>
      <c r="T166" s="89"/>
    </row>
    <row r="167" spans="2:20" s="86" customFormat="1" ht="10.199999999999999">
      <c r="B167" s="87"/>
      <c r="C167" s="87"/>
      <c r="D167" s="89"/>
      <c r="R167" s="89"/>
      <c r="S167" s="89"/>
      <c r="T167" s="89"/>
    </row>
    <row r="168" spans="2:20" s="86" customFormat="1" ht="10.199999999999999">
      <c r="B168" s="87"/>
      <c r="C168" s="87"/>
      <c r="D168" s="89"/>
      <c r="R168" s="89"/>
      <c r="S168" s="89"/>
      <c r="T168" s="89"/>
    </row>
    <row r="169" spans="2:20" s="86" customFormat="1" ht="10.199999999999999">
      <c r="B169" s="87"/>
      <c r="C169" s="87"/>
      <c r="D169" s="89"/>
      <c r="R169" s="89"/>
      <c r="S169" s="89"/>
      <c r="T169" s="89"/>
    </row>
    <row r="170" spans="2:20" s="86" customFormat="1" ht="10.199999999999999">
      <c r="B170" s="87"/>
      <c r="C170" s="87"/>
      <c r="D170" s="89"/>
      <c r="R170" s="89"/>
      <c r="S170" s="89"/>
      <c r="T170" s="89"/>
    </row>
    <row r="171" spans="2:20" s="86" customFormat="1" ht="10.199999999999999">
      <c r="B171" s="87"/>
      <c r="C171" s="87"/>
      <c r="D171" s="89"/>
      <c r="R171" s="89"/>
      <c r="S171" s="89"/>
      <c r="T171" s="89"/>
    </row>
    <row r="172" spans="2:20" s="86" customFormat="1" ht="10.199999999999999">
      <c r="B172" s="87"/>
      <c r="C172" s="87"/>
      <c r="D172" s="89"/>
      <c r="R172" s="89"/>
      <c r="S172" s="89"/>
      <c r="T172" s="89"/>
    </row>
    <row r="173" spans="2:20" s="86" customFormat="1" ht="10.199999999999999">
      <c r="B173" s="87"/>
      <c r="C173" s="87"/>
      <c r="D173" s="89"/>
      <c r="R173" s="89"/>
      <c r="S173" s="89"/>
      <c r="T173" s="89"/>
    </row>
    <row r="174" spans="2:20" s="86" customFormat="1" ht="10.199999999999999">
      <c r="B174" s="87"/>
      <c r="C174" s="87"/>
      <c r="D174" s="89"/>
      <c r="R174" s="89"/>
      <c r="S174" s="89"/>
      <c r="T174" s="89"/>
    </row>
    <row r="175" spans="2:20" s="86" customFormat="1" ht="10.199999999999999">
      <c r="B175" s="87"/>
      <c r="C175" s="87"/>
      <c r="D175" s="89"/>
      <c r="R175" s="89"/>
      <c r="S175" s="89"/>
      <c r="T175" s="89"/>
    </row>
    <row r="176" spans="2:20" s="86" customFormat="1" ht="10.199999999999999">
      <c r="B176" s="87"/>
      <c r="C176" s="87"/>
      <c r="D176" s="89"/>
      <c r="R176" s="89"/>
      <c r="S176" s="89"/>
      <c r="T176" s="89"/>
    </row>
    <row r="177" spans="2:20" s="86" customFormat="1" ht="10.199999999999999">
      <c r="B177" s="87"/>
      <c r="C177" s="87"/>
      <c r="D177" s="89"/>
      <c r="R177" s="89"/>
      <c r="S177" s="89"/>
      <c r="T177" s="89"/>
    </row>
    <row r="178" spans="2:20" s="86" customFormat="1" ht="10.199999999999999">
      <c r="B178" s="87"/>
      <c r="C178" s="87"/>
      <c r="D178" s="89"/>
      <c r="R178" s="89"/>
      <c r="S178" s="89"/>
      <c r="T178" s="89"/>
    </row>
    <row r="179" spans="2:20" s="86" customFormat="1" ht="10.199999999999999">
      <c r="B179" s="87"/>
      <c r="C179" s="87"/>
      <c r="D179" s="89"/>
      <c r="R179" s="89"/>
      <c r="S179" s="89"/>
      <c r="T179" s="89"/>
    </row>
    <row r="180" spans="2:20" s="86" customFormat="1" ht="10.199999999999999">
      <c r="B180" s="87"/>
      <c r="C180" s="87"/>
      <c r="D180" s="89"/>
      <c r="R180" s="89"/>
      <c r="S180" s="89"/>
      <c r="T180" s="89"/>
    </row>
    <row r="181" spans="2:20" s="86" customFormat="1" ht="10.199999999999999">
      <c r="B181" s="87"/>
      <c r="C181" s="87"/>
      <c r="D181" s="89"/>
      <c r="R181" s="89"/>
      <c r="S181" s="89"/>
      <c r="T181" s="89"/>
    </row>
    <row r="182" spans="2:20" s="86" customFormat="1" ht="10.199999999999999">
      <c r="B182" s="87"/>
      <c r="C182" s="87"/>
      <c r="D182" s="89"/>
      <c r="R182" s="89"/>
      <c r="S182" s="89"/>
      <c r="T182" s="89"/>
    </row>
    <row r="183" spans="2:20" s="86" customFormat="1" ht="10.199999999999999">
      <c r="B183" s="87"/>
      <c r="C183" s="87"/>
      <c r="D183" s="89"/>
      <c r="R183" s="89"/>
      <c r="S183" s="89"/>
      <c r="T183" s="89"/>
    </row>
    <row r="184" spans="2:20" s="86" customFormat="1" ht="10.199999999999999">
      <c r="B184" s="87"/>
      <c r="C184" s="87"/>
      <c r="D184" s="89"/>
      <c r="R184" s="89"/>
      <c r="S184" s="89"/>
      <c r="T184" s="89"/>
    </row>
    <row r="185" spans="2:20" s="86" customFormat="1" ht="10.199999999999999">
      <c r="B185" s="87"/>
      <c r="C185" s="87"/>
      <c r="D185" s="89"/>
      <c r="R185" s="89"/>
      <c r="S185" s="89"/>
      <c r="T185" s="89"/>
    </row>
    <row r="186" spans="2:20" s="86" customFormat="1" ht="10.199999999999999">
      <c r="B186" s="87"/>
      <c r="C186" s="87"/>
      <c r="D186" s="89"/>
      <c r="R186" s="89"/>
      <c r="S186" s="89"/>
      <c r="T186" s="89"/>
    </row>
    <row r="187" spans="2:20" s="86" customFormat="1" ht="10.199999999999999">
      <c r="B187" s="87"/>
      <c r="C187" s="87"/>
      <c r="D187" s="89"/>
      <c r="R187" s="89"/>
      <c r="S187" s="89"/>
      <c r="T187" s="89"/>
    </row>
    <row r="188" spans="2:20" s="86" customFormat="1" ht="10.199999999999999">
      <c r="B188" s="87"/>
      <c r="C188" s="87"/>
      <c r="D188" s="89"/>
      <c r="R188" s="89"/>
      <c r="S188" s="89"/>
      <c r="T188" s="89"/>
    </row>
    <row r="189" spans="2:20" s="86" customFormat="1" ht="10.199999999999999">
      <c r="B189" s="87"/>
      <c r="C189" s="87"/>
      <c r="D189" s="89"/>
      <c r="R189" s="89"/>
      <c r="S189" s="89"/>
      <c r="T189" s="89"/>
    </row>
    <row r="190" spans="2:20" s="86" customFormat="1" ht="10.199999999999999">
      <c r="B190" s="87"/>
      <c r="C190" s="87"/>
      <c r="D190" s="89"/>
      <c r="R190" s="89"/>
      <c r="S190" s="89"/>
      <c r="T190" s="89"/>
    </row>
    <row r="191" spans="2:20" s="86" customFormat="1" ht="10.199999999999999">
      <c r="B191" s="87"/>
      <c r="C191" s="87"/>
      <c r="D191" s="89"/>
      <c r="R191" s="89"/>
      <c r="S191" s="89"/>
      <c r="T191" s="89"/>
    </row>
    <row r="192" spans="2:20" s="86" customFormat="1" ht="10.199999999999999">
      <c r="B192" s="87"/>
      <c r="C192" s="87"/>
      <c r="D192" s="89"/>
      <c r="R192" s="89"/>
      <c r="S192" s="89"/>
      <c r="T192" s="89"/>
    </row>
    <row r="193" spans="2:20" s="86" customFormat="1" ht="10.199999999999999">
      <c r="B193" s="87"/>
      <c r="C193" s="87"/>
      <c r="D193" s="89"/>
      <c r="R193" s="89"/>
      <c r="S193" s="89"/>
      <c r="T193" s="89"/>
    </row>
    <row r="194" spans="2:20" s="86" customFormat="1" ht="10.199999999999999">
      <c r="B194" s="87"/>
      <c r="C194" s="87"/>
      <c r="D194" s="89"/>
      <c r="R194" s="89"/>
      <c r="S194" s="89"/>
      <c r="T194" s="89"/>
    </row>
    <row r="195" spans="2:20" s="86" customFormat="1" ht="10.199999999999999">
      <c r="B195" s="87"/>
      <c r="C195" s="87"/>
      <c r="D195" s="89"/>
      <c r="R195" s="89"/>
      <c r="S195" s="89"/>
      <c r="T195" s="89"/>
    </row>
    <row r="196" spans="2:20" s="86" customFormat="1" ht="10.199999999999999">
      <c r="B196" s="87"/>
      <c r="C196" s="87"/>
      <c r="D196" s="89"/>
      <c r="R196" s="89"/>
      <c r="S196" s="89"/>
      <c r="T196" s="89"/>
    </row>
    <row r="197" spans="2:20" s="86" customFormat="1" ht="10.199999999999999">
      <c r="B197" s="87"/>
      <c r="C197" s="87"/>
      <c r="D197" s="89"/>
      <c r="R197" s="89"/>
      <c r="S197" s="89"/>
      <c r="T197" s="89"/>
    </row>
    <row r="198" spans="2:20" s="86" customFormat="1" ht="10.199999999999999">
      <c r="B198" s="87"/>
      <c r="C198" s="87"/>
      <c r="D198" s="89"/>
      <c r="R198" s="89"/>
      <c r="S198" s="89"/>
      <c r="T198" s="89"/>
    </row>
    <row r="199" spans="2:20" s="86" customFormat="1" ht="10.199999999999999">
      <c r="B199" s="87"/>
      <c r="C199" s="87"/>
      <c r="D199" s="89"/>
      <c r="R199" s="89"/>
      <c r="S199" s="89"/>
      <c r="T199" s="89"/>
    </row>
    <row r="200" spans="2:20" s="86" customFormat="1" ht="10.199999999999999">
      <c r="B200" s="87"/>
      <c r="C200" s="87"/>
      <c r="D200" s="89"/>
      <c r="R200" s="89"/>
      <c r="S200" s="89"/>
      <c r="T200" s="89"/>
    </row>
    <row r="201" spans="2:20" s="86" customFormat="1" ht="10.199999999999999">
      <c r="B201" s="87"/>
      <c r="C201" s="87"/>
      <c r="D201" s="89"/>
      <c r="R201" s="89"/>
      <c r="S201" s="89"/>
      <c r="T201" s="89"/>
    </row>
    <row r="202" spans="2:20" s="86" customFormat="1" ht="10.199999999999999">
      <c r="B202" s="87"/>
      <c r="C202" s="87"/>
      <c r="D202" s="89"/>
      <c r="R202" s="89"/>
      <c r="S202" s="89"/>
      <c r="T202" s="89"/>
    </row>
    <row r="203" spans="2:20" s="86" customFormat="1" ht="10.199999999999999">
      <c r="B203" s="87"/>
      <c r="C203" s="87"/>
      <c r="D203" s="89"/>
      <c r="R203" s="89"/>
      <c r="S203" s="89"/>
      <c r="T203" s="89"/>
    </row>
    <row r="204" spans="2:20" s="86" customFormat="1" ht="10.199999999999999">
      <c r="B204" s="87"/>
      <c r="C204" s="87"/>
      <c r="D204" s="89"/>
      <c r="R204" s="89"/>
      <c r="S204" s="89"/>
      <c r="T204" s="89"/>
    </row>
    <row r="205" spans="2:20" s="86" customFormat="1" ht="10.199999999999999">
      <c r="B205" s="87"/>
      <c r="C205" s="87"/>
      <c r="D205" s="89"/>
      <c r="R205" s="89"/>
      <c r="S205" s="89"/>
      <c r="T205" s="89"/>
    </row>
    <row r="206" spans="2:20" s="86" customFormat="1" ht="10.199999999999999">
      <c r="B206" s="87"/>
      <c r="C206" s="87"/>
      <c r="D206" s="89"/>
      <c r="R206" s="89"/>
      <c r="S206" s="89"/>
      <c r="T206" s="89"/>
    </row>
    <row r="207" spans="2:20" s="86" customFormat="1" ht="10.199999999999999">
      <c r="B207" s="87"/>
      <c r="C207" s="87"/>
      <c r="D207" s="89"/>
      <c r="R207" s="89"/>
      <c r="S207" s="89"/>
      <c r="T207" s="89"/>
    </row>
    <row r="208" spans="2:20" s="86" customFormat="1" ht="10.199999999999999">
      <c r="B208" s="87"/>
      <c r="C208" s="87"/>
      <c r="D208" s="89"/>
      <c r="R208" s="89"/>
      <c r="S208" s="89"/>
      <c r="T208" s="89"/>
    </row>
    <row r="209" spans="2:20" s="86" customFormat="1" ht="10.199999999999999">
      <c r="B209" s="87"/>
      <c r="C209" s="87"/>
      <c r="D209" s="89"/>
      <c r="R209" s="89"/>
      <c r="S209" s="89"/>
      <c r="T209" s="89"/>
    </row>
    <row r="210" spans="2:20" s="86" customFormat="1" ht="10.199999999999999">
      <c r="B210" s="87"/>
      <c r="C210" s="87"/>
      <c r="D210" s="89"/>
      <c r="R210" s="89"/>
      <c r="S210" s="89"/>
      <c r="T210" s="89"/>
    </row>
    <row r="211" spans="2:20" s="86" customFormat="1" ht="10.199999999999999">
      <c r="B211" s="87"/>
      <c r="C211" s="87"/>
      <c r="D211" s="89"/>
      <c r="R211" s="89"/>
      <c r="S211" s="89"/>
      <c r="T211" s="89"/>
    </row>
    <row r="212" spans="2:20" s="86" customFormat="1" ht="10.199999999999999">
      <c r="B212" s="87"/>
      <c r="C212" s="87"/>
      <c r="D212" s="89"/>
      <c r="R212" s="89"/>
      <c r="S212" s="89"/>
      <c r="T212" s="89"/>
    </row>
    <row r="213" spans="2:20" s="86" customFormat="1" ht="10.199999999999999">
      <c r="B213" s="87"/>
      <c r="C213" s="87"/>
      <c r="D213" s="89"/>
      <c r="R213" s="89"/>
      <c r="S213" s="89"/>
      <c r="T213" s="89"/>
    </row>
    <row r="214" spans="2:20" s="86" customFormat="1" ht="10.199999999999999">
      <c r="B214" s="87"/>
      <c r="C214" s="87"/>
      <c r="D214" s="89"/>
      <c r="R214" s="89"/>
      <c r="S214" s="89"/>
      <c r="T214" s="89"/>
    </row>
    <row r="215" spans="2:20" s="86" customFormat="1" ht="10.199999999999999">
      <c r="B215" s="87"/>
      <c r="C215" s="87"/>
      <c r="D215" s="89"/>
      <c r="R215" s="89"/>
      <c r="S215" s="89"/>
      <c r="T215" s="89"/>
    </row>
    <row r="216" spans="2:20" s="86" customFormat="1" ht="10.199999999999999">
      <c r="B216" s="87"/>
      <c r="C216" s="87"/>
      <c r="D216" s="89"/>
      <c r="R216" s="89"/>
      <c r="S216" s="89"/>
      <c r="T216" s="89"/>
    </row>
    <row r="217" spans="2:20" s="86" customFormat="1" ht="10.199999999999999">
      <c r="B217" s="87"/>
      <c r="C217" s="87"/>
      <c r="D217" s="89"/>
      <c r="R217" s="89"/>
      <c r="S217" s="89"/>
      <c r="T217" s="89"/>
    </row>
    <row r="218" spans="2:20" s="86" customFormat="1" ht="10.199999999999999">
      <c r="B218" s="87"/>
      <c r="C218" s="87"/>
      <c r="D218" s="89"/>
      <c r="R218" s="89"/>
      <c r="S218" s="89"/>
      <c r="T218" s="89"/>
    </row>
    <row r="219" spans="2:20" s="86" customFormat="1" ht="10.199999999999999">
      <c r="B219" s="87"/>
      <c r="C219" s="87"/>
      <c r="D219" s="89"/>
      <c r="R219" s="89"/>
      <c r="S219" s="89"/>
      <c r="T219" s="89"/>
    </row>
    <row r="220" spans="2:20" s="86" customFormat="1" ht="10.199999999999999">
      <c r="B220" s="87"/>
      <c r="C220" s="87"/>
      <c r="D220" s="89"/>
      <c r="R220" s="89"/>
      <c r="S220" s="89"/>
      <c r="T220" s="89"/>
    </row>
    <row r="221" spans="2:20" s="86" customFormat="1" ht="10.199999999999999">
      <c r="B221" s="87"/>
      <c r="C221" s="87"/>
      <c r="D221" s="89"/>
      <c r="R221" s="89"/>
      <c r="S221" s="89"/>
      <c r="T221" s="89"/>
    </row>
    <row r="222" spans="2:20" s="86" customFormat="1" ht="10.199999999999999">
      <c r="B222" s="87"/>
      <c r="C222" s="87"/>
      <c r="D222" s="89"/>
      <c r="R222" s="89"/>
      <c r="S222" s="89"/>
      <c r="T222" s="89"/>
    </row>
    <row r="223" spans="2:20" s="86" customFormat="1" ht="10.199999999999999">
      <c r="B223" s="87"/>
      <c r="C223" s="87"/>
      <c r="D223" s="89"/>
      <c r="R223" s="89"/>
      <c r="S223" s="89"/>
      <c r="T223" s="89"/>
    </row>
    <row r="224" spans="2:20" s="86" customFormat="1" ht="10.199999999999999">
      <c r="B224" s="87"/>
      <c r="C224" s="87"/>
      <c r="D224" s="89"/>
      <c r="R224" s="89"/>
      <c r="S224" s="89"/>
      <c r="T224" s="89"/>
    </row>
    <row r="225" spans="2:20" s="86" customFormat="1" ht="10.199999999999999">
      <c r="B225" s="87"/>
      <c r="C225" s="87"/>
      <c r="D225" s="89"/>
      <c r="R225" s="89"/>
      <c r="S225" s="89"/>
      <c r="T225" s="89"/>
    </row>
    <row r="226" spans="2:20" s="86" customFormat="1" ht="10.199999999999999">
      <c r="B226" s="87"/>
      <c r="C226" s="87"/>
      <c r="D226" s="89"/>
      <c r="R226" s="89"/>
      <c r="S226" s="89"/>
      <c r="T226" s="89"/>
    </row>
    <row r="227" spans="2:20" s="86" customFormat="1" ht="10.199999999999999">
      <c r="B227" s="87"/>
      <c r="C227" s="87"/>
      <c r="D227" s="89"/>
      <c r="R227" s="89"/>
      <c r="S227" s="89"/>
      <c r="T227" s="89"/>
    </row>
    <row r="228" spans="2:20" s="86" customFormat="1" ht="10.199999999999999">
      <c r="B228" s="87"/>
      <c r="C228" s="87"/>
      <c r="D228" s="89"/>
      <c r="R228" s="89"/>
      <c r="S228" s="89"/>
      <c r="T228" s="89"/>
    </row>
    <row r="229" spans="2:20" s="86" customFormat="1" ht="10.199999999999999">
      <c r="B229" s="87"/>
      <c r="C229" s="87"/>
      <c r="D229" s="89"/>
      <c r="R229" s="89"/>
      <c r="S229" s="89"/>
      <c r="T229" s="89"/>
    </row>
    <row r="230" spans="2:20" s="86" customFormat="1" ht="10.199999999999999">
      <c r="B230" s="87"/>
      <c r="C230" s="87"/>
      <c r="D230" s="89"/>
      <c r="R230" s="89"/>
      <c r="S230" s="89"/>
      <c r="T230" s="89"/>
    </row>
    <row r="231" spans="2:20" s="86" customFormat="1" ht="10.199999999999999">
      <c r="B231" s="87"/>
      <c r="C231" s="87"/>
      <c r="D231" s="89"/>
      <c r="R231" s="89"/>
      <c r="S231" s="89"/>
      <c r="T231" s="89"/>
    </row>
    <row r="232" spans="2:20" s="86" customFormat="1" ht="10.199999999999999">
      <c r="B232" s="87"/>
      <c r="C232" s="87"/>
      <c r="D232" s="89"/>
      <c r="R232" s="89"/>
      <c r="S232" s="89"/>
      <c r="T232" s="89"/>
    </row>
    <row r="233" spans="2:20" s="86" customFormat="1" ht="10.199999999999999">
      <c r="B233" s="87"/>
      <c r="C233" s="87"/>
      <c r="D233" s="89"/>
      <c r="R233" s="89"/>
      <c r="S233" s="89"/>
      <c r="T233" s="89"/>
    </row>
    <row r="234" spans="2:20" s="86" customFormat="1" ht="10.199999999999999">
      <c r="B234" s="87"/>
      <c r="C234" s="87"/>
      <c r="D234" s="89"/>
      <c r="R234" s="89"/>
      <c r="S234" s="89"/>
      <c r="T234" s="89"/>
    </row>
    <row r="235" spans="2:20" s="86" customFormat="1" ht="10.199999999999999">
      <c r="B235" s="87"/>
      <c r="C235" s="87"/>
      <c r="D235" s="89"/>
      <c r="R235" s="89"/>
      <c r="S235" s="89"/>
      <c r="T235" s="89"/>
    </row>
    <row r="236" spans="2:20" s="86" customFormat="1" ht="10.199999999999999">
      <c r="B236" s="87"/>
      <c r="C236" s="87"/>
      <c r="D236" s="89"/>
      <c r="R236" s="89"/>
      <c r="S236" s="89"/>
      <c r="T236" s="89"/>
    </row>
    <row r="237" spans="2:20" s="86" customFormat="1" ht="10.199999999999999">
      <c r="B237" s="87"/>
      <c r="C237" s="87"/>
      <c r="D237" s="89"/>
      <c r="R237" s="89"/>
      <c r="S237" s="89"/>
      <c r="T237" s="89"/>
    </row>
    <row r="238" spans="2:20" s="86" customFormat="1" ht="10.199999999999999">
      <c r="B238" s="87"/>
      <c r="C238" s="87"/>
      <c r="D238" s="89"/>
      <c r="R238" s="89"/>
      <c r="S238" s="89"/>
      <c r="T238" s="89"/>
    </row>
    <row r="239" spans="2:20" s="86" customFormat="1" ht="10.199999999999999">
      <c r="B239" s="87"/>
      <c r="C239" s="87"/>
      <c r="D239" s="89"/>
      <c r="R239" s="89"/>
      <c r="S239" s="89"/>
      <c r="T239" s="89"/>
    </row>
    <row r="240" spans="2:20" s="86" customFormat="1" ht="10.199999999999999">
      <c r="B240" s="87"/>
      <c r="C240" s="87"/>
      <c r="D240" s="89"/>
      <c r="R240" s="89"/>
      <c r="S240" s="89"/>
      <c r="T240" s="89"/>
    </row>
    <row r="241" spans="2:20" s="86" customFormat="1" ht="10.199999999999999">
      <c r="B241" s="87"/>
      <c r="C241" s="87"/>
      <c r="D241" s="89"/>
      <c r="R241" s="89"/>
      <c r="S241" s="89"/>
      <c r="T241" s="89"/>
    </row>
    <row r="242" spans="2:20" s="86" customFormat="1" ht="10.199999999999999">
      <c r="B242" s="87"/>
      <c r="C242" s="87"/>
      <c r="D242" s="89"/>
      <c r="R242" s="89"/>
      <c r="S242" s="89"/>
      <c r="T242" s="89"/>
    </row>
    <row r="243" spans="2:20" s="86" customFormat="1" ht="10.199999999999999">
      <c r="B243" s="87"/>
      <c r="C243" s="87"/>
      <c r="D243" s="89"/>
      <c r="R243" s="89"/>
      <c r="S243" s="89"/>
      <c r="T243" s="89"/>
    </row>
    <row r="244" spans="2:20" s="86" customFormat="1" ht="10.199999999999999">
      <c r="B244" s="87"/>
      <c r="C244" s="87"/>
      <c r="D244" s="89"/>
      <c r="R244" s="89"/>
      <c r="S244" s="89"/>
      <c r="T244" s="89"/>
    </row>
    <row r="245" spans="2:20" s="86" customFormat="1" ht="10.199999999999999">
      <c r="B245" s="87"/>
      <c r="C245" s="87"/>
      <c r="D245" s="89"/>
      <c r="R245" s="89"/>
      <c r="S245" s="89"/>
      <c r="T245" s="89"/>
    </row>
    <row r="246" spans="2:20" s="86" customFormat="1" ht="10.199999999999999">
      <c r="B246" s="87"/>
      <c r="C246" s="87"/>
      <c r="D246" s="89"/>
      <c r="R246" s="89"/>
      <c r="S246" s="89"/>
      <c r="T246" s="89"/>
    </row>
    <row r="247" spans="2:20" s="86" customFormat="1" ht="10.199999999999999">
      <c r="B247" s="87"/>
      <c r="C247" s="87"/>
      <c r="D247" s="89"/>
      <c r="R247" s="89"/>
      <c r="S247" s="89"/>
      <c r="T247" s="89"/>
    </row>
    <row r="248" spans="2:20" s="86" customFormat="1" ht="10.199999999999999">
      <c r="B248" s="87"/>
      <c r="C248" s="87"/>
      <c r="D248" s="89"/>
      <c r="R248" s="89"/>
      <c r="S248" s="89"/>
      <c r="T248" s="89"/>
    </row>
    <row r="249" spans="2:20" s="86" customFormat="1" ht="10.199999999999999">
      <c r="B249" s="87"/>
      <c r="C249" s="87"/>
      <c r="D249" s="89"/>
      <c r="R249" s="89"/>
      <c r="S249" s="89"/>
      <c r="T249" s="89"/>
    </row>
    <row r="250" spans="2:20" s="86" customFormat="1" ht="10.199999999999999">
      <c r="B250" s="87"/>
      <c r="C250" s="87"/>
      <c r="D250" s="89"/>
      <c r="R250" s="89"/>
      <c r="S250" s="89"/>
      <c r="T250" s="89"/>
    </row>
    <row r="251" spans="2:20" s="86" customFormat="1" ht="10.199999999999999">
      <c r="B251" s="87"/>
      <c r="C251" s="87"/>
      <c r="D251" s="89"/>
      <c r="R251" s="89"/>
      <c r="S251" s="89"/>
      <c r="T251" s="89"/>
    </row>
    <row r="252" spans="2:20" s="86" customFormat="1" ht="10.199999999999999">
      <c r="B252" s="87"/>
      <c r="C252" s="87"/>
      <c r="D252" s="89"/>
      <c r="R252" s="89"/>
      <c r="S252" s="89"/>
      <c r="T252" s="89"/>
    </row>
    <row r="253" spans="2:20" s="86" customFormat="1" ht="10.199999999999999">
      <c r="B253" s="87"/>
      <c r="C253" s="87"/>
      <c r="D253" s="89"/>
      <c r="R253" s="89"/>
      <c r="S253" s="89"/>
      <c r="T253" s="89"/>
    </row>
    <row r="254" spans="2:20" s="86" customFormat="1" ht="10.199999999999999">
      <c r="B254" s="87"/>
      <c r="C254" s="87"/>
      <c r="D254" s="89"/>
      <c r="R254" s="89"/>
      <c r="S254" s="89"/>
      <c r="T254" s="89"/>
    </row>
    <row r="255" spans="2:20" s="86" customFormat="1" ht="10.199999999999999">
      <c r="B255" s="87"/>
      <c r="C255" s="87"/>
      <c r="D255" s="89"/>
      <c r="R255" s="89"/>
      <c r="S255" s="89"/>
      <c r="T255" s="89"/>
    </row>
    <row r="256" spans="2:20" s="86" customFormat="1" ht="10.199999999999999">
      <c r="B256" s="87"/>
      <c r="C256" s="87"/>
      <c r="D256" s="89"/>
      <c r="R256" s="89"/>
      <c r="S256" s="89"/>
      <c r="T256" s="89"/>
    </row>
    <row r="257" spans="2:20" s="86" customFormat="1" ht="10.199999999999999">
      <c r="B257" s="87"/>
      <c r="C257" s="87"/>
      <c r="D257" s="89"/>
      <c r="R257" s="89"/>
      <c r="S257" s="89"/>
      <c r="T257" s="89"/>
    </row>
    <row r="258" spans="2:20" s="86" customFormat="1" ht="10.199999999999999">
      <c r="B258" s="87"/>
      <c r="C258" s="87"/>
      <c r="D258" s="89"/>
      <c r="R258" s="89"/>
      <c r="S258" s="89"/>
      <c r="T258" s="89"/>
    </row>
    <row r="259" spans="2:20" s="86" customFormat="1" ht="10.199999999999999">
      <c r="B259" s="87"/>
      <c r="C259" s="87"/>
      <c r="D259" s="89"/>
      <c r="R259" s="89"/>
      <c r="S259" s="89"/>
      <c r="T259" s="89"/>
    </row>
    <row r="260" spans="2:20" s="86" customFormat="1" ht="10.199999999999999">
      <c r="B260" s="87"/>
      <c r="C260" s="87"/>
      <c r="D260" s="89"/>
      <c r="R260" s="89"/>
      <c r="S260" s="89"/>
      <c r="T260" s="89"/>
    </row>
    <row r="261" spans="2:20" s="86" customFormat="1" ht="10.199999999999999">
      <c r="B261" s="87"/>
      <c r="C261" s="87"/>
      <c r="D261" s="89"/>
      <c r="R261" s="89"/>
      <c r="S261" s="89"/>
      <c r="T261" s="89"/>
    </row>
    <row r="262" spans="2:20" s="86" customFormat="1" ht="10.199999999999999">
      <c r="B262" s="87"/>
      <c r="C262" s="87"/>
      <c r="D262" s="89"/>
      <c r="R262" s="89"/>
      <c r="S262" s="89"/>
      <c r="T262" s="89"/>
    </row>
    <row r="263" spans="2:20" s="86" customFormat="1" ht="10.199999999999999">
      <c r="B263" s="87"/>
      <c r="C263" s="87"/>
      <c r="D263" s="89"/>
      <c r="R263" s="89"/>
      <c r="S263" s="89"/>
      <c r="T263" s="89"/>
    </row>
    <row r="264" spans="2:20" s="86" customFormat="1" ht="10.199999999999999">
      <c r="B264" s="87"/>
      <c r="C264" s="87"/>
      <c r="D264" s="89"/>
      <c r="R264" s="89"/>
      <c r="S264" s="89"/>
      <c r="T264" s="89"/>
    </row>
    <row r="265" spans="2:20" s="86" customFormat="1" ht="10.199999999999999">
      <c r="B265" s="87"/>
      <c r="C265" s="87"/>
      <c r="D265" s="89"/>
      <c r="R265" s="89"/>
      <c r="S265" s="89"/>
      <c r="T265" s="89"/>
    </row>
    <row r="266" spans="2:20" s="86" customFormat="1" ht="10.199999999999999">
      <c r="B266" s="87"/>
      <c r="C266" s="87"/>
      <c r="D266" s="89"/>
      <c r="R266" s="89"/>
      <c r="S266" s="89"/>
      <c r="T266" s="89"/>
    </row>
    <row r="267" spans="2:20" s="86" customFormat="1" ht="10.199999999999999">
      <c r="B267" s="87"/>
      <c r="C267" s="87"/>
      <c r="D267" s="89"/>
      <c r="R267" s="89"/>
      <c r="S267" s="89"/>
      <c r="T267" s="89"/>
    </row>
    <row r="268" spans="2:20" s="86" customFormat="1" ht="10.199999999999999">
      <c r="B268" s="87"/>
      <c r="C268" s="87"/>
      <c r="D268" s="89"/>
      <c r="R268" s="89"/>
      <c r="S268" s="89"/>
      <c r="T268" s="89"/>
    </row>
    <row r="269" spans="2:20" s="86" customFormat="1" ht="10.199999999999999">
      <c r="B269" s="87"/>
      <c r="C269" s="87"/>
      <c r="D269" s="89"/>
      <c r="R269" s="89"/>
      <c r="S269" s="89"/>
      <c r="T269" s="89"/>
    </row>
    <row r="270" spans="2:20" s="86" customFormat="1" ht="10.199999999999999">
      <c r="B270" s="87"/>
      <c r="C270" s="87"/>
      <c r="D270" s="89"/>
      <c r="R270" s="89"/>
      <c r="S270" s="89"/>
      <c r="T270" s="89"/>
    </row>
    <row r="271" spans="2:20" s="86" customFormat="1" ht="10.199999999999999">
      <c r="B271" s="87"/>
      <c r="C271" s="87"/>
      <c r="D271" s="89"/>
      <c r="R271" s="89"/>
      <c r="S271" s="89"/>
      <c r="T271" s="89"/>
    </row>
    <row r="272" spans="2:20" s="86" customFormat="1" ht="10.199999999999999">
      <c r="B272" s="87"/>
      <c r="C272" s="87"/>
      <c r="D272" s="89"/>
      <c r="R272" s="89"/>
      <c r="S272" s="89"/>
      <c r="T272" s="89"/>
    </row>
    <row r="273" spans="2:20" s="86" customFormat="1" ht="10.199999999999999">
      <c r="B273" s="87"/>
      <c r="C273" s="87"/>
      <c r="D273" s="89"/>
      <c r="R273" s="89"/>
      <c r="S273" s="89"/>
      <c r="T273" s="89"/>
    </row>
    <row r="274" spans="2:20" s="86" customFormat="1" ht="10.199999999999999">
      <c r="B274" s="87"/>
      <c r="C274" s="87"/>
      <c r="D274" s="89"/>
      <c r="R274" s="89"/>
      <c r="S274" s="89"/>
      <c r="T274" s="89"/>
    </row>
    <row r="275" spans="2:20" s="86" customFormat="1" ht="10.199999999999999">
      <c r="B275" s="87"/>
      <c r="C275" s="87"/>
      <c r="D275" s="89"/>
      <c r="R275" s="89"/>
      <c r="S275" s="89"/>
      <c r="T275" s="89"/>
    </row>
    <row r="276" spans="2:20" s="86" customFormat="1" ht="10.199999999999999">
      <c r="B276" s="87"/>
      <c r="C276" s="87"/>
      <c r="D276" s="89"/>
      <c r="R276" s="89"/>
      <c r="S276" s="89"/>
      <c r="T276" s="89"/>
    </row>
    <row r="277" spans="2:20" s="86" customFormat="1" ht="10.199999999999999">
      <c r="B277" s="87"/>
      <c r="C277" s="87"/>
      <c r="D277" s="89"/>
      <c r="R277" s="89"/>
      <c r="S277" s="89"/>
      <c r="T277" s="89"/>
    </row>
    <row r="278" spans="2:20" s="86" customFormat="1" ht="10.199999999999999">
      <c r="B278" s="87"/>
      <c r="C278" s="87"/>
      <c r="D278" s="89"/>
      <c r="R278" s="89"/>
      <c r="S278" s="89"/>
      <c r="T278" s="89"/>
    </row>
    <row r="279" spans="2:20" s="86" customFormat="1" ht="10.199999999999999">
      <c r="B279" s="87"/>
      <c r="C279" s="87"/>
      <c r="D279" s="89"/>
      <c r="R279" s="89"/>
      <c r="S279" s="89"/>
      <c r="T279" s="89"/>
    </row>
    <row r="280" spans="2:20" s="86" customFormat="1" ht="10.199999999999999">
      <c r="B280" s="87"/>
      <c r="C280" s="87"/>
      <c r="D280" s="89"/>
      <c r="R280" s="89"/>
      <c r="S280" s="89"/>
      <c r="T280" s="89"/>
    </row>
    <row r="281" spans="2:20" s="86" customFormat="1" ht="10.199999999999999">
      <c r="B281" s="87"/>
      <c r="C281" s="87"/>
      <c r="D281" s="89"/>
      <c r="R281" s="89"/>
      <c r="S281" s="89"/>
      <c r="T281" s="89"/>
    </row>
    <row r="282" spans="2:20" s="86" customFormat="1" ht="10.199999999999999">
      <c r="B282" s="87"/>
      <c r="C282" s="87"/>
      <c r="D282" s="89"/>
      <c r="R282" s="89"/>
      <c r="S282" s="89"/>
      <c r="T282" s="89"/>
    </row>
    <row r="283" spans="2:20" s="86" customFormat="1" ht="10.199999999999999">
      <c r="B283" s="87"/>
      <c r="C283" s="87"/>
      <c r="D283" s="89"/>
      <c r="R283" s="89"/>
      <c r="S283" s="89"/>
      <c r="T283" s="89"/>
    </row>
    <row r="284" spans="2:20" s="86" customFormat="1" ht="10.199999999999999">
      <c r="B284" s="87"/>
      <c r="C284" s="87"/>
      <c r="D284" s="89"/>
      <c r="R284" s="89"/>
      <c r="S284" s="89"/>
      <c r="T284" s="89"/>
    </row>
    <row r="285" spans="2:20" s="86" customFormat="1" ht="10.199999999999999">
      <c r="B285" s="87"/>
      <c r="C285" s="87"/>
      <c r="D285" s="89"/>
      <c r="R285" s="89"/>
      <c r="S285" s="89"/>
      <c r="T285" s="89"/>
    </row>
    <row r="286" spans="2:20" s="86" customFormat="1" ht="10.199999999999999">
      <c r="B286" s="87"/>
      <c r="C286" s="87"/>
      <c r="D286" s="89"/>
      <c r="R286" s="89"/>
      <c r="S286" s="89"/>
      <c r="T286" s="89"/>
    </row>
    <row r="287" spans="2:20" s="86" customFormat="1" ht="10.199999999999999">
      <c r="B287" s="87"/>
      <c r="C287" s="87"/>
      <c r="D287" s="89"/>
      <c r="R287" s="89"/>
      <c r="S287" s="89"/>
      <c r="T287" s="89"/>
    </row>
    <row r="288" spans="2:20" s="86" customFormat="1" ht="10.199999999999999">
      <c r="B288" s="87"/>
      <c r="C288" s="87"/>
      <c r="D288" s="89"/>
      <c r="R288" s="89"/>
      <c r="S288" s="89"/>
      <c r="T288" s="89"/>
    </row>
    <row r="289" spans="2:20" s="86" customFormat="1" ht="10.199999999999999">
      <c r="B289" s="87"/>
      <c r="C289" s="87"/>
      <c r="D289" s="89"/>
      <c r="R289" s="89"/>
      <c r="S289" s="89"/>
      <c r="T289" s="89"/>
    </row>
    <row r="290" spans="2:20" s="86" customFormat="1" ht="10.199999999999999">
      <c r="B290" s="87"/>
      <c r="C290" s="87"/>
      <c r="D290" s="89"/>
      <c r="R290" s="89"/>
      <c r="S290" s="89"/>
      <c r="T290" s="89"/>
    </row>
    <row r="291" spans="2:20" s="86" customFormat="1" ht="10.199999999999999">
      <c r="B291" s="87"/>
      <c r="C291" s="87"/>
      <c r="D291" s="89"/>
      <c r="R291" s="89"/>
      <c r="S291" s="89"/>
      <c r="T291" s="89"/>
    </row>
    <row r="292" spans="2:20" s="86" customFormat="1" ht="10.199999999999999">
      <c r="B292" s="87"/>
      <c r="C292" s="87"/>
      <c r="D292" s="89"/>
      <c r="R292" s="89"/>
      <c r="S292" s="89"/>
      <c r="T292" s="89"/>
    </row>
    <row r="293" spans="2:20" s="86" customFormat="1" ht="10.199999999999999">
      <c r="B293" s="87"/>
      <c r="C293" s="87"/>
      <c r="D293" s="89"/>
      <c r="R293" s="89"/>
      <c r="S293" s="89"/>
      <c r="T293" s="89"/>
    </row>
    <row r="294" spans="2:20" s="86" customFormat="1" ht="10.199999999999999">
      <c r="B294" s="87"/>
      <c r="C294" s="87"/>
      <c r="D294" s="89"/>
      <c r="R294" s="89"/>
      <c r="S294" s="89"/>
      <c r="T294" s="89"/>
    </row>
    <row r="295" spans="2:20" s="86" customFormat="1" ht="10.199999999999999">
      <c r="B295" s="87"/>
      <c r="C295" s="87"/>
      <c r="D295" s="89"/>
      <c r="R295" s="89"/>
      <c r="S295" s="89"/>
      <c r="T295" s="89"/>
    </row>
    <row r="296" spans="2:20" s="86" customFormat="1" ht="10.199999999999999">
      <c r="B296" s="87"/>
      <c r="C296" s="87"/>
      <c r="D296" s="89"/>
      <c r="R296" s="89"/>
      <c r="S296" s="89"/>
      <c r="T296" s="89"/>
    </row>
    <row r="297" spans="2:20" s="86" customFormat="1" ht="10.199999999999999">
      <c r="B297" s="87"/>
      <c r="C297" s="87"/>
      <c r="D297" s="89"/>
      <c r="R297" s="89"/>
      <c r="S297" s="89"/>
      <c r="T297" s="89"/>
    </row>
    <row r="298" spans="2:20" s="86" customFormat="1" ht="10.199999999999999">
      <c r="B298" s="87"/>
      <c r="C298" s="87"/>
      <c r="D298" s="89"/>
      <c r="R298" s="89"/>
      <c r="S298" s="89"/>
      <c r="T298" s="89"/>
    </row>
    <row r="299" spans="2:20" s="86" customFormat="1" ht="10.199999999999999">
      <c r="B299" s="87"/>
      <c r="C299" s="87"/>
      <c r="D299" s="89"/>
      <c r="R299" s="89"/>
      <c r="S299" s="89"/>
      <c r="T299" s="89"/>
    </row>
    <row r="300" spans="2:20" s="86" customFormat="1" ht="10.199999999999999">
      <c r="B300" s="87"/>
      <c r="C300" s="87"/>
      <c r="D300" s="89"/>
      <c r="R300" s="89"/>
      <c r="S300" s="89"/>
      <c r="T300" s="89"/>
    </row>
    <row r="301" spans="2:20" s="86" customFormat="1" ht="10.199999999999999">
      <c r="B301" s="87"/>
      <c r="C301" s="87"/>
      <c r="D301" s="89"/>
      <c r="R301" s="89"/>
      <c r="S301" s="89"/>
      <c r="T301" s="89"/>
    </row>
    <row r="302" spans="2:20" s="86" customFormat="1" ht="10.199999999999999">
      <c r="B302" s="87"/>
      <c r="C302" s="87"/>
      <c r="D302" s="89"/>
      <c r="R302" s="89"/>
      <c r="S302" s="89"/>
      <c r="T302" s="89"/>
    </row>
    <row r="303" spans="2:20" s="86" customFormat="1" ht="10.199999999999999">
      <c r="B303" s="87"/>
      <c r="C303" s="87"/>
      <c r="D303" s="89"/>
      <c r="R303" s="89"/>
      <c r="S303" s="89"/>
      <c r="T303" s="89"/>
    </row>
    <row r="304" spans="2:20" s="86" customFormat="1" ht="10.199999999999999">
      <c r="B304" s="87"/>
      <c r="C304" s="87"/>
      <c r="D304" s="89"/>
      <c r="R304" s="89"/>
      <c r="S304" s="89"/>
      <c r="T304" s="89"/>
    </row>
    <row r="305" spans="2:20" s="86" customFormat="1" ht="10.199999999999999">
      <c r="B305" s="87"/>
      <c r="C305" s="87"/>
      <c r="D305" s="89"/>
      <c r="R305" s="89"/>
      <c r="S305" s="89"/>
      <c r="T305" s="89"/>
    </row>
    <row r="306" spans="2:20" s="86" customFormat="1" ht="10.199999999999999">
      <c r="B306" s="87"/>
      <c r="C306" s="87"/>
      <c r="D306" s="89"/>
      <c r="R306" s="89"/>
      <c r="S306" s="89"/>
      <c r="T306" s="89"/>
    </row>
    <row r="307" spans="2:20" s="86" customFormat="1" ht="10.199999999999999">
      <c r="B307" s="87"/>
      <c r="C307" s="87"/>
      <c r="D307" s="89"/>
      <c r="R307" s="89"/>
      <c r="S307" s="89"/>
      <c r="T307" s="89"/>
    </row>
    <row r="308" spans="2:20" s="86" customFormat="1" ht="10.199999999999999">
      <c r="B308" s="87"/>
      <c r="C308" s="87"/>
      <c r="D308" s="89"/>
      <c r="R308" s="89"/>
      <c r="S308" s="89"/>
      <c r="T308" s="89"/>
    </row>
    <row r="309" spans="2:20" s="86" customFormat="1" ht="10.199999999999999">
      <c r="B309" s="87"/>
      <c r="C309" s="87"/>
      <c r="D309" s="89"/>
      <c r="R309" s="89"/>
      <c r="S309" s="89"/>
      <c r="T309" s="89"/>
    </row>
    <row r="310" spans="2:20" s="86" customFormat="1" ht="10.199999999999999">
      <c r="B310" s="87"/>
      <c r="C310" s="87"/>
      <c r="D310" s="89"/>
      <c r="R310" s="89"/>
      <c r="S310" s="89"/>
      <c r="T310" s="89"/>
    </row>
    <row r="311" spans="2:20" s="86" customFormat="1" ht="10.199999999999999">
      <c r="B311" s="87"/>
      <c r="C311" s="87"/>
      <c r="D311" s="89"/>
      <c r="R311" s="89"/>
      <c r="S311" s="89"/>
      <c r="T311" s="89"/>
    </row>
    <row r="312" spans="2:20" s="86" customFormat="1" ht="10.199999999999999">
      <c r="B312" s="87"/>
      <c r="C312" s="87"/>
      <c r="D312" s="89"/>
      <c r="R312" s="89"/>
      <c r="S312" s="89"/>
      <c r="T312" s="89"/>
    </row>
    <row r="313" spans="2:20" s="86" customFormat="1" ht="10.199999999999999">
      <c r="B313" s="87"/>
      <c r="C313" s="87"/>
      <c r="D313" s="89"/>
      <c r="R313" s="89"/>
      <c r="S313" s="89"/>
      <c r="T313" s="89"/>
    </row>
    <row r="314" spans="2:20" s="86" customFormat="1" ht="10.199999999999999">
      <c r="B314" s="87"/>
      <c r="C314" s="87"/>
      <c r="D314" s="89"/>
      <c r="R314" s="89"/>
      <c r="S314" s="89"/>
      <c r="T314" s="89"/>
    </row>
    <row r="315" spans="2:20" s="86" customFormat="1" ht="10.199999999999999">
      <c r="B315" s="87"/>
      <c r="C315" s="87"/>
      <c r="D315" s="89"/>
      <c r="R315" s="89"/>
      <c r="S315" s="89"/>
      <c r="T315" s="89"/>
    </row>
    <row r="316" spans="2:20" s="86" customFormat="1" ht="10.199999999999999">
      <c r="B316" s="87"/>
      <c r="C316" s="87"/>
      <c r="D316" s="89"/>
      <c r="R316" s="89"/>
      <c r="S316" s="89"/>
      <c r="T316" s="89"/>
    </row>
    <row r="317" spans="2:20" s="86" customFormat="1" ht="10.199999999999999">
      <c r="B317" s="87"/>
      <c r="C317" s="87"/>
      <c r="D317" s="89"/>
      <c r="R317" s="89"/>
      <c r="S317" s="89"/>
      <c r="T317" s="89"/>
    </row>
    <row r="318" spans="2:20" s="86" customFormat="1" ht="10.199999999999999">
      <c r="B318" s="87"/>
      <c r="C318" s="87"/>
      <c r="D318" s="89"/>
      <c r="R318" s="89"/>
      <c r="S318" s="89"/>
      <c r="T318" s="89"/>
    </row>
    <row r="319" spans="2:20" s="86" customFormat="1" ht="10.199999999999999">
      <c r="B319" s="87"/>
      <c r="C319" s="87"/>
      <c r="D319" s="89"/>
      <c r="R319" s="89"/>
      <c r="S319" s="89"/>
      <c r="T319" s="89"/>
    </row>
    <row r="320" spans="2:20" s="86" customFormat="1" ht="10.199999999999999">
      <c r="B320" s="87"/>
      <c r="C320" s="87"/>
      <c r="D320" s="89"/>
      <c r="R320" s="89"/>
      <c r="S320" s="89"/>
      <c r="T320" s="89"/>
    </row>
    <row r="321" spans="2:20" s="86" customFormat="1" ht="10.199999999999999">
      <c r="B321" s="87"/>
      <c r="C321" s="87"/>
      <c r="D321" s="89"/>
      <c r="R321" s="89"/>
      <c r="S321" s="89"/>
      <c r="T321" s="89"/>
    </row>
    <row r="322" spans="2:20" s="86" customFormat="1" ht="10.199999999999999">
      <c r="B322" s="87"/>
      <c r="C322" s="87"/>
      <c r="D322" s="89"/>
      <c r="R322" s="89"/>
      <c r="S322" s="89"/>
      <c r="T322" s="89"/>
    </row>
    <row r="323" spans="2:20" s="86" customFormat="1" ht="10.199999999999999">
      <c r="B323" s="87"/>
      <c r="C323" s="87"/>
      <c r="D323" s="89"/>
      <c r="R323" s="89"/>
      <c r="S323" s="89"/>
      <c r="T323" s="89"/>
    </row>
    <row r="324" spans="2:20" s="86" customFormat="1" ht="10.199999999999999">
      <c r="B324" s="87"/>
      <c r="C324" s="87"/>
      <c r="D324" s="89"/>
      <c r="R324" s="89"/>
      <c r="S324" s="89"/>
      <c r="T324" s="89"/>
    </row>
    <row r="325" spans="2:20" s="86" customFormat="1" ht="10.199999999999999">
      <c r="B325" s="87"/>
      <c r="C325" s="87"/>
      <c r="D325" s="89"/>
      <c r="R325" s="89"/>
      <c r="S325" s="89"/>
      <c r="T325" s="89"/>
    </row>
    <row r="326" spans="2:20" s="86" customFormat="1" ht="10.199999999999999">
      <c r="B326" s="87"/>
      <c r="C326" s="87"/>
      <c r="D326" s="89"/>
      <c r="R326" s="89"/>
      <c r="S326" s="89"/>
      <c r="T326" s="89"/>
    </row>
    <row r="327" spans="2:20" s="86" customFormat="1" ht="10.199999999999999">
      <c r="B327" s="87"/>
      <c r="C327" s="87"/>
      <c r="D327" s="89"/>
      <c r="R327" s="89"/>
      <c r="S327" s="89"/>
      <c r="T327" s="89"/>
    </row>
    <row r="328" spans="2:20" s="86" customFormat="1" ht="10.199999999999999">
      <c r="B328" s="87"/>
      <c r="C328" s="87"/>
      <c r="D328" s="89"/>
      <c r="R328" s="89"/>
      <c r="S328" s="89"/>
      <c r="T328" s="89"/>
    </row>
    <row r="329" spans="2:20" s="86" customFormat="1" ht="10.199999999999999">
      <c r="B329" s="87"/>
      <c r="C329" s="87"/>
      <c r="D329" s="89"/>
      <c r="R329" s="89"/>
      <c r="S329" s="89"/>
      <c r="T329" s="89"/>
    </row>
    <row r="330" spans="2:20" s="86" customFormat="1" ht="10.199999999999999">
      <c r="B330" s="87"/>
      <c r="C330" s="87"/>
      <c r="D330" s="89"/>
      <c r="R330" s="89"/>
      <c r="S330" s="89"/>
      <c r="T330" s="89"/>
    </row>
    <row r="331" spans="2:20" s="86" customFormat="1" ht="10.199999999999999">
      <c r="B331" s="87"/>
      <c r="C331" s="87"/>
      <c r="D331" s="89"/>
      <c r="R331" s="89"/>
      <c r="S331" s="89"/>
      <c r="T331" s="89"/>
    </row>
    <row r="332" spans="2:20" s="86" customFormat="1" ht="10.199999999999999">
      <c r="B332" s="87"/>
      <c r="C332" s="87"/>
      <c r="D332" s="89"/>
      <c r="R332" s="89"/>
      <c r="S332" s="89"/>
      <c r="T332" s="89"/>
    </row>
    <row r="333" spans="2:20" s="86" customFormat="1" ht="10.199999999999999">
      <c r="B333" s="87"/>
      <c r="C333" s="87"/>
      <c r="D333" s="89"/>
      <c r="R333" s="89"/>
      <c r="S333" s="89"/>
      <c r="T333" s="89"/>
    </row>
    <row r="334" spans="2:20" s="86" customFormat="1" ht="10.199999999999999">
      <c r="B334" s="87"/>
      <c r="C334" s="87"/>
      <c r="D334" s="89"/>
      <c r="R334" s="89"/>
      <c r="S334" s="89"/>
      <c r="T334" s="89"/>
    </row>
    <row r="335" spans="2:20" s="86" customFormat="1" ht="10.199999999999999">
      <c r="B335" s="87"/>
      <c r="C335" s="87"/>
      <c r="D335" s="89"/>
      <c r="R335" s="89"/>
      <c r="S335" s="89"/>
      <c r="T335" s="89"/>
    </row>
    <row r="336" spans="2:20" s="86" customFormat="1" ht="10.199999999999999">
      <c r="B336" s="87"/>
      <c r="C336" s="87"/>
      <c r="D336" s="89"/>
      <c r="R336" s="89"/>
      <c r="S336" s="89"/>
      <c r="T336" s="89"/>
    </row>
    <row r="337" spans="2:20" s="86" customFormat="1" ht="10.199999999999999">
      <c r="B337" s="87"/>
      <c r="C337" s="87"/>
      <c r="D337" s="89"/>
      <c r="R337" s="89"/>
      <c r="S337" s="89"/>
      <c r="T337" s="89"/>
    </row>
    <row r="338" spans="2:20" s="86" customFormat="1" ht="10.199999999999999">
      <c r="B338" s="87"/>
      <c r="C338" s="87"/>
      <c r="D338" s="89"/>
      <c r="R338" s="89"/>
      <c r="S338" s="89"/>
      <c r="T338" s="89"/>
    </row>
    <row r="339" spans="2:20" s="86" customFormat="1" ht="10.199999999999999">
      <c r="B339" s="87"/>
      <c r="C339" s="87"/>
      <c r="D339" s="89"/>
      <c r="R339" s="89"/>
      <c r="S339" s="89"/>
      <c r="T339" s="89"/>
    </row>
    <row r="340" spans="2:20" s="86" customFormat="1" ht="10.199999999999999">
      <c r="B340" s="87"/>
      <c r="C340" s="87"/>
      <c r="D340" s="89"/>
      <c r="R340" s="89"/>
      <c r="S340" s="89"/>
      <c r="T340" s="89"/>
    </row>
    <row r="341" spans="2:20" s="86" customFormat="1" ht="10.199999999999999">
      <c r="B341" s="87"/>
      <c r="C341" s="87"/>
      <c r="D341" s="89"/>
      <c r="R341" s="89"/>
      <c r="S341" s="89"/>
      <c r="T341" s="89"/>
    </row>
    <row r="342" spans="2:20" s="86" customFormat="1" ht="10.199999999999999">
      <c r="B342" s="87"/>
      <c r="C342" s="87"/>
      <c r="D342" s="89"/>
      <c r="R342" s="89"/>
      <c r="S342" s="89"/>
      <c r="T342" s="89"/>
    </row>
    <row r="343" spans="2:20" s="86" customFormat="1" ht="10.199999999999999">
      <c r="B343" s="87"/>
      <c r="C343" s="87"/>
      <c r="D343" s="89"/>
      <c r="R343" s="89"/>
      <c r="S343" s="89"/>
      <c r="T343" s="89"/>
    </row>
    <row r="344" spans="2:20" s="86" customFormat="1" ht="10.199999999999999">
      <c r="B344" s="87"/>
      <c r="C344" s="87"/>
      <c r="D344" s="89"/>
      <c r="R344" s="89"/>
      <c r="S344" s="89"/>
      <c r="T344" s="89"/>
    </row>
    <row r="345" spans="2:20" s="86" customFormat="1" ht="10.199999999999999">
      <c r="B345" s="87"/>
      <c r="C345" s="87"/>
      <c r="D345" s="89"/>
      <c r="R345" s="89"/>
      <c r="S345" s="89"/>
      <c r="T345" s="89"/>
    </row>
    <row r="346" spans="2:20" s="86" customFormat="1" ht="10.199999999999999">
      <c r="B346" s="87"/>
      <c r="C346" s="87"/>
      <c r="D346" s="89"/>
      <c r="R346" s="89"/>
      <c r="S346" s="89"/>
      <c r="T346" s="89"/>
    </row>
    <row r="347" spans="2:20" s="86" customFormat="1" ht="10.199999999999999">
      <c r="B347" s="87"/>
      <c r="C347" s="87"/>
      <c r="D347" s="89"/>
      <c r="R347" s="89"/>
      <c r="S347" s="89"/>
      <c r="T347" s="89"/>
    </row>
    <row r="348" spans="2:20" s="86" customFormat="1" ht="10.199999999999999">
      <c r="B348" s="87"/>
      <c r="C348" s="87"/>
      <c r="D348" s="89"/>
      <c r="R348" s="89"/>
      <c r="S348" s="89"/>
      <c r="T348" s="89"/>
    </row>
    <row r="349" spans="2:20" s="86" customFormat="1" ht="10.199999999999999">
      <c r="B349" s="87"/>
      <c r="C349" s="87"/>
      <c r="D349" s="89"/>
      <c r="R349" s="89"/>
      <c r="S349" s="89"/>
      <c r="T349" s="89"/>
    </row>
    <row r="350" spans="2:20" s="86" customFormat="1" ht="10.199999999999999">
      <c r="B350" s="87"/>
      <c r="C350" s="87"/>
      <c r="D350" s="89"/>
      <c r="R350" s="89"/>
      <c r="S350" s="89"/>
      <c r="T350" s="89"/>
    </row>
    <row r="351" spans="2:20" s="86" customFormat="1" ht="10.199999999999999">
      <c r="B351" s="87"/>
      <c r="C351" s="87"/>
      <c r="D351" s="89"/>
      <c r="R351" s="89"/>
      <c r="S351" s="89"/>
      <c r="T351" s="89"/>
    </row>
    <row r="352" spans="2:20" s="86" customFormat="1" ht="10.199999999999999">
      <c r="B352" s="87"/>
      <c r="C352" s="87"/>
      <c r="D352" s="89"/>
      <c r="R352" s="89"/>
      <c r="S352" s="89"/>
      <c r="T352" s="89"/>
    </row>
    <row r="353" spans="2:20" s="86" customFormat="1" ht="10.199999999999999">
      <c r="B353" s="87"/>
      <c r="C353" s="87"/>
      <c r="D353" s="89"/>
      <c r="R353" s="89"/>
      <c r="S353" s="89"/>
      <c r="T353" s="89"/>
    </row>
    <row r="354" spans="2:20" s="86" customFormat="1" ht="10.199999999999999">
      <c r="B354" s="87"/>
      <c r="C354" s="87"/>
      <c r="D354" s="89"/>
      <c r="R354" s="89"/>
      <c r="S354" s="89"/>
      <c r="T354" s="89"/>
    </row>
    <row r="355" spans="2:20" s="86" customFormat="1" ht="10.199999999999999">
      <c r="B355" s="87"/>
      <c r="C355" s="87"/>
      <c r="D355" s="89"/>
      <c r="R355" s="89"/>
      <c r="S355" s="89"/>
      <c r="T355" s="89"/>
    </row>
    <row r="356" spans="2:20" s="86" customFormat="1" ht="10.199999999999999">
      <c r="B356" s="87"/>
      <c r="C356" s="87"/>
      <c r="D356" s="89"/>
      <c r="R356" s="89"/>
      <c r="S356" s="89"/>
      <c r="T356" s="89"/>
    </row>
    <row r="357" spans="2:20" s="86" customFormat="1" ht="10.199999999999999">
      <c r="B357" s="87"/>
      <c r="C357" s="87"/>
      <c r="D357" s="89"/>
      <c r="R357" s="89"/>
      <c r="S357" s="89"/>
      <c r="T357" s="89"/>
    </row>
    <row r="358" spans="2:20" s="86" customFormat="1" ht="10.199999999999999">
      <c r="B358" s="87"/>
      <c r="C358" s="87"/>
      <c r="D358" s="89"/>
      <c r="R358" s="89"/>
      <c r="S358" s="89"/>
      <c r="T358" s="89"/>
    </row>
    <row r="359" spans="2:20" s="86" customFormat="1" ht="10.199999999999999">
      <c r="B359" s="87"/>
      <c r="C359" s="87"/>
      <c r="D359" s="89"/>
      <c r="R359" s="89"/>
      <c r="S359" s="89"/>
      <c r="T359" s="89"/>
    </row>
    <row r="360" spans="2:20" s="86" customFormat="1" ht="10.199999999999999">
      <c r="B360" s="87"/>
      <c r="C360" s="87"/>
      <c r="D360" s="89"/>
      <c r="R360" s="89"/>
      <c r="S360" s="89"/>
      <c r="T360" s="89"/>
    </row>
    <row r="361" spans="2:20" s="86" customFormat="1" ht="10.199999999999999">
      <c r="B361" s="87"/>
      <c r="C361" s="87"/>
      <c r="D361" s="89"/>
      <c r="R361" s="89"/>
      <c r="S361" s="89"/>
      <c r="T361" s="89"/>
    </row>
    <row r="362" spans="2:20" s="86" customFormat="1" ht="10.199999999999999">
      <c r="B362" s="87"/>
      <c r="C362" s="87"/>
      <c r="D362" s="89"/>
      <c r="R362" s="89"/>
      <c r="S362" s="89"/>
      <c r="T362" s="89"/>
    </row>
    <row r="363" spans="2:20" s="86" customFormat="1" ht="10.199999999999999">
      <c r="B363" s="87"/>
      <c r="C363" s="87"/>
      <c r="D363" s="89"/>
      <c r="R363" s="89"/>
      <c r="S363" s="89"/>
      <c r="T363" s="89"/>
    </row>
    <row r="364" spans="2:20" s="86" customFormat="1" ht="10.199999999999999">
      <c r="B364" s="87"/>
      <c r="C364" s="87"/>
      <c r="D364" s="89"/>
      <c r="R364" s="89"/>
      <c r="S364" s="89"/>
      <c r="T364" s="89"/>
    </row>
    <row r="365" spans="2:20" s="86" customFormat="1" ht="10.199999999999999">
      <c r="B365" s="87"/>
      <c r="C365" s="87"/>
      <c r="D365" s="89"/>
      <c r="R365" s="89"/>
      <c r="S365" s="89"/>
      <c r="T365" s="89"/>
    </row>
    <row r="366" spans="2:20" s="86" customFormat="1" ht="10.199999999999999">
      <c r="B366" s="87"/>
      <c r="C366" s="87"/>
      <c r="D366" s="89"/>
      <c r="R366" s="89"/>
      <c r="S366" s="89"/>
      <c r="T366" s="89"/>
    </row>
    <row r="367" spans="2:20" s="86" customFormat="1" ht="10.199999999999999">
      <c r="B367" s="87"/>
      <c r="C367" s="87"/>
      <c r="D367" s="89"/>
      <c r="R367" s="89"/>
      <c r="S367" s="89"/>
      <c r="T367" s="89"/>
    </row>
    <row r="368" spans="2:20" s="86" customFormat="1" ht="10.199999999999999">
      <c r="B368" s="87"/>
      <c r="C368" s="87"/>
      <c r="D368" s="89"/>
      <c r="R368" s="89"/>
      <c r="S368" s="89"/>
      <c r="T368" s="89"/>
    </row>
    <row r="369" spans="2:20" s="86" customFormat="1" ht="10.199999999999999">
      <c r="B369" s="87"/>
      <c r="C369" s="87"/>
      <c r="D369" s="89"/>
      <c r="R369" s="89"/>
      <c r="S369" s="89"/>
      <c r="T369" s="89"/>
    </row>
    <row r="370" spans="2:20" s="86" customFormat="1" ht="10.199999999999999">
      <c r="B370" s="87"/>
      <c r="C370" s="87"/>
      <c r="D370" s="89"/>
      <c r="R370" s="89"/>
      <c r="S370" s="89"/>
      <c r="T370" s="89"/>
    </row>
    <row r="371" spans="2:20" s="86" customFormat="1" ht="10.199999999999999">
      <c r="B371" s="87"/>
      <c r="C371" s="87"/>
      <c r="D371" s="89"/>
      <c r="R371" s="89"/>
      <c r="S371" s="89"/>
      <c r="T371" s="89"/>
    </row>
    <row r="372" spans="2:20" s="86" customFormat="1" ht="10.199999999999999">
      <c r="B372" s="87"/>
      <c r="C372" s="87"/>
      <c r="D372" s="89"/>
      <c r="R372" s="89"/>
      <c r="S372" s="89"/>
      <c r="T372" s="89"/>
    </row>
    <row r="373" spans="2:20" s="86" customFormat="1" ht="10.199999999999999">
      <c r="B373" s="87"/>
      <c r="C373" s="87"/>
      <c r="D373" s="89"/>
      <c r="R373" s="89"/>
      <c r="S373" s="89"/>
      <c r="T373" s="89"/>
    </row>
    <row r="374" spans="2:20" s="86" customFormat="1" ht="10.199999999999999">
      <c r="B374" s="87"/>
      <c r="C374" s="87"/>
      <c r="D374" s="89"/>
      <c r="R374" s="89"/>
      <c r="S374" s="89"/>
      <c r="T374" s="89"/>
    </row>
    <row r="375" spans="2:20" s="86" customFormat="1" ht="10.199999999999999">
      <c r="B375" s="87"/>
      <c r="C375" s="87"/>
      <c r="D375" s="89"/>
      <c r="R375" s="89"/>
      <c r="S375" s="89"/>
      <c r="T375" s="89"/>
    </row>
    <row r="376" spans="2:20" s="86" customFormat="1" ht="10.199999999999999">
      <c r="B376" s="87"/>
      <c r="C376" s="87"/>
      <c r="D376" s="89"/>
      <c r="R376" s="89"/>
      <c r="S376" s="89"/>
      <c r="T376" s="89"/>
    </row>
    <row r="377" spans="2:20" s="86" customFormat="1" ht="10.199999999999999">
      <c r="B377" s="87"/>
      <c r="C377" s="87"/>
      <c r="D377" s="89"/>
      <c r="R377" s="89"/>
      <c r="S377" s="89"/>
      <c r="T377" s="89"/>
    </row>
    <row r="378" spans="2:20" s="86" customFormat="1" ht="10.199999999999999">
      <c r="B378" s="87"/>
      <c r="C378" s="87"/>
      <c r="D378" s="89"/>
      <c r="R378" s="89"/>
      <c r="S378" s="89"/>
      <c r="T378" s="89"/>
    </row>
    <row r="379" spans="2:20" s="86" customFormat="1" ht="10.199999999999999">
      <c r="B379" s="87"/>
      <c r="C379" s="87"/>
      <c r="D379" s="89"/>
      <c r="R379" s="89"/>
      <c r="S379" s="89"/>
      <c r="T379" s="89"/>
    </row>
    <row r="380" spans="2:20" s="86" customFormat="1" ht="10.199999999999999">
      <c r="B380" s="87"/>
      <c r="C380" s="87"/>
      <c r="D380" s="89"/>
      <c r="R380" s="89"/>
      <c r="S380" s="89"/>
      <c r="T380" s="89"/>
    </row>
    <row r="381" spans="2:20" s="86" customFormat="1" ht="10.199999999999999">
      <c r="B381" s="87"/>
      <c r="C381" s="87"/>
      <c r="D381" s="89"/>
      <c r="R381" s="89"/>
      <c r="S381" s="89"/>
      <c r="T381" s="89"/>
    </row>
    <row r="382" spans="2:20" s="86" customFormat="1" ht="10.199999999999999">
      <c r="B382" s="87"/>
      <c r="C382" s="87"/>
      <c r="D382" s="89"/>
      <c r="R382" s="89"/>
      <c r="S382" s="89"/>
      <c r="T382" s="89"/>
    </row>
    <row r="383" spans="2:20" s="86" customFormat="1" ht="10.199999999999999">
      <c r="B383" s="87"/>
      <c r="C383" s="87"/>
      <c r="D383" s="89"/>
      <c r="R383" s="89"/>
      <c r="S383" s="89"/>
      <c r="T383" s="89"/>
    </row>
    <row r="384" spans="2:20" s="86" customFormat="1" ht="10.199999999999999">
      <c r="B384" s="87"/>
      <c r="C384" s="87"/>
      <c r="D384" s="89"/>
      <c r="R384" s="89"/>
      <c r="S384" s="89"/>
      <c r="T384" s="89"/>
    </row>
    <row r="385" spans="2:20" s="86" customFormat="1" ht="10.199999999999999">
      <c r="B385" s="87"/>
      <c r="C385" s="87"/>
      <c r="D385" s="89"/>
      <c r="R385" s="89"/>
      <c r="S385" s="89"/>
      <c r="T385" s="89"/>
    </row>
    <row r="386" spans="2:20" s="86" customFormat="1" ht="10.199999999999999">
      <c r="B386" s="87"/>
      <c r="C386" s="87"/>
      <c r="D386" s="89"/>
      <c r="R386" s="89"/>
      <c r="S386" s="89"/>
      <c r="T386" s="89"/>
    </row>
    <row r="387" spans="2:20" s="86" customFormat="1" ht="10.199999999999999">
      <c r="B387" s="87"/>
      <c r="C387" s="87"/>
      <c r="D387" s="89"/>
      <c r="R387" s="89"/>
      <c r="S387" s="89"/>
      <c r="T387" s="89"/>
    </row>
    <row r="388" spans="2:20" s="86" customFormat="1" ht="10.199999999999999">
      <c r="B388" s="87"/>
      <c r="C388" s="87"/>
      <c r="D388" s="89"/>
      <c r="R388" s="89"/>
      <c r="S388" s="89"/>
      <c r="T388" s="89"/>
    </row>
    <row r="389" spans="2:20" s="86" customFormat="1" ht="10.199999999999999">
      <c r="B389" s="87"/>
      <c r="C389" s="87"/>
      <c r="D389" s="89"/>
      <c r="R389" s="89"/>
      <c r="S389" s="89"/>
      <c r="T389" s="89"/>
    </row>
    <row r="390" spans="2:20" s="86" customFormat="1" ht="10.199999999999999">
      <c r="B390" s="87"/>
      <c r="C390" s="87"/>
      <c r="D390" s="89"/>
      <c r="R390" s="89"/>
      <c r="S390" s="89"/>
      <c r="T390" s="89"/>
    </row>
    <row r="391" spans="2:20" s="86" customFormat="1" ht="10.199999999999999">
      <c r="B391" s="87"/>
      <c r="C391" s="87"/>
      <c r="D391" s="89"/>
      <c r="R391" s="89"/>
      <c r="S391" s="89"/>
      <c r="T391" s="89"/>
    </row>
    <row r="392" spans="2:20" s="86" customFormat="1" ht="10.199999999999999">
      <c r="B392" s="87"/>
      <c r="C392" s="87"/>
      <c r="D392" s="89"/>
      <c r="R392" s="89"/>
      <c r="S392" s="89"/>
      <c r="T392" s="89"/>
    </row>
    <row r="393" spans="2:20" s="86" customFormat="1" ht="10.199999999999999">
      <c r="B393" s="87"/>
      <c r="C393" s="87"/>
      <c r="D393" s="89"/>
      <c r="R393" s="89"/>
      <c r="S393" s="89"/>
      <c r="T393" s="89"/>
    </row>
    <row r="394" spans="2:20" s="86" customFormat="1" ht="10.199999999999999">
      <c r="B394" s="87"/>
      <c r="C394" s="87"/>
      <c r="D394" s="89"/>
      <c r="R394" s="89"/>
      <c r="S394" s="89"/>
      <c r="T394" s="89"/>
    </row>
    <row r="395" spans="2:20" s="86" customFormat="1" ht="10.199999999999999">
      <c r="B395" s="87"/>
      <c r="C395" s="87"/>
      <c r="D395" s="89"/>
      <c r="R395" s="89"/>
      <c r="S395" s="89"/>
      <c r="T395" s="89"/>
    </row>
    <row r="396" spans="2:20" s="86" customFormat="1" ht="10.199999999999999">
      <c r="B396" s="87"/>
      <c r="C396" s="87"/>
      <c r="D396" s="89"/>
      <c r="R396" s="89"/>
      <c r="S396" s="89"/>
      <c r="T396" s="89"/>
    </row>
    <row r="397" spans="2:20" s="86" customFormat="1" ht="10.199999999999999">
      <c r="B397" s="87"/>
      <c r="C397" s="87"/>
      <c r="D397" s="89"/>
      <c r="R397" s="89"/>
      <c r="S397" s="89"/>
      <c r="T397" s="89"/>
    </row>
    <row r="398" spans="2:20" s="86" customFormat="1" ht="10.199999999999999">
      <c r="B398" s="87"/>
      <c r="C398" s="87"/>
      <c r="D398" s="89"/>
      <c r="R398" s="89"/>
      <c r="S398" s="89"/>
      <c r="T398" s="89"/>
    </row>
    <row r="399" spans="2:20" s="86" customFormat="1" ht="10.199999999999999">
      <c r="B399" s="87"/>
      <c r="C399" s="87"/>
      <c r="D399" s="89"/>
      <c r="R399" s="89"/>
      <c r="S399" s="89"/>
      <c r="T399" s="89"/>
    </row>
    <row r="400" spans="2:20" s="86" customFormat="1" ht="10.199999999999999">
      <c r="B400" s="87"/>
      <c r="C400" s="87"/>
      <c r="D400" s="89"/>
      <c r="R400" s="89"/>
      <c r="S400" s="89"/>
      <c r="T400" s="89"/>
    </row>
    <row r="401" spans="2:20" s="86" customFormat="1" ht="10.199999999999999">
      <c r="B401" s="87"/>
      <c r="C401" s="87"/>
      <c r="D401" s="89"/>
      <c r="R401" s="89"/>
      <c r="S401" s="89"/>
      <c r="T401" s="89"/>
    </row>
    <row r="402" spans="2:20" s="86" customFormat="1" ht="10.199999999999999">
      <c r="B402" s="87"/>
      <c r="C402" s="87"/>
      <c r="D402" s="89"/>
      <c r="R402" s="89"/>
      <c r="S402" s="89"/>
      <c r="T402" s="89"/>
    </row>
    <row r="403" spans="2:20" s="86" customFormat="1" ht="10.199999999999999">
      <c r="B403" s="87"/>
      <c r="C403" s="87"/>
      <c r="D403" s="89"/>
      <c r="R403" s="89"/>
      <c r="S403" s="89"/>
      <c r="T403" s="89"/>
    </row>
    <row r="404" spans="2:20" s="86" customFormat="1" ht="10.199999999999999">
      <c r="B404" s="87"/>
      <c r="C404" s="87"/>
      <c r="D404" s="89"/>
      <c r="R404" s="89"/>
      <c r="S404" s="89"/>
      <c r="T404" s="89"/>
    </row>
    <row r="405" spans="2:20" s="86" customFormat="1" ht="10.199999999999999">
      <c r="B405" s="87"/>
      <c r="C405" s="87"/>
      <c r="D405" s="89"/>
      <c r="R405" s="89"/>
      <c r="S405" s="89"/>
      <c r="T405" s="89"/>
    </row>
    <row r="406" spans="2:20" s="86" customFormat="1" ht="10.199999999999999">
      <c r="B406" s="87"/>
      <c r="C406" s="87"/>
      <c r="D406" s="89"/>
      <c r="R406" s="89"/>
      <c r="S406" s="89"/>
      <c r="T406" s="89"/>
    </row>
    <row r="407" spans="2:20" s="86" customFormat="1" ht="10.199999999999999">
      <c r="B407" s="87"/>
      <c r="C407" s="87"/>
      <c r="D407" s="89"/>
      <c r="R407" s="89"/>
      <c r="S407" s="89"/>
      <c r="T407" s="89"/>
    </row>
    <row r="408" spans="2:20" s="86" customFormat="1" ht="10.199999999999999">
      <c r="B408" s="87"/>
      <c r="C408" s="87"/>
      <c r="D408" s="89"/>
      <c r="R408" s="89"/>
      <c r="S408" s="89"/>
      <c r="T408" s="89"/>
    </row>
    <row r="409" spans="2:20" s="86" customFormat="1" ht="10.199999999999999">
      <c r="B409" s="87"/>
      <c r="C409" s="87"/>
      <c r="D409" s="89"/>
      <c r="R409" s="89"/>
      <c r="S409" s="89"/>
      <c r="T409" s="89"/>
    </row>
    <row r="410" spans="2:20" s="86" customFormat="1" ht="10.199999999999999">
      <c r="B410" s="87"/>
      <c r="C410" s="87"/>
      <c r="D410" s="89"/>
      <c r="R410" s="89"/>
      <c r="S410" s="89"/>
      <c r="T410" s="89"/>
    </row>
    <row r="411" spans="2:20" s="86" customFormat="1" ht="10.199999999999999">
      <c r="B411" s="87"/>
      <c r="C411" s="87"/>
      <c r="D411" s="89"/>
      <c r="R411" s="89"/>
      <c r="S411" s="89"/>
      <c r="T411" s="89"/>
    </row>
    <row r="412" spans="2:20" s="86" customFormat="1" ht="10.199999999999999">
      <c r="B412" s="87"/>
      <c r="C412" s="87"/>
      <c r="D412" s="89"/>
      <c r="R412" s="89"/>
      <c r="S412" s="89"/>
      <c r="T412" s="89"/>
    </row>
    <row r="413" spans="2:20" s="86" customFormat="1" ht="10.199999999999999">
      <c r="B413" s="87"/>
      <c r="C413" s="87"/>
      <c r="D413" s="89"/>
      <c r="R413" s="89"/>
      <c r="S413" s="89"/>
      <c r="T413" s="89"/>
    </row>
    <row r="414" spans="2:20" s="86" customFormat="1" ht="10.199999999999999">
      <c r="B414" s="87"/>
      <c r="C414" s="87"/>
      <c r="D414" s="89"/>
      <c r="R414" s="89"/>
      <c r="S414" s="89"/>
      <c r="T414" s="89"/>
    </row>
    <row r="415" spans="2:20" s="86" customFormat="1" ht="10.199999999999999">
      <c r="B415" s="87"/>
      <c r="C415" s="87"/>
      <c r="D415" s="89"/>
      <c r="R415" s="89"/>
      <c r="S415" s="89"/>
      <c r="T415" s="89"/>
    </row>
    <row r="416" spans="2:20" s="86" customFormat="1" ht="10.199999999999999">
      <c r="B416" s="87"/>
      <c r="C416" s="87"/>
      <c r="D416" s="89"/>
      <c r="R416" s="89"/>
      <c r="S416" s="89"/>
      <c r="T416" s="89"/>
    </row>
    <row r="417" spans="2:20" s="86" customFormat="1" ht="10.199999999999999">
      <c r="B417" s="87"/>
      <c r="C417" s="87"/>
      <c r="D417" s="89"/>
      <c r="R417" s="89"/>
      <c r="S417" s="89"/>
      <c r="T417" s="89"/>
    </row>
    <row r="418" spans="2:20" s="86" customFormat="1" ht="10.199999999999999">
      <c r="B418" s="87"/>
      <c r="C418" s="87"/>
      <c r="D418" s="89"/>
      <c r="R418" s="89"/>
      <c r="S418" s="89"/>
      <c r="T418" s="89"/>
    </row>
    <row r="419" spans="2:20" s="86" customFormat="1" ht="10.199999999999999">
      <c r="B419" s="87"/>
      <c r="C419" s="87"/>
      <c r="D419" s="89"/>
      <c r="R419" s="89"/>
      <c r="S419" s="89"/>
      <c r="T419" s="89"/>
    </row>
    <row r="420" spans="2:20" s="86" customFormat="1" ht="10.199999999999999">
      <c r="B420" s="87"/>
      <c r="C420" s="87"/>
      <c r="D420" s="89"/>
      <c r="R420" s="89"/>
      <c r="S420" s="89"/>
      <c r="T420" s="89"/>
    </row>
    <row r="421" spans="2:20" s="86" customFormat="1" ht="10.199999999999999">
      <c r="B421" s="87"/>
      <c r="C421" s="87"/>
      <c r="D421" s="89"/>
      <c r="R421" s="89"/>
      <c r="S421" s="89"/>
      <c r="T421" s="89"/>
    </row>
    <row r="422" spans="2:20" s="86" customFormat="1" ht="10.199999999999999">
      <c r="B422" s="87"/>
      <c r="C422" s="87"/>
      <c r="D422" s="89"/>
      <c r="R422" s="89"/>
      <c r="S422" s="89"/>
      <c r="T422" s="89"/>
    </row>
    <row r="423" spans="2:20" s="86" customFormat="1" ht="10.199999999999999">
      <c r="B423" s="87"/>
      <c r="C423" s="87"/>
      <c r="D423" s="89"/>
      <c r="R423" s="89"/>
      <c r="S423" s="89"/>
      <c r="T423" s="89"/>
    </row>
    <row r="424" spans="2:20" s="86" customFormat="1" ht="10.199999999999999">
      <c r="B424" s="87"/>
      <c r="C424" s="87"/>
      <c r="D424" s="89"/>
      <c r="R424" s="89"/>
      <c r="S424" s="89"/>
      <c r="T424" s="89"/>
    </row>
    <row r="425" spans="2:20" s="86" customFormat="1" ht="10.199999999999999">
      <c r="B425" s="87"/>
      <c r="C425" s="87"/>
      <c r="D425" s="89"/>
      <c r="R425" s="89"/>
      <c r="S425" s="89"/>
      <c r="T425" s="89"/>
    </row>
    <row r="426" spans="2:20" s="86" customFormat="1" ht="10.199999999999999">
      <c r="B426" s="87"/>
      <c r="C426" s="87"/>
      <c r="D426" s="89"/>
      <c r="R426" s="89"/>
      <c r="S426" s="89"/>
      <c r="T426" s="89"/>
    </row>
    <row r="427" spans="2:20" s="86" customFormat="1" ht="10.199999999999999">
      <c r="B427" s="87"/>
      <c r="C427" s="87"/>
      <c r="D427" s="89"/>
      <c r="R427" s="89"/>
      <c r="S427" s="89"/>
      <c r="T427" s="89"/>
    </row>
    <row r="428" spans="2:20" s="86" customFormat="1" ht="10.199999999999999">
      <c r="B428" s="87"/>
      <c r="C428" s="87"/>
      <c r="D428" s="89"/>
      <c r="R428" s="89"/>
      <c r="S428" s="89"/>
      <c r="T428" s="89"/>
    </row>
    <row r="429" spans="2:20" s="86" customFormat="1" ht="10.199999999999999">
      <c r="B429" s="87"/>
      <c r="C429" s="87"/>
      <c r="D429" s="89"/>
      <c r="R429" s="89"/>
      <c r="S429" s="89"/>
      <c r="T429" s="89"/>
    </row>
    <row r="430" spans="2:20" s="86" customFormat="1" ht="10.199999999999999">
      <c r="B430" s="87"/>
      <c r="C430" s="87"/>
      <c r="D430" s="89"/>
      <c r="R430" s="89"/>
      <c r="S430" s="89"/>
      <c r="T430" s="89"/>
    </row>
    <row r="431" spans="2:20" s="86" customFormat="1" ht="10.199999999999999">
      <c r="B431" s="87"/>
      <c r="C431" s="87"/>
      <c r="D431" s="89"/>
      <c r="R431" s="89"/>
      <c r="S431" s="89"/>
      <c r="T431" s="89"/>
    </row>
    <row r="432" spans="2:20" s="86" customFormat="1" ht="10.199999999999999">
      <c r="B432" s="87"/>
      <c r="C432" s="87"/>
      <c r="D432" s="89"/>
      <c r="R432" s="89"/>
      <c r="S432" s="89"/>
      <c r="T432" s="89"/>
    </row>
    <row r="433" spans="2:20" s="86" customFormat="1" ht="10.199999999999999">
      <c r="B433" s="87"/>
      <c r="C433" s="87"/>
      <c r="D433" s="89"/>
      <c r="R433" s="89"/>
      <c r="S433" s="89"/>
      <c r="T433" s="89"/>
    </row>
    <row r="434" spans="2:20" s="86" customFormat="1" ht="10.199999999999999">
      <c r="B434" s="87"/>
      <c r="C434" s="87"/>
      <c r="D434" s="89"/>
      <c r="R434" s="89"/>
      <c r="S434" s="89"/>
      <c r="T434" s="89"/>
    </row>
    <row r="435" spans="2:20" s="86" customFormat="1" ht="10.199999999999999">
      <c r="B435" s="87"/>
      <c r="C435" s="87"/>
      <c r="D435" s="89"/>
      <c r="R435" s="89"/>
      <c r="S435" s="89"/>
      <c r="T435" s="89"/>
    </row>
    <row r="436" spans="2:20" s="86" customFormat="1" ht="10.199999999999999">
      <c r="B436" s="87"/>
      <c r="C436" s="87"/>
      <c r="D436" s="89"/>
      <c r="R436" s="89"/>
      <c r="S436" s="89"/>
      <c r="T436" s="89"/>
    </row>
    <row r="437" spans="2:20" s="86" customFormat="1" ht="10.199999999999999">
      <c r="B437" s="87"/>
      <c r="C437" s="87"/>
      <c r="D437" s="89"/>
      <c r="R437" s="89"/>
      <c r="S437" s="89"/>
      <c r="T437" s="89"/>
    </row>
    <row r="438" spans="2:20" s="86" customFormat="1" ht="10.199999999999999">
      <c r="B438" s="87"/>
      <c r="C438" s="87"/>
      <c r="D438" s="89"/>
      <c r="R438" s="89"/>
      <c r="S438" s="89"/>
      <c r="T438" s="89"/>
    </row>
    <row r="439" spans="2:20" s="86" customFormat="1" ht="10.199999999999999">
      <c r="B439" s="87"/>
      <c r="C439" s="87"/>
      <c r="D439" s="89"/>
      <c r="R439" s="89"/>
      <c r="S439" s="89"/>
      <c r="T439" s="89"/>
    </row>
    <row r="440" spans="2:20" s="86" customFormat="1" ht="10.199999999999999">
      <c r="B440" s="87"/>
      <c r="C440" s="87"/>
      <c r="D440" s="89"/>
      <c r="R440" s="89"/>
      <c r="S440" s="89"/>
      <c r="T440" s="89"/>
    </row>
    <row r="441" spans="2:20" s="86" customFormat="1" ht="10.199999999999999">
      <c r="B441" s="87"/>
      <c r="C441" s="87"/>
      <c r="D441" s="89"/>
      <c r="R441" s="89"/>
      <c r="S441" s="89"/>
      <c r="T441" s="89"/>
    </row>
    <row r="442" spans="2:20" s="86" customFormat="1" ht="10.199999999999999">
      <c r="B442" s="87"/>
      <c r="C442" s="87"/>
      <c r="D442" s="89"/>
      <c r="R442" s="89"/>
      <c r="S442" s="89"/>
      <c r="T442" s="89"/>
    </row>
    <row r="443" spans="2:20" s="86" customFormat="1" ht="10.199999999999999">
      <c r="B443" s="87"/>
      <c r="C443" s="87"/>
      <c r="D443" s="89"/>
      <c r="R443" s="89"/>
      <c r="S443" s="89"/>
      <c r="T443" s="89"/>
    </row>
    <row r="444" spans="2:20" s="86" customFormat="1" ht="10.199999999999999">
      <c r="B444" s="87"/>
      <c r="C444" s="87"/>
      <c r="D444" s="89"/>
      <c r="R444" s="89"/>
      <c r="S444" s="89"/>
      <c r="T444" s="89"/>
    </row>
    <row r="445" spans="2:20" s="86" customFormat="1" ht="10.199999999999999">
      <c r="B445" s="87"/>
      <c r="C445" s="87"/>
      <c r="D445" s="89"/>
      <c r="R445" s="89"/>
      <c r="S445" s="89"/>
      <c r="T445" s="89"/>
    </row>
    <row r="446" spans="2:20" s="86" customFormat="1" ht="10.199999999999999">
      <c r="B446" s="87"/>
      <c r="C446" s="87"/>
      <c r="D446" s="89"/>
      <c r="R446" s="89"/>
      <c r="S446" s="89"/>
      <c r="T446" s="89"/>
    </row>
    <row r="447" spans="2:20" s="86" customFormat="1" ht="10.199999999999999">
      <c r="B447" s="87"/>
      <c r="C447" s="87"/>
      <c r="D447" s="89"/>
      <c r="R447" s="89"/>
      <c r="S447" s="89"/>
      <c r="T447" s="89"/>
    </row>
    <row r="448" spans="2:20" s="86" customFormat="1" ht="10.199999999999999">
      <c r="B448" s="87"/>
      <c r="C448" s="87"/>
      <c r="D448" s="89"/>
      <c r="R448" s="89"/>
      <c r="S448" s="89"/>
      <c r="T448" s="89"/>
    </row>
    <row r="449" spans="2:20" s="86" customFormat="1" ht="10.199999999999999">
      <c r="B449" s="87"/>
      <c r="C449" s="87"/>
      <c r="D449" s="89"/>
      <c r="R449" s="89"/>
      <c r="S449" s="89"/>
      <c r="T449" s="89"/>
    </row>
    <row r="450" spans="2:20" s="86" customFormat="1" ht="10.199999999999999">
      <c r="B450" s="87"/>
      <c r="C450" s="87"/>
      <c r="D450" s="89"/>
      <c r="R450" s="89"/>
      <c r="S450" s="89"/>
      <c r="T450" s="89"/>
    </row>
    <row r="451" spans="2:20" s="86" customFormat="1" ht="10.199999999999999">
      <c r="B451" s="87"/>
      <c r="C451" s="87"/>
      <c r="D451" s="89"/>
      <c r="R451" s="89"/>
      <c r="S451" s="89"/>
      <c r="T451" s="89"/>
    </row>
    <row r="452" spans="2:20" s="86" customFormat="1" ht="10.199999999999999">
      <c r="B452" s="87"/>
      <c r="C452" s="87"/>
      <c r="D452" s="89"/>
      <c r="R452" s="89"/>
      <c r="S452" s="89"/>
      <c r="T452" s="89"/>
    </row>
    <row r="453" spans="2:20" s="86" customFormat="1" ht="10.199999999999999">
      <c r="B453" s="87"/>
      <c r="C453" s="87"/>
      <c r="D453" s="89"/>
      <c r="R453" s="89"/>
      <c r="S453" s="89"/>
      <c r="T453" s="89"/>
    </row>
    <row r="454" spans="2:20" s="86" customFormat="1" ht="10.199999999999999">
      <c r="B454" s="87"/>
      <c r="C454" s="87"/>
      <c r="D454" s="89"/>
      <c r="R454" s="89"/>
      <c r="S454" s="89"/>
      <c r="T454" s="89"/>
    </row>
    <row r="455" spans="2:20" s="86" customFormat="1" ht="10.199999999999999">
      <c r="B455" s="87"/>
      <c r="C455" s="87"/>
      <c r="D455" s="89"/>
      <c r="R455" s="89"/>
      <c r="S455" s="89"/>
      <c r="T455" s="89"/>
    </row>
    <row r="456" spans="2:20" s="86" customFormat="1" ht="10.199999999999999">
      <c r="B456" s="87"/>
      <c r="C456" s="87"/>
      <c r="D456" s="89"/>
      <c r="R456" s="89"/>
      <c r="S456" s="89"/>
      <c r="T456" s="89"/>
    </row>
    <row r="457" spans="2:20" s="86" customFormat="1" ht="10.199999999999999">
      <c r="B457" s="87"/>
      <c r="C457" s="87"/>
      <c r="D457" s="89"/>
      <c r="R457" s="89"/>
      <c r="S457" s="89"/>
      <c r="T457" s="89"/>
    </row>
    <row r="458" spans="2:20" s="86" customFormat="1" ht="10.199999999999999">
      <c r="B458" s="87"/>
      <c r="C458" s="87"/>
      <c r="D458" s="89"/>
      <c r="R458" s="89"/>
      <c r="S458" s="89"/>
      <c r="T458" s="89"/>
    </row>
    <row r="459" spans="2:20" s="86" customFormat="1" ht="10.199999999999999">
      <c r="B459" s="87"/>
      <c r="C459" s="87"/>
      <c r="D459" s="89"/>
      <c r="R459" s="89"/>
      <c r="S459" s="89"/>
      <c r="T459" s="89"/>
    </row>
    <row r="460" spans="2:20" s="86" customFormat="1" ht="10.199999999999999">
      <c r="B460" s="87"/>
      <c r="C460" s="87"/>
      <c r="D460" s="89"/>
      <c r="R460" s="89"/>
      <c r="S460" s="89"/>
      <c r="T460" s="89"/>
    </row>
    <row r="461" spans="2:20" s="86" customFormat="1" ht="10.199999999999999">
      <c r="B461" s="87"/>
      <c r="C461" s="87"/>
      <c r="D461" s="89"/>
      <c r="R461" s="89"/>
      <c r="S461" s="89"/>
      <c r="T461" s="89"/>
    </row>
    <row r="462" spans="2:20" s="86" customFormat="1" ht="10.199999999999999">
      <c r="B462" s="87"/>
      <c r="C462" s="87"/>
      <c r="D462" s="89"/>
      <c r="R462" s="89"/>
      <c r="S462" s="89"/>
      <c r="T462" s="89"/>
    </row>
    <row r="463" spans="2:20" s="86" customFormat="1" ht="10.199999999999999">
      <c r="B463" s="87"/>
      <c r="C463" s="87"/>
      <c r="D463" s="89"/>
      <c r="R463" s="89"/>
      <c r="S463" s="89"/>
      <c r="T463" s="89"/>
    </row>
    <row r="464" spans="2:20" s="86" customFormat="1" ht="10.199999999999999">
      <c r="B464" s="87"/>
      <c r="C464" s="87"/>
      <c r="D464" s="89"/>
      <c r="R464" s="89"/>
      <c r="S464" s="89"/>
      <c r="T464" s="89"/>
    </row>
    <row r="465" spans="2:20" s="86" customFormat="1" ht="10.199999999999999">
      <c r="B465" s="87"/>
      <c r="C465" s="87"/>
      <c r="D465" s="89"/>
      <c r="R465" s="89"/>
      <c r="S465" s="89"/>
      <c r="T465" s="89"/>
    </row>
    <row r="466" spans="2:20" s="86" customFormat="1" ht="10.199999999999999">
      <c r="B466" s="87"/>
      <c r="C466" s="87"/>
      <c r="D466" s="89"/>
      <c r="R466" s="89"/>
      <c r="S466" s="89"/>
      <c r="T466" s="89"/>
    </row>
    <row r="467" spans="2:20" s="86" customFormat="1" ht="10.199999999999999">
      <c r="B467" s="87"/>
      <c r="C467" s="87"/>
      <c r="D467" s="89"/>
      <c r="R467" s="89"/>
      <c r="S467" s="89"/>
      <c r="T467" s="89"/>
    </row>
    <row r="468" spans="2:20" s="86" customFormat="1" ht="10.199999999999999">
      <c r="B468" s="87"/>
      <c r="C468" s="87"/>
      <c r="D468" s="89"/>
      <c r="R468" s="89"/>
      <c r="S468" s="89"/>
      <c r="T468" s="89"/>
    </row>
    <row r="469" spans="2:20" s="86" customFormat="1" ht="10.199999999999999">
      <c r="B469" s="87"/>
      <c r="C469" s="87"/>
      <c r="D469" s="89"/>
      <c r="R469" s="89"/>
      <c r="S469" s="89"/>
      <c r="T469" s="89"/>
    </row>
    <row r="470" spans="2:20" s="86" customFormat="1" ht="10.199999999999999">
      <c r="B470" s="87"/>
      <c r="C470" s="87"/>
      <c r="D470" s="89"/>
      <c r="R470" s="89"/>
      <c r="S470" s="89"/>
      <c r="T470" s="89"/>
    </row>
    <row r="471" spans="2:20" s="86" customFormat="1" ht="10.199999999999999">
      <c r="B471" s="87"/>
      <c r="C471" s="87"/>
      <c r="D471" s="89"/>
      <c r="R471" s="89"/>
      <c r="S471" s="89"/>
      <c r="T471" s="89"/>
    </row>
    <row r="472" spans="2:20" s="86" customFormat="1" ht="10.199999999999999">
      <c r="B472" s="87"/>
      <c r="C472" s="87"/>
      <c r="D472" s="89"/>
      <c r="R472" s="89"/>
      <c r="S472" s="89"/>
      <c r="T472" s="89"/>
    </row>
    <row r="473" spans="2:20" s="86" customFormat="1" ht="10.199999999999999">
      <c r="B473" s="87"/>
      <c r="C473" s="87"/>
      <c r="D473" s="89"/>
      <c r="R473" s="89"/>
      <c r="S473" s="89"/>
      <c r="T473" s="89"/>
    </row>
    <row r="474" spans="2:20" s="86" customFormat="1" ht="10.199999999999999">
      <c r="B474" s="87"/>
      <c r="C474" s="87"/>
      <c r="D474" s="89"/>
      <c r="R474" s="89"/>
      <c r="S474" s="89"/>
      <c r="T474" s="89"/>
    </row>
    <row r="475" spans="2:20" s="86" customFormat="1" ht="10.199999999999999">
      <c r="B475" s="87"/>
      <c r="C475" s="87"/>
      <c r="D475" s="89"/>
      <c r="R475" s="89"/>
      <c r="S475" s="89"/>
      <c r="T475" s="89"/>
    </row>
    <row r="476" spans="2:20" s="86" customFormat="1" ht="10.199999999999999">
      <c r="B476" s="87"/>
      <c r="C476" s="87"/>
      <c r="D476" s="89"/>
      <c r="R476" s="89"/>
      <c r="S476" s="89"/>
      <c r="T476" s="89"/>
    </row>
    <row r="477" spans="2:20" s="86" customFormat="1" ht="10.199999999999999">
      <c r="B477" s="87"/>
      <c r="C477" s="87"/>
      <c r="D477" s="89"/>
      <c r="R477" s="89"/>
      <c r="S477" s="89"/>
      <c r="T477" s="89"/>
    </row>
    <row r="478" spans="2:20" s="86" customFormat="1" ht="10.199999999999999">
      <c r="B478" s="87"/>
      <c r="C478" s="87"/>
      <c r="D478" s="89"/>
      <c r="R478" s="89"/>
      <c r="S478" s="89"/>
      <c r="T478" s="89"/>
    </row>
    <row r="479" spans="2:20" s="86" customFormat="1" ht="10.199999999999999">
      <c r="B479" s="87"/>
      <c r="C479" s="87"/>
      <c r="D479" s="89"/>
      <c r="R479" s="89"/>
      <c r="S479" s="89"/>
      <c r="T479" s="89"/>
    </row>
    <row r="480" spans="2:20" s="86" customFormat="1" ht="10.199999999999999">
      <c r="B480" s="87"/>
      <c r="C480" s="87"/>
      <c r="D480" s="89"/>
      <c r="R480" s="89"/>
      <c r="S480" s="89"/>
      <c r="T480" s="89"/>
    </row>
    <row r="481" spans="2:20" s="86" customFormat="1" ht="10.199999999999999">
      <c r="B481" s="87"/>
      <c r="C481" s="87"/>
      <c r="D481" s="89"/>
      <c r="R481" s="89"/>
      <c r="S481" s="89"/>
      <c r="T481" s="89"/>
    </row>
    <row r="482" spans="2:20" s="86" customFormat="1" ht="10.199999999999999">
      <c r="B482" s="87"/>
      <c r="C482" s="87"/>
      <c r="D482" s="89"/>
      <c r="R482" s="89"/>
      <c r="S482" s="89"/>
      <c r="T482" s="89"/>
    </row>
    <row r="483" spans="2:20" s="86" customFormat="1" ht="10.199999999999999">
      <c r="B483" s="87"/>
      <c r="C483" s="87"/>
      <c r="D483" s="89"/>
      <c r="R483" s="89"/>
      <c r="S483" s="89"/>
      <c r="T483" s="89"/>
    </row>
    <row r="484" spans="2:20" s="86" customFormat="1" ht="10.199999999999999">
      <c r="B484" s="87"/>
      <c r="C484" s="87"/>
      <c r="D484" s="89"/>
      <c r="R484" s="89"/>
      <c r="S484" s="89"/>
      <c r="T484" s="89"/>
    </row>
    <row r="485" spans="2:20" s="86" customFormat="1" ht="10.199999999999999">
      <c r="B485" s="87"/>
      <c r="C485" s="87"/>
      <c r="D485" s="89"/>
      <c r="R485" s="89"/>
      <c r="S485" s="89"/>
      <c r="T485" s="89"/>
    </row>
    <row r="486" spans="2:20" s="86" customFormat="1" ht="10.199999999999999">
      <c r="B486" s="87"/>
      <c r="C486" s="87"/>
      <c r="D486" s="89"/>
      <c r="R486" s="89"/>
      <c r="S486" s="89"/>
      <c r="T486" s="89"/>
    </row>
    <row r="487" spans="2:20" s="86" customFormat="1" ht="10.199999999999999">
      <c r="B487" s="87"/>
      <c r="C487" s="87"/>
      <c r="D487" s="89"/>
      <c r="R487" s="89"/>
      <c r="S487" s="89"/>
      <c r="T487" s="89"/>
    </row>
    <row r="488" spans="2:20" s="86" customFormat="1" ht="10.199999999999999">
      <c r="B488" s="87"/>
      <c r="C488" s="87"/>
      <c r="D488" s="89"/>
      <c r="R488" s="89"/>
      <c r="S488" s="89"/>
      <c r="T488" s="89"/>
    </row>
    <row r="489" spans="2:20" s="86" customFormat="1" ht="10.199999999999999">
      <c r="B489" s="87"/>
      <c r="C489" s="87"/>
      <c r="D489" s="89"/>
      <c r="R489" s="89"/>
      <c r="S489" s="89"/>
      <c r="T489" s="89"/>
    </row>
    <row r="490" spans="2:20" s="86" customFormat="1" ht="10.199999999999999">
      <c r="B490" s="87"/>
      <c r="C490" s="87"/>
      <c r="D490" s="89"/>
      <c r="R490" s="89"/>
      <c r="S490" s="89"/>
      <c r="T490" s="89"/>
    </row>
    <row r="491" spans="2:20" s="86" customFormat="1" ht="10.199999999999999">
      <c r="B491" s="87"/>
      <c r="C491" s="87"/>
      <c r="D491" s="89"/>
      <c r="R491" s="89"/>
      <c r="S491" s="89"/>
      <c r="T491" s="89"/>
    </row>
    <row r="492" spans="2:20" s="86" customFormat="1" ht="10.199999999999999">
      <c r="B492" s="87"/>
      <c r="C492" s="87"/>
      <c r="D492" s="89"/>
      <c r="R492" s="89"/>
      <c r="S492" s="89"/>
      <c r="T492" s="89"/>
    </row>
    <row r="493" spans="2:20" s="86" customFormat="1" ht="10.199999999999999">
      <c r="B493" s="87"/>
      <c r="C493" s="87"/>
      <c r="D493" s="89"/>
      <c r="R493" s="89"/>
      <c r="S493" s="89"/>
      <c r="T493" s="89"/>
    </row>
    <row r="494" spans="2:20" s="86" customFormat="1" ht="10.199999999999999">
      <c r="B494" s="87"/>
      <c r="C494" s="87"/>
      <c r="D494" s="89"/>
      <c r="R494" s="89"/>
      <c r="S494" s="89"/>
      <c r="T494" s="89"/>
    </row>
    <row r="495" spans="2:20" s="86" customFormat="1" ht="10.199999999999999">
      <c r="B495" s="87"/>
      <c r="C495" s="87"/>
      <c r="D495" s="89"/>
      <c r="R495" s="89"/>
      <c r="S495" s="89"/>
      <c r="T495" s="89"/>
    </row>
    <row r="496" spans="2:20" s="86" customFormat="1" ht="10.199999999999999">
      <c r="B496" s="87"/>
      <c r="C496" s="87"/>
      <c r="D496" s="89"/>
      <c r="R496" s="89"/>
      <c r="S496" s="89"/>
      <c r="T496" s="89"/>
    </row>
    <row r="497" spans="2:20" s="86" customFormat="1" ht="10.199999999999999">
      <c r="B497" s="87"/>
      <c r="C497" s="87"/>
      <c r="D497" s="89"/>
      <c r="R497" s="89"/>
      <c r="S497" s="89"/>
      <c r="T497" s="89"/>
    </row>
    <row r="498" spans="2:20" s="86" customFormat="1" ht="10.199999999999999">
      <c r="B498" s="87"/>
      <c r="C498" s="87"/>
      <c r="D498" s="89"/>
      <c r="R498" s="89"/>
      <c r="S498" s="89"/>
      <c r="T498" s="89"/>
    </row>
    <row r="499" spans="2:20" s="86" customFormat="1" ht="10.199999999999999">
      <c r="B499" s="87"/>
      <c r="C499" s="87"/>
      <c r="D499" s="89"/>
      <c r="R499" s="89"/>
      <c r="S499" s="89"/>
      <c r="T499" s="89"/>
    </row>
    <row r="500" spans="2:20" s="86" customFormat="1" ht="10.199999999999999">
      <c r="B500" s="87"/>
      <c r="C500" s="87"/>
      <c r="D500" s="89"/>
      <c r="R500" s="89"/>
      <c r="S500" s="89"/>
      <c r="T500" s="89"/>
    </row>
    <row r="501" spans="2:20" s="86" customFormat="1" ht="10.199999999999999">
      <c r="B501" s="87"/>
      <c r="C501" s="87"/>
      <c r="D501" s="89"/>
      <c r="R501" s="89"/>
      <c r="S501" s="89"/>
      <c r="T501" s="89"/>
    </row>
    <row r="502" spans="2:20" s="86" customFormat="1" ht="10.199999999999999">
      <c r="B502" s="87"/>
      <c r="C502" s="87"/>
      <c r="D502" s="89"/>
      <c r="R502" s="89"/>
      <c r="S502" s="89"/>
      <c r="T502" s="89"/>
    </row>
    <row r="503" spans="2:20" s="86" customFormat="1" ht="10.199999999999999">
      <c r="B503" s="87"/>
      <c r="C503" s="87"/>
      <c r="D503" s="89"/>
      <c r="R503" s="89"/>
      <c r="S503" s="89"/>
      <c r="T503" s="89"/>
    </row>
    <row r="504" spans="2:20" s="86" customFormat="1" ht="10.199999999999999">
      <c r="B504" s="87"/>
      <c r="C504" s="87"/>
      <c r="D504" s="89"/>
      <c r="R504" s="89"/>
      <c r="S504" s="89"/>
      <c r="T504" s="89"/>
    </row>
    <row r="505" spans="2:20" s="86" customFormat="1" ht="10.199999999999999">
      <c r="B505" s="87"/>
      <c r="C505" s="87"/>
      <c r="D505" s="89"/>
      <c r="R505" s="89"/>
      <c r="S505" s="89"/>
      <c r="T505" s="89"/>
    </row>
    <row r="506" spans="2:20" s="86" customFormat="1" ht="10.199999999999999">
      <c r="B506" s="87"/>
      <c r="C506" s="87"/>
      <c r="D506" s="89"/>
      <c r="R506" s="89"/>
      <c r="S506" s="89"/>
      <c r="T506" s="89"/>
    </row>
    <row r="507" spans="2:20" s="86" customFormat="1" ht="10.199999999999999">
      <c r="B507" s="87"/>
      <c r="C507" s="87"/>
      <c r="D507" s="89"/>
      <c r="R507" s="89"/>
      <c r="S507" s="89"/>
      <c r="T507" s="89"/>
    </row>
    <row r="508" spans="2:20" s="86" customFormat="1" ht="10.199999999999999">
      <c r="B508" s="87"/>
      <c r="C508" s="87"/>
      <c r="D508" s="89"/>
      <c r="R508" s="89"/>
      <c r="S508" s="89"/>
      <c r="T508" s="89"/>
    </row>
    <row r="509" spans="2:20" s="86" customFormat="1" ht="10.199999999999999">
      <c r="B509" s="87"/>
      <c r="C509" s="87"/>
      <c r="D509" s="89"/>
      <c r="R509" s="89"/>
      <c r="S509" s="89"/>
      <c r="T509" s="89"/>
    </row>
    <row r="510" spans="2:20" s="86" customFormat="1" ht="10.199999999999999">
      <c r="B510" s="87"/>
      <c r="C510" s="87"/>
      <c r="D510" s="89"/>
      <c r="R510" s="89"/>
      <c r="S510" s="89"/>
      <c r="T510" s="89"/>
    </row>
    <row r="511" spans="2:20" s="86" customFormat="1" ht="10.199999999999999">
      <c r="B511" s="87"/>
      <c r="C511" s="87"/>
      <c r="D511" s="89"/>
      <c r="R511" s="89"/>
      <c r="S511" s="89"/>
      <c r="T511" s="89"/>
    </row>
    <row r="512" spans="2:20" s="86" customFormat="1" ht="10.199999999999999">
      <c r="B512" s="87"/>
      <c r="C512" s="87"/>
      <c r="D512" s="89"/>
      <c r="R512" s="89"/>
      <c r="S512" s="89"/>
      <c r="T512" s="89"/>
    </row>
    <row r="513" spans="2:20" s="86" customFormat="1" ht="10.199999999999999">
      <c r="B513" s="87"/>
      <c r="C513" s="87"/>
      <c r="D513" s="89"/>
      <c r="R513" s="89"/>
      <c r="S513" s="89"/>
      <c r="T513" s="89"/>
    </row>
    <row r="514" spans="2:20" s="86" customFormat="1" ht="10.199999999999999">
      <c r="B514" s="87"/>
      <c r="C514" s="87"/>
      <c r="D514" s="89"/>
      <c r="R514" s="89"/>
      <c r="S514" s="89"/>
      <c r="T514" s="89"/>
    </row>
    <row r="515" spans="2:20" s="86" customFormat="1" ht="10.199999999999999">
      <c r="B515" s="87"/>
      <c r="C515" s="87"/>
      <c r="D515" s="89"/>
      <c r="R515" s="89"/>
      <c r="S515" s="89"/>
      <c r="T515" s="89"/>
    </row>
    <row r="516" spans="2:20" s="86" customFormat="1" ht="10.199999999999999">
      <c r="B516" s="87"/>
      <c r="C516" s="87"/>
      <c r="D516" s="89"/>
      <c r="R516" s="89"/>
      <c r="S516" s="89"/>
      <c r="T516" s="89"/>
    </row>
    <row r="517" spans="2:20" s="86" customFormat="1" ht="10.199999999999999">
      <c r="B517" s="87"/>
      <c r="C517" s="87"/>
      <c r="D517" s="89"/>
      <c r="R517" s="89"/>
      <c r="S517" s="89"/>
      <c r="T517" s="89"/>
    </row>
    <row r="518" spans="2:20" s="86" customFormat="1" ht="10.199999999999999">
      <c r="B518" s="87"/>
      <c r="C518" s="87"/>
      <c r="D518" s="89"/>
      <c r="R518" s="89"/>
      <c r="S518" s="89"/>
      <c r="T518" s="89"/>
    </row>
    <row r="519" spans="2:20" s="86" customFormat="1" ht="10.199999999999999">
      <c r="B519" s="87"/>
      <c r="C519" s="87"/>
      <c r="D519" s="89"/>
      <c r="R519" s="89"/>
      <c r="S519" s="89"/>
      <c r="T519" s="89"/>
    </row>
    <row r="520" spans="2:20" s="86" customFormat="1" ht="10.199999999999999">
      <c r="B520" s="87"/>
      <c r="C520" s="87"/>
      <c r="D520" s="89"/>
      <c r="R520" s="89"/>
      <c r="S520" s="89"/>
      <c r="T520" s="89"/>
    </row>
    <row r="521" spans="2:20" s="86" customFormat="1" ht="10.199999999999999">
      <c r="B521" s="87"/>
      <c r="C521" s="87"/>
      <c r="D521" s="89"/>
      <c r="R521" s="89"/>
      <c r="S521" s="89"/>
      <c r="T521" s="89"/>
    </row>
    <row r="522" spans="2:20" s="86" customFormat="1" ht="10.199999999999999">
      <c r="B522" s="87"/>
      <c r="C522" s="87"/>
      <c r="D522" s="89"/>
      <c r="R522" s="89"/>
      <c r="S522" s="89"/>
      <c r="T522" s="89"/>
    </row>
    <row r="523" spans="2:20" s="86" customFormat="1" ht="10.199999999999999">
      <c r="B523" s="87"/>
      <c r="C523" s="87"/>
      <c r="D523" s="89"/>
      <c r="R523" s="89"/>
      <c r="S523" s="89"/>
      <c r="T523" s="89"/>
    </row>
    <row r="524" spans="2:20" s="86" customFormat="1" ht="10.199999999999999">
      <c r="B524" s="87"/>
      <c r="C524" s="87"/>
      <c r="D524" s="89"/>
      <c r="R524" s="89"/>
      <c r="S524" s="89"/>
      <c r="T524" s="89"/>
    </row>
    <row r="525" spans="2:20" s="86" customFormat="1" ht="10.199999999999999">
      <c r="B525" s="87"/>
      <c r="C525" s="87"/>
      <c r="D525" s="89"/>
      <c r="R525" s="89"/>
      <c r="S525" s="89"/>
      <c r="T525" s="89"/>
    </row>
    <row r="526" spans="2:20" s="86" customFormat="1" ht="10.199999999999999">
      <c r="B526" s="87"/>
      <c r="C526" s="87"/>
      <c r="D526" s="89"/>
      <c r="R526" s="89"/>
      <c r="S526" s="89"/>
      <c r="T526" s="89"/>
    </row>
    <row r="527" spans="2:20" s="86" customFormat="1" ht="10.199999999999999">
      <c r="B527" s="87"/>
      <c r="C527" s="87"/>
      <c r="D527" s="89"/>
      <c r="R527" s="89"/>
      <c r="S527" s="89"/>
      <c r="T527" s="89"/>
    </row>
    <row r="528" spans="2:20" s="86" customFormat="1" ht="10.199999999999999">
      <c r="B528" s="87"/>
      <c r="C528" s="87"/>
      <c r="D528" s="89"/>
      <c r="R528" s="89"/>
      <c r="S528" s="89"/>
      <c r="T528" s="89"/>
    </row>
    <row r="529" spans="2:20" s="86" customFormat="1" ht="10.199999999999999">
      <c r="B529" s="87"/>
      <c r="C529" s="87"/>
      <c r="D529" s="89"/>
      <c r="R529" s="89"/>
      <c r="S529" s="89"/>
      <c r="T529" s="89"/>
    </row>
    <row r="530" spans="2:20" s="86" customFormat="1" ht="10.199999999999999">
      <c r="B530" s="87"/>
      <c r="C530" s="87"/>
      <c r="D530" s="89"/>
      <c r="R530" s="89"/>
      <c r="S530" s="89"/>
      <c r="T530" s="89"/>
    </row>
    <row r="531" spans="2:20" s="86" customFormat="1" ht="10.199999999999999">
      <c r="B531" s="87"/>
      <c r="C531" s="87"/>
      <c r="D531" s="89"/>
      <c r="R531" s="89"/>
      <c r="S531" s="89"/>
      <c r="T531" s="89"/>
    </row>
    <row r="532" spans="2:20" s="86" customFormat="1" ht="10.199999999999999">
      <c r="B532" s="87"/>
      <c r="C532" s="87"/>
      <c r="D532" s="89"/>
      <c r="R532" s="89"/>
      <c r="S532" s="89"/>
      <c r="T532" s="89"/>
    </row>
    <row r="533" spans="2:20" s="86" customFormat="1" ht="10.199999999999999">
      <c r="B533" s="87"/>
      <c r="C533" s="87"/>
      <c r="D533" s="89"/>
      <c r="R533" s="89"/>
      <c r="S533" s="89"/>
      <c r="T533" s="89"/>
    </row>
    <row r="534" spans="2:20" s="86" customFormat="1" ht="10.199999999999999">
      <c r="B534" s="87"/>
      <c r="C534" s="87"/>
      <c r="D534" s="89"/>
      <c r="R534" s="89"/>
      <c r="S534" s="89"/>
      <c r="T534" s="89"/>
    </row>
    <row r="535" spans="2:20" s="86" customFormat="1" ht="10.199999999999999">
      <c r="B535" s="87"/>
      <c r="C535" s="87"/>
      <c r="D535" s="89"/>
      <c r="R535" s="89"/>
      <c r="S535" s="89"/>
      <c r="T535" s="89"/>
    </row>
    <row r="536" spans="2:20" s="86" customFormat="1" ht="10.199999999999999">
      <c r="B536" s="87"/>
      <c r="C536" s="87"/>
      <c r="D536" s="89"/>
      <c r="R536" s="89"/>
      <c r="S536" s="89"/>
      <c r="T536" s="89"/>
    </row>
    <row r="537" spans="2:20" s="86" customFormat="1" ht="10.199999999999999">
      <c r="B537" s="87"/>
      <c r="C537" s="87"/>
      <c r="D537" s="89"/>
      <c r="R537" s="89"/>
      <c r="S537" s="89"/>
      <c r="T537" s="89"/>
    </row>
    <row r="538" spans="2:20" s="86" customFormat="1" ht="10.199999999999999">
      <c r="B538" s="87"/>
      <c r="C538" s="87"/>
      <c r="D538" s="89"/>
      <c r="R538" s="89"/>
      <c r="S538" s="89"/>
      <c r="T538" s="89"/>
    </row>
    <row r="539" spans="2:20" s="86" customFormat="1" ht="10.199999999999999">
      <c r="B539" s="87"/>
      <c r="C539" s="87"/>
      <c r="D539" s="89"/>
      <c r="R539" s="89"/>
      <c r="S539" s="89"/>
      <c r="T539" s="89"/>
    </row>
    <row r="540" spans="2:20" s="86" customFormat="1" ht="10.199999999999999">
      <c r="B540" s="87"/>
      <c r="C540" s="87"/>
      <c r="D540" s="89"/>
      <c r="R540" s="89"/>
      <c r="S540" s="89"/>
      <c r="T540" s="89"/>
    </row>
    <row r="541" spans="2:20" s="86" customFormat="1" ht="10.199999999999999">
      <c r="B541" s="87"/>
      <c r="C541" s="87"/>
      <c r="D541" s="89"/>
      <c r="R541" s="89"/>
      <c r="S541" s="89"/>
      <c r="T541" s="89"/>
    </row>
    <row r="542" spans="2:20" s="86" customFormat="1" ht="10.199999999999999">
      <c r="B542" s="87"/>
      <c r="C542" s="87"/>
      <c r="D542" s="89"/>
      <c r="R542" s="89"/>
      <c r="S542" s="89"/>
      <c r="T542" s="89"/>
    </row>
    <row r="543" spans="2:20" s="86" customFormat="1" ht="10.199999999999999">
      <c r="B543" s="87"/>
      <c r="C543" s="87"/>
      <c r="D543" s="89"/>
      <c r="R543" s="89"/>
      <c r="S543" s="89"/>
      <c r="T543" s="89"/>
    </row>
    <row r="544" spans="2:20" s="86" customFormat="1" ht="10.199999999999999">
      <c r="B544" s="87"/>
      <c r="C544" s="87"/>
      <c r="D544" s="89"/>
      <c r="R544" s="89"/>
      <c r="S544" s="89"/>
      <c r="T544" s="89"/>
    </row>
    <row r="545" spans="2:20" s="86" customFormat="1" ht="10.199999999999999">
      <c r="B545" s="87"/>
      <c r="C545" s="87"/>
      <c r="D545" s="89"/>
      <c r="R545" s="89"/>
      <c r="S545" s="89"/>
      <c r="T545" s="89"/>
    </row>
    <row r="546" spans="2:20" s="86" customFormat="1" ht="10.199999999999999">
      <c r="B546" s="87"/>
      <c r="C546" s="87"/>
      <c r="D546" s="89"/>
      <c r="R546" s="89"/>
      <c r="S546" s="89"/>
      <c r="T546" s="89"/>
    </row>
    <row r="547" spans="2:20" s="86" customFormat="1" ht="10.199999999999999">
      <c r="B547" s="87"/>
      <c r="C547" s="87"/>
      <c r="D547" s="89"/>
      <c r="R547" s="89"/>
      <c r="S547" s="89"/>
      <c r="T547" s="89"/>
    </row>
    <row r="548" spans="2:20" s="86" customFormat="1" ht="10.199999999999999">
      <c r="B548" s="87"/>
      <c r="C548" s="87"/>
      <c r="D548" s="89"/>
      <c r="R548" s="89"/>
      <c r="S548" s="89"/>
      <c r="T548" s="89"/>
    </row>
    <row r="549" spans="2:20" s="86" customFormat="1" ht="10.199999999999999">
      <c r="B549" s="87"/>
      <c r="C549" s="87"/>
      <c r="D549" s="89"/>
      <c r="R549" s="89"/>
      <c r="S549" s="89"/>
      <c r="T549" s="89"/>
    </row>
    <row r="550" spans="2:20" s="86" customFormat="1" ht="10.199999999999999">
      <c r="B550" s="87"/>
      <c r="C550" s="87"/>
      <c r="D550" s="89"/>
      <c r="R550" s="89"/>
      <c r="S550" s="89"/>
      <c r="T550" s="89"/>
    </row>
    <row r="551" spans="2:20" s="86" customFormat="1" ht="10.199999999999999">
      <c r="B551" s="87"/>
      <c r="C551" s="87"/>
      <c r="D551" s="89"/>
      <c r="R551" s="89"/>
      <c r="S551" s="89"/>
      <c r="T551" s="89"/>
    </row>
    <row r="552" spans="2:20" s="86" customFormat="1" ht="10.199999999999999">
      <c r="B552" s="87"/>
      <c r="C552" s="87"/>
      <c r="D552" s="89"/>
      <c r="R552" s="89"/>
      <c r="S552" s="89"/>
      <c r="T552" s="89"/>
    </row>
    <row r="553" spans="2:20" s="86" customFormat="1" ht="10.199999999999999">
      <c r="B553" s="87"/>
      <c r="C553" s="87"/>
      <c r="D553" s="89"/>
      <c r="R553" s="89"/>
      <c r="S553" s="89"/>
      <c r="T553" s="89"/>
    </row>
    <row r="554" spans="2:20" s="86" customFormat="1" ht="10.199999999999999">
      <c r="B554" s="87"/>
      <c r="C554" s="87"/>
      <c r="D554" s="89"/>
      <c r="R554" s="89"/>
      <c r="S554" s="89"/>
      <c r="T554" s="89"/>
    </row>
    <row r="555" spans="2:20" s="86" customFormat="1" ht="10.199999999999999">
      <c r="B555" s="87"/>
      <c r="C555" s="87"/>
      <c r="D555" s="89"/>
      <c r="R555" s="89"/>
      <c r="S555" s="89"/>
      <c r="T555" s="89"/>
    </row>
    <row r="556" spans="2:20" s="86" customFormat="1" ht="10.199999999999999">
      <c r="B556" s="87"/>
      <c r="C556" s="87"/>
      <c r="D556" s="89"/>
      <c r="R556" s="89"/>
      <c r="S556" s="89"/>
      <c r="T556" s="89"/>
    </row>
    <row r="557" spans="2:20" s="86" customFormat="1" ht="10.199999999999999">
      <c r="B557" s="87"/>
      <c r="C557" s="87"/>
      <c r="D557" s="89"/>
      <c r="R557" s="89"/>
      <c r="S557" s="89"/>
      <c r="T557" s="89"/>
    </row>
    <row r="558" spans="2:20" s="86" customFormat="1" ht="10.199999999999999">
      <c r="B558" s="87"/>
      <c r="C558" s="87"/>
      <c r="D558" s="89"/>
      <c r="R558" s="89"/>
      <c r="S558" s="89"/>
      <c r="T558" s="89"/>
    </row>
    <row r="559" spans="2:20" s="86" customFormat="1" ht="10.199999999999999">
      <c r="B559" s="87"/>
      <c r="C559" s="87"/>
      <c r="D559" s="89"/>
      <c r="R559" s="89"/>
      <c r="S559" s="89"/>
      <c r="T559" s="89"/>
    </row>
    <row r="560" spans="2:20" s="86" customFormat="1" ht="10.199999999999999">
      <c r="B560" s="87"/>
      <c r="C560" s="87"/>
      <c r="D560" s="89"/>
      <c r="R560" s="89"/>
      <c r="S560" s="89"/>
      <c r="T560" s="89"/>
    </row>
    <row r="561" spans="2:20" s="86" customFormat="1" ht="10.199999999999999">
      <c r="B561" s="87"/>
      <c r="C561" s="87"/>
      <c r="D561" s="89"/>
      <c r="R561" s="89"/>
      <c r="S561" s="89"/>
      <c r="T561" s="89"/>
    </row>
    <row r="562" spans="2:20" s="86" customFormat="1" ht="10.199999999999999">
      <c r="B562" s="87"/>
      <c r="C562" s="87"/>
      <c r="D562" s="89"/>
      <c r="R562" s="89"/>
      <c r="S562" s="89"/>
      <c r="T562" s="89"/>
    </row>
    <row r="563" spans="2:20" s="86" customFormat="1" ht="10.199999999999999">
      <c r="B563" s="87"/>
      <c r="C563" s="87"/>
      <c r="D563" s="89"/>
      <c r="R563" s="89"/>
      <c r="S563" s="89"/>
      <c r="T563" s="89"/>
    </row>
    <row r="564" spans="2:20" s="86" customFormat="1" ht="10.199999999999999">
      <c r="B564" s="87"/>
      <c r="C564" s="87"/>
      <c r="D564" s="89"/>
      <c r="R564" s="89"/>
      <c r="S564" s="89"/>
      <c r="T564" s="89"/>
    </row>
    <row r="565" spans="2:20" s="86" customFormat="1" ht="10.199999999999999">
      <c r="B565" s="87"/>
      <c r="C565" s="87"/>
      <c r="D565" s="89"/>
      <c r="R565" s="89"/>
      <c r="S565" s="89"/>
      <c r="T565" s="89"/>
    </row>
    <row r="566" spans="2:20" s="86" customFormat="1" ht="10.199999999999999">
      <c r="B566" s="87"/>
      <c r="C566" s="87"/>
      <c r="D566" s="89"/>
      <c r="R566" s="89"/>
      <c r="S566" s="89"/>
      <c r="T566" s="89"/>
    </row>
    <row r="567" spans="2:20" s="86" customFormat="1" ht="10.199999999999999">
      <c r="B567" s="87"/>
      <c r="C567" s="87"/>
      <c r="D567" s="89"/>
      <c r="R567" s="89"/>
      <c r="S567" s="89"/>
      <c r="T567" s="89"/>
    </row>
    <row r="568" spans="2:20" s="86" customFormat="1" ht="10.199999999999999">
      <c r="B568" s="87"/>
      <c r="C568" s="87"/>
      <c r="D568" s="89"/>
      <c r="R568" s="89"/>
      <c r="S568" s="89"/>
      <c r="T568" s="89"/>
    </row>
    <row r="569" spans="2:20" s="86" customFormat="1" ht="10.199999999999999">
      <c r="B569" s="87"/>
      <c r="C569" s="87"/>
      <c r="D569" s="89"/>
      <c r="R569" s="89"/>
      <c r="S569" s="89"/>
      <c r="T569" s="89"/>
    </row>
    <row r="570" spans="2:20" s="86" customFormat="1" ht="10.199999999999999">
      <c r="B570" s="87"/>
      <c r="C570" s="87"/>
      <c r="D570" s="89"/>
      <c r="R570" s="89"/>
      <c r="S570" s="89"/>
      <c r="T570" s="89"/>
    </row>
    <row r="571" spans="2:20" s="86" customFormat="1" ht="10.199999999999999">
      <c r="B571" s="87"/>
      <c r="C571" s="87"/>
      <c r="D571" s="89"/>
      <c r="R571" s="89"/>
      <c r="S571" s="89"/>
      <c r="T571" s="89"/>
    </row>
    <row r="572" spans="2:20" s="86" customFormat="1" ht="10.199999999999999">
      <c r="B572" s="87"/>
      <c r="C572" s="87"/>
      <c r="D572" s="89"/>
      <c r="R572" s="89"/>
      <c r="S572" s="89"/>
      <c r="T572" s="89"/>
    </row>
    <row r="573" spans="2:20" s="86" customFormat="1" ht="10.199999999999999">
      <c r="B573" s="87"/>
      <c r="C573" s="87"/>
      <c r="D573" s="89"/>
      <c r="R573" s="89"/>
      <c r="S573" s="89"/>
      <c r="T573" s="89"/>
    </row>
    <row r="574" spans="2:20" s="86" customFormat="1" ht="10.199999999999999">
      <c r="B574" s="87"/>
      <c r="C574" s="87"/>
      <c r="D574" s="89"/>
      <c r="R574" s="89"/>
      <c r="S574" s="89"/>
      <c r="T574" s="89"/>
    </row>
    <row r="575" spans="2:20" s="86" customFormat="1" ht="10.199999999999999">
      <c r="B575" s="87"/>
      <c r="C575" s="87"/>
      <c r="D575" s="89"/>
      <c r="R575" s="89"/>
      <c r="S575" s="89"/>
      <c r="T575" s="89"/>
    </row>
    <row r="576" spans="2:20" s="86" customFormat="1" ht="10.199999999999999">
      <c r="B576" s="87"/>
      <c r="C576" s="87"/>
      <c r="D576" s="89"/>
      <c r="R576" s="89"/>
      <c r="S576" s="89"/>
      <c r="T576" s="89"/>
    </row>
    <row r="577" spans="2:20" s="86" customFormat="1" ht="10.199999999999999">
      <c r="B577" s="87"/>
      <c r="C577" s="87"/>
      <c r="D577" s="89"/>
      <c r="R577" s="89"/>
      <c r="S577" s="89"/>
      <c r="T577" s="89"/>
    </row>
    <row r="578" spans="2:20" s="86" customFormat="1" ht="10.199999999999999">
      <c r="B578" s="87"/>
      <c r="C578" s="87"/>
      <c r="D578" s="89"/>
      <c r="R578" s="89"/>
      <c r="S578" s="89"/>
      <c r="T578" s="89"/>
    </row>
    <row r="579" spans="2:20" s="86" customFormat="1" ht="10.199999999999999">
      <c r="B579" s="87"/>
      <c r="C579" s="87"/>
      <c r="D579" s="89"/>
      <c r="R579" s="89"/>
      <c r="S579" s="89"/>
      <c r="T579" s="89"/>
    </row>
    <row r="580" spans="2:20" s="86" customFormat="1" ht="10.199999999999999">
      <c r="B580" s="87"/>
      <c r="C580" s="87"/>
      <c r="D580" s="89"/>
      <c r="R580" s="89"/>
      <c r="S580" s="89"/>
      <c r="T580" s="89"/>
    </row>
    <row r="581" spans="2:20" s="86" customFormat="1" ht="10.199999999999999">
      <c r="B581" s="87"/>
      <c r="C581" s="87"/>
      <c r="D581" s="89"/>
      <c r="R581" s="89"/>
      <c r="S581" s="89"/>
      <c r="T581" s="89"/>
    </row>
    <row r="582" spans="2:20" s="86" customFormat="1" ht="10.199999999999999">
      <c r="B582" s="87"/>
      <c r="C582" s="87"/>
      <c r="D582" s="89"/>
      <c r="R582" s="89"/>
      <c r="S582" s="89"/>
      <c r="T582" s="89"/>
    </row>
    <row r="583" spans="2:20" s="86" customFormat="1" ht="10.199999999999999">
      <c r="B583" s="87"/>
      <c r="C583" s="87"/>
      <c r="D583" s="89"/>
      <c r="R583" s="89"/>
      <c r="S583" s="89"/>
      <c r="T583" s="89"/>
    </row>
    <row r="584" spans="2:20" s="86" customFormat="1" ht="10.199999999999999">
      <c r="B584" s="87"/>
      <c r="C584" s="87"/>
      <c r="D584" s="89"/>
      <c r="R584" s="89"/>
      <c r="S584" s="89"/>
      <c r="T584" s="89"/>
    </row>
    <row r="585" spans="2:20" s="86" customFormat="1" ht="10.199999999999999">
      <c r="B585" s="87"/>
      <c r="C585" s="87"/>
      <c r="D585" s="89"/>
      <c r="R585" s="89"/>
      <c r="S585" s="89"/>
      <c r="T585" s="89"/>
    </row>
    <row r="586" spans="2:20" s="86" customFormat="1" ht="10.199999999999999">
      <c r="B586" s="87"/>
      <c r="C586" s="87"/>
      <c r="D586" s="89"/>
      <c r="R586" s="89"/>
      <c r="S586" s="89"/>
      <c r="T586" s="89"/>
    </row>
    <row r="587" spans="2:20" s="86" customFormat="1" ht="10.199999999999999">
      <c r="B587" s="87"/>
      <c r="C587" s="87"/>
      <c r="D587" s="89"/>
      <c r="R587" s="89"/>
      <c r="S587" s="89"/>
      <c r="T587" s="89"/>
    </row>
    <row r="588" spans="2:20" s="86" customFormat="1" ht="10.199999999999999">
      <c r="B588" s="87"/>
      <c r="C588" s="87"/>
      <c r="D588" s="89"/>
      <c r="R588" s="89"/>
      <c r="S588" s="89"/>
      <c r="T588" s="89"/>
    </row>
    <row r="589" spans="2:20" s="86" customFormat="1" ht="10.199999999999999">
      <c r="B589" s="87"/>
      <c r="C589" s="87"/>
      <c r="D589" s="89"/>
      <c r="R589" s="89"/>
      <c r="S589" s="89"/>
      <c r="T589" s="89"/>
    </row>
    <row r="590" spans="2:20" s="86" customFormat="1" ht="10.199999999999999">
      <c r="B590" s="87"/>
      <c r="C590" s="87"/>
      <c r="D590" s="89"/>
      <c r="R590" s="89"/>
      <c r="S590" s="89"/>
      <c r="T590" s="89"/>
    </row>
    <row r="591" spans="2:20" s="86" customFormat="1" ht="10.199999999999999">
      <c r="B591" s="87"/>
      <c r="C591" s="87"/>
      <c r="D591" s="89"/>
      <c r="R591" s="89"/>
      <c r="S591" s="89"/>
      <c r="T591" s="89"/>
    </row>
    <row r="592" spans="2:20" s="86" customFormat="1" ht="10.199999999999999">
      <c r="B592" s="87"/>
      <c r="C592" s="87"/>
      <c r="D592" s="89"/>
      <c r="R592" s="89"/>
      <c r="S592" s="89"/>
      <c r="T592" s="89"/>
    </row>
    <row r="593" spans="2:20" s="86" customFormat="1" ht="10.199999999999999">
      <c r="B593" s="87"/>
      <c r="C593" s="87"/>
      <c r="D593" s="89"/>
      <c r="R593" s="89"/>
      <c r="S593" s="89"/>
      <c r="T593" s="89"/>
    </row>
    <row r="594" spans="2:20" s="86" customFormat="1" ht="10.199999999999999">
      <c r="B594" s="87"/>
      <c r="C594" s="87"/>
      <c r="D594" s="89"/>
      <c r="R594" s="89"/>
      <c r="S594" s="89"/>
      <c r="T594" s="89"/>
    </row>
    <row r="595" spans="2:20" s="86" customFormat="1" ht="10.199999999999999">
      <c r="B595" s="87"/>
      <c r="C595" s="87"/>
      <c r="D595" s="89"/>
      <c r="R595" s="89"/>
      <c r="S595" s="89"/>
      <c r="T595" s="89"/>
    </row>
    <row r="596" spans="2:20" s="86" customFormat="1" ht="10.199999999999999">
      <c r="B596" s="87"/>
      <c r="C596" s="87"/>
      <c r="D596" s="89"/>
      <c r="R596" s="89"/>
      <c r="S596" s="89"/>
      <c r="T596" s="89"/>
    </row>
    <row r="597" spans="2:20" s="86" customFormat="1" ht="10.199999999999999">
      <c r="B597" s="87"/>
      <c r="C597" s="87"/>
      <c r="D597" s="89"/>
      <c r="R597" s="89"/>
      <c r="S597" s="89"/>
      <c r="T597" s="89"/>
    </row>
    <row r="598" spans="2:20" s="86" customFormat="1" ht="10.199999999999999">
      <c r="B598" s="87"/>
      <c r="C598" s="87"/>
      <c r="D598" s="89"/>
      <c r="R598" s="89"/>
      <c r="S598" s="89"/>
      <c r="T598" s="89"/>
    </row>
    <row r="599" spans="2:20" s="86" customFormat="1" ht="10.199999999999999">
      <c r="B599" s="87"/>
      <c r="C599" s="87"/>
      <c r="D599" s="89"/>
      <c r="R599" s="89"/>
      <c r="S599" s="89"/>
      <c r="T599" s="89"/>
    </row>
    <row r="600" spans="2:20" s="86" customFormat="1" ht="10.199999999999999">
      <c r="B600" s="87"/>
      <c r="C600" s="87"/>
      <c r="D600" s="89"/>
      <c r="R600" s="89"/>
      <c r="S600" s="89"/>
      <c r="T600" s="89"/>
    </row>
    <row r="601" spans="2:20" s="86" customFormat="1" ht="10.199999999999999">
      <c r="B601" s="87"/>
      <c r="C601" s="87"/>
      <c r="D601" s="89"/>
      <c r="R601" s="89"/>
      <c r="S601" s="89"/>
      <c r="T601" s="89"/>
    </row>
    <row r="602" spans="2:20" s="86" customFormat="1" ht="10.199999999999999">
      <c r="B602" s="87"/>
      <c r="C602" s="87"/>
      <c r="D602" s="89"/>
      <c r="R602" s="89"/>
      <c r="S602" s="89"/>
      <c r="T602" s="89"/>
    </row>
    <row r="603" spans="2:20" s="86" customFormat="1" ht="10.199999999999999">
      <c r="B603" s="87"/>
      <c r="C603" s="87"/>
      <c r="D603" s="89"/>
      <c r="R603" s="89"/>
      <c r="S603" s="89"/>
      <c r="T603" s="89"/>
    </row>
    <row r="604" spans="2:20" s="86" customFormat="1" ht="10.199999999999999">
      <c r="B604" s="87"/>
      <c r="C604" s="87"/>
      <c r="D604" s="89"/>
      <c r="R604" s="89"/>
      <c r="S604" s="89"/>
      <c r="T604" s="89"/>
    </row>
    <row r="605" spans="2:20" s="86" customFormat="1" ht="10.199999999999999">
      <c r="B605" s="87"/>
      <c r="C605" s="87"/>
      <c r="D605" s="89"/>
      <c r="R605" s="89"/>
      <c r="S605" s="89"/>
      <c r="T605" s="89"/>
    </row>
    <row r="606" spans="2:20" s="86" customFormat="1" ht="10.199999999999999">
      <c r="B606" s="87"/>
      <c r="C606" s="87"/>
      <c r="D606" s="89"/>
      <c r="R606" s="89"/>
      <c r="S606" s="89"/>
      <c r="T606" s="89"/>
    </row>
    <row r="607" spans="2:20" s="86" customFormat="1" ht="10.199999999999999">
      <c r="B607" s="87"/>
      <c r="C607" s="87"/>
      <c r="D607" s="89"/>
      <c r="R607" s="89"/>
      <c r="S607" s="89"/>
      <c r="T607" s="89"/>
    </row>
    <row r="608" spans="2:20" s="86" customFormat="1" ht="10.199999999999999">
      <c r="B608" s="87"/>
      <c r="C608" s="87"/>
      <c r="D608" s="89"/>
      <c r="R608" s="89"/>
      <c r="S608" s="89"/>
      <c r="T608" s="89"/>
    </row>
    <row r="609" spans="2:20" s="86" customFormat="1" ht="10.199999999999999">
      <c r="B609" s="87"/>
      <c r="C609" s="87"/>
      <c r="D609" s="89"/>
      <c r="R609" s="89"/>
      <c r="S609" s="89"/>
      <c r="T609" s="89"/>
    </row>
    <row r="610" spans="2:20" s="86" customFormat="1" ht="10.199999999999999">
      <c r="B610" s="87"/>
      <c r="C610" s="87"/>
      <c r="D610" s="89"/>
      <c r="R610" s="89"/>
      <c r="S610" s="89"/>
      <c r="T610" s="89"/>
    </row>
    <row r="611" spans="2:20" s="86" customFormat="1" ht="10.199999999999999">
      <c r="B611" s="87"/>
      <c r="C611" s="87"/>
      <c r="D611" s="89"/>
      <c r="R611" s="89"/>
      <c r="S611" s="89"/>
      <c r="T611" s="89"/>
    </row>
    <row r="612" spans="2:20" s="86" customFormat="1" ht="10.199999999999999">
      <c r="B612" s="87"/>
      <c r="C612" s="87"/>
      <c r="D612" s="89"/>
      <c r="R612" s="89"/>
      <c r="S612" s="89"/>
      <c r="T612" s="89"/>
    </row>
    <row r="613" spans="2:20" s="86" customFormat="1" ht="10.199999999999999">
      <c r="B613" s="87"/>
      <c r="C613" s="87"/>
      <c r="D613" s="89"/>
      <c r="R613" s="89"/>
      <c r="S613" s="89"/>
      <c r="T613" s="89"/>
    </row>
    <row r="614" spans="2:20" s="86" customFormat="1" ht="10.199999999999999">
      <c r="B614" s="87"/>
      <c r="C614" s="87"/>
      <c r="D614" s="89"/>
      <c r="R614" s="89"/>
      <c r="S614" s="89"/>
      <c r="T614" s="89"/>
    </row>
    <row r="615" spans="2:20" s="86" customFormat="1" ht="10.199999999999999">
      <c r="B615" s="87"/>
      <c r="C615" s="87"/>
      <c r="D615" s="89"/>
      <c r="R615" s="89"/>
      <c r="S615" s="89"/>
      <c r="T615" s="89"/>
    </row>
    <row r="616" spans="2:20" s="86" customFormat="1" ht="10.199999999999999">
      <c r="B616" s="87"/>
      <c r="C616" s="87"/>
      <c r="D616" s="89"/>
      <c r="R616" s="89"/>
      <c r="S616" s="89"/>
      <c r="T616" s="89"/>
    </row>
    <row r="617" spans="2:20" s="86" customFormat="1" ht="10.199999999999999">
      <c r="B617" s="87"/>
      <c r="C617" s="87"/>
      <c r="D617" s="89"/>
      <c r="R617" s="89"/>
      <c r="S617" s="89"/>
      <c r="T617" s="89"/>
    </row>
    <row r="618" spans="2:20" s="86" customFormat="1" ht="10.199999999999999">
      <c r="B618" s="87"/>
      <c r="C618" s="87"/>
      <c r="D618" s="89"/>
      <c r="R618" s="89"/>
      <c r="S618" s="89"/>
      <c r="T618" s="89"/>
    </row>
    <row r="619" spans="2:20" s="86" customFormat="1" ht="10.199999999999999">
      <c r="B619" s="87"/>
      <c r="C619" s="87"/>
      <c r="D619" s="89"/>
      <c r="R619" s="89"/>
      <c r="S619" s="89"/>
      <c r="T619" s="89"/>
    </row>
    <row r="620" spans="2:20" s="86" customFormat="1" ht="10.199999999999999">
      <c r="B620" s="87"/>
      <c r="C620" s="87"/>
      <c r="D620" s="89"/>
      <c r="R620" s="89"/>
      <c r="S620" s="89"/>
      <c r="T620" s="89"/>
    </row>
    <row r="621" spans="2:20" s="86" customFormat="1" ht="10.199999999999999">
      <c r="B621" s="87"/>
      <c r="C621" s="87"/>
      <c r="D621" s="89"/>
      <c r="R621" s="89"/>
      <c r="S621" s="89"/>
      <c r="T621" s="89"/>
    </row>
    <row r="622" spans="2:20" s="86" customFormat="1" ht="10.199999999999999">
      <c r="B622" s="87"/>
      <c r="C622" s="87"/>
      <c r="D622" s="89"/>
      <c r="R622" s="89"/>
      <c r="S622" s="89"/>
      <c r="T622" s="89"/>
    </row>
    <row r="623" spans="2:20" s="86" customFormat="1" ht="10.199999999999999">
      <c r="B623" s="87"/>
      <c r="C623" s="87"/>
      <c r="D623" s="89"/>
      <c r="R623" s="89"/>
      <c r="S623" s="89"/>
      <c r="T623" s="89"/>
    </row>
    <row r="624" spans="2:20" s="86" customFormat="1" ht="10.199999999999999">
      <c r="B624" s="87"/>
      <c r="C624" s="87"/>
      <c r="D624" s="89"/>
      <c r="R624" s="89"/>
      <c r="S624" s="89"/>
      <c r="T624" s="89"/>
    </row>
    <row r="625" spans="2:20" s="86" customFormat="1" ht="10.199999999999999">
      <c r="B625" s="87"/>
      <c r="C625" s="87"/>
      <c r="D625" s="89"/>
      <c r="R625" s="89"/>
      <c r="S625" s="89"/>
      <c r="T625" s="89"/>
    </row>
    <row r="626" spans="2:20" s="86" customFormat="1" ht="10.199999999999999">
      <c r="B626" s="87"/>
      <c r="C626" s="87"/>
      <c r="D626" s="89"/>
      <c r="R626" s="89"/>
      <c r="S626" s="89"/>
      <c r="T626" s="89"/>
    </row>
    <row r="627" spans="2:20" s="86" customFormat="1" ht="10.199999999999999">
      <c r="B627" s="87"/>
      <c r="C627" s="87"/>
      <c r="D627" s="89"/>
      <c r="R627" s="89"/>
      <c r="S627" s="89"/>
      <c r="T627" s="89"/>
    </row>
    <row r="628" spans="2:20" s="86" customFormat="1" ht="10.199999999999999">
      <c r="B628" s="87"/>
      <c r="C628" s="87"/>
      <c r="D628" s="89"/>
      <c r="R628" s="89"/>
      <c r="S628" s="89"/>
      <c r="T628" s="89"/>
    </row>
    <row r="629" spans="2:20" s="86" customFormat="1" ht="10.199999999999999">
      <c r="B629" s="87"/>
      <c r="C629" s="87"/>
      <c r="D629" s="89"/>
      <c r="R629" s="89"/>
      <c r="S629" s="89"/>
      <c r="T629" s="89"/>
    </row>
    <row r="630" spans="2:20" s="86" customFormat="1" ht="10.199999999999999">
      <c r="B630" s="87"/>
      <c r="C630" s="87"/>
      <c r="D630" s="89"/>
      <c r="R630" s="89"/>
      <c r="S630" s="89"/>
      <c r="T630" s="89"/>
    </row>
    <row r="631" spans="2:20" s="86" customFormat="1" ht="10.199999999999999">
      <c r="B631" s="87"/>
      <c r="C631" s="87"/>
      <c r="D631" s="89"/>
      <c r="R631" s="89"/>
      <c r="S631" s="89"/>
      <c r="T631" s="89"/>
    </row>
    <row r="632" spans="2:20" s="86" customFormat="1" ht="10.199999999999999">
      <c r="B632" s="87"/>
      <c r="C632" s="87"/>
      <c r="D632" s="89"/>
      <c r="R632" s="89"/>
      <c r="S632" s="89"/>
      <c r="T632" s="89"/>
    </row>
    <row r="633" spans="2:20" s="86" customFormat="1" ht="10.199999999999999">
      <c r="B633" s="87"/>
      <c r="C633" s="87"/>
      <c r="D633" s="89"/>
      <c r="R633" s="89"/>
      <c r="S633" s="89"/>
      <c r="T633" s="89"/>
    </row>
    <row r="634" spans="2:20" s="86" customFormat="1" ht="10.199999999999999">
      <c r="B634" s="87"/>
      <c r="C634" s="87"/>
      <c r="D634" s="89"/>
      <c r="R634" s="89"/>
      <c r="S634" s="89"/>
      <c r="T634" s="89"/>
    </row>
    <row r="635" spans="2:20" s="86" customFormat="1" ht="10.199999999999999">
      <c r="B635" s="87"/>
      <c r="C635" s="87"/>
      <c r="D635" s="89"/>
      <c r="R635" s="89"/>
      <c r="S635" s="89"/>
      <c r="T635" s="89"/>
    </row>
    <row r="636" spans="2:20" s="86" customFormat="1" ht="10.199999999999999">
      <c r="B636" s="87"/>
      <c r="C636" s="87"/>
      <c r="D636" s="89"/>
      <c r="R636" s="89"/>
      <c r="S636" s="89"/>
      <c r="T636" s="89"/>
    </row>
    <row r="637" spans="2:20" s="86" customFormat="1" ht="10.199999999999999">
      <c r="B637" s="87"/>
      <c r="C637" s="87"/>
      <c r="D637" s="89"/>
      <c r="R637" s="89"/>
      <c r="S637" s="89"/>
      <c r="T637" s="89"/>
    </row>
    <row r="638" spans="2:20" s="86" customFormat="1" ht="10.199999999999999">
      <c r="B638" s="87"/>
      <c r="C638" s="87"/>
      <c r="D638" s="89"/>
      <c r="R638" s="89"/>
      <c r="S638" s="89"/>
      <c r="T638" s="89"/>
    </row>
    <row r="639" spans="2:20" s="86" customFormat="1" ht="10.199999999999999">
      <c r="B639" s="87"/>
      <c r="C639" s="87"/>
      <c r="D639" s="89"/>
      <c r="R639" s="89"/>
      <c r="S639" s="89"/>
      <c r="T639" s="89"/>
    </row>
    <row r="640" spans="2:20" s="86" customFormat="1" ht="10.199999999999999">
      <c r="B640" s="87"/>
      <c r="C640" s="87"/>
      <c r="D640" s="89"/>
      <c r="R640" s="89"/>
      <c r="S640" s="89"/>
      <c r="T640" s="89"/>
    </row>
    <row r="641" spans="2:20" s="86" customFormat="1" ht="10.199999999999999">
      <c r="B641" s="87"/>
      <c r="C641" s="87"/>
      <c r="D641" s="89"/>
      <c r="R641" s="89"/>
      <c r="S641" s="89"/>
      <c r="T641" s="89"/>
    </row>
    <row r="642" spans="2:20" s="86" customFormat="1" ht="10.199999999999999">
      <c r="B642" s="87"/>
      <c r="C642" s="87"/>
      <c r="D642" s="89"/>
      <c r="R642" s="89"/>
      <c r="S642" s="89"/>
      <c r="T642" s="89"/>
    </row>
    <row r="643" spans="2:20" s="86" customFormat="1" ht="10.199999999999999">
      <c r="B643" s="87"/>
      <c r="C643" s="87"/>
      <c r="D643" s="89"/>
      <c r="R643" s="89"/>
      <c r="S643" s="89"/>
      <c r="T643" s="89"/>
    </row>
    <row r="644" spans="2:20" s="86" customFormat="1" ht="10.199999999999999">
      <c r="B644" s="87"/>
      <c r="C644" s="87"/>
      <c r="D644" s="89"/>
      <c r="R644" s="89"/>
      <c r="S644" s="89"/>
      <c r="T644" s="89"/>
    </row>
    <row r="645" spans="2:20" s="86" customFormat="1" ht="10.199999999999999">
      <c r="B645" s="87"/>
      <c r="C645" s="87"/>
      <c r="D645" s="89"/>
      <c r="R645" s="89"/>
      <c r="S645" s="89"/>
      <c r="T645" s="89"/>
    </row>
    <row r="646" spans="2:20" s="86" customFormat="1" ht="10.199999999999999">
      <c r="B646" s="87"/>
      <c r="C646" s="87"/>
      <c r="D646" s="89"/>
      <c r="R646" s="89"/>
      <c r="S646" s="89"/>
      <c r="T646" s="89"/>
    </row>
    <row r="647" spans="2:20" s="86" customFormat="1" ht="10.199999999999999">
      <c r="B647" s="87"/>
      <c r="C647" s="87"/>
      <c r="D647" s="89"/>
      <c r="R647" s="89"/>
      <c r="S647" s="89"/>
      <c r="T647" s="89"/>
    </row>
    <row r="648" spans="2:20" s="86" customFormat="1" ht="10.199999999999999">
      <c r="B648" s="87"/>
      <c r="C648" s="87"/>
      <c r="D648" s="89"/>
      <c r="R648" s="89"/>
      <c r="S648" s="89"/>
      <c r="T648" s="89"/>
    </row>
    <row r="649" spans="2:20" s="86" customFormat="1" ht="10.199999999999999">
      <c r="B649" s="87"/>
      <c r="C649" s="87"/>
      <c r="D649" s="89"/>
      <c r="R649" s="89"/>
      <c r="S649" s="89"/>
      <c r="T649" s="89"/>
    </row>
    <row r="650" spans="2:20" s="86" customFormat="1" ht="10.199999999999999">
      <c r="B650" s="87"/>
      <c r="C650" s="87"/>
      <c r="D650" s="89"/>
      <c r="R650" s="89"/>
      <c r="S650" s="89"/>
      <c r="T650" s="89"/>
    </row>
    <row r="651" spans="2:20" s="86" customFormat="1" ht="10.199999999999999">
      <c r="B651" s="87"/>
      <c r="C651" s="87"/>
      <c r="D651" s="89"/>
      <c r="R651" s="89"/>
      <c r="S651" s="89"/>
      <c r="T651" s="89"/>
    </row>
    <row r="652" spans="2:20" s="86" customFormat="1" ht="10.199999999999999">
      <c r="B652" s="87"/>
      <c r="C652" s="87"/>
      <c r="D652" s="89"/>
      <c r="R652" s="89"/>
      <c r="S652" s="89"/>
      <c r="T652" s="89"/>
    </row>
    <row r="653" spans="2:20" s="86" customFormat="1" ht="10.199999999999999">
      <c r="B653" s="87"/>
      <c r="C653" s="87"/>
      <c r="D653" s="89"/>
      <c r="R653" s="89"/>
      <c r="S653" s="89"/>
      <c r="T653" s="89"/>
    </row>
    <row r="654" spans="2:20" s="86" customFormat="1" ht="10.199999999999999">
      <c r="B654" s="87"/>
      <c r="C654" s="87"/>
      <c r="D654" s="89"/>
      <c r="R654" s="89"/>
      <c r="S654" s="89"/>
      <c r="T654" s="89"/>
    </row>
    <row r="655" spans="2:20" s="86" customFormat="1" ht="10.199999999999999">
      <c r="B655" s="87"/>
      <c r="C655" s="87"/>
      <c r="D655" s="89"/>
      <c r="R655" s="89"/>
      <c r="S655" s="89"/>
      <c r="T655" s="89"/>
    </row>
    <row r="656" spans="2:20" s="86" customFormat="1" ht="10.199999999999999">
      <c r="B656" s="87"/>
      <c r="C656" s="87"/>
      <c r="D656" s="89"/>
      <c r="R656" s="89"/>
      <c r="S656" s="89"/>
      <c r="T656" s="89"/>
    </row>
    <row r="657" spans="2:20" s="86" customFormat="1" ht="10.199999999999999">
      <c r="B657" s="87"/>
      <c r="C657" s="87"/>
      <c r="D657" s="89"/>
      <c r="R657" s="89"/>
      <c r="S657" s="89"/>
      <c r="T657" s="89"/>
    </row>
    <row r="658" spans="2:20" s="86" customFormat="1" ht="10.199999999999999">
      <c r="B658" s="87"/>
      <c r="C658" s="87"/>
      <c r="D658" s="89"/>
      <c r="R658" s="89"/>
      <c r="S658" s="89"/>
      <c r="T658" s="89"/>
    </row>
    <row r="659" spans="2:20" s="86" customFormat="1" ht="10.199999999999999">
      <c r="B659" s="87"/>
      <c r="C659" s="87"/>
      <c r="D659" s="89"/>
      <c r="R659" s="89"/>
      <c r="S659" s="89"/>
      <c r="T659" s="89"/>
    </row>
    <row r="660" spans="2:20" s="86" customFormat="1" ht="10.199999999999999">
      <c r="B660" s="87"/>
      <c r="C660" s="87"/>
      <c r="D660" s="89"/>
      <c r="R660" s="89"/>
      <c r="S660" s="89"/>
      <c r="T660" s="89"/>
    </row>
    <row r="661" spans="2:20" s="86" customFormat="1" ht="10.199999999999999">
      <c r="B661" s="87"/>
      <c r="C661" s="87"/>
      <c r="D661" s="89"/>
      <c r="R661" s="89"/>
      <c r="S661" s="89"/>
      <c r="T661" s="89"/>
    </row>
    <row r="662" spans="2:20" s="86" customFormat="1" ht="10.199999999999999">
      <c r="B662" s="87"/>
      <c r="C662" s="87"/>
      <c r="D662" s="89"/>
      <c r="R662" s="89"/>
      <c r="S662" s="89"/>
      <c r="T662" s="89"/>
    </row>
    <row r="663" spans="2:20" s="86" customFormat="1" ht="10.199999999999999">
      <c r="B663" s="87"/>
      <c r="C663" s="87"/>
      <c r="D663" s="89"/>
      <c r="R663" s="89"/>
      <c r="S663" s="89"/>
      <c r="T663" s="89"/>
    </row>
    <row r="664" spans="2:20" s="86" customFormat="1" ht="10.199999999999999">
      <c r="B664" s="87"/>
      <c r="C664" s="87"/>
      <c r="D664" s="89"/>
      <c r="R664" s="89"/>
      <c r="S664" s="89"/>
      <c r="T664" s="89"/>
    </row>
    <row r="665" spans="2:20" s="86" customFormat="1" ht="10.199999999999999">
      <c r="B665" s="87"/>
      <c r="C665" s="87"/>
      <c r="D665" s="89"/>
      <c r="R665" s="89"/>
      <c r="S665" s="89"/>
      <c r="T665" s="89"/>
    </row>
    <row r="666" spans="2:20" s="86" customFormat="1" ht="10.199999999999999">
      <c r="B666" s="87"/>
      <c r="C666" s="87"/>
      <c r="D666" s="89"/>
      <c r="R666" s="89"/>
      <c r="S666" s="89"/>
      <c r="T666" s="89"/>
    </row>
    <row r="667" spans="2:20" s="86" customFormat="1" ht="10.199999999999999">
      <c r="B667" s="87"/>
      <c r="C667" s="87"/>
      <c r="D667" s="89"/>
      <c r="R667" s="89"/>
      <c r="S667" s="89"/>
      <c r="T667" s="89"/>
    </row>
    <row r="668" spans="2:20" s="86" customFormat="1" ht="10.199999999999999">
      <c r="B668" s="87"/>
      <c r="C668" s="87"/>
      <c r="D668" s="89"/>
      <c r="R668" s="89"/>
      <c r="S668" s="89"/>
      <c r="T668" s="89"/>
    </row>
    <row r="669" spans="2:20" s="86" customFormat="1" ht="10.199999999999999">
      <c r="B669" s="87"/>
      <c r="C669" s="87"/>
      <c r="D669" s="89"/>
      <c r="R669" s="89"/>
      <c r="S669" s="89"/>
      <c r="T669" s="89"/>
    </row>
    <row r="670" spans="2:20" s="86" customFormat="1" ht="10.199999999999999">
      <c r="B670" s="87"/>
      <c r="C670" s="87"/>
      <c r="D670" s="89"/>
      <c r="R670" s="89"/>
      <c r="S670" s="89"/>
      <c r="T670" s="89"/>
    </row>
    <row r="671" spans="2:20" s="86" customFormat="1" ht="10.199999999999999">
      <c r="B671" s="87"/>
      <c r="C671" s="87"/>
      <c r="D671" s="89"/>
      <c r="R671" s="89"/>
      <c r="S671" s="89"/>
      <c r="T671" s="89"/>
    </row>
    <row r="672" spans="2:20" s="86" customFormat="1" ht="10.199999999999999">
      <c r="B672" s="87"/>
      <c r="C672" s="87"/>
      <c r="D672" s="89"/>
      <c r="R672" s="89"/>
      <c r="S672" s="89"/>
      <c r="T672" s="89"/>
    </row>
    <row r="673" spans="2:20" s="86" customFormat="1" ht="10.199999999999999">
      <c r="B673" s="87"/>
      <c r="C673" s="87"/>
      <c r="D673" s="89"/>
      <c r="R673" s="89"/>
      <c r="S673" s="89"/>
      <c r="T673" s="89"/>
    </row>
    <row r="674" spans="2:20" s="86" customFormat="1" ht="10.199999999999999">
      <c r="B674" s="87"/>
      <c r="C674" s="87"/>
      <c r="D674" s="89"/>
      <c r="R674" s="89"/>
      <c r="S674" s="89"/>
      <c r="T674" s="89"/>
    </row>
    <row r="675" spans="2:20" s="86" customFormat="1" ht="10.199999999999999">
      <c r="B675" s="87"/>
      <c r="C675" s="87"/>
      <c r="D675" s="89"/>
      <c r="R675" s="89"/>
      <c r="S675" s="89"/>
      <c r="T675" s="89"/>
    </row>
    <row r="676" spans="2:20" s="86" customFormat="1" ht="10.199999999999999">
      <c r="B676" s="87"/>
      <c r="C676" s="87"/>
      <c r="D676" s="89"/>
      <c r="R676" s="89"/>
      <c r="S676" s="89"/>
      <c r="T676" s="89"/>
    </row>
    <row r="677" spans="2:20" s="86" customFormat="1" ht="10.199999999999999">
      <c r="B677" s="87"/>
      <c r="C677" s="87"/>
      <c r="D677" s="89"/>
      <c r="R677" s="89"/>
      <c r="S677" s="89"/>
      <c r="T677" s="89"/>
    </row>
    <row r="678" spans="2:20" s="86" customFormat="1" ht="10.199999999999999">
      <c r="B678" s="87"/>
      <c r="C678" s="87"/>
      <c r="D678" s="89"/>
      <c r="R678" s="89"/>
      <c r="S678" s="89"/>
      <c r="T678" s="89"/>
    </row>
    <row r="679" spans="2:20" s="86" customFormat="1" ht="10.199999999999999">
      <c r="B679" s="87"/>
      <c r="C679" s="87"/>
      <c r="D679" s="89"/>
      <c r="R679" s="89"/>
      <c r="S679" s="89"/>
      <c r="T679" s="89"/>
    </row>
    <row r="680" spans="2:20" s="86" customFormat="1" ht="10.199999999999999">
      <c r="B680" s="87"/>
      <c r="C680" s="87"/>
      <c r="D680" s="89"/>
      <c r="R680" s="89"/>
      <c r="S680" s="89"/>
      <c r="T680" s="89"/>
    </row>
    <row r="681" spans="2:20" s="86" customFormat="1" ht="10.199999999999999">
      <c r="B681" s="87"/>
      <c r="C681" s="87"/>
      <c r="D681" s="89"/>
      <c r="R681" s="89"/>
      <c r="S681" s="89"/>
      <c r="T681" s="89"/>
    </row>
    <row r="682" spans="2:20" s="86" customFormat="1" ht="10.199999999999999">
      <c r="B682" s="87"/>
      <c r="C682" s="87"/>
      <c r="D682" s="89"/>
      <c r="R682" s="89"/>
      <c r="S682" s="89"/>
      <c r="T682" s="89"/>
    </row>
    <row r="683" spans="2:20" s="86" customFormat="1" ht="10.199999999999999">
      <c r="B683" s="87"/>
      <c r="C683" s="87"/>
      <c r="D683" s="89"/>
      <c r="R683" s="89"/>
      <c r="S683" s="89"/>
      <c r="T683" s="89"/>
    </row>
    <row r="684" spans="2:20" s="86" customFormat="1" ht="10.199999999999999">
      <c r="B684" s="87"/>
      <c r="C684" s="87"/>
      <c r="D684" s="89"/>
      <c r="R684" s="89"/>
      <c r="S684" s="89"/>
      <c r="T684" s="89"/>
    </row>
    <row r="685" spans="2:20" s="86" customFormat="1" ht="10.199999999999999">
      <c r="B685" s="87"/>
      <c r="C685" s="87"/>
      <c r="D685" s="89"/>
      <c r="R685" s="89"/>
      <c r="S685" s="89"/>
      <c r="T685" s="89"/>
    </row>
    <row r="686" spans="2:20" s="86" customFormat="1" ht="10.199999999999999">
      <c r="B686" s="87"/>
      <c r="C686" s="87"/>
      <c r="D686" s="89"/>
      <c r="R686" s="89"/>
      <c r="S686" s="89"/>
      <c r="T686" s="89"/>
    </row>
    <row r="687" spans="2:20" s="86" customFormat="1" ht="10.199999999999999">
      <c r="B687" s="87"/>
      <c r="C687" s="87"/>
      <c r="D687" s="89"/>
      <c r="R687" s="89"/>
      <c r="S687" s="89"/>
      <c r="T687" s="89"/>
    </row>
    <row r="688" spans="2:20" s="86" customFormat="1" ht="10.199999999999999">
      <c r="B688" s="87"/>
      <c r="C688" s="87"/>
      <c r="D688" s="89"/>
      <c r="R688" s="89"/>
      <c r="S688" s="89"/>
      <c r="T688" s="89"/>
    </row>
    <row r="689" spans="2:20" s="86" customFormat="1" ht="10.199999999999999">
      <c r="B689" s="87"/>
      <c r="C689" s="87"/>
      <c r="D689" s="89"/>
      <c r="R689" s="89"/>
      <c r="S689" s="89"/>
      <c r="T689" s="89"/>
    </row>
    <row r="690" spans="2:20" s="86" customFormat="1" ht="10.199999999999999">
      <c r="B690" s="87"/>
      <c r="C690" s="87"/>
      <c r="D690" s="89"/>
      <c r="R690" s="89"/>
      <c r="S690" s="89"/>
      <c r="T690" s="89"/>
    </row>
    <row r="691" spans="2:20" s="86" customFormat="1" ht="10.199999999999999">
      <c r="B691" s="87"/>
      <c r="C691" s="87"/>
      <c r="D691" s="89"/>
      <c r="R691" s="89"/>
      <c r="S691" s="89"/>
      <c r="T691" s="89"/>
    </row>
    <row r="692" spans="2:20" s="86" customFormat="1" ht="10.199999999999999">
      <c r="B692" s="87"/>
      <c r="C692" s="87"/>
      <c r="D692" s="89"/>
      <c r="R692" s="89"/>
      <c r="S692" s="89"/>
      <c r="T692" s="89"/>
    </row>
    <row r="693" spans="2:20" s="86" customFormat="1" ht="10.199999999999999">
      <c r="B693" s="87"/>
      <c r="C693" s="87"/>
      <c r="D693" s="89"/>
      <c r="R693" s="89"/>
      <c r="S693" s="89"/>
      <c r="T693" s="89"/>
    </row>
    <row r="694" spans="2:20" s="86" customFormat="1" ht="10.199999999999999">
      <c r="B694" s="87"/>
      <c r="C694" s="87"/>
      <c r="D694" s="89"/>
      <c r="R694" s="89"/>
      <c r="S694" s="89"/>
      <c r="T694" s="89"/>
    </row>
    <row r="695" spans="2:20" s="86" customFormat="1" ht="10.199999999999999">
      <c r="B695" s="87"/>
      <c r="C695" s="87"/>
      <c r="D695" s="89"/>
      <c r="R695" s="89"/>
      <c r="S695" s="89"/>
      <c r="T695" s="89"/>
    </row>
    <row r="696" spans="2:20" s="86" customFormat="1" ht="10.199999999999999">
      <c r="B696" s="87"/>
      <c r="C696" s="87"/>
      <c r="D696" s="89"/>
      <c r="R696" s="89"/>
      <c r="S696" s="89"/>
      <c r="T696" s="89"/>
    </row>
    <row r="697" spans="2:20" s="86" customFormat="1" ht="10.199999999999999">
      <c r="B697" s="87"/>
      <c r="C697" s="87"/>
      <c r="D697" s="89"/>
      <c r="R697" s="89"/>
      <c r="S697" s="89"/>
      <c r="T697" s="89"/>
    </row>
    <row r="698" spans="2:20" s="86" customFormat="1" ht="10.199999999999999">
      <c r="B698" s="87"/>
      <c r="C698" s="87"/>
      <c r="D698" s="89"/>
      <c r="R698" s="89"/>
      <c r="S698" s="89"/>
      <c r="T698" s="89"/>
    </row>
    <row r="699" spans="2:20" s="86" customFormat="1" ht="10.199999999999999">
      <c r="B699" s="87"/>
      <c r="C699" s="87"/>
      <c r="D699" s="89"/>
      <c r="R699" s="89"/>
      <c r="S699" s="89"/>
      <c r="T699" s="89"/>
    </row>
    <row r="700" spans="2:20" s="86" customFormat="1" ht="10.199999999999999">
      <c r="B700" s="87"/>
      <c r="C700" s="87"/>
      <c r="D700" s="89"/>
      <c r="R700" s="89"/>
      <c r="S700" s="89"/>
      <c r="T700" s="89"/>
    </row>
    <row r="701" spans="2:20" s="86" customFormat="1" ht="10.199999999999999">
      <c r="B701" s="87"/>
      <c r="C701" s="87"/>
      <c r="D701" s="89"/>
      <c r="R701" s="89"/>
      <c r="S701" s="89"/>
      <c r="T701" s="89"/>
    </row>
    <row r="702" spans="2:20" s="86" customFormat="1" ht="10.199999999999999">
      <c r="B702" s="87"/>
      <c r="C702" s="87"/>
      <c r="D702" s="89"/>
      <c r="R702" s="89"/>
      <c r="S702" s="89"/>
      <c r="T702" s="89"/>
    </row>
    <row r="703" spans="2:20" s="86" customFormat="1" ht="10.199999999999999">
      <c r="B703" s="87"/>
      <c r="C703" s="87"/>
      <c r="D703" s="89"/>
      <c r="R703" s="89"/>
      <c r="S703" s="89"/>
      <c r="T703" s="89"/>
    </row>
    <row r="704" spans="2:20" s="86" customFormat="1" ht="10.199999999999999">
      <c r="B704" s="87"/>
      <c r="C704" s="87"/>
      <c r="D704" s="89"/>
      <c r="R704" s="89"/>
      <c r="S704" s="89"/>
      <c r="T704" s="89"/>
    </row>
    <row r="705" spans="2:20" s="86" customFormat="1" ht="10.199999999999999">
      <c r="B705" s="87"/>
      <c r="C705" s="87"/>
      <c r="D705" s="89"/>
      <c r="R705" s="89"/>
      <c r="S705" s="89"/>
      <c r="T705" s="89"/>
    </row>
    <row r="706" spans="2:20" s="86" customFormat="1" ht="10.199999999999999">
      <c r="B706" s="87"/>
      <c r="C706" s="87"/>
      <c r="D706" s="89"/>
      <c r="R706" s="89"/>
      <c r="S706" s="89"/>
      <c r="T706" s="89"/>
    </row>
    <row r="707" spans="2:20" s="86" customFormat="1" ht="10.199999999999999">
      <c r="B707" s="87"/>
      <c r="C707" s="87"/>
      <c r="D707" s="89"/>
      <c r="R707" s="89"/>
      <c r="S707" s="89"/>
      <c r="T707" s="89"/>
    </row>
    <row r="708" spans="2:20" s="86" customFormat="1" ht="10.199999999999999">
      <c r="B708" s="87"/>
      <c r="C708" s="87"/>
      <c r="D708" s="89"/>
      <c r="R708" s="89"/>
      <c r="S708" s="89"/>
      <c r="T708" s="89"/>
    </row>
    <row r="709" spans="2:20" s="86" customFormat="1" ht="10.199999999999999">
      <c r="B709" s="87"/>
      <c r="C709" s="87"/>
      <c r="D709" s="89"/>
      <c r="R709" s="89"/>
      <c r="S709" s="89"/>
      <c r="T709" s="89"/>
    </row>
    <row r="710" spans="2:20" s="86" customFormat="1" ht="10.199999999999999">
      <c r="B710" s="87"/>
      <c r="C710" s="87"/>
      <c r="D710" s="89"/>
      <c r="R710" s="89"/>
      <c r="S710" s="89"/>
      <c r="T710" s="89"/>
    </row>
    <row r="711" spans="2:20" s="86" customFormat="1" ht="10.199999999999999">
      <c r="B711" s="87"/>
      <c r="C711" s="87"/>
      <c r="D711" s="89"/>
      <c r="R711" s="89"/>
      <c r="S711" s="89"/>
      <c r="T711" s="89"/>
    </row>
    <row r="712" spans="2:20" s="86" customFormat="1" ht="10.199999999999999">
      <c r="B712" s="87"/>
      <c r="C712" s="87"/>
      <c r="D712" s="89"/>
      <c r="R712" s="89"/>
      <c r="S712" s="89"/>
      <c r="T712" s="89"/>
    </row>
    <row r="713" spans="2:20" s="86" customFormat="1" ht="10.199999999999999">
      <c r="B713" s="87"/>
      <c r="C713" s="87"/>
      <c r="D713" s="89"/>
      <c r="R713" s="89"/>
      <c r="S713" s="89"/>
      <c r="T713" s="89"/>
    </row>
    <row r="714" spans="2:20" s="86" customFormat="1" ht="10.199999999999999">
      <c r="B714" s="87"/>
      <c r="C714" s="87"/>
      <c r="D714" s="89"/>
      <c r="R714" s="89"/>
      <c r="S714" s="89"/>
      <c r="T714" s="89"/>
    </row>
    <row r="715" spans="2:20" s="86" customFormat="1" ht="10.199999999999999">
      <c r="B715" s="87"/>
      <c r="C715" s="87"/>
      <c r="D715" s="89"/>
      <c r="R715" s="89"/>
      <c r="S715" s="89"/>
      <c r="T715" s="89"/>
    </row>
    <row r="716" spans="2:20" s="86" customFormat="1" ht="10.199999999999999">
      <c r="B716" s="87"/>
      <c r="C716" s="87"/>
      <c r="D716" s="89"/>
      <c r="R716" s="89"/>
      <c r="S716" s="89"/>
      <c r="T716" s="89"/>
    </row>
    <row r="717" spans="2:20" s="86" customFormat="1" ht="10.199999999999999">
      <c r="B717" s="87"/>
      <c r="C717" s="87"/>
      <c r="D717" s="89"/>
      <c r="R717" s="89"/>
      <c r="S717" s="89"/>
      <c r="T717" s="89"/>
    </row>
    <row r="718" spans="2:20" s="86" customFormat="1" ht="10.199999999999999">
      <c r="B718" s="87"/>
      <c r="C718" s="87"/>
      <c r="D718" s="89"/>
      <c r="R718" s="89"/>
      <c r="S718" s="89"/>
      <c r="T718" s="89"/>
    </row>
    <row r="719" spans="2:20" s="86" customFormat="1" ht="10.199999999999999">
      <c r="B719" s="87"/>
      <c r="C719" s="87"/>
      <c r="D719" s="89"/>
      <c r="R719" s="89"/>
      <c r="S719" s="89"/>
      <c r="T719" s="89"/>
    </row>
    <row r="720" spans="2:20" s="86" customFormat="1" ht="10.199999999999999">
      <c r="B720" s="87"/>
      <c r="C720" s="87"/>
      <c r="D720" s="89"/>
      <c r="R720" s="89"/>
      <c r="S720" s="89"/>
      <c r="T720" s="89"/>
    </row>
    <row r="721" spans="2:20" s="86" customFormat="1" ht="10.199999999999999">
      <c r="B721" s="87"/>
      <c r="C721" s="87"/>
      <c r="D721" s="89"/>
      <c r="R721" s="89"/>
      <c r="S721" s="89"/>
      <c r="T721" s="89"/>
    </row>
    <row r="722" spans="2:20" s="86" customFormat="1" ht="10.199999999999999">
      <c r="B722" s="87"/>
      <c r="C722" s="87"/>
      <c r="D722" s="89"/>
      <c r="R722" s="89"/>
      <c r="S722" s="89"/>
      <c r="T722" s="89"/>
    </row>
    <row r="723" spans="2:20" s="86" customFormat="1" ht="10.199999999999999">
      <c r="B723" s="87"/>
      <c r="C723" s="87"/>
      <c r="D723" s="89"/>
      <c r="R723" s="89"/>
      <c r="S723" s="89"/>
      <c r="T723" s="89"/>
    </row>
    <row r="724" spans="2:20" s="86" customFormat="1" ht="10.199999999999999">
      <c r="B724" s="87"/>
      <c r="C724" s="87"/>
      <c r="D724" s="89"/>
      <c r="R724" s="89"/>
      <c r="S724" s="89"/>
      <c r="T724" s="89"/>
    </row>
    <row r="725" spans="2:20" s="86" customFormat="1" ht="10.199999999999999">
      <c r="B725" s="87"/>
      <c r="C725" s="87"/>
      <c r="D725" s="89"/>
      <c r="R725" s="89"/>
      <c r="S725" s="89"/>
      <c r="T725" s="89"/>
    </row>
    <row r="726" spans="2:20" s="86" customFormat="1" ht="10.199999999999999">
      <c r="B726" s="87"/>
      <c r="C726" s="87"/>
      <c r="D726" s="89"/>
      <c r="R726" s="89"/>
      <c r="S726" s="89"/>
      <c r="T726" s="89"/>
    </row>
    <row r="727" spans="2:20" s="86" customFormat="1" ht="10.199999999999999">
      <c r="B727" s="87"/>
      <c r="C727" s="87"/>
      <c r="D727" s="89"/>
      <c r="R727" s="89"/>
      <c r="S727" s="89"/>
      <c r="T727" s="89"/>
    </row>
    <row r="728" spans="2:20" s="86" customFormat="1" ht="10.199999999999999">
      <c r="B728" s="87"/>
      <c r="C728" s="87"/>
      <c r="D728" s="89"/>
      <c r="R728" s="89"/>
      <c r="S728" s="89"/>
      <c r="T728" s="89"/>
    </row>
    <row r="729" spans="2:20" s="86" customFormat="1" ht="10.199999999999999">
      <c r="B729" s="87"/>
      <c r="C729" s="87"/>
      <c r="D729" s="89"/>
      <c r="R729" s="89"/>
      <c r="S729" s="89"/>
      <c r="T729" s="89"/>
    </row>
    <row r="730" spans="2:20" s="86" customFormat="1" ht="10.199999999999999">
      <c r="B730" s="87"/>
      <c r="C730" s="87"/>
      <c r="D730" s="89"/>
      <c r="R730" s="89"/>
      <c r="S730" s="89"/>
      <c r="T730" s="89"/>
    </row>
    <row r="731" spans="2:20" s="86" customFormat="1" ht="10.199999999999999">
      <c r="B731" s="87"/>
      <c r="C731" s="87"/>
      <c r="D731" s="89"/>
      <c r="R731" s="89"/>
      <c r="S731" s="89"/>
      <c r="T731" s="89"/>
    </row>
    <row r="732" spans="2:20" s="86" customFormat="1" ht="10.199999999999999">
      <c r="B732" s="87"/>
      <c r="C732" s="87"/>
      <c r="D732" s="89"/>
      <c r="R732" s="89"/>
      <c r="S732" s="89"/>
      <c r="T732" s="89"/>
    </row>
    <row r="733" spans="2:20" s="86" customFormat="1" ht="10.199999999999999">
      <c r="B733" s="87"/>
      <c r="C733" s="87"/>
      <c r="D733" s="89"/>
      <c r="R733" s="89"/>
      <c r="S733" s="89"/>
      <c r="T733" s="89"/>
    </row>
    <row r="734" spans="2:20" s="86" customFormat="1" ht="10.199999999999999">
      <c r="B734" s="87"/>
      <c r="C734" s="87"/>
      <c r="D734" s="89"/>
      <c r="R734" s="89"/>
      <c r="S734" s="89"/>
      <c r="T734" s="89"/>
    </row>
    <row r="735" spans="2:20" s="86" customFormat="1" ht="10.199999999999999">
      <c r="B735" s="87"/>
      <c r="C735" s="87"/>
      <c r="D735" s="89"/>
      <c r="R735" s="89"/>
      <c r="S735" s="89"/>
      <c r="T735" s="89"/>
    </row>
    <row r="736" spans="2:20" s="86" customFormat="1" ht="10.199999999999999">
      <c r="B736" s="87"/>
      <c r="C736" s="87"/>
      <c r="D736" s="89"/>
      <c r="R736" s="89"/>
      <c r="S736" s="89"/>
      <c r="T736" s="89"/>
    </row>
    <row r="737" spans="2:20" s="86" customFormat="1" ht="10.199999999999999">
      <c r="B737" s="87"/>
      <c r="C737" s="87"/>
      <c r="D737" s="89"/>
      <c r="R737" s="89"/>
      <c r="S737" s="89"/>
      <c r="T737" s="89"/>
    </row>
    <row r="738" spans="2:20" s="86" customFormat="1" ht="10.199999999999999">
      <c r="B738" s="87"/>
      <c r="C738" s="87"/>
      <c r="D738" s="89"/>
      <c r="R738" s="89"/>
      <c r="S738" s="89"/>
      <c r="T738" s="89"/>
    </row>
    <row r="739" spans="2:20" s="86" customFormat="1" ht="10.199999999999999">
      <c r="B739" s="87"/>
      <c r="C739" s="87"/>
      <c r="D739" s="89"/>
      <c r="R739" s="89"/>
      <c r="S739" s="89"/>
      <c r="T739" s="89"/>
    </row>
    <row r="740" spans="2:20" s="86" customFormat="1" ht="10.199999999999999">
      <c r="B740" s="87"/>
      <c r="C740" s="87"/>
      <c r="D740" s="89"/>
      <c r="R740" s="89"/>
      <c r="S740" s="89"/>
      <c r="T740" s="89"/>
    </row>
    <row r="741" spans="2:20" s="86" customFormat="1" ht="10.199999999999999">
      <c r="B741" s="87"/>
      <c r="C741" s="87"/>
      <c r="D741" s="89"/>
      <c r="R741" s="89"/>
      <c r="S741" s="89"/>
      <c r="T741" s="89"/>
    </row>
    <row r="742" spans="2:20" s="86" customFormat="1" ht="10.199999999999999">
      <c r="B742" s="87"/>
      <c r="C742" s="87"/>
      <c r="D742" s="89"/>
      <c r="R742" s="89"/>
      <c r="S742" s="89"/>
      <c r="T742" s="89"/>
    </row>
    <row r="743" spans="2:20" s="86" customFormat="1" ht="10.199999999999999">
      <c r="B743" s="87"/>
      <c r="C743" s="87"/>
      <c r="D743" s="89"/>
      <c r="R743" s="89"/>
      <c r="S743" s="89"/>
      <c r="T743" s="89"/>
    </row>
    <row r="744" spans="2:20" s="86" customFormat="1" ht="10.199999999999999">
      <c r="B744" s="87"/>
      <c r="C744" s="87"/>
      <c r="D744" s="89"/>
      <c r="R744" s="89"/>
      <c r="S744" s="89"/>
      <c r="T744" s="89"/>
    </row>
    <row r="745" spans="2:20" s="86" customFormat="1" ht="10.199999999999999">
      <c r="B745" s="87"/>
      <c r="C745" s="87"/>
      <c r="D745" s="89"/>
      <c r="R745" s="89"/>
      <c r="S745" s="89"/>
      <c r="T745" s="89"/>
    </row>
    <row r="746" spans="2:20" s="86" customFormat="1" ht="10.199999999999999">
      <c r="B746" s="87"/>
      <c r="C746" s="87"/>
      <c r="D746" s="89"/>
      <c r="R746" s="89"/>
      <c r="S746" s="89"/>
      <c r="T746" s="89"/>
    </row>
    <row r="747" spans="2:20" s="86" customFormat="1" ht="10.199999999999999">
      <c r="B747" s="87"/>
      <c r="C747" s="87"/>
      <c r="D747" s="89"/>
      <c r="R747" s="89"/>
      <c r="S747" s="89"/>
      <c r="T747" s="89"/>
    </row>
    <row r="748" spans="2:20" s="86" customFormat="1" ht="10.199999999999999">
      <c r="B748" s="87"/>
      <c r="C748" s="87"/>
      <c r="D748" s="89"/>
      <c r="R748" s="89"/>
      <c r="S748" s="89"/>
      <c r="T748" s="89"/>
    </row>
    <row r="749" spans="2:20" s="86" customFormat="1" ht="10.199999999999999">
      <c r="B749" s="87"/>
      <c r="C749" s="87"/>
      <c r="D749" s="89"/>
      <c r="R749" s="89"/>
      <c r="S749" s="89"/>
      <c r="T749" s="89"/>
    </row>
    <row r="750" spans="2:20" s="86" customFormat="1" ht="10.199999999999999">
      <c r="B750" s="87"/>
      <c r="C750" s="87"/>
      <c r="D750" s="89"/>
      <c r="R750" s="89"/>
      <c r="S750" s="89"/>
      <c r="T750" s="89"/>
    </row>
    <row r="751" spans="2:20" s="86" customFormat="1" ht="10.199999999999999">
      <c r="B751" s="87"/>
      <c r="C751" s="87"/>
      <c r="D751" s="89"/>
      <c r="R751" s="89"/>
      <c r="S751" s="89"/>
      <c r="T751" s="89"/>
    </row>
    <row r="752" spans="2:20" s="86" customFormat="1" ht="10.199999999999999">
      <c r="B752" s="87"/>
      <c r="C752" s="87"/>
      <c r="D752" s="89"/>
      <c r="R752" s="89"/>
      <c r="S752" s="89"/>
      <c r="T752" s="89"/>
    </row>
    <row r="753" spans="2:20" s="86" customFormat="1" ht="10.199999999999999">
      <c r="B753" s="87"/>
      <c r="C753" s="87"/>
      <c r="D753" s="89"/>
      <c r="R753" s="89"/>
      <c r="S753" s="89"/>
      <c r="T753" s="89"/>
    </row>
    <row r="754" spans="2:20" s="86" customFormat="1" ht="10.199999999999999">
      <c r="B754" s="87"/>
      <c r="C754" s="87"/>
      <c r="D754" s="89"/>
      <c r="R754" s="89"/>
      <c r="S754" s="89"/>
      <c r="T754" s="89"/>
    </row>
    <row r="755" spans="2:20" s="86" customFormat="1" ht="10.199999999999999">
      <c r="B755" s="87"/>
      <c r="C755" s="87"/>
      <c r="D755" s="89"/>
      <c r="R755" s="89"/>
      <c r="S755" s="89"/>
      <c r="T755" s="89"/>
    </row>
    <row r="756" spans="2:20" s="86" customFormat="1" ht="10.199999999999999">
      <c r="B756" s="87"/>
      <c r="C756" s="87"/>
      <c r="D756" s="89"/>
      <c r="R756" s="89"/>
      <c r="S756" s="89"/>
      <c r="T756" s="89"/>
    </row>
    <row r="757" spans="2:20" s="86" customFormat="1" ht="10.199999999999999">
      <c r="B757" s="87"/>
      <c r="C757" s="87"/>
      <c r="D757" s="89"/>
      <c r="R757" s="89"/>
      <c r="S757" s="89"/>
      <c r="T757" s="89"/>
    </row>
    <row r="758" spans="2:20" s="86" customFormat="1" ht="10.199999999999999">
      <c r="B758" s="87"/>
      <c r="C758" s="87"/>
      <c r="D758" s="89"/>
      <c r="R758" s="89"/>
      <c r="S758" s="89"/>
      <c r="T758" s="89"/>
    </row>
    <row r="759" spans="2:20" s="86" customFormat="1" ht="10.199999999999999">
      <c r="B759" s="87"/>
      <c r="C759" s="87"/>
      <c r="D759" s="89"/>
      <c r="R759" s="89"/>
      <c r="S759" s="89"/>
      <c r="T759" s="89"/>
    </row>
    <row r="760" spans="2:20" s="86" customFormat="1" ht="10.199999999999999">
      <c r="B760" s="87"/>
      <c r="C760" s="87"/>
      <c r="D760" s="89"/>
      <c r="R760" s="89"/>
      <c r="S760" s="89"/>
      <c r="T760" s="89"/>
    </row>
    <row r="761" spans="2:20" s="86" customFormat="1" ht="10.199999999999999">
      <c r="B761" s="87"/>
      <c r="C761" s="87"/>
      <c r="D761" s="89"/>
      <c r="R761" s="89"/>
      <c r="S761" s="89"/>
      <c r="T761" s="89"/>
    </row>
    <row r="762" spans="2:20" s="86" customFormat="1" ht="10.199999999999999">
      <c r="B762" s="87"/>
      <c r="C762" s="87"/>
      <c r="D762" s="89"/>
      <c r="R762" s="89"/>
      <c r="S762" s="89"/>
      <c r="T762" s="89"/>
    </row>
    <row r="763" spans="2:20" s="86" customFormat="1" ht="10.199999999999999">
      <c r="B763" s="87"/>
      <c r="C763" s="87"/>
      <c r="D763" s="89"/>
      <c r="R763" s="89"/>
      <c r="S763" s="89"/>
      <c r="T763" s="89"/>
    </row>
    <row r="764" spans="2:20" s="86" customFormat="1" ht="10.199999999999999">
      <c r="B764" s="87"/>
      <c r="C764" s="87"/>
      <c r="D764" s="89"/>
      <c r="R764" s="89"/>
      <c r="S764" s="89"/>
      <c r="T764" s="89"/>
    </row>
    <row r="765" spans="2:20" s="86" customFormat="1" ht="10.199999999999999">
      <c r="B765" s="87"/>
      <c r="C765" s="87"/>
      <c r="D765" s="89"/>
      <c r="R765" s="89"/>
      <c r="S765" s="89"/>
      <c r="T765" s="89"/>
    </row>
    <row r="766" spans="2:20" s="86" customFormat="1" ht="10.199999999999999">
      <c r="B766" s="87"/>
      <c r="C766" s="87"/>
      <c r="D766" s="89"/>
      <c r="R766" s="89"/>
      <c r="S766" s="89"/>
      <c r="T766" s="89"/>
    </row>
    <row r="767" spans="2:20" s="86" customFormat="1" ht="10.199999999999999">
      <c r="B767" s="87"/>
      <c r="C767" s="87"/>
      <c r="D767" s="89"/>
      <c r="R767" s="89"/>
      <c r="S767" s="89"/>
      <c r="T767" s="89"/>
    </row>
    <row r="768" spans="2:20" s="86" customFormat="1" ht="10.199999999999999">
      <c r="B768" s="87"/>
      <c r="C768" s="87"/>
      <c r="D768" s="89"/>
      <c r="R768" s="89"/>
      <c r="S768" s="89"/>
      <c r="T768" s="89"/>
    </row>
    <row r="769" spans="2:20" s="86" customFormat="1" ht="10.199999999999999">
      <c r="B769" s="87"/>
      <c r="C769" s="87"/>
      <c r="D769" s="89"/>
      <c r="R769" s="89"/>
      <c r="S769" s="89"/>
      <c r="T769" s="89"/>
    </row>
    <row r="770" spans="2:20" s="86" customFormat="1" ht="10.199999999999999">
      <c r="B770" s="87"/>
      <c r="C770" s="87"/>
      <c r="D770" s="89"/>
      <c r="R770" s="89"/>
      <c r="S770" s="89"/>
      <c r="T770" s="89"/>
    </row>
    <row r="771" spans="2:20" s="86" customFormat="1" ht="10.199999999999999">
      <c r="B771" s="87"/>
      <c r="C771" s="87"/>
      <c r="D771" s="89"/>
      <c r="R771" s="89"/>
      <c r="S771" s="89"/>
      <c r="T771" s="89"/>
    </row>
    <row r="772" spans="2:20" s="86" customFormat="1" ht="10.199999999999999">
      <c r="B772" s="87"/>
      <c r="C772" s="87"/>
      <c r="D772" s="89"/>
      <c r="R772" s="89"/>
      <c r="S772" s="89"/>
      <c r="T772" s="89"/>
    </row>
    <row r="773" spans="2:20" s="86" customFormat="1" ht="10.199999999999999">
      <c r="B773" s="87"/>
      <c r="C773" s="87"/>
      <c r="D773" s="89"/>
      <c r="R773" s="89"/>
      <c r="S773" s="89"/>
      <c r="T773" s="89"/>
    </row>
    <row r="774" spans="2:20" s="86" customFormat="1" ht="10.199999999999999">
      <c r="B774" s="87"/>
      <c r="C774" s="87"/>
      <c r="D774" s="89"/>
      <c r="R774" s="89"/>
      <c r="S774" s="89"/>
      <c r="T774" s="89"/>
    </row>
    <row r="775" spans="2:20" s="86" customFormat="1" ht="10.199999999999999">
      <c r="B775" s="87"/>
      <c r="C775" s="87"/>
      <c r="D775" s="89"/>
      <c r="R775" s="89"/>
      <c r="S775" s="89"/>
      <c r="T775" s="89"/>
    </row>
    <row r="776" spans="2:20" s="86" customFormat="1" ht="10.199999999999999">
      <c r="B776" s="87"/>
      <c r="C776" s="87"/>
      <c r="D776" s="89"/>
      <c r="R776" s="89"/>
      <c r="S776" s="89"/>
      <c r="T776" s="89"/>
    </row>
    <row r="777" spans="2:20" s="86" customFormat="1" ht="10.199999999999999">
      <c r="B777" s="87"/>
      <c r="C777" s="87"/>
      <c r="D777" s="89"/>
      <c r="R777" s="89"/>
      <c r="S777" s="89"/>
      <c r="T777" s="89"/>
    </row>
    <row r="778" spans="2:20" s="86" customFormat="1" ht="10.199999999999999">
      <c r="B778" s="87"/>
      <c r="C778" s="87"/>
      <c r="D778" s="89"/>
      <c r="R778" s="89"/>
      <c r="S778" s="89"/>
      <c r="T778" s="89"/>
    </row>
    <row r="779" spans="2:20" s="86" customFormat="1" ht="10.199999999999999">
      <c r="B779" s="87"/>
      <c r="C779" s="87"/>
      <c r="D779" s="89"/>
      <c r="R779" s="89"/>
      <c r="S779" s="89"/>
      <c r="T779" s="89"/>
    </row>
    <row r="780" spans="2:20" s="86" customFormat="1" ht="10.199999999999999">
      <c r="B780" s="87"/>
      <c r="C780" s="87"/>
      <c r="D780" s="89"/>
      <c r="R780" s="89"/>
      <c r="S780" s="89"/>
      <c r="T780" s="89"/>
    </row>
    <row r="781" spans="2:20" s="86" customFormat="1" ht="10.199999999999999">
      <c r="B781" s="87"/>
      <c r="C781" s="87"/>
      <c r="D781" s="89"/>
      <c r="R781" s="89"/>
      <c r="S781" s="89"/>
      <c r="T781" s="89"/>
    </row>
    <row r="782" spans="2:20" s="86" customFormat="1" ht="10.199999999999999">
      <c r="B782" s="87"/>
      <c r="C782" s="87"/>
      <c r="D782" s="89"/>
      <c r="R782" s="89"/>
      <c r="S782" s="89"/>
      <c r="T782" s="89"/>
    </row>
    <row r="783" spans="2:20" s="86" customFormat="1" ht="10.199999999999999">
      <c r="B783" s="87"/>
      <c r="C783" s="87"/>
      <c r="D783" s="89"/>
      <c r="R783" s="89"/>
      <c r="S783" s="89"/>
      <c r="T783" s="89"/>
    </row>
    <row r="784" spans="2:20" s="86" customFormat="1" ht="10.199999999999999">
      <c r="B784" s="87"/>
      <c r="C784" s="87"/>
      <c r="D784" s="89"/>
      <c r="R784" s="89"/>
      <c r="S784" s="89"/>
      <c r="T784" s="89"/>
    </row>
    <row r="785" spans="2:20" s="86" customFormat="1" ht="10.199999999999999">
      <c r="B785" s="87"/>
      <c r="C785" s="87"/>
      <c r="D785" s="89"/>
      <c r="R785" s="89"/>
      <c r="S785" s="89"/>
      <c r="T785" s="89"/>
    </row>
    <row r="786" spans="2:20" s="86" customFormat="1" ht="10.199999999999999">
      <c r="B786" s="87"/>
      <c r="C786" s="87"/>
      <c r="D786" s="89"/>
      <c r="R786" s="89"/>
      <c r="S786" s="89"/>
      <c r="T786" s="89"/>
    </row>
    <row r="787" spans="2:20" s="86" customFormat="1" ht="10.199999999999999">
      <c r="B787" s="87"/>
      <c r="C787" s="87"/>
      <c r="D787" s="89"/>
      <c r="R787" s="89"/>
      <c r="S787" s="89"/>
      <c r="T787" s="89"/>
    </row>
    <row r="788" spans="2:20" s="86" customFormat="1" ht="10.199999999999999">
      <c r="B788" s="87"/>
      <c r="C788" s="87"/>
      <c r="D788" s="89"/>
      <c r="R788" s="89"/>
      <c r="S788" s="89"/>
      <c r="T788" s="89"/>
    </row>
    <row r="789" spans="2:20" s="86" customFormat="1" ht="10.199999999999999">
      <c r="B789" s="87"/>
      <c r="C789" s="87"/>
      <c r="D789" s="89"/>
      <c r="R789" s="89"/>
      <c r="S789" s="89"/>
      <c r="T789" s="89"/>
    </row>
    <row r="790" spans="2:20" s="86" customFormat="1" ht="10.199999999999999">
      <c r="B790" s="87"/>
      <c r="C790" s="87"/>
      <c r="D790" s="89"/>
      <c r="R790" s="89"/>
      <c r="S790" s="89"/>
      <c r="T790" s="89"/>
    </row>
    <row r="791" spans="2:20" s="86" customFormat="1" ht="10.199999999999999">
      <c r="B791" s="87"/>
      <c r="C791" s="87"/>
      <c r="D791" s="89"/>
      <c r="R791" s="89"/>
      <c r="S791" s="89"/>
      <c r="T791" s="89"/>
    </row>
    <row r="792" spans="2:20" s="86" customFormat="1" ht="10.199999999999999">
      <c r="B792" s="87"/>
      <c r="C792" s="87"/>
      <c r="D792" s="89"/>
      <c r="R792" s="89"/>
      <c r="S792" s="89"/>
      <c r="T792" s="89"/>
    </row>
    <row r="793" spans="2:20" s="86" customFormat="1" ht="10.199999999999999">
      <c r="B793" s="87"/>
      <c r="C793" s="87"/>
      <c r="D793" s="89"/>
      <c r="R793" s="89"/>
      <c r="S793" s="89"/>
      <c r="T793" s="89"/>
    </row>
    <row r="794" spans="2:20" s="86" customFormat="1" ht="10.199999999999999">
      <c r="B794" s="87"/>
      <c r="C794" s="87"/>
      <c r="D794" s="89"/>
      <c r="R794" s="89"/>
      <c r="S794" s="89"/>
      <c r="T794" s="89"/>
    </row>
    <row r="795" spans="2:20" s="86" customFormat="1" ht="10.199999999999999">
      <c r="B795" s="87"/>
      <c r="C795" s="87"/>
      <c r="D795" s="89"/>
      <c r="R795" s="89"/>
      <c r="S795" s="89"/>
      <c r="T795" s="89"/>
    </row>
    <row r="796" spans="2:20" s="86" customFormat="1" ht="10.199999999999999">
      <c r="B796" s="87"/>
      <c r="C796" s="87"/>
      <c r="D796" s="89"/>
      <c r="R796" s="89"/>
      <c r="S796" s="89"/>
      <c r="T796" s="89"/>
    </row>
    <row r="797" spans="2:20" s="86" customFormat="1" ht="10.199999999999999">
      <c r="B797" s="87"/>
      <c r="C797" s="87"/>
      <c r="D797" s="89"/>
      <c r="R797" s="89"/>
      <c r="S797" s="89"/>
      <c r="T797" s="89"/>
    </row>
    <row r="798" spans="2:20" s="86" customFormat="1" ht="10.199999999999999">
      <c r="B798" s="87"/>
      <c r="C798" s="87"/>
      <c r="D798" s="89"/>
      <c r="R798" s="89"/>
      <c r="S798" s="89"/>
      <c r="T798" s="89"/>
    </row>
    <row r="799" spans="2:20" s="86" customFormat="1" ht="10.199999999999999">
      <c r="B799" s="87"/>
      <c r="C799" s="87"/>
      <c r="D799" s="89"/>
      <c r="R799" s="89"/>
      <c r="S799" s="89"/>
      <c r="T799" s="89"/>
    </row>
    <row r="800" spans="2:20" s="86" customFormat="1" ht="10.199999999999999">
      <c r="B800" s="87"/>
      <c r="C800" s="87"/>
      <c r="D800" s="89"/>
      <c r="R800" s="89"/>
      <c r="S800" s="89"/>
      <c r="T800" s="89"/>
    </row>
    <row r="801" spans="2:20" s="86" customFormat="1" ht="10.199999999999999">
      <c r="B801" s="87"/>
      <c r="C801" s="87"/>
      <c r="D801" s="89"/>
      <c r="R801" s="89"/>
      <c r="S801" s="89"/>
      <c r="T801" s="89"/>
    </row>
    <row r="802" spans="2:20" s="86" customFormat="1" ht="10.199999999999999">
      <c r="B802" s="87"/>
      <c r="C802" s="87"/>
      <c r="D802" s="89"/>
      <c r="R802" s="89"/>
      <c r="S802" s="89"/>
      <c r="T802" s="89"/>
    </row>
    <row r="803" spans="2:20" s="86" customFormat="1" ht="10.199999999999999">
      <c r="B803" s="87"/>
      <c r="C803" s="87"/>
      <c r="D803" s="89"/>
      <c r="R803" s="89"/>
      <c r="S803" s="89"/>
      <c r="T803" s="89"/>
    </row>
    <row r="804" spans="2:20" s="86" customFormat="1" ht="10.199999999999999">
      <c r="B804" s="87"/>
      <c r="C804" s="87"/>
      <c r="D804" s="89"/>
      <c r="R804" s="89"/>
      <c r="S804" s="89"/>
      <c r="T804" s="89"/>
    </row>
    <row r="805" spans="2:20" s="86" customFormat="1" ht="10.199999999999999">
      <c r="B805" s="87"/>
      <c r="C805" s="87"/>
      <c r="D805" s="89"/>
      <c r="R805" s="89"/>
      <c r="S805" s="89"/>
      <c r="T805" s="89"/>
    </row>
    <row r="806" spans="2:20" s="86" customFormat="1" ht="10.199999999999999">
      <c r="B806" s="87"/>
      <c r="C806" s="87"/>
      <c r="D806" s="89"/>
      <c r="R806" s="89"/>
      <c r="S806" s="89"/>
      <c r="T806" s="89"/>
    </row>
    <row r="807" spans="2:20" s="86" customFormat="1" ht="10.199999999999999">
      <c r="B807" s="87"/>
      <c r="C807" s="87"/>
      <c r="D807" s="89"/>
      <c r="R807" s="89"/>
      <c r="S807" s="89"/>
      <c r="T807" s="89"/>
    </row>
    <row r="808" spans="2:20" s="86" customFormat="1" ht="10.199999999999999">
      <c r="B808" s="87"/>
      <c r="C808" s="87"/>
      <c r="D808" s="89"/>
      <c r="R808" s="89"/>
      <c r="S808" s="89"/>
      <c r="T808" s="89"/>
    </row>
    <row r="809" spans="2:20" s="86" customFormat="1" ht="10.199999999999999">
      <c r="B809" s="87"/>
      <c r="C809" s="87"/>
      <c r="D809" s="89"/>
      <c r="R809" s="89"/>
      <c r="S809" s="89"/>
      <c r="T809" s="89"/>
    </row>
    <row r="810" spans="2:20" s="86" customFormat="1" ht="10.199999999999999">
      <c r="B810" s="87"/>
      <c r="C810" s="87"/>
      <c r="D810" s="89"/>
      <c r="R810" s="89"/>
      <c r="S810" s="89"/>
      <c r="T810" s="89"/>
    </row>
    <row r="811" spans="2:20" s="86" customFormat="1" ht="10.199999999999999">
      <c r="B811" s="87"/>
      <c r="C811" s="87"/>
      <c r="D811" s="89"/>
      <c r="R811" s="89"/>
      <c r="S811" s="89"/>
      <c r="T811" s="89"/>
    </row>
    <row r="812" spans="2:20" s="86" customFormat="1" ht="10.199999999999999">
      <c r="B812" s="87"/>
      <c r="C812" s="87"/>
      <c r="D812" s="89"/>
      <c r="R812" s="89"/>
      <c r="S812" s="89"/>
      <c r="T812" s="89"/>
    </row>
    <row r="813" spans="2:20" s="86" customFormat="1" ht="10.199999999999999">
      <c r="B813" s="87"/>
      <c r="C813" s="87"/>
      <c r="D813" s="89"/>
      <c r="R813" s="89"/>
      <c r="S813" s="89"/>
      <c r="T813" s="89"/>
    </row>
    <row r="814" spans="2:20" s="86" customFormat="1" ht="10.199999999999999">
      <c r="B814" s="87"/>
      <c r="C814" s="87"/>
      <c r="D814" s="89"/>
      <c r="R814" s="89"/>
      <c r="S814" s="89"/>
      <c r="T814" s="89"/>
    </row>
    <row r="815" spans="2:20" s="86" customFormat="1" ht="10.199999999999999">
      <c r="B815" s="87"/>
      <c r="C815" s="87"/>
      <c r="D815" s="89"/>
      <c r="R815" s="89"/>
      <c r="S815" s="89"/>
      <c r="T815" s="89"/>
    </row>
    <row r="816" spans="2:20" s="86" customFormat="1" ht="10.199999999999999">
      <c r="B816" s="87"/>
      <c r="C816" s="87"/>
      <c r="D816" s="89"/>
      <c r="R816" s="89"/>
      <c r="S816" s="89"/>
      <c r="T816" s="89"/>
    </row>
    <row r="817" spans="2:20" s="86" customFormat="1" ht="10.199999999999999">
      <c r="B817" s="87"/>
      <c r="C817" s="87"/>
      <c r="D817" s="89"/>
      <c r="R817" s="89"/>
      <c r="S817" s="89"/>
      <c r="T817" s="89"/>
    </row>
    <row r="818" spans="2:20" s="86" customFormat="1" ht="10.199999999999999">
      <c r="B818" s="87"/>
      <c r="C818" s="87"/>
      <c r="D818" s="89"/>
      <c r="R818" s="89"/>
      <c r="S818" s="89"/>
      <c r="T818" s="89"/>
    </row>
    <row r="819" spans="2:20" s="86" customFormat="1" ht="10.199999999999999">
      <c r="B819" s="87"/>
      <c r="C819" s="87"/>
      <c r="D819" s="89"/>
      <c r="R819" s="89"/>
      <c r="S819" s="89"/>
      <c r="T819" s="89"/>
    </row>
    <row r="820" spans="2:20" s="86" customFormat="1" ht="10.199999999999999">
      <c r="B820" s="87"/>
      <c r="C820" s="87"/>
      <c r="D820" s="89"/>
      <c r="R820" s="89"/>
      <c r="S820" s="89"/>
      <c r="T820" s="89"/>
    </row>
    <row r="821" spans="2:20" s="86" customFormat="1" ht="10.199999999999999">
      <c r="B821" s="87"/>
      <c r="C821" s="87"/>
      <c r="D821" s="89"/>
      <c r="R821" s="89"/>
      <c r="S821" s="89"/>
      <c r="T821" s="89"/>
    </row>
    <row r="822" spans="2:20" s="86" customFormat="1" ht="10.199999999999999">
      <c r="B822" s="87"/>
      <c r="C822" s="87"/>
      <c r="D822" s="89"/>
      <c r="R822" s="89"/>
      <c r="S822" s="89"/>
      <c r="T822" s="89"/>
    </row>
    <row r="823" spans="2:20" s="86" customFormat="1" ht="10.199999999999999">
      <c r="B823" s="87"/>
      <c r="C823" s="87"/>
      <c r="D823" s="89"/>
      <c r="R823" s="89"/>
      <c r="S823" s="89"/>
      <c r="T823" s="89"/>
    </row>
    <row r="824" spans="2:20" s="86" customFormat="1" ht="10.199999999999999">
      <c r="B824" s="87"/>
      <c r="C824" s="87"/>
      <c r="D824" s="89"/>
      <c r="R824" s="89"/>
      <c r="S824" s="89"/>
      <c r="T824" s="89"/>
    </row>
    <row r="825" spans="2:20" s="86" customFormat="1" ht="10.199999999999999">
      <c r="B825" s="87"/>
      <c r="C825" s="87"/>
      <c r="D825" s="89"/>
      <c r="R825" s="89"/>
      <c r="S825" s="89"/>
      <c r="T825" s="89"/>
    </row>
    <row r="826" spans="2:20" s="86" customFormat="1" ht="10.199999999999999">
      <c r="B826" s="87"/>
      <c r="C826" s="87"/>
      <c r="D826" s="89"/>
      <c r="R826" s="89"/>
      <c r="S826" s="89"/>
      <c r="T826" s="89"/>
    </row>
    <row r="827" spans="2:20" s="86" customFormat="1" ht="10.199999999999999">
      <c r="B827" s="87"/>
      <c r="C827" s="87"/>
      <c r="D827" s="89"/>
      <c r="R827" s="89"/>
      <c r="S827" s="89"/>
      <c r="T827" s="89"/>
    </row>
    <row r="828" spans="2:20" s="86" customFormat="1" ht="10.199999999999999">
      <c r="B828" s="87"/>
      <c r="C828" s="87"/>
      <c r="D828" s="89"/>
      <c r="R828" s="89"/>
      <c r="S828" s="89"/>
      <c r="T828" s="89"/>
    </row>
    <row r="829" spans="2:20" s="86" customFormat="1" ht="10.199999999999999">
      <c r="B829" s="87"/>
      <c r="C829" s="87"/>
      <c r="D829" s="89"/>
      <c r="R829" s="89"/>
      <c r="S829" s="89"/>
      <c r="T829" s="89"/>
    </row>
    <row r="830" spans="2:20" s="86" customFormat="1" ht="10.199999999999999">
      <c r="B830" s="87"/>
      <c r="C830" s="87"/>
      <c r="D830" s="89"/>
      <c r="R830" s="89"/>
      <c r="S830" s="89"/>
      <c r="T830" s="89"/>
    </row>
    <row r="831" spans="2:20" s="86" customFormat="1" ht="10.199999999999999">
      <c r="B831" s="87"/>
      <c r="C831" s="87"/>
      <c r="D831" s="89"/>
      <c r="R831" s="89"/>
      <c r="S831" s="89"/>
      <c r="T831" s="89"/>
    </row>
    <row r="832" spans="2:20" s="86" customFormat="1" ht="10.199999999999999">
      <c r="B832" s="87"/>
      <c r="C832" s="87"/>
      <c r="D832" s="89"/>
      <c r="R832" s="89"/>
      <c r="S832" s="89"/>
      <c r="T832" s="89"/>
    </row>
    <row r="833" spans="2:20" s="86" customFormat="1" ht="10.199999999999999">
      <c r="B833" s="87"/>
      <c r="C833" s="87"/>
      <c r="D833" s="89"/>
      <c r="R833" s="89"/>
      <c r="S833" s="89"/>
      <c r="T833" s="89"/>
    </row>
    <row r="834" spans="2:20" s="86" customFormat="1" ht="10.199999999999999">
      <c r="B834" s="87"/>
      <c r="C834" s="87"/>
      <c r="D834" s="89"/>
      <c r="R834" s="89"/>
      <c r="S834" s="89"/>
      <c r="T834" s="89"/>
    </row>
    <row r="835" spans="2:20" s="86" customFormat="1" ht="10.199999999999999">
      <c r="B835" s="87"/>
      <c r="C835" s="87"/>
      <c r="D835" s="89"/>
      <c r="R835" s="89"/>
      <c r="S835" s="89"/>
      <c r="T835" s="89"/>
    </row>
    <row r="836" spans="2:20" s="86" customFormat="1" ht="10.199999999999999">
      <c r="B836" s="87"/>
      <c r="C836" s="87"/>
      <c r="D836" s="89"/>
      <c r="R836" s="89"/>
      <c r="S836" s="89"/>
      <c r="T836" s="89"/>
    </row>
    <row r="837" spans="2:20" s="86" customFormat="1" ht="10.199999999999999">
      <c r="B837" s="87"/>
      <c r="C837" s="87"/>
      <c r="D837" s="89"/>
      <c r="R837" s="89"/>
      <c r="S837" s="89"/>
      <c r="T837" s="89"/>
    </row>
    <row r="838" spans="2:20" s="86" customFormat="1" ht="10.199999999999999">
      <c r="B838" s="87"/>
      <c r="C838" s="87"/>
      <c r="D838" s="89"/>
      <c r="R838" s="89"/>
      <c r="S838" s="89"/>
      <c r="T838" s="89"/>
    </row>
    <row r="839" spans="2:20" s="86" customFormat="1" ht="10.199999999999999">
      <c r="B839" s="87"/>
      <c r="C839" s="87"/>
      <c r="D839" s="89"/>
      <c r="R839" s="89"/>
      <c r="S839" s="89"/>
      <c r="T839" s="89"/>
    </row>
    <row r="840" spans="2:20" s="86" customFormat="1" ht="10.199999999999999">
      <c r="B840" s="87"/>
      <c r="C840" s="87"/>
      <c r="D840" s="89"/>
      <c r="R840" s="89"/>
      <c r="S840" s="89"/>
      <c r="T840" s="89"/>
    </row>
    <row r="841" spans="2:20" s="86" customFormat="1" ht="10.199999999999999">
      <c r="B841" s="87"/>
      <c r="C841" s="87"/>
      <c r="D841" s="89"/>
      <c r="R841" s="89"/>
      <c r="S841" s="89"/>
      <c r="T841" s="89"/>
    </row>
    <row r="842" spans="2:20" s="86" customFormat="1" ht="10.199999999999999">
      <c r="B842" s="87"/>
      <c r="C842" s="87"/>
      <c r="D842" s="89"/>
      <c r="R842" s="89"/>
      <c r="S842" s="89"/>
      <c r="T842" s="89"/>
    </row>
    <row r="843" spans="2:20" s="86" customFormat="1" ht="10.199999999999999">
      <c r="B843" s="87"/>
      <c r="C843" s="87"/>
      <c r="D843" s="89"/>
      <c r="R843" s="89"/>
      <c r="S843" s="89"/>
      <c r="T843" s="89"/>
    </row>
    <row r="844" spans="2:20" s="86" customFormat="1" ht="10.199999999999999">
      <c r="B844" s="87"/>
      <c r="C844" s="87"/>
      <c r="D844" s="89"/>
      <c r="R844" s="89"/>
      <c r="S844" s="89"/>
      <c r="T844" s="89"/>
    </row>
    <row r="845" spans="2:20" s="86" customFormat="1" ht="10.199999999999999">
      <c r="B845" s="87"/>
      <c r="C845" s="87"/>
      <c r="D845" s="89"/>
      <c r="R845" s="89"/>
      <c r="S845" s="89"/>
      <c r="T845" s="89"/>
    </row>
    <row r="846" spans="2:20" s="86" customFormat="1" ht="10.199999999999999">
      <c r="B846" s="87"/>
      <c r="C846" s="87"/>
      <c r="D846" s="89"/>
      <c r="R846" s="89"/>
      <c r="S846" s="89"/>
      <c r="T846" s="89"/>
    </row>
    <row r="847" spans="2:20" s="86" customFormat="1" ht="10.199999999999999">
      <c r="B847" s="87"/>
      <c r="C847" s="87"/>
      <c r="D847" s="89"/>
      <c r="R847" s="89"/>
      <c r="S847" s="89"/>
      <c r="T847" s="89"/>
    </row>
    <row r="848" spans="2:20" s="86" customFormat="1" ht="10.199999999999999">
      <c r="B848" s="87"/>
      <c r="C848" s="87"/>
      <c r="D848" s="89"/>
      <c r="R848" s="89"/>
      <c r="S848" s="89"/>
      <c r="T848" s="89"/>
    </row>
    <row r="849" spans="2:20" s="86" customFormat="1" ht="10.199999999999999">
      <c r="B849" s="87"/>
      <c r="C849" s="87"/>
      <c r="D849" s="89"/>
      <c r="R849" s="89"/>
      <c r="S849" s="89"/>
      <c r="T849" s="89"/>
    </row>
    <row r="850" spans="2:20" s="86" customFormat="1" ht="10.199999999999999">
      <c r="B850" s="87"/>
      <c r="C850" s="87"/>
      <c r="D850" s="89"/>
      <c r="R850" s="89"/>
      <c r="S850" s="89"/>
      <c r="T850" s="89"/>
    </row>
    <row r="851" spans="2:20" s="86" customFormat="1" ht="10.199999999999999">
      <c r="B851" s="87"/>
      <c r="C851" s="87"/>
      <c r="D851" s="89"/>
      <c r="R851" s="89"/>
      <c r="S851" s="89"/>
      <c r="T851" s="89"/>
    </row>
    <row r="852" spans="2:20" s="86" customFormat="1" ht="10.199999999999999">
      <c r="B852" s="87"/>
      <c r="C852" s="87"/>
      <c r="D852" s="89"/>
      <c r="R852" s="89"/>
      <c r="S852" s="89"/>
      <c r="T852" s="89"/>
    </row>
    <row r="853" spans="2:20" s="86" customFormat="1" ht="10.199999999999999">
      <c r="B853" s="87"/>
      <c r="C853" s="87"/>
      <c r="D853" s="89"/>
      <c r="R853" s="89"/>
      <c r="S853" s="89"/>
      <c r="T853" s="89"/>
    </row>
    <row r="854" spans="2:20" s="86" customFormat="1" ht="10.199999999999999">
      <c r="B854" s="87"/>
      <c r="C854" s="87"/>
      <c r="D854" s="89"/>
      <c r="R854" s="89"/>
      <c r="S854" s="89"/>
      <c r="T854" s="89"/>
    </row>
    <row r="855" spans="2:20" s="86" customFormat="1" ht="10.199999999999999">
      <c r="B855" s="87"/>
      <c r="C855" s="87"/>
      <c r="D855" s="89"/>
      <c r="R855" s="89"/>
      <c r="S855" s="89"/>
      <c r="T855" s="89"/>
    </row>
    <row r="856" spans="2:20" s="86" customFormat="1" ht="10.199999999999999">
      <c r="B856" s="87"/>
      <c r="C856" s="87"/>
      <c r="D856" s="89"/>
      <c r="R856" s="89"/>
      <c r="S856" s="89"/>
      <c r="T856" s="89"/>
    </row>
    <row r="857" spans="2:20" s="86" customFormat="1" ht="10.199999999999999">
      <c r="B857" s="87"/>
      <c r="C857" s="87"/>
      <c r="D857" s="89"/>
      <c r="R857" s="89"/>
      <c r="S857" s="89"/>
      <c r="T857" s="89"/>
    </row>
    <row r="858" spans="2:20" s="86" customFormat="1" ht="10.199999999999999">
      <c r="B858" s="87"/>
      <c r="C858" s="87"/>
      <c r="D858" s="89"/>
      <c r="R858" s="89"/>
      <c r="S858" s="89"/>
      <c r="T858" s="89"/>
    </row>
    <row r="859" spans="2:20" s="86" customFormat="1" ht="10.199999999999999">
      <c r="B859" s="87"/>
      <c r="C859" s="87"/>
      <c r="D859" s="89"/>
      <c r="R859" s="89"/>
      <c r="S859" s="89"/>
      <c r="T859" s="89"/>
    </row>
    <row r="860" spans="2:20" s="86" customFormat="1" ht="10.199999999999999">
      <c r="B860" s="87"/>
      <c r="C860" s="87"/>
      <c r="D860" s="89"/>
      <c r="R860" s="89"/>
      <c r="S860" s="89"/>
      <c r="T860" s="89"/>
    </row>
    <row r="861" spans="2:20" s="86" customFormat="1" ht="10.199999999999999">
      <c r="B861" s="87"/>
      <c r="C861" s="87"/>
      <c r="D861" s="89"/>
      <c r="R861" s="89"/>
      <c r="S861" s="89"/>
      <c r="T861" s="89"/>
    </row>
    <row r="862" spans="2:20" s="86" customFormat="1" ht="10.199999999999999">
      <c r="B862" s="87"/>
      <c r="C862" s="87"/>
      <c r="D862" s="89"/>
      <c r="R862" s="89"/>
      <c r="S862" s="89"/>
      <c r="T862" s="89"/>
    </row>
    <row r="863" spans="2:20" s="86" customFormat="1" ht="10.199999999999999">
      <c r="B863" s="87"/>
      <c r="C863" s="87"/>
      <c r="D863" s="89"/>
      <c r="R863" s="89"/>
      <c r="S863" s="89"/>
      <c r="T863" s="89"/>
    </row>
    <row r="864" spans="2:20" s="86" customFormat="1" ht="10.199999999999999">
      <c r="B864" s="87"/>
      <c r="C864" s="87"/>
      <c r="D864" s="89"/>
      <c r="R864" s="89"/>
      <c r="S864" s="89"/>
      <c r="T864" s="89"/>
    </row>
    <row r="865" spans="2:20" s="86" customFormat="1" ht="10.199999999999999">
      <c r="B865" s="87"/>
      <c r="C865" s="87"/>
      <c r="D865" s="89"/>
      <c r="R865" s="89"/>
      <c r="S865" s="89"/>
      <c r="T865" s="89"/>
    </row>
    <row r="866" spans="2:20" s="86" customFormat="1" ht="10.199999999999999">
      <c r="B866" s="87"/>
      <c r="C866" s="87"/>
      <c r="D866" s="89"/>
      <c r="R866" s="89"/>
      <c r="S866" s="89"/>
      <c r="T866" s="89"/>
    </row>
    <row r="867" spans="2:20" s="86" customFormat="1" ht="10.199999999999999">
      <c r="B867" s="87"/>
      <c r="C867" s="87"/>
      <c r="D867" s="89"/>
      <c r="R867" s="89"/>
      <c r="S867" s="89"/>
      <c r="T867" s="89"/>
    </row>
    <row r="868" spans="2:20" s="86" customFormat="1" ht="10.199999999999999">
      <c r="B868" s="87"/>
      <c r="C868" s="87"/>
      <c r="D868" s="89"/>
      <c r="R868" s="89"/>
      <c r="S868" s="89"/>
      <c r="T868" s="89"/>
    </row>
    <row r="869" spans="2:20" s="86" customFormat="1" ht="10.199999999999999">
      <c r="B869" s="87"/>
      <c r="C869" s="87"/>
      <c r="D869" s="89"/>
      <c r="R869" s="89"/>
      <c r="S869" s="89"/>
      <c r="T869" s="89"/>
    </row>
    <row r="870" spans="2:20" s="86" customFormat="1" ht="10.199999999999999">
      <c r="B870" s="87"/>
      <c r="C870" s="87"/>
      <c r="D870" s="89"/>
      <c r="R870" s="89"/>
      <c r="S870" s="89"/>
      <c r="T870" s="89"/>
    </row>
    <row r="871" spans="2:20" s="86" customFormat="1" ht="10.199999999999999">
      <c r="B871" s="87"/>
      <c r="C871" s="87"/>
      <c r="D871" s="89"/>
      <c r="R871" s="89"/>
      <c r="S871" s="89"/>
      <c r="T871" s="89"/>
    </row>
    <row r="872" spans="2:20" s="86" customFormat="1" ht="10.199999999999999">
      <c r="B872" s="87"/>
      <c r="C872" s="87"/>
      <c r="D872" s="89"/>
      <c r="R872" s="89"/>
      <c r="S872" s="89"/>
      <c r="T872" s="89"/>
    </row>
    <row r="873" spans="2:20" s="86" customFormat="1" ht="10.199999999999999">
      <c r="B873" s="87"/>
      <c r="C873" s="87"/>
      <c r="D873" s="89"/>
      <c r="R873" s="89"/>
      <c r="S873" s="89"/>
      <c r="T873" s="89"/>
    </row>
    <row r="874" spans="2:20" s="86" customFormat="1" ht="10.199999999999999">
      <c r="B874" s="87"/>
      <c r="C874" s="87"/>
      <c r="D874" s="89"/>
      <c r="R874" s="89"/>
      <c r="S874" s="89"/>
      <c r="T874" s="89"/>
    </row>
    <row r="875" spans="2:20" s="86" customFormat="1" ht="10.199999999999999">
      <c r="B875" s="87"/>
      <c r="C875" s="87"/>
      <c r="D875" s="89"/>
      <c r="R875" s="89"/>
      <c r="S875" s="89"/>
      <c r="T875" s="89"/>
    </row>
    <row r="876" spans="2:20" s="86" customFormat="1" ht="10.199999999999999">
      <c r="B876" s="87"/>
      <c r="C876" s="87"/>
      <c r="D876" s="89"/>
      <c r="R876" s="89"/>
      <c r="S876" s="89"/>
      <c r="T876" s="89"/>
    </row>
    <row r="877" spans="2:20" s="86" customFormat="1" ht="10.199999999999999">
      <c r="B877" s="87"/>
      <c r="C877" s="87"/>
      <c r="D877" s="89"/>
      <c r="R877" s="89"/>
      <c r="S877" s="89"/>
      <c r="T877" s="89"/>
    </row>
    <row r="878" spans="2:20" s="86" customFormat="1" ht="10.199999999999999">
      <c r="B878" s="87"/>
      <c r="C878" s="87"/>
      <c r="D878" s="89"/>
      <c r="R878" s="89"/>
      <c r="S878" s="89"/>
      <c r="T878" s="89"/>
    </row>
    <row r="879" spans="2:20" s="86" customFormat="1" ht="10.199999999999999">
      <c r="B879" s="87"/>
      <c r="C879" s="87"/>
      <c r="D879" s="89"/>
      <c r="R879" s="89"/>
      <c r="S879" s="89"/>
      <c r="T879" s="89"/>
    </row>
    <row r="880" spans="2:20" s="86" customFormat="1" ht="10.199999999999999">
      <c r="B880" s="87"/>
      <c r="C880" s="87"/>
      <c r="D880" s="89"/>
      <c r="R880" s="89"/>
      <c r="S880" s="89"/>
      <c r="T880" s="89"/>
    </row>
    <row r="881" spans="2:20" s="86" customFormat="1" ht="10.199999999999999">
      <c r="B881" s="87"/>
      <c r="C881" s="87"/>
      <c r="D881" s="89"/>
      <c r="R881" s="89"/>
      <c r="S881" s="89"/>
      <c r="T881" s="89"/>
    </row>
    <row r="882" spans="2:20" s="86" customFormat="1" ht="10.199999999999999">
      <c r="B882" s="87"/>
      <c r="C882" s="87"/>
      <c r="D882" s="89"/>
      <c r="R882" s="89"/>
      <c r="S882" s="89"/>
      <c r="T882" s="89"/>
    </row>
    <row r="883" spans="2:20" s="86" customFormat="1" ht="10.199999999999999">
      <c r="B883" s="87"/>
      <c r="C883" s="87"/>
      <c r="D883" s="89"/>
      <c r="R883" s="89"/>
      <c r="S883" s="89"/>
      <c r="T883" s="89"/>
    </row>
    <row r="884" spans="2:20" s="86" customFormat="1" ht="10.199999999999999">
      <c r="B884" s="87"/>
      <c r="C884" s="87"/>
      <c r="D884" s="89"/>
      <c r="R884" s="89"/>
      <c r="S884" s="89"/>
      <c r="T884" s="89"/>
    </row>
    <row r="885" spans="2:20" s="86" customFormat="1" ht="10.199999999999999">
      <c r="B885" s="87"/>
      <c r="C885" s="87"/>
      <c r="D885" s="89"/>
      <c r="R885" s="89"/>
      <c r="S885" s="89"/>
      <c r="T885" s="89"/>
    </row>
    <row r="886" spans="2:20" s="86" customFormat="1" ht="10.199999999999999">
      <c r="B886" s="87"/>
      <c r="C886" s="87"/>
      <c r="D886" s="89"/>
      <c r="R886" s="89"/>
      <c r="S886" s="89"/>
      <c r="T886" s="89"/>
    </row>
    <row r="887" spans="2:20" s="86" customFormat="1" ht="10.199999999999999">
      <c r="B887" s="87"/>
      <c r="C887" s="87"/>
      <c r="D887" s="89"/>
      <c r="R887" s="89"/>
      <c r="S887" s="89"/>
      <c r="T887" s="89"/>
    </row>
    <row r="888" spans="2:20" s="86" customFormat="1" ht="10.199999999999999">
      <c r="B888" s="87"/>
      <c r="C888" s="87"/>
      <c r="D888" s="89"/>
      <c r="R888" s="89"/>
      <c r="S888" s="89"/>
      <c r="T888" s="89"/>
    </row>
    <row r="889" spans="2:20" s="86" customFormat="1" ht="10.199999999999999">
      <c r="B889" s="87"/>
      <c r="C889" s="87"/>
      <c r="D889" s="89"/>
      <c r="R889" s="89"/>
      <c r="S889" s="89"/>
      <c r="T889" s="89"/>
    </row>
    <row r="890" spans="2:20" s="86" customFormat="1" ht="10.199999999999999">
      <c r="B890" s="87"/>
      <c r="C890" s="87"/>
      <c r="D890" s="89"/>
      <c r="R890" s="89"/>
      <c r="S890" s="89"/>
      <c r="T890" s="89"/>
    </row>
    <row r="891" spans="2:20" s="86" customFormat="1" ht="10.199999999999999">
      <c r="B891" s="87"/>
      <c r="C891" s="87"/>
      <c r="D891" s="89"/>
      <c r="R891" s="89"/>
      <c r="S891" s="89"/>
      <c r="T891" s="89"/>
    </row>
    <row r="892" spans="2:20" s="86" customFormat="1" ht="10.199999999999999">
      <c r="B892" s="87"/>
      <c r="C892" s="87"/>
      <c r="D892" s="89"/>
      <c r="R892" s="89"/>
      <c r="S892" s="89"/>
      <c r="T892" s="89"/>
    </row>
    <row r="893" spans="2:20" s="86" customFormat="1" ht="10.199999999999999">
      <c r="B893" s="87"/>
      <c r="C893" s="87"/>
      <c r="D893" s="89"/>
      <c r="R893" s="89"/>
      <c r="S893" s="89"/>
      <c r="T893" s="89"/>
    </row>
    <row r="894" spans="2:20" s="86" customFormat="1" ht="10.199999999999999">
      <c r="B894" s="87"/>
      <c r="C894" s="87"/>
      <c r="D894" s="89"/>
      <c r="R894" s="89"/>
      <c r="S894" s="89"/>
      <c r="T894" s="89"/>
    </row>
    <row r="895" spans="2:20" s="86" customFormat="1" ht="10.199999999999999">
      <c r="B895" s="87"/>
      <c r="C895" s="87"/>
      <c r="D895" s="89"/>
      <c r="R895" s="89"/>
      <c r="S895" s="89"/>
      <c r="T895" s="89"/>
    </row>
    <row r="896" spans="2:20" s="86" customFormat="1" ht="10.199999999999999">
      <c r="B896" s="87"/>
      <c r="C896" s="87"/>
      <c r="D896" s="89"/>
      <c r="R896" s="89"/>
      <c r="S896" s="89"/>
      <c r="T896" s="89"/>
    </row>
    <row r="897" spans="2:20" s="86" customFormat="1" ht="10.199999999999999">
      <c r="B897" s="87"/>
      <c r="C897" s="87"/>
      <c r="D897" s="89"/>
      <c r="R897" s="89"/>
      <c r="S897" s="89"/>
      <c r="T897" s="89"/>
    </row>
    <row r="898" spans="2:20" s="86" customFormat="1" ht="10.199999999999999">
      <c r="B898" s="87"/>
      <c r="C898" s="87"/>
      <c r="D898" s="89"/>
      <c r="R898" s="89"/>
      <c r="S898" s="89"/>
      <c r="T898" s="89"/>
    </row>
    <row r="899" spans="2:20" s="86" customFormat="1" ht="10.199999999999999">
      <c r="B899" s="87"/>
      <c r="C899" s="87"/>
      <c r="D899" s="89"/>
      <c r="R899" s="89"/>
      <c r="S899" s="89"/>
      <c r="T899" s="89"/>
    </row>
    <row r="900" spans="2:20" s="86" customFormat="1" ht="10.199999999999999">
      <c r="B900" s="87"/>
      <c r="C900" s="87"/>
      <c r="D900" s="89"/>
      <c r="R900" s="89"/>
      <c r="S900" s="89"/>
      <c r="T900" s="89"/>
    </row>
    <row r="901" spans="2:20" s="86" customFormat="1" ht="10.199999999999999">
      <c r="B901" s="87"/>
      <c r="C901" s="87"/>
      <c r="D901" s="89"/>
      <c r="R901" s="89"/>
      <c r="S901" s="89"/>
      <c r="T901" s="89"/>
    </row>
    <row r="902" spans="2:20" s="86" customFormat="1" ht="10.199999999999999">
      <c r="B902" s="87"/>
      <c r="C902" s="87"/>
      <c r="D902" s="89"/>
      <c r="R902" s="89"/>
      <c r="S902" s="89"/>
      <c r="T902" s="89"/>
    </row>
    <row r="903" spans="2:20" s="86" customFormat="1" ht="10.199999999999999">
      <c r="B903" s="87"/>
      <c r="C903" s="87"/>
      <c r="D903" s="89"/>
      <c r="R903" s="89"/>
      <c r="S903" s="89"/>
      <c r="T903" s="89"/>
    </row>
    <row r="904" spans="2:20" s="86" customFormat="1" ht="10.199999999999999">
      <c r="B904" s="87"/>
      <c r="C904" s="87"/>
      <c r="D904" s="89"/>
      <c r="R904" s="89"/>
      <c r="S904" s="89"/>
      <c r="T904" s="89"/>
    </row>
    <row r="905" spans="2:20" s="86" customFormat="1" ht="10.199999999999999">
      <c r="B905" s="87"/>
      <c r="C905" s="87"/>
      <c r="D905" s="89"/>
      <c r="R905" s="89"/>
      <c r="S905" s="89"/>
      <c r="T905" s="89"/>
    </row>
    <row r="906" spans="2:20" s="86" customFormat="1" ht="10.199999999999999">
      <c r="B906" s="87"/>
      <c r="C906" s="87"/>
      <c r="D906" s="89"/>
      <c r="R906" s="89"/>
      <c r="S906" s="89"/>
      <c r="T906" s="89"/>
    </row>
    <row r="907" spans="2:20" s="86" customFormat="1" ht="10.199999999999999">
      <c r="B907" s="87"/>
      <c r="C907" s="87"/>
      <c r="D907" s="89"/>
      <c r="R907" s="89"/>
      <c r="S907" s="89"/>
      <c r="T907" s="89"/>
    </row>
    <row r="908" spans="2:20" s="86" customFormat="1" ht="10.199999999999999">
      <c r="B908" s="87"/>
      <c r="C908" s="87"/>
      <c r="D908" s="89"/>
      <c r="R908" s="89"/>
      <c r="S908" s="89"/>
      <c r="T908" s="89"/>
    </row>
    <row r="909" spans="2:20" s="86" customFormat="1" ht="10.199999999999999">
      <c r="B909" s="87"/>
      <c r="C909" s="87"/>
      <c r="D909" s="89"/>
      <c r="R909" s="89"/>
      <c r="S909" s="89"/>
      <c r="T909" s="89"/>
    </row>
    <row r="910" spans="2:20" s="86" customFormat="1" ht="10.199999999999999">
      <c r="B910" s="87"/>
      <c r="C910" s="87"/>
      <c r="D910" s="89"/>
      <c r="R910" s="89"/>
      <c r="S910" s="89"/>
      <c r="T910" s="89"/>
    </row>
    <row r="911" spans="2:20" s="86" customFormat="1" ht="10.199999999999999">
      <c r="B911" s="87"/>
      <c r="C911" s="87"/>
      <c r="D911" s="89"/>
      <c r="R911" s="89"/>
      <c r="S911" s="89"/>
      <c r="T911" s="89"/>
    </row>
    <row r="912" spans="2:20" s="86" customFormat="1" ht="10.199999999999999">
      <c r="B912" s="87"/>
      <c r="C912" s="87"/>
      <c r="D912" s="89"/>
      <c r="R912" s="89"/>
      <c r="S912" s="89"/>
      <c r="T912" s="89"/>
    </row>
    <row r="913" spans="2:20" s="86" customFormat="1" ht="10.199999999999999">
      <c r="B913" s="87"/>
      <c r="C913" s="87"/>
      <c r="D913" s="89"/>
      <c r="R913" s="89"/>
      <c r="S913" s="89"/>
      <c r="T913" s="89"/>
    </row>
    <row r="914" spans="2:20" s="86" customFormat="1" ht="10.199999999999999">
      <c r="B914" s="87"/>
      <c r="C914" s="87"/>
      <c r="D914" s="89"/>
      <c r="R914" s="89"/>
      <c r="S914" s="89"/>
      <c r="T914" s="89"/>
    </row>
    <row r="915" spans="2:20" s="86" customFormat="1" ht="10.199999999999999">
      <c r="B915" s="87"/>
      <c r="C915" s="87"/>
      <c r="D915" s="89"/>
      <c r="R915" s="89"/>
      <c r="S915" s="89"/>
      <c r="T915" s="89"/>
    </row>
    <row r="916" spans="2:20" s="86" customFormat="1" ht="10.199999999999999">
      <c r="B916" s="87"/>
      <c r="C916" s="87"/>
      <c r="D916" s="89"/>
      <c r="R916" s="89"/>
      <c r="S916" s="89"/>
      <c r="T916" s="89"/>
    </row>
    <row r="917" spans="2:20" s="86" customFormat="1" ht="10.199999999999999">
      <c r="B917" s="87"/>
      <c r="C917" s="87"/>
      <c r="D917" s="89"/>
      <c r="R917" s="89"/>
      <c r="S917" s="89"/>
      <c r="T917" s="89"/>
    </row>
    <row r="918" spans="2:20" s="86" customFormat="1" ht="10.199999999999999">
      <c r="B918" s="87"/>
      <c r="C918" s="87"/>
      <c r="D918" s="89"/>
      <c r="R918" s="89"/>
      <c r="S918" s="89"/>
      <c r="T918" s="89"/>
    </row>
    <row r="919" spans="2:20" s="86" customFormat="1" ht="10.199999999999999">
      <c r="B919" s="87"/>
      <c r="C919" s="87"/>
      <c r="D919" s="89"/>
      <c r="R919" s="89"/>
      <c r="S919" s="89"/>
      <c r="T919" s="89"/>
    </row>
    <row r="920" spans="2:20" s="86" customFormat="1" ht="10.199999999999999">
      <c r="B920" s="87"/>
      <c r="C920" s="87"/>
      <c r="D920" s="89"/>
      <c r="R920" s="89"/>
      <c r="S920" s="89"/>
      <c r="T920" s="89"/>
    </row>
    <row r="921" spans="2:20" s="86" customFormat="1" ht="10.199999999999999">
      <c r="B921" s="87"/>
      <c r="C921" s="87"/>
      <c r="D921" s="89"/>
      <c r="R921" s="89"/>
      <c r="S921" s="89"/>
      <c r="T921" s="89"/>
    </row>
    <row r="922" spans="2:20" s="86" customFormat="1" ht="10.199999999999999">
      <c r="B922" s="87"/>
      <c r="C922" s="87"/>
      <c r="D922" s="89"/>
      <c r="R922" s="89"/>
      <c r="S922" s="89"/>
      <c r="T922" s="89"/>
    </row>
    <row r="923" spans="2:20" s="86" customFormat="1" ht="10.199999999999999">
      <c r="B923" s="87"/>
      <c r="C923" s="87"/>
      <c r="D923" s="89"/>
      <c r="R923" s="89"/>
      <c r="S923" s="89"/>
      <c r="T923" s="89"/>
    </row>
    <row r="924" spans="2:20" s="86" customFormat="1" ht="10.199999999999999">
      <c r="B924" s="87"/>
      <c r="C924" s="87"/>
      <c r="D924" s="89"/>
      <c r="R924" s="89"/>
      <c r="S924" s="89"/>
      <c r="T924" s="89"/>
    </row>
    <row r="925" spans="2:20" s="86" customFormat="1" ht="10.199999999999999">
      <c r="B925" s="87"/>
      <c r="C925" s="87"/>
      <c r="D925" s="89"/>
      <c r="R925" s="89"/>
      <c r="S925" s="89"/>
      <c r="T925" s="89"/>
    </row>
    <row r="926" spans="2:20" s="86" customFormat="1" ht="10.199999999999999">
      <c r="B926" s="87"/>
      <c r="C926" s="87"/>
      <c r="D926" s="89"/>
      <c r="R926" s="89"/>
      <c r="S926" s="89"/>
      <c r="T926" s="89"/>
    </row>
    <row r="927" spans="2:20" s="86" customFormat="1" ht="10.199999999999999">
      <c r="B927" s="87"/>
      <c r="C927" s="87"/>
      <c r="D927" s="89"/>
      <c r="R927" s="89"/>
      <c r="S927" s="89"/>
      <c r="T927" s="89"/>
    </row>
    <row r="928" spans="2:20" s="86" customFormat="1" ht="10.199999999999999">
      <c r="B928" s="87"/>
      <c r="C928" s="87"/>
      <c r="D928" s="89"/>
      <c r="R928" s="89"/>
      <c r="S928" s="89"/>
      <c r="T928" s="89"/>
    </row>
    <row r="929" spans="2:20" s="86" customFormat="1" ht="10.199999999999999">
      <c r="B929" s="87"/>
      <c r="C929" s="87"/>
      <c r="D929" s="89"/>
      <c r="R929" s="89"/>
      <c r="S929" s="89"/>
      <c r="T929" s="89"/>
    </row>
    <row r="930" spans="2:20" s="86" customFormat="1" ht="10.199999999999999">
      <c r="B930" s="87"/>
      <c r="C930" s="87"/>
      <c r="D930" s="89"/>
      <c r="R930" s="89"/>
      <c r="S930" s="89"/>
      <c r="T930" s="89"/>
    </row>
    <row r="931" spans="2:20" s="86" customFormat="1" ht="10.199999999999999">
      <c r="B931" s="87"/>
      <c r="C931" s="87"/>
      <c r="D931" s="89"/>
      <c r="R931" s="89"/>
      <c r="S931" s="89"/>
      <c r="T931" s="89"/>
    </row>
    <row r="932" spans="2:20" s="86" customFormat="1" ht="10.199999999999999">
      <c r="B932" s="87"/>
      <c r="C932" s="87"/>
      <c r="D932" s="89"/>
      <c r="R932" s="89"/>
      <c r="S932" s="89"/>
      <c r="T932" s="89"/>
    </row>
    <row r="933" spans="2:20" s="86" customFormat="1" ht="10.199999999999999">
      <c r="B933" s="87"/>
      <c r="C933" s="87"/>
      <c r="D933" s="89"/>
      <c r="R933" s="89"/>
      <c r="S933" s="89"/>
      <c r="T933" s="89"/>
    </row>
    <row r="934" spans="2:20" s="86" customFormat="1" ht="10.199999999999999">
      <c r="B934" s="87"/>
      <c r="C934" s="87"/>
      <c r="D934" s="89"/>
      <c r="R934" s="89"/>
      <c r="S934" s="89"/>
      <c r="T934" s="89"/>
    </row>
    <row r="935" spans="2:20" s="86" customFormat="1" ht="10.199999999999999">
      <c r="B935" s="87"/>
      <c r="C935" s="87"/>
      <c r="D935" s="89"/>
      <c r="R935" s="89"/>
      <c r="S935" s="89"/>
      <c r="T935" s="89"/>
    </row>
    <row r="936" spans="2:20" s="86" customFormat="1" ht="10.199999999999999">
      <c r="B936" s="87"/>
      <c r="C936" s="87"/>
      <c r="D936" s="89"/>
      <c r="R936" s="89"/>
      <c r="S936" s="89"/>
      <c r="T936" s="89"/>
    </row>
    <row r="937" spans="2:20" s="86" customFormat="1" ht="10.199999999999999">
      <c r="B937" s="87"/>
      <c r="C937" s="87"/>
      <c r="D937" s="89"/>
      <c r="R937" s="89"/>
      <c r="S937" s="89"/>
      <c r="T937" s="89"/>
    </row>
    <row r="938" spans="2:20" s="86" customFormat="1" ht="10.199999999999999">
      <c r="B938" s="87"/>
      <c r="C938" s="87"/>
      <c r="D938" s="89"/>
      <c r="R938" s="89"/>
      <c r="S938" s="89"/>
      <c r="T938" s="89"/>
    </row>
    <row r="939" spans="2:20" s="86" customFormat="1" ht="10.199999999999999">
      <c r="B939" s="87"/>
      <c r="C939" s="87"/>
      <c r="D939" s="89"/>
      <c r="R939" s="89"/>
      <c r="S939" s="89"/>
      <c r="T939" s="89"/>
    </row>
    <row r="940" spans="2:20" s="86" customFormat="1" ht="10.199999999999999">
      <c r="B940" s="87"/>
      <c r="C940" s="87"/>
      <c r="D940" s="89"/>
      <c r="R940" s="89"/>
      <c r="S940" s="89"/>
      <c r="T940" s="89"/>
    </row>
    <row r="941" spans="2:20" s="86" customFormat="1" ht="10.199999999999999">
      <c r="B941" s="87"/>
      <c r="C941" s="87"/>
      <c r="D941" s="89"/>
      <c r="R941" s="89"/>
      <c r="S941" s="89"/>
      <c r="T941" s="89"/>
    </row>
    <row r="942" spans="2:20" s="86" customFormat="1" ht="10.199999999999999">
      <c r="B942" s="87"/>
      <c r="C942" s="87"/>
      <c r="D942" s="89"/>
      <c r="R942" s="89"/>
      <c r="S942" s="89"/>
      <c r="T942" s="89"/>
    </row>
    <row r="943" spans="2:20" s="86" customFormat="1" ht="10.199999999999999">
      <c r="B943" s="87"/>
      <c r="C943" s="87"/>
      <c r="D943" s="89"/>
      <c r="R943" s="89"/>
      <c r="S943" s="89"/>
      <c r="T943" s="89"/>
    </row>
    <row r="944" spans="2:20" s="86" customFormat="1" ht="10.199999999999999">
      <c r="B944" s="87"/>
      <c r="C944" s="87"/>
      <c r="D944" s="89"/>
      <c r="R944" s="89"/>
      <c r="S944" s="89"/>
      <c r="T944" s="89"/>
    </row>
    <row r="945" spans="2:20" s="86" customFormat="1" ht="10.199999999999999">
      <c r="B945" s="87"/>
      <c r="C945" s="87"/>
      <c r="D945" s="89"/>
      <c r="R945" s="89"/>
      <c r="S945" s="89"/>
      <c r="T945" s="89"/>
    </row>
    <row r="946" spans="2:20" s="86" customFormat="1" ht="10.199999999999999">
      <c r="B946" s="87"/>
      <c r="C946" s="87"/>
      <c r="D946" s="89"/>
      <c r="R946" s="89"/>
      <c r="S946" s="89"/>
      <c r="T946" s="89"/>
    </row>
    <row r="947" spans="2:20" s="86" customFormat="1" ht="10.199999999999999">
      <c r="B947" s="87"/>
      <c r="C947" s="87"/>
      <c r="D947" s="89"/>
      <c r="R947" s="89"/>
      <c r="S947" s="89"/>
      <c r="T947" s="89"/>
    </row>
    <row r="948" spans="2:20" s="86" customFormat="1" ht="10.199999999999999">
      <c r="B948" s="87"/>
      <c r="C948" s="87"/>
      <c r="D948" s="89"/>
      <c r="R948" s="89"/>
      <c r="S948" s="89"/>
      <c r="T948" s="89"/>
    </row>
    <row r="949" spans="2:20" s="86" customFormat="1" ht="10.199999999999999">
      <c r="B949" s="87"/>
      <c r="C949" s="87"/>
      <c r="D949" s="89"/>
      <c r="R949" s="89"/>
      <c r="S949" s="89"/>
      <c r="T949" s="89"/>
    </row>
    <row r="950" spans="2:20" s="86" customFormat="1" ht="10.199999999999999">
      <c r="B950" s="87"/>
      <c r="C950" s="87"/>
      <c r="D950" s="89"/>
      <c r="R950" s="89"/>
      <c r="S950" s="89"/>
      <c r="T950" s="89"/>
    </row>
    <row r="951" spans="2:20" s="86" customFormat="1" ht="10.199999999999999">
      <c r="B951" s="87"/>
      <c r="C951" s="87"/>
      <c r="D951" s="89"/>
      <c r="R951" s="89"/>
      <c r="S951" s="89"/>
      <c r="T951" s="89"/>
    </row>
    <row r="952" spans="2:20" s="86" customFormat="1" ht="10.199999999999999">
      <c r="B952" s="87"/>
      <c r="C952" s="87"/>
      <c r="D952" s="89"/>
      <c r="R952" s="89"/>
      <c r="S952" s="89"/>
      <c r="T952" s="89"/>
    </row>
    <row r="953" spans="2:20" s="86" customFormat="1" ht="10.199999999999999">
      <c r="B953" s="87"/>
      <c r="C953" s="87"/>
      <c r="D953" s="89"/>
      <c r="R953" s="89"/>
      <c r="S953" s="89"/>
      <c r="T953" s="89"/>
    </row>
    <row r="954" spans="2:20" s="86" customFormat="1" ht="10.199999999999999">
      <c r="B954" s="87"/>
      <c r="C954" s="87"/>
      <c r="D954" s="89"/>
      <c r="R954" s="89"/>
      <c r="S954" s="89"/>
      <c r="T954" s="89"/>
    </row>
    <row r="955" spans="2:20" s="86" customFormat="1" ht="10.199999999999999">
      <c r="B955" s="87"/>
      <c r="C955" s="87"/>
      <c r="D955" s="89"/>
      <c r="R955" s="89"/>
      <c r="S955" s="89"/>
      <c r="T955" s="89"/>
    </row>
    <row r="956" spans="2:20" s="86" customFormat="1" ht="10.199999999999999">
      <c r="B956" s="87"/>
      <c r="C956" s="87"/>
      <c r="D956" s="89"/>
      <c r="R956" s="89"/>
      <c r="S956" s="89"/>
      <c r="T956" s="89"/>
    </row>
    <row r="957" spans="2:20" s="86" customFormat="1" ht="10.199999999999999">
      <c r="B957" s="87"/>
      <c r="C957" s="87"/>
      <c r="D957" s="89"/>
      <c r="R957" s="89"/>
      <c r="S957" s="89"/>
      <c r="T957" s="89"/>
    </row>
    <row r="958" spans="2:20" s="86" customFormat="1" ht="10.199999999999999">
      <c r="B958" s="87"/>
      <c r="C958" s="87"/>
      <c r="D958" s="89"/>
      <c r="R958" s="89"/>
      <c r="S958" s="89"/>
      <c r="T958" s="89"/>
    </row>
    <row r="959" spans="2:20" s="86" customFormat="1" ht="10.199999999999999">
      <c r="B959" s="87"/>
      <c r="C959" s="87"/>
      <c r="D959" s="89"/>
      <c r="R959" s="89"/>
      <c r="S959" s="89"/>
      <c r="T959" s="89"/>
    </row>
    <row r="960" spans="2:20" s="86" customFormat="1" ht="10.199999999999999">
      <c r="B960" s="87"/>
      <c r="C960" s="87"/>
      <c r="D960" s="89"/>
      <c r="R960" s="89"/>
      <c r="S960" s="89"/>
      <c r="T960" s="89"/>
    </row>
    <row r="961" spans="2:20" s="86" customFormat="1" ht="10.199999999999999">
      <c r="B961" s="87"/>
      <c r="C961" s="87"/>
      <c r="D961" s="89"/>
      <c r="R961" s="89"/>
      <c r="S961" s="89"/>
      <c r="T961" s="89"/>
    </row>
    <row r="962" spans="2:20" s="86" customFormat="1" ht="10.199999999999999">
      <c r="B962" s="87"/>
      <c r="C962" s="87"/>
      <c r="D962" s="89"/>
      <c r="R962" s="89"/>
      <c r="S962" s="89"/>
      <c r="T962" s="89"/>
    </row>
    <row r="963" spans="2:20" s="86" customFormat="1" ht="10.199999999999999">
      <c r="B963" s="87"/>
      <c r="C963" s="87"/>
      <c r="D963" s="89"/>
      <c r="R963" s="89"/>
      <c r="S963" s="89"/>
      <c r="T963" s="89"/>
    </row>
    <row r="964" spans="2:20" s="86" customFormat="1" ht="10.199999999999999">
      <c r="B964" s="87"/>
      <c r="C964" s="87"/>
      <c r="D964" s="89"/>
      <c r="R964" s="89"/>
      <c r="S964" s="89"/>
      <c r="T964" s="89"/>
    </row>
    <row r="965" spans="2:20" s="86" customFormat="1" ht="10.199999999999999">
      <c r="B965" s="87"/>
      <c r="C965" s="87"/>
      <c r="D965" s="89"/>
      <c r="R965" s="89"/>
      <c r="S965" s="89"/>
      <c r="T965" s="89"/>
    </row>
    <row r="966" spans="2:20" s="86" customFormat="1" ht="10.199999999999999">
      <c r="B966" s="87"/>
      <c r="C966" s="87"/>
      <c r="D966" s="89"/>
      <c r="R966" s="89"/>
      <c r="S966" s="89"/>
      <c r="T966" s="89"/>
    </row>
    <row r="967" spans="2:20" s="86" customFormat="1" ht="10.199999999999999">
      <c r="B967" s="87"/>
      <c r="C967" s="87"/>
      <c r="D967" s="89"/>
      <c r="R967" s="89"/>
      <c r="S967" s="89"/>
      <c r="T967" s="89"/>
    </row>
    <row r="968" spans="2:20" s="86" customFormat="1" ht="10.199999999999999">
      <c r="B968" s="87"/>
      <c r="C968" s="87"/>
      <c r="D968" s="89"/>
      <c r="R968" s="89"/>
      <c r="S968" s="89"/>
      <c r="T968" s="89"/>
    </row>
    <row r="969" spans="2:20" s="86" customFormat="1" ht="10.199999999999999">
      <c r="B969" s="87"/>
      <c r="C969" s="87"/>
      <c r="D969" s="89"/>
      <c r="R969" s="89"/>
      <c r="S969" s="89"/>
      <c r="T969" s="89"/>
    </row>
    <row r="970" spans="2:20" s="86" customFormat="1" ht="10.199999999999999">
      <c r="B970" s="87"/>
      <c r="C970" s="87"/>
      <c r="D970" s="89"/>
      <c r="R970" s="89"/>
      <c r="S970" s="89"/>
      <c r="T970" s="89"/>
    </row>
    <row r="971" spans="2:20" s="86" customFormat="1" ht="10.199999999999999">
      <c r="B971" s="87"/>
      <c r="C971" s="87"/>
      <c r="D971" s="89"/>
      <c r="R971" s="89"/>
      <c r="S971" s="89"/>
      <c r="T971" s="89"/>
    </row>
    <row r="972" spans="2:20" s="86" customFormat="1" ht="10.199999999999999">
      <c r="B972" s="87"/>
      <c r="C972" s="87"/>
      <c r="D972" s="89"/>
      <c r="R972" s="89"/>
      <c r="S972" s="89"/>
      <c r="T972" s="89"/>
    </row>
    <row r="973" spans="2:20" s="86" customFormat="1" ht="10.199999999999999">
      <c r="B973" s="87"/>
      <c r="C973" s="87"/>
      <c r="D973" s="89"/>
      <c r="R973" s="89"/>
      <c r="S973" s="89"/>
      <c r="T973" s="89"/>
    </row>
    <row r="974" spans="2:20" s="86" customFormat="1" ht="10.199999999999999">
      <c r="B974" s="87"/>
      <c r="C974" s="87"/>
      <c r="D974" s="89"/>
      <c r="R974" s="89"/>
      <c r="S974" s="89"/>
      <c r="T974" s="89"/>
    </row>
    <row r="975" spans="2:20" s="86" customFormat="1" ht="10.199999999999999">
      <c r="B975" s="87"/>
      <c r="C975" s="87"/>
      <c r="D975" s="89"/>
      <c r="R975" s="89"/>
      <c r="S975" s="89"/>
      <c r="T975" s="89"/>
    </row>
    <row r="976" spans="2:20" s="86" customFormat="1" ht="10.199999999999999">
      <c r="B976" s="87"/>
      <c r="C976" s="87"/>
      <c r="D976" s="89"/>
      <c r="R976" s="89"/>
      <c r="S976" s="89"/>
      <c r="T976" s="89"/>
    </row>
    <row r="977" spans="2:20" s="86" customFormat="1" ht="10.199999999999999">
      <c r="B977" s="87"/>
      <c r="C977" s="87"/>
      <c r="D977" s="89"/>
      <c r="R977" s="89"/>
      <c r="S977" s="89"/>
      <c r="T977" s="89"/>
    </row>
    <row r="978" spans="2:20" s="86" customFormat="1" ht="10.199999999999999">
      <c r="B978" s="87"/>
      <c r="C978" s="87"/>
      <c r="D978" s="89"/>
      <c r="R978" s="89"/>
      <c r="S978" s="89"/>
      <c r="T978" s="89"/>
    </row>
    <row r="979" spans="2:20" s="86" customFormat="1" ht="10.199999999999999">
      <c r="B979" s="87"/>
      <c r="C979" s="87"/>
      <c r="D979" s="89"/>
      <c r="R979" s="89"/>
      <c r="S979" s="89"/>
      <c r="T979" s="89"/>
    </row>
    <row r="980" spans="2:20" s="86" customFormat="1" ht="10.199999999999999">
      <c r="B980" s="87"/>
      <c r="C980" s="87"/>
      <c r="D980" s="89"/>
      <c r="R980" s="89"/>
      <c r="S980" s="89"/>
      <c r="T980" s="89"/>
    </row>
    <row r="981" spans="2:20" s="86" customFormat="1" ht="10.199999999999999">
      <c r="B981" s="87"/>
      <c r="C981" s="87"/>
      <c r="D981" s="89"/>
      <c r="R981" s="89"/>
      <c r="S981" s="89"/>
      <c r="T981" s="89"/>
    </row>
    <row r="982" spans="2:20" s="86" customFormat="1" ht="10.199999999999999">
      <c r="B982" s="87"/>
      <c r="C982" s="87"/>
      <c r="D982" s="89"/>
      <c r="R982" s="89"/>
      <c r="S982" s="89"/>
      <c r="T982" s="89"/>
    </row>
    <row r="983" spans="2:20" s="86" customFormat="1" ht="10.199999999999999">
      <c r="B983" s="87"/>
      <c r="C983" s="87"/>
      <c r="D983" s="89"/>
      <c r="R983" s="89"/>
      <c r="S983" s="89"/>
      <c r="T983" s="89"/>
    </row>
    <row r="984" spans="2:20" s="86" customFormat="1" ht="10.199999999999999">
      <c r="B984" s="87"/>
      <c r="C984" s="87"/>
      <c r="D984" s="89"/>
      <c r="R984" s="89"/>
      <c r="S984" s="89"/>
      <c r="T984" s="89"/>
    </row>
    <row r="985" spans="2:20" s="86" customFormat="1" ht="10.199999999999999">
      <c r="B985" s="87"/>
      <c r="C985" s="87"/>
      <c r="D985" s="89"/>
      <c r="R985" s="89"/>
      <c r="S985" s="89"/>
      <c r="T985" s="89"/>
    </row>
    <row r="986" spans="2:20" s="86" customFormat="1" ht="10.199999999999999">
      <c r="B986" s="87"/>
      <c r="C986" s="87"/>
      <c r="D986" s="89"/>
      <c r="R986" s="89"/>
      <c r="S986" s="89"/>
      <c r="T986" s="89"/>
    </row>
    <row r="987" spans="2:20" s="86" customFormat="1" ht="10.199999999999999">
      <c r="B987" s="87"/>
      <c r="C987" s="87"/>
      <c r="D987" s="89"/>
      <c r="R987" s="89"/>
      <c r="S987" s="89"/>
      <c r="T987" s="89"/>
    </row>
    <row r="988" spans="2:20" s="86" customFormat="1" ht="10.199999999999999">
      <c r="B988" s="87"/>
      <c r="C988" s="87"/>
      <c r="D988" s="89"/>
      <c r="R988" s="89"/>
      <c r="S988" s="89"/>
      <c r="T988" s="89"/>
    </row>
    <row r="989" spans="2:20" s="86" customFormat="1" ht="10.199999999999999">
      <c r="B989" s="87"/>
      <c r="C989" s="87"/>
      <c r="D989" s="89"/>
      <c r="R989" s="89"/>
      <c r="S989" s="89"/>
      <c r="T989" s="89"/>
    </row>
    <row r="990" spans="2:20" s="86" customFormat="1" ht="10.199999999999999">
      <c r="B990" s="87"/>
      <c r="C990" s="87"/>
      <c r="D990" s="89"/>
      <c r="R990" s="89"/>
      <c r="S990" s="89"/>
      <c r="T990" s="89"/>
    </row>
    <row r="991" spans="2:20" s="86" customFormat="1" ht="10.199999999999999">
      <c r="B991" s="87"/>
      <c r="C991" s="87"/>
      <c r="D991" s="89"/>
      <c r="R991" s="89"/>
      <c r="S991" s="89"/>
      <c r="T991" s="89"/>
    </row>
    <row r="992" spans="2:20" s="86" customFormat="1" ht="10.199999999999999">
      <c r="B992" s="87"/>
      <c r="C992" s="87"/>
      <c r="D992" s="89"/>
      <c r="R992" s="89"/>
      <c r="S992" s="89"/>
      <c r="T992" s="89"/>
    </row>
    <row r="993" spans="2:20" s="86" customFormat="1" ht="10.199999999999999">
      <c r="B993" s="87"/>
      <c r="C993" s="87"/>
      <c r="D993" s="89"/>
      <c r="R993" s="89"/>
      <c r="S993" s="89"/>
      <c r="T993" s="89"/>
    </row>
    <row r="994" spans="2:20" s="86" customFormat="1" ht="10.199999999999999">
      <c r="B994" s="87"/>
      <c r="C994" s="87"/>
      <c r="D994" s="89"/>
      <c r="R994" s="89"/>
      <c r="S994" s="89"/>
      <c r="T994" s="89"/>
    </row>
    <row r="995" spans="2:20" s="86" customFormat="1" ht="10.199999999999999">
      <c r="B995" s="87"/>
      <c r="C995" s="87"/>
      <c r="D995" s="89"/>
      <c r="R995" s="89"/>
      <c r="S995" s="89"/>
      <c r="T995" s="89"/>
    </row>
    <row r="996" spans="2:20" s="86" customFormat="1" ht="10.199999999999999">
      <c r="B996" s="87"/>
      <c r="C996" s="87"/>
      <c r="D996" s="89"/>
      <c r="R996" s="89"/>
      <c r="S996" s="89"/>
      <c r="T996" s="89"/>
    </row>
    <row r="997" spans="2:20" s="86" customFormat="1" ht="10.199999999999999">
      <c r="B997" s="87"/>
      <c r="C997" s="87"/>
      <c r="D997" s="89"/>
      <c r="R997" s="89"/>
      <c r="S997" s="89"/>
      <c r="T997" s="89"/>
    </row>
    <row r="998" spans="2:20" s="86" customFormat="1" ht="10.199999999999999">
      <c r="B998" s="87"/>
      <c r="C998" s="87"/>
      <c r="D998" s="89"/>
      <c r="R998" s="89"/>
      <c r="S998" s="89"/>
      <c r="T998" s="89"/>
    </row>
    <row r="999" spans="2:20" s="86" customFormat="1" ht="10.199999999999999">
      <c r="B999" s="87"/>
      <c r="C999" s="87"/>
      <c r="D999" s="89"/>
      <c r="R999" s="89"/>
      <c r="S999" s="89"/>
      <c r="T999" s="89"/>
    </row>
    <row r="1000" spans="2:20" s="86" customFormat="1" ht="10.199999999999999">
      <c r="B1000" s="87"/>
      <c r="C1000" s="87"/>
      <c r="D1000" s="89"/>
      <c r="R1000" s="89"/>
      <c r="S1000" s="89"/>
      <c r="T1000" s="89"/>
    </row>
    <row r="1001" spans="2:20" s="86" customFormat="1" ht="10.199999999999999">
      <c r="B1001" s="87"/>
      <c r="C1001" s="87"/>
      <c r="D1001" s="89"/>
      <c r="R1001" s="89"/>
      <c r="S1001" s="89"/>
      <c r="T1001" s="89"/>
    </row>
    <row r="1002" spans="2:20" s="86" customFormat="1" ht="10.199999999999999">
      <c r="B1002" s="87"/>
      <c r="C1002" s="87"/>
      <c r="D1002" s="89"/>
      <c r="R1002" s="89"/>
      <c r="S1002" s="89"/>
      <c r="T1002" s="89"/>
    </row>
    <row r="1003" spans="2:20" s="86" customFormat="1" ht="10.199999999999999">
      <c r="B1003" s="87"/>
      <c r="C1003" s="87"/>
      <c r="D1003" s="89"/>
      <c r="R1003" s="89"/>
      <c r="S1003" s="89"/>
      <c r="T1003" s="89"/>
    </row>
    <row r="1004" spans="2:20" s="86" customFormat="1" ht="10.199999999999999">
      <c r="B1004" s="87"/>
      <c r="C1004" s="87"/>
      <c r="D1004" s="89"/>
      <c r="R1004" s="89"/>
      <c r="S1004" s="89"/>
      <c r="T1004" s="89"/>
    </row>
    <row r="1005" spans="2:20" s="86" customFormat="1" ht="10.199999999999999">
      <c r="B1005" s="87"/>
      <c r="C1005" s="87"/>
      <c r="D1005" s="89"/>
      <c r="R1005" s="89"/>
      <c r="S1005" s="89"/>
      <c r="T1005" s="89"/>
    </row>
    <row r="1006" spans="2:20" s="86" customFormat="1" ht="10.199999999999999">
      <c r="B1006" s="87"/>
      <c r="C1006" s="87"/>
      <c r="D1006" s="89"/>
      <c r="R1006" s="89"/>
      <c r="S1006" s="89"/>
      <c r="T1006" s="89"/>
    </row>
    <row r="1007" spans="2:20" s="86" customFormat="1" ht="10.199999999999999">
      <c r="B1007" s="87"/>
      <c r="C1007" s="87"/>
      <c r="D1007" s="89"/>
      <c r="R1007" s="89"/>
      <c r="S1007" s="89"/>
      <c r="T1007" s="89"/>
    </row>
    <row r="1008" spans="2:20" s="86" customFormat="1" ht="10.199999999999999">
      <c r="B1008" s="87"/>
      <c r="C1008" s="87"/>
      <c r="D1008" s="89"/>
      <c r="R1008" s="89"/>
      <c r="S1008" s="89"/>
      <c r="T1008" s="89"/>
    </row>
    <row r="1009" spans="2:20" s="86" customFormat="1" ht="10.199999999999999">
      <c r="B1009" s="87"/>
      <c r="C1009" s="87"/>
      <c r="D1009" s="89"/>
      <c r="R1009" s="89"/>
      <c r="S1009" s="89"/>
      <c r="T1009" s="89"/>
    </row>
    <row r="1010" spans="2:20" s="86" customFormat="1" ht="10.199999999999999">
      <c r="B1010" s="87"/>
      <c r="C1010" s="87"/>
      <c r="D1010" s="89"/>
      <c r="R1010" s="89"/>
      <c r="S1010" s="89"/>
      <c r="T1010" s="89"/>
    </row>
    <row r="1011" spans="2:20" s="86" customFormat="1" ht="10.199999999999999">
      <c r="B1011" s="87"/>
      <c r="C1011" s="87"/>
      <c r="D1011" s="89"/>
      <c r="R1011" s="89"/>
      <c r="S1011" s="89"/>
      <c r="T1011" s="89"/>
    </row>
    <row r="1012" spans="2:20" s="86" customFormat="1" ht="10.199999999999999">
      <c r="B1012" s="87"/>
      <c r="C1012" s="87"/>
      <c r="D1012" s="89"/>
      <c r="R1012" s="89"/>
      <c r="S1012" s="89"/>
      <c r="T1012" s="89"/>
    </row>
    <row r="1013" spans="2:20" s="86" customFormat="1" ht="10.199999999999999">
      <c r="B1013" s="87"/>
      <c r="C1013" s="87"/>
      <c r="D1013" s="89"/>
      <c r="R1013" s="89"/>
      <c r="S1013" s="89"/>
      <c r="T1013" s="89"/>
    </row>
    <row r="1014" spans="2:20" s="86" customFormat="1" ht="10.199999999999999">
      <c r="B1014" s="87"/>
      <c r="C1014" s="87"/>
      <c r="D1014" s="89"/>
      <c r="R1014" s="89"/>
      <c r="S1014" s="89"/>
      <c r="T1014" s="89"/>
    </row>
    <row r="1015" spans="2:20" s="86" customFormat="1" ht="10.199999999999999">
      <c r="B1015" s="87"/>
      <c r="C1015" s="87"/>
      <c r="D1015" s="89"/>
      <c r="R1015" s="89"/>
      <c r="S1015" s="89"/>
      <c r="T1015" s="89"/>
    </row>
    <row r="1016" spans="2:20" s="86" customFormat="1" ht="10.199999999999999">
      <c r="B1016" s="87"/>
      <c r="C1016" s="87"/>
      <c r="D1016" s="89"/>
      <c r="R1016" s="89"/>
      <c r="S1016" s="89"/>
      <c r="T1016" s="89"/>
    </row>
    <row r="1017" spans="2:20" s="86" customFormat="1" ht="10.199999999999999">
      <c r="B1017" s="87"/>
      <c r="C1017" s="87"/>
      <c r="D1017" s="89"/>
      <c r="R1017" s="89"/>
      <c r="S1017" s="89"/>
      <c r="T1017" s="89"/>
    </row>
    <row r="1018" spans="2:20" s="86" customFormat="1" ht="10.199999999999999">
      <c r="B1018" s="87"/>
      <c r="C1018" s="87"/>
      <c r="D1018" s="89"/>
      <c r="R1018" s="89"/>
      <c r="S1018" s="89"/>
      <c r="T1018" s="89"/>
    </row>
    <row r="1019" spans="2:20" s="86" customFormat="1" ht="10.199999999999999">
      <c r="B1019" s="87"/>
      <c r="C1019" s="87"/>
      <c r="D1019" s="89"/>
      <c r="R1019" s="89"/>
      <c r="S1019" s="89"/>
      <c r="T1019" s="89"/>
    </row>
    <row r="1020" spans="2:20" s="86" customFormat="1" ht="10.199999999999999">
      <c r="B1020" s="87"/>
      <c r="C1020" s="87"/>
      <c r="D1020" s="89"/>
      <c r="R1020" s="89"/>
      <c r="S1020" s="89"/>
      <c r="T1020" s="89"/>
    </row>
    <row r="1021" spans="2:20" s="86" customFormat="1" ht="10.199999999999999">
      <c r="B1021" s="87"/>
      <c r="C1021" s="87"/>
      <c r="D1021" s="89"/>
      <c r="R1021" s="89"/>
      <c r="S1021" s="89"/>
      <c r="T1021" s="89"/>
    </row>
    <row r="1022" spans="2:20" s="86" customFormat="1" ht="10.199999999999999">
      <c r="B1022" s="87"/>
      <c r="C1022" s="87"/>
      <c r="D1022" s="89"/>
      <c r="R1022" s="89"/>
      <c r="S1022" s="89"/>
      <c r="T1022" s="89"/>
    </row>
    <row r="1023" spans="2:20" s="86" customFormat="1" ht="10.199999999999999">
      <c r="B1023" s="87"/>
      <c r="C1023" s="87"/>
      <c r="D1023" s="89"/>
      <c r="R1023" s="89"/>
      <c r="S1023" s="89"/>
      <c r="T1023" s="89"/>
    </row>
    <row r="1024" spans="2:20" s="86" customFormat="1" ht="10.199999999999999">
      <c r="B1024" s="87"/>
      <c r="C1024" s="87"/>
      <c r="D1024" s="89"/>
      <c r="R1024" s="89"/>
      <c r="S1024" s="89"/>
      <c r="T1024" s="89"/>
    </row>
    <row r="1025" spans="2:20" s="86" customFormat="1" ht="10.199999999999999">
      <c r="B1025" s="87"/>
      <c r="C1025" s="87"/>
      <c r="D1025" s="89"/>
      <c r="R1025" s="89"/>
      <c r="S1025" s="89"/>
      <c r="T1025" s="89"/>
    </row>
    <row r="1026" spans="2:20" s="86" customFormat="1" ht="10.199999999999999">
      <c r="B1026" s="87"/>
      <c r="C1026" s="87"/>
      <c r="D1026" s="89"/>
      <c r="R1026" s="89"/>
      <c r="S1026" s="89"/>
      <c r="T1026" s="89"/>
    </row>
    <row r="1027" spans="2:20" s="86" customFormat="1" ht="10.199999999999999">
      <c r="B1027" s="87"/>
      <c r="C1027" s="87"/>
      <c r="D1027" s="89"/>
      <c r="R1027" s="89"/>
      <c r="S1027" s="89"/>
      <c r="T1027" s="89"/>
    </row>
    <row r="1028" spans="2:20" s="86" customFormat="1" ht="10.199999999999999">
      <c r="B1028" s="87"/>
      <c r="C1028" s="87"/>
      <c r="D1028" s="89"/>
      <c r="R1028" s="89"/>
      <c r="S1028" s="89"/>
      <c r="T1028" s="89"/>
    </row>
    <row r="1029" spans="2:20" s="86" customFormat="1" ht="10.199999999999999">
      <c r="B1029" s="87"/>
      <c r="C1029" s="87"/>
      <c r="D1029" s="89"/>
      <c r="R1029" s="89"/>
      <c r="S1029" s="89"/>
      <c r="T1029" s="89"/>
    </row>
    <row r="1030" spans="2:20" s="86" customFormat="1" ht="10.199999999999999">
      <c r="B1030" s="87"/>
      <c r="C1030" s="87"/>
      <c r="D1030" s="89"/>
      <c r="R1030" s="89"/>
      <c r="S1030" s="89"/>
      <c r="T1030" s="89"/>
    </row>
    <row r="1031" spans="2:20" s="86" customFormat="1" ht="10.199999999999999">
      <c r="B1031" s="87"/>
      <c r="C1031" s="87"/>
      <c r="D1031" s="89"/>
      <c r="R1031" s="89"/>
      <c r="S1031" s="89"/>
      <c r="T1031" s="89"/>
    </row>
    <row r="1032" spans="2:20" s="86" customFormat="1" ht="10.199999999999999">
      <c r="B1032" s="87"/>
      <c r="C1032" s="87"/>
      <c r="D1032" s="89"/>
      <c r="R1032" s="89"/>
      <c r="S1032" s="89"/>
      <c r="T1032" s="89"/>
    </row>
    <row r="1033" spans="2:20" s="86" customFormat="1" ht="10.199999999999999">
      <c r="B1033" s="87"/>
      <c r="C1033" s="87"/>
      <c r="D1033" s="89"/>
      <c r="R1033" s="89"/>
      <c r="S1033" s="89"/>
      <c r="T1033" s="89"/>
    </row>
    <row r="1034" spans="2:20" s="86" customFormat="1" ht="10.199999999999999">
      <c r="B1034" s="87"/>
      <c r="C1034" s="87"/>
      <c r="D1034" s="89"/>
      <c r="R1034" s="89"/>
      <c r="S1034" s="89"/>
      <c r="T1034" s="89"/>
    </row>
    <row r="1035" spans="2:20" s="86" customFormat="1" ht="10.199999999999999">
      <c r="B1035" s="87"/>
      <c r="C1035" s="87"/>
      <c r="D1035" s="89"/>
      <c r="R1035" s="89"/>
      <c r="S1035" s="89"/>
      <c r="T1035" s="89"/>
    </row>
    <row r="1036" spans="2:20" s="86" customFormat="1" ht="10.199999999999999">
      <c r="B1036" s="87"/>
      <c r="C1036" s="87"/>
      <c r="D1036" s="89"/>
      <c r="R1036" s="89"/>
      <c r="S1036" s="89"/>
      <c r="T1036" s="89"/>
    </row>
    <row r="1037" spans="2:20" s="86" customFormat="1" ht="10.199999999999999">
      <c r="B1037" s="87"/>
      <c r="C1037" s="87"/>
      <c r="D1037" s="89"/>
      <c r="R1037" s="89"/>
      <c r="S1037" s="89"/>
      <c r="T1037" s="89"/>
    </row>
    <row r="1038" spans="2:20" s="86" customFormat="1" ht="10.199999999999999">
      <c r="B1038" s="87"/>
      <c r="C1038" s="87"/>
      <c r="D1038" s="89"/>
      <c r="R1038" s="89"/>
      <c r="S1038" s="89"/>
      <c r="T1038" s="89"/>
    </row>
    <row r="1039" spans="2:20" s="86" customFormat="1" ht="10.199999999999999">
      <c r="B1039" s="87"/>
      <c r="C1039" s="87"/>
      <c r="D1039" s="89"/>
      <c r="R1039" s="89"/>
      <c r="S1039" s="89"/>
      <c r="T1039" s="89"/>
    </row>
    <row r="1040" spans="2:20" s="86" customFormat="1" ht="10.199999999999999">
      <c r="B1040" s="87"/>
      <c r="C1040" s="87"/>
      <c r="D1040" s="89"/>
      <c r="R1040" s="89"/>
      <c r="S1040" s="89"/>
      <c r="T1040" s="89"/>
    </row>
    <row r="1041" spans="2:20" s="86" customFormat="1" ht="10.199999999999999">
      <c r="B1041" s="87"/>
      <c r="C1041" s="87"/>
      <c r="D1041" s="89"/>
      <c r="R1041" s="89"/>
      <c r="S1041" s="89"/>
      <c r="T1041" s="89"/>
    </row>
    <row r="1042" spans="2:20" s="86" customFormat="1" ht="10.199999999999999">
      <c r="B1042" s="87"/>
      <c r="C1042" s="87"/>
      <c r="D1042" s="89"/>
      <c r="R1042" s="89"/>
      <c r="S1042" s="89"/>
      <c r="T1042" s="89"/>
    </row>
    <row r="1043" spans="2:20" s="86" customFormat="1" ht="10.199999999999999">
      <c r="B1043" s="87"/>
      <c r="C1043" s="87"/>
      <c r="D1043" s="89"/>
      <c r="R1043" s="89"/>
      <c r="S1043" s="89"/>
      <c r="T1043" s="89"/>
    </row>
    <row r="1044" spans="2:20" s="86" customFormat="1" ht="10.199999999999999">
      <c r="B1044" s="87"/>
      <c r="C1044" s="87"/>
      <c r="D1044" s="89"/>
      <c r="R1044" s="89"/>
      <c r="S1044" s="89"/>
      <c r="T1044" s="89"/>
    </row>
    <row r="1045" spans="2:20" s="86" customFormat="1" ht="10.199999999999999">
      <c r="B1045" s="87"/>
      <c r="C1045" s="87"/>
      <c r="D1045" s="89"/>
      <c r="R1045" s="89"/>
      <c r="S1045" s="89"/>
      <c r="T1045" s="89"/>
    </row>
    <row r="1046" spans="2:20" s="86" customFormat="1" ht="10.199999999999999">
      <c r="B1046" s="87"/>
      <c r="C1046" s="87"/>
      <c r="D1046" s="89"/>
      <c r="R1046" s="89"/>
      <c r="S1046" s="89"/>
      <c r="T1046" s="89"/>
    </row>
    <row r="1047" spans="2:20" s="86" customFormat="1" ht="10.199999999999999">
      <c r="B1047" s="87"/>
      <c r="C1047" s="87"/>
      <c r="D1047" s="89"/>
      <c r="R1047" s="89"/>
      <c r="S1047" s="89"/>
      <c r="T1047" s="89"/>
    </row>
    <row r="1048" spans="2:20" s="86" customFormat="1" ht="10.199999999999999">
      <c r="B1048" s="87"/>
      <c r="C1048" s="87"/>
      <c r="D1048" s="89"/>
      <c r="R1048" s="89"/>
      <c r="S1048" s="89"/>
      <c r="T1048" s="89"/>
    </row>
    <row r="1049" spans="2:20" s="86" customFormat="1" ht="10.199999999999999">
      <c r="B1049" s="87"/>
      <c r="C1049" s="87"/>
      <c r="D1049" s="89"/>
      <c r="R1049" s="89"/>
      <c r="S1049" s="89"/>
      <c r="T1049" s="89"/>
    </row>
    <row r="1050" spans="2:20" s="86" customFormat="1" ht="10.199999999999999">
      <c r="B1050" s="87"/>
      <c r="C1050" s="87"/>
      <c r="D1050" s="89"/>
      <c r="R1050" s="89"/>
      <c r="S1050" s="89"/>
      <c r="T1050" s="89"/>
    </row>
    <row r="1051" spans="2:20" s="86" customFormat="1" ht="10.199999999999999">
      <c r="B1051" s="87"/>
      <c r="C1051" s="87"/>
      <c r="D1051" s="89"/>
      <c r="R1051" s="89"/>
      <c r="S1051" s="89"/>
      <c r="T1051" s="89"/>
    </row>
    <row r="1052" spans="2:20" s="86" customFormat="1" ht="10.199999999999999">
      <c r="B1052" s="87"/>
      <c r="C1052" s="87"/>
      <c r="D1052" s="89"/>
      <c r="R1052" s="89"/>
      <c r="S1052" s="89"/>
      <c r="T1052" s="89"/>
    </row>
    <row r="1053" spans="2:20" s="86" customFormat="1" ht="10.199999999999999">
      <c r="B1053" s="87"/>
      <c r="C1053" s="87"/>
      <c r="D1053" s="89"/>
      <c r="R1053" s="89"/>
      <c r="S1053" s="89"/>
      <c r="T1053" s="89"/>
    </row>
    <row r="1054" spans="2:20" s="86" customFormat="1" ht="10.199999999999999">
      <c r="B1054" s="87"/>
      <c r="C1054" s="87"/>
      <c r="D1054" s="89"/>
      <c r="R1054" s="89"/>
      <c r="S1054" s="89"/>
      <c r="T1054" s="89"/>
    </row>
    <row r="1055" spans="2:20" s="86" customFormat="1" ht="10.199999999999999">
      <c r="B1055" s="87"/>
      <c r="C1055" s="87"/>
      <c r="D1055" s="89"/>
      <c r="R1055" s="89"/>
      <c r="S1055" s="89"/>
      <c r="T1055" s="89"/>
    </row>
    <row r="1056" spans="2:20" s="86" customFormat="1" ht="10.199999999999999">
      <c r="B1056" s="87"/>
      <c r="C1056" s="87"/>
      <c r="D1056" s="89"/>
      <c r="R1056" s="89"/>
      <c r="S1056" s="89"/>
      <c r="T1056" s="89"/>
    </row>
    <row r="1057" spans="2:20" s="86" customFormat="1" ht="10.199999999999999">
      <c r="B1057" s="87"/>
      <c r="C1057" s="87"/>
      <c r="D1057" s="89"/>
      <c r="R1057" s="89"/>
      <c r="S1057" s="89"/>
      <c r="T1057" s="89"/>
    </row>
    <row r="1058" spans="2:20" s="86" customFormat="1" ht="10.199999999999999">
      <c r="B1058" s="87"/>
      <c r="C1058" s="87"/>
      <c r="D1058" s="89"/>
      <c r="R1058" s="89"/>
      <c r="S1058" s="89"/>
      <c r="T1058" s="89"/>
    </row>
    <row r="1059" spans="2:20" s="86" customFormat="1" ht="10.199999999999999">
      <c r="B1059" s="87"/>
      <c r="C1059" s="87"/>
      <c r="D1059" s="89"/>
      <c r="R1059" s="89"/>
      <c r="S1059" s="89"/>
      <c r="T1059" s="89"/>
    </row>
    <row r="1060" spans="2:20" s="86" customFormat="1" ht="10.199999999999999">
      <c r="B1060" s="87"/>
      <c r="C1060" s="87"/>
      <c r="D1060" s="89"/>
      <c r="R1060" s="89"/>
      <c r="S1060" s="89"/>
      <c r="T1060" s="89"/>
    </row>
    <row r="1061" spans="2:20" s="86" customFormat="1" ht="10.199999999999999">
      <c r="B1061" s="87"/>
      <c r="C1061" s="87"/>
      <c r="D1061" s="89"/>
      <c r="R1061" s="89"/>
      <c r="S1061" s="89"/>
      <c r="T1061" s="89"/>
    </row>
    <row r="1062" spans="2:20" s="86" customFormat="1" ht="10.199999999999999">
      <c r="B1062" s="87"/>
      <c r="C1062" s="87"/>
      <c r="D1062" s="89"/>
      <c r="R1062" s="89"/>
      <c r="S1062" s="89"/>
      <c r="T1062" s="89"/>
    </row>
    <row r="1063" spans="2:20" s="86" customFormat="1" ht="10.199999999999999">
      <c r="B1063" s="87"/>
      <c r="C1063" s="87"/>
      <c r="D1063" s="89"/>
      <c r="R1063" s="89"/>
      <c r="S1063" s="89"/>
      <c r="T1063" s="89"/>
    </row>
    <row r="1064" spans="2:20" s="86" customFormat="1" ht="10.199999999999999">
      <c r="B1064" s="87"/>
      <c r="C1064" s="87"/>
      <c r="D1064" s="89"/>
      <c r="R1064" s="89"/>
      <c r="S1064" s="89"/>
      <c r="T1064" s="89"/>
    </row>
    <row r="1065" spans="2:20" s="86" customFormat="1" ht="10.199999999999999">
      <c r="B1065" s="87"/>
      <c r="C1065" s="87"/>
      <c r="D1065" s="89"/>
      <c r="R1065" s="89"/>
      <c r="S1065" s="89"/>
      <c r="T1065" s="89"/>
    </row>
    <row r="1066" spans="2:20" s="86" customFormat="1" ht="10.199999999999999">
      <c r="B1066" s="87"/>
      <c r="C1066" s="87"/>
      <c r="D1066" s="89"/>
      <c r="R1066" s="89"/>
      <c r="S1066" s="89"/>
      <c r="T1066" s="89"/>
    </row>
    <row r="1067" spans="2:20" s="86" customFormat="1" ht="10.199999999999999">
      <c r="B1067" s="87"/>
      <c r="C1067" s="87"/>
      <c r="D1067" s="89"/>
      <c r="R1067" s="89"/>
      <c r="S1067" s="89"/>
      <c r="T1067" s="89"/>
    </row>
    <row r="1068" spans="2:20" s="86" customFormat="1" ht="10.199999999999999">
      <c r="B1068" s="87"/>
      <c r="C1068" s="87"/>
      <c r="D1068" s="89"/>
      <c r="R1068" s="89"/>
      <c r="S1068" s="89"/>
      <c r="T1068" s="89"/>
    </row>
    <row r="1069" spans="2:20" s="86" customFormat="1" ht="10.199999999999999">
      <c r="B1069" s="87"/>
      <c r="C1069" s="87"/>
      <c r="D1069" s="89"/>
      <c r="R1069" s="89"/>
      <c r="S1069" s="89"/>
      <c r="T1069" s="89"/>
    </row>
    <row r="1070" spans="2:20" s="86" customFormat="1" ht="10.199999999999999">
      <c r="B1070" s="87"/>
      <c r="C1070" s="87"/>
      <c r="D1070" s="89"/>
      <c r="R1070" s="89"/>
      <c r="S1070" s="89"/>
      <c r="T1070" s="89"/>
    </row>
    <row r="1071" spans="2:20" s="86" customFormat="1" ht="10.199999999999999">
      <c r="B1071" s="87"/>
      <c r="C1071" s="87"/>
      <c r="D1071" s="89"/>
      <c r="R1071" s="89"/>
      <c r="S1071" s="89"/>
      <c r="T1071" s="89"/>
    </row>
    <row r="1072" spans="2:20" s="86" customFormat="1" ht="10.199999999999999">
      <c r="B1072" s="87"/>
      <c r="C1072" s="87"/>
      <c r="D1072" s="89"/>
      <c r="R1072" s="89"/>
      <c r="S1072" s="89"/>
      <c r="T1072" s="89"/>
    </row>
    <row r="1073" spans="2:20" s="86" customFormat="1" ht="10.199999999999999">
      <c r="B1073" s="87"/>
      <c r="C1073" s="87"/>
      <c r="D1073" s="89"/>
      <c r="R1073" s="89"/>
      <c r="S1073" s="89"/>
      <c r="T1073" s="89"/>
    </row>
    <row r="1074" spans="2:20" s="86" customFormat="1" ht="10.199999999999999">
      <c r="B1074" s="87"/>
      <c r="C1074" s="87"/>
      <c r="D1074" s="89"/>
      <c r="R1074" s="89"/>
      <c r="S1074" s="89"/>
      <c r="T1074" s="89"/>
    </row>
    <row r="1075" spans="2:20" s="86" customFormat="1" ht="10.199999999999999">
      <c r="B1075" s="87"/>
      <c r="C1075" s="87"/>
      <c r="D1075" s="89"/>
      <c r="R1075" s="89"/>
      <c r="S1075" s="89"/>
      <c r="T1075" s="89"/>
    </row>
    <row r="1076" spans="2:20" s="86" customFormat="1" ht="10.199999999999999">
      <c r="B1076" s="87"/>
      <c r="C1076" s="87"/>
      <c r="D1076" s="89"/>
      <c r="R1076" s="89"/>
      <c r="S1076" s="89"/>
      <c r="T1076" s="89"/>
    </row>
    <row r="1077" spans="2:20" s="86" customFormat="1" ht="10.199999999999999">
      <c r="B1077" s="87"/>
      <c r="C1077" s="87"/>
      <c r="D1077" s="89"/>
      <c r="R1077" s="89"/>
      <c r="S1077" s="89"/>
      <c r="T1077" s="89"/>
    </row>
    <row r="1078" spans="2:20" s="86" customFormat="1" ht="10.199999999999999">
      <c r="B1078" s="87"/>
      <c r="C1078" s="87"/>
      <c r="D1078" s="89"/>
      <c r="R1078" s="89"/>
      <c r="S1078" s="89"/>
      <c r="T1078" s="89"/>
    </row>
    <row r="1079" spans="2:20" s="86" customFormat="1" ht="10.199999999999999">
      <c r="B1079" s="87"/>
      <c r="C1079" s="87"/>
      <c r="D1079" s="89"/>
      <c r="R1079" s="89"/>
      <c r="S1079" s="89"/>
      <c r="T1079" s="89"/>
    </row>
    <row r="1080" spans="2:20" s="86" customFormat="1" ht="10.199999999999999">
      <c r="B1080" s="87"/>
      <c r="C1080" s="87"/>
      <c r="D1080" s="89"/>
      <c r="R1080" s="89"/>
      <c r="S1080" s="89"/>
      <c r="T1080" s="89"/>
    </row>
    <row r="1081" spans="2:20" s="86" customFormat="1" ht="10.199999999999999">
      <c r="B1081" s="87"/>
      <c r="C1081" s="87"/>
      <c r="D1081" s="89"/>
      <c r="R1081" s="89"/>
      <c r="S1081" s="89"/>
      <c r="T1081" s="89"/>
    </row>
    <row r="1082" spans="2:20" s="86" customFormat="1" ht="10.199999999999999">
      <c r="B1082" s="87"/>
      <c r="C1082" s="87"/>
      <c r="D1082" s="89"/>
      <c r="R1082" s="89"/>
      <c r="S1082" s="89"/>
      <c r="T1082" s="89"/>
    </row>
    <row r="1083" spans="2:20" s="86" customFormat="1" ht="10.199999999999999">
      <c r="B1083" s="87"/>
      <c r="C1083" s="87"/>
      <c r="D1083" s="89"/>
      <c r="R1083" s="89"/>
      <c r="S1083" s="89"/>
      <c r="T1083" s="89"/>
    </row>
    <row r="1084" spans="2:20" s="86" customFormat="1" ht="10.199999999999999">
      <c r="B1084" s="87"/>
      <c r="C1084" s="87"/>
      <c r="D1084" s="89"/>
      <c r="R1084" s="89"/>
      <c r="S1084" s="89"/>
      <c r="T1084" s="89"/>
    </row>
    <row r="1085" spans="2:20" s="86" customFormat="1" ht="10.199999999999999">
      <c r="B1085" s="87"/>
      <c r="C1085" s="87"/>
      <c r="D1085" s="89"/>
      <c r="R1085" s="89"/>
      <c r="S1085" s="89"/>
      <c r="T1085" s="89"/>
    </row>
    <row r="1086" spans="2:20" s="86" customFormat="1" ht="10.199999999999999">
      <c r="B1086" s="87"/>
      <c r="C1086" s="87"/>
      <c r="D1086" s="89"/>
      <c r="R1086" s="89"/>
      <c r="S1086" s="89"/>
      <c r="T1086" s="89"/>
    </row>
    <row r="1087" spans="2:20" s="86" customFormat="1" ht="10.199999999999999">
      <c r="B1087" s="87"/>
      <c r="C1087" s="87"/>
      <c r="D1087" s="89"/>
      <c r="R1087" s="89"/>
      <c r="S1087" s="89"/>
      <c r="T1087" s="89"/>
    </row>
    <row r="1088" spans="2:20" s="86" customFormat="1" ht="10.199999999999999">
      <c r="B1088" s="87"/>
      <c r="C1088" s="87"/>
      <c r="D1088" s="89"/>
      <c r="R1088" s="89"/>
      <c r="S1088" s="89"/>
      <c r="T1088" s="89"/>
    </row>
    <row r="1089" spans="2:20" s="86" customFormat="1" ht="10.199999999999999">
      <c r="B1089" s="87"/>
      <c r="C1089" s="87"/>
      <c r="D1089" s="89"/>
      <c r="R1089" s="89"/>
      <c r="S1089" s="89"/>
      <c r="T1089" s="89"/>
    </row>
    <row r="1090" spans="2:20" s="86" customFormat="1" ht="10.199999999999999">
      <c r="B1090" s="87"/>
      <c r="C1090" s="87"/>
      <c r="D1090" s="89"/>
      <c r="R1090" s="89"/>
      <c r="S1090" s="89"/>
      <c r="T1090" s="89"/>
    </row>
    <row r="1091" spans="2:20" s="86" customFormat="1" ht="10.199999999999999">
      <c r="B1091" s="87"/>
      <c r="C1091" s="87"/>
      <c r="D1091" s="89"/>
      <c r="R1091" s="89"/>
      <c r="S1091" s="89"/>
      <c r="T1091" s="89"/>
    </row>
    <row r="1092" spans="2:20" s="86" customFormat="1" ht="10.199999999999999">
      <c r="B1092" s="87"/>
      <c r="C1092" s="87"/>
      <c r="D1092" s="89"/>
      <c r="R1092" s="89"/>
      <c r="S1092" s="89"/>
      <c r="T1092" s="89"/>
    </row>
    <row r="1093" spans="2:20" s="86" customFormat="1" ht="10.199999999999999">
      <c r="B1093" s="87"/>
      <c r="C1093" s="87"/>
      <c r="D1093" s="89"/>
      <c r="R1093" s="89"/>
      <c r="S1093" s="89"/>
      <c r="T1093" s="89"/>
    </row>
    <row r="1094" spans="2:20" s="86" customFormat="1" ht="10.199999999999999">
      <c r="B1094" s="87"/>
      <c r="C1094" s="87"/>
      <c r="D1094" s="89"/>
      <c r="R1094" s="89"/>
      <c r="S1094" s="89"/>
      <c r="T1094" s="89"/>
    </row>
    <row r="1095" spans="2:20" s="86" customFormat="1" ht="10.199999999999999">
      <c r="B1095" s="87"/>
      <c r="C1095" s="87"/>
      <c r="D1095" s="89"/>
      <c r="R1095" s="89"/>
      <c r="S1095" s="89"/>
      <c r="T1095" s="89"/>
    </row>
    <row r="1096" spans="2:20" s="86" customFormat="1" ht="10.199999999999999">
      <c r="B1096" s="87"/>
      <c r="C1096" s="87"/>
      <c r="D1096" s="89"/>
      <c r="R1096" s="89"/>
      <c r="S1096" s="89"/>
      <c r="T1096" s="89"/>
    </row>
    <row r="1097" spans="2:20" s="86" customFormat="1" ht="10.199999999999999">
      <c r="B1097" s="87"/>
      <c r="C1097" s="87"/>
      <c r="D1097" s="89"/>
      <c r="R1097" s="89"/>
      <c r="S1097" s="89"/>
      <c r="T1097" s="89"/>
    </row>
    <row r="1098" spans="2:20" s="86" customFormat="1" ht="10.199999999999999">
      <c r="B1098" s="87"/>
      <c r="C1098" s="87"/>
      <c r="D1098" s="89"/>
      <c r="R1098" s="89"/>
      <c r="S1098" s="89"/>
      <c r="T1098" s="89"/>
    </row>
    <row r="1099" spans="2:20" s="86" customFormat="1" ht="10.199999999999999">
      <c r="B1099" s="87"/>
      <c r="C1099" s="87"/>
      <c r="D1099" s="89"/>
      <c r="R1099" s="89"/>
      <c r="S1099" s="89"/>
      <c r="T1099" s="89"/>
    </row>
    <row r="1100" spans="2:20" s="86" customFormat="1" ht="10.199999999999999">
      <c r="B1100" s="87"/>
      <c r="C1100" s="87"/>
      <c r="D1100" s="89"/>
      <c r="R1100" s="89"/>
      <c r="S1100" s="89"/>
      <c r="T1100" s="89"/>
    </row>
    <row r="1101" spans="2:20" s="86" customFormat="1" ht="10.199999999999999">
      <c r="B1101" s="87"/>
      <c r="C1101" s="87"/>
      <c r="D1101" s="89"/>
      <c r="R1101" s="89"/>
      <c r="S1101" s="89"/>
      <c r="T1101" s="89"/>
    </row>
    <row r="1102" spans="2:20" s="86" customFormat="1" ht="10.199999999999999">
      <c r="B1102" s="87"/>
      <c r="C1102" s="87"/>
      <c r="D1102" s="89"/>
      <c r="R1102" s="89"/>
      <c r="S1102" s="89"/>
      <c r="T1102" s="89"/>
    </row>
    <row r="1103" spans="2:20" s="86" customFormat="1" ht="10.199999999999999">
      <c r="B1103" s="87"/>
      <c r="C1103" s="87"/>
      <c r="D1103" s="89"/>
      <c r="R1103" s="89"/>
      <c r="S1103" s="89"/>
      <c r="T1103" s="89"/>
    </row>
    <row r="1104" spans="2:20" s="86" customFormat="1" ht="10.199999999999999">
      <c r="B1104" s="87"/>
      <c r="C1104" s="87"/>
      <c r="D1104" s="89"/>
      <c r="R1104" s="89"/>
      <c r="S1104" s="89"/>
      <c r="T1104" s="89"/>
    </row>
    <row r="1105" spans="2:20" s="86" customFormat="1" ht="10.199999999999999">
      <c r="B1105" s="87"/>
      <c r="C1105" s="87"/>
      <c r="D1105" s="89"/>
      <c r="R1105" s="89"/>
      <c r="S1105" s="89"/>
      <c r="T1105" s="89"/>
    </row>
    <row r="1106" spans="2:20" s="86" customFormat="1" ht="10.199999999999999">
      <c r="B1106" s="87"/>
      <c r="C1106" s="87"/>
      <c r="D1106" s="89"/>
      <c r="R1106" s="89"/>
      <c r="S1106" s="89"/>
      <c r="T1106" s="89"/>
    </row>
    <row r="1107" spans="2:20" s="86" customFormat="1" ht="10.199999999999999">
      <c r="B1107" s="87"/>
      <c r="C1107" s="87"/>
      <c r="D1107" s="89"/>
      <c r="R1107" s="89"/>
      <c r="S1107" s="89"/>
      <c r="T1107" s="89"/>
    </row>
    <row r="1108" spans="2:20" s="86" customFormat="1" ht="10.199999999999999">
      <c r="B1108" s="87"/>
      <c r="C1108" s="87"/>
      <c r="D1108" s="89"/>
      <c r="R1108" s="89"/>
      <c r="S1108" s="89"/>
      <c r="T1108" s="89"/>
    </row>
    <row r="1109" spans="2:20" s="86" customFormat="1" ht="10.199999999999999">
      <c r="B1109" s="87"/>
      <c r="C1109" s="87"/>
      <c r="D1109" s="89"/>
      <c r="R1109" s="89"/>
      <c r="S1109" s="89"/>
      <c r="T1109" s="89"/>
    </row>
    <row r="1110" spans="2:20" s="86" customFormat="1" ht="10.199999999999999">
      <c r="B1110" s="87"/>
      <c r="C1110" s="87"/>
      <c r="D1110" s="89"/>
      <c r="R1110" s="89"/>
      <c r="S1110" s="89"/>
      <c r="T1110" s="89"/>
    </row>
    <row r="1111" spans="2:20" s="86" customFormat="1" ht="10.199999999999999">
      <c r="B1111" s="87"/>
      <c r="C1111" s="87"/>
      <c r="D1111" s="89"/>
      <c r="R1111" s="89"/>
      <c r="S1111" s="89"/>
      <c r="T1111" s="89"/>
    </row>
    <row r="1112" spans="2:20" s="86" customFormat="1" ht="10.199999999999999">
      <c r="B1112" s="87"/>
      <c r="C1112" s="87"/>
      <c r="D1112" s="89"/>
      <c r="R1112" s="89"/>
      <c r="S1112" s="89"/>
      <c r="T1112" s="89"/>
    </row>
    <row r="1113" spans="2:20" s="86" customFormat="1" ht="10.199999999999999">
      <c r="B1113" s="87"/>
      <c r="C1113" s="87"/>
      <c r="D1113" s="89"/>
      <c r="R1113" s="89"/>
      <c r="S1113" s="89"/>
      <c r="T1113" s="89"/>
    </row>
    <row r="1114" spans="2:20" s="86" customFormat="1" ht="10.199999999999999">
      <c r="B1114" s="87"/>
      <c r="C1114" s="87"/>
      <c r="D1114" s="89"/>
      <c r="R1114" s="89"/>
      <c r="S1114" s="89"/>
      <c r="T1114" s="89"/>
    </row>
    <row r="1115" spans="2:20" s="86" customFormat="1" ht="10.199999999999999">
      <c r="B1115" s="87"/>
      <c r="C1115" s="87"/>
      <c r="D1115" s="89"/>
      <c r="R1115" s="89"/>
      <c r="S1115" s="89"/>
      <c r="T1115" s="89"/>
    </row>
    <row r="1116" spans="2:20" s="86" customFormat="1" ht="10.199999999999999">
      <c r="B1116" s="87"/>
      <c r="C1116" s="87"/>
      <c r="D1116" s="89"/>
      <c r="R1116" s="89"/>
      <c r="S1116" s="89"/>
      <c r="T1116" s="89"/>
    </row>
    <row r="1117" spans="2:20" s="86" customFormat="1" ht="10.199999999999999">
      <c r="B1117" s="87"/>
      <c r="C1117" s="87"/>
      <c r="D1117" s="89"/>
      <c r="R1117" s="89"/>
      <c r="S1117" s="89"/>
      <c r="T1117" s="89"/>
    </row>
    <row r="1118" spans="2:20" s="86" customFormat="1" ht="10.199999999999999">
      <c r="B1118" s="87"/>
      <c r="C1118" s="87"/>
      <c r="D1118" s="89"/>
      <c r="R1118" s="89"/>
      <c r="S1118" s="89"/>
      <c r="T1118" s="89"/>
    </row>
    <row r="1119" spans="2:20" s="86" customFormat="1" ht="10.199999999999999">
      <c r="B1119" s="87"/>
      <c r="C1119" s="87"/>
      <c r="D1119" s="89"/>
      <c r="R1119" s="89"/>
      <c r="S1119" s="89"/>
      <c r="T1119" s="89"/>
    </row>
    <row r="1120" spans="2:20" s="86" customFormat="1" ht="10.199999999999999">
      <c r="B1120" s="87"/>
      <c r="C1120" s="87"/>
      <c r="D1120" s="89"/>
      <c r="R1120" s="89"/>
      <c r="S1120" s="89"/>
      <c r="T1120" s="89"/>
    </row>
    <row r="1121" spans="2:20" s="86" customFormat="1" ht="10.199999999999999">
      <c r="B1121" s="87"/>
      <c r="C1121" s="87"/>
      <c r="D1121" s="89"/>
      <c r="R1121" s="89"/>
      <c r="S1121" s="89"/>
      <c r="T1121" s="89"/>
    </row>
    <row r="1122" spans="2:20" s="86" customFormat="1" ht="10.199999999999999">
      <c r="B1122" s="87"/>
      <c r="C1122" s="87"/>
      <c r="D1122" s="89"/>
      <c r="R1122" s="89"/>
      <c r="S1122" s="89"/>
      <c r="T1122" s="89"/>
    </row>
    <row r="1123" spans="2:20" s="86" customFormat="1" ht="10.199999999999999">
      <c r="B1123" s="87"/>
      <c r="C1123" s="87"/>
      <c r="D1123" s="89"/>
      <c r="R1123" s="89"/>
      <c r="S1123" s="89"/>
      <c r="T1123" s="89"/>
    </row>
    <row r="1124" spans="2:20" s="86" customFormat="1" ht="10.199999999999999">
      <c r="B1124" s="87"/>
      <c r="C1124" s="87"/>
      <c r="D1124" s="89"/>
      <c r="R1124" s="89"/>
      <c r="S1124" s="89"/>
      <c r="T1124" s="89"/>
    </row>
    <row r="1125" spans="2:20" s="86" customFormat="1" ht="10.199999999999999">
      <c r="B1125" s="87"/>
      <c r="C1125" s="87"/>
      <c r="D1125" s="89"/>
      <c r="R1125" s="89"/>
      <c r="S1125" s="89"/>
      <c r="T1125" s="89"/>
    </row>
    <row r="1126" spans="2:20" s="86" customFormat="1" ht="10.199999999999999">
      <c r="B1126" s="87"/>
      <c r="C1126" s="87"/>
      <c r="D1126" s="89"/>
      <c r="R1126" s="89"/>
      <c r="S1126" s="89"/>
      <c r="T1126" s="89"/>
    </row>
    <row r="1127" spans="2:20" s="86" customFormat="1" ht="10.199999999999999">
      <c r="B1127" s="87"/>
      <c r="C1127" s="87"/>
      <c r="D1127" s="89"/>
      <c r="R1127" s="89"/>
      <c r="S1127" s="89"/>
      <c r="T1127" s="89"/>
    </row>
    <row r="1128" spans="2:20" s="86" customFormat="1" ht="10.199999999999999">
      <c r="B1128" s="87"/>
      <c r="C1128" s="87"/>
      <c r="D1128" s="89"/>
      <c r="R1128" s="89"/>
      <c r="S1128" s="89"/>
      <c r="T1128" s="89"/>
    </row>
    <row r="1129" spans="2:20" s="86" customFormat="1" ht="10.199999999999999">
      <c r="B1129" s="87"/>
      <c r="C1129" s="87"/>
      <c r="D1129" s="89"/>
      <c r="R1129" s="89"/>
      <c r="S1129" s="89"/>
      <c r="T1129" s="89"/>
    </row>
    <row r="1130" spans="2:20" s="86" customFormat="1" ht="10.199999999999999">
      <c r="B1130" s="87"/>
      <c r="C1130" s="87"/>
      <c r="D1130" s="89"/>
      <c r="R1130" s="89"/>
      <c r="S1130" s="89"/>
      <c r="T1130" s="89"/>
    </row>
    <row r="1131" spans="2:20" s="86" customFormat="1" ht="10.199999999999999">
      <c r="B1131" s="87"/>
      <c r="C1131" s="87"/>
      <c r="D1131" s="89"/>
      <c r="R1131" s="89"/>
      <c r="S1131" s="89"/>
      <c r="T1131" s="89"/>
    </row>
    <row r="1132" spans="2:20" s="86" customFormat="1" ht="10.199999999999999">
      <c r="B1132" s="87"/>
      <c r="C1132" s="87"/>
      <c r="D1132" s="89"/>
      <c r="R1132" s="89"/>
      <c r="S1132" s="89"/>
      <c r="T1132" s="89"/>
    </row>
    <row r="1133" spans="2:20" s="86" customFormat="1" ht="10.199999999999999">
      <c r="B1133" s="87"/>
      <c r="C1133" s="87"/>
      <c r="D1133" s="89"/>
      <c r="R1133" s="89"/>
      <c r="S1133" s="89"/>
      <c r="T1133" s="89"/>
    </row>
    <row r="1134" spans="2:20" s="86" customFormat="1" ht="10.199999999999999">
      <c r="B1134" s="87"/>
      <c r="C1134" s="87"/>
      <c r="D1134" s="89"/>
      <c r="R1134" s="89"/>
      <c r="S1134" s="89"/>
      <c r="T1134" s="89"/>
    </row>
    <row r="1135" spans="2:20" s="86" customFormat="1" ht="10.199999999999999">
      <c r="B1135" s="87"/>
      <c r="C1135" s="87"/>
      <c r="D1135" s="89"/>
      <c r="R1135" s="89"/>
      <c r="S1135" s="89"/>
      <c r="T1135" s="89"/>
    </row>
    <row r="1136" spans="2:20" s="86" customFormat="1" ht="10.199999999999999">
      <c r="B1136" s="87"/>
      <c r="C1136" s="87"/>
      <c r="D1136" s="89"/>
      <c r="R1136" s="89"/>
      <c r="S1136" s="89"/>
      <c r="T1136" s="89"/>
    </row>
    <row r="1137" spans="2:20" s="86" customFormat="1" ht="10.199999999999999">
      <c r="B1137" s="87"/>
      <c r="C1137" s="87"/>
      <c r="D1137" s="89"/>
      <c r="R1137" s="89"/>
      <c r="S1137" s="89"/>
      <c r="T1137" s="89"/>
    </row>
    <row r="1138" spans="2:20" s="86" customFormat="1" ht="10.199999999999999">
      <c r="B1138" s="87"/>
      <c r="C1138" s="87"/>
      <c r="D1138" s="89"/>
      <c r="R1138" s="89"/>
      <c r="S1138" s="89"/>
      <c r="T1138" s="89"/>
    </row>
    <row r="1139" spans="2:20" s="86" customFormat="1" ht="10.199999999999999">
      <c r="B1139" s="87"/>
      <c r="C1139" s="87"/>
      <c r="D1139" s="89"/>
      <c r="R1139" s="89"/>
      <c r="S1139" s="89"/>
      <c r="T1139" s="89"/>
    </row>
    <row r="1140" spans="2:20" s="86" customFormat="1" ht="10.199999999999999">
      <c r="B1140" s="87"/>
      <c r="C1140" s="87"/>
      <c r="D1140" s="89"/>
      <c r="R1140" s="89"/>
      <c r="S1140" s="89"/>
      <c r="T1140" s="89"/>
    </row>
    <row r="1141" spans="2:20" s="86" customFormat="1" ht="10.199999999999999">
      <c r="B1141" s="87"/>
      <c r="C1141" s="87"/>
      <c r="D1141" s="89"/>
      <c r="R1141" s="89"/>
      <c r="S1141" s="89"/>
      <c r="T1141" s="89"/>
    </row>
    <row r="1142" spans="2:20" s="86" customFormat="1" ht="10.199999999999999">
      <c r="B1142" s="87"/>
      <c r="C1142" s="87"/>
      <c r="D1142" s="89"/>
      <c r="R1142" s="89"/>
      <c r="S1142" s="89"/>
      <c r="T1142" s="89"/>
    </row>
    <row r="1143" spans="2:20" s="86" customFormat="1" ht="10.199999999999999">
      <c r="B1143" s="87"/>
      <c r="C1143" s="87"/>
      <c r="D1143" s="89"/>
      <c r="R1143" s="89"/>
      <c r="S1143" s="89"/>
      <c r="T1143" s="89"/>
    </row>
    <row r="1144" spans="2:20" s="86" customFormat="1" ht="10.199999999999999">
      <c r="B1144" s="87"/>
      <c r="C1144" s="87"/>
      <c r="D1144" s="89"/>
      <c r="R1144" s="89"/>
      <c r="S1144" s="89"/>
      <c r="T1144" s="89"/>
    </row>
    <row r="1145" spans="2:20" s="86" customFormat="1" ht="10.199999999999999">
      <c r="B1145" s="87"/>
      <c r="C1145" s="87"/>
      <c r="D1145" s="89"/>
      <c r="R1145" s="89"/>
      <c r="S1145" s="89"/>
      <c r="T1145" s="89"/>
    </row>
    <row r="1146" spans="2:20" s="86" customFormat="1" ht="10.199999999999999">
      <c r="B1146" s="87"/>
      <c r="C1146" s="87"/>
      <c r="D1146" s="89"/>
      <c r="R1146" s="89"/>
      <c r="S1146" s="89"/>
      <c r="T1146" s="89"/>
    </row>
    <row r="1147" spans="2:20" s="86" customFormat="1" ht="10.199999999999999">
      <c r="B1147" s="87"/>
      <c r="C1147" s="87"/>
      <c r="D1147" s="89"/>
      <c r="R1147" s="89"/>
      <c r="S1147" s="89"/>
      <c r="T1147" s="89"/>
    </row>
    <row r="1148" spans="2:20" s="86" customFormat="1" ht="10.199999999999999">
      <c r="B1148" s="87"/>
      <c r="C1148" s="87"/>
      <c r="D1148" s="89"/>
      <c r="R1148" s="89"/>
      <c r="S1148" s="89"/>
      <c r="T1148" s="89"/>
    </row>
    <row r="1149" spans="2:20" s="86" customFormat="1" ht="10.199999999999999">
      <c r="B1149" s="87"/>
      <c r="C1149" s="87"/>
      <c r="D1149" s="89"/>
      <c r="R1149" s="89"/>
      <c r="S1149" s="89"/>
      <c r="T1149" s="89"/>
    </row>
    <row r="1150" spans="2:20" s="86" customFormat="1" ht="10.199999999999999">
      <c r="B1150" s="87"/>
      <c r="C1150" s="87"/>
      <c r="D1150" s="89"/>
      <c r="R1150" s="89"/>
      <c r="S1150" s="89"/>
      <c r="T1150" s="89"/>
    </row>
    <row r="1151" spans="2:20" s="86" customFormat="1" ht="10.199999999999999">
      <c r="B1151" s="87"/>
      <c r="C1151" s="87"/>
      <c r="D1151" s="89"/>
      <c r="R1151" s="89"/>
      <c r="S1151" s="89"/>
      <c r="T1151" s="89"/>
    </row>
    <row r="1152" spans="2:20" s="86" customFormat="1" ht="10.199999999999999">
      <c r="B1152" s="87"/>
      <c r="C1152" s="87"/>
      <c r="D1152" s="89"/>
      <c r="R1152" s="89"/>
      <c r="S1152" s="89"/>
      <c r="T1152" s="89"/>
    </row>
    <row r="1153" spans="2:20" s="86" customFormat="1" ht="10.199999999999999">
      <c r="B1153" s="87"/>
      <c r="C1153" s="87"/>
      <c r="D1153" s="89"/>
      <c r="R1153" s="89"/>
      <c r="S1153" s="89"/>
      <c r="T1153" s="89"/>
    </row>
    <row r="1154" spans="2:20" s="86" customFormat="1" ht="10.199999999999999">
      <c r="B1154" s="87"/>
      <c r="C1154" s="87"/>
      <c r="D1154" s="89"/>
      <c r="R1154" s="89"/>
      <c r="S1154" s="89"/>
      <c r="T1154" s="89"/>
    </row>
    <row r="1155" spans="2:20" s="86" customFormat="1" ht="10.199999999999999">
      <c r="B1155" s="87"/>
      <c r="C1155" s="87"/>
      <c r="D1155" s="89"/>
      <c r="R1155" s="89"/>
      <c r="S1155" s="89"/>
      <c r="T1155" s="89"/>
    </row>
    <row r="1156" spans="2:20" s="86" customFormat="1" ht="10.199999999999999">
      <c r="B1156" s="87"/>
      <c r="C1156" s="87"/>
      <c r="D1156" s="89"/>
      <c r="R1156" s="89"/>
      <c r="S1156" s="89"/>
      <c r="T1156" s="89"/>
    </row>
    <row r="1157" spans="2:20" s="86" customFormat="1" ht="10.199999999999999">
      <c r="B1157" s="87"/>
      <c r="C1157" s="87"/>
      <c r="D1157" s="89"/>
      <c r="R1157" s="89"/>
      <c r="S1157" s="89"/>
      <c r="T1157" s="89"/>
    </row>
    <row r="1158" spans="2:20" s="86" customFormat="1" ht="10.199999999999999">
      <c r="B1158" s="87"/>
      <c r="C1158" s="87"/>
      <c r="D1158" s="89"/>
      <c r="R1158" s="89"/>
      <c r="S1158" s="89"/>
      <c r="T1158" s="89"/>
    </row>
    <row r="1159" spans="2:20" s="86" customFormat="1" ht="10.199999999999999">
      <c r="B1159" s="87"/>
      <c r="C1159" s="87"/>
      <c r="D1159" s="89"/>
      <c r="R1159" s="89"/>
      <c r="S1159" s="89"/>
      <c r="T1159" s="89"/>
    </row>
    <row r="1160" spans="2:20" s="86" customFormat="1" ht="10.199999999999999">
      <c r="B1160" s="87"/>
      <c r="C1160" s="87"/>
      <c r="D1160" s="89"/>
      <c r="R1160" s="89"/>
      <c r="S1160" s="89"/>
      <c r="T1160" s="89"/>
    </row>
    <row r="1161" spans="2:20" s="86" customFormat="1" ht="10.199999999999999">
      <c r="B1161" s="87"/>
      <c r="C1161" s="87"/>
      <c r="D1161" s="89"/>
      <c r="R1161" s="89"/>
      <c r="S1161" s="89"/>
      <c r="T1161" s="89"/>
    </row>
    <row r="1162" spans="2:20" s="86" customFormat="1" ht="10.199999999999999">
      <c r="B1162" s="87"/>
      <c r="C1162" s="87"/>
      <c r="D1162" s="89"/>
      <c r="R1162" s="89"/>
      <c r="S1162" s="89"/>
      <c r="T1162" s="89"/>
    </row>
    <row r="1163" spans="2:20" s="86" customFormat="1" ht="10.199999999999999">
      <c r="B1163" s="87"/>
      <c r="C1163" s="87"/>
      <c r="D1163" s="89"/>
      <c r="R1163" s="89"/>
      <c r="S1163" s="89"/>
      <c r="T1163" s="89"/>
    </row>
    <row r="1164" spans="2:20" s="86" customFormat="1" ht="10.199999999999999">
      <c r="B1164" s="87"/>
      <c r="C1164" s="87"/>
      <c r="D1164" s="89"/>
      <c r="R1164" s="89"/>
      <c r="S1164" s="89"/>
      <c r="T1164" s="89"/>
    </row>
    <row r="1165" spans="2:20" s="86" customFormat="1" ht="10.199999999999999">
      <c r="B1165" s="87"/>
      <c r="C1165" s="87"/>
      <c r="D1165" s="89"/>
      <c r="R1165" s="89"/>
      <c r="S1165" s="89"/>
      <c r="T1165" s="89"/>
    </row>
    <row r="1166" spans="2:20" s="86" customFormat="1" ht="10.199999999999999">
      <c r="B1166" s="87"/>
      <c r="C1166" s="87"/>
      <c r="D1166" s="89"/>
      <c r="R1166" s="89"/>
      <c r="S1166" s="89"/>
      <c r="T1166" s="89"/>
    </row>
    <row r="1167" spans="2:20" s="86" customFormat="1" ht="10.199999999999999">
      <c r="B1167" s="87"/>
      <c r="C1167" s="87"/>
      <c r="D1167" s="89"/>
      <c r="R1167" s="89"/>
      <c r="S1167" s="89"/>
      <c r="T1167" s="89"/>
    </row>
    <row r="1168" spans="2:20" s="86" customFormat="1" ht="10.199999999999999">
      <c r="B1168" s="87"/>
      <c r="C1168" s="87"/>
      <c r="D1168" s="89"/>
      <c r="R1168" s="89"/>
      <c r="S1168" s="89"/>
      <c r="T1168" s="89"/>
    </row>
    <row r="1169" spans="2:20" s="86" customFormat="1" ht="10.199999999999999">
      <c r="B1169" s="87"/>
      <c r="C1169" s="87"/>
      <c r="D1169" s="89"/>
      <c r="R1169" s="89"/>
      <c r="S1169" s="89"/>
      <c r="T1169" s="89"/>
    </row>
    <row r="1170" spans="2:20" s="86" customFormat="1" ht="10.199999999999999">
      <c r="B1170" s="87"/>
      <c r="C1170" s="87"/>
      <c r="D1170" s="89"/>
      <c r="R1170" s="89"/>
      <c r="S1170" s="89"/>
      <c r="T1170" s="89"/>
    </row>
    <row r="1171" spans="2:20" s="86" customFormat="1" ht="10.199999999999999">
      <c r="B1171" s="87"/>
      <c r="C1171" s="87"/>
      <c r="D1171" s="89"/>
      <c r="R1171" s="89"/>
      <c r="S1171" s="89"/>
      <c r="T1171" s="89"/>
    </row>
    <row r="1172" spans="2:20" s="86" customFormat="1" ht="10.199999999999999">
      <c r="B1172" s="87"/>
      <c r="C1172" s="87"/>
      <c r="D1172" s="89"/>
      <c r="R1172" s="89"/>
      <c r="S1172" s="89"/>
      <c r="T1172" s="89"/>
    </row>
    <row r="1173" spans="2:20" s="86" customFormat="1" ht="10.199999999999999">
      <c r="B1173" s="87"/>
      <c r="C1173" s="87"/>
      <c r="D1173" s="89"/>
      <c r="R1173" s="89"/>
      <c r="S1173" s="89"/>
      <c r="T1173" s="89"/>
    </row>
    <row r="1174" spans="2:20" s="86" customFormat="1" ht="10.199999999999999">
      <c r="B1174" s="87"/>
      <c r="C1174" s="87"/>
      <c r="D1174" s="89"/>
      <c r="R1174" s="89"/>
      <c r="S1174" s="89"/>
      <c r="T1174" s="89"/>
    </row>
    <row r="1175" spans="2:20" s="86" customFormat="1" ht="10.199999999999999">
      <c r="B1175" s="87"/>
      <c r="C1175" s="87"/>
      <c r="D1175" s="89"/>
      <c r="R1175" s="89"/>
      <c r="S1175" s="89"/>
      <c r="T1175" s="89"/>
    </row>
    <row r="1176" spans="2:20" s="86" customFormat="1" ht="10.199999999999999">
      <c r="B1176" s="87"/>
      <c r="C1176" s="87"/>
      <c r="D1176" s="89"/>
      <c r="R1176" s="89"/>
      <c r="S1176" s="89"/>
      <c r="T1176" s="89"/>
    </row>
    <row r="1177" spans="2:20" s="86" customFormat="1" ht="10.199999999999999">
      <c r="B1177" s="87"/>
      <c r="C1177" s="87"/>
      <c r="D1177" s="89"/>
      <c r="R1177" s="89"/>
      <c r="S1177" s="89"/>
      <c r="T1177" s="89"/>
    </row>
    <row r="1178" spans="2:20" s="86" customFormat="1" ht="10.199999999999999">
      <c r="B1178" s="87"/>
      <c r="C1178" s="87"/>
      <c r="D1178" s="89"/>
      <c r="R1178" s="89"/>
      <c r="S1178" s="89"/>
      <c r="T1178" s="89"/>
    </row>
    <row r="1179" spans="2:20" s="86" customFormat="1" ht="10.199999999999999">
      <c r="B1179" s="87"/>
      <c r="C1179" s="87"/>
      <c r="D1179" s="89"/>
      <c r="R1179" s="89"/>
      <c r="S1179" s="89"/>
      <c r="T1179" s="89"/>
    </row>
    <row r="1180" spans="2:20" s="86" customFormat="1" ht="10.199999999999999">
      <c r="B1180" s="87"/>
      <c r="C1180" s="87"/>
      <c r="D1180" s="89"/>
      <c r="R1180" s="89"/>
      <c r="S1180" s="89"/>
      <c r="T1180" s="89"/>
    </row>
    <row r="1181" spans="2:20" s="86" customFormat="1" ht="10.199999999999999">
      <c r="B1181" s="87"/>
      <c r="C1181" s="87"/>
      <c r="D1181" s="89"/>
      <c r="R1181" s="89"/>
      <c r="S1181" s="89"/>
      <c r="T1181" s="89"/>
    </row>
    <row r="1182" spans="2:20" s="86" customFormat="1" ht="10.199999999999999">
      <c r="B1182" s="87"/>
      <c r="C1182" s="87"/>
      <c r="D1182" s="89"/>
      <c r="R1182" s="89"/>
      <c r="S1182" s="89"/>
      <c r="T1182" s="89"/>
    </row>
    <row r="1183" spans="2:20" s="86" customFormat="1" ht="10.199999999999999">
      <c r="B1183" s="87"/>
      <c r="C1183" s="87"/>
      <c r="D1183" s="89"/>
      <c r="R1183" s="89"/>
      <c r="S1183" s="89"/>
      <c r="T1183" s="89"/>
    </row>
    <row r="1184" spans="2:20" s="86" customFormat="1" ht="10.199999999999999">
      <c r="B1184" s="87"/>
      <c r="C1184" s="87"/>
      <c r="D1184" s="89"/>
      <c r="R1184" s="89"/>
      <c r="S1184" s="89"/>
      <c r="T1184" s="89"/>
    </row>
    <row r="1185" spans="2:20" s="86" customFormat="1" ht="10.199999999999999">
      <c r="B1185" s="87"/>
      <c r="C1185" s="87"/>
      <c r="D1185" s="89"/>
      <c r="R1185" s="89"/>
      <c r="S1185" s="89"/>
      <c r="T1185" s="89"/>
    </row>
    <row r="1186" spans="2:20" s="86" customFormat="1" ht="10.199999999999999">
      <c r="B1186" s="87"/>
      <c r="C1186" s="87"/>
      <c r="D1186" s="89"/>
      <c r="R1186" s="89"/>
      <c r="S1186" s="89"/>
      <c r="T1186" s="89"/>
    </row>
    <row r="1187" spans="2:20" s="86" customFormat="1" ht="10.199999999999999">
      <c r="B1187" s="87"/>
      <c r="C1187" s="87"/>
      <c r="D1187" s="89"/>
      <c r="R1187" s="89"/>
      <c r="S1187" s="89"/>
      <c r="T1187" s="89"/>
    </row>
    <row r="1188" spans="2:20" s="86" customFormat="1" ht="10.199999999999999">
      <c r="B1188" s="87"/>
      <c r="C1188" s="87"/>
      <c r="D1188" s="89"/>
      <c r="R1188" s="89"/>
      <c r="S1188" s="89"/>
      <c r="T1188" s="89"/>
    </row>
    <row r="1189" spans="2:20" s="86" customFormat="1" ht="10.199999999999999">
      <c r="B1189" s="87"/>
      <c r="C1189" s="87"/>
      <c r="D1189" s="89"/>
      <c r="R1189" s="89"/>
      <c r="S1189" s="89"/>
      <c r="T1189" s="89"/>
    </row>
    <row r="1190" spans="2:20" s="86" customFormat="1" ht="10.199999999999999">
      <c r="B1190" s="87"/>
      <c r="C1190" s="87"/>
      <c r="D1190" s="89"/>
      <c r="R1190" s="89"/>
      <c r="S1190" s="89"/>
      <c r="T1190" s="89"/>
    </row>
    <row r="1191" spans="2:20" s="86" customFormat="1" ht="10.199999999999999">
      <c r="B1191" s="87"/>
      <c r="C1191" s="87"/>
      <c r="D1191" s="89"/>
      <c r="R1191" s="89"/>
      <c r="S1191" s="89"/>
      <c r="T1191" s="89"/>
    </row>
    <row r="1192" spans="2:20" s="86" customFormat="1" ht="10.199999999999999">
      <c r="B1192" s="87"/>
      <c r="C1192" s="87"/>
      <c r="D1192" s="89"/>
      <c r="R1192" s="89"/>
      <c r="S1192" s="89"/>
      <c r="T1192" s="89"/>
    </row>
    <row r="1193" spans="2:20" s="86" customFormat="1" ht="10.199999999999999">
      <c r="B1193" s="87"/>
      <c r="C1193" s="87"/>
      <c r="D1193" s="89"/>
      <c r="R1193" s="89"/>
      <c r="S1193" s="89"/>
      <c r="T1193" s="89"/>
    </row>
    <row r="1194" spans="2:20" s="86" customFormat="1" ht="10.199999999999999">
      <c r="B1194" s="87"/>
      <c r="C1194" s="87"/>
      <c r="D1194" s="89"/>
      <c r="R1194" s="89"/>
      <c r="S1194" s="89"/>
      <c r="T1194" s="89"/>
    </row>
    <row r="1195" spans="2:20" s="86" customFormat="1" ht="10.199999999999999">
      <c r="B1195" s="87"/>
      <c r="C1195" s="87"/>
      <c r="D1195" s="89"/>
      <c r="R1195" s="89"/>
      <c r="S1195" s="89"/>
      <c r="T1195" s="89"/>
    </row>
    <row r="1196" spans="2:20" s="86" customFormat="1" ht="10.199999999999999">
      <c r="B1196" s="87"/>
      <c r="C1196" s="87"/>
      <c r="D1196" s="89"/>
      <c r="R1196" s="89"/>
      <c r="S1196" s="89"/>
      <c r="T1196" s="89"/>
    </row>
    <row r="1197" spans="2:20" s="86" customFormat="1" ht="10.199999999999999">
      <c r="B1197" s="87"/>
      <c r="C1197" s="87"/>
      <c r="D1197" s="89"/>
      <c r="R1197" s="89"/>
      <c r="S1197" s="89"/>
      <c r="T1197" s="89"/>
    </row>
    <row r="1198" spans="2:20" s="86" customFormat="1" ht="10.199999999999999">
      <c r="B1198" s="87"/>
      <c r="C1198" s="87"/>
      <c r="D1198" s="89"/>
      <c r="R1198" s="89"/>
      <c r="S1198" s="89"/>
      <c r="T1198" s="89"/>
    </row>
    <row r="1199" spans="2:20" s="86" customFormat="1" ht="10.199999999999999">
      <c r="B1199" s="87"/>
      <c r="C1199" s="87"/>
      <c r="D1199" s="89"/>
      <c r="R1199" s="89"/>
      <c r="S1199" s="89"/>
      <c r="T1199" s="89"/>
    </row>
    <row r="1200" spans="2:20" s="86" customFormat="1" ht="10.199999999999999">
      <c r="B1200" s="87"/>
      <c r="C1200" s="87"/>
      <c r="D1200" s="89"/>
      <c r="R1200" s="89"/>
      <c r="S1200" s="89"/>
      <c r="T1200" s="89"/>
    </row>
    <row r="1201" spans="2:20" s="86" customFormat="1" ht="10.199999999999999">
      <c r="B1201" s="87"/>
      <c r="C1201" s="87"/>
      <c r="D1201" s="89"/>
      <c r="R1201" s="89"/>
      <c r="S1201" s="89"/>
      <c r="T1201" s="89"/>
    </row>
    <row r="1202" spans="2:20" s="86" customFormat="1" ht="10.199999999999999">
      <c r="B1202" s="87"/>
      <c r="C1202" s="87"/>
      <c r="D1202" s="89"/>
      <c r="R1202" s="89"/>
      <c r="S1202" s="89"/>
      <c r="T1202" s="89"/>
    </row>
    <row r="1203" spans="2:20" s="86" customFormat="1" ht="10.199999999999999">
      <c r="B1203" s="87"/>
      <c r="C1203" s="87"/>
      <c r="D1203" s="89"/>
      <c r="R1203" s="89"/>
      <c r="S1203" s="89"/>
      <c r="T1203" s="89"/>
    </row>
    <row r="1204" spans="2:20" s="86" customFormat="1" ht="10.199999999999999">
      <c r="B1204" s="87"/>
      <c r="C1204" s="87"/>
      <c r="D1204" s="89"/>
      <c r="R1204" s="89"/>
      <c r="S1204" s="89"/>
      <c r="T1204" s="89"/>
    </row>
    <row r="1205" spans="2:20" s="86" customFormat="1" ht="10.199999999999999">
      <c r="B1205" s="87"/>
      <c r="C1205" s="87"/>
      <c r="D1205" s="89"/>
      <c r="R1205" s="89"/>
      <c r="S1205" s="89"/>
      <c r="T1205" s="89"/>
    </row>
    <row r="1206" spans="2:20" s="86" customFormat="1" ht="10.199999999999999">
      <c r="B1206" s="87"/>
      <c r="C1206" s="87"/>
      <c r="D1206" s="89"/>
      <c r="R1206" s="89"/>
      <c r="S1206" s="89"/>
      <c r="T1206" s="89"/>
    </row>
    <row r="1207" spans="2:20" s="86" customFormat="1" ht="10.199999999999999">
      <c r="B1207" s="87"/>
      <c r="C1207" s="87"/>
      <c r="D1207" s="89"/>
      <c r="R1207" s="89"/>
      <c r="S1207" s="89"/>
      <c r="T1207" s="89"/>
    </row>
    <row r="1208" spans="2:20" s="86" customFormat="1" ht="10.199999999999999">
      <c r="B1208" s="87"/>
      <c r="C1208" s="87"/>
      <c r="D1208" s="89"/>
      <c r="R1208" s="89"/>
      <c r="S1208" s="89"/>
      <c r="T1208" s="89"/>
    </row>
    <row r="1209" spans="2:20" s="86" customFormat="1" ht="10.199999999999999">
      <c r="B1209" s="87"/>
      <c r="C1209" s="87"/>
      <c r="D1209" s="89"/>
      <c r="R1209" s="89"/>
      <c r="S1209" s="89"/>
      <c r="T1209" s="89"/>
    </row>
    <row r="1210" spans="2:20" s="86" customFormat="1" ht="10.199999999999999">
      <c r="B1210" s="87"/>
      <c r="C1210" s="87"/>
      <c r="D1210" s="89"/>
      <c r="R1210" s="89"/>
      <c r="S1210" s="89"/>
      <c r="T1210" s="89"/>
    </row>
    <row r="1211" spans="2:20" s="86" customFormat="1" ht="10.199999999999999">
      <c r="B1211" s="87"/>
      <c r="C1211" s="87"/>
      <c r="D1211" s="89"/>
      <c r="R1211" s="89"/>
      <c r="S1211" s="89"/>
      <c r="T1211" s="89"/>
    </row>
    <row r="1212" spans="2:20" s="86" customFormat="1" ht="10.199999999999999">
      <c r="B1212" s="87"/>
      <c r="C1212" s="87"/>
      <c r="D1212" s="89"/>
      <c r="R1212" s="89"/>
      <c r="S1212" s="89"/>
      <c r="T1212" s="89"/>
    </row>
    <row r="1213" spans="2:20" s="86" customFormat="1" ht="10.199999999999999">
      <c r="B1213" s="87"/>
      <c r="C1213" s="87"/>
      <c r="D1213" s="89"/>
      <c r="R1213" s="89"/>
      <c r="S1213" s="89"/>
      <c r="T1213" s="89"/>
    </row>
    <row r="1214" spans="2:20" s="86" customFormat="1" ht="10.199999999999999">
      <c r="B1214" s="87"/>
      <c r="C1214" s="87"/>
      <c r="D1214" s="89"/>
      <c r="R1214" s="89"/>
      <c r="S1214" s="89"/>
      <c r="T1214" s="89"/>
    </row>
    <row r="1215" spans="2:20" s="86" customFormat="1" ht="10.199999999999999">
      <c r="B1215" s="87"/>
      <c r="C1215" s="87"/>
      <c r="D1215" s="89"/>
      <c r="R1215" s="89"/>
      <c r="S1215" s="89"/>
      <c r="T1215" s="89"/>
    </row>
    <row r="1216" spans="2:20" s="86" customFormat="1" ht="10.199999999999999">
      <c r="B1216" s="87"/>
      <c r="C1216" s="87"/>
      <c r="D1216" s="89"/>
      <c r="R1216" s="89"/>
      <c r="S1216" s="89"/>
      <c r="T1216" s="89"/>
    </row>
    <row r="1217" spans="2:20" s="86" customFormat="1" ht="10.199999999999999">
      <c r="B1217" s="87"/>
      <c r="C1217" s="87"/>
      <c r="D1217" s="89"/>
      <c r="R1217" s="89"/>
      <c r="S1217" s="89"/>
      <c r="T1217" s="89"/>
    </row>
    <row r="1218" spans="2:20" s="86" customFormat="1" ht="10.199999999999999">
      <c r="B1218" s="87"/>
      <c r="C1218" s="87"/>
      <c r="D1218" s="89"/>
      <c r="R1218" s="89"/>
      <c r="S1218" s="89"/>
      <c r="T1218" s="89"/>
    </row>
    <row r="1219" spans="2:20" s="86" customFormat="1" ht="10.199999999999999">
      <c r="B1219" s="87"/>
      <c r="C1219" s="87"/>
      <c r="D1219" s="89"/>
      <c r="R1219" s="89"/>
      <c r="S1219" s="89"/>
      <c r="T1219" s="89"/>
    </row>
    <row r="1220" spans="2:20" s="86" customFormat="1" ht="10.199999999999999">
      <c r="B1220" s="87"/>
      <c r="C1220" s="87"/>
      <c r="D1220" s="89"/>
      <c r="R1220" s="89"/>
      <c r="S1220" s="89"/>
      <c r="T1220" s="89"/>
    </row>
    <row r="1221" spans="2:20" s="86" customFormat="1" ht="10.199999999999999">
      <c r="B1221" s="87"/>
      <c r="C1221" s="87"/>
      <c r="D1221" s="89"/>
      <c r="R1221" s="89"/>
      <c r="S1221" s="89"/>
      <c r="T1221" s="89"/>
    </row>
    <row r="1222" spans="2:20" s="86" customFormat="1" ht="10.199999999999999">
      <c r="B1222" s="87"/>
      <c r="C1222" s="87"/>
      <c r="D1222" s="89"/>
      <c r="R1222" s="89"/>
      <c r="S1222" s="89"/>
      <c r="T1222" s="89"/>
    </row>
    <row r="1223" spans="2:20" s="86" customFormat="1" ht="10.199999999999999">
      <c r="B1223" s="87"/>
      <c r="C1223" s="87"/>
      <c r="D1223" s="89"/>
      <c r="R1223" s="89"/>
      <c r="S1223" s="89"/>
      <c r="T1223" s="89"/>
    </row>
    <row r="1224" spans="2:20" s="86" customFormat="1" ht="10.199999999999999">
      <c r="B1224" s="87"/>
      <c r="C1224" s="87"/>
      <c r="D1224" s="89"/>
      <c r="R1224" s="89"/>
      <c r="S1224" s="89"/>
      <c r="T1224" s="89"/>
    </row>
    <row r="1225" spans="2:20" s="86" customFormat="1" ht="10.199999999999999">
      <c r="B1225" s="87"/>
      <c r="C1225" s="87"/>
      <c r="D1225" s="89"/>
      <c r="R1225" s="89"/>
      <c r="S1225" s="89"/>
      <c r="T1225" s="89"/>
    </row>
    <row r="1226" spans="2:20" s="86" customFormat="1" ht="10.199999999999999">
      <c r="B1226" s="87"/>
      <c r="C1226" s="87"/>
      <c r="D1226" s="89"/>
      <c r="R1226" s="89"/>
      <c r="S1226" s="89"/>
      <c r="T1226" s="89"/>
    </row>
    <row r="1227" spans="2:20" s="86" customFormat="1" ht="10.199999999999999">
      <c r="B1227" s="87"/>
      <c r="C1227" s="87"/>
      <c r="D1227" s="89"/>
      <c r="R1227" s="89"/>
      <c r="S1227" s="89"/>
      <c r="T1227" s="89"/>
    </row>
    <row r="1228" spans="2:20" s="86" customFormat="1" ht="10.199999999999999">
      <c r="B1228" s="87"/>
      <c r="C1228" s="87"/>
      <c r="D1228" s="89"/>
      <c r="R1228" s="89"/>
      <c r="S1228" s="89"/>
      <c r="T1228" s="89"/>
    </row>
    <row r="1229" spans="2:20" s="86" customFormat="1" ht="10.199999999999999">
      <c r="B1229" s="87"/>
      <c r="C1229" s="87"/>
      <c r="D1229" s="89"/>
      <c r="R1229" s="89"/>
      <c r="S1229" s="89"/>
      <c r="T1229" s="89"/>
    </row>
    <row r="1230" spans="2:20" s="86" customFormat="1" ht="10.199999999999999">
      <c r="B1230" s="87"/>
      <c r="C1230" s="87"/>
      <c r="D1230" s="89"/>
      <c r="R1230" s="89"/>
      <c r="S1230" s="89"/>
      <c r="T1230" s="89"/>
    </row>
    <row r="1231" spans="2:20" s="86" customFormat="1" ht="10.199999999999999">
      <c r="B1231" s="87"/>
      <c r="C1231" s="87"/>
      <c r="D1231" s="89"/>
      <c r="R1231" s="89"/>
      <c r="S1231" s="89"/>
      <c r="T1231" s="89"/>
    </row>
    <row r="1232" spans="2:20" s="86" customFormat="1" ht="10.199999999999999">
      <c r="B1232" s="87"/>
      <c r="C1232" s="87"/>
      <c r="D1232" s="89"/>
      <c r="R1232" s="89"/>
      <c r="S1232" s="89"/>
      <c r="T1232" s="89"/>
    </row>
    <row r="1233" spans="2:20" s="86" customFormat="1" ht="10.199999999999999">
      <c r="B1233" s="87"/>
      <c r="C1233" s="87"/>
      <c r="D1233" s="89"/>
      <c r="R1233" s="89"/>
      <c r="S1233" s="89"/>
      <c r="T1233" s="89"/>
    </row>
    <row r="1234" spans="2:20" s="86" customFormat="1" ht="10.199999999999999">
      <c r="B1234" s="87"/>
      <c r="C1234" s="87"/>
      <c r="D1234" s="89"/>
      <c r="R1234" s="89"/>
      <c r="S1234" s="89"/>
      <c r="T1234" s="89"/>
    </row>
    <row r="1235" spans="2:20" s="86" customFormat="1" ht="10.199999999999999">
      <c r="B1235" s="87"/>
      <c r="C1235" s="87"/>
      <c r="D1235" s="89"/>
      <c r="R1235" s="89"/>
      <c r="S1235" s="89"/>
      <c r="T1235" s="89"/>
    </row>
    <row r="1236" spans="2:20" s="86" customFormat="1" ht="10.199999999999999">
      <c r="B1236" s="87"/>
      <c r="C1236" s="87"/>
      <c r="D1236" s="89"/>
      <c r="R1236" s="89"/>
      <c r="S1236" s="89"/>
      <c r="T1236" s="89"/>
    </row>
    <row r="1237" spans="2:20" s="86" customFormat="1" ht="10.199999999999999">
      <c r="B1237" s="87"/>
      <c r="C1237" s="87"/>
      <c r="D1237" s="89"/>
      <c r="R1237" s="89"/>
      <c r="S1237" s="89"/>
      <c r="T1237" s="89"/>
    </row>
    <row r="1238" spans="2:20" s="86" customFormat="1" ht="10.199999999999999">
      <c r="B1238" s="87"/>
      <c r="C1238" s="87"/>
      <c r="D1238" s="89"/>
      <c r="R1238" s="89"/>
      <c r="S1238" s="89"/>
      <c r="T1238" s="89"/>
    </row>
    <row r="1239" spans="2:20" s="86" customFormat="1" ht="10.199999999999999">
      <c r="B1239" s="87"/>
      <c r="C1239" s="87"/>
      <c r="D1239" s="89"/>
      <c r="R1239" s="89"/>
      <c r="S1239" s="89"/>
      <c r="T1239" s="89"/>
    </row>
    <row r="1240" spans="2:20" s="86" customFormat="1" ht="10.199999999999999">
      <c r="B1240" s="87"/>
      <c r="C1240" s="87"/>
      <c r="D1240" s="89"/>
      <c r="R1240" s="89"/>
      <c r="S1240" s="89"/>
      <c r="T1240" s="89"/>
    </row>
    <row r="1241" spans="2:20" s="86" customFormat="1" ht="10.199999999999999">
      <c r="B1241" s="87"/>
      <c r="C1241" s="87"/>
      <c r="D1241" s="89"/>
      <c r="R1241" s="89"/>
      <c r="S1241" s="89"/>
      <c r="T1241" s="89"/>
    </row>
    <row r="1242" spans="2:20" s="86" customFormat="1" ht="10.199999999999999">
      <c r="B1242" s="87"/>
      <c r="C1242" s="87"/>
      <c r="D1242" s="89"/>
      <c r="R1242" s="89"/>
      <c r="S1242" s="89"/>
      <c r="T1242" s="89"/>
    </row>
    <row r="1243" spans="2:20" s="86" customFormat="1" ht="10.199999999999999">
      <c r="B1243" s="87"/>
      <c r="C1243" s="87"/>
      <c r="D1243" s="89"/>
      <c r="R1243" s="89"/>
      <c r="S1243" s="89"/>
      <c r="T1243" s="89"/>
    </row>
    <row r="1244" spans="2:20" s="86" customFormat="1" ht="10.199999999999999">
      <c r="B1244" s="87"/>
      <c r="C1244" s="87"/>
      <c r="D1244" s="89"/>
      <c r="R1244" s="89"/>
      <c r="S1244" s="89"/>
      <c r="T1244" s="89"/>
    </row>
    <row r="1245" spans="2:20" s="86" customFormat="1" ht="10.199999999999999">
      <c r="B1245" s="87"/>
      <c r="C1245" s="87"/>
      <c r="D1245" s="89"/>
      <c r="R1245" s="89"/>
      <c r="S1245" s="89"/>
      <c r="T1245" s="89"/>
    </row>
    <row r="1246" spans="2:20" s="86" customFormat="1" ht="10.199999999999999">
      <c r="B1246" s="87"/>
      <c r="C1246" s="87"/>
      <c r="D1246" s="89"/>
      <c r="R1246" s="89"/>
      <c r="S1246" s="89"/>
      <c r="T1246" s="89"/>
    </row>
    <row r="1247" spans="2:20" s="86" customFormat="1" ht="10.199999999999999">
      <c r="B1247" s="87"/>
      <c r="C1247" s="87"/>
      <c r="D1247" s="89"/>
      <c r="R1247" s="89"/>
      <c r="S1247" s="89"/>
      <c r="T1247" s="89"/>
    </row>
    <row r="1248" spans="2:20" s="86" customFormat="1" ht="10.199999999999999">
      <c r="B1248" s="87"/>
      <c r="C1248" s="87"/>
      <c r="D1248" s="89"/>
      <c r="R1248" s="89"/>
      <c r="S1248" s="89"/>
      <c r="T1248" s="89"/>
    </row>
    <row r="1249" spans="2:20" s="86" customFormat="1" ht="10.199999999999999">
      <c r="B1249" s="87"/>
      <c r="C1249" s="87"/>
      <c r="D1249" s="89"/>
      <c r="R1249" s="89"/>
      <c r="S1249" s="89"/>
      <c r="T1249" s="89"/>
    </row>
    <row r="1250" spans="2:20" s="86" customFormat="1" ht="10.199999999999999">
      <c r="B1250" s="87"/>
      <c r="C1250" s="87"/>
      <c r="D1250" s="89"/>
      <c r="R1250" s="89"/>
      <c r="S1250" s="89"/>
      <c r="T1250" s="89"/>
    </row>
    <row r="1251" spans="2:20" s="86" customFormat="1" ht="10.199999999999999">
      <c r="B1251" s="87"/>
      <c r="C1251" s="87"/>
      <c r="D1251" s="89"/>
      <c r="R1251" s="89"/>
      <c r="S1251" s="89"/>
      <c r="T1251" s="89"/>
    </row>
    <row r="1252" spans="2:20" s="86" customFormat="1" ht="10.199999999999999">
      <c r="B1252" s="87"/>
      <c r="C1252" s="87"/>
      <c r="D1252" s="89"/>
      <c r="R1252" s="89"/>
      <c r="S1252" s="89"/>
      <c r="T1252" s="89"/>
    </row>
    <row r="1253" spans="2:20" s="86" customFormat="1" ht="10.199999999999999">
      <c r="B1253" s="87"/>
      <c r="C1253" s="87"/>
      <c r="D1253" s="89"/>
      <c r="R1253" s="89"/>
      <c r="S1253" s="89"/>
      <c r="T1253" s="89"/>
    </row>
    <row r="1254" spans="2:20" s="86" customFormat="1" ht="10.199999999999999">
      <c r="B1254" s="87"/>
      <c r="C1254" s="87"/>
      <c r="D1254" s="89"/>
      <c r="R1254" s="89"/>
      <c r="S1254" s="89"/>
      <c r="T1254" s="89"/>
    </row>
    <row r="1255" spans="2:20" s="86" customFormat="1" ht="10.199999999999999">
      <c r="B1255" s="87"/>
      <c r="C1255" s="87"/>
      <c r="D1255" s="89"/>
      <c r="R1255" s="89"/>
      <c r="S1255" s="89"/>
      <c r="T1255" s="89"/>
    </row>
    <row r="1256" spans="2:20" s="86" customFormat="1" ht="10.199999999999999">
      <c r="B1256" s="87"/>
      <c r="C1256" s="87"/>
      <c r="D1256" s="89"/>
      <c r="R1256" s="89"/>
      <c r="S1256" s="89"/>
      <c r="T1256" s="89"/>
    </row>
    <row r="1257" spans="2:20" s="86" customFormat="1" ht="10.199999999999999">
      <c r="B1257" s="87"/>
      <c r="C1257" s="87"/>
      <c r="D1257" s="89"/>
      <c r="R1257" s="89"/>
      <c r="S1257" s="89"/>
      <c r="T1257" s="89"/>
    </row>
    <row r="1258" spans="2:20" s="86" customFormat="1" ht="10.199999999999999">
      <c r="B1258" s="87"/>
      <c r="C1258" s="87"/>
      <c r="D1258" s="89"/>
      <c r="R1258" s="89"/>
      <c r="S1258" s="89"/>
      <c r="T1258" s="89"/>
    </row>
    <row r="1259" spans="2:20" s="86" customFormat="1" ht="10.199999999999999">
      <c r="B1259" s="87"/>
      <c r="C1259" s="87"/>
      <c r="D1259" s="89"/>
      <c r="R1259" s="89"/>
      <c r="S1259" s="89"/>
      <c r="T1259" s="89"/>
    </row>
    <row r="1260" spans="2:20" s="86" customFormat="1" ht="10.199999999999999">
      <c r="B1260" s="87"/>
      <c r="C1260" s="87"/>
      <c r="D1260" s="89"/>
      <c r="R1260" s="89"/>
      <c r="S1260" s="89"/>
      <c r="T1260" s="89"/>
    </row>
    <row r="1261" spans="2:20" s="86" customFormat="1" ht="10.199999999999999">
      <c r="B1261" s="87"/>
      <c r="C1261" s="87"/>
      <c r="D1261" s="89"/>
      <c r="R1261" s="89"/>
      <c r="S1261" s="89"/>
      <c r="T1261" s="89"/>
    </row>
    <row r="1262" spans="2:20" s="86" customFormat="1" ht="10.199999999999999">
      <c r="B1262" s="87"/>
      <c r="C1262" s="87"/>
      <c r="D1262" s="89"/>
      <c r="R1262" s="89"/>
      <c r="S1262" s="89"/>
      <c r="T1262" s="89"/>
    </row>
    <row r="1263" spans="2:20" s="86" customFormat="1" ht="10.199999999999999">
      <c r="B1263" s="87"/>
      <c r="C1263" s="87"/>
      <c r="D1263" s="89"/>
      <c r="R1263" s="89"/>
      <c r="S1263" s="89"/>
      <c r="T1263" s="89"/>
    </row>
    <row r="1264" spans="2:20" s="86" customFormat="1" ht="10.199999999999999">
      <c r="B1264" s="87"/>
      <c r="C1264" s="87"/>
      <c r="D1264" s="89"/>
      <c r="R1264" s="89"/>
      <c r="S1264" s="89"/>
      <c r="T1264" s="89"/>
    </row>
    <row r="1265" spans="2:20" s="86" customFormat="1" ht="10.199999999999999">
      <c r="B1265" s="87"/>
      <c r="C1265" s="87"/>
      <c r="D1265" s="89"/>
      <c r="R1265" s="89"/>
      <c r="S1265" s="89"/>
      <c r="T1265" s="89"/>
    </row>
    <row r="1266" spans="2:20" s="86" customFormat="1" ht="10.199999999999999">
      <c r="B1266" s="87"/>
      <c r="C1266" s="87"/>
      <c r="D1266" s="89"/>
      <c r="R1266" s="89"/>
      <c r="S1266" s="89"/>
      <c r="T1266" s="89"/>
    </row>
    <row r="1267" spans="2:20" s="86" customFormat="1" ht="10.199999999999999">
      <c r="B1267" s="87"/>
      <c r="C1267" s="87"/>
      <c r="D1267" s="89"/>
      <c r="R1267" s="89"/>
      <c r="S1267" s="89"/>
      <c r="T1267" s="89"/>
    </row>
    <row r="1268" spans="2:20" s="86" customFormat="1" ht="10.199999999999999">
      <c r="B1268" s="87"/>
      <c r="C1268" s="87"/>
      <c r="D1268" s="89"/>
      <c r="R1268" s="89"/>
      <c r="S1268" s="89"/>
      <c r="T1268" s="89"/>
    </row>
    <row r="1269" spans="2:20" s="86" customFormat="1" ht="10.199999999999999">
      <c r="B1269" s="87"/>
      <c r="C1269" s="87"/>
      <c r="D1269" s="89"/>
      <c r="R1269" s="89"/>
      <c r="S1269" s="89"/>
      <c r="T1269" s="89"/>
    </row>
    <row r="1270" spans="2:20" s="86" customFormat="1" ht="10.199999999999999">
      <c r="B1270" s="87"/>
      <c r="C1270" s="87"/>
      <c r="D1270" s="89"/>
      <c r="R1270" s="89"/>
      <c r="S1270" s="89"/>
      <c r="T1270" s="89"/>
    </row>
    <row r="1271" spans="2:20" s="86" customFormat="1" ht="10.199999999999999">
      <c r="B1271" s="87"/>
      <c r="C1271" s="87"/>
      <c r="D1271" s="89"/>
      <c r="R1271" s="89"/>
      <c r="S1271" s="89"/>
      <c r="T1271" s="89"/>
    </row>
    <row r="1272" spans="2:20" s="86" customFormat="1" ht="10.199999999999999">
      <c r="B1272" s="87"/>
      <c r="C1272" s="87"/>
      <c r="D1272" s="89"/>
      <c r="R1272" s="89"/>
      <c r="S1272" s="89"/>
      <c r="T1272" s="89"/>
    </row>
    <row r="1273" spans="2:20" s="86" customFormat="1" ht="10.199999999999999">
      <c r="B1273" s="87"/>
      <c r="C1273" s="87"/>
      <c r="D1273" s="89"/>
      <c r="R1273" s="89"/>
      <c r="S1273" s="89"/>
      <c r="T1273" s="89"/>
    </row>
    <row r="1274" spans="2:20" s="86" customFormat="1" ht="10.199999999999999">
      <c r="B1274" s="87"/>
      <c r="C1274" s="87"/>
      <c r="D1274" s="89"/>
      <c r="R1274" s="89"/>
      <c r="S1274" s="89"/>
      <c r="T1274" s="89"/>
    </row>
    <row r="1275" spans="2:20" s="86" customFormat="1" ht="10.199999999999999">
      <c r="B1275" s="87"/>
      <c r="C1275" s="87"/>
      <c r="D1275" s="89"/>
      <c r="R1275" s="89"/>
      <c r="S1275" s="89"/>
      <c r="T1275" s="89"/>
    </row>
    <row r="1276" spans="2:20" s="86" customFormat="1" ht="10.199999999999999">
      <c r="B1276" s="87"/>
      <c r="C1276" s="87"/>
      <c r="D1276" s="89"/>
      <c r="R1276" s="89"/>
      <c r="S1276" s="89"/>
      <c r="T1276" s="89"/>
    </row>
    <row r="1277" spans="2:20" s="86" customFormat="1" ht="10.199999999999999">
      <c r="B1277" s="87"/>
      <c r="C1277" s="87"/>
      <c r="D1277" s="89"/>
      <c r="R1277" s="89"/>
      <c r="S1277" s="89"/>
      <c r="T1277" s="89"/>
    </row>
    <row r="1278" spans="2:20" s="86" customFormat="1" ht="10.199999999999999">
      <c r="B1278" s="87"/>
      <c r="C1278" s="87"/>
      <c r="D1278" s="89"/>
      <c r="R1278" s="89"/>
      <c r="S1278" s="89"/>
      <c r="T1278" s="89"/>
    </row>
    <row r="1279" spans="2:20" s="86" customFormat="1" ht="10.199999999999999">
      <c r="B1279" s="87"/>
      <c r="C1279" s="87"/>
      <c r="D1279" s="89"/>
      <c r="R1279" s="89"/>
      <c r="S1279" s="89"/>
      <c r="T1279" s="89"/>
    </row>
    <row r="1280" spans="2:20" s="86" customFormat="1" ht="10.199999999999999">
      <c r="B1280" s="87"/>
      <c r="C1280" s="87"/>
      <c r="D1280" s="89"/>
      <c r="R1280" s="89"/>
      <c r="S1280" s="89"/>
      <c r="T1280" s="89"/>
    </row>
    <row r="1281" spans="2:20" s="86" customFormat="1" ht="10.199999999999999">
      <c r="B1281" s="87"/>
      <c r="C1281" s="87"/>
      <c r="D1281" s="89"/>
      <c r="R1281" s="89"/>
      <c r="S1281" s="89"/>
      <c r="T1281" s="89"/>
    </row>
    <row r="1282" spans="2:20" s="86" customFormat="1" ht="10.199999999999999">
      <c r="B1282" s="87"/>
      <c r="C1282" s="87"/>
      <c r="D1282" s="89"/>
      <c r="R1282" s="89"/>
      <c r="S1282" s="89"/>
      <c r="T1282" s="89"/>
    </row>
    <row r="1283" spans="2:20" s="86" customFormat="1" ht="10.199999999999999">
      <c r="B1283" s="87"/>
      <c r="C1283" s="87"/>
      <c r="D1283" s="89"/>
      <c r="R1283" s="89"/>
      <c r="S1283" s="89"/>
      <c r="T1283" s="89"/>
    </row>
    <row r="1284" spans="2:20" s="86" customFormat="1" ht="10.199999999999999">
      <c r="B1284" s="87"/>
      <c r="C1284" s="87"/>
      <c r="D1284" s="89"/>
      <c r="R1284" s="89"/>
      <c r="S1284" s="89"/>
      <c r="T1284" s="89"/>
    </row>
    <row r="1285" spans="2:20" s="86" customFormat="1" ht="10.199999999999999">
      <c r="B1285" s="87"/>
      <c r="C1285" s="87"/>
      <c r="D1285" s="89"/>
      <c r="R1285" s="89"/>
      <c r="S1285" s="89"/>
      <c r="T1285" s="89"/>
    </row>
    <row r="1286" spans="2:20" s="86" customFormat="1" ht="10.199999999999999">
      <c r="B1286" s="87"/>
      <c r="C1286" s="87"/>
      <c r="D1286" s="89"/>
      <c r="R1286" s="89"/>
      <c r="S1286" s="89"/>
      <c r="T1286" s="89"/>
    </row>
    <row r="1287" spans="2:20" s="86" customFormat="1" ht="10.199999999999999">
      <c r="B1287" s="87"/>
      <c r="C1287" s="87"/>
      <c r="D1287" s="89"/>
      <c r="R1287" s="89"/>
      <c r="S1287" s="89"/>
      <c r="T1287" s="89"/>
    </row>
    <row r="1288" spans="2:20" s="86" customFormat="1" ht="10.199999999999999">
      <c r="B1288" s="87"/>
      <c r="C1288" s="87"/>
      <c r="D1288" s="89"/>
      <c r="R1288" s="89"/>
      <c r="S1288" s="89"/>
      <c r="T1288" s="89"/>
    </row>
    <row r="1289" spans="2:20" s="86" customFormat="1" ht="10.199999999999999">
      <c r="B1289" s="87"/>
      <c r="C1289" s="87"/>
      <c r="D1289" s="89"/>
      <c r="R1289" s="89"/>
      <c r="S1289" s="89"/>
      <c r="T1289" s="89"/>
    </row>
    <row r="1290" spans="2:20" s="86" customFormat="1" ht="10.199999999999999">
      <c r="B1290" s="87"/>
      <c r="C1290" s="87"/>
      <c r="D1290" s="89"/>
      <c r="R1290" s="89"/>
      <c r="S1290" s="89"/>
      <c r="T1290" s="89"/>
    </row>
    <row r="1291" spans="2:20" s="86" customFormat="1" ht="10.199999999999999">
      <c r="B1291" s="87"/>
      <c r="C1291" s="87"/>
      <c r="D1291" s="89"/>
      <c r="R1291" s="89"/>
      <c r="S1291" s="89"/>
      <c r="T1291" s="89"/>
    </row>
    <row r="1292" spans="2:20" s="86" customFormat="1" ht="10.199999999999999">
      <c r="B1292" s="87"/>
      <c r="C1292" s="87"/>
      <c r="D1292" s="89"/>
      <c r="R1292" s="89"/>
      <c r="S1292" s="89"/>
      <c r="T1292" s="89"/>
    </row>
    <row r="1293" spans="2:20" s="86" customFormat="1" ht="10.199999999999999">
      <c r="B1293" s="87"/>
      <c r="C1293" s="87"/>
      <c r="D1293" s="89"/>
      <c r="R1293" s="89"/>
      <c r="S1293" s="89"/>
      <c r="T1293" s="89"/>
    </row>
    <row r="1294" spans="2:20" s="86" customFormat="1" ht="10.199999999999999">
      <c r="B1294" s="87"/>
      <c r="C1294" s="87"/>
      <c r="D1294" s="89"/>
      <c r="R1294" s="89"/>
      <c r="S1294" s="89"/>
      <c r="T1294" s="89"/>
    </row>
    <row r="1295" spans="2:20" s="86" customFormat="1" ht="10.199999999999999">
      <c r="B1295" s="87"/>
      <c r="C1295" s="87"/>
      <c r="D1295" s="89"/>
      <c r="R1295" s="89"/>
      <c r="S1295" s="89"/>
      <c r="T1295" s="89"/>
    </row>
    <row r="1296" spans="2:20" s="86" customFormat="1" ht="10.199999999999999">
      <c r="B1296" s="87"/>
      <c r="C1296" s="87"/>
      <c r="D1296" s="89"/>
      <c r="R1296" s="89"/>
      <c r="S1296" s="89"/>
      <c r="T1296" s="89"/>
    </row>
    <row r="1297" spans="2:20" s="86" customFormat="1" ht="10.199999999999999">
      <c r="B1297" s="87"/>
      <c r="C1297" s="87"/>
      <c r="D1297" s="89"/>
      <c r="R1297" s="89"/>
      <c r="S1297" s="89"/>
      <c r="T1297" s="89"/>
    </row>
    <row r="1298" spans="2:20" s="86" customFormat="1" ht="10.199999999999999">
      <c r="B1298" s="87"/>
      <c r="C1298" s="87"/>
      <c r="D1298" s="89"/>
      <c r="R1298" s="89"/>
      <c r="S1298" s="89"/>
      <c r="T1298" s="89"/>
    </row>
    <row r="1299" spans="2:20" s="86" customFormat="1" ht="10.199999999999999">
      <c r="B1299" s="87"/>
      <c r="C1299" s="87"/>
      <c r="D1299" s="89"/>
      <c r="R1299" s="89"/>
      <c r="S1299" s="89"/>
      <c r="T1299" s="89"/>
    </row>
    <row r="1300" spans="2:20" s="86" customFormat="1" ht="10.199999999999999">
      <c r="B1300" s="87"/>
      <c r="C1300" s="87"/>
      <c r="D1300" s="89"/>
      <c r="R1300" s="89"/>
      <c r="S1300" s="89"/>
      <c r="T1300" s="89"/>
    </row>
    <row r="1301" spans="2:20" s="86" customFormat="1" ht="10.199999999999999">
      <c r="B1301" s="87"/>
      <c r="C1301" s="87"/>
      <c r="D1301" s="89"/>
      <c r="R1301" s="89"/>
      <c r="S1301" s="89"/>
      <c r="T1301" s="89"/>
    </row>
    <row r="1302" spans="2:20" s="86" customFormat="1" ht="10.199999999999999">
      <c r="B1302" s="87"/>
      <c r="C1302" s="87"/>
      <c r="D1302" s="89"/>
      <c r="R1302" s="89"/>
      <c r="S1302" s="89"/>
      <c r="T1302" s="89"/>
    </row>
    <row r="1303" spans="2:20" s="86" customFormat="1" ht="10.199999999999999">
      <c r="B1303" s="87"/>
      <c r="C1303" s="87"/>
      <c r="D1303" s="89"/>
      <c r="R1303" s="89"/>
      <c r="S1303" s="89"/>
      <c r="T1303" s="89"/>
    </row>
    <row r="1304" spans="2:20" s="86" customFormat="1" ht="10.199999999999999">
      <c r="B1304" s="87"/>
      <c r="C1304" s="87"/>
      <c r="D1304" s="89"/>
      <c r="R1304" s="89"/>
      <c r="S1304" s="89"/>
      <c r="T1304" s="89"/>
    </row>
    <row r="1305" spans="2:20" s="86" customFormat="1" ht="10.199999999999999">
      <c r="B1305" s="87"/>
      <c r="C1305" s="87"/>
      <c r="D1305" s="89"/>
      <c r="R1305" s="89"/>
      <c r="S1305" s="89"/>
      <c r="T1305" s="89"/>
    </row>
    <row r="1306" spans="2:20" s="86" customFormat="1" ht="10.199999999999999">
      <c r="B1306" s="87"/>
      <c r="C1306" s="87"/>
      <c r="D1306" s="89"/>
      <c r="R1306" s="89"/>
      <c r="S1306" s="89"/>
      <c r="T1306" s="89"/>
    </row>
    <row r="1307" spans="2:20" s="86" customFormat="1" ht="10.199999999999999">
      <c r="B1307" s="87"/>
      <c r="C1307" s="87"/>
      <c r="D1307" s="89"/>
      <c r="R1307" s="89"/>
      <c r="S1307" s="89"/>
      <c r="T1307" s="89"/>
    </row>
    <row r="1308" spans="2:20" s="86" customFormat="1" ht="10.199999999999999">
      <c r="B1308" s="87"/>
      <c r="C1308" s="87"/>
      <c r="D1308" s="89"/>
      <c r="R1308" s="89"/>
      <c r="S1308" s="89"/>
      <c r="T1308" s="89"/>
    </row>
    <row r="1309" spans="2:20" s="86" customFormat="1" ht="10.199999999999999">
      <c r="B1309" s="87"/>
      <c r="C1309" s="87"/>
      <c r="D1309" s="89"/>
      <c r="R1309" s="89"/>
      <c r="S1309" s="89"/>
      <c r="T1309" s="89"/>
    </row>
    <row r="1310" spans="2:20" s="86" customFormat="1" ht="10.199999999999999">
      <c r="B1310" s="87"/>
      <c r="C1310" s="87"/>
      <c r="D1310" s="89"/>
      <c r="R1310" s="89"/>
      <c r="S1310" s="89"/>
      <c r="T1310" s="89"/>
    </row>
    <row r="1311" spans="2:20" s="86" customFormat="1" ht="10.199999999999999">
      <c r="B1311" s="87"/>
      <c r="C1311" s="87"/>
      <c r="D1311" s="89"/>
      <c r="R1311" s="89"/>
      <c r="S1311" s="89"/>
      <c r="T1311" s="89"/>
    </row>
    <row r="1312" spans="2:20" s="86" customFormat="1" ht="10.199999999999999">
      <c r="B1312" s="87"/>
      <c r="C1312" s="87"/>
      <c r="D1312" s="89"/>
      <c r="R1312" s="89"/>
      <c r="S1312" s="89"/>
      <c r="T1312" s="89"/>
    </row>
    <row r="1313" spans="2:20" s="86" customFormat="1" ht="10.199999999999999">
      <c r="B1313" s="87"/>
      <c r="C1313" s="87"/>
      <c r="D1313" s="89"/>
      <c r="R1313" s="89"/>
      <c r="S1313" s="89"/>
      <c r="T1313" s="89"/>
    </row>
    <row r="1314" spans="2:20" s="86" customFormat="1" ht="10.199999999999999">
      <c r="B1314" s="87"/>
      <c r="C1314" s="87"/>
      <c r="D1314" s="89"/>
      <c r="R1314" s="89"/>
      <c r="S1314" s="89"/>
      <c r="T1314" s="89"/>
    </row>
    <row r="1315" spans="2:20" s="86" customFormat="1" ht="10.199999999999999">
      <c r="B1315" s="87"/>
      <c r="C1315" s="87"/>
      <c r="D1315" s="89"/>
      <c r="R1315" s="89"/>
      <c r="S1315" s="89"/>
      <c r="T1315" s="89"/>
    </row>
    <row r="1316" spans="2:20" s="86" customFormat="1" ht="10.199999999999999">
      <c r="B1316" s="87"/>
      <c r="C1316" s="87"/>
      <c r="D1316" s="89"/>
      <c r="R1316" s="89"/>
      <c r="S1316" s="89"/>
      <c r="T1316" s="89"/>
    </row>
    <row r="1317" spans="2:20" s="86" customFormat="1" ht="10.199999999999999">
      <c r="B1317" s="87"/>
      <c r="C1317" s="87"/>
      <c r="D1317" s="89"/>
      <c r="R1317" s="89"/>
      <c r="S1317" s="89"/>
      <c r="T1317" s="89"/>
    </row>
    <row r="1318" spans="2:20" s="86" customFormat="1" ht="10.199999999999999">
      <c r="B1318" s="87"/>
      <c r="C1318" s="87"/>
      <c r="D1318" s="89"/>
      <c r="R1318" s="89"/>
      <c r="S1318" s="89"/>
      <c r="T1318" s="89"/>
    </row>
    <row r="1319" spans="2:20" s="86" customFormat="1" ht="10.199999999999999">
      <c r="B1319" s="87"/>
      <c r="C1319" s="87"/>
      <c r="D1319" s="89"/>
      <c r="R1319" s="89"/>
      <c r="S1319" s="89"/>
      <c r="T1319" s="89"/>
    </row>
    <row r="1320" spans="2:20" s="86" customFormat="1" ht="10.199999999999999">
      <c r="B1320" s="87"/>
      <c r="C1320" s="87"/>
      <c r="D1320" s="89"/>
      <c r="R1320" s="89"/>
      <c r="S1320" s="89"/>
      <c r="T1320" s="89"/>
    </row>
    <row r="1321" spans="2:20" s="86" customFormat="1" ht="10.199999999999999">
      <c r="B1321" s="87"/>
      <c r="C1321" s="87"/>
      <c r="D1321" s="89"/>
      <c r="R1321" s="89"/>
      <c r="S1321" s="89"/>
      <c r="T1321" s="89"/>
    </row>
    <row r="1322" spans="2:20" s="86" customFormat="1" ht="10.199999999999999">
      <c r="B1322" s="87"/>
      <c r="C1322" s="87"/>
      <c r="D1322" s="89"/>
      <c r="R1322" s="89"/>
      <c r="S1322" s="89"/>
      <c r="T1322" s="89"/>
    </row>
    <row r="1323" spans="2:20" s="86" customFormat="1" ht="10.199999999999999">
      <c r="B1323" s="87"/>
      <c r="C1323" s="87"/>
      <c r="D1323" s="89"/>
      <c r="R1323" s="89"/>
      <c r="S1323" s="89"/>
      <c r="T1323" s="89"/>
    </row>
    <row r="1324" spans="2:20" s="86" customFormat="1" ht="10.199999999999999">
      <c r="B1324" s="87"/>
      <c r="C1324" s="87"/>
      <c r="D1324" s="89"/>
      <c r="R1324" s="89"/>
      <c r="S1324" s="89"/>
      <c r="T1324" s="89"/>
    </row>
    <row r="1325" spans="2:20" s="86" customFormat="1" ht="10.199999999999999">
      <c r="B1325" s="87"/>
      <c r="C1325" s="87"/>
      <c r="D1325" s="89"/>
      <c r="R1325" s="89"/>
      <c r="S1325" s="89"/>
      <c r="T1325" s="89"/>
    </row>
    <row r="1326" spans="2:20" s="86" customFormat="1" ht="10.199999999999999">
      <c r="B1326" s="87"/>
      <c r="C1326" s="87"/>
      <c r="D1326" s="89"/>
      <c r="R1326" s="89"/>
      <c r="S1326" s="89"/>
      <c r="T1326" s="89"/>
    </row>
    <row r="1327" spans="2:20" s="86" customFormat="1" ht="10.199999999999999">
      <c r="B1327" s="87"/>
      <c r="C1327" s="87"/>
      <c r="D1327" s="89"/>
      <c r="R1327" s="89"/>
      <c r="S1327" s="89"/>
      <c r="T1327" s="89"/>
    </row>
    <row r="1328" spans="2:20" s="86" customFormat="1" ht="10.199999999999999">
      <c r="B1328" s="87"/>
      <c r="C1328" s="87"/>
      <c r="D1328" s="89"/>
      <c r="R1328" s="89"/>
      <c r="S1328" s="89"/>
      <c r="T1328" s="89"/>
    </row>
    <row r="1329" spans="2:20" s="86" customFormat="1" ht="10.199999999999999">
      <c r="B1329" s="87"/>
      <c r="C1329" s="87"/>
      <c r="D1329" s="89"/>
      <c r="R1329" s="89"/>
      <c r="S1329" s="89"/>
      <c r="T1329" s="89"/>
    </row>
    <row r="1330" spans="2:20" s="86" customFormat="1" ht="10.199999999999999">
      <c r="B1330" s="87"/>
      <c r="C1330" s="87"/>
      <c r="D1330" s="89"/>
      <c r="R1330" s="89"/>
      <c r="S1330" s="89"/>
      <c r="T1330" s="89"/>
    </row>
    <row r="1331" spans="2:20" s="86" customFormat="1" ht="10.199999999999999">
      <c r="B1331" s="87"/>
      <c r="C1331" s="87"/>
      <c r="D1331" s="89"/>
      <c r="R1331" s="89"/>
      <c r="S1331" s="89"/>
      <c r="T1331" s="89"/>
    </row>
    <row r="1332" spans="2:20" s="86" customFormat="1" ht="10.199999999999999">
      <c r="B1332" s="87"/>
      <c r="C1332" s="87"/>
      <c r="D1332" s="89"/>
      <c r="R1332" s="89"/>
      <c r="S1332" s="89"/>
      <c r="T1332" s="89"/>
    </row>
    <row r="1333" spans="2:20" s="86" customFormat="1" ht="10.199999999999999">
      <c r="B1333" s="87"/>
      <c r="C1333" s="87"/>
      <c r="D1333" s="89"/>
      <c r="R1333" s="89"/>
      <c r="S1333" s="89"/>
      <c r="T1333" s="89"/>
    </row>
    <row r="1334" spans="2:20" s="86" customFormat="1" ht="10.199999999999999">
      <c r="B1334" s="87"/>
      <c r="C1334" s="87"/>
      <c r="D1334" s="89"/>
      <c r="R1334" s="89"/>
      <c r="S1334" s="89"/>
      <c r="T1334" s="89"/>
    </row>
    <row r="1335" spans="2:20" s="86" customFormat="1" ht="10.199999999999999">
      <c r="B1335" s="87"/>
      <c r="C1335" s="87"/>
      <c r="D1335" s="89"/>
      <c r="R1335" s="89"/>
      <c r="S1335" s="89"/>
      <c r="T1335" s="89"/>
    </row>
    <row r="1336" spans="2:20" s="86" customFormat="1" ht="10.199999999999999">
      <c r="B1336" s="87"/>
      <c r="C1336" s="87"/>
      <c r="D1336" s="89"/>
      <c r="R1336" s="89"/>
      <c r="S1336" s="89"/>
      <c r="T1336" s="89"/>
    </row>
    <row r="1337" spans="2:20" s="86" customFormat="1" ht="10.199999999999999">
      <c r="B1337" s="87"/>
      <c r="C1337" s="87"/>
      <c r="D1337" s="89"/>
      <c r="R1337" s="89"/>
      <c r="S1337" s="89"/>
      <c r="T1337" s="89"/>
    </row>
    <row r="1338" spans="2:20" s="86" customFormat="1" ht="10.199999999999999">
      <c r="B1338" s="87"/>
      <c r="C1338" s="87"/>
      <c r="D1338" s="89"/>
      <c r="R1338" s="89"/>
      <c r="S1338" s="89"/>
      <c r="T1338" s="89"/>
    </row>
    <row r="1339" spans="2:20" s="86" customFormat="1" ht="10.199999999999999">
      <c r="B1339" s="87"/>
      <c r="C1339" s="87"/>
      <c r="D1339" s="89"/>
      <c r="R1339" s="89"/>
      <c r="S1339" s="89"/>
      <c r="T1339" s="89"/>
    </row>
    <row r="1340" spans="2:20" s="86" customFormat="1" ht="10.199999999999999">
      <c r="B1340" s="87"/>
      <c r="C1340" s="87"/>
      <c r="D1340" s="89"/>
      <c r="R1340" s="89"/>
      <c r="S1340" s="89"/>
      <c r="T1340" s="89"/>
    </row>
    <row r="1341" spans="2:20" s="86" customFormat="1" ht="10.199999999999999">
      <c r="B1341" s="87"/>
      <c r="C1341" s="87"/>
      <c r="D1341" s="89"/>
      <c r="R1341" s="89"/>
      <c r="S1341" s="89"/>
      <c r="T1341" s="89"/>
    </row>
    <row r="1342" spans="2:20" s="86" customFormat="1" ht="10.199999999999999">
      <c r="B1342" s="87"/>
      <c r="C1342" s="87"/>
      <c r="D1342" s="89"/>
      <c r="R1342" s="89"/>
      <c r="S1342" s="89"/>
      <c r="T1342" s="89"/>
    </row>
    <row r="1343" spans="2:20" s="86" customFormat="1" ht="10.199999999999999">
      <c r="B1343" s="87"/>
      <c r="C1343" s="87"/>
      <c r="D1343" s="89"/>
      <c r="R1343" s="89"/>
      <c r="S1343" s="89"/>
      <c r="T1343" s="89"/>
    </row>
    <row r="1344" spans="2:20" s="86" customFormat="1" ht="10.199999999999999">
      <c r="B1344" s="87"/>
      <c r="C1344" s="87"/>
      <c r="D1344" s="89"/>
      <c r="R1344" s="89"/>
      <c r="S1344" s="89"/>
      <c r="T1344" s="89"/>
    </row>
    <row r="1345" spans="2:20" s="86" customFormat="1" ht="10.199999999999999">
      <c r="B1345" s="87"/>
      <c r="C1345" s="87"/>
      <c r="D1345" s="89"/>
      <c r="R1345" s="89"/>
      <c r="S1345" s="89"/>
      <c r="T1345" s="89"/>
    </row>
    <row r="1346" spans="2:20" s="86" customFormat="1" ht="10.199999999999999">
      <c r="B1346" s="87"/>
      <c r="C1346" s="87"/>
      <c r="D1346" s="89"/>
      <c r="R1346" s="89"/>
      <c r="S1346" s="89"/>
      <c r="T1346" s="89"/>
    </row>
    <row r="1347" spans="2:20" s="86" customFormat="1" ht="10.199999999999999">
      <c r="B1347" s="87"/>
      <c r="C1347" s="87"/>
      <c r="D1347" s="89"/>
      <c r="R1347" s="89"/>
      <c r="S1347" s="89"/>
      <c r="T1347" s="89"/>
    </row>
    <row r="1348" spans="2:20" s="86" customFormat="1" ht="10.199999999999999">
      <c r="B1348" s="87"/>
      <c r="C1348" s="87"/>
      <c r="D1348" s="89"/>
      <c r="R1348" s="89"/>
      <c r="S1348" s="89"/>
      <c r="T1348" s="89"/>
    </row>
    <row r="1349" spans="2:20" s="86" customFormat="1" ht="10.199999999999999">
      <c r="B1349" s="87"/>
      <c r="C1349" s="87"/>
      <c r="D1349" s="89"/>
      <c r="R1349" s="89"/>
      <c r="S1349" s="89"/>
      <c r="T1349" s="89"/>
    </row>
    <row r="1350" spans="2:20" s="86" customFormat="1" ht="10.199999999999999">
      <c r="B1350" s="87"/>
      <c r="C1350" s="87"/>
      <c r="D1350" s="89"/>
      <c r="R1350" s="89"/>
      <c r="S1350" s="89"/>
      <c r="T1350" s="89"/>
    </row>
    <row r="1351" spans="2:20" s="86" customFormat="1" ht="10.199999999999999">
      <c r="B1351" s="87"/>
      <c r="C1351" s="87"/>
      <c r="D1351" s="89"/>
      <c r="R1351" s="89"/>
      <c r="S1351" s="89"/>
      <c r="T1351" s="89"/>
    </row>
    <row r="1352" spans="2:20" s="86" customFormat="1" ht="10.199999999999999">
      <c r="B1352" s="87"/>
      <c r="C1352" s="87"/>
      <c r="D1352" s="89"/>
      <c r="R1352" s="89"/>
      <c r="S1352" s="89"/>
      <c r="T1352" s="89"/>
    </row>
    <row r="1353" spans="2:20" s="86" customFormat="1" ht="10.199999999999999">
      <c r="B1353" s="87"/>
      <c r="C1353" s="87"/>
      <c r="D1353" s="89"/>
      <c r="R1353" s="89"/>
      <c r="S1353" s="89"/>
      <c r="T1353" s="89"/>
    </row>
    <row r="1354" spans="2:20" s="86" customFormat="1" ht="10.199999999999999">
      <c r="B1354" s="87"/>
      <c r="C1354" s="87"/>
      <c r="D1354" s="89"/>
      <c r="R1354" s="89"/>
      <c r="S1354" s="89"/>
      <c r="T1354" s="89"/>
    </row>
    <row r="1355" spans="2:20" s="86" customFormat="1" ht="10.199999999999999">
      <c r="B1355" s="87"/>
      <c r="C1355" s="87"/>
      <c r="D1355" s="89"/>
      <c r="R1355" s="89"/>
      <c r="S1355" s="89"/>
      <c r="T1355" s="89"/>
    </row>
    <row r="1356" spans="2:20" s="86" customFormat="1" ht="10.199999999999999">
      <c r="B1356" s="87"/>
      <c r="C1356" s="87"/>
      <c r="D1356" s="89"/>
      <c r="R1356" s="89"/>
      <c r="S1356" s="89"/>
      <c r="T1356" s="89"/>
    </row>
    <row r="1357" spans="2:20" s="86" customFormat="1" ht="10.199999999999999">
      <c r="B1357" s="87"/>
      <c r="C1357" s="87"/>
      <c r="D1357" s="89"/>
      <c r="R1357" s="89"/>
      <c r="S1357" s="89"/>
      <c r="T1357" s="89"/>
    </row>
    <row r="1358" spans="2:20" s="86" customFormat="1" ht="10.199999999999999">
      <c r="B1358" s="87"/>
      <c r="C1358" s="87"/>
      <c r="D1358" s="89"/>
      <c r="R1358" s="89"/>
      <c r="S1358" s="89"/>
      <c r="T1358" s="89"/>
    </row>
    <row r="1359" spans="2:20" s="86" customFormat="1" ht="10.199999999999999">
      <c r="B1359" s="87"/>
      <c r="C1359" s="87"/>
      <c r="D1359" s="89"/>
      <c r="R1359" s="89"/>
      <c r="S1359" s="89"/>
      <c r="T1359" s="89"/>
    </row>
    <row r="1360" spans="2:20" s="86" customFormat="1" ht="10.199999999999999">
      <c r="B1360" s="87"/>
      <c r="C1360" s="87"/>
      <c r="D1360" s="89"/>
      <c r="R1360" s="89"/>
      <c r="S1360" s="89"/>
      <c r="T1360" s="89"/>
    </row>
    <row r="1361" spans="2:20" s="86" customFormat="1" ht="10.199999999999999">
      <c r="B1361" s="87"/>
      <c r="C1361" s="87"/>
      <c r="D1361" s="89"/>
      <c r="R1361" s="89"/>
      <c r="S1361" s="89"/>
      <c r="T1361" s="89"/>
    </row>
    <row r="1362" spans="2:20" s="86" customFormat="1" ht="10.199999999999999">
      <c r="B1362" s="87"/>
      <c r="C1362" s="87"/>
      <c r="D1362" s="89"/>
      <c r="R1362" s="89"/>
      <c r="S1362" s="89"/>
      <c r="T1362" s="89"/>
    </row>
    <row r="1363" spans="2:20" s="86" customFormat="1" ht="10.199999999999999">
      <c r="B1363" s="87"/>
      <c r="C1363" s="87"/>
      <c r="D1363" s="89"/>
      <c r="R1363" s="89"/>
      <c r="S1363" s="89"/>
      <c r="T1363" s="89"/>
    </row>
    <row r="1364" spans="2:20" s="86" customFormat="1" ht="10.199999999999999">
      <c r="B1364" s="87"/>
      <c r="C1364" s="87"/>
      <c r="D1364" s="89"/>
      <c r="R1364" s="89"/>
      <c r="S1364" s="89"/>
      <c r="T1364" s="89"/>
    </row>
    <row r="1365" spans="2:20" s="86" customFormat="1" ht="10.199999999999999">
      <c r="B1365" s="87"/>
      <c r="C1365" s="87"/>
      <c r="D1365" s="89"/>
      <c r="R1365" s="89"/>
      <c r="S1365" s="89"/>
      <c r="T1365" s="89"/>
    </row>
    <row r="1366" spans="2:20" s="86" customFormat="1" ht="10.199999999999999">
      <c r="B1366" s="87"/>
      <c r="C1366" s="87"/>
      <c r="D1366" s="89"/>
      <c r="R1366" s="89"/>
      <c r="S1366" s="89"/>
      <c r="T1366" s="89"/>
    </row>
    <row r="1367" spans="2:20" s="86" customFormat="1" ht="10.199999999999999">
      <c r="B1367" s="87"/>
      <c r="C1367" s="87"/>
      <c r="D1367" s="89"/>
      <c r="R1367" s="89"/>
      <c r="S1367" s="89"/>
      <c r="T1367" s="89"/>
    </row>
    <row r="1368" spans="2:20" s="86" customFormat="1" ht="10.199999999999999">
      <c r="B1368" s="87"/>
      <c r="C1368" s="87"/>
      <c r="D1368" s="89"/>
      <c r="R1368" s="89"/>
      <c r="S1368" s="89"/>
      <c r="T1368" s="89"/>
    </row>
    <row r="1369" spans="2:20" s="86" customFormat="1" ht="10.199999999999999">
      <c r="B1369" s="87"/>
      <c r="C1369" s="87"/>
      <c r="D1369" s="89"/>
      <c r="R1369" s="89"/>
      <c r="S1369" s="89"/>
      <c r="T1369" s="89"/>
    </row>
    <row r="1370" spans="2:20" s="86" customFormat="1" ht="10.199999999999999">
      <c r="B1370" s="87"/>
      <c r="C1370" s="87"/>
      <c r="D1370" s="89"/>
      <c r="R1370" s="89"/>
      <c r="S1370" s="89"/>
      <c r="T1370" s="89"/>
    </row>
    <row r="1371" spans="2:20" s="86" customFormat="1" ht="10.199999999999999">
      <c r="B1371" s="87"/>
      <c r="C1371" s="87"/>
      <c r="D1371" s="89"/>
      <c r="R1371" s="89"/>
      <c r="S1371" s="89"/>
      <c r="T1371" s="89"/>
    </row>
    <row r="1372" spans="2:20" s="86" customFormat="1" ht="10.199999999999999">
      <c r="B1372" s="87"/>
      <c r="C1372" s="87"/>
      <c r="D1372" s="89"/>
      <c r="R1372" s="89"/>
      <c r="S1372" s="89"/>
      <c r="T1372" s="89"/>
    </row>
    <row r="1373" spans="2:20" s="86" customFormat="1" ht="10.199999999999999">
      <c r="B1373" s="87"/>
      <c r="C1373" s="87"/>
      <c r="D1373" s="89"/>
      <c r="R1373" s="89"/>
      <c r="S1373" s="89"/>
      <c r="T1373" s="89"/>
    </row>
    <row r="1374" spans="2:20" s="86" customFormat="1" ht="10.199999999999999">
      <c r="B1374" s="87"/>
      <c r="C1374" s="87"/>
      <c r="D1374" s="89"/>
      <c r="R1374" s="89"/>
      <c r="S1374" s="89"/>
      <c r="T1374" s="89"/>
    </row>
    <row r="1375" spans="2:20" s="86" customFormat="1" ht="10.199999999999999">
      <c r="B1375" s="87"/>
      <c r="C1375" s="87"/>
      <c r="D1375" s="89"/>
      <c r="R1375" s="89"/>
      <c r="S1375" s="89"/>
      <c r="T1375" s="89"/>
    </row>
    <row r="1376" spans="2:20" s="86" customFormat="1" ht="10.199999999999999">
      <c r="B1376" s="87"/>
      <c r="C1376" s="87"/>
      <c r="D1376" s="89"/>
      <c r="R1376" s="89"/>
      <c r="S1376" s="89"/>
      <c r="T1376" s="89"/>
    </row>
    <row r="1377" spans="2:20" s="86" customFormat="1" ht="10.199999999999999">
      <c r="B1377" s="87"/>
      <c r="C1377" s="87"/>
      <c r="D1377" s="89"/>
      <c r="R1377" s="89"/>
      <c r="S1377" s="89"/>
      <c r="T1377" s="89"/>
    </row>
    <row r="1378" spans="2:20" s="86" customFormat="1" ht="10.199999999999999">
      <c r="B1378" s="87"/>
      <c r="C1378" s="87"/>
      <c r="D1378" s="89"/>
      <c r="R1378" s="89"/>
      <c r="S1378" s="89"/>
      <c r="T1378" s="89"/>
    </row>
    <row r="1379" spans="2:20" s="86" customFormat="1" ht="10.199999999999999">
      <c r="B1379" s="87"/>
      <c r="C1379" s="87"/>
      <c r="D1379" s="89"/>
      <c r="R1379" s="89"/>
      <c r="S1379" s="89"/>
      <c r="T1379" s="89"/>
    </row>
    <row r="1380" spans="2:20" s="86" customFormat="1" ht="10.199999999999999">
      <c r="B1380" s="87"/>
      <c r="C1380" s="87"/>
      <c r="D1380" s="89"/>
      <c r="R1380" s="89"/>
      <c r="S1380" s="89"/>
      <c r="T1380" s="89"/>
    </row>
    <row r="1381" spans="2:20" s="86" customFormat="1" ht="10.199999999999999">
      <c r="B1381" s="87"/>
      <c r="C1381" s="87"/>
      <c r="D1381" s="89"/>
      <c r="R1381" s="89"/>
      <c r="S1381" s="89"/>
      <c r="T1381" s="89"/>
    </row>
    <row r="1382" spans="2:20" s="86" customFormat="1" ht="10.199999999999999">
      <c r="B1382" s="87"/>
      <c r="C1382" s="87"/>
      <c r="D1382" s="89"/>
      <c r="R1382" s="89"/>
      <c r="S1382" s="89"/>
      <c r="T1382" s="89"/>
    </row>
    <row r="1383" spans="2:20" s="86" customFormat="1" ht="10.199999999999999">
      <c r="B1383" s="87"/>
      <c r="C1383" s="87"/>
      <c r="D1383" s="89"/>
      <c r="R1383" s="89"/>
      <c r="S1383" s="89"/>
      <c r="T1383" s="89"/>
    </row>
    <row r="1384" spans="2:20" s="86" customFormat="1" ht="10.199999999999999">
      <c r="B1384" s="87"/>
      <c r="C1384" s="87"/>
      <c r="D1384" s="89"/>
      <c r="R1384" s="89"/>
      <c r="S1384" s="89"/>
      <c r="T1384" s="89"/>
    </row>
    <row r="1385" spans="2:20" s="86" customFormat="1" ht="10.199999999999999">
      <c r="B1385" s="87"/>
      <c r="C1385" s="87"/>
      <c r="D1385" s="89"/>
      <c r="R1385" s="89"/>
      <c r="S1385" s="89"/>
      <c r="T1385" s="89"/>
    </row>
    <row r="1386" spans="2:20" s="86" customFormat="1" ht="10.199999999999999">
      <c r="B1386" s="87"/>
      <c r="C1386" s="87"/>
      <c r="D1386" s="89"/>
      <c r="R1386" s="89"/>
      <c r="S1386" s="89"/>
      <c r="T1386" s="89"/>
    </row>
    <row r="1387" spans="2:20" s="86" customFormat="1" ht="10.199999999999999">
      <c r="B1387" s="87"/>
      <c r="C1387" s="87"/>
      <c r="D1387" s="89"/>
      <c r="R1387" s="89"/>
      <c r="S1387" s="89"/>
      <c r="T1387" s="89"/>
    </row>
    <row r="1388" spans="2:20" s="86" customFormat="1" ht="10.199999999999999">
      <c r="B1388" s="87"/>
      <c r="C1388" s="87"/>
      <c r="D1388" s="89"/>
      <c r="R1388" s="89"/>
      <c r="S1388" s="89"/>
      <c r="T1388" s="89"/>
    </row>
    <row r="1389" spans="2:20" s="86" customFormat="1" ht="10.199999999999999">
      <c r="B1389" s="87"/>
      <c r="C1389" s="87"/>
      <c r="D1389" s="89"/>
      <c r="R1389" s="89"/>
      <c r="S1389" s="89"/>
      <c r="T1389" s="89"/>
    </row>
    <row r="1390" spans="2:20" s="86" customFormat="1" ht="10.199999999999999">
      <c r="B1390" s="87"/>
      <c r="C1390" s="87"/>
      <c r="D1390" s="89"/>
      <c r="R1390" s="89"/>
      <c r="S1390" s="89"/>
      <c r="T1390" s="89"/>
    </row>
    <row r="1391" spans="2:20" s="86" customFormat="1" ht="10.199999999999999">
      <c r="B1391" s="87"/>
      <c r="C1391" s="87"/>
      <c r="D1391" s="89"/>
      <c r="R1391" s="89"/>
      <c r="S1391" s="89"/>
      <c r="T1391" s="89"/>
    </row>
    <row r="1392" spans="2:20" s="86" customFormat="1" ht="10.199999999999999">
      <c r="B1392" s="87"/>
      <c r="C1392" s="87"/>
      <c r="D1392" s="89"/>
      <c r="R1392" s="89"/>
      <c r="S1392" s="89"/>
      <c r="T1392" s="89"/>
    </row>
    <row r="1393" spans="2:20" s="86" customFormat="1" ht="10.199999999999999">
      <c r="B1393" s="87"/>
      <c r="C1393" s="87"/>
      <c r="D1393" s="89"/>
      <c r="R1393" s="89"/>
      <c r="S1393" s="89"/>
      <c r="T1393" s="89"/>
    </row>
    <row r="1394" spans="2:20" s="86" customFormat="1" ht="10.199999999999999">
      <c r="B1394" s="87"/>
      <c r="C1394" s="87"/>
      <c r="D1394" s="89"/>
      <c r="R1394" s="89"/>
      <c r="S1394" s="89"/>
      <c r="T1394" s="89"/>
    </row>
    <row r="1395" spans="2:20" s="86" customFormat="1" ht="10.199999999999999">
      <c r="B1395" s="87"/>
      <c r="C1395" s="87"/>
      <c r="D1395" s="89"/>
      <c r="R1395" s="89"/>
      <c r="S1395" s="89"/>
      <c r="T1395" s="89"/>
    </row>
    <row r="1396" spans="2:20" s="86" customFormat="1" ht="10.199999999999999">
      <c r="B1396" s="87"/>
      <c r="C1396" s="87"/>
      <c r="D1396" s="89"/>
      <c r="R1396" s="89"/>
      <c r="S1396" s="89"/>
      <c r="T1396" s="89"/>
    </row>
    <row r="1397" spans="2:20" s="86" customFormat="1" ht="10.199999999999999">
      <c r="B1397" s="87"/>
      <c r="C1397" s="87"/>
      <c r="D1397" s="89"/>
      <c r="R1397" s="89"/>
      <c r="S1397" s="89"/>
      <c r="T1397" s="89"/>
    </row>
    <row r="1398" spans="2:20" s="86" customFormat="1" ht="10.199999999999999">
      <c r="B1398" s="87"/>
      <c r="C1398" s="87"/>
      <c r="D1398" s="89"/>
      <c r="R1398" s="89"/>
      <c r="S1398" s="89"/>
      <c r="T1398" s="89"/>
    </row>
    <row r="1399" spans="2:20" s="86" customFormat="1" ht="10.199999999999999">
      <c r="B1399" s="87"/>
      <c r="C1399" s="87"/>
      <c r="D1399" s="89"/>
      <c r="R1399" s="89"/>
      <c r="S1399" s="89"/>
      <c r="T1399" s="89"/>
    </row>
    <row r="1400" spans="2:20" s="86" customFormat="1" ht="10.199999999999999">
      <c r="B1400" s="87"/>
      <c r="C1400" s="87"/>
      <c r="D1400" s="89"/>
      <c r="R1400" s="89"/>
      <c r="S1400" s="89"/>
      <c r="T1400" s="89"/>
    </row>
    <row r="1401" spans="2:20" s="86" customFormat="1" ht="10.199999999999999">
      <c r="B1401" s="87"/>
      <c r="C1401" s="87"/>
      <c r="D1401" s="89"/>
      <c r="R1401" s="89"/>
      <c r="S1401" s="89"/>
      <c r="T1401" s="89"/>
    </row>
    <row r="1402" spans="2:20" s="86" customFormat="1" ht="10.199999999999999">
      <c r="B1402" s="87"/>
      <c r="C1402" s="87"/>
      <c r="D1402" s="89"/>
      <c r="R1402" s="89"/>
      <c r="S1402" s="89"/>
      <c r="T1402" s="89"/>
    </row>
    <row r="1403" spans="2:20" s="86" customFormat="1" ht="10.199999999999999">
      <c r="B1403" s="87"/>
      <c r="C1403" s="87"/>
      <c r="D1403" s="89"/>
      <c r="R1403" s="89"/>
      <c r="S1403" s="89"/>
      <c r="T1403" s="89"/>
    </row>
    <row r="1404" spans="2:20" s="86" customFormat="1" ht="10.199999999999999">
      <c r="B1404" s="87"/>
      <c r="C1404" s="87"/>
      <c r="D1404" s="89"/>
      <c r="R1404" s="89"/>
      <c r="S1404" s="89"/>
      <c r="T1404" s="89"/>
    </row>
    <row r="1405" spans="2:20" s="86" customFormat="1" ht="10.199999999999999">
      <c r="B1405" s="87"/>
      <c r="C1405" s="87"/>
      <c r="D1405" s="89"/>
      <c r="R1405" s="89"/>
      <c r="S1405" s="89"/>
      <c r="T1405" s="89"/>
    </row>
    <row r="1406" spans="2:20" s="86" customFormat="1" ht="10.199999999999999">
      <c r="B1406" s="87"/>
      <c r="C1406" s="87"/>
      <c r="D1406" s="89"/>
      <c r="R1406" s="89"/>
      <c r="S1406" s="89"/>
      <c r="T1406" s="89"/>
    </row>
    <row r="1407" spans="2:20" s="86" customFormat="1" ht="10.199999999999999">
      <c r="B1407" s="87"/>
      <c r="C1407" s="87"/>
      <c r="D1407" s="89"/>
      <c r="R1407" s="89"/>
      <c r="S1407" s="89"/>
      <c r="T1407" s="89"/>
    </row>
    <row r="1408" spans="2:20" s="86" customFormat="1" ht="10.199999999999999">
      <c r="B1408" s="87"/>
      <c r="C1408" s="87"/>
      <c r="D1408" s="89"/>
      <c r="R1408" s="89"/>
      <c r="S1408" s="89"/>
      <c r="T1408" s="89"/>
    </row>
    <row r="1409" spans="2:20" s="86" customFormat="1" ht="10.199999999999999">
      <c r="B1409" s="87"/>
      <c r="C1409" s="87"/>
      <c r="D1409" s="89"/>
      <c r="R1409" s="89"/>
      <c r="S1409" s="89"/>
      <c r="T1409" s="89"/>
    </row>
    <row r="1410" spans="2:20" s="86" customFormat="1" ht="10.199999999999999">
      <c r="B1410" s="87"/>
      <c r="C1410" s="87"/>
      <c r="D1410" s="89"/>
      <c r="R1410" s="89"/>
      <c r="S1410" s="89"/>
      <c r="T1410" s="89"/>
    </row>
    <row r="1411" spans="2:20" s="86" customFormat="1" ht="10.199999999999999">
      <c r="B1411" s="87"/>
      <c r="C1411" s="87"/>
      <c r="D1411" s="89"/>
      <c r="R1411" s="89"/>
      <c r="S1411" s="89"/>
      <c r="T1411" s="89"/>
    </row>
    <row r="1412" spans="2:20" s="86" customFormat="1" ht="10.199999999999999">
      <c r="B1412" s="87"/>
      <c r="C1412" s="87"/>
      <c r="D1412" s="89"/>
      <c r="R1412" s="89"/>
      <c r="S1412" s="89"/>
      <c r="T1412" s="89"/>
    </row>
    <row r="1413" spans="2:20" s="86" customFormat="1" ht="10.199999999999999">
      <c r="B1413" s="87"/>
      <c r="C1413" s="87"/>
      <c r="D1413" s="89"/>
      <c r="R1413" s="89"/>
      <c r="S1413" s="89"/>
      <c r="T1413" s="89"/>
    </row>
    <row r="1414" spans="2:20" s="86" customFormat="1" ht="10.199999999999999">
      <c r="B1414" s="87"/>
      <c r="C1414" s="87"/>
      <c r="D1414" s="89"/>
      <c r="R1414" s="89"/>
      <c r="S1414" s="89"/>
      <c r="T1414" s="89"/>
    </row>
    <row r="1415" spans="2:20" s="86" customFormat="1" ht="10.199999999999999">
      <c r="B1415" s="87"/>
      <c r="C1415" s="87"/>
      <c r="D1415" s="89"/>
      <c r="R1415" s="89"/>
      <c r="S1415" s="89"/>
      <c r="T1415" s="89"/>
    </row>
    <row r="1416" spans="2:20" s="86" customFormat="1" ht="10.199999999999999">
      <c r="B1416" s="87"/>
      <c r="C1416" s="87"/>
      <c r="D1416" s="89"/>
      <c r="R1416" s="89"/>
      <c r="S1416" s="89"/>
      <c r="T1416" s="89"/>
    </row>
    <row r="1417" spans="2:20" s="86" customFormat="1" ht="10.199999999999999">
      <c r="B1417" s="87"/>
      <c r="C1417" s="87"/>
      <c r="D1417" s="89"/>
      <c r="R1417" s="89"/>
      <c r="S1417" s="89"/>
      <c r="T1417" s="89"/>
    </row>
    <row r="1418" spans="2:20" s="86" customFormat="1" ht="10.199999999999999">
      <c r="B1418" s="87"/>
      <c r="C1418" s="87"/>
      <c r="D1418" s="89"/>
      <c r="R1418" s="89"/>
      <c r="S1418" s="89"/>
      <c r="T1418" s="89"/>
    </row>
    <row r="1419" spans="2:20" s="86" customFormat="1" ht="10.199999999999999">
      <c r="B1419" s="87"/>
      <c r="C1419" s="87"/>
      <c r="D1419" s="89"/>
      <c r="R1419" s="89"/>
      <c r="S1419" s="89"/>
      <c r="T1419" s="89"/>
    </row>
    <row r="1420" spans="2:20" s="86" customFormat="1" ht="10.199999999999999">
      <c r="B1420" s="87"/>
      <c r="C1420" s="87"/>
      <c r="D1420" s="89"/>
      <c r="R1420" s="89"/>
      <c r="S1420" s="89"/>
      <c r="T1420" s="89"/>
    </row>
    <row r="1421" spans="2:20" s="86" customFormat="1" ht="10.199999999999999">
      <c r="B1421" s="87"/>
      <c r="C1421" s="87"/>
      <c r="D1421" s="89"/>
      <c r="R1421" s="89"/>
      <c r="S1421" s="89"/>
      <c r="T1421" s="89"/>
    </row>
    <row r="1422" spans="2:20" s="86" customFormat="1" ht="10.199999999999999">
      <c r="B1422" s="87"/>
      <c r="C1422" s="87"/>
      <c r="D1422" s="89"/>
      <c r="R1422" s="89"/>
      <c r="S1422" s="89"/>
      <c r="T1422" s="89"/>
    </row>
    <row r="1423" spans="2:20" s="86" customFormat="1" ht="10.199999999999999">
      <c r="B1423" s="87"/>
      <c r="C1423" s="87"/>
      <c r="D1423" s="89"/>
      <c r="R1423" s="89"/>
      <c r="S1423" s="89"/>
      <c r="T1423" s="89"/>
    </row>
    <row r="1424" spans="2:20" s="86" customFormat="1" ht="10.199999999999999">
      <c r="B1424" s="87"/>
      <c r="C1424" s="87"/>
      <c r="D1424" s="89"/>
      <c r="R1424" s="89"/>
      <c r="S1424" s="89"/>
      <c r="T1424" s="89"/>
    </row>
    <row r="1425" spans="2:20" s="86" customFormat="1" ht="10.199999999999999">
      <c r="B1425" s="87"/>
      <c r="C1425" s="87"/>
      <c r="D1425" s="89"/>
      <c r="R1425" s="89"/>
      <c r="S1425" s="89"/>
      <c r="T1425" s="89"/>
    </row>
    <row r="1426" spans="2:20" s="86" customFormat="1" ht="10.199999999999999">
      <c r="B1426" s="87"/>
      <c r="C1426" s="87"/>
      <c r="D1426" s="89"/>
      <c r="R1426" s="89"/>
      <c r="S1426" s="89"/>
      <c r="T1426" s="89"/>
    </row>
    <row r="1427" spans="2:20" s="86" customFormat="1" ht="10.199999999999999">
      <c r="B1427" s="87"/>
      <c r="C1427" s="87"/>
      <c r="D1427" s="89"/>
      <c r="R1427" s="89"/>
      <c r="S1427" s="89"/>
      <c r="T1427" s="89"/>
    </row>
    <row r="1428" spans="2:20" s="86" customFormat="1" ht="10.199999999999999">
      <c r="B1428" s="87"/>
      <c r="C1428" s="87"/>
      <c r="D1428" s="89"/>
      <c r="R1428" s="89"/>
      <c r="S1428" s="89"/>
      <c r="T1428" s="89"/>
    </row>
    <row r="1429" spans="2:20" s="86" customFormat="1" ht="10.199999999999999">
      <c r="B1429" s="87"/>
      <c r="C1429" s="87"/>
      <c r="D1429" s="89"/>
      <c r="R1429" s="89"/>
      <c r="S1429" s="89"/>
      <c r="T1429" s="89"/>
    </row>
    <row r="1430" spans="2:20" s="86" customFormat="1" ht="10.199999999999999">
      <c r="B1430" s="87"/>
      <c r="C1430" s="87"/>
      <c r="D1430" s="89"/>
      <c r="R1430" s="89"/>
      <c r="S1430" s="89"/>
      <c r="T1430" s="89"/>
    </row>
    <row r="1431" spans="2:20" s="86" customFormat="1" ht="10.199999999999999">
      <c r="B1431" s="87"/>
      <c r="C1431" s="87"/>
      <c r="D1431" s="89"/>
      <c r="R1431" s="89"/>
      <c r="S1431" s="89"/>
      <c r="T1431" s="89"/>
    </row>
    <row r="1432" spans="2:20" s="86" customFormat="1" ht="10.199999999999999">
      <c r="B1432" s="87"/>
      <c r="C1432" s="87"/>
      <c r="D1432" s="89"/>
      <c r="R1432" s="89"/>
      <c r="S1432" s="89"/>
      <c r="T1432" s="89"/>
    </row>
    <row r="1433" spans="2:20" s="86" customFormat="1" ht="10.199999999999999">
      <c r="B1433" s="87"/>
      <c r="C1433" s="87"/>
      <c r="D1433" s="89"/>
      <c r="R1433" s="89"/>
      <c r="S1433" s="89"/>
      <c r="T1433" s="89"/>
    </row>
    <row r="1434" spans="2:20" s="86" customFormat="1" ht="10.199999999999999">
      <c r="B1434" s="87"/>
      <c r="C1434" s="87"/>
      <c r="D1434" s="89"/>
      <c r="R1434" s="89"/>
      <c r="S1434" s="89"/>
      <c r="T1434" s="89"/>
    </row>
    <row r="1435" spans="2:20" s="86" customFormat="1" ht="10.199999999999999">
      <c r="B1435" s="87"/>
      <c r="C1435" s="87"/>
      <c r="D1435" s="89"/>
      <c r="R1435" s="89"/>
      <c r="S1435" s="89"/>
      <c r="T1435" s="89"/>
    </row>
    <row r="1436" spans="2:20" s="86" customFormat="1" ht="10.199999999999999">
      <c r="B1436" s="87"/>
      <c r="C1436" s="87"/>
      <c r="D1436" s="89"/>
      <c r="R1436" s="89"/>
      <c r="S1436" s="89"/>
      <c r="T1436" s="89"/>
    </row>
    <row r="1437" spans="2:20" s="86" customFormat="1" ht="10.199999999999999">
      <c r="B1437" s="87"/>
      <c r="C1437" s="87"/>
      <c r="D1437" s="89"/>
      <c r="R1437" s="89"/>
      <c r="S1437" s="89"/>
      <c r="T1437" s="89"/>
    </row>
    <row r="1438" spans="2:20" s="86" customFormat="1" ht="10.199999999999999">
      <c r="B1438" s="87"/>
      <c r="C1438" s="87"/>
      <c r="D1438" s="89"/>
      <c r="R1438" s="89"/>
      <c r="S1438" s="89"/>
      <c r="T1438" s="89"/>
    </row>
    <row r="1439" spans="2:20" s="86" customFormat="1" ht="10.199999999999999">
      <c r="B1439" s="87"/>
      <c r="C1439" s="87"/>
      <c r="D1439" s="89"/>
      <c r="R1439" s="89"/>
      <c r="S1439" s="89"/>
      <c r="T1439" s="89"/>
    </row>
    <row r="1440" spans="2:20" s="86" customFormat="1" ht="10.199999999999999">
      <c r="B1440" s="87"/>
      <c r="C1440" s="87"/>
      <c r="D1440" s="89"/>
      <c r="R1440" s="89"/>
      <c r="S1440" s="89"/>
      <c r="T1440" s="89"/>
    </row>
    <row r="1441" spans="2:20" s="86" customFormat="1" ht="10.199999999999999">
      <c r="B1441" s="87"/>
      <c r="C1441" s="87"/>
      <c r="D1441" s="89"/>
      <c r="R1441" s="89"/>
      <c r="S1441" s="89"/>
      <c r="T1441" s="89"/>
    </row>
    <row r="1442" spans="2:20" s="86" customFormat="1" ht="10.199999999999999">
      <c r="B1442" s="87"/>
      <c r="C1442" s="87"/>
      <c r="D1442" s="89"/>
      <c r="R1442" s="89"/>
      <c r="S1442" s="89"/>
      <c r="T1442" s="89"/>
    </row>
    <row r="1443" spans="2:20" s="86" customFormat="1" ht="10.199999999999999">
      <c r="B1443" s="87"/>
      <c r="C1443" s="87"/>
      <c r="D1443" s="89"/>
      <c r="R1443" s="89"/>
      <c r="S1443" s="89"/>
      <c r="T1443" s="89"/>
    </row>
    <row r="1444" spans="2:20" s="86" customFormat="1" ht="10.199999999999999">
      <c r="B1444" s="87"/>
      <c r="C1444" s="87"/>
      <c r="D1444" s="89"/>
      <c r="R1444" s="89"/>
      <c r="S1444" s="89"/>
      <c r="T1444" s="89"/>
    </row>
    <row r="1445" spans="2:20" s="86" customFormat="1" ht="10.199999999999999">
      <c r="B1445" s="87"/>
      <c r="C1445" s="87"/>
      <c r="D1445" s="89"/>
      <c r="R1445" s="89"/>
      <c r="S1445" s="89"/>
      <c r="T1445" s="89"/>
    </row>
    <row r="1446" spans="2:20" s="86" customFormat="1" ht="10.199999999999999">
      <c r="B1446" s="87"/>
      <c r="C1446" s="87"/>
      <c r="D1446" s="89"/>
      <c r="R1446" s="89"/>
      <c r="S1446" s="89"/>
      <c r="T1446" s="89"/>
    </row>
    <row r="1447" spans="2:20" s="86" customFormat="1" ht="10.199999999999999">
      <c r="B1447" s="87"/>
      <c r="C1447" s="87"/>
      <c r="D1447" s="89"/>
      <c r="R1447" s="89"/>
      <c r="S1447" s="89"/>
      <c r="T1447" s="89"/>
    </row>
    <row r="1448" spans="2:20" s="86" customFormat="1" ht="10.199999999999999">
      <c r="B1448" s="87"/>
      <c r="C1448" s="87"/>
      <c r="D1448" s="89"/>
      <c r="R1448" s="89"/>
      <c r="S1448" s="89"/>
      <c r="T1448" s="89"/>
    </row>
    <row r="1449" spans="2:20" s="86" customFormat="1" ht="10.199999999999999">
      <c r="B1449" s="87"/>
      <c r="C1449" s="87"/>
      <c r="D1449" s="89"/>
      <c r="R1449" s="89"/>
      <c r="S1449" s="89"/>
      <c r="T1449" s="89"/>
    </row>
    <row r="1450" spans="2:20" s="86" customFormat="1" ht="10.199999999999999">
      <c r="B1450" s="87"/>
      <c r="C1450" s="87"/>
      <c r="D1450" s="89"/>
      <c r="R1450" s="89"/>
      <c r="S1450" s="89"/>
      <c r="T1450" s="89"/>
    </row>
    <row r="1451" spans="2:20" s="86" customFormat="1" ht="10.199999999999999">
      <c r="B1451" s="87"/>
      <c r="C1451" s="87"/>
      <c r="D1451" s="89"/>
      <c r="R1451" s="89"/>
      <c r="S1451" s="89"/>
      <c r="T1451" s="89"/>
    </row>
    <row r="1452" spans="2:20" s="86" customFormat="1" ht="10.199999999999999">
      <c r="B1452" s="87"/>
      <c r="C1452" s="87"/>
      <c r="D1452" s="89"/>
      <c r="R1452" s="89"/>
      <c r="S1452" s="89"/>
      <c r="T1452" s="89"/>
    </row>
    <row r="1453" spans="2:20" s="86" customFormat="1" ht="10.199999999999999">
      <c r="B1453" s="87"/>
      <c r="C1453" s="87"/>
      <c r="D1453" s="89"/>
      <c r="R1453" s="89"/>
      <c r="S1453" s="89"/>
      <c r="T1453" s="89"/>
    </row>
    <row r="1454" spans="2:20" s="86" customFormat="1" ht="10.199999999999999">
      <c r="B1454" s="87"/>
      <c r="C1454" s="87"/>
      <c r="D1454" s="89"/>
      <c r="R1454" s="89"/>
      <c r="S1454" s="89"/>
      <c r="T1454" s="89"/>
    </row>
    <row r="1455" spans="2:20" s="86" customFormat="1" ht="10.199999999999999">
      <c r="B1455" s="87"/>
      <c r="C1455" s="87"/>
      <c r="D1455" s="89"/>
      <c r="R1455" s="89"/>
      <c r="S1455" s="89"/>
      <c r="T1455" s="89"/>
    </row>
    <row r="1456" spans="2:20" s="86" customFormat="1" ht="10.199999999999999">
      <c r="B1456" s="87"/>
      <c r="C1456" s="87"/>
      <c r="D1456" s="89"/>
      <c r="R1456" s="89"/>
      <c r="S1456" s="89"/>
      <c r="T1456" s="89"/>
    </row>
    <row r="1457" spans="2:20" s="86" customFormat="1" ht="10.199999999999999">
      <c r="B1457" s="87"/>
      <c r="C1457" s="87"/>
      <c r="D1457" s="89"/>
      <c r="R1457" s="89"/>
      <c r="S1457" s="89"/>
      <c r="T1457" s="89"/>
    </row>
    <row r="1458" spans="2:20" s="86" customFormat="1" ht="10.199999999999999">
      <c r="B1458" s="87"/>
      <c r="C1458" s="87"/>
      <c r="D1458" s="89"/>
      <c r="R1458" s="89"/>
      <c r="S1458" s="89"/>
      <c r="T1458" s="89"/>
    </row>
    <row r="1459" spans="2:20" s="86" customFormat="1" ht="10.199999999999999">
      <c r="B1459" s="87"/>
      <c r="C1459" s="87"/>
      <c r="D1459" s="89"/>
      <c r="R1459" s="89"/>
      <c r="S1459" s="89"/>
      <c r="T1459" s="89"/>
    </row>
    <row r="1460" spans="2:20" s="86" customFormat="1" ht="10.199999999999999">
      <c r="B1460" s="87"/>
      <c r="C1460" s="87"/>
      <c r="D1460" s="89"/>
      <c r="R1460" s="89"/>
      <c r="S1460" s="89"/>
      <c r="T1460" s="89"/>
    </row>
    <row r="1461" spans="2:20" s="86" customFormat="1" ht="10.199999999999999">
      <c r="B1461" s="87"/>
      <c r="C1461" s="87"/>
      <c r="D1461" s="89"/>
      <c r="R1461" s="89"/>
      <c r="S1461" s="89"/>
      <c r="T1461" s="89"/>
    </row>
    <row r="1462" spans="2:20" s="86" customFormat="1" ht="10.199999999999999">
      <c r="B1462" s="87"/>
      <c r="C1462" s="87"/>
      <c r="D1462" s="89"/>
      <c r="R1462" s="89"/>
      <c r="S1462" s="89"/>
      <c r="T1462" s="89"/>
    </row>
    <row r="1463" spans="2:20" s="86" customFormat="1" ht="10.199999999999999">
      <c r="B1463" s="87"/>
      <c r="C1463" s="87"/>
      <c r="D1463" s="89"/>
      <c r="R1463" s="89"/>
      <c r="S1463" s="89"/>
      <c r="T1463" s="89"/>
    </row>
    <row r="1464" spans="2:20" s="86" customFormat="1" ht="10.199999999999999">
      <c r="B1464" s="87"/>
      <c r="C1464" s="87"/>
      <c r="D1464" s="89"/>
      <c r="R1464" s="89"/>
      <c r="S1464" s="89"/>
      <c r="T1464" s="89"/>
    </row>
    <row r="1465" spans="2:20" s="86" customFormat="1" ht="10.199999999999999">
      <c r="B1465" s="87"/>
      <c r="C1465" s="87"/>
      <c r="D1465" s="89"/>
      <c r="R1465" s="89"/>
      <c r="S1465" s="89"/>
      <c r="T1465" s="89"/>
    </row>
    <row r="1466" spans="2:20" s="86" customFormat="1" ht="10.199999999999999">
      <c r="B1466" s="87"/>
      <c r="C1466" s="87"/>
      <c r="D1466" s="89"/>
      <c r="R1466" s="89"/>
      <c r="S1466" s="89"/>
      <c r="T1466" s="89"/>
    </row>
    <row r="1467" spans="2:20" s="86" customFormat="1" ht="10.199999999999999">
      <c r="B1467" s="87"/>
      <c r="C1467" s="87"/>
      <c r="D1467" s="89"/>
      <c r="R1467" s="89"/>
      <c r="S1467" s="89"/>
      <c r="T1467" s="89"/>
    </row>
    <row r="1468" spans="2:20" s="86" customFormat="1" ht="10.199999999999999">
      <c r="B1468" s="87"/>
      <c r="C1468" s="87"/>
      <c r="D1468" s="89"/>
      <c r="R1468" s="89"/>
      <c r="S1468" s="89"/>
      <c r="T1468" s="89"/>
    </row>
    <row r="1469" spans="2:20" s="86" customFormat="1" ht="10.199999999999999">
      <c r="B1469" s="87"/>
      <c r="C1469" s="87"/>
      <c r="D1469" s="89"/>
      <c r="R1469" s="89"/>
      <c r="S1469" s="89"/>
      <c r="T1469" s="89"/>
    </row>
    <row r="1470" spans="2:20" s="86" customFormat="1" ht="10.199999999999999">
      <c r="B1470" s="87"/>
      <c r="C1470" s="87"/>
      <c r="D1470" s="89"/>
      <c r="R1470" s="89"/>
      <c r="S1470" s="89"/>
      <c r="T1470" s="89"/>
    </row>
    <row r="1471" spans="2:20" s="86" customFormat="1" ht="10.199999999999999">
      <c r="B1471" s="87"/>
      <c r="C1471" s="87"/>
      <c r="D1471" s="89"/>
      <c r="R1471" s="89"/>
      <c r="S1471" s="89"/>
      <c r="T1471" s="89"/>
    </row>
    <row r="1472" spans="2:20" s="86" customFormat="1" ht="10.199999999999999">
      <c r="B1472" s="87"/>
      <c r="C1472" s="87"/>
      <c r="D1472" s="89"/>
      <c r="R1472" s="89"/>
      <c r="S1472" s="89"/>
      <c r="T1472" s="89"/>
    </row>
    <row r="1473" spans="2:20" s="86" customFormat="1" ht="10.199999999999999">
      <c r="B1473" s="87"/>
      <c r="C1473" s="87"/>
      <c r="D1473" s="89"/>
      <c r="R1473" s="89"/>
      <c r="S1473" s="89"/>
      <c r="T1473" s="89"/>
    </row>
    <row r="1474" spans="2:20" s="86" customFormat="1" ht="10.199999999999999">
      <c r="B1474" s="87"/>
      <c r="C1474" s="87"/>
      <c r="D1474" s="89"/>
      <c r="R1474" s="89"/>
      <c r="S1474" s="89"/>
      <c r="T1474" s="89"/>
    </row>
    <row r="1475" spans="2:20" s="86" customFormat="1" ht="10.199999999999999">
      <c r="B1475" s="87"/>
      <c r="C1475" s="87"/>
      <c r="D1475" s="89"/>
      <c r="R1475" s="89"/>
      <c r="S1475" s="89"/>
      <c r="T1475" s="89"/>
    </row>
    <row r="1476" spans="2:20" s="86" customFormat="1" ht="10.199999999999999">
      <c r="B1476" s="87"/>
      <c r="C1476" s="87"/>
      <c r="D1476" s="89"/>
      <c r="R1476" s="89"/>
      <c r="S1476" s="89"/>
      <c r="T1476" s="89"/>
    </row>
    <row r="1477" spans="2:20" s="86" customFormat="1" ht="10.199999999999999">
      <c r="B1477" s="87"/>
      <c r="C1477" s="87"/>
      <c r="D1477" s="89"/>
      <c r="R1477" s="89"/>
      <c r="S1477" s="89"/>
      <c r="T1477" s="89"/>
    </row>
    <row r="1478" spans="2:20" s="86" customFormat="1" ht="10.199999999999999">
      <c r="B1478" s="87"/>
      <c r="C1478" s="87"/>
      <c r="D1478" s="89"/>
      <c r="R1478" s="89"/>
      <c r="S1478" s="89"/>
      <c r="T1478" s="89"/>
    </row>
    <row r="1479" spans="2:20" s="86" customFormat="1" ht="10.199999999999999">
      <c r="B1479" s="87"/>
      <c r="C1479" s="87"/>
      <c r="D1479" s="89"/>
      <c r="R1479" s="89"/>
      <c r="S1479" s="89"/>
      <c r="T1479" s="89"/>
    </row>
    <row r="1480" spans="2:20" s="86" customFormat="1" ht="10.199999999999999">
      <c r="B1480" s="87"/>
      <c r="C1480" s="87"/>
      <c r="D1480" s="89"/>
      <c r="R1480" s="89"/>
      <c r="S1480" s="89"/>
      <c r="T1480" s="89"/>
    </row>
    <row r="1481" spans="2:20" s="86" customFormat="1" ht="10.199999999999999">
      <c r="B1481" s="87"/>
      <c r="C1481" s="87"/>
      <c r="D1481" s="89"/>
      <c r="R1481" s="89"/>
      <c r="S1481" s="89"/>
      <c r="T1481" s="89"/>
    </row>
    <row r="1482" spans="2:20" s="86" customFormat="1" ht="10.199999999999999">
      <c r="B1482" s="87"/>
      <c r="C1482" s="87"/>
      <c r="D1482" s="89"/>
      <c r="R1482" s="89"/>
      <c r="S1482" s="89"/>
      <c r="T1482" s="89"/>
    </row>
    <row r="1483" spans="2:20" s="86" customFormat="1" ht="10.199999999999999">
      <c r="B1483" s="87"/>
      <c r="C1483" s="87"/>
      <c r="D1483" s="89"/>
      <c r="R1483" s="89"/>
      <c r="S1483" s="89"/>
      <c r="T1483" s="89"/>
    </row>
    <row r="1484" spans="2:20" s="86" customFormat="1" ht="10.199999999999999">
      <c r="B1484" s="87"/>
      <c r="C1484" s="87"/>
      <c r="D1484" s="89"/>
      <c r="R1484" s="89"/>
      <c r="S1484" s="89"/>
      <c r="T1484" s="89"/>
    </row>
    <row r="1485" spans="2:20" s="86" customFormat="1" ht="10.199999999999999">
      <c r="B1485" s="87"/>
      <c r="C1485" s="87"/>
      <c r="D1485" s="89"/>
      <c r="R1485" s="89"/>
      <c r="S1485" s="89"/>
      <c r="T1485" s="89"/>
    </row>
    <row r="1486" spans="2:20" s="86" customFormat="1" ht="10.199999999999999">
      <c r="B1486" s="87"/>
      <c r="C1486" s="87"/>
      <c r="D1486" s="89"/>
      <c r="R1486" s="89"/>
      <c r="S1486" s="89"/>
      <c r="T1486" s="89"/>
    </row>
    <row r="1487" spans="2:20" s="86" customFormat="1" ht="10.199999999999999">
      <c r="B1487" s="87"/>
      <c r="C1487" s="87"/>
      <c r="D1487" s="89"/>
      <c r="R1487" s="89"/>
      <c r="S1487" s="89"/>
      <c r="T1487" s="89"/>
    </row>
    <row r="1488" spans="2:20" s="86" customFormat="1" ht="10.199999999999999">
      <c r="B1488" s="87"/>
      <c r="C1488" s="87"/>
      <c r="D1488" s="89"/>
      <c r="R1488" s="89"/>
      <c r="S1488" s="89"/>
      <c r="T1488" s="89"/>
    </row>
    <row r="1489" spans="2:20" s="86" customFormat="1" ht="10.199999999999999">
      <c r="B1489" s="87"/>
      <c r="C1489" s="87"/>
      <c r="D1489" s="89"/>
      <c r="R1489" s="89"/>
      <c r="S1489" s="89"/>
      <c r="T1489" s="89"/>
    </row>
    <row r="1490" spans="2:20" s="86" customFormat="1" ht="10.199999999999999">
      <c r="B1490" s="87"/>
      <c r="C1490" s="87"/>
      <c r="D1490" s="89"/>
      <c r="R1490" s="89"/>
      <c r="S1490" s="89"/>
      <c r="T1490" s="89"/>
    </row>
    <row r="1491" spans="2:20" s="86" customFormat="1" ht="10.199999999999999">
      <c r="B1491" s="87"/>
      <c r="C1491" s="87"/>
      <c r="D1491" s="89"/>
      <c r="R1491" s="89"/>
      <c r="S1491" s="89"/>
      <c r="T1491" s="89"/>
    </row>
    <row r="1492" spans="2:20" s="86" customFormat="1" ht="10.199999999999999">
      <c r="B1492" s="87"/>
      <c r="C1492" s="87"/>
      <c r="D1492" s="89"/>
      <c r="R1492" s="89"/>
      <c r="S1492" s="89"/>
      <c r="T1492" s="89"/>
    </row>
    <row r="1493" spans="2:20" s="86" customFormat="1" ht="10.199999999999999">
      <c r="B1493" s="87"/>
      <c r="C1493" s="87"/>
      <c r="D1493" s="89"/>
      <c r="R1493" s="89"/>
      <c r="S1493" s="89"/>
      <c r="T1493" s="89"/>
    </row>
    <row r="1494" spans="2:20" s="86" customFormat="1" ht="10.199999999999999">
      <c r="B1494" s="87"/>
      <c r="C1494" s="87"/>
      <c r="D1494" s="89"/>
      <c r="R1494" s="89"/>
      <c r="S1494" s="89"/>
      <c r="T1494" s="89"/>
    </row>
    <row r="1495" spans="2:20" s="86" customFormat="1" ht="10.199999999999999">
      <c r="B1495" s="87"/>
      <c r="C1495" s="87"/>
      <c r="D1495" s="89"/>
      <c r="R1495" s="89"/>
      <c r="S1495" s="89"/>
      <c r="T1495" s="89"/>
    </row>
    <row r="1496" spans="2:20" s="86" customFormat="1" ht="10.199999999999999">
      <c r="B1496" s="87"/>
      <c r="C1496" s="87"/>
      <c r="D1496" s="89"/>
      <c r="R1496" s="89"/>
      <c r="S1496" s="89"/>
      <c r="T1496" s="89"/>
    </row>
    <row r="1497" spans="2:20" s="86" customFormat="1" ht="10.199999999999999">
      <c r="B1497" s="87"/>
      <c r="C1497" s="87"/>
      <c r="D1497" s="89"/>
      <c r="R1497" s="89"/>
      <c r="S1497" s="89"/>
      <c r="T1497" s="89"/>
    </row>
    <row r="1498" spans="2:20" s="86" customFormat="1" ht="10.199999999999999">
      <c r="B1498" s="87"/>
      <c r="C1498" s="87"/>
      <c r="D1498" s="89"/>
      <c r="R1498" s="89"/>
      <c r="S1498" s="89"/>
      <c r="T1498" s="89"/>
    </row>
    <row r="1499" spans="2:20" s="86" customFormat="1" ht="10.199999999999999">
      <c r="B1499" s="87"/>
      <c r="C1499" s="87"/>
      <c r="D1499" s="89"/>
      <c r="R1499" s="89"/>
      <c r="S1499" s="89"/>
      <c r="T1499" s="89"/>
    </row>
    <row r="1500" spans="2:20" s="86" customFormat="1" ht="10.199999999999999">
      <c r="B1500" s="87"/>
      <c r="C1500" s="87"/>
      <c r="D1500" s="89"/>
      <c r="R1500" s="89"/>
      <c r="S1500" s="89"/>
      <c r="T1500" s="89"/>
    </row>
    <row r="1501" spans="2:20" s="86" customFormat="1" ht="10.199999999999999">
      <c r="B1501" s="87"/>
      <c r="C1501" s="87"/>
      <c r="D1501" s="89"/>
      <c r="R1501" s="89"/>
      <c r="S1501" s="89"/>
      <c r="T1501" s="89"/>
    </row>
    <row r="1502" spans="2:20" s="86" customFormat="1" ht="10.199999999999999">
      <c r="B1502" s="87"/>
      <c r="C1502" s="87"/>
      <c r="D1502" s="89"/>
      <c r="R1502" s="89"/>
      <c r="S1502" s="89"/>
      <c r="T1502" s="89"/>
    </row>
    <row r="1503" spans="2:20" s="86" customFormat="1" ht="10.199999999999999">
      <c r="B1503" s="87"/>
      <c r="C1503" s="87"/>
      <c r="D1503" s="89"/>
      <c r="R1503" s="89"/>
      <c r="S1503" s="89"/>
      <c r="T1503" s="89"/>
    </row>
    <row r="1504" spans="2:20" s="86" customFormat="1" ht="10.199999999999999">
      <c r="B1504" s="87"/>
      <c r="C1504" s="87"/>
      <c r="D1504" s="89"/>
      <c r="R1504" s="89"/>
      <c r="S1504" s="89"/>
      <c r="T1504" s="89"/>
    </row>
    <row r="1505" spans="2:20" s="86" customFormat="1" ht="10.199999999999999">
      <c r="B1505" s="87"/>
      <c r="C1505" s="87"/>
      <c r="D1505" s="89"/>
      <c r="R1505" s="89"/>
      <c r="S1505" s="89"/>
      <c r="T1505" s="89"/>
    </row>
    <row r="1506" spans="2:20" s="86" customFormat="1" ht="10.199999999999999">
      <c r="B1506" s="87"/>
      <c r="C1506" s="87"/>
      <c r="D1506" s="89"/>
      <c r="R1506" s="89"/>
      <c r="S1506" s="89"/>
      <c r="T1506" s="89"/>
    </row>
    <row r="1507" spans="2:20" s="86" customFormat="1" ht="10.199999999999999">
      <c r="B1507" s="87"/>
      <c r="C1507" s="87"/>
      <c r="D1507" s="89"/>
      <c r="R1507" s="89"/>
      <c r="S1507" s="89"/>
      <c r="T1507" s="89"/>
    </row>
    <row r="1508" spans="2:20" s="86" customFormat="1" ht="10.199999999999999">
      <c r="B1508" s="87"/>
      <c r="C1508" s="87"/>
      <c r="D1508" s="89"/>
      <c r="R1508" s="89"/>
      <c r="S1508" s="89"/>
      <c r="T1508" s="89"/>
    </row>
    <row r="1509" spans="2:20" s="86" customFormat="1" ht="10.199999999999999">
      <c r="B1509" s="87"/>
      <c r="C1509" s="87"/>
      <c r="D1509" s="89"/>
      <c r="R1509" s="89"/>
      <c r="S1509" s="89"/>
      <c r="T1509" s="89"/>
    </row>
    <row r="1510" spans="2:20" s="86" customFormat="1" ht="10.199999999999999">
      <c r="B1510" s="87"/>
      <c r="C1510" s="87"/>
      <c r="D1510" s="89"/>
      <c r="R1510" s="89"/>
      <c r="S1510" s="89"/>
      <c r="T1510" s="89"/>
    </row>
    <row r="1511" spans="2:20" s="86" customFormat="1" ht="10.199999999999999">
      <c r="B1511" s="87"/>
      <c r="C1511" s="87"/>
      <c r="D1511" s="89"/>
      <c r="R1511" s="89"/>
      <c r="S1511" s="89"/>
      <c r="T1511" s="89"/>
    </row>
    <row r="1512" spans="2:20" s="86" customFormat="1" ht="10.199999999999999">
      <c r="B1512" s="87"/>
      <c r="C1512" s="87"/>
      <c r="D1512" s="89"/>
      <c r="R1512" s="89"/>
      <c r="S1512" s="89"/>
      <c r="T1512" s="89"/>
    </row>
    <row r="1513" spans="2:20" s="86" customFormat="1" ht="10.199999999999999">
      <c r="B1513" s="87"/>
      <c r="C1513" s="87"/>
      <c r="D1513" s="89"/>
      <c r="R1513" s="89"/>
      <c r="S1513" s="89"/>
      <c r="T1513" s="89"/>
    </row>
    <row r="1514" spans="2:20" s="86" customFormat="1" ht="10.199999999999999">
      <c r="B1514" s="87"/>
      <c r="C1514" s="87"/>
      <c r="D1514" s="89"/>
      <c r="R1514" s="89"/>
      <c r="S1514" s="89"/>
      <c r="T1514" s="89"/>
    </row>
    <row r="1515" spans="2:20" s="86" customFormat="1" ht="10.199999999999999">
      <c r="B1515" s="87"/>
      <c r="C1515" s="87"/>
      <c r="D1515" s="89"/>
      <c r="R1515" s="89"/>
      <c r="S1515" s="89"/>
      <c r="T1515" s="89"/>
    </row>
    <row r="1516" spans="2:20" s="86" customFormat="1" ht="10.199999999999999">
      <c r="B1516" s="87"/>
      <c r="C1516" s="87"/>
      <c r="D1516" s="89"/>
      <c r="R1516" s="89"/>
      <c r="S1516" s="89"/>
      <c r="T1516" s="89"/>
    </row>
    <row r="1517" spans="2:20" s="86" customFormat="1" ht="10.199999999999999">
      <c r="B1517" s="87"/>
      <c r="C1517" s="87"/>
      <c r="D1517" s="89"/>
      <c r="R1517" s="89"/>
      <c r="S1517" s="89"/>
      <c r="T1517" s="89"/>
    </row>
    <row r="1518" spans="2:20" s="86" customFormat="1" ht="10.199999999999999">
      <c r="B1518" s="87"/>
      <c r="C1518" s="87"/>
      <c r="D1518" s="89"/>
      <c r="R1518" s="89"/>
      <c r="S1518" s="89"/>
      <c r="T1518" s="89"/>
    </row>
    <row r="1519" spans="2:20" s="86" customFormat="1" ht="10.199999999999999">
      <c r="B1519" s="87"/>
      <c r="C1519" s="87"/>
      <c r="D1519" s="89"/>
      <c r="R1519" s="89"/>
      <c r="S1519" s="89"/>
      <c r="T1519" s="89"/>
    </row>
    <row r="1520" spans="2:20" s="86" customFormat="1" ht="10.199999999999999">
      <c r="B1520" s="87"/>
      <c r="C1520" s="87"/>
      <c r="D1520" s="89"/>
      <c r="R1520" s="89"/>
      <c r="S1520" s="89"/>
      <c r="T1520" s="89"/>
    </row>
    <row r="1521" spans="2:20" s="86" customFormat="1" ht="10.199999999999999">
      <c r="B1521" s="87"/>
      <c r="C1521" s="87"/>
      <c r="D1521" s="89"/>
      <c r="R1521" s="89"/>
      <c r="S1521" s="89"/>
      <c r="T1521" s="89"/>
    </row>
    <row r="1522" spans="2:20" s="86" customFormat="1" ht="10.199999999999999">
      <c r="B1522" s="87"/>
      <c r="C1522" s="87"/>
      <c r="D1522" s="89"/>
      <c r="R1522" s="89"/>
      <c r="S1522" s="89"/>
      <c r="T1522" s="89"/>
    </row>
    <row r="1523" spans="2:20" s="86" customFormat="1" ht="10.199999999999999">
      <c r="B1523" s="87"/>
      <c r="C1523" s="87"/>
      <c r="D1523" s="89"/>
      <c r="R1523" s="89"/>
      <c r="S1523" s="89"/>
      <c r="T1523" s="89"/>
    </row>
    <row r="1524" spans="2:20" s="86" customFormat="1" ht="10.199999999999999">
      <c r="B1524" s="87"/>
      <c r="C1524" s="87"/>
      <c r="D1524" s="89"/>
      <c r="R1524" s="89"/>
      <c r="S1524" s="89"/>
      <c r="T1524" s="89"/>
    </row>
    <row r="1525" spans="2:20" s="86" customFormat="1" ht="10.199999999999999">
      <c r="B1525" s="87"/>
      <c r="C1525" s="87"/>
      <c r="D1525" s="89"/>
      <c r="R1525" s="89"/>
      <c r="S1525" s="89"/>
      <c r="T1525" s="89"/>
    </row>
    <row r="1526" spans="2:20" s="86" customFormat="1" ht="10.199999999999999">
      <c r="B1526" s="87"/>
      <c r="C1526" s="87"/>
      <c r="D1526" s="89"/>
      <c r="R1526" s="89"/>
      <c r="S1526" s="89"/>
      <c r="T1526" s="89"/>
    </row>
    <row r="1527" spans="2:20" s="86" customFormat="1" ht="10.199999999999999">
      <c r="B1527" s="87"/>
      <c r="C1527" s="87"/>
      <c r="D1527" s="89"/>
      <c r="R1527" s="89"/>
      <c r="S1527" s="89"/>
      <c r="T1527" s="89"/>
    </row>
    <row r="1528" spans="2:20" s="86" customFormat="1" ht="10.199999999999999">
      <c r="B1528" s="87"/>
      <c r="C1528" s="87"/>
      <c r="D1528" s="89"/>
      <c r="R1528" s="89"/>
      <c r="S1528" s="89"/>
      <c r="T1528" s="89"/>
    </row>
    <row r="1529" spans="2:20" s="86" customFormat="1" ht="10.199999999999999">
      <c r="B1529" s="87"/>
      <c r="C1529" s="87"/>
      <c r="D1529" s="89"/>
      <c r="R1529" s="89"/>
      <c r="S1529" s="89"/>
      <c r="T1529" s="89"/>
    </row>
    <row r="1530" spans="2:20" s="86" customFormat="1" ht="10.199999999999999">
      <c r="B1530" s="87"/>
      <c r="C1530" s="87"/>
      <c r="D1530" s="89"/>
      <c r="R1530" s="89"/>
      <c r="S1530" s="89"/>
      <c r="T1530" s="89"/>
    </row>
    <row r="1531" spans="2:20" s="86" customFormat="1" ht="10.199999999999999">
      <c r="B1531" s="87"/>
      <c r="C1531" s="87"/>
      <c r="D1531" s="89"/>
      <c r="R1531" s="89"/>
      <c r="S1531" s="89"/>
      <c r="T1531" s="89"/>
    </row>
    <row r="1532" spans="2:20" s="86" customFormat="1" ht="10.199999999999999">
      <c r="B1532" s="87"/>
      <c r="C1532" s="87"/>
      <c r="D1532" s="89"/>
      <c r="R1532" s="89"/>
      <c r="S1532" s="89"/>
      <c r="T1532" s="89"/>
    </row>
    <row r="1533" spans="2:20" s="86" customFormat="1" ht="10.199999999999999">
      <c r="B1533" s="87"/>
      <c r="C1533" s="87"/>
      <c r="D1533" s="89"/>
      <c r="R1533" s="89"/>
      <c r="S1533" s="89"/>
      <c r="T1533" s="89"/>
    </row>
    <row r="1534" spans="2:20" s="86" customFormat="1" ht="10.199999999999999">
      <c r="B1534" s="87"/>
      <c r="C1534" s="87"/>
      <c r="D1534" s="89"/>
      <c r="R1534" s="89"/>
      <c r="S1534" s="89"/>
      <c r="T1534" s="89"/>
    </row>
    <row r="1535" spans="2:20" s="86" customFormat="1" ht="10.199999999999999">
      <c r="B1535" s="87"/>
      <c r="C1535" s="87"/>
      <c r="D1535" s="89"/>
      <c r="R1535" s="89"/>
      <c r="S1535" s="89"/>
      <c r="T1535" s="89"/>
    </row>
    <row r="1536" spans="2:20" s="86" customFormat="1" ht="10.199999999999999">
      <c r="B1536" s="87"/>
      <c r="C1536" s="87"/>
      <c r="D1536" s="89"/>
      <c r="R1536" s="89"/>
      <c r="S1536" s="89"/>
      <c r="T1536" s="89"/>
    </row>
    <row r="1537" spans="2:20" s="86" customFormat="1" ht="10.199999999999999">
      <c r="B1537" s="87"/>
      <c r="C1537" s="87"/>
      <c r="D1537" s="89"/>
      <c r="R1537" s="89"/>
      <c r="S1537" s="89"/>
      <c r="T1537" s="89"/>
    </row>
    <row r="1538" spans="2:20" s="86" customFormat="1" ht="10.199999999999999">
      <c r="B1538" s="87"/>
      <c r="C1538" s="87"/>
      <c r="D1538" s="89"/>
      <c r="R1538" s="89"/>
      <c r="S1538" s="89"/>
      <c r="T1538" s="89"/>
    </row>
    <row r="1539" spans="2:20" s="86" customFormat="1" ht="10.199999999999999">
      <c r="B1539" s="87"/>
      <c r="C1539" s="87"/>
      <c r="D1539" s="89"/>
      <c r="R1539" s="89"/>
      <c r="S1539" s="89"/>
      <c r="T1539" s="89"/>
    </row>
    <row r="1540" spans="2:20" s="86" customFormat="1" ht="10.199999999999999">
      <c r="B1540" s="87"/>
      <c r="C1540" s="87"/>
      <c r="D1540" s="89"/>
      <c r="R1540" s="89"/>
      <c r="S1540" s="89"/>
      <c r="T1540" s="89"/>
    </row>
    <row r="1541" spans="2:20" s="86" customFormat="1" ht="10.199999999999999">
      <c r="B1541" s="87"/>
      <c r="C1541" s="87"/>
      <c r="D1541" s="89"/>
      <c r="R1541" s="89"/>
      <c r="S1541" s="89"/>
      <c r="T1541" s="89"/>
    </row>
    <row r="1542" spans="2:20" s="86" customFormat="1" ht="10.199999999999999">
      <c r="B1542" s="87"/>
      <c r="C1542" s="87"/>
      <c r="D1542" s="89"/>
      <c r="R1542" s="89"/>
      <c r="S1542" s="89"/>
      <c r="T1542" s="89"/>
    </row>
    <row r="1543" spans="2:20" s="86" customFormat="1" ht="10.199999999999999">
      <c r="B1543" s="87"/>
      <c r="C1543" s="87"/>
      <c r="D1543" s="89"/>
      <c r="R1543" s="89"/>
      <c r="S1543" s="89"/>
      <c r="T1543" s="89"/>
    </row>
    <row r="1544" spans="2:20" s="86" customFormat="1" ht="10.199999999999999">
      <c r="B1544" s="87"/>
      <c r="C1544" s="87"/>
      <c r="D1544" s="89"/>
      <c r="R1544" s="89"/>
      <c r="S1544" s="89"/>
      <c r="T1544" s="89"/>
    </row>
    <row r="1545" spans="2:20" s="86" customFormat="1" ht="10.199999999999999">
      <c r="B1545" s="87"/>
      <c r="C1545" s="87"/>
      <c r="D1545" s="89"/>
      <c r="R1545" s="89"/>
      <c r="S1545" s="89"/>
      <c r="T1545" s="89"/>
    </row>
    <row r="1546" spans="2:20" s="86" customFormat="1" ht="10.199999999999999">
      <c r="B1546" s="87"/>
      <c r="C1546" s="87"/>
      <c r="D1546" s="89"/>
      <c r="R1546" s="89"/>
      <c r="S1546" s="89"/>
      <c r="T1546" s="89"/>
    </row>
    <row r="1547" spans="2:20" s="86" customFormat="1" ht="10.199999999999999">
      <c r="B1547" s="87"/>
      <c r="C1547" s="87"/>
      <c r="D1547" s="89"/>
      <c r="R1547" s="89"/>
      <c r="S1547" s="89"/>
      <c r="T1547" s="89"/>
    </row>
    <row r="1548" spans="2:20" s="86" customFormat="1" ht="10.199999999999999">
      <c r="B1548" s="87"/>
      <c r="C1548" s="87"/>
      <c r="D1548" s="89"/>
      <c r="R1548" s="89"/>
      <c r="S1548" s="89"/>
      <c r="T1548" s="89"/>
    </row>
    <row r="1549" spans="2:20" s="86" customFormat="1" ht="10.199999999999999">
      <c r="B1549" s="87"/>
      <c r="C1549" s="87"/>
      <c r="D1549" s="89"/>
      <c r="R1549" s="89"/>
      <c r="S1549" s="89"/>
      <c r="T1549" s="89"/>
    </row>
    <row r="1550" spans="2:20" s="86" customFormat="1" ht="10.199999999999999">
      <c r="B1550" s="87"/>
      <c r="C1550" s="87"/>
      <c r="D1550" s="89"/>
      <c r="R1550" s="89"/>
      <c r="S1550" s="89"/>
      <c r="T1550" s="89"/>
    </row>
    <row r="1551" spans="2:20" s="86" customFormat="1" ht="10.199999999999999">
      <c r="B1551" s="87"/>
      <c r="C1551" s="87"/>
      <c r="D1551" s="89"/>
      <c r="R1551" s="89"/>
      <c r="S1551" s="89"/>
      <c r="T1551" s="89"/>
    </row>
    <row r="1552" spans="2:20" s="86" customFormat="1" ht="10.199999999999999">
      <c r="B1552" s="87"/>
      <c r="C1552" s="87"/>
      <c r="D1552" s="89"/>
      <c r="R1552" s="89"/>
      <c r="S1552" s="89"/>
      <c r="T1552" s="89"/>
    </row>
    <row r="1553" spans="2:20" s="86" customFormat="1" ht="10.199999999999999">
      <c r="B1553" s="87"/>
      <c r="C1553" s="87"/>
      <c r="D1553" s="89"/>
      <c r="R1553" s="89"/>
      <c r="S1553" s="89"/>
      <c r="T1553" s="89"/>
    </row>
    <row r="1554" spans="2:20" s="86" customFormat="1" ht="10.199999999999999">
      <c r="B1554" s="87"/>
      <c r="C1554" s="87"/>
      <c r="D1554" s="89"/>
      <c r="R1554" s="89"/>
      <c r="S1554" s="89"/>
      <c r="T1554" s="89"/>
    </row>
    <row r="1555" spans="2:20" s="86" customFormat="1" ht="10.199999999999999">
      <c r="B1555" s="87"/>
      <c r="C1555" s="87"/>
      <c r="D1555" s="89"/>
      <c r="R1555" s="89"/>
      <c r="S1555" s="89"/>
      <c r="T1555" s="89"/>
    </row>
    <row r="1556" spans="2:20" s="86" customFormat="1" ht="10.199999999999999">
      <c r="B1556" s="87"/>
      <c r="C1556" s="87"/>
      <c r="D1556" s="89"/>
      <c r="R1556" s="89"/>
      <c r="S1556" s="89"/>
      <c r="T1556" s="89"/>
    </row>
    <row r="1557" spans="2:20" s="86" customFormat="1" ht="10.199999999999999">
      <c r="B1557" s="87"/>
      <c r="C1557" s="87"/>
      <c r="D1557" s="89"/>
      <c r="R1557" s="89"/>
      <c r="S1557" s="89"/>
      <c r="T1557" s="89"/>
    </row>
    <row r="1558" spans="2:20" s="86" customFormat="1" ht="10.199999999999999">
      <c r="B1558" s="87"/>
      <c r="C1558" s="87"/>
      <c r="D1558" s="89"/>
      <c r="R1558" s="89"/>
      <c r="S1558" s="89"/>
      <c r="T1558" s="89"/>
    </row>
    <row r="1559" spans="2:20" s="86" customFormat="1" ht="10.199999999999999">
      <c r="B1559" s="87"/>
      <c r="C1559" s="87"/>
      <c r="D1559" s="89"/>
      <c r="R1559" s="89"/>
      <c r="S1559" s="89"/>
      <c r="T1559" s="89"/>
    </row>
    <row r="1560" spans="2:20" s="86" customFormat="1" ht="10.199999999999999">
      <c r="B1560" s="87"/>
      <c r="C1560" s="87"/>
      <c r="D1560" s="89"/>
      <c r="R1560" s="89"/>
      <c r="S1560" s="89"/>
      <c r="T1560" s="89"/>
    </row>
    <row r="1561" spans="2:20" s="86" customFormat="1" ht="10.199999999999999">
      <c r="B1561" s="87"/>
      <c r="C1561" s="87"/>
      <c r="D1561" s="89"/>
      <c r="R1561" s="89"/>
      <c r="S1561" s="89"/>
      <c r="T1561" s="89"/>
    </row>
    <row r="1562" spans="2:20" s="86" customFormat="1" ht="10.199999999999999">
      <c r="B1562" s="87"/>
      <c r="C1562" s="87"/>
      <c r="D1562" s="89"/>
      <c r="R1562" s="89"/>
      <c r="S1562" s="89"/>
      <c r="T1562" s="89"/>
    </row>
    <row r="1563" spans="2:20" s="86" customFormat="1" ht="10.199999999999999">
      <c r="B1563" s="87"/>
      <c r="C1563" s="87"/>
      <c r="D1563" s="89"/>
      <c r="R1563" s="89"/>
      <c r="S1563" s="89"/>
      <c r="T1563" s="89"/>
    </row>
    <row r="1564" spans="2:20" s="86" customFormat="1" ht="10.199999999999999">
      <c r="B1564" s="87"/>
      <c r="C1564" s="87"/>
      <c r="D1564" s="89"/>
      <c r="R1564" s="89"/>
      <c r="S1564" s="89"/>
      <c r="T1564" s="89"/>
    </row>
    <row r="1565" spans="2:20" s="86" customFormat="1" ht="10.199999999999999">
      <c r="B1565" s="87"/>
      <c r="C1565" s="87"/>
      <c r="D1565" s="89"/>
      <c r="R1565" s="89"/>
      <c r="S1565" s="89"/>
      <c r="T1565" s="89"/>
    </row>
    <row r="1566" spans="2:20" s="86" customFormat="1" ht="10.199999999999999">
      <c r="B1566" s="87"/>
      <c r="C1566" s="87"/>
      <c r="D1566" s="89"/>
      <c r="R1566" s="89"/>
      <c r="S1566" s="89"/>
      <c r="T1566" s="89"/>
    </row>
    <row r="1567" spans="2:20" s="86" customFormat="1" ht="10.199999999999999">
      <c r="B1567" s="87"/>
      <c r="C1567" s="87"/>
      <c r="D1567" s="89"/>
      <c r="R1567" s="89"/>
      <c r="S1567" s="89"/>
      <c r="T1567" s="89"/>
    </row>
    <row r="1568" spans="2:20" s="86" customFormat="1" ht="10.199999999999999">
      <c r="B1568" s="87"/>
      <c r="C1568" s="87"/>
      <c r="D1568" s="89"/>
      <c r="R1568" s="89"/>
      <c r="S1568" s="89"/>
      <c r="T1568" s="89"/>
    </row>
    <row r="1569" spans="2:20" s="86" customFormat="1" ht="10.199999999999999">
      <c r="B1569" s="87"/>
      <c r="C1569" s="87"/>
      <c r="D1569" s="89"/>
      <c r="R1569" s="89"/>
      <c r="S1569" s="89"/>
      <c r="T1569" s="89"/>
    </row>
    <row r="1570" spans="2:20" s="86" customFormat="1" ht="10.199999999999999">
      <c r="B1570" s="87"/>
      <c r="C1570" s="87"/>
      <c r="D1570" s="89"/>
      <c r="R1570" s="89"/>
      <c r="S1570" s="89"/>
      <c r="T1570" s="89"/>
    </row>
    <row r="1571" spans="2:20" s="86" customFormat="1" ht="10.199999999999999">
      <c r="B1571" s="87"/>
      <c r="C1571" s="87"/>
      <c r="D1571" s="89"/>
      <c r="R1571" s="89"/>
      <c r="S1571" s="89"/>
      <c r="T1571" s="89"/>
    </row>
    <row r="1572" spans="2:20" s="86" customFormat="1" ht="10.199999999999999">
      <c r="B1572" s="87"/>
      <c r="C1572" s="87"/>
      <c r="D1572" s="89"/>
      <c r="R1572" s="89"/>
      <c r="S1572" s="89"/>
      <c r="T1572" s="89"/>
    </row>
    <row r="1573" spans="2:20" s="86" customFormat="1" ht="10.199999999999999">
      <c r="B1573" s="87"/>
      <c r="C1573" s="87"/>
      <c r="D1573" s="89"/>
      <c r="R1573" s="89"/>
      <c r="S1573" s="89"/>
      <c r="T1573" s="89"/>
    </row>
    <row r="1574" spans="2:20" s="86" customFormat="1" ht="10.199999999999999">
      <c r="B1574" s="87"/>
      <c r="C1574" s="87"/>
      <c r="D1574" s="89"/>
      <c r="R1574" s="89"/>
      <c r="S1574" s="89"/>
      <c r="T1574" s="89"/>
    </row>
    <row r="1575" spans="2:20" s="86" customFormat="1" ht="10.199999999999999">
      <c r="B1575" s="87"/>
      <c r="C1575" s="87"/>
      <c r="D1575" s="89"/>
      <c r="R1575" s="89"/>
      <c r="S1575" s="89"/>
      <c r="T1575" s="89"/>
    </row>
    <row r="1576" spans="2:20" s="86" customFormat="1" ht="10.199999999999999">
      <c r="B1576" s="87"/>
      <c r="C1576" s="87"/>
      <c r="D1576" s="89"/>
      <c r="R1576" s="89"/>
      <c r="S1576" s="89"/>
      <c r="T1576" s="89"/>
    </row>
    <row r="1577" spans="2:20" s="86" customFormat="1" ht="10.199999999999999">
      <c r="B1577" s="87"/>
      <c r="C1577" s="87"/>
      <c r="D1577" s="89"/>
      <c r="R1577" s="89"/>
      <c r="S1577" s="89"/>
      <c r="T1577" s="89"/>
    </row>
    <row r="1578" spans="2:20" s="86" customFormat="1" ht="10.199999999999999">
      <c r="B1578" s="87"/>
      <c r="C1578" s="87"/>
      <c r="D1578" s="89"/>
      <c r="R1578" s="89"/>
      <c r="S1578" s="89"/>
      <c r="T1578" s="89"/>
    </row>
    <row r="1579" spans="2:20" s="86" customFormat="1" ht="10.199999999999999">
      <c r="B1579" s="87"/>
      <c r="C1579" s="87"/>
      <c r="D1579" s="89"/>
      <c r="R1579" s="89"/>
      <c r="S1579" s="89"/>
      <c r="T1579" s="89"/>
    </row>
    <row r="1580" spans="2:20" s="86" customFormat="1" ht="10.199999999999999">
      <c r="B1580" s="87"/>
      <c r="C1580" s="87"/>
      <c r="D1580" s="89"/>
      <c r="R1580" s="89"/>
      <c r="S1580" s="89"/>
      <c r="T1580" s="89"/>
    </row>
    <row r="1581" spans="2:20" s="86" customFormat="1" ht="10.199999999999999">
      <c r="B1581" s="87"/>
      <c r="C1581" s="87"/>
      <c r="D1581" s="89"/>
      <c r="R1581" s="89"/>
      <c r="S1581" s="89"/>
      <c r="T1581" s="89"/>
    </row>
    <row r="1582" spans="2:20" s="86" customFormat="1" ht="10.199999999999999">
      <c r="B1582" s="87"/>
      <c r="C1582" s="87"/>
      <c r="D1582" s="89"/>
      <c r="R1582" s="89"/>
      <c r="S1582" s="89"/>
      <c r="T1582" s="89"/>
    </row>
    <row r="1583" spans="2:20" s="86" customFormat="1" ht="10.199999999999999">
      <c r="B1583" s="87"/>
      <c r="C1583" s="87"/>
      <c r="D1583" s="89"/>
      <c r="R1583" s="89"/>
      <c r="S1583" s="89"/>
      <c r="T1583" s="89"/>
    </row>
    <row r="1584" spans="2:20" s="86" customFormat="1" ht="10.199999999999999">
      <c r="B1584" s="87"/>
      <c r="C1584" s="87"/>
      <c r="D1584" s="89"/>
      <c r="R1584" s="89"/>
      <c r="S1584" s="89"/>
      <c r="T1584" s="89"/>
    </row>
    <row r="1585" spans="2:20" s="86" customFormat="1" ht="10.199999999999999">
      <c r="B1585" s="87"/>
      <c r="C1585" s="87"/>
      <c r="D1585" s="89"/>
      <c r="R1585" s="89"/>
      <c r="S1585" s="89"/>
      <c r="T1585" s="89"/>
    </row>
    <row r="1586" spans="2:20" s="86" customFormat="1" ht="10.199999999999999">
      <c r="B1586" s="87"/>
      <c r="C1586" s="87"/>
      <c r="D1586" s="89"/>
      <c r="R1586" s="89"/>
      <c r="S1586" s="89"/>
      <c r="T1586" s="89"/>
    </row>
    <row r="1587" spans="2:20" s="86" customFormat="1" ht="10.199999999999999">
      <c r="B1587" s="87"/>
      <c r="C1587" s="87"/>
      <c r="D1587" s="89"/>
      <c r="R1587" s="89"/>
      <c r="S1587" s="89"/>
      <c r="T1587" s="89"/>
    </row>
    <row r="1588" spans="2:20" s="86" customFormat="1" ht="10.199999999999999">
      <c r="B1588" s="87"/>
      <c r="C1588" s="87"/>
      <c r="D1588" s="89"/>
      <c r="R1588" s="89"/>
      <c r="S1588" s="89"/>
      <c r="T1588" s="89"/>
    </row>
    <row r="1589" spans="2:20" s="86" customFormat="1" ht="10.199999999999999">
      <c r="B1589" s="87"/>
      <c r="C1589" s="87"/>
      <c r="D1589" s="89"/>
      <c r="R1589" s="89"/>
      <c r="S1589" s="89"/>
      <c r="T1589" s="89"/>
    </row>
    <row r="1590" spans="2:20" s="86" customFormat="1" ht="10.199999999999999">
      <c r="B1590" s="87"/>
      <c r="C1590" s="87"/>
      <c r="D1590" s="89"/>
      <c r="R1590" s="89"/>
      <c r="S1590" s="89"/>
      <c r="T1590" s="89"/>
    </row>
    <row r="1591" spans="2:20" s="86" customFormat="1" ht="10.199999999999999">
      <c r="B1591" s="87"/>
      <c r="C1591" s="87"/>
      <c r="D1591" s="89"/>
      <c r="R1591" s="89"/>
      <c r="S1591" s="89"/>
      <c r="T1591" s="89"/>
    </row>
    <row r="1592" spans="2:20" s="86" customFormat="1" ht="10.199999999999999">
      <c r="B1592" s="87"/>
      <c r="C1592" s="87"/>
      <c r="D1592" s="89"/>
      <c r="R1592" s="89"/>
      <c r="S1592" s="89"/>
      <c r="T1592" s="89"/>
    </row>
    <row r="1593" spans="2:20" s="86" customFormat="1" ht="10.199999999999999">
      <c r="B1593" s="87"/>
      <c r="C1593" s="87"/>
      <c r="D1593" s="89"/>
      <c r="R1593" s="89"/>
      <c r="S1593" s="89"/>
      <c r="T1593" s="89"/>
    </row>
    <row r="1594" spans="2:20" s="86" customFormat="1" ht="10.199999999999999">
      <c r="B1594" s="87"/>
      <c r="C1594" s="87"/>
      <c r="D1594" s="89"/>
      <c r="R1594" s="89"/>
      <c r="S1594" s="89"/>
      <c r="T1594" s="89"/>
    </row>
    <row r="1595" spans="2:20" s="86" customFormat="1" ht="10.199999999999999">
      <c r="B1595" s="87"/>
      <c r="C1595" s="87"/>
      <c r="D1595" s="89"/>
      <c r="R1595" s="89"/>
      <c r="S1595" s="89"/>
      <c r="T1595" s="89"/>
    </row>
    <row r="1596" spans="2:20" s="86" customFormat="1" ht="10.199999999999999">
      <c r="B1596" s="87"/>
      <c r="C1596" s="87"/>
      <c r="D1596" s="89"/>
      <c r="R1596" s="89"/>
      <c r="S1596" s="89"/>
      <c r="T1596" s="89"/>
    </row>
    <row r="1597" spans="2:20" s="86" customFormat="1" ht="10.199999999999999">
      <c r="B1597" s="87"/>
      <c r="C1597" s="87"/>
      <c r="D1597" s="89"/>
      <c r="R1597" s="89"/>
      <c r="S1597" s="89"/>
      <c r="T1597" s="89"/>
    </row>
    <row r="1598" spans="2:20" s="86" customFormat="1" ht="10.199999999999999">
      <c r="B1598" s="87"/>
      <c r="C1598" s="87"/>
      <c r="D1598" s="89"/>
      <c r="R1598" s="89"/>
      <c r="S1598" s="89"/>
      <c r="T1598" s="89"/>
    </row>
    <row r="1599" spans="2:20" s="86" customFormat="1" ht="10.199999999999999">
      <c r="B1599" s="87"/>
      <c r="C1599" s="87"/>
      <c r="D1599" s="89"/>
      <c r="R1599" s="89"/>
      <c r="S1599" s="89"/>
      <c r="T1599" s="89"/>
    </row>
    <row r="1600" spans="2:20" s="86" customFormat="1" ht="10.199999999999999">
      <c r="B1600" s="87"/>
      <c r="C1600" s="87"/>
      <c r="D1600" s="89"/>
      <c r="R1600" s="89"/>
      <c r="S1600" s="89"/>
      <c r="T1600" s="89"/>
    </row>
    <row r="1601" spans="2:20" s="86" customFormat="1" ht="10.199999999999999">
      <c r="B1601" s="87"/>
      <c r="C1601" s="87"/>
      <c r="D1601" s="89"/>
      <c r="R1601" s="89"/>
      <c r="S1601" s="89"/>
      <c r="T1601" s="89"/>
    </row>
    <row r="1602" spans="2:20" s="86" customFormat="1" ht="10.199999999999999">
      <c r="B1602" s="87"/>
      <c r="C1602" s="87"/>
      <c r="D1602" s="89"/>
      <c r="R1602" s="89"/>
      <c r="S1602" s="89"/>
      <c r="T1602" s="89"/>
    </row>
    <row r="1603" spans="2:20" s="86" customFormat="1" ht="10.199999999999999">
      <c r="B1603" s="87"/>
      <c r="C1603" s="87"/>
      <c r="D1603" s="89"/>
      <c r="R1603" s="89"/>
      <c r="S1603" s="89"/>
      <c r="T1603" s="89"/>
    </row>
    <row r="1604" spans="2:20" s="86" customFormat="1" ht="10.199999999999999">
      <c r="B1604" s="87"/>
      <c r="C1604" s="87"/>
      <c r="D1604" s="89"/>
      <c r="R1604" s="89"/>
      <c r="S1604" s="89"/>
      <c r="T1604" s="89"/>
    </row>
    <row r="1605" spans="2:20" s="86" customFormat="1" ht="10.199999999999999">
      <c r="B1605" s="87"/>
      <c r="C1605" s="87"/>
      <c r="D1605" s="89"/>
      <c r="R1605" s="89"/>
      <c r="S1605" s="89"/>
      <c r="T1605" s="89"/>
    </row>
    <row r="1606" spans="2:20" s="86" customFormat="1" ht="10.199999999999999">
      <c r="B1606" s="87"/>
      <c r="C1606" s="87"/>
      <c r="D1606" s="89"/>
      <c r="R1606" s="89"/>
      <c r="S1606" s="89"/>
      <c r="T1606" s="89"/>
    </row>
    <row r="1607" spans="2:20" s="86" customFormat="1" ht="10.199999999999999">
      <c r="B1607" s="87"/>
      <c r="C1607" s="87"/>
      <c r="D1607" s="89"/>
      <c r="R1607" s="89"/>
      <c r="S1607" s="89"/>
      <c r="T1607" s="89"/>
    </row>
    <row r="1608" spans="2:20" s="86" customFormat="1" ht="10.199999999999999">
      <c r="B1608" s="87"/>
      <c r="C1608" s="87"/>
      <c r="D1608" s="89"/>
      <c r="R1608" s="89"/>
      <c r="S1608" s="89"/>
      <c r="T1608" s="89"/>
    </row>
    <row r="1609" spans="2:20" s="86" customFormat="1" ht="10.199999999999999">
      <c r="B1609" s="87"/>
      <c r="C1609" s="87"/>
      <c r="D1609" s="89"/>
      <c r="R1609" s="89"/>
      <c r="S1609" s="89"/>
      <c r="T1609" s="89"/>
    </row>
    <row r="1610" spans="2:20" s="86" customFormat="1" ht="10.199999999999999">
      <c r="B1610" s="87"/>
      <c r="C1610" s="87"/>
      <c r="D1610" s="89"/>
      <c r="R1610" s="89"/>
      <c r="S1610" s="89"/>
      <c r="T1610" s="89"/>
    </row>
    <row r="1611" spans="2:20" s="86" customFormat="1" ht="10.199999999999999">
      <c r="B1611" s="87"/>
      <c r="C1611" s="87"/>
      <c r="D1611" s="89"/>
      <c r="R1611" s="89"/>
      <c r="S1611" s="89"/>
      <c r="T1611" s="89"/>
    </row>
    <row r="1612" spans="2:20" s="86" customFormat="1" ht="10.199999999999999">
      <c r="B1612" s="87"/>
      <c r="C1612" s="87"/>
      <c r="D1612" s="89"/>
      <c r="R1612" s="89"/>
      <c r="S1612" s="89"/>
      <c r="T1612" s="89"/>
    </row>
    <row r="1613" spans="2:20" s="86" customFormat="1" ht="10.199999999999999">
      <c r="B1613" s="87"/>
      <c r="C1613" s="87"/>
      <c r="D1613" s="89"/>
      <c r="R1613" s="89"/>
      <c r="S1613" s="89"/>
      <c r="T1613" s="89"/>
    </row>
    <row r="1614" spans="2:20" s="86" customFormat="1" ht="10.199999999999999">
      <c r="B1614" s="87"/>
      <c r="C1614" s="87"/>
      <c r="D1614" s="89"/>
      <c r="R1614" s="89"/>
      <c r="S1614" s="89"/>
      <c r="T1614" s="89"/>
    </row>
    <row r="1615" spans="2:20" s="86" customFormat="1" ht="10.199999999999999">
      <c r="B1615" s="87"/>
      <c r="C1615" s="87"/>
      <c r="D1615" s="89"/>
      <c r="R1615" s="89"/>
      <c r="S1615" s="89"/>
      <c r="T1615" s="89"/>
    </row>
    <row r="1616" spans="2:20" s="86" customFormat="1" ht="10.199999999999999">
      <c r="B1616" s="87"/>
      <c r="C1616" s="87"/>
      <c r="D1616" s="89"/>
      <c r="R1616" s="89"/>
      <c r="S1616" s="89"/>
      <c r="T1616" s="89"/>
    </row>
    <row r="1617" spans="2:20" s="86" customFormat="1" ht="10.199999999999999">
      <c r="B1617" s="87"/>
      <c r="C1617" s="87"/>
      <c r="D1617" s="89"/>
      <c r="R1617" s="89"/>
      <c r="S1617" s="89"/>
      <c r="T1617" s="89"/>
    </row>
    <row r="1618" spans="2:20" s="86" customFormat="1" ht="10.199999999999999">
      <c r="B1618" s="87"/>
      <c r="C1618" s="87"/>
      <c r="D1618" s="89"/>
      <c r="R1618" s="89"/>
      <c r="S1618" s="89"/>
      <c r="T1618" s="89"/>
    </row>
    <row r="1619" spans="2:20" s="86" customFormat="1" ht="10.199999999999999">
      <c r="B1619" s="87"/>
      <c r="C1619" s="87"/>
      <c r="D1619" s="89"/>
      <c r="R1619" s="89"/>
      <c r="S1619" s="89"/>
      <c r="T1619" s="89"/>
    </row>
    <row r="1620" spans="2:20" s="86" customFormat="1" ht="10.199999999999999">
      <c r="B1620" s="87"/>
      <c r="C1620" s="87"/>
      <c r="D1620" s="89"/>
      <c r="R1620" s="89"/>
      <c r="S1620" s="89"/>
      <c r="T1620" s="89"/>
    </row>
    <row r="1621" spans="2:20" s="86" customFormat="1" ht="10.199999999999999">
      <c r="B1621" s="87"/>
      <c r="C1621" s="87"/>
      <c r="D1621" s="89"/>
      <c r="R1621" s="89"/>
      <c r="S1621" s="89"/>
      <c r="T1621" s="89"/>
    </row>
    <row r="1622" spans="2:20" s="86" customFormat="1" ht="10.199999999999999">
      <c r="B1622" s="87"/>
      <c r="C1622" s="87"/>
      <c r="D1622" s="89"/>
      <c r="R1622" s="89"/>
      <c r="S1622" s="89"/>
      <c r="T1622" s="89"/>
    </row>
    <row r="1623" spans="2:20" s="86" customFormat="1" ht="10.199999999999999">
      <c r="B1623" s="87"/>
      <c r="C1623" s="87"/>
      <c r="D1623" s="89"/>
      <c r="R1623" s="89"/>
      <c r="S1623" s="89"/>
      <c r="T1623" s="89"/>
    </row>
    <row r="1624" spans="2:20" s="86" customFormat="1" ht="10.199999999999999">
      <c r="B1624" s="87"/>
      <c r="C1624" s="87"/>
      <c r="D1624" s="89"/>
      <c r="R1624" s="89"/>
      <c r="S1624" s="89"/>
      <c r="T1624" s="89"/>
    </row>
    <row r="1625" spans="2:20" s="86" customFormat="1" ht="10.199999999999999">
      <c r="B1625" s="87"/>
      <c r="C1625" s="87"/>
      <c r="D1625" s="89"/>
      <c r="R1625" s="89"/>
      <c r="S1625" s="89"/>
      <c r="T1625" s="89"/>
    </row>
    <row r="1626" spans="2:20" s="86" customFormat="1" ht="10.199999999999999">
      <c r="B1626" s="87"/>
      <c r="C1626" s="87"/>
      <c r="D1626" s="89"/>
      <c r="R1626" s="89"/>
      <c r="S1626" s="89"/>
      <c r="T1626" s="89"/>
    </row>
    <row r="1627" spans="2:20" s="86" customFormat="1" ht="10.199999999999999">
      <c r="B1627" s="87"/>
      <c r="C1627" s="87"/>
      <c r="D1627" s="89"/>
      <c r="R1627" s="89"/>
      <c r="S1627" s="89"/>
      <c r="T1627" s="89"/>
    </row>
    <row r="1628" spans="2:20" s="86" customFormat="1" ht="10.199999999999999">
      <c r="B1628" s="87"/>
      <c r="C1628" s="87"/>
      <c r="D1628" s="89"/>
      <c r="R1628" s="89"/>
      <c r="S1628" s="89"/>
      <c r="T1628" s="89"/>
    </row>
    <row r="1629" spans="2:20" s="86" customFormat="1" ht="10.199999999999999">
      <c r="B1629" s="87"/>
      <c r="C1629" s="87"/>
      <c r="D1629" s="89"/>
      <c r="R1629" s="89"/>
      <c r="S1629" s="89"/>
      <c r="T1629" s="89"/>
    </row>
    <row r="1630" spans="2:20" s="86" customFormat="1" ht="10.199999999999999">
      <c r="B1630" s="87"/>
      <c r="C1630" s="87"/>
      <c r="D1630" s="89"/>
      <c r="R1630" s="89"/>
      <c r="S1630" s="89"/>
      <c r="T1630" s="89"/>
    </row>
    <row r="1631" spans="2:20" s="86" customFormat="1" ht="10.199999999999999">
      <c r="B1631" s="87"/>
      <c r="C1631" s="87"/>
      <c r="D1631" s="89"/>
      <c r="R1631" s="89"/>
      <c r="S1631" s="89"/>
      <c r="T1631" s="89"/>
    </row>
    <row r="1632" spans="2:20" s="86" customFormat="1" ht="10.199999999999999">
      <c r="B1632" s="87"/>
      <c r="C1632" s="87"/>
      <c r="D1632" s="89"/>
      <c r="R1632" s="89"/>
      <c r="S1632" s="89"/>
      <c r="T1632" s="89"/>
    </row>
    <row r="1633" spans="2:20" s="86" customFormat="1" ht="10.199999999999999">
      <c r="B1633" s="87"/>
      <c r="C1633" s="87"/>
      <c r="D1633" s="89"/>
      <c r="R1633" s="89"/>
      <c r="S1633" s="89"/>
      <c r="T1633" s="89"/>
    </row>
    <row r="1634" spans="2:20" s="86" customFormat="1" ht="10.199999999999999">
      <c r="B1634" s="87"/>
      <c r="C1634" s="87"/>
      <c r="D1634" s="89"/>
      <c r="R1634" s="89"/>
      <c r="S1634" s="89"/>
      <c r="T1634" s="89"/>
    </row>
    <row r="1635" spans="2:20" s="86" customFormat="1" ht="10.199999999999999">
      <c r="B1635" s="87"/>
      <c r="C1635" s="87"/>
      <c r="D1635" s="89"/>
      <c r="R1635" s="89"/>
      <c r="S1635" s="89"/>
      <c r="T1635" s="89"/>
    </row>
    <row r="1636" spans="2:20" s="86" customFormat="1" ht="10.199999999999999">
      <c r="B1636" s="87"/>
      <c r="C1636" s="87"/>
      <c r="D1636" s="89"/>
      <c r="R1636" s="89"/>
      <c r="S1636" s="89"/>
      <c r="T1636" s="89"/>
    </row>
    <row r="1637" spans="2:20" s="86" customFormat="1" ht="10.199999999999999">
      <c r="B1637" s="87"/>
      <c r="C1637" s="87"/>
      <c r="D1637" s="89"/>
      <c r="R1637" s="89"/>
      <c r="S1637" s="89"/>
      <c r="T1637" s="89"/>
    </row>
    <row r="1638" spans="2:20" s="86" customFormat="1" ht="10.199999999999999">
      <c r="B1638" s="87"/>
      <c r="C1638" s="87"/>
      <c r="D1638" s="89"/>
      <c r="R1638" s="89"/>
      <c r="S1638" s="89"/>
      <c r="T1638" s="89"/>
    </row>
    <row r="1639" spans="2:20" s="86" customFormat="1" ht="10.199999999999999">
      <c r="B1639" s="87"/>
      <c r="C1639" s="87"/>
      <c r="D1639" s="89"/>
      <c r="R1639" s="89"/>
      <c r="S1639" s="89"/>
      <c r="T1639" s="89"/>
    </row>
    <row r="1640" spans="2:20" s="86" customFormat="1" ht="10.199999999999999">
      <c r="B1640" s="87"/>
      <c r="C1640" s="87"/>
      <c r="D1640" s="89"/>
      <c r="R1640" s="89"/>
      <c r="S1640" s="89"/>
      <c r="T1640" s="89"/>
    </row>
    <row r="1641" spans="2:20" s="86" customFormat="1" ht="10.199999999999999">
      <c r="B1641" s="87"/>
      <c r="C1641" s="87"/>
      <c r="D1641" s="89"/>
      <c r="R1641" s="89"/>
      <c r="S1641" s="89"/>
      <c r="T1641" s="89"/>
    </row>
    <row r="1642" spans="2:20" s="86" customFormat="1" ht="10.199999999999999">
      <c r="B1642" s="87"/>
      <c r="C1642" s="87"/>
      <c r="D1642" s="89"/>
      <c r="R1642" s="89"/>
      <c r="S1642" s="89"/>
      <c r="T1642" s="89"/>
    </row>
    <row r="1643" spans="2:20" s="86" customFormat="1" ht="10.199999999999999">
      <c r="B1643" s="87"/>
      <c r="C1643" s="87"/>
      <c r="D1643" s="89"/>
      <c r="R1643" s="89"/>
      <c r="S1643" s="89"/>
      <c r="T1643" s="89"/>
    </row>
    <row r="1644" spans="2:20" s="86" customFormat="1" ht="10.199999999999999">
      <c r="B1644" s="87"/>
      <c r="C1644" s="87"/>
      <c r="D1644" s="89"/>
      <c r="R1644" s="89"/>
      <c r="S1644" s="89"/>
      <c r="T1644" s="89"/>
    </row>
    <row r="1645" spans="2:20" s="86" customFormat="1" ht="10.199999999999999">
      <c r="B1645" s="87"/>
      <c r="C1645" s="87"/>
      <c r="D1645" s="89"/>
      <c r="R1645" s="89"/>
      <c r="S1645" s="89"/>
      <c r="T1645" s="89"/>
    </row>
    <row r="1646" spans="2:20" s="86" customFormat="1" ht="10.199999999999999">
      <c r="B1646" s="87"/>
      <c r="C1646" s="87"/>
      <c r="D1646" s="89"/>
      <c r="R1646" s="89"/>
      <c r="S1646" s="89"/>
      <c r="T1646" s="89"/>
    </row>
    <row r="1647" spans="2:20" s="86" customFormat="1" ht="10.199999999999999">
      <c r="B1647" s="87"/>
      <c r="C1647" s="87"/>
      <c r="D1647" s="89"/>
      <c r="R1647" s="89"/>
      <c r="S1647" s="89"/>
      <c r="T1647" s="89"/>
    </row>
    <row r="1648" spans="2:20" s="86" customFormat="1" ht="10.199999999999999">
      <c r="B1648" s="87"/>
      <c r="C1648" s="87"/>
      <c r="D1648" s="89"/>
      <c r="R1648" s="89"/>
      <c r="S1648" s="89"/>
      <c r="T1648" s="89"/>
    </row>
    <row r="1649" spans="2:20" s="86" customFormat="1" ht="10.199999999999999">
      <c r="B1649" s="87"/>
      <c r="C1649" s="87"/>
      <c r="D1649" s="89"/>
      <c r="R1649" s="89"/>
      <c r="S1649" s="89"/>
      <c r="T1649" s="89"/>
    </row>
    <row r="1650" spans="2:20" s="86" customFormat="1" ht="10.199999999999999">
      <c r="B1650" s="87"/>
      <c r="C1650" s="87"/>
      <c r="D1650" s="89"/>
      <c r="R1650" s="89"/>
      <c r="S1650" s="89"/>
      <c r="T1650" s="89"/>
    </row>
    <row r="1651" spans="2:20" s="86" customFormat="1" ht="10.199999999999999">
      <c r="B1651" s="87"/>
      <c r="C1651" s="87"/>
      <c r="D1651" s="89"/>
      <c r="R1651" s="89"/>
      <c r="S1651" s="89"/>
      <c r="T1651" s="89"/>
    </row>
    <row r="1652" spans="2:20" s="86" customFormat="1" ht="10.199999999999999">
      <c r="B1652" s="87"/>
      <c r="C1652" s="87"/>
      <c r="D1652" s="89"/>
      <c r="R1652" s="89"/>
      <c r="S1652" s="89"/>
      <c r="T1652" s="89"/>
    </row>
    <row r="1653" spans="2:20" s="86" customFormat="1" ht="10.199999999999999">
      <c r="B1653" s="87"/>
      <c r="C1653" s="87"/>
      <c r="D1653" s="89"/>
      <c r="R1653" s="89"/>
      <c r="S1653" s="89"/>
      <c r="T1653" s="89"/>
    </row>
    <row r="1654" spans="2:20" s="86" customFormat="1" ht="10.199999999999999">
      <c r="B1654" s="87"/>
      <c r="C1654" s="87"/>
      <c r="D1654" s="89"/>
      <c r="R1654" s="89"/>
      <c r="S1654" s="89"/>
      <c r="T1654" s="89"/>
    </row>
    <row r="1655" spans="2:20" s="86" customFormat="1" ht="10.199999999999999">
      <c r="B1655" s="87"/>
      <c r="C1655" s="87"/>
      <c r="D1655" s="89"/>
      <c r="R1655" s="89"/>
      <c r="S1655" s="89"/>
      <c r="T1655" s="89"/>
    </row>
    <row r="1656" spans="2:20" s="86" customFormat="1" ht="10.199999999999999">
      <c r="B1656" s="87"/>
      <c r="C1656" s="87"/>
      <c r="D1656" s="89"/>
      <c r="R1656" s="89"/>
      <c r="S1656" s="89"/>
      <c r="T1656" s="89"/>
    </row>
    <row r="1657" spans="2:20" s="86" customFormat="1" ht="10.199999999999999">
      <c r="B1657" s="87"/>
      <c r="C1657" s="87"/>
      <c r="D1657" s="89"/>
      <c r="R1657" s="89"/>
      <c r="S1657" s="89"/>
      <c r="T1657" s="89"/>
    </row>
    <row r="1658" spans="2:20" s="86" customFormat="1" ht="10.199999999999999">
      <c r="B1658" s="87"/>
      <c r="C1658" s="87"/>
      <c r="D1658" s="89"/>
      <c r="R1658" s="89"/>
      <c r="S1658" s="89"/>
      <c r="T1658" s="89"/>
    </row>
    <row r="1659" spans="2:20" s="86" customFormat="1" ht="10.199999999999999">
      <c r="B1659" s="87"/>
      <c r="C1659" s="87"/>
      <c r="D1659" s="89"/>
      <c r="R1659" s="89"/>
      <c r="S1659" s="89"/>
      <c r="T1659" s="89"/>
    </row>
    <row r="1660" spans="2:20" s="86" customFormat="1" ht="10.199999999999999">
      <c r="B1660" s="87"/>
      <c r="C1660" s="87"/>
      <c r="D1660" s="89"/>
      <c r="R1660" s="89"/>
      <c r="S1660" s="89"/>
      <c r="T1660" s="89"/>
    </row>
    <row r="1661" spans="2:20" s="86" customFormat="1" ht="10.199999999999999">
      <c r="B1661" s="87"/>
      <c r="C1661" s="87"/>
      <c r="D1661" s="89"/>
      <c r="R1661" s="89"/>
      <c r="S1661" s="89"/>
      <c r="T1661" s="89"/>
    </row>
    <row r="1662" spans="2:20" s="86" customFormat="1" ht="10.199999999999999">
      <c r="B1662" s="87"/>
      <c r="C1662" s="87"/>
      <c r="D1662" s="89"/>
      <c r="R1662" s="89"/>
      <c r="S1662" s="89"/>
      <c r="T1662" s="89"/>
    </row>
    <row r="1663" spans="2:20" s="86" customFormat="1" ht="10.199999999999999">
      <c r="B1663" s="87"/>
      <c r="C1663" s="87"/>
      <c r="D1663" s="89"/>
      <c r="R1663" s="89"/>
      <c r="S1663" s="89"/>
      <c r="T1663" s="89"/>
    </row>
    <row r="1664" spans="2:20" s="86" customFormat="1" ht="10.199999999999999">
      <c r="B1664" s="87"/>
      <c r="C1664" s="87"/>
      <c r="D1664" s="89"/>
      <c r="R1664" s="89"/>
      <c r="S1664" s="89"/>
      <c r="T1664" s="89"/>
    </row>
    <row r="1665" spans="2:20" s="86" customFormat="1" ht="10.199999999999999">
      <c r="B1665" s="87"/>
      <c r="C1665" s="87"/>
      <c r="D1665" s="89"/>
      <c r="R1665" s="89"/>
      <c r="S1665" s="89"/>
      <c r="T1665" s="89"/>
    </row>
    <row r="1666" spans="2:20" s="86" customFormat="1" ht="10.199999999999999">
      <c r="B1666" s="87"/>
      <c r="C1666" s="87"/>
      <c r="D1666" s="89"/>
      <c r="R1666" s="89"/>
      <c r="S1666" s="89"/>
      <c r="T1666" s="89"/>
    </row>
    <row r="1667" spans="2:20" s="86" customFormat="1" ht="10.199999999999999">
      <c r="B1667" s="87"/>
      <c r="C1667" s="87"/>
      <c r="D1667" s="89"/>
      <c r="R1667" s="89"/>
      <c r="S1667" s="89"/>
      <c r="T1667" s="89"/>
    </row>
    <row r="1668" spans="2:20" s="86" customFormat="1" ht="10.199999999999999">
      <c r="B1668" s="87"/>
      <c r="C1668" s="87"/>
      <c r="D1668" s="89"/>
      <c r="R1668" s="89"/>
      <c r="S1668" s="89"/>
      <c r="T1668" s="89"/>
    </row>
    <row r="1669" spans="2:20" s="86" customFormat="1" ht="10.199999999999999">
      <c r="B1669" s="87"/>
      <c r="C1669" s="87"/>
      <c r="D1669" s="89"/>
      <c r="R1669" s="89"/>
      <c r="S1669" s="89"/>
      <c r="T1669" s="89"/>
    </row>
    <row r="1670" spans="2:20" s="86" customFormat="1" ht="10.199999999999999">
      <c r="B1670" s="87"/>
      <c r="C1670" s="87"/>
      <c r="D1670" s="89"/>
      <c r="R1670" s="89"/>
      <c r="S1670" s="89"/>
      <c r="T1670" s="89"/>
    </row>
    <row r="1671" spans="2:20" s="86" customFormat="1" ht="10.199999999999999">
      <c r="B1671" s="87"/>
      <c r="C1671" s="87"/>
      <c r="D1671" s="89"/>
      <c r="R1671" s="89"/>
      <c r="S1671" s="89"/>
      <c r="T1671" s="89"/>
    </row>
    <row r="1672" spans="2:20" s="86" customFormat="1" ht="10.199999999999999">
      <c r="B1672" s="87"/>
      <c r="C1672" s="87"/>
      <c r="D1672" s="89"/>
      <c r="R1672" s="89"/>
      <c r="S1672" s="89"/>
      <c r="T1672" s="89"/>
    </row>
    <row r="1673" spans="2:20" s="86" customFormat="1" ht="10.199999999999999">
      <c r="B1673" s="87"/>
      <c r="C1673" s="87"/>
      <c r="D1673" s="89"/>
      <c r="R1673" s="89"/>
      <c r="S1673" s="89"/>
      <c r="T1673" s="89"/>
    </row>
    <row r="1674" spans="2:20" s="86" customFormat="1" ht="10.199999999999999">
      <c r="B1674" s="87"/>
      <c r="C1674" s="87"/>
      <c r="D1674" s="89"/>
      <c r="R1674" s="89"/>
      <c r="S1674" s="89"/>
      <c r="T1674" s="89"/>
    </row>
    <row r="1675" spans="2:20" s="86" customFormat="1" ht="10.199999999999999">
      <c r="B1675" s="87"/>
      <c r="C1675" s="87"/>
      <c r="D1675" s="89"/>
      <c r="R1675" s="89"/>
      <c r="S1675" s="89"/>
      <c r="T1675" s="89"/>
    </row>
    <row r="1676" spans="2:20" s="86" customFormat="1" ht="10.199999999999999">
      <c r="B1676" s="87"/>
      <c r="C1676" s="87"/>
      <c r="D1676" s="89"/>
      <c r="R1676" s="89"/>
      <c r="S1676" s="89"/>
      <c r="T1676" s="89"/>
    </row>
    <row r="1677" spans="2:20" s="86" customFormat="1" ht="10.199999999999999">
      <c r="B1677" s="87"/>
      <c r="C1677" s="87"/>
      <c r="D1677" s="89"/>
      <c r="R1677" s="89"/>
      <c r="S1677" s="89"/>
      <c r="T1677" s="89"/>
    </row>
    <row r="1678" spans="2:20" s="86" customFormat="1" ht="10.199999999999999">
      <c r="B1678" s="87"/>
      <c r="C1678" s="87"/>
      <c r="D1678" s="89"/>
      <c r="R1678" s="89"/>
      <c r="S1678" s="89"/>
      <c r="T1678" s="89"/>
    </row>
    <row r="1679" spans="2:20" s="86" customFormat="1" ht="10.199999999999999">
      <c r="B1679" s="87"/>
      <c r="C1679" s="87"/>
      <c r="D1679" s="89"/>
      <c r="R1679" s="89"/>
      <c r="S1679" s="89"/>
      <c r="T1679" s="89"/>
    </row>
    <row r="1680" spans="2:20" s="86" customFormat="1" ht="10.199999999999999">
      <c r="B1680" s="87"/>
      <c r="C1680" s="87"/>
      <c r="D1680" s="89"/>
      <c r="R1680" s="89"/>
      <c r="S1680" s="89"/>
      <c r="T1680" s="89"/>
    </row>
    <row r="1681" spans="2:20" s="86" customFormat="1" ht="10.199999999999999">
      <c r="B1681" s="87"/>
      <c r="C1681" s="87"/>
      <c r="D1681" s="89"/>
      <c r="R1681" s="89"/>
      <c r="S1681" s="89"/>
      <c r="T1681" s="89"/>
    </row>
    <row r="1682" spans="2:20" s="86" customFormat="1" ht="10.199999999999999">
      <c r="B1682" s="87"/>
      <c r="C1682" s="87"/>
      <c r="D1682" s="89"/>
      <c r="R1682" s="89"/>
      <c r="S1682" s="89"/>
      <c r="T1682" s="89"/>
    </row>
    <row r="1683" spans="2:20" s="86" customFormat="1" ht="10.199999999999999">
      <c r="B1683" s="87"/>
      <c r="C1683" s="87"/>
      <c r="D1683" s="89"/>
      <c r="R1683" s="89"/>
      <c r="S1683" s="89"/>
      <c r="T1683" s="89"/>
    </row>
    <row r="1684" spans="2:20" s="86" customFormat="1" ht="10.199999999999999">
      <c r="B1684" s="87"/>
      <c r="C1684" s="87"/>
      <c r="D1684" s="89"/>
      <c r="R1684" s="89"/>
      <c r="S1684" s="89"/>
      <c r="T1684" s="89"/>
    </row>
    <row r="1685" spans="2:20" s="86" customFormat="1" ht="10.199999999999999">
      <c r="B1685" s="87"/>
      <c r="C1685" s="87"/>
      <c r="D1685" s="89"/>
      <c r="R1685" s="89"/>
      <c r="S1685" s="89"/>
      <c r="T1685" s="89"/>
    </row>
    <row r="1686" spans="2:20" s="86" customFormat="1" ht="10.199999999999999">
      <c r="B1686" s="87"/>
      <c r="C1686" s="87"/>
      <c r="D1686" s="89"/>
      <c r="R1686" s="89"/>
      <c r="S1686" s="89"/>
      <c r="T1686" s="89"/>
    </row>
    <row r="1687" spans="2:20" s="86" customFormat="1" ht="10.199999999999999">
      <c r="B1687" s="87"/>
      <c r="C1687" s="87"/>
      <c r="D1687" s="89"/>
      <c r="R1687" s="89"/>
      <c r="S1687" s="89"/>
      <c r="T1687" s="89"/>
    </row>
    <row r="1688" spans="2:20" s="86" customFormat="1" ht="10.199999999999999">
      <c r="B1688" s="87"/>
      <c r="C1688" s="87"/>
      <c r="D1688" s="89"/>
      <c r="R1688" s="89"/>
      <c r="S1688" s="89"/>
      <c r="T1688" s="89"/>
    </row>
    <row r="1689" spans="2:20" s="86" customFormat="1" ht="10.199999999999999">
      <c r="B1689" s="87"/>
      <c r="C1689" s="87"/>
      <c r="D1689" s="89"/>
      <c r="R1689" s="89"/>
      <c r="S1689" s="89"/>
      <c r="T1689" s="89"/>
    </row>
    <row r="1690" spans="2:20" s="86" customFormat="1" ht="10.199999999999999">
      <c r="B1690" s="87"/>
      <c r="C1690" s="87"/>
      <c r="D1690" s="89"/>
      <c r="R1690" s="89"/>
      <c r="S1690" s="89"/>
      <c r="T1690" s="89"/>
    </row>
    <row r="1691" spans="2:20" s="86" customFormat="1" ht="10.199999999999999">
      <c r="B1691" s="87"/>
      <c r="C1691" s="87"/>
      <c r="D1691" s="89"/>
      <c r="R1691" s="89"/>
      <c r="S1691" s="89"/>
      <c r="T1691" s="89"/>
    </row>
    <row r="1692" spans="2:20" s="86" customFormat="1" ht="10.199999999999999">
      <c r="B1692" s="87"/>
      <c r="C1692" s="87"/>
      <c r="D1692" s="89"/>
      <c r="R1692" s="89"/>
      <c r="S1692" s="89"/>
      <c r="T1692" s="89"/>
    </row>
    <row r="1693" spans="2:20" s="86" customFormat="1" ht="10.199999999999999">
      <c r="B1693" s="87"/>
      <c r="C1693" s="87"/>
      <c r="D1693" s="89"/>
      <c r="R1693" s="89"/>
      <c r="S1693" s="89"/>
      <c r="T1693" s="89"/>
    </row>
    <row r="1694" spans="2:20" s="86" customFormat="1" ht="10.199999999999999">
      <c r="B1694" s="87"/>
      <c r="C1694" s="87"/>
      <c r="D1694" s="89"/>
      <c r="R1694" s="89"/>
      <c r="S1694" s="89"/>
      <c r="T1694" s="89"/>
    </row>
    <row r="1695" spans="2:20" s="86" customFormat="1" ht="10.199999999999999">
      <c r="B1695" s="87"/>
      <c r="C1695" s="87"/>
      <c r="D1695" s="89"/>
      <c r="R1695" s="89"/>
      <c r="S1695" s="89"/>
      <c r="T1695" s="89"/>
    </row>
    <row r="1696" spans="2:20" s="86" customFormat="1" ht="10.199999999999999">
      <c r="B1696" s="87"/>
      <c r="C1696" s="87"/>
      <c r="D1696" s="89"/>
      <c r="R1696" s="89"/>
      <c r="S1696" s="89"/>
      <c r="T1696" s="89"/>
    </row>
    <row r="1697" spans="2:20" s="86" customFormat="1" ht="10.199999999999999">
      <c r="B1697" s="87"/>
      <c r="C1697" s="87"/>
      <c r="D1697" s="89"/>
      <c r="R1697" s="89"/>
      <c r="S1697" s="89"/>
      <c r="T1697" s="89"/>
    </row>
    <row r="1698" spans="2:20" s="86" customFormat="1" ht="10.199999999999999">
      <c r="B1698" s="87"/>
      <c r="C1698" s="87"/>
      <c r="D1698" s="89"/>
      <c r="R1698" s="89"/>
      <c r="S1698" s="89"/>
      <c r="T1698" s="89"/>
    </row>
    <row r="1699" spans="2:20" s="86" customFormat="1" ht="10.199999999999999">
      <c r="B1699" s="87"/>
      <c r="C1699" s="87"/>
      <c r="D1699" s="89"/>
      <c r="R1699" s="89"/>
      <c r="S1699" s="89"/>
      <c r="T1699" s="89"/>
    </row>
    <row r="1700" spans="2:20" s="86" customFormat="1" ht="10.199999999999999">
      <c r="B1700" s="87"/>
      <c r="C1700" s="87"/>
      <c r="D1700" s="89"/>
      <c r="R1700" s="89"/>
      <c r="S1700" s="89"/>
      <c r="T1700" s="89"/>
    </row>
    <row r="1701" spans="2:20" s="86" customFormat="1" ht="10.199999999999999">
      <c r="B1701" s="87"/>
      <c r="C1701" s="87"/>
      <c r="D1701" s="89"/>
      <c r="R1701" s="89"/>
      <c r="S1701" s="89"/>
      <c r="T1701" s="89"/>
    </row>
    <row r="1702" spans="2:20" s="86" customFormat="1" ht="10.199999999999999">
      <c r="B1702" s="87"/>
      <c r="C1702" s="87"/>
      <c r="D1702" s="89"/>
      <c r="R1702" s="89"/>
      <c r="S1702" s="89"/>
      <c r="T1702" s="89"/>
    </row>
    <row r="1703" spans="2:20" s="86" customFormat="1" ht="10.199999999999999">
      <c r="B1703" s="87"/>
      <c r="C1703" s="87"/>
      <c r="D1703" s="89"/>
      <c r="R1703" s="89"/>
      <c r="S1703" s="89"/>
      <c r="T1703" s="89"/>
    </row>
    <row r="1704" spans="2:20" s="86" customFormat="1" ht="10.199999999999999">
      <c r="B1704" s="87"/>
      <c r="C1704" s="87"/>
      <c r="D1704" s="89"/>
      <c r="R1704" s="89"/>
      <c r="S1704" s="89"/>
      <c r="T1704" s="89"/>
    </row>
    <row r="1705" spans="2:20" s="86" customFormat="1" ht="10.199999999999999">
      <c r="B1705" s="87"/>
      <c r="C1705" s="87"/>
      <c r="D1705" s="89"/>
      <c r="R1705" s="89"/>
      <c r="S1705" s="89"/>
      <c r="T1705" s="89"/>
    </row>
    <row r="1706" spans="2:20" s="86" customFormat="1" ht="10.199999999999999">
      <c r="B1706" s="87"/>
      <c r="C1706" s="87"/>
      <c r="D1706" s="89"/>
      <c r="R1706" s="89"/>
      <c r="S1706" s="89"/>
      <c r="T1706" s="89"/>
    </row>
    <row r="1707" spans="2:20" s="86" customFormat="1" ht="10.199999999999999">
      <c r="B1707" s="87"/>
      <c r="C1707" s="87"/>
      <c r="D1707" s="89"/>
      <c r="R1707" s="89"/>
      <c r="S1707" s="89"/>
      <c r="T1707" s="89"/>
    </row>
    <row r="1708" spans="2:20" s="86" customFormat="1" ht="10.199999999999999">
      <c r="B1708" s="87"/>
      <c r="C1708" s="87"/>
      <c r="D1708" s="89"/>
      <c r="R1708" s="89"/>
      <c r="S1708" s="89"/>
      <c r="T1708" s="89"/>
    </row>
    <row r="1709" spans="2:20" s="86" customFormat="1" ht="10.199999999999999">
      <c r="B1709" s="87"/>
      <c r="C1709" s="87"/>
      <c r="D1709" s="89"/>
      <c r="R1709" s="89"/>
      <c r="S1709" s="89"/>
      <c r="T1709" s="89"/>
    </row>
    <row r="1710" spans="2:20" s="86" customFormat="1" ht="10.199999999999999">
      <c r="B1710" s="87"/>
      <c r="C1710" s="87"/>
      <c r="D1710" s="89"/>
      <c r="R1710" s="89"/>
      <c r="S1710" s="89"/>
      <c r="T1710" s="89"/>
    </row>
    <row r="1711" spans="2:20" s="86" customFormat="1" ht="10.199999999999999">
      <c r="B1711" s="87"/>
      <c r="C1711" s="87"/>
      <c r="D1711" s="89"/>
      <c r="R1711" s="89"/>
      <c r="S1711" s="89"/>
      <c r="T1711" s="89"/>
    </row>
    <row r="1712" spans="2:20" s="86" customFormat="1" ht="10.199999999999999">
      <c r="B1712" s="87"/>
      <c r="C1712" s="87"/>
      <c r="D1712" s="89"/>
      <c r="R1712" s="89"/>
      <c r="S1712" s="89"/>
      <c r="T1712" s="89"/>
    </row>
    <row r="1713" spans="2:20" s="86" customFormat="1" ht="10.199999999999999">
      <c r="B1713" s="87"/>
      <c r="C1713" s="87"/>
      <c r="D1713" s="89"/>
      <c r="R1713" s="89"/>
      <c r="S1713" s="89"/>
      <c r="T1713" s="89"/>
    </row>
    <row r="1714" spans="2:20" s="86" customFormat="1" ht="10.199999999999999">
      <c r="B1714" s="87"/>
      <c r="C1714" s="87"/>
      <c r="D1714" s="89"/>
      <c r="R1714" s="89"/>
      <c r="S1714" s="89"/>
      <c r="T1714" s="89"/>
    </row>
    <row r="1715" spans="2:20" s="86" customFormat="1" ht="10.199999999999999">
      <c r="B1715" s="87"/>
      <c r="C1715" s="87"/>
      <c r="D1715" s="89"/>
      <c r="R1715" s="89"/>
      <c r="S1715" s="89"/>
      <c r="T1715" s="89"/>
    </row>
    <row r="1716" spans="2:20" s="86" customFormat="1" ht="10.199999999999999">
      <c r="B1716" s="87"/>
      <c r="C1716" s="87"/>
      <c r="D1716" s="89"/>
      <c r="R1716" s="89"/>
      <c r="S1716" s="89"/>
      <c r="T1716" s="89"/>
    </row>
    <row r="1717" spans="2:20" s="86" customFormat="1" ht="10.199999999999999">
      <c r="B1717" s="87"/>
      <c r="C1717" s="87"/>
      <c r="D1717" s="89"/>
      <c r="R1717" s="89"/>
      <c r="S1717" s="89"/>
      <c r="T1717" s="89"/>
    </row>
    <row r="1718" spans="2:20" s="86" customFormat="1" ht="10.199999999999999">
      <c r="B1718" s="87"/>
      <c r="C1718" s="87"/>
      <c r="D1718" s="89"/>
      <c r="R1718" s="89"/>
      <c r="S1718" s="89"/>
      <c r="T1718" s="89"/>
    </row>
    <row r="1719" spans="2:20" s="86" customFormat="1" ht="10.199999999999999">
      <c r="B1719" s="87"/>
      <c r="C1719" s="87"/>
      <c r="D1719" s="89"/>
      <c r="R1719" s="89"/>
      <c r="S1719" s="89"/>
      <c r="T1719" s="89"/>
    </row>
    <row r="1720" spans="2:20" s="86" customFormat="1" ht="10.199999999999999">
      <c r="B1720" s="87"/>
      <c r="C1720" s="87"/>
      <c r="D1720" s="89"/>
      <c r="R1720" s="89"/>
      <c r="S1720" s="89"/>
      <c r="T1720" s="89"/>
    </row>
    <row r="1721" spans="2:20" s="86" customFormat="1" ht="10.199999999999999">
      <c r="B1721" s="87"/>
      <c r="C1721" s="87"/>
      <c r="D1721" s="89"/>
      <c r="R1721" s="89"/>
      <c r="S1721" s="89"/>
      <c r="T1721" s="89"/>
    </row>
    <row r="1722" spans="2:20" s="86" customFormat="1" ht="10.199999999999999">
      <c r="B1722" s="87"/>
      <c r="C1722" s="87"/>
      <c r="D1722" s="89"/>
      <c r="R1722" s="89"/>
      <c r="S1722" s="89"/>
      <c r="T1722" s="89"/>
    </row>
    <row r="1723" spans="2:20" s="86" customFormat="1" ht="10.199999999999999">
      <c r="B1723" s="87"/>
      <c r="C1723" s="87"/>
      <c r="D1723" s="89"/>
      <c r="R1723" s="89"/>
      <c r="S1723" s="89"/>
      <c r="T1723" s="89"/>
    </row>
    <row r="1724" spans="2:20" s="86" customFormat="1" ht="10.199999999999999">
      <c r="B1724" s="87"/>
      <c r="C1724" s="87"/>
      <c r="D1724" s="89"/>
      <c r="R1724" s="89"/>
      <c r="S1724" s="89"/>
      <c r="T1724" s="89"/>
    </row>
    <row r="1725" spans="2:20" s="86" customFormat="1" ht="10.199999999999999">
      <c r="B1725" s="87"/>
      <c r="C1725" s="87"/>
      <c r="D1725" s="89"/>
      <c r="R1725" s="89"/>
      <c r="S1725" s="89"/>
      <c r="T1725" s="89"/>
    </row>
    <row r="1726" spans="2:20" s="86" customFormat="1" ht="10.199999999999999">
      <c r="B1726" s="87"/>
      <c r="C1726" s="87"/>
      <c r="D1726" s="89"/>
      <c r="R1726" s="89"/>
      <c r="S1726" s="89"/>
      <c r="T1726" s="89"/>
    </row>
    <row r="1727" spans="2:20" s="86" customFormat="1" ht="10.199999999999999">
      <c r="B1727" s="87"/>
      <c r="C1727" s="87"/>
      <c r="D1727" s="89"/>
      <c r="R1727" s="89"/>
      <c r="S1727" s="89"/>
      <c r="T1727" s="89"/>
    </row>
    <row r="1728" spans="2:20" s="86" customFormat="1" ht="10.199999999999999">
      <c r="B1728" s="87"/>
      <c r="C1728" s="87"/>
      <c r="D1728" s="89"/>
      <c r="R1728" s="89"/>
      <c r="S1728" s="89"/>
      <c r="T1728" s="89"/>
    </row>
    <row r="1729" spans="2:20" s="86" customFormat="1" ht="10.199999999999999">
      <c r="B1729" s="87"/>
      <c r="C1729" s="87"/>
      <c r="D1729" s="89"/>
      <c r="R1729" s="89"/>
      <c r="S1729" s="89"/>
      <c r="T1729" s="89"/>
    </row>
    <row r="1730" spans="2:20" s="86" customFormat="1" ht="10.199999999999999">
      <c r="B1730" s="87"/>
      <c r="C1730" s="87"/>
      <c r="D1730" s="89"/>
      <c r="R1730" s="89"/>
      <c r="S1730" s="89"/>
      <c r="T1730" s="89"/>
    </row>
    <row r="1731" spans="2:20" s="86" customFormat="1" ht="10.199999999999999">
      <c r="B1731" s="87"/>
      <c r="C1731" s="87"/>
      <c r="D1731" s="89"/>
      <c r="R1731" s="89"/>
      <c r="S1731" s="89"/>
      <c r="T1731" s="89"/>
    </row>
    <row r="1732" spans="2:20" s="86" customFormat="1" ht="10.199999999999999">
      <c r="B1732" s="87"/>
      <c r="C1732" s="87"/>
      <c r="D1732" s="89"/>
      <c r="R1732" s="89"/>
      <c r="S1732" s="89"/>
      <c r="T1732" s="89"/>
    </row>
    <row r="1733" spans="2:20" s="86" customFormat="1" ht="10.199999999999999">
      <c r="B1733" s="87"/>
      <c r="C1733" s="87"/>
      <c r="D1733" s="89"/>
      <c r="R1733" s="89"/>
      <c r="S1733" s="89"/>
      <c r="T1733" s="89"/>
    </row>
    <row r="1734" spans="2:20" s="86" customFormat="1" ht="10.199999999999999">
      <c r="B1734" s="87"/>
      <c r="C1734" s="87"/>
      <c r="D1734" s="89"/>
      <c r="R1734" s="89"/>
      <c r="S1734" s="89"/>
      <c r="T1734" s="89"/>
    </row>
    <row r="1735" spans="2:20" s="86" customFormat="1" ht="10.199999999999999">
      <c r="B1735" s="87"/>
      <c r="C1735" s="87"/>
      <c r="D1735" s="89"/>
      <c r="R1735" s="89"/>
      <c r="S1735" s="89"/>
      <c r="T1735" s="89"/>
    </row>
    <row r="1736" spans="2:20" s="86" customFormat="1" ht="10.199999999999999">
      <c r="B1736" s="87"/>
      <c r="C1736" s="87"/>
      <c r="D1736" s="89"/>
      <c r="R1736" s="89"/>
      <c r="S1736" s="89"/>
      <c r="T1736" s="89"/>
    </row>
    <row r="1737" spans="2:20" s="86" customFormat="1" ht="10.199999999999999">
      <c r="B1737" s="87"/>
      <c r="C1737" s="87"/>
      <c r="D1737" s="89"/>
      <c r="R1737" s="89"/>
      <c r="S1737" s="89"/>
      <c r="T1737" s="89"/>
    </row>
    <row r="1738" spans="2:20" s="86" customFormat="1" ht="10.199999999999999">
      <c r="B1738" s="87"/>
      <c r="C1738" s="87"/>
      <c r="D1738" s="89"/>
      <c r="R1738" s="89"/>
      <c r="S1738" s="89"/>
      <c r="T1738" s="89"/>
    </row>
    <row r="1739" spans="2:20" s="86" customFormat="1" ht="10.199999999999999">
      <c r="B1739" s="87"/>
      <c r="C1739" s="87"/>
      <c r="D1739" s="89"/>
      <c r="R1739" s="89"/>
      <c r="S1739" s="89"/>
      <c r="T1739" s="89"/>
    </row>
    <row r="1740" spans="2:20" s="86" customFormat="1" ht="10.199999999999999">
      <c r="B1740" s="87"/>
      <c r="C1740" s="87"/>
      <c r="D1740" s="89"/>
      <c r="R1740" s="89"/>
      <c r="S1740" s="89"/>
      <c r="T1740" s="89"/>
    </row>
    <row r="1741" spans="2:20" s="86" customFormat="1" ht="10.199999999999999">
      <c r="B1741" s="87"/>
      <c r="C1741" s="87"/>
      <c r="D1741" s="89"/>
      <c r="R1741" s="89"/>
      <c r="S1741" s="89"/>
      <c r="T1741" s="89"/>
    </row>
    <row r="1742" spans="2:20" s="86" customFormat="1" ht="10.199999999999999">
      <c r="B1742" s="87"/>
      <c r="C1742" s="87"/>
      <c r="D1742" s="89"/>
      <c r="R1742" s="89"/>
      <c r="S1742" s="89"/>
      <c r="T1742" s="89"/>
    </row>
    <row r="1743" spans="2:20" s="86" customFormat="1" ht="10.199999999999999">
      <c r="B1743" s="87"/>
      <c r="C1743" s="87"/>
      <c r="D1743" s="89"/>
      <c r="R1743" s="89"/>
      <c r="S1743" s="89"/>
      <c r="T1743" s="89"/>
    </row>
    <row r="1744" spans="2:20" s="86" customFormat="1" ht="10.199999999999999">
      <c r="B1744" s="87"/>
      <c r="C1744" s="87"/>
      <c r="D1744" s="89"/>
      <c r="R1744" s="89"/>
      <c r="S1744" s="89"/>
      <c r="T1744" s="89"/>
    </row>
    <row r="1745" spans="2:20" s="86" customFormat="1" ht="10.199999999999999">
      <c r="B1745" s="87"/>
      <c r="C1745" s="87"/>
      <c r="D1745" s="89"/>
      <c r="R1745" s="89"/>
      <c r="S1745" s="89"/>
      <c r="T1745" s="89"/>
    </row>
    <row r="1746" spans="2:20" s="86" customFormat="1" ht="10.199999999999999">
      <c r="B1746" s="87"/>
      <c r="C1746" s="87"/>
      <c r="D1746" s="89"/>
      <c r="R1746" s="89"/>
      <c r="S1746" s="89"/>
      <c r="T1746" s="89"/>
    </row>
    <row r="1747" spans="2:20" s="86" customFormat="1" ht="10.199999999999999">
      <c r="B1747" s="87"/>
      <c r="C1747" s="87"/>
      <c r="D1747" s="89"/>
      <c r="R1747" s="89"/>
      <c r="S1747" s="89"/>
      <c r="T1747" s="89"/>
    </row>
    <row r="1748" spans="2:20" s="86" customFormat="1" ht="10.199999999999999">
      <c r="B1748" s="87"/>
      <c r="C1748" s="87"/>
      <c r="D1748" s="89"/>
      <c r="R1748" s="89"/>
      <c r="S1748" s="89"/>
      <c r="T1748" s="89"/>
    </row>
    <row r="1749" spans="2:20" s="86" customFormat="1" ht="10.199999999999999">
      <c r="B1749" s="87"/>
      <c r="C1749" s="87"/>
      <c r="D1749" s="89"/>
      <c r="R1749" s="89"/>
      <c r="S1749" s="89"/>
      <c r="T1749" s="89"/>
    </row>
    <row r="1750" spans="2:20" s="86" customFormat="1" ht="10.199999999999999">
      <c r="B1750" s="87"/>
      <c r="C1750" s="87"/>
      <c r="D1750" s="89"/>
      <c r="R1750" s="89"/>
      <c r="S1750" s="89"/>
      <c r="T1750" s="89"/>
    </row>
    <row r="1751" spans="2:20" s="86" customFormat="1" ht="10.199999999999999">
      <c r="B1751" s="87"/>
      <c r="C1751" s="87"/>
      <c r="D1751" s="89"/>
      <c r="R1751" s="89"/>
      <c r="S1751" s="89"/>
      <c r="T1751" s="89"/>
    </row>
    <row r="1752" spans="2:20" s="86" customFormat="1" ht="10.199999999999999">
      <c r="B1752" s="87"/>
      <c r="C1752" s="87"/>
      <c r="D1752" s="89"/>
      <c r="R1752" s="89"/>
      <c r="S1752" s="89"/>
      <c r="T1752" s="89"/>
    </row>
    <row r="1753" spans="2:20" s="86" customFormat="1" ht="10.199999999999999">
      <c r="B1753" s="87"/>
      <c r="C1753" s="87"/>
      <c r="D1753" s="89"/>
      <c r="R1753" s="89"/>
      <c r="S1753" s="89"/>
      <c r="T1753" s="89"/>
    </row>
    <row r="1754" spans="2:20" s="86" customFormat="1" ht="10.199999999999999">
      <c r="B1754" s="87"/>
      <c r="C1754" s="87"/>
      <c r="D1754" s="89"/>
      <c r="R1754" s="89"/>
      <c r="S1754" s="89"/>
      <c r="T1754" s="89"/>
    </row>
    <row r="1755" spans="2:20" s="86" customFormat="1" ht="10.199999999999999">
      <c r="B1755" s="87"/>
      <c r="C1755" s="87"/>
      <c r="D1755" s="89"/>
      <c r="R1755" s="89"/>
      <c r="S1755" s="89"/>
      <c r="T1755" s="89"/>
    </row>
    <row r="1756" spans="2:20" s="86" customFormat="1" ht="10.199999999999999">
      <c r="B1756" s="87"/>
      <c r="C1756" s="87"/>
      <c r="D1756" s="89"/>
      <c r="R1756" s="89"/>
      <c r="S1756" s="89"/>
      <c r="T1756" s="89"/>
    </row>
    <row r="1757" spans="2:20" s="86" customFormat="1" ht="10.199999999999999">
      <c r="B1757" s="87"/>
      <c r="C1757" s="87"/>
      <c r="D1757" s="89"/>
      <c r="R1757" s="89"/>
      <c r="S1757" s="89"/>
      <c r="T1757" s="89"/>
    </row>
    <row r="1758" spans="2:20" s="86" customFormat="1" ht="10.199999999999999">
      <c r="B1758" s="87"/>
      <c r="C1758" s="87"/>
      <c r="D1758" s="89"/>
      <c r="R1758" s="89"/>
      <c r="S1758" s="89"/>
      <c r="T1758" s="89"/>
    </row>
    <row r="1759" spans="2:20" s="86" customFormat="1" ht="10.199999999999999">
      <c r="B1759" s="87"/>
      <c r="C1759" s="87"/>
      <c r="D1759" s="89"/>
      <c r="R1759" s="89"/>
      <c r="S1759" s="89"/>
      <c r="T1759" s="89"/>
    </row>
    <row r="1760" spans="2:20" s="86" customFormat="1" ht="10.199999999999999">
      <c r="B1760" s="87"/>
      <c r="C1760" s="87"/>
      <c r="D1760" s="89"/>
      <c r="R1760" s="89"/>
      <c r="S1760" s="89"/>
      <c r="T1760" s="89"/>
    </row>
    <row r="1761" spans="2:20" s="86" customFormat="1" ht="10.199999999999999">
      <c r="B1761" s="87"/>
      <c r="C1761" s="87"/>
      <c r="D1761" s="89"/>
      <c r="R1761" s="89"/>
      <c r="S1761" s="89"/>
      <c r="T1761" s="89"/>
    </row>
    <row r="1762" spans="2:20" s="86" customFormat="1" ht="10.199999999999999">
      <c r="B1762" s="87"/>
      <c r="C1762" s="87"/>
      <c r="D1762" s="89"/>
      <c r="R1762" s="89"/>
      <c r="S1762" s="89"/>
      <c r="T1762" s="89"/>
    </row>
    <row r="1763" spans="2:20" s="86" customFormat="1" ht="10.199999999999999">
      <c r="B1763" s="87"/>
      <c r="C1763" s="87"/>
      <c r="D1763" s="89"/>
      <c r="R1763" s="89"/>
      <c r="S1763" s="89"/>
      <c r="T1763" s="89"/>
    </row>
    <row r="1764" spans="2:20" s="86" customFormat="1" ht="10.199999999999999">
      <c r="B1764" s="87"/>
      <c r="C1764" s="87"/>
      <c r="D1764" s="89"/>
      <c r="R1764" s="89"/>
      <c r="S1764" s="89"/>
      <c r="T1764" s="89"/>
    </row>
    <row r="1765" spans="2:20" s="86" customFormat="1" ht="10.199999999999999">
      <c r="B1765" s="87"/>
      <c r="C1765" s="87"/>
      <c r="D1765" s="89"/>
      <c r="R1765" s="89"/>
      <c r="S1765" s="89"/>
      <c r="T1765" s="89"/>
    </row>
    <row r="1766" spans="2:20" s="86" customFormat="1" ht="10.199999999999999">
      <c r="B1766" s="87"/>
      <c r="C1766" s="87"/>
      <c r="D1766" s="89"/>
      <c r="R1766" s="89"/>
      <c r="S1766" s="89"/>
      <c r="T1766" s="89"/>
    </row>
    <row r="1767" spans="2:20" s="86" customFormat="1" ht="10.199999999999999">
      <c r="B1767" s="87"/>
      <c r="C1767" s="87"/>
      <c r="D1767" s="89"/>
      <c r="R1767" s="89"/>
      <c r="S1767" s="89"/>
      <c r="T1767" s="89"/>
    </row>
    <row r="1768" spans="2:20" s="86" customFormat="1" ht="10.199999999999999">
      <c r="B1768" s="87"/>
      <c r="C1768" s="87"/>
      <c r="D1768" s="89"/>
      <c r="R1768" s="89"/>
      <c r="S1768" s="89"/>
      <c r="T1768" s="89"/>
    </row>
    <row r="1769" spans="2:20" s="86" customFormat="1" ht="10.199999999999999">
      <c r="B1769" s="87"/>
      <c r="C1769" s="87"/>
      <c r="D1769" s="89"/>
      <c r="R1769" s="89"/>
      <c r="S1769" s="89"/>
      <c r="T1769" s="89"/>
    </row>
    <row r="1770" spans="2:20" s="86" customFormat="1" ht="10.199999999999999">
      <c r="B1770" s="87"/>
      <c r="C1770" s="87"/>
      <c r="D1770" s="89"/>
      <c r="R1770" s="89"/>
      <c r="S1770" s="89"/>
      <c r="T1770" s="89"/>
    </row>
    <row r="1771" spans="2:20" s="86" customFormat="1" ht="10.199999999999999">
      <c r="B1771" s="87"/>
      <c r="C1771" s="87"/>
      <c r="D1771" s="89"/>
      <c r="R1771" s="89"/>
      <c r="S1771" s="89"/>
      <c r="T1771" s="89"/>
    </row>
    <row r="1772" spans="2:20" s="86" customFormat="1" ht="10.199999999999999">
      <c r="B1772" s="87"/>
      <c r="C1772" s="87"/>
      <c r="D1772" s="89"/>
      <c r="R1772" s="89"/>
      <c r="S1772" s="89"/>
      <c r="T1772" s="89"/>
    </row>
    <row r="1773" spans="2:20" s="86" customFormat="1" ht="10.199999999999999">
      <c r="B1773" s="87"/>
      <c r="C1773" s="87"/>
      <c r="D1773" s="89"/>
      <c r="R1773" s="89"/>
      <c r="S1773" s="89"/>
      <c r="T1773" s="89"/>
    </row>
    <row r="1774" spans="2:20" s="86" customFormat="1" ht="10.199999999999999">
      <c r="B1774" s="87"/>
      <c r="C1774" s="87"/>
      <c r="D1774" s="89"/>
      <c r="R1774" s="89"/>
      <c r="S1774" s="89"/>
      <c r="T1774" s="89"/>
    </row>
    <row r="1775" spans="2:20" s="86" customFormat="1" ht="10.199999999999999">
      <c r="B1775" s="87"/>
      <c r="C1775" s="87"/>
      <c r="D1775" s="89"/>
      <c r="R1775" s="89"/>
      <c r="S1775" s="89"/>
      <c r="T1775" s="89"/>
    </row>
    <row r="1776" spans="2:20" s="86" customFormat="1" ht="10.199999999999999">
      <c r="B1776" s="87"/>
      <c r="C1776" s="87"/>
      <c r="D1776" s="89"/>
      <c r="R1776" s="89"/>
      <c r="S1776" s="89"/>
      <c r="T1776" s="89"/>
    </row>
    <row r="1777" spans="2:20" s="86" customFormat="1" ht="10.199999999999999">
      <c r="B1777" s="87"/>
      <c r="C1777" s="87"/>
      <c r="D1777" s="89"/>
      <c r="R1777" s="89"/>
      <c r="S1777" s="89"/>
      <c r="T1777" s="89"/>
    </row>
    <row r="1778" spans="2:20" s="86" customFormat="1" ht="10.199999999999999">
      <c r="B1778" s="87"/>
      <c r="C1778" s="87"/>
      <c r="D1778" s="89"/>
      <c r="R1778" s="89"/>
      <c r="S1778" s="89"/>
      <c r="T1778" s="89"/>
    </row>
    <row r="1779" spans="2:20" s="86" customFormat="1" ht="10.199999999999999">
      <c r="B1779" s="87"/>
      <c r="C1779" s="87"/>
      <c r="D1779" s="89"/>
      <c r="R1779" s="89"/>
      <c r="S1779" s="89"/>
      <c r="T1779" s="89"/>
    </row>
    <row r="1780" spans="2:20" s="86" customFormat="1" ht="10.199999999999999">
      <c r="B1780" s="87"/>
      <c r="C1780" s="87"/>
      <c r="D1780" s="89"/>
      <c r="R1780" s="89"/>
      <c r="S1780" s="89"/>
      <c r="T1780" s="89"/>
    </row>
    <row r="1781" spans="2:20" s="86" customFormat="1" ht="10.199999999999999">
      <c r="B1781" s="87"/>
      <c r="C1781" s="87"/>
      <c r="D1781" s="89"/>
      <c r="R1781" s="89"/>
      <c r="S1781" s="89"/>
      <c r="T1781" s="89"/>
    </row>
    <row r="1782" spans="2:20" s="86" customFormat="1" ht="10.199999999999999">
      <c r="B1782" s="87"/>
      <c r="C1782" s="87"/>
      <c r="D1782" s="89"/>
      <c r="R1782" s="89"/>
      <c r="S1782" s="89"/>
      <c r="T1782" s="89"/>
    </row>
    <row r="1783" spans="2:20" s="86" customFormat="1" ht="10.199999999999999">
      <c r="B1783" s="87"/>
      <c r="C1783" s="87"/>
      <c r="D1783" s="89"/>
      <c r="R1783" s="89"/>
      <c r="S1783" s="89"/>
      <c r="T1783" s="89"/>
    </row>
    <row r="1784" spans="2:20" s="86" customFormat="1" ht="10.199999999999999">
      <c r="B1784" s="87"/>
      <c r="C1784" s="87"/>
      <c r="D1784" s="89"/>
      <c r="R1784" s="89"/>
      <c r="S1784" s="89"/>
      <c r="T1784" s="89"/>
    </row>
    <row r="1785" spans="2:20" s="86" customFormat="1" ht="10.199999999999999">
      <c r="B1785" s="87"/>
      <c r="C1785" s="87"/>
      <c r="D1785" s="89"/>
      <c r="R1785" s="89"/>
      <c r="S1785" s="89"/>
      <c r="T1785" s="89"/>
    </row>
    <row r="1786" spans="2:20" s="86" customFormat="1" ht="10.199999999999999">
      <c r="B1786" s="87"/>
      <c r="C1786" s="87"/>
      <c r="D1786" s="89"/>
      <c r="R1786" s="89"/>
      <c r="S1786" s="89"/>
      <c r="T1786" s="89"/>
    </row>
    <row r="1787" spans="2:20" s="86" customFormat="1" ht="10.199999999999999">
      <c r="B1787" s="87"/>
      <c r="C1787" s="87"/>
      <c r="D1787" s="89"/>
      <c r="R1787" s="89"/>
      <c r="S1787" s="89"/>
      <c r="T1787" s="89"/>
    </row>
    <row r="1788" spans="2:20" s="86" customFormat="1" ht="10.199999999999999">
      <c r="B1788" s="87"/>
      <c r="C1788" s="87"/>
      <c r="D1788" s="89"/>
      <c r="R1788" s="89"/>
      <c r="S1788" s="89"/>
      <c r="T1788" s="89"/>
    </row>
    <row r="1789" spans="2:20" s="86" customFormat="1" ht="10.199999999999999">
      <c r="B1789" s="87"/>
      <c r="C1789" s="87"/>
      <c r="D1789" s="89"/>
      <c r="R1789" s="89"/>
      <c r="S1789" s="89"/>
      <c r="T1789" s="89"/>
    </row>
    <row r="1790" spans="2:20" s="86" customFormat="1" ht="10.199999999999999">
      <c r="B1790" s="87"/>
      <c r="C1790" s="87"/>
      <c r="D1790" s="89"/>
      <c r="R1790" s="89"/>
      <c r="S1790" s="89"/>
      <c r="T1790" s="89"/>
    </row>
    <row r="1791" spans="2:20" s="86" customFormat="1" ht="10.199999999999999">
      <c r="B1791" s="87"/>
      <c r="C1791" s="87"/>
      <c r="D1791" s="89"/>
      <c r="R1791" s="89"/>
      <c r="S1791" s="89"/>
      <c r="T1791" s="89"/>
    </row>
    <row r="1792" spans="2:20" s="86" customFormat="1" ht="10.199999999999999">
      <c r="B1792" s="87"/>
      <c r="C1792" s="87"/>
      <c r="D1792" s="89"/>
      <c r="R1792" s="89"/>
      <c r="S1792" s="89"/>
      <c r="T1792" s="89"/>
    </row>
    <row r="1793" spans="2:20" s="86" customFormat="1" ht="10.199999999999999">
      <c r="B1793" s="87"/>
      <c r="C1793" s="87"/>
      <c r="D1793" s="89"/>
      <c r="R1793" s="89"/>
      <c r="S1793" s="89"/>
      <c r="T1793" s="89"/>
    </row>
    <row r="1794" spans="2:20" s="86" customFormat="1" ht="10.199999999999999">
      <c r="B1794" s="87"/>
      <c r="C1794" s="87"/>
      <c r="D1794" s="89"/>
      <c r="R1794" s="89"/>
      <c r="S1794" s="89"/>
      <c r="T1794" s="89"/>
    </row>
    <row r="1795" spans="2:20" s="86" customFormat="1" ht="10.199999999999999">
      <c r="B1795" s="87"/>
      <c r="C1795" s="87"/>
      <c r="D1795" s="89"/>
      <c r="R1795" s="89"/>
      <c r="S1795" s="89"/>
      <c r="T1795" s="89"/>
    </row>
    <row r="1796" spans="2:20" s="86" customFormat="1" ht="10.199999999999999">
      <c r="B1796" s="87"/>
      <c r="C1796" s="87"/>
      <c r="D1796" s="89"/>
      <c r="R1796" s="89"/>
      <c r="S1796" s="89"/>
      <c r="T1796" s="89"/>
    </row>
    <row r="1797" spans="2:20" s="86" customFormat="1" ht="10.199999999999999">
      <c r="B1797" s="87"/>
      <c r="C1797" s="87"/>
      <c r="D1797" s="89"/>
      <c r="R1797" s="89"/>
      <c r="S1797" s="89"/>
      <c r="T1797" s="89"/>
    </row>
    <row r="1798" spans="2:20" s="86" customFormat="1" ht="10.199999999999999">
      <c r="B1798" s="87"/>
      <c r="C1798" s="87"/>
      <c r="D1798" s="89"/>
      <c r="R1798" s="89"/>
      <c r="S1798" s="89"/>
      <c r="T1798" s="89"/>
    </row>
    <row r="1799" spans="2:20" s="86" customFormat="1" ht="10.199999999999999">
      <c r="B1799" s="87"/>
      <c r="C1799" s="87"/>
      <c r="D1799" s="89"/>
      <c r="R1799" s="89"/>
      <c r="S1799" s="89"/>
      <c r="T1799" s="89"/>
    </row>
    <row r="1800" spans="2:20" s="86" customFormat="1" ht="10.199999999999999">
      <c r="B1800" s="87"/>
      <c r="C1800" s="87"/>
      <c r="D1800" s="89"/>
      <c r="R1800" s="89"/>
      <c r="S1800" s="89"/>
      <c r="T1800" s="89"/>
    </row>
    <row r="1801" spans="2:20" s="86" customFormat="1" ht="10.199999999999999">
      <c r="B1801" s="87"/>
      <c r="C1801" s="87"/>
      <c r="D1801" s="89"/>
      <c r="R1801" s="89"/>
      <c r="S1801" s="89"/>
      <c r="T1801" s="89"/>
    </row>
    <row r="1802" spans="2:20" s="86" customFormat="1" ht="10.199999999999999">
      <c r="B1802" s="87"/>
      <c r="C1802" s="87"/>
      <c r="D1802" s="89"/>
      <c r="R1802" s="89"/>
      <c r="S1802" s="89"/>
      <c r="T1802" s="89"/>
    </row>
    <row r="1803" spans="2:20" s="86" customFormat="1" ht="10.199999999999999">
      <c r="B1803" s="87"/>
      <c r="C1803" s="87"/>
      <c r="D1803" s="89"/>
      <c r="R1803" s="89"/>
      <c r="S1803" s="89"/>
      <c r="T1803" s="89"/>
    </row>
    <row r="1804" spans="2:20" s="86" customFormat="1" ht="10.199999999999999">
      <c r="B1804" s="87"/>
      <c r="C1804" s="87"/>
      <c r="D1804" s="89"/>
      <c r="R1804" s="89"/>
      <c r="S1804" s="89"/>
      <c r="T1804" s="89"/>
    </row>
    <row r="1805" spans="2:20" s="86" customFormat="1" ht="10.199999999999999">
      <c r="B1805" s="87"/>
      <c r="C1805" s="87"/>
      <c r="D1805" s="89"/>
      <c r="R1805" s="89"/>
      <c r="S1805" s="89"/>
      <c r="T1805" s="89"/>
    </row>
    <row r="1806" spans="2:20" s="86" customFormat="1" ht="10.199999999999999">
      <c r="B1806" s="87"/>
      <c r="C1806" s="87"/>
      <c r="D1806" s="89"/>
      <c r="R1806" s="89"/>
      <c r="S1806" s="89"/>
      <c r="T1806" s="89"/>
    </row>
    <row r="1807" spans="2:20" s="86" customFormat="1" ht="10.199999999999999">
      <c r="B1807" s="87"/>
      <c r="C1807" s="87"/>
      <c r="D1807" s="89"/>
      <c r="R1807" s="89"/>
      <c r="S1807" s="89"/>
      <c r="T1807" s="89"/>
    </row>
    <row r="1808" spans="2:20" s="86" customFormat="1" ht="10.199999999999999">
      <c r="B1808" s="87"/>
      <c r="C1808" s="87"/>
      <c r="D1808" s="89"/>
      <c r="R1808" s="89"/>
      <c r="S1808" s="89"/>
      <c r="T1808" s="89"/>
    </row>
    <row r="1809" spans="2:20" s="86" customFormat="1" ht="10.199999999999999">
      <c r="B1809" s="87"/>
      <c r="C1809" s="87"/>
      <c r="D1809" s="89"/>
      <c r="R1809" s="89"/>
      <c r="S1809" s="89"/>
      <c r="T1809" s="89"/>
    </row>
    <row r="1810" spans="2:20" s="86" customFormat="1" ht="10.199999999999999">
      <c r="B1810" s="87"/>
      <c r="C1810" s="87"/>
      <c r="D1810" s="89"/>
      <c r="R1810" s="89"/>
      <c r="S1810" s="89"/>
      <c r="T1810" s="89"/>
    </row>
    <row r="1811" spans="2:20" s="86" customFormat="1" ht="10.199999999999999">
      <c r="B1811" s="87"/>
      <c r="C1811" s="87"/>
      <c r="D1811" s="89"/>
      <c r="R1811" s="89"/>
      <c r="S1811" s="89"/>
      <c r="T1811" s="89"/>
    </row>
    <row r="1812" spans="2:20" s="86" customFormat="1" ht="10.199999999999999">
      <c r="B1812" s="87"/>
      <c r="C1812" s="87"/>
      <c r="D1812" s="89"/>
      <c r="R1812" s="89"/>
      <c r="S1812" s="89"/>
      <c r="T1812" s="89"/>
    </row>
    <row r="1813" spans="2:20" s="86" customFormat="1" ht="10.199999999999999">
      <c r="B1813" s="87"/>
      <c r="C1813" s="87"/>
      <c r="D1813" s="89"/>
      <c r="R1813" s="89"/>
      <c r="S1813" s="89"/>
      <c r="T1813" s="89"/>
    </row>
    <row r="1814" spans="2:20" s="86" customFormat="1" ht="10.199999999999999">
      <c r="B1814" s="87"/>
      <c r="C1814" s="87"/>
      <c r="D1814" s="89"/>
      <c r="R1814" s="89"/>
      <c r="S1814" s="89"/>
      <c r="T1814" s="89"/>
    </row>
    <row r="1815" spans="2:20" s="86" customFormat="1" ht="10.199999999999999">
      <c r="B1815" s="87"/>
      <c r="C1815" s="87"/>
      <c r="D1815" s="89"/>
      <c r="R1815" s="89"/>
      <c r="S1815" s="89"/>
      <c r="T1815" s="89"/>
    </row>
    <row r="1816" spans="2:20" s="86" customFormat="1" ht="10.199999999999999">
      <c r="B1816" s="87"/>
      <c r="C1816" s="87"/>
      <c r="D1816" s="89"/>
      <c r="R1816" s="89"/>
      <c r="S1816" s="89"/>
      <c r="T1816" s="89"/>
    </row>
    <row r="1817" spans="2:20" s="86" customFormat="1" ht="10.199999999999999">
      <c r="B1817" s="87"/>
      <c r="C1817" s="87"/>
      <c r="D1817" s="89"/>
      <c r="R1817" s="89"/>
      <c r="S1817" s="89"/>
      <c r="T1817" s="89"/>
    </row>
    <row r="1818" spans="2:20" s="86" customFormat="1" ht="10.199999999999999">
      <c r="B1818" s="87"/>
      <c r="C1818" s="87"/>
      <c r="D1818" s="89"/>
      <c r="R1818" s="89"/>
      <c r="S1818" s="89"/>
      <c r="T1818" s="89"/>
    </row>
    <row r="1819" spans="2:20" s="86" customFormat="1" ht="10.199999999999999">
      <c r="B1819" s="87"/>
      <c r="C1819" s="87"/>
      <c r="D1819" s="89"/>
      <c r="R1819" s="89"/>
      <c r="S1819" s="89"/>
      <c r="T1819" s="89"/>
    </row>
    <row r="1820" spans="2:20" s="86" customFormat="1" ht="10.199999999999999">
      <c r="B1820" s="87"/>
      <c r="C1820" s="87"/>
      <c r="D1820" s="89"/>
      <c r="R1820" s="89"/>
      <c r="S1820" s="89"/>
      <c r="T1820" s="89"/>
    </row>
    <row r="1821" spans="2:20" s="86" customFormat="1" ht="10.199999999999999">
      <c r="B1821" s="87"/>
      <c r="C1821" s="87"/>
      <c r="D1821" s="89"/>
      <c r="R1821" s="89"/>
      <c r="S1821" s="89"/>
      <c r="T1821" s="89"/>
    </row>
    <row r="1822" spans="2:20" s="86" customFormat="1" ht="10.199999999999999">
      <c r="B1822" s="87"/>
      <c r="C1822" s="87"/>
      <c r="D1822" s="89"/>
      <c r="R1822" s="89"/>
      <c r="S1822" s="89"/>
      <c r="T1822" s="89"/>
    </row>
    <row r="1823" spans="2:20" s="86" customFormat="1" ht="10.199999999999999">
      <c r="B1823" s="87"/>
      <c r="C1823" s="87"/>
      <c r="D1823" s="89"/>
      <c r="R1823" s="89"/>
      <c r="S1823" s="89"/>
      <c r="T1823" s="89"/>
    </row>
    <row r="1824" spans="2:20" s="86" customFormat="1" ht="10.199999999999999">
      <c r="B1824" s="87"/>
      <c r="C1824" s="87"/>
      <c r="D1824" s="89"/>
      <c r="R1824" s="89"/>
      <c r="S1824" s="89"/>
      <c r="T1824" s="89"/>
    </row>
    <row r="1825" spans="2:20" s="86" customFormat="1" ht="10.199999999999999">
      <c r="B1825" s="87"/>
      <c r="C1825" s="87"/>
      <c r="D1825" s="89"/>
      <c r="R1825" s="89"/>
      <c r="S1825" s="89"/>
      <c r="T1825" s="89"/>
    </row>
    <row r="1826" spans="2:20" s="86" customFormat="1" ht="10.199999999999999">
      <c r="B1826" s="87"/>
      <c r="C1826" s="87"/>
      <c r="D1826" s="89"/>
      <c r="R1826" s="89"/>
      <c r="S1826" s="89"/>
      <c r="T1826" s="89"/>
    </row>
    <row r="1827" spans="2:20" s="86" customFormat="1" ht="10.199999999999999">
      <c r="B1827" s="87"/>
      <c r="C1827" s="87"/>
      <c r="D1827" s="89"/>
      <c r="R1827" s="89"/>
      <c r="S1827" s="89"/>
      <c r="T1827" s="89"/>
    </row>
    <row r="1828" spans="2:20" s="86" customFormat="1" ht="10.199999999999999">
      <c r="B1828" s="87"/>
      <c r="C1828" s="87"/>
      <c r="D1828" s="89"/>
      <c r="R1828" s="89"/>
      <c r="S1828" s="89"/>
      <c r="T1828" s="89"/>
    </row>
    <row r="1829" spans="2:20" s="86" customFormat="1" ht="10.199999999999999">
      <c r="B1829" s="87"/>
      <c r="C1829" s="87"/>
      <c r="D1829" s="89"/>
      <c r="R1829" s="89"/>
      <c r="S1829" s="89"/>
      <c r="T1829" s="89"/>
    </row>
    <row r="1830" spans="2:20" s="86" customFormat="1" ht="10.199999999999999">
      <c r="B1830" s="87"/>
      <c r="C1830" s="87"/>
      <c r="D1830" s="89"/>
      <c r="R1830" s="89"/>
      <c r="S1830" s="89"/>
      <c r="T1830" s="89"/>
    </row>
    <row r="1831" spans="2:20" s="86" customFormat="1" ht="10.199999999999999">
      <c r="B1831" s="87"/>
      <c r="C1831" s="87"/>
      <c r="D1831" s="89"/>
      <c r="R1831" s="89"/>
      <c r="S1831" s="89"/>
      <c r="T1831" s="89"/>
    </row>
    <row r="1832" spans="2:20" s="86" customFormat="1" ht="10.199999999999999">
      <c r="B1832" s="87"/>
      <c r="C1832" s="87"/>
      <c r="D1832" s="89"/>
      <c r="R1832" s="89"/>
      <c r="S1832" s="89"/>
      <c r="T1832" s="89"/>
    </row>
    <row r="1833" spans="2:20" s="86" customFormat="1" ht="10.199999999999999">
      <c r="B1833" s="87"/>
      <c r="C1833" s="87"/>
      <c r="D1833" s="89"/>
      <c r="R1833" s="89"/>
      <c r="S1833" s="89"/>
      <c r="T1833" s="89"/>
    </row>
    <row r="1834" spans="2:20" s="86" customFormat="1" ht="10.199999999999999">
      <c r="B1834" s="87"/>
      <c r="C1834" s="87"/>
      <c r="D1834" s="89"/>
      <c r="R1834" s="89"/>
      <c r="S1834" s="89"/>
      <c r="T1834" s="89"/>
    </row>
    <row r="1835" spans="2:20" s="86" customFormat="1" ht="10.199999999999999">
      <c r="B1835" s="87"/>
      <c r="C1835" s="87"/>
      <c r="D1835" s="89"/>
      <c r="R1835" s="89"/>
      <c r="S1835" s="89"/>
      <c r="T1835" s="89"/>
    </row>
    <row r="1836" spans="2:20" s="86" customFormat="1" ht="10.199999999999999">
      <c r="B1836" s="87"/>
      <c r="C1836" s="87"/>
      <c r="D1836" s="89"/>
      <c r="R1836" s="89"/>
      <c r="S1836" s="89"/>
      <c r="T1836" s="89"/>
    </row>
    <row r="1837" spans="2:20" s="86" customFormat="1" ht="10.199999999999999">
      <c r="B1837" s="87"/>
      <c r="C1837" s="87"/>
      <c r="D1837" s="89"/>
      <c r="R1837" s="89"/>
      <c r="S1837" s="89"/>
      <c r="T1837" s="89"/>
    </row>
    <row r="1838" spans="2:20" s="86" customFormat="1" ht="10.199999999999999">
      <c r="B1838" s="87"/>
      <c r="C1838" s="87"/>
      <c r="D1838" s="89"/>
      <c r="R1838" s="89"/>
      <c r="S1838" s="89"/>
      <c r="T1838" s="89"/>
    </row>
    <row r="1839" spans="2:20" s="86" customFormat="1" ht="10.199999999999999">
      <c r="B1839" s="87"/>
      <c r="C1839" s="87"/>
      <c r="D1839" s="89"/>
      <c r="R1839" s="89"/>
      <c r="S1839" s="89"/>
      <c r="T1839" s="89"/>
    </row>
    <row r="1840" spans="2:20" s="86" customFormat="1" ht="10.199999999999999">
      <c r="B1840" s="87"/>
      <c r="C1840" s="87"/>
      <c r="D1840" s="89"/>
      <c r="R1840" s="89"/>
      <c r="S1840" s="89"/>
      <c r="T1840" s="89"/>
    </row>
    <row r="1841" spans="2:20" s="86" customFormat="1" ht="10.199999999999999">
      <c r="B1841" s="87"/>
      <c r="C1841" s="87"/>
      <c r="D1841" s="89"/>
      <c r="R1841" s="89"/>
      <c r="S1841" s="89"/>
      <c r="T1841" s="89"/>
    </row>
    <row r="1842" spans="2:20" s="86" customFormat="1" ht="10.199999999999999">
      <c r="B1842" s="87"/>
      <c r="C1842" s="87"/>
      <c r="D1842" s="89"/>
      <c r="R1842" s="89"/>
      <c r="S1842" s="89"/>
      <c r="T1842" s="89"/>
    </row>
    <row r="1843" spans="2:20" s="86" customFormat="1" ht="10.199999999999999">
      <c r="B1843" s="87"/>
      <c r="C1843" s="87"/>
      <c r="D1843" s="89"/>
      <c r="R1843" s="89"/>
      <c r="S1843" s="89"/>
      <c r="T1843" s="89"/>
    </row>
    <row r="1844" spans="2:20" s="86" customFormat="1" ht="10.199999999999999">
      <c r="B1844" s="87"/>
      <c r="C1844" s="87"/>
      <c r="D1844" s="89"/>
      <c r="R1844" s="89"/>
      <c r="S1844" s="89"/>
      <c r="T1844" s="89"/>
    </row>
    <row r="1845" spans="2:20" s="86" customFormat="1" ht="10.199999999999999">
      <c r="B1845" s="87"/>
      <c r="C1845" s="87"/>
      <c r="D1845" s="89"/>
      <c r="R1845" s="89"/>
      <c r="S1845" s="89"/>
      <c r="T1845" s="89"/>
    </row>
    <row r="1846" spans="2:20" s="86" customFormat="1" ht="10.199999999999999">
      <c r="B1846" s="87"/>
      <c r="C1846" s="87"/>
      <c r="D1846" s="89"/>
      <c r="R1846" s="89"/>
      <c r="S1846" s="89"/>
      <c r="T1846" s="89"/>
    </row>
    <row r="1847" spans="2:20" s="86" customFormat="1" ht="10.199999999999999">
      <c r="B1847" s="87"/>
      <c r="C1847" s="87"/>
      <c r="D1847" s="89"/>
      <c r="R1847" s="89"/>
      <c r="S1847" s="89"/>
      <c r="T1847" s="89"/>
    </row>
    <row r="1848" spans="2:20" s="86" customFormat="1" ht="10.199999999999999">
      <c r="B1848" s="87"/>
      <c r="C1848" s="87"/>
      <c r="D1848" s="89"/>
      <c r="R1848" s="89"/>
      <c r="S1848" s="89"/>
      <c r="T1848" s="89"/>
    </row>
    <row r="1849" spans="2:20" s="86" customFormat="1" ht="10.199999999999999">
      <c r="B1849" s="87"/>
      <c r="C1849" s="87"/>
      <c r="D1849" s="89"/>
      <c r="R1849" s="89"/>
      <c r="S1849" s="89"/>
      <c r="T1849" s="89"/>
    </row>
    <row r="1850" spans="2:20" s="86" customFormat="1" ht="10.199999999999999">
      <c r="B1850" s="87"/>
      <c r="C1850" s="87"/>
      <c r="D1850" s="89"/>
      <c r="R1850" s="89"/>
      <c r="S1850" s="89"/>
      <c r="T1850" s="89"/>
    </row>
    <row r="1851" spans="2:20" s="86" customFormat="1" ht="10.199999999999999">
      <c r="B1851" s="87"/>
      <c r="C1851" s="87"/>
      <c r="D1851" s="89"/>
      <c r="R1851" s="89"/>
      <c r="S1851" s="89"/>
      <c r="T1851" s="89"/>
    </row>
    <row r="1852" spans="2:20" s="86" customFormat="1" ht="10.199999999999999">
      <c r="B1852" s="87"/>
      <c r="C1852" s="87"/>
      <c r="D1852" s="89"/>
      <c r="R1852" s="89"/>
      <c r="S1852" s="89"/>
      <c r="T1852" s="89"/>
    </row>
    <row r="1853" spans="2:20" s="86" customFormat="1" ht="10.199999999999999">
      <c r="B1853" s="87"/>
      <c r="C1853" s="87"/>
      <c r="D1853" s="89"/>
      <c r="R1853" s="89"/>
      <c r="S1853" s="89"/>
      <c r="T1853" s="89"/>
    </row>
    <row r="1854" spans="2:20" s="86" customFormat="1" ht="10.199999999999999">
      <c r="B1854" s="87"/>
      <c r="C1854" s="87"/>
      <c r="D1854" s="89"/>
      <c r="R1854" s="89"/>
      <c r="S1854" s="89"/>
      <c r="T1854" s="89"/>
    </row>
    <row r="1855" spans="2:20" s="86" customFormat="1" ht="10.199999999999999">
      <c r="B1855" s="87"/>
      <c r="C1855" s="87"/>
      <c r="D1855" s="89"/>
      <c r="R1855" s="89"/>
      <c r="S1855" s="89"/>
      <c r="T1855" s="89"/>
    </row>
    <row r="1856" spans="2:20" s="86" customFormat="1" ht="10.199999999999999">
      <c r="B1856" s="87"/>
      <c r="C1856" s="87"/>
      <c r="D1856" s="89"/>
      <c r="R1856" s="89"/>
      <c r="S1856" s="89"/>
      <c r="T1856" s="89"/>
    </row>
    <row r="1857" spans="2:20" s="86" customFormat="1" ht="10.199999999999999">
      <c r="B1857" s="87"/>
      <c r="C1857" s="87"/>
      <c r="D1857" s="89"/>
      <c r="R1857" s="89"/>
      <c r="S1857" s="89"/>
      <c r="T1857" s="89"/>
    </row>
    <row r="1858" spans="2:20" s="86" customFormat="1" ht="10.199999999999999">
      <c r="B1858" s="87"/>
      <c r="C1858" s="87"/>
      <c r="D1858" s="89"/>
      <c r="R1858" s="89"/>
      <c r="S1858" s="89"/>
      <c r="T1858" s="89"/>
    </row>
    <row r="1859" spans="2:20" s="86" customFormat="1" ht="10.199999999999999">
      <c r="B1859" s="87"/>
      <c r="C1859" s="87"/>
      <c r="D1859" s="89"/>
      <c r="R1859" s="89"/>
      <c r="S1859" s="89"/>
      <c r="T1859" s="89"/>
    </row>
    <row r="1860" spans="2:20" s="86" customFormat="1" ht="10.199999999999999">
      <c r="B1860" s="87"/>
      <c r="C1860" s="87"/>
      <c r="D1860" s="89"/>
      <c r="R1860" s="89"/>
      <c r="S1860" s="89"/>
      <c r="T1860" s="89"/>
    </row>
    <row r="1861" spans="2:20" s="86" customFormat="1" ht="10.199999999999999">
      <c r="B1861" s="87"/>
      <c r="C1861" s="87"/>
      <c r="D1861" s="89"/>
      <c r="R1861" s="89"/>
      <c r="S1861" s="89"/>
      <c r="T1861" s="89"/>
    </row>
    <row r="1862" spans="2:20" s="86" customFormat="1" ht="10.199999999999999">
      <c r="B1862" s="87"/>
      <c r="C1862" s="87"/>
      <c r="D1862" s="89"/>
      <c r="R1862" s="89"/>
      <c r="S1862" s="89"/>
      <c r="T1862" s="89"/>
    </row>
    <row r="1863" spans="2:20" s="86" customFormat="1" ht="10.199999999999999">
      <c r="B1863" s="87"/>
      <c r="C1863" s="87"/>
      <c r="D1863" s="89"/>
      <c r="R1863" s="89"/>
      <c r="S1863" s="89"/>
      <c r="T1863" s="89"/>
    </row>
    <row r="1864" spans="2:20" s="86" customFormat="1" ht="10.199999999999999">
      <c r="B1864" s="87"/>
      <c r="C1864" s="87"/>
      <c r="D1864" s="89"/>
      <c r="R1864" s="89"/>
      <c r="S1864" s="89"/>
      <c r="T1864" s="89"/>
    </row>
    <row r="1865" spans="2:20" s="86" customFormat="1" ht="10.199999999999999">
      <c r="B1865" s="87"/>
      <c r="C1865" s="87"/>
      <c r="D1865" s="89"/>
      <c r="R1865" s="89"/>
      <c r="S1865" s="89"/>
      <c r="T1865" s="89"/>
    </row>
    <row r="1866" spans="2:20" s="86" customFormat="1" ht="10.199999999999999">
      <c r="B1866" s="87"/>
      <c r="C1866" s="87"/>
      <c r="D1866" s="89"/>
      <c r="R1866" s="89"/>
      <c r="S1866" s="89"/>
      <c r="T1866" s="89"/>
    </row>
    <row r="1867" spans="2:20" s="86" customFormat="1" ht="10.199999999999999">
      <c r="B1867" s="87"/>
      <c r="C1867" s="87"/>
      <c r="D1867" s="89"/>
      <c r="R1867" s="89"/>
      <c r="S1867" s="89"/>
      <c r="T1867" s="89"/>
    </row>
    <row r="1868" spans="2:20" s="86" customFormat="1" ht="10.199999999999999">
      <c r="B1868" s="87"/>
      <c r="C1868" s="87"/>
      <c r="D1868" s="89"/>
      <c r="R1868" s="89"/>
      <c r="S1868" s="89"/>
      <c r="T1868" s="89"/>
    </row>
    <row r="1869" spans="2:20" s="86" customFormat="1" ht="10.199999999999999">
      <c r="B1869" s="87"/>
      <c r="C1869" s="87"/>
      <c r="D1869" s="89"/>
      <c r="R1869" s="89"/>
      <c r="S1869" s="89"/>
      <c r="T1869" s="89"/>
    </row>
    <row r="1870" spans="2:20" s="86" customFormat="1" ht="10.199999999999999">
      <c r="B1870" s="87"/>
      <c r="C1870" s="87"/>
      <c r="D1870" s="89"/>
      <c r="R1870" s="89"/>
      <c r="S1870" s="89"/>
      <c r="T1870" s="89"/>
    </row>
    <row r="1871" spans="2:20" s="86" customFormat="1" ht="10.199999999999999">
      <c r="B1871" s="87"/>
      <c r="C1871" s="87"/>
      <c r="D1871" s="89"/>
      <c r="R1871" s="89"/>
      <c r="S1871" s="89"/>
      <c r="T1871" s="89"/>
    </row>
    <row r="1872" spans="2:20" s="86" customFormat="1" ht="10.199999999999999">
      <c r="B1872" s="87"/>
      <c r="C1872" s="87"/>
      <c r="D1872" s="89"/>
      <c r="R1872" s="89"/>
      <c r="S1872" s="89"/>
      <c r="T1872" s="89"/>
    </row>
    <row r="1873" spans="2:20" s="86" customFormat="1" ht="10.199999999999999">
      <c r="B1873" s="87"/>
      <c r="C1873" s="87"/>
      <c r="D1873" s="89"/>
      <c r="R1873" s="89"/>
      <c r="S1873" s="89"/>
      <c r="T1873" s="89"/>
    </row>
    <row r="1874" spans="2:20" s="86" customFormat="1" ht="10.199999999999999">
      <c r="B1874" s="87"/>
      <c r="C1874" s="87"/>
      <c r="D1874" s="89"/>
      <c r="R1874" s="89"/>
      <c r="S1874" s="89"/>
      <c r="T1874" s="89"/>
    </row>
    <row r="1875" spans="2:20" s="86" customFormat="1" ht="10.199999999999999">
      <c r="B1875" s="87"/>
      <c r="C1875" s="87"/>
      <c r="D1875" s="89"/>
      <c r="R1875" s="89"/>
      <c r="S1875" s="89"/>
      <c r="T1875" s="89"/>
    </row>
    <row r="1876" spans="2:20" s="86" customFormat="1" ht="10.199999999999999">
      <c r="B1876" s="87"/>
      <c r="C1876" s="87"/>
      <c r="D1876" s="89"/>
      <c r="R1876" s="89"/>
      <c r="S1876" s="89"/>
      <c r="T1876" s="89"/>
    </row>
    <row r="1877" spans="2:20" s="86" customFormat="1" ht="10.199999999999999">
      <c r="B1877" s="87"/>
      <c r="C1877" s="87"/>
      <c r="D1877" s="89"/>
      <c r="R1877" s="89"/>
      <c r="S1877" s="89"/>
      <c r="T1877" s="89"/>
    </row>
    <row r="1878" spans="2:20" s="86" customFormat="1" ht="10.199999999999999">
      <c r="B1878" s="87"/>
      <c r="C1878" s="87"/>
      <c r="D1878" s="89"/>
      <c r="R1878" s="89"/>
      <c r="S1878" s="89"/>
      <c r="T1878" s="89"/>
    </row>
    <row r="1879" spans="2:20" s="86" customFormat="1" ht="10.199999999999999">
      <c r="B1879" s="87"/>
      <c r="C1879" s="87"/>
      <c r="D1879" s="89"/>
      <c r="R1879" s="89"/>
      <c r="S1879" s="89"/>
      <c r="T1879" s="89"/>
    </row>
    <row r="1880" spans="2:20" s="86" customFormat="1" ht="10.199999999999999">
      <c r="B1880" s="87"/>
      <c r="C1880" s="87"/>
      <c r="D1880" s="89"/>
      <c r="R1880" s="89"/>
      <c r="S1880" s="89"/>
      <c r="T1880" s="89"/>
    </row>
    <row r="1881" spans="2:20" s="86" customFormat="1" ht="10.199999999999999">
      <c r="B1881" s="87"/>
      <c r="C1881" s="87"/>
      <c r="D1881" s="89"/>
      <c r="R1881" s="89"/>
      <c r="S1881" s="89"/>
      <c r="T1881" s="89"/>
    </row>
    <row r="1882" spans="2:20" s="86" customFormat="1" ht="10.199999999999999">
      <c r="B1882" s="87"/>
      <c r="C1882" s="87"/>
      <c r="D1882" s="89"/>
      <c r="R1882" s="89"/>
      <c r="S1882" s="89"/>
      <c r="T1882" s="89"/>
    </row>
    <row r="1883" spans="2:20" s="86" customFormat="1" ht="10.199999999999999">
      <c r="B1883" s="87"/>
      <c r="C1883" s="87"/>
      <c r="D1883" s="89"/>
      <c r="R1883" s="89"/>
      <c r="S1883" s="89"/>
      <c r="T1883" s="89"/>
    </row>
    <row r="1884" spans="2:20" s="86" customFormat="1" ht="10.199999999999999">
      <c r="B1884" s="87"/>
      <c r="C1884" s="87"/>
      <c r="D1884" s="89"/>
      <c r="R1884" s="89"/>
      <c r="S1884" s="89"/>
      <c r="T1884" s="89"/>
    </row>
    <row r="1885" spans="2:20" s="86" customFormat="1" ht="10.199999999999999">
      <c r="B1885" s="87"/>
      <c r="C1885" s="87"/>
      <c r="D1885" s="89"/>
      <c r="R1885" s="89"/>
      <c r="S1885" s="89"/>
      <c r="T1885" s="89"/>
    </row>
    <row r="1886" spans="2:20" s="86" customFormat="1" ht="10.199999999999999">
      <c r="B1886" s="87"/>
      <c r="C1886" s="87"/>
      <c r="D1886" s="89"/>
      <c r="R1886" s="89"/>
      <c r="S1886" s="89"/>
      <c r="T1886" s="89"/>
    </row>
    <row r="1887" spans="2:20" s="86" customFormat="1" ht="10.199999999999999">
      <c r="B1887" s="87"/>
      <c r="C1887" s="87"/>
      <c r="D1887" s="89"/>
      <c r="R1887" s="89"/>
      <c r="S1887" s="89"/>
      <c r="T1887" s="89"/>
    </row>
    <row r="1888" spans="2:20" s="86" customFormat="1" ht="10.199999999999999">
      <c r="B1888" s="87"/>
      <c r="C1888" s="87"/>
      <c r="D1888" s="89"/>
      <c r="R1888" s="89"/>
      <c r="S1888" s="89"/>
      <c r="T1888" s="89"/>
    </row>
    <row r="1889" spans="2:20" s="86" customFormat="1" ht="10.199999999999999">
      <c r="B1889" s="87"/>
      <c r="C1889" s="87"/>
      <c r="D1889" s="89"/>
      <c r="R1889" s="89"/>
      <c r="S1889" s="89"/>
      <c r="T1889" s="89"/>
    </row>
    <row r="1890" spans="2:20" s="86" customFormat="1" ht="10.199999999999999">
      <c r="B1890" s="87"/>
      <c r="C1890" s="87"/>
      <c r="D1890" s="89"/>
      <c r="R1890" s="89"/>
      <c r="S1890" s="89"/>
      <c r="T1890" s="89"/>
    </row>
    <row r="1891" spans="2:20" s="86" customFormat="1" ht="10.199999999999999">
      <c r="B1891" s="87"/>
      <c r="C1891" s="87"/>
      <c r="D1891" s="89"/>
      <c r="R1891" s="89"/>
      <c r="S1891" s="89"/>
      <c r="T1891" s="89"/>
    </row>
    <row r="1892" spans="2:20" s="86" customFormat="1" ht="10.199999999999999">
      <c r="B1892" s="87"/>
      <c r="C1892" s="87"/>
      <c r="D1892" s="89"/>
      <c r="R1892" s="89"/>
      <c r="S1892" s="89"/>
      <c r="T1892" s="89"/>
    </row>
    <row r="1893" spans="2:20" s="86" customFormat="1" ht="10.199999999999999">
      <c r="B1893" s="87"/>
      <c r="C1893" s="87"/>
      <c r="D1893" s="89"/>
      <c r="R1893" s="89"/>
      <c r="S1893" s="89"/>
      <c r="T1893" s="89"/>
    </row>
    <row r="1894" spans="2:20" s="86" customFormat="1" ht="10.199999999999999">
      <c r="B1894" s="87"/>
      <c r="C1894" s="87"/>
      <c r="D1894" s="89"/>
      <c r="R1894" s="89"/>
      <c r="S1894" s="89"/>
      <c r="T1894" s="89"/>
    </row>
    <row r="1895" spans="2:20" s="86" customFormat="1" ht="10.199999999999999">
      <c r="B1895" s="87"/>
      <c r="C1895" s="87"/>
      <c r="D1895" s="89"/>
      <c r="R1895" s="89"/>
      <c r="S1895" s="89"/>
      <c r="T1895" s="89"/>
    </row>
    <row r="1896" spans="2:20" s="86" customFormat="1" ht="10.199999999999999">
      <c r="B1896" s="87"/>
      <c r="C1896" s="87"/>
      <c r="D1896" s="89"/>
      <c r="R1896" s="89"/>
      <c r="S1896" s="89"/>
      <c r="T1896" s="89"/>
    </row>
    <row r="1897" spans="2:20" s="86" customFormat="1" ht="10.199999999999999">
      <c r="B1897" s="87"/>
      <c r="C1897" s="87"/>
      <c r="D1897" s="89"/>
      <c r="R1897" s="89"/>
      <c r="S1897" s="89"/>
      <c r="T1897" s="89"/>
    </row>
    <row r="1898" spans="2:20" s="86" customFormat="1" ht="10.199999999999999">
      <c r="B1898" s="87"/>
      <c r="C1898" s="87"/>
      <c r="D1898" s="89"/>
      <c r="R1898" s="89"/>
      <c r="S1898" s="89"/>
      <c r="T1898" s="89"/>
    </row>
    <row r="1899" spans="2:20" s="86" customFormat="1" ht="10.199999999999999">
      <c r="B1899" s="87"/>
      <c r="C1899" s="87"/>
      <c r="D1899" s="89"/>
      <c r="R1899" s="89"/>
      <c r="S1899" s="89"/>
      <c r="T1899" s="89"/>
    </row>
    <row r="1900" spans="2:20" s="86" customFormat="1" ht="10.199999999999999">
      <c r="B1900" s="87"/>
      <c r="C1900" s="87"/>
      <c r="D1900" s="89"/>
      <c r="R1900" s="89"/>
      <c r="S1900" s="89"/>
      <c r="T1900" s="89"/>
    </row>
    <row r="1901" spans="2:20" s="86" customFormat="1" ht="10.199999999999999">
      <c r="B1901" s="87"/>
      <c r="C1901" s="87"/>
      <c r="D1901" s="89"/>
      <c r="R1901" s="89"/>
      <c r="S1901" s="89"/>
      <c r="T1901" s="89"/>
    </row>
    <row r="1902" spans="2:20" s="86" customFormat="1" ht="10.199999999999999">
      <c r="B1902" s="87"/>
      <c r="C1902" s="87"/>
      <c r="D1902" s="89"/>
      <c r="R1902" s="89"/>
      <c r="S1902" s="89"/>
      <c r="T1902" s="89"/>
    </row>
    <row r="1903" spans="2:20" s="86" customFormat="1" ht="10.199999999999999">
      <c r="B1903" s="87"/>
      <c r="C1903" s="87"/>
      <c r="D1903" s="89"/>
      <c r="R1903" s="89"/>
      <c r="S1903" s="89"/>
      <c r="T1903" s="89"/>
    </row>
    <row r="1904" spans="2:20" s="86" customFormat="1" ht="10.199999999999999">
      <c r="B1904" s="87"/>
      <c r="C1904" s="87"/>
      <c r="D1904" s="89"/>
      <c r="R1904" s="89"/>
      <c r="S1904" s="89"/>
      <c r="T1904" s="89"/>
    </row>
    <row r="1905" spans="2:20" s="86" customFormat="1" ht="10.199999999999999">
      <c r="B1905" s="87"/>
      <c r="C1905" s="87"/>
      <c r="D1905" s="89"/>
      <c r="R1905" s="89"/>
      <c r="S1905" s="89"/>
      <c r="T1905" s="89"/>
    </row>
    <row r="1906" spans="2:20" s="86" customFormat="1" ht="10.199999999999999">
      <c r="B1906" s="87"/>
      <c r="C1906" s="87"/>
      <c r="D1906" s="89"/>
      <c r="R1906" s="89"/>
      <c r="S1906" s="89"/>
      <c r="T1906" s="89"/>
    </row>
    <row r="1907" spans="2:20" s="86" customFormat="1" ht="10.199999999999999">
      <c r="B1907" s="87"/>
      <c r="C1907" s="87"/>
      <c r="D1907" s="89"/>
      <c r="R1907" s="89"/>
      <c r="S1907" s="89"/>
      <c r="T1907" s="89"/>
    </row>
    <row r="1908" spans="2:20" s="86" customFormat="1" ht="10.199999999999999">
      <c r="B1908" s="87"/>
      <c r="C1908" s="87"/>
      <c r="D1908" s="89"/>
      <c r="R1908" s="89"/>
      <c r="S1908" s="89"/>
      <c r="T1908" s="89"/>
    </row>
    <row r="1909" spans="2:20" s="86" customFormat="1" ht="10.199999999999999">
      <c r="B1909" s="87"/>
      <c r="C1909" s="87"/>
      <c r="D1909" s="89"/>
      <c r="R1909" s="89"/>
      <c r="S1909" s="89"/>
      <c r="T1909" s="89"/>
    </row>
    <row r="1910" spans="2:20" s="86" customFormat="1" ht="10.199999999999999">
      <c r="B1910" s="87"/>
      <c r="C1910" s="87"/>
      <c r="D1910" s="89"/>
      <c r="R1910" s="89"/>
      <c r="S1910" s="89"/>
      <c r="T1910" s="89"/>
    </row>
    <row r="1911" spans="2:20" s="86" customFormat="1" ht="10.199999999999999">
      <c r="B1911" s="87"/>
      <c r="C1911" s="87"/>
      <c r="D1911" s="89"/>
      <c r="R1911" s="89"/>
      <c r="S1911" s="89"/>
      <c r="T1911" s="89"/>
    </row>
    <row r="1912" spans="2:20" s="86" customFormat="1" ht="10.199999999999999">
      <c r="B1912" s="87"/>
      <c r="C1912" s="87"/>
      <c r="D1912" s="89"/>
      <c r="R1912" s="89"/>
      <c r="S1912" s="89"/>
      <c r="T1912" s="89"/>
    </row>
    <row r="1913" spans="2:20" s="86" customFormat="1" ht="10.199999999999999">
      <c r="B1913" s="87"/>
      <c r="C1913" s="87"/>
      <c r="D1913" s="89"/>
      <c r="R1913" s="89"/>
      <c r="S1913" s="89"/>
      <c r="T1913" s="89"/>
    </row>
    <row r="1914" spans="2:20" s="86" customFormat="1" ht="10.199999999999999">
      <c r="B1914" s="87"/>
      <c r="C1914" s="87"/>
      <c r="D1914" s="89"/>
      <c r="R1914" s="89"/>
      <c r="S1914" s="89"/>
      <c r="T1914" s="89"/>
    </row>
    <row r="1915" spans="2:20" s="86" customFormat="1" ht="10.199999999999999">
      <c r="B1915" s="87"/>
      <c r="C1915" s="87"/>
      <c r="D1915" s="89"/>
      <c r="R1915" s="89"/>
      <c r="S1915" s="89"/>
      <c r="T1915" s="89"/>
    </row>
    <row r="1916" spans="2:20" s="86" customFormat="1" ht="10.199999999999999">
      <c r="B1916" s="87"/>
      <c r="C1916" s="87"/>
      <c r="D1916" s="89"/>
      <c r="R1916" s="89"/>
      <c r="S1916" s="89"/>
      <c r="T1916" s="89"/>
    </row>
    <row r="1917" spans="2:20" s="86" customFormat="1" ht="10.199999999999999">
      <c r="B1917" s="87"/>
      <c r="C1917" s="87"/>
      <c r="D1917" s="89"/>
      <c r="R1917" s="89"/>
      <c r="S1917" s="89"/>
      <c r="T1917" s="89"/>
    </row>
    <row r="1918" spans="2:20" s="86" customFormat="1" ht="10.199999999999999">
      <c r="B1918" s="87"/>
      <c r="C1918" s="87"/>
      <c r="D1918" s="89"/>
      <c r="R1918" s="89"/>
      <c r="S1918" s="89"/>
      <c r="T1918" s="89"/>
    </row>
    <row r="1919" spans="2:20" s="86" customFormat="1" ht="10.199999999999999">
      <c r="B1919" s="87"/>
      <c r="C1919" s="87"/>
      <c r="D1919" s="89"/>
      <c r="R1919" s="89"/>
      <c r="S1919" s="89"/>
      <c r="T1919" s="89"/>
    </row>
    <row r="1920" spans="2:20" s="86" customFormat="1" ht="10.199999999999999">
      <c r="B1920" s="87"/>
      <c r="C1920" s="87"/>
      <c r="D1920" s="89"/>
      <c r="R1920" s="89"/>
      <c r="S1920" s="89"/>
      <c r="T1920" s="89"/>
    </row>
    <row r="1921" spans="2:20" s="86" customFormat="1" ht="10.199999999999999">
      <c r="B1921" s="87"/>
      <c r="C1921" s="87"/>
      <c r="D1921" s="89"/>
      <c r="R1921" s="89"/>
      <c r="S1921" s="89"/>
      <c r="T1921" s="89"/>
    </row>
    <row r="1922" spans="2:20" s="86" customFormat="1" ht="10.199999999999999">
      <c r="B1922" s="87"/>
      <c r="C1922" s="87"/>
      <c r="D1922" s="89"/>
      <c r="R1922" s="89"/>
      <c r="S1922" s="89"/>
      <c r="T1922" s="89"/>
    </row>
    <row r="1923" spans="2:20" s="86" customFormat="1" ht="10.199999999999999">
      <c r="B1923" s="87"/>
      <c r="C1923" s="87"/>
      <c r="D1923" s="89"/>
      <c r="R1923" s="89"/>
      <c r="S1923" s="89"/>
      <c r="T1923" s="89"/>
    </row>
    <row r="1924" spans="2:20" s="86" customFormat="1" ht="10.199999999999999">
      <c r="B1924" s="87"/>
      <c r="C1924" s="87"/>
      <c r="D1924" s="89"/>
      <c r="R1924" s="89"/>
      <c r="S1924" s="89"/>
      <c r="T1924" s="89"/>
    </row>
    <row r="1925" spans="2:20" s="86" customFormat="1" ht="10.199999999999999">
      <c r="B1925" s="87"/>
      <c r="C1925" s="87"/>
      <c r="D1925" s="89"/>
      <c r="R1925" s="89"/>
      <c r="S1925" s="89"/>
      <c r="T1925" s="89"/>
    </row>
    <row r="1926" spans="2:20" s="86" customFormat="1" ht="10.199999999999999">
      <c r="B1926" s="87"/>
      <c r="C1926" s="87"/>
      <c r="D1926" s="89"/>
      <c r="R1926" s="89"/>
      <c r="S1926" s="89"/>
      <c r="T1926" s="89"/>
    </row>
    <row r="1927" spans="2:20" s="86" customFormat="1" ht="10.199999999999999">
      <c r="B1927" s="87"/>
      <c r="C1927" s="87"/>
      <c r="D1927" s="89"/>
      <c r="R1927" s="89"/>
      <c r="S1927" s="89"/>
      <c r="T1927" s="89"/>
    </row>
    <row r="1928" spans="2:20" s="86" customFormat="1" ht="10.199999999999999">
      <c r="B1928" s="87"/>
      <c r="C1928" s="87"/>
      <c r="D1928" s="89"/>
      <c r="R1928" s="89"/>
      <c r="S1928" s="89"/>
      <c r="T1928" s="89"/>
    </row>
    <row r="1929" spans="2:20" s="86" customFormat="1" ht="10.199999999999999">
      <c r="B1929" s="87"/>
      <c r="C1929" s="87"/>
      <c r="D1929" s="89"/>
      <c r="R1929" s="89"/>
      <c r="S1929" s="89"/>
      <c r="T1929" s="89"/>
    </row>
    <row r="1930" spans="2:20" s="86" customFormat="1" ht="10.199999999999999">
      <c r="B1930" s="87"/>
      <c r="C1930" s="87"/>
      <c r="D1930" s="89"/>
      <c r="R1930" s="89"/>
      <c r="S1930" s="89"/>
      <c r="T1930" s="89"/>
    </row>
    <row r="1931" spans="2:20" s="86" customFormat="1" ht="10.199999999999999">
      <c r="B1931" s="87"/>
      <c r="C1931" s="87"/>
      <c r="D1931" s="89"/>
      <c r="R1931" s="89"/>
      <c r="S1931" s="89"/>
      <c r="T1931" s="89"/>
    </row>
    <row r="1932" spans="2:20" s="86" customFormat="1" ht="10.199999999999999">
      <c r="B1932" s="87"/>
      <c r="C1932" s="87"/>
      <c r="D1932" s="89"/>
      <c r="R1932" s="89"/>
      <c r="S1932" s="89"/>
      <c r="T1932" s="89"/>
    </row>
    <row r="1933" spans="2:20" s="86" customFormat="1" ht="10.199999999999999">
      <c r="B1933" s="87"/>
      <c r="C1933" s="87"/>
      <c r="D1933" s="89"/>
      <c r="R1933" s="89"/>
      <c r="S1933" s="89"/>
      <c r="T1933" s="89"/>
    </row>
    <row r="1934" spans="2:20" s="86" customFormat="1" ht="10.199999999999999">
      <c r="B1934" s="87"/>
      <c r="C1934" s="87"/>
      <c r="D1934" s="89"/>
      <c r="R1934" s="89"/>
      <c r="S1934" s="89"/>
      <c r="T1934" s="89"/>
    </row>
    <row r="1935" spans="2:20" s="86" customFormat="1" ht="10.199999999999999">
      <c r="B1935" s="87"/>
      <c r="C1935" s="87"/>
      <c r="D1935" s="89"/>
      <c r="R1935" s="89"/>
      <c r="S1935" s="89"/>
      <c r="T1935" s="89"/>
    </row>
    <row r="1936" spans="2:20" s="86" customFormat="1" ht="10.199999999999999">
      <c r="B1936" s="87"/>
      <c r="C1936" s="87"/>
      <c r="D1936" s="89"/>
      <c r="R1936" s="89"/>
      <c r="S1936" s="89"/>
      <c r="T1936" s="89"/>
    </row>
    <row r="1937" spans="2:20" s="86" customFormat="1" ht="10.199999999999999">
      <c r="B1937" s="87"/>
      <c r="C1937" s="87"/>
      <c r="D1937" s="89"/>
      <c r="R1937" s="89"/>
      <c r="S1937" s="89"/>
      <c r="T1937" s="89"/>
    </row>
    <row r="1938" spans="2:20" s="86" customFormat="1" ht="10.199999999999999">
      <c r="B1938" s="87"/>
      <c r="C1938" s="87"/>
      <c r="D1938" s="89"/>
      <c r="R1938" s="89"/>
      <c r="S1938" s="89"/>
      <c r="T1938" s="89"/>
    </row>
    <row r="1939" spans="2:20" s="86" customFormat="1" ht="10.199999999999999">
      <c r="B1939" s="87"/>
      <c r="C1939" s="87"/>
      <c r="D1939" s="89"/>
      <c r="R1939" s="89"/>
      <c r="S1939" s="89"/>
      <c r="T1939" s="89"/>
    </row>
    <row r="1940" spans="2:20" s="86" customFormat="1" ht="10.199999999999999">
      <c r="B1940" s="87"/>
      <c r="C1940" s="87"/>
      <c r="D1940" s="89"/>
      <c r="R1940" s="89"/>
      <c r="S1940" s="89"/>
      <c r="T1940" s="89"/>
    </row>
    <row r="1941" spans="2:20" s="86" customFormat="1" ht="10.199999999999999">
      <c r="B1941" s="87"/>
      <c r="C1941" s="87"/>
      <c r="D1941" s="89"/>
      <c r="R1941" s="89"/>
      <c r="S1941" s="89"/>
      <c r="T1941" s="89"/>
    </row>
    <row r="1942" spans="2:20" s="86" customFormat="1" ht="10.199999999999999">
      <c r="B1942" s="87"/>
      <c r="C1942" s="87"/>
      <c r="D1942" s="89"/>
      <c r="R1942" s="89"/>
      <c r="S1942" s="89"/>
      <c r="T1942" s="89"/>
    </row>
    <row r="1943" spans="2:20" s="86" customFormat="1" ht="10.199999999999999">
      <c r="B1943" s="87"/>
      <c r="C1943" s="87"/>
      <c r="D1943" s="89"/>
      <c r="R1943" s="89"/>
      <c r="S1943" s="89"/>
      <c r="T1943" s="89"/>
    </row>
    <row r="1944" spans="2:20" s="86" customFormat="1" ht="10.199999999999999">
      <c r="B1944" s="87"/>
      <c r="C1944" s="87"/>
      <c r="D1944" s="89"/>
      <c r="R1944" s="89"/>
      <c r="S1944" s="89"/>
      <c r="T1944" s="89"/>
    </row>
    <row r="1945" spans="2:20" s="86" customFormat="1" ht="10.199999999999999">
      <c r="B1945" s="87"/>
      <c r="C1945" s="87"/>
      <c r="D1945" s="89"/>
      <c r="R1945" s="89"/>
      <c r="S1945" s="89"/>
      <c r="T1945" s="89"/>
    </row>
    <row r="1946" spans="2:20" s="86" customFormat="1" ht="10.199999999999999">
      <c r="B1946" s="87"/>
      <c r="C1946" s="87"/>
      <c r="D1946" s="89"/>
      <c r="R1946" s="89"/>
      <c r="S1946" s="89"/>
      <c r="T1946" s="89"/>
    </row>
    <row r="1947" spans="2:20" s="86" customFormat="1" ht="10.199999999999999">
      <c r="B1947" s="87"/>
      <c r="C1947" s="87"/>
      <c r="D1947" s="89"/>
      <c r="R1947" s="89"/>
      <c r="S1947" s="89"/>
      <c r="T1947" s="89"/>
    </row>
    <row r="1948" spans="2:20" s="86" customFormat="1" ht="10.199999999999999">
      <c r="B1948" s="87"/>
      <c r="C1948" s="87"/>
      <c r="D1948" s="89"/>
      <c r="R1948" s="89"/>
      <c r="S1948" s="89"/>
      <c r="T1948" s="89"/>
    </row>
    <row r="1949" spans="2:20" s="86" customFormat="1" ht="10.199999999999999">
      <c r="B1949" s="87"/>
      <c r="C1949" s="87"/>
      <c r="D1949" s="89"/>
      <c r="R1949" s="89"/>
      <c r="S1949" s="89"/>
      <c r="T1949" s="89"/>
    </row>
    <row r="1950" spans="2:20" s="86" customFormat="1" ht="10.199999999999999">
      <c r="B1950" s="87"/>
      <c r="C1950" s="87"/>
      <c r="D1950" s="89"/>
      <c r="R1950" s="89"/>
      <c r="S1950" s="89"/>
      <c r="T1950" s="89"/>
    </row>
    <row r="1951" spans="2:20" s="86" customFormat="1" ht="10.199999999999999">
      <c r="B1951" s="87"/>
      <c r="C1951" s="87"/>
      <c r="D1951" s="89"/>
      <c r="R1951" s="89"/>
      <c r="S1951" s="89"/>
      <c r="T1951" s="89"/>
    </row>
    <row r="1952" spans="2:20" s="86" customFormat="1" ht="10.199999999999999">
      <c r="B1952" s="87"/>
      <c r="C1952" s="87"/>
      <c r="D1952" s="89"/>
      <c r="R1952" s="89"/>
      <c r="S1952" s="89"/>
      <c r="T1952" s="89"/>
    </row>
    <row r="1953" spans="2:20" s="86" customFormat="1" ht="10.199999999999999">
      <c r="B1953" s="87"/>
      <c r="C1953" s="87"/>
      <c r="D1953" s="89"/>
      <c r="R1953" s="89"/>
      <c r="S1953" s="89"/>
      <c r="T1953" s="89"/>
    </row>
    <row r="1954" spans="2:20" s="86" customFormat="1" ht="10.199999999999999">
      <c r="B1954" s="87"/>
      <c r="C1954" s="87"/>
      <c r="D1954" s="89"/>
      <c r="R1954" s="89"/>
      <c r="S1954" s="89"/>
      <c r="T1954" s="89"/>
    </row>
    <row r="1955" spans="2:20" s="86" customFormat="1" ht="10.199999999999999">
      <c r="B1955" s="87"/>
      <c r="C1955" s="87"/>
      <c r="D1955" s="89"/>
      <c r="R1955" s="89"/>
      <c r="S1955" s="89"/>
      <c r="T1955" s="89"/>
    </row>
    <row r="1956" spans="2:20" s="86" customFormat="1" ht="10.199999999999999">
      <c r="B1956" s="87"/>
      <c r="C1956" s="87"/>
      <c r="D1956" s="89"/>
      <c r="R1956" s="89"/>
      <c r="S1956" s="89"/>
      <c r="T1956" s="89"/>
    </row>
    <row r="1957" spans="2:20" s="86" customFormat="1" ht="10.199999999999999">
      <c r="B1957" s="87"/>
      <c r="C1957" s="87"/>
      <c r="D1957" s="89"/>
      <c r="R1957" s="89"/>
      <c r="S1957" s="89"/>
      <c r="T1957" s="89"/>
    </row>
    <row r="1958" spans="2:20" s="86" customFormat="1" ht="10.199999999999999">
      <c r="B1958" s="87"/>
      <c r="C1958" s="87"/>
      <c r="D1958" s="89"/>
      <c r="R1958" s="89"/>
      <c r="S1958" s="89"/>
      <c r="T1958" s="89"/>
    </row>
    <row r="1959" spans="2:20" s="86" customFormat="1" ht="10.199999999999999">
      <c r="B1959" s="87"/>
      <c r="C1959" s="87"/>
      <c r="D1959" s="89"/>
      <c r="R1959" s="89"/>
      <c r="S1959" s="89"/>
      <c r="T1959" s="89"/>
    </row>
    <row r="1960" spans="2:20" s="86" customFormat="1" ht="10.199999999999999">
      <c r="B1960" s="87"/>
      <c r="C1960" s="87"/>
      <c r="D1960" s="89"/>
      <c r="R1960" s="89"/>
      <c r="S1960" s="89"/>
      <c r="T1960" s="89"/>
    </row>
    <row r="1961" spans="2:20" s="86" customFormat="1" ht="10.199999999999999">
      <c r="B1961" s="87"/>
      <c r="C1961" s="87"/>
      <c r="D1961" s="89"/>
      <c r="R1961" s="89"/>
      <c r="S1961" s="89"/>
      <c r="T1961" s="89"/>
    </row>
    <row r="1962" spans="2:20" s="86" customFormat="1" ht="10.199999999999999">
      <c r="B1962" s="87"/>
      <c r="C1962" s="87"/>
      <c r="D1962" s="89"/>
      <c r="R1962" s="89"/>
      <c r="S1962" s="89"/>
      <c r="T1962" s="89"/>
    </row>
    <row r="1963" spans="2:20" s="86" customFormat="1" ht="10.199999999999999">
      <c r="B1963" s="87"/>
      <c r="C1963" s="87"/>
      <c r="D1963" s="89"/>
      <c r="R1963" s="89"/>
      <c r="S1963" s="89"/>
      <c r="T1963" s="89"/>
    </row>
    <row r="1964" spans="2:20" s="86" customFormat="1" ht="10.199999999999999">
      <c r="B1964" s="87"/>
      <c r="C1964" s="87"/>
      <c r="D1964" s="89"/>
      <c r="R1964" s="89"/>
      <c r="S1964" s="89"/>
      <c r="T1964" s="89"/>
    </row>
    <row r="1965" spans="2:20" s="86" customFormat="1" ht="10.199999999999999">
      <c r="B1965" s="87"/>
      <c r="C1965" s="87"/>
      <c r="D1965" s="89"/>
      <c r="R1965" s="89"/>
      <c r="S1965" s="89"/>
      <c r="T1965" s="89"/>
    </row>
    <row r="1966" spans="2:20" s="86" customFormat="1" ht="10.199999999999999">
      <c r="B1966" s="87"/>
      <c r="C1966" s="87"/>
      <c r="D1966" s="89"/>
      <c r="R1966" s="89"/>
      <c r="S1966" s="89"/>
      <c r="T1966" s="89"/>
    </row>
    <row r="1967" spans="2:20" s="86" customFormat="1" ht="10.199999999999999">
      <c r="B1967" s="87"/>
      <c r="C1967" s="87"/>
      <c r="D1967" s="89"/>
      <c r="R1967" s="89"/>
      <c r="S1967" s="89"/>
      <c r="T1967" s="89"/>
    </row>
    <row r="1968" spans="2:20" s="86" customFormat="1" ht="10.199999999999999">
      <c r="B1968" s="87"/>
      <c r="C1968" s="87"/>
      <c r="D1968" s="89"/>
      <c r="R1968" s="89"/>
      <c r="S1968" s="89"/>
      <c r="T1968" s="89"/>
    </row>
    <row r="1969" spans="2:20" s="86" customFormat="1" ht="10.199999999999999">
      <c r="B1969" s="87"/>
      <c r="C1969" s="87"/>
      <c r="D1969" s="89"/>
      <c r="R1969" s="89"/>
      <c r="S1969" s="89"/>
      <c r="T1969" s="89"/>
    </row>
    <row r="1970" spans="2:20" s="86" customFormat="1" ht="10.199999999999999">
      <c r="B1970" s="87"/>
      <c r="C1970" s="87"/>
      <c r="D1970" s="89"/>
      <c r="R1970" s="89"/>
      <c r="S1970" s="89"/>
      <c r="T1970" s="89"/>
    </row>
    <row r="1971" spans="2:20" s="86" customFormat="1" ht="10.199999999999999">
      <c r="B1971" s="87"/>
      <c r="C1971" s="87"/>
      <c r="D1971" s="89"/>
      <c r="R1971" s="89"/>
      <c r="S1971" s="89"/>
      <c r="T1971" s="89"/>
    </row>
    <row r="1972" spans="2:20" s="86" customFormat="1" ht="10.199999999999999">
      <c r="B1972" s="87"/>
      <c r="C1972" s="87"/>
      <c r="D1972" s="89"/>
      <c r="R1972" s="89"/>
      <c r="S1972" s="89"/>
      <c r="T1972" s="89"/>
    </row>
    <row r="1973" spans="2:20" s="86" customFormat="1" ht="10.199999999999999">
      <c r="B1973" s="87"/>
      <c r="C1973" s="87"/>
      <c r="D1973" s="89"/>
      <c r="R1973" s="89"/>
      <c r="S1973" s="89"/>
      <c r="T1973" s="89"/>
    </row>
    <row r="1974" spans="2:20" s="86" customFormat="1" ht="10.199999999999999">
      <c r="B1974" s="87"/>
      <c r="C1974" s="87"/>
      <c r="D1974" s="89"/>
      <c r="R1974" s="89"/>
      <c r="S1974" s="89"/>
      <c r="T1974" s="89"/>
    </row>
    <row r="1975" spans="2:20" s="86" customFormat="1" ht="10.199999999999999">
      <c r="B1975" s="87"/>
      <c r="C1975" s="87"/>
      <c r="D1975" s="89"/>
      <c r="R1975" s="89"/>
      <c r="S1975" s="89"/>
      <c r="T1975" s="89"/>
    </row>
    <row r="1976" spans="2:20" s="86" customFormat="1" ht="10.199999999999999">
      <c r="B1976" s="87"/>
      <c r="C1976" s="87"/>
      <c r="D1976" s="89"/>
      <c r="R1976" s="89"/>
      <c r="S1976" s="89"/>
      <c r="T1976" s="89"/>
    </row>
    <row r="1977" spans="2:20" s="86" customFormat="1" ht="10.199999999999999">
      <c r="B1977" s="87"/>
      <c r="C1977" s="87"/>
      <c r="D1977" s="89"/>
      <c r="R1977" s="89"/>
      <c r="S1977" s="89"/>
      <c r="T1977" s="89"/>
    </row>
    <row r="1978" spans="2:20" s="86" customFormat="1" ht="10.199999999999999">
      <c r="B1978" s="87"/>
      <c r="C1978" s="87"/>
      <c r="D1978" s="89"/>
      <c r="R1978" s="89"/>
      <c r="S1978" s="89"/>
      <c r="T1978" s="89"/>
    </row>
    <row r="1979" spans="2:20" s="86" customFormat="1" ht="10.199999999999999">
      <c r="B1979" s="87"/>
      <c r="C1979" s="87"/>
      <c r="D1979" s="89"/>
      <c r="R1979" s="89"/>
      <c r="S1979" s="89"/>
      <c r="T1979" s="89"/>
    </row>
    <row r="1980" spans="2:20" s="86" customFormat="1" ht="10.199999999999999">
      <c r="B1980" s="87"/>
      <c r="C1980" s="87"/>
      <c r="D1980" s="89"/>
      <c r="R1980" s="89"/>
      <c r="S1980" s="89"/>
      <c r="T1980" s="89"/>
    </row>
    <row r="1981" spans="2:20" s="86" customFormat="1" ht="10.199999999999999">
      <c r="B1981" s="87"/>
      <c r="C1981" s="87"/>
      <c r="D1981" s="89"/>
      <c r="R1981" s="89"/>
      <c r="S1981" s="89"/>
      <c r="T1981" s="89"/>
    </row>
    <row r="1982" spans="2:20" s="86" customFormat="1" ht="10.199999999999999">
      <c r="B1982" s="87"/>
      <c r="C1982" s="87"/>
      <c r="D1982" s="89"/>
      <c r="R1982" s="89"/>
      <c r="S1982" s="89"/>
      <c r="T1982" s="89"/>
    </row>
    <row r="1983" spans="2:20" s="86" customFormat="1" ht="10.199999999999999">
      <c r="B1983" s="87"/>
      <c r="C1983" s="87"/>
      <c r="D1983" s="89"/>
      <c r="R1983" s="89"/>
      <c r="S1983" s="89"/>
      <c r="T1983" s="89"/>
    </row>
    <row r="1984" spans="2:20" s="86" customFormat="1" ht="10.199999999999999">
      <c r="B1984" s="87"/>
      <c r="C1984" s="87"/>
      <c r="D1984" s="89"/>
      <c r="R1984" s="89"/>
      <c r="S1984" s="89"/>
      <c r="T1984" s="89"/>
    </row>
    <row r="1985" spans="2:20" s="86" customFormat="1" ht="10.199999999999999">
      <c r="B1985" s="87"/>
      <c r="C1985" s="87"/>
      <c r="D1985" s="89"/>
      <c r="R1985" s="89"/>
      <c r="S1985" s="89"/>
      <c r="T1985" s="89"/>
    </row>
    <row r="1986" spans="2:20" s="86" customFormat="1" ht="10.199999999999999">
      <c r="B1986" s="87"/>
      <c r="C1986" s="87"/>
      <c r="D1986" s="89"/>
      <c r="R1986" s="89"/>
      <c r="S1986" s="89"/>
      <c r="T1986" s="89"/>
    </row>
    <row r="1987" spans="2:20" s="86" customFormat="1" ht="10.199999999999999">
      <c r="B1987" s="87"/>
      <c r="C1987" s="87"/>
      <c r="D1987" s="89"/>
      <c r="R1987" s="89"/>
      <c r="S1987" s="89"/>
      <c r="T1987" s="89"/>
    </row>
    <row r="1988" spans="2:20" s="86" customFormat="1" ht="10.199999999999999">
      <c r="B1988" s="87"/>
      <c r="C1988" s="87"/>
      <c r="D1988" s="89"/>
      <c r="R1988" s="89"/>
      <c r="S1988" s="89"/>
      <c r="T1988" s="89"/>
    </row>
    <row r="1989" spans="2:20" s="86" customFormat="1" ht="10.199999999999999">
      <c r="B1989" s="87"/>
      <c r="C1989" s="87"/>
      <c r="D1989" s="89"/>
      <c r="R1989" s="89"/>
      <c r="S1989" s="89"/>
      <c r="T1989" s="89"/>
    </row>
    <row r="1990" spans="2:20" s="86" customFormat="1" ht="10.199999999999999">
      <c r="B1990" s="87"/>
      <c r="C1990" s="87"/>
      <c r="D1990" s="89"/>
      <c r="R1990" s="89"/>
      <c r="S1990" s="89"/>
      <c r="T1990" s="89"/>
    </row>
    <row r="1991" spans="2:20" s="86" customFormat="1" ht="10.199999999999999">
      <c r="B1991" s="87"/>
      <c r="C1991" s="87"/>
      <c r="D1991" s="89"/>
      <c r="R1991" s="89"/>
      <c r="S1991" s="89"/>
      <c r="T1991" s="89"/>
    </row>
    <row r="1992" spans="2:20" s="86" customFormat="1" ht="10.199999999999999">
      <c r="B1992" s="87"/>
      <c r="C1992" s="87"/>
      <c r="D1992" s="89"/>
      <c r="R1992" s="89"/>
      <c r="S1992" s="89"/>
      <c r="T1992" s="89"/>
    </row>
    <row r="1993" spans="2:20" s="86" customFormat="1" ht="10.199999999999999">
      <c r="B1993" s="87"/>
      <c r="C1993" s="87"/>
      <c r="D1993" s="89"/>
      <c r="R1993" s="89"/>
      <c r="S1993" s="89"/>
      <c r="T1993" s="89"/>
    </row>
    <row r="1994" spans="2:20" s="86" customFormat="1" ht="10.199999999999999">
      <c r="B1994" s="87"/>
      <c r="C1994" s="87"/>
      <c r="D1994" s="89"/>
      <c r="R1994" s="89"/>
      <c r="S1994" s="89"/>
      <c r="T1994" s="89"/>
    </row>
    <row r="1995" spans="2:20" s="86" customFormat="1" ht="10.199999999999999">
      <c r="B1995" s="87"/>
      <c r="C1995" s="87"/>
      <c r="D1995" s="89"/>
      <c r="R1995" s="89"/>
      <c r="S1995" s="89"/>
      <c r="T1995" s="89"/>
    </row>
    <row r="1996" spans="2:20" s="86" customFormat="1" ht="10.199999999999999">
      <c r="B1996" s="87"/>
      <c r="C1996" s="87"/>
      <c r="D1996" s="89"/>
      <c r="R1996" s="89"/>
      <c r="S1996" s="89"/>
      <c r="T1996" s="89"/>
    </row>
    <row r="1997" spans="2:20" s="86" customFormat="1" ht="10.199999999999999">
      <c r="B1997" s="87"/>
      <c r="C1997" s="87"/>
      <c r="D1997" s="89"/>
      <c r="R1997" s="89"/>
      <c r="S1997" s="89"/>
      <c r="T1997" s="89"/>
    </row>
    <row r="1998" spans="2:20" s="86" customFormat="1" ht="10.199999999999999">
      <c r="B1998" s="87"/>
      <c r="C1998" s="87"/>
      <c r="D1998" s="89"/>
      <c r="R1998" s="89"/>
      <c r="S1998" s="89"/>
      <c r="T1998" s="89"/>
    </row>
    <row r="1999" spans="2:20" s="86" customFormat="1" ht="10.199999999999999">
      <c r="B1999" s="87"/>
      <c r="C1999" s="87"/>
      <c r="D1999" s="89"/>
      <c r="R1999" s="89"/>
      <c r="S1999" s="89"/>
      <c r="T1999" s="89"/>
    </row>
    <row r="2000" spans="2:20" s="86" customFormat="1" ht="10.199999999999999">
      <c r="B2000" s="87"/>
      <c r="C2000" s="87"/>
      <c r="D2000" s="89"/>
      <c r="R2000" s="89"/>
      <c r="S2000" s="89"/>
      <c r="T2000" s="89"/>
    </row>
    <row r="2001" spans="2:20" s="86" customFormat="1" ht="10.199999999999999">
      <c r="B2001" s="87"/>
      <c r="C2001" s="87"/>
      <c r="D2001" s="89"/>
      <c r="R2001" s="89"/>
      <c r="S2001" s="89"/>
      <c r="T2001" s="89"/>
    </row>
    <row r="2002" spans="2:20" s="86" customFormat="1" ht="10.199999999999999">
      <c r="B2002" s="87"/>
      <c r="C2002" s="87"/>
      <c r="D2002" s="89"/>
      <c r="R2002" s="89"/>
      <c r="S2002" s="89"/>
      <c r="T2002" s="89"/>
    </row>
    <row r="2003" spans="2:20" s="86" customFormat="1" ht="10.199999999999999">
      <c r="B2003" s="87"/>
      <c r="C2003" s="87"/>
      <c r="D2003" s="89"/>
      <c r="R2003" s="89"/>
      <c r="S2003" s="89"/>
      <c r="T2003" s="89"/>
    </row>
    <row r="2004" spans="2:20" s="86" customFormat="1" ht="10.199999999999999">
      <c r="B2004" s="87"/>
      <c r="C2004" s="87"/>
      <c r="D2004" s="89"/>
      <c r="R2004" s="89"/>
      <c r="S2004" s="89"/>
      <c r="T2004" s="89"/>
    </row>
    <row r="2005" spans="2:20" s="86" customFormat="1" ht="10.199999999999999">
      <c r="B2005" s="87"/>
      <c r="C2005" s="87"/>
      <c r="D2005" s="89"/>
      <c r="R2005" s="89"/>
      <c r="S2005" s="89"/>
      <c r="T2005" s="89"/>
    </row>
    <row r="2006" spans="2:20" s="86" customFormat="1" ht="10.199999999999999">
      <c r="B2006" s="87"/>
      <c r="C2006" s="87"/>
      <c r="D2006" s="89"/>
      <c r="R2006" s="89"/>
      <c r="S2006" s="89"/>
      <c r="T2006" s="89"/>
    </row>
    <row r="2007" spans="2:20" s="86" customFormat="1" ht="10.199999999999999">
      <c r="B2007" s="87"/>
      <c r="C2007" s="87"/>
      <c r="D2007" s="89"/>
      <c r="R2007" s="89"/>
      <c r="S2007" s="89"/>
      <c r="T2007" s="89"/>
    </row>
    <row r="2008" spans="2:20" s="86" customFormat="1" ht="10.199999999999999">
      <c r="B2008" s="87"/>
      <c r="C2008" s="87"/>
      <c r="D2008" s="89"/>
      <c r="R2008" s="89"/>
      <c r="S2008" s="89"/>
      <c r="T2008" s="89"/>
    </row>
    <row r="2009" spans="2:20" s="86" customFormat="1" ht="10.199999999999999">
      <c r="B2009" s="87"/>
      <c r="C2009" s="87"/>
      <c r="D2009" s="89"/>
      <c r="R2009" s="89"/>
      <c r="S2009" s="89"/>
      <c r="T2009" s="89"/>
    </row>
    <row r="2010" spans="2:20" s="86" customFormat="1" ht="10.199999999999999">
      <c r="B2010" s="87"/>
      <c r="C2010" s="87"/>
      <c r="D2010" s="89"/>
      <c r="R2010" s="89"/>
      <c r="S2010" s="89"/>
      <c r="T2010" s="89"/>
    </row>
    <row r="2011" spans="2:20" s="86" customFormat="1" ht="10.199999999999999">
      <c r="B2011" s="87"/>
      <c r="C2011" s="87"/>
      <c r="D2011" s="89"/>
      <c r="R2011" s="89"/>
      <c r="S2011" s="89"/>
      <c r="T2011" s="89"/>
    </row>
    <row r="2012" spans="2:20" s="86" customFormat="1" ht="10.199999999999999">
      <c r="B2012" s="87"/>
      <c r="C2012" s="87"/>
      <c r="D2012" s="89"/>
      <c r="R2012" s="89"/>
      <c r="S2012" s="89"/>
      <c r="T2012" s="89"/>
    </row>
    <row r="2013" spans="2:20" s="86" customFormat="1" ht="10.199999999999999">
      <c r="B2013" s="87"/>
      <c r="C2013" s="87"/>
      <c r="D2013" s="89"/>
      <c r="R2013" s="89"/>
      <c r="S2013" s="89"/>
      <c r="T2013" s="89"/>
    </row>
    <row r="2014" spans="2:20" s="86" customFormat="1" ht="10.199999999999999">
      <c r="B2014" s="87"/>
      <c r="C2014" s="87"/>
      <c r="D2014" s="89"/>
      <c r="R2014" s="89"/>
      <c r="S2014" s="89"/>
      <c r="T2014" s="89"/>
    </row>
    <row r="2015" spans="2:20" s="86" customFormat="1" ht="10.199999999999999">
      <c r="B2015" s="87"/>
      <c r="C2015" s="87"/>
      <c r="D2015" s="89"/>
      <c r="R2015" s="89"/>
      <c r="S2015" s="89"/>
      <c r="T2015" s="89"/>
    </row>
    <row r="2016" spans="2:20" s="86" customFormat="1" ht="10.199999999999999">
      <c r="B2016" s="87"/>
      <c r="C2016" s="87"/>
      <c r="D2016" s="89"/>
      <c r="R2016" s="89"/>
      <c r="S2016" s="89"/>
      <c r="T2016" s="89"/>
    </row>
    <row r="2017" spans="2:20" s="86" customFormat="1" ht="10.199999999999999">
      <c r="B2017" s="87"/>
      <c r="C2017" s="87"/>
      <c r="D2017" s="89"/>
      <c r="R2017" s="89"/>
      <c r="S2017" s="89"/>
      <c r="T2017" s="89"/>
    </row>
    <row r="2018" spans="2:20" s="86" customFormat="1" ht="10.199999999999999">
      <c r="B2018" s="87"/>
      <c r="C2018" s="87"/>
      <c r="D2018" s="89"/>
      <c r="R2018" s="89"/>
      <c r="S2018" s="89"/>
      <c r="T2018" s="89"/>
    </row>
    <row r="2019" spans="2:20" s="86" customFormat="1" ht="10.199999999999999">
      <c r="B2019" s="87"/>
      <c r="C2019" s="87"/>
      <c r="D2019" s="89"/>
      <c r="R2019" s="89"/>
      <c r="S2019" s="89"/>
      <c r="T2019" s="89"/>
    </row>
    <row r="2020" spans="2:20" s="86" customFormat="1" ht="10.199999999999999">
      <c r="B2020" s="87"/>
      <c r="C2020" s="87"/>
      <c r="D2020" s="89"/>
      <c r="R2020" s="89"/>
      <c r="S2020" s="89"/>
      <c r="T2020" s="89"/>
    </row>
    <row r="2021" spans="2:20" s="86" customFormat="1" ht="10.199999999999999">
      <c r="B2021" s="87"/>
      <c r="C2021" s="87"/>
      <c r="D2021" s="89"/>
      <c r="R2021" s="89"/>
      <c r="S2021" s="89"/>
      <c r="T2021" s="89"/>
    </row>
    <row r="2022" spans="2:20" s="86" customFormat="1" ht="10.199999999999999">
      <c r="B2022" s="87"/>
      <c r="C2022" s="87"/>
      <c r="D2022" s="89"/>
      <c r="R2022" s="89"/>
      <c r="S2022" s="89"/>
      <c r="T2022" s="89"/>
    </row>
    <row r="2023" spans="2:20" s="86" customFormat="1" ht="10.199999999999999">
      <c r="B2023" s="87"/>
      <c r="C2023" s="87"/>
      <c r="D2023" s="89"/>
      <c r="R2023" s="89"/>
      <c r="S2023" s="89"/>
      <c r="T2023" s="89"/>
    </row>
    <row r="2024" spans="2:20" s="86" customFormat="1" ht="10.199999999999999">
      <c r="B2024" s="87"/>
      <c r="C2024" s="87"/>
      <c r="D2024" s="89"/>
      <c r="R2024" s="89"/>
      <c r="S2024" s="89"/>
      <c r="T2024" s="89"/>
    </row>
    <row r="2025" spans="2:20" s="86" customFormat="1" ht="10.199999999999999">
      <c r="B2025" s="87"/>
      <c r="C2025" s="87"/>
      <c r="D2025" s="89"/>
      <c r="R2025" s="89"/>
      <c r="S2025" s="89"/>
      <c r="T2025" s="89"/>
    </row>
    <row r="2026" spans="2:20" s="86" customFormat="1" ht="10.199999999999999">
      <c r="B2026" s="87"/>
      <c r="C2026" s="87"/>
      <c r="D2026" s="89"/>
      <c r="R2026" s="89"/>
      <c r="S2026" s="89"/>
      <c r="T2026" s="89"/>
    </row>
    <row r="2027" spans="2:20" s="86" customFormat="1" ht="10.199999999999999">
      <c r="B2027" s="87"/>
      <c r="C2027" s="87"/>
      <c r="D2027" s="89"/>
      <c r="R2027" s="89"/>
      <c r="S2027" s="89"/>
      <c r="T2027" s="89"/>
    </row>
    <row r="2028" spans="2:20" s="86" customFormat="1" ht="10.199999999999999">
      <c r="B2028" s="87"/>
      <c r="C2028" s="87"/>
      <c r="D2028" s="89"/>
      <c r="R2028" s="89"/>
      <c r="S2028" s="89"/>
      <c r="T2028" s="89"/>
    </row>
    <row r="2029" spans="2:20" s="86" customFormat="1" ht="10.199999999999999">
      <c r="B2029" s="87"/>
      <c r="C2029" s="87"/>
      <c r="D2029" s="89"/>
      <c r="R2029" s="89"/>
      <c r="S2029" s="89"/>
      <c r="T2029" s="89"/>
    </row>
    <row r="2030" spans="2:20" s="86" customFormat="1" ht="10.199999999999999">
      <c r="B2030" s="87"/>
      <c r="C2030" s="87"/>
      <c r="D2030" s="89"/>
      <c r="R2030" s="89"/>
      <c r="S2030" s="89"/>
      <c r="T2030" s="89"/>
    </row>
    <row r="2031" spans="2:20" s="86" customFormat="1" ht="10.199999999999999">
      <c r="B2031" s="87"/>
      <c r="C2031" s="87"/>
      <c r="D2031" s="89"/>
      <c r="R2031" s="89"/>
      <c r="S2031" s="89"/>
      <c r="T2031" s="89"/>
    </row>
    <row r="2032" spans="2:20" s="86" customFormat="1" ht="10.199999999999999">
      <c r="B2032" s="87"/>
      <c r="C2032" s="87"/>
      <c r="D2032" s="89"/>
      <c r="R2032" s="89"/>
      <c r="S2032" s="89"/>
      <c r="T2032" s="89"/>
    </row>
    <row r="2033" spans="2:20" s="86" customFormat="1" ht="10.199999999999999">
      <c r="B2033" s="87"/>
      <c r="C2033" s="87"/>
      <c r="D2033" s="89"/>
      <c r="R2033" s="89"/>
      <c r="S2033" s="89"/>
      <c r="T2033" s="89"/>
    </row>
    <row r="2034" spans="2:20" s="86" customFormat="1" ht="10.199999999999999">
      <c r="B2034" s="87"/>
      <c r="C2034" s="87"/>
      <c r="D2034" s="89"/>
      <c r="R2034" s="89"/>
      <c r="S2034" s="89"/>
      <c r="T2034" s="89"/>
    </row>
    <row r="2035" spans="2:20" s="86" customFormat="1" ht="10.199999999999999">
      <c r="B2035" s="87"/>
      <c r="C2035" s="87"/>
      <c r="D2035" s="89"/>
      <c r="R2035" s="89"/>
      <c r="S2035" s="89"/>
      <c r="T2035" s="89"/>
    </row>
    <row r="2036" spans="2:20" s="86" customFormat="1" ht="10.199999999999999">
      <c r="B2036" s="87"/>
      <c r="C2036" s="87"/>
      <c r="D2036" s="89"/>
      <c r="R2036" s="89"/>
      <c r="S2036" s="89"/>
      <c r="T2036" s="89"/>
    </row>
    <row r="2037" spans="2:20" s="86" customFormat="1" ht="10.199999999999999">
      <c r="B2037" s="87"/>
      <c r="C2037" s="87"/>
      <c r="D2037" s="89"/>
      <c r="R2037" s="89"/>
      <c r="S2037" s="89"/>
      <c r="T2037" s="89"/>
    </row>
    <row r="2038" spans="2:20" s="86" customFormat="1" ht="10.199999999999999">
      <c r="B2038" s="87"/>
      <c r="C2038" s="87"/>
      <c r="D2038" s="89"/>
      <c r="R2038" s="89"/>
      <c r="S2038" s="89"/>
      <c r="T2038" s="89"/>
    </row>
    <row r="2039" spans="2:20" s="86" customFormat="1" ht="10.199999999999999">
      <c r="B2039" s="87"/>
      <c r="C2039" s="87"/>
      <c r="D2039" s="89"/>
      <c r="R2039" s="89"/>
      <c r="S2039" s="89"/>
      <c r="T2039" s="89"/>
    </row>
    <row r="2040" spans="2:20" s="86" customFormat="1" ht="10.199999999999999">
      <c r="B2040" s="87"/>
      <c r="C2040" s="87"/>
      <c r="D2040" s="89"/>
      <c r="R2040" s="89"/>
      <c r="S2040" s="89"/>
      <c r="T2040" s="89"/>
    </row>
    <row r="2041" spans="2:20" s="86" customFormat="1" ht="10.199999999999999">
      <c r="B2041" s="87"/>
      <c r="C2041" s="87"/>
      <c r="D2041" s="89"/>
      <c r="R2041" s="89"/>
      <c r="S2041" s="89"/>
      <c r="T2041" s="89"/>
    </row>
    <row r="2042" spans="2:20" s="86" customFormat="1" ht="10.199999999999999">
      <c r="B2042" s="87"/>
      <c r="C2042" s="87"/>
      <c r="D2042" s="89"/>
      <c r="R2042" s="89"/>
      <c r="S2042" s="89"/>
      <c r="T2042" s="89"/>
    </row>
    <row r="2043" spans="2:20" s="86" customFormat="1" ht="10.199999999999999">
      <c r="B2043" s="87"/>
      <c r="C2043" s="87"/>
      <c r="D2043" s="89"/>
      <c r="R2043" s="89"/>
      <c r="S2043" s="89"/>
      <c r="T2043" s="89"/>
    </row>
    <row r="2044" spans="2:20" s="86" customFormat="1" ht="10.199999999999999">
      <c r="B2044" s="87"/>
      <c r="C2044" s="87"/>
      <c r="D2044" s="89"/>
      <c r="R2044" s="89"/>
      <c r="S2044" s="89"/>
      <c r="T2044" s="89"/>
    </row>
    <row r="2045" spans="2:20" s="86" customFormat="1" ht="10.199999999999999">
      <c r="B2045" s="87"/>
      <c r="C2045" s="87"/>
      <c r="D2045" s="89"/>
      <c r="R2045" s="89"/>
      <c r="S2045" s="89"/>
      <c r="T2045" s="89"/>
    </row>
    <row r="2046" spans="2:20" s="86" customFormat="1" ht="10.199999999999999">
      <c r="B2046" s="87"/>
      <c r="C2046" s="87"/>
      <c r="D2046" s="89"/>
      <c r="R2046" s="89"/>
      <c r="S2046" s="89"/>
      <c r="T2046" s="89"/>
    </row>
    <row r="2047" spans="2:20" s="86" customFormat="1" ht="10.199999999999999">
      <c r="B2047" s="87"/>
      <c r="C2047" s="87"/>
      <c r="D2047" s="89"/>
      <c r="R2047" s="89"/>
      <c r="S2047" s="89"/>
      <c r="T2047" s="89"/>
    </row>
    <row r="2048" spans="2:20" s="86" customFormat="1" ht="10.199999999999999">
      <c r="B2048" s="87"/>
      <c r="C2048" s="87"/>
      <c r="D2048" s="89"/>
      <c r="R2048" s="89"/>
      <c r="S2048" s="89"/>
      <c r="T2048" s="89"/>
    </row>
    <row r="2049" spans="2:20" s="86" customFormat="1" ht="10.199999999999999">
      <c r="B2049" s="87"/>
      <c r="C2049" s="87"/>
      <c r="D2049" s="89"/>
      <c r="R2049" s="89"/>
      <c r="S2049" s="89"/>
      <c r="T2049" s="89"/>
    </row>
    <row r="2050" spans="2:20" s="86" customFormat="1" ht="10.199999999999999">
      <c r="B2050" s="87"/>
      <c r="C2050" s="87"/>
      <c r="D2050" s="89"/>
      <c r="R2050" s="89"/>
      <c r="S2050" s="89"/>
      <c r="T2050" s="89"/>
    </row>
    <row r="2051" spans="2:20" s="86" customFormat="1" ht="10.199999999999999">
      <c r="B2051" s="87"/>
      <c r="C2051" s="87"/>
      <c r="D2051" s="89"/>
      <c r="R2051" s="89"/>
      <c r="S2051" s="89"/>
      <c r="T2051" s="89"/>
    </row>
    <row r="2052" spans="2:20" s="86" customFormat="1" ht="10.199999999999999">
      <c r="B2052" s="87"/>
      <c r="C2052" s="87"/>
      <c r="D2052" s="89"/>
      <c r="R2052" s="89"/>
      <c r="S2052" s="89"/>
      <c r="T2052" s="89"/>
    </row>
    <row r="2053" spans="2:20" s="86" customFormat="1" ht="10.199999999999999">
      <c r="B2053" s="87"/>
      <c r="C2053" s="87"/>
      <c r="D2053" s="89"/>
      <c r="R2053" s="89"/>
      <c r="S2053" s="89"/>
      <c r="T2053" s="89"/>
    </row>
    <row r="2054" spans="2:20" s="86" customFormat="1" ht="10.199999999999999">
      <c r="B2054" s="87"/>
      <c r="C2054" s="87"/>
      <c r="D2054" s="89"/>
      <c r="R2054" s="89"/>
      <c r="S2054" s="89"/>
      <c r="T2054" s="89"/>
    </row>
    <row r="2055" spans="2:20" s="86" customFormat="1" ht="10.199999999999999">
      <c r="B2055" s="87"/>
      <c r="C2055" s="87"/>
      <c r="D2055" s="89"/>
      <c r="R2055" s="89"/>
      <c r="S2055" s="89"/>
      <c r="T2055" s="89"/>
    </row>
    <row r="2056" spans="2:20" s="86" customFormat="1" ht="10.199999999999999">
      <c r="B2056" s="87"/>
      <c r="C2056" s="87"/>
      <c r="D2056" s="89"/>
      <c r="R2056" s="89"/>
      <c r="S2056" s="89"/>
      <c r="T2056" s="89"/>
    </row>
    <row r="2057" spans="2:20" s="86" customFormat="1" ht="10.199999999999999">
      <c r="B2057" s="87"/>
      <c r="C2057" s="87"/>
      <c r="D2057" s="89"/>
      <c r="R2057" s="89"/>
      <c r="S2057" s="89"/>
      <c r="T2057" s="89"/>
    </row>
    <row r="2058" spans="2:20" s="86" customFormat="1" ht="10.199999999999999">
      <c r="B2058" s="87"/>
      <c r="C2058" s="87"/>
      <c r="D2058" s="89"/>
      <c r="R2058" s="89"/>
      <c r="S2058" s="89"/>
      <c r="T2058" s="89"/>
    </row>
    <row r="2059" spans="2:20" s="86" customFormat="1" ht="10.199999999999999">
      <c r="B2059" s="87"/>
      <c r="C2059" s="87"/>
      <c r="D2059" s="89"/>
      <c r="R2059" s="89"/>
      <c r="S2059" s="89"/>
      <c r="T2059" s="89"/>
    </row>
    <row r="2060" spans="2:20" s="86" customFormat="1" ht="10.199999999999999">
      <c r="B2060" s="87"/>
      <c r="C2060" s="87"/>
      <c r="D2060" s="89"/>
      <c r="R2060" s="89"/>
      <c r="S2060" s="89"/>
      <c r="T2060" s="89"/>
    </row>
    <row r="2061" spans="2:20" s="86" customFormat="1" ht="10.199999999999999">
      <c r="B2061" s="87"/>
      <c r="C2061" s="87"/>
      <c r="D2061" s="89"/>
      <c r="R2061" s="89"/>
      <c r="S2061" s="89"/>
      <c r="T2061" s="89"/>
    </row>
    <row r="2062" spans="2:20" s="86" customFormat="1" ht="10.199999999999999">
      <c r="B2062" s="87"/>
      <c r="C2062" s="87"/>
      <c r="D2062" s="89"/>
      <c r="R2062" s="89"/>
      <c r="S2062" s="89"/>
      <c r="T2062" s="89"/>
    </row>
    <row r="2063" spans="2:20" s="86" customFormat="1" ht="10.199999999999999">
      <c r="B2063" s="87"/>
      <c r="C2063" s="87"/>
      <c r="D2063" s="89"/>
      <c r="R2063" s="89"/>
      <c r="S2063" s="89"/>
      <c r="T2063" s="89"/>
    </row>
    <row r="2064" spans="2:20" s="86" customFormat="1" ht="10.199999999999999">
      <c r="B2064" s="87"/>
      <c r="C2064" s="87"/>
      <c r="D2064" s="89"/>
      <c r="R2064" s="89"/>
      <c r="S2064" s="89"/>
      <c r="T2064" s="89"/>
    </row>
    <row r="2065" spans="2:20" s="86" customFormat="1" ht="10.199999999999999">
      <c r="B2065" s="87"/>
      <c r="C2065" s="87"/>
      <c r="D2065" s="89"/>
      <c r="R2065" s="89"/>
      <c r="S2065" s="89"/>
      <c r="T2065" s="89"/>
    </row>
    <row r="2066" spans="2:20" s="86" customFormat="1" ht="10.199999999999999">
      <c r="B2066" s="87"/>
      <c r="C2066" s="87"/>
      <c r="D2066" s="89"/>
      <c r="R2066" s="89"/>
      <c r="S2066" s="89"/>
      <c r="T2066" s="89"/>
    </row>
    <row r="2067" spans="2:20" s="86" customFormat="1" ht="10.199999999999999">
      <c r="B2067" s="87"/>
      <c r="C2067" s="87"/>
      <c r="D2067" s="89"/>
      <c r="R2067" s="89"/>
      <c r="S2067" s="89"/>
      <c r="T2067" s="89"/>
    </row>
    <row r="2068" spans="2:20" s="86" customFormat="1" ht="10.199999999999999">
      <c r="B2068" s="87"/>
      <c r="C2068" s="87"/>
      <c r="D2068" s="89"/>
      <c r="R2068" s="89"/>
      <c r="S2068" s="89"/>
      <c r="T2068" s="89"/>
    </row>
    <row r="2069" spans="2:20" s="86" customFormat="1" ht="10.199999999999999">
      <c r="B2069" s="87"/>
      <c r="C2069" s="87"/>
      <c r="D2069" s="89"/>
      <c r="R2069" s="89"/>
      <c r="S2069" s="89"/>
      <c r="T2069" s="89"/>
    </row>
    <row r="2070" spans="2:20" s="86" customFormat="1" ht="10.199999999999999">
      <c r="B2070" s="87"/>
      <c r="C2070" s="87"/>
      <c r="D2070" s="89"/>
      <c r="R2070" s="89"/>
      <c r="S2070" s="89"/>
      <c r="T2070" s="89"/>
    </row>
    <row r="2071" spans="2:20" s="86" customFormat="1" ht="10.199999999999999">
      <c r="B2071" s="87"/>
      <c r="C2071" s="87"/>
      <c r="D2071" s="89"/>
      <c r="R2071" s="89"/>
      <c r="S2071" s="89"/>
      <c r="T2071" s="89"/>
    </row>
    <row r="2072" spans="2:20" s="86" customFormat="1" ht="10.199999999999999">
      <c r="B2072" s="87"/>
      <c r="C2072" s="87"/>
      <c r="D2072" s="89"/>
      <c r="R2072" s="89"/>
      <c r="S2072" s="89"/>
      <c r="T2072" s="89"/>
    </row>
    <row r="2073" spans="2:20" s="86" customFormat="1" ht="10.199999999999999">
      <c r="B2073" s="87"/>
      <c r="C2073" s="87"/>
      <c r="D2073" s="89"/>
      <c r="R2073" s="89"/>
      <c r="S2073" s="89"/>
      <c r="T2073" s="89"/>
    </row>
    <row r="2074" spans="2:20" s="86" customFormat="1" ht="10.199999999999999">
      <c r="B2074" s="87"/>
      <c r="C2074" s="87"/>
      <c r="D2074" s="89"/>
      <c r="R2074" s="89"/>
      <c r="S2074" s="89"/>
      <c r="T2074" s="89"/>
    </row>
    <row r="2075" spans="2:20" s="86" customFormat="1" ht="10.199999999999999">
      <c r="B2075" s="87"/>
      <c r="C2075" s="87"/>
      <c r="D2075" s="89"/>
      <c r="R2075" s="89"/>
      <c r="S2075" s="89"/>
      <c r="T2075" s="89"/>
    </row>
    <row r="2076" spans="2:20" s="86" customFormat="1" ht="10.199999999999999">
      <c r="B2076" s="87"/>
      <c r="C2076" s="87"/>
      <c r="D2076" s="89"/>
      <c r="R2076" s="89"/>
      <c r="S2076" s="89"/>
      <c r="T2076" s="89"/>
    </row>
    <row r="2077" spans="2:20" s="86" customFormat="1" ht="10.199999999999999">
      <c r="B2077" s="87"/>
      <c r="C2077" s="87"/>
      <c r="D2077" s="89"/>
      <c r="R2077" s="89"/>
      <c r="S2077" s="89"/>
      <c r="T2077" s="89"/>
    </row>
    <row r="2078" spans="2:20" s="86" customFormat="1" ht="10.199999999999999">
      <c r="B2078" s="87"/>
      <c r="C2078" s="87"/>
      <c r="D2078" s="89"/>
      <c r="R2078" s="89"/>
      <c r="S2078" s="89"/>
      <c r="T2078" s="89"/>
    </row>
    <row r="2079" spans="2:20" s="86" customFormat="1" ht="10.199999999999999">
      <c r="B2079" s="87"/>
      <c r="C2079" s="87"/>
      <c r="D2079" s="89"/>
      <c r="R2079" s="89"/>
      <c r="S2079" s="89"/>
      <c r="T2079" s="89"/>
    </row>
    <row r="2080" spans="2:20" s="86" customFormat="1" ht="10.199999999999999">
      <c r="B2080" s="87"/>
      <c r="C2080" s="87"/>
      <c r="D2080" s="89"/>
      <c r="R2080" s="89"/>
      <c r="S2080" s="89"/>
      <c r="T2080" s="89"/>
    </row>
    <row r="2081" spans="2:20" s="86" customFormat="1" ht="10.199999999999999">
      <c r="B2081" s="87"/>
      <c r="C2081" s="87"/>
      <c r="D2081" s="89"/>
      <c r="R2081" s="89"/>
      <c r="S2081" s="89"/>
      <c r="T2081" s="89"/>
    </row>
    <row r="2082" spans="2:20" s="86" customFormat="1" ht="10.199999999999999">
      <c r="B2082" s="87"/>
      <c r="C2082" s="87"/>
      <c r="D2082" s="89"/>
      <c r="R2082" s="89"/>
      <c r="S2082" s="89"/>
      <c r="T2082" s="89"/>
    </row>
    <row r="2083" spans="2:20" s="86" customFormat="1" ht="10.199999999999999">
      <c r="B2083" s="87"/>
      <c r="C2083" s="87"/>
      <c r="D2083" s="89"/>
      <c r="R2083" s="89"/>
      <c r="S2083" s="89"/>
      <c r="T2083" s="89"/>
    </row>
    <row r="2084" spans="2:20" s="86" customFormat="1" ht="10.199999999999999">
      <c r="B2084" s="87"/>
      <c r="C2084" s="87"/>
      <c r="D2084" s="89"/>
      <c r="R2084" s="89"/>
      <c r="S2084" s="89"/>
      <c r="T2084" s="89"/>
    </row>
    <row r="2085" spans="2:20" s="86" customFormat="1" ht="10.199999999999999">
      <c r="B2085" s="87"/>
      <c r="C2085" s="87"/>
      <c r="D2085" s="89"/>
      <c r="R2085" s="89"/>
      <c r="S2085" s="89"/>
      <c r="T2085" s="89"/>
    </row>
    <row r="2086" spans="2:20" s="86" customFormat="1" ht="10.199999999999999">
      <c r="B2086" s="87"/>
      <c r="C2086" s="87"/>
      <c r="D2086" s="89"/>
      <c r="R2086" s="89"/>
      <c r="S2086" s="89"/>
      <c r="T2086" s="89"/>
    </row>
    <row r="2087" spans="2:20" s="86" customFormat="1" ht="10.199999999999999">
      <c r="B2087" s="87"/>
      <c r="C2087" s="87"/>
      <c r="D2087" s="89"/>
      <c r="R2087" s="89"/>
      <c r="S2087" s="89"/>
      <c r="T2087" s="89"/>
    </row>
    <row r="2088" spans="2:20" s="86" customFormat="1" ht="10.199999999999999">
      <c r="B2088" s="87"/>
      <c r="C2088" s="87"/>
      <c r="D2088" s="89"/>
      <c r="R2088" s="89"/>
      <c r="S2088" s="89"/>
      <c r="T2088" s="89"/>
    </row>
    <row r="2089" spans="2:20" s="86" customFormat="1" ht="10.199999999999999">
      <c r="B2089" s="87"/>
      <c r="C2089" s="87"/>
      <c r="D2089" s="89"/>
      <c r="R2089" s="89"/>
      <c r="S2089" s="89"/>
      <c r="T2089" s="89"/>
    </row>
    <row r="2090" spans="2:20" s="86" customFormat="1" ht="10.199999999999999">
      <c r="B2090" s="87"/>
      <c r="C2090" s="87"/>
      <c r="D2090" s="89"/>
      <c r="R2090" s="89"/>
      <c r="S2090" s="89"/>
      <c r="T2090" s="89"/>
    </row>
    <row r="2091" spans="2:20" s="86" customFormat="1" ht="10.199999999999999">
      <c r="B2091" s="87"/>
      <c r="C2091" s="87"/>
      <c r="D2091" s="89"/>
      <c r="R2091" s="89"/>
      <c r="S2091" s="89"/>
      <c r="T2091" s="89"/>
    </row>
    <row r="2092" spans="2:20" s="86" customFormat="1" ht="10.199999999999999">
      <c r="B2092" s="87"/>
      <c r="C2092" s="87"/>
      <c r="D2092" s="89"/>
      <c r="R2092" s="89"/>
      <c r="S2092" s="89"/>
      <c r="T2092" s="89"/>
    </row>
    <row r="2093" spans="2:20" s="86" customFormat="1" ht="10.199999999999999">
      <c r="B2093" s="87"/>
      <c r="C2093" s="87"/>
      <c r="D2093" s="89"/>
      <c r="R2093" s="89"/>
      <c r="S2093" s="89"/>
      <c r="T2093" s="89"/>
    </row>
    <row r="2094" spans="2:20" s="86" customFormat="1" ht="10.199999999999999">
      <c r="B2094" s="87"/>
      <c r="C2094" s="87"/>
      <c r="D2094" s="89"/>
      <c r="R2094" s="89"/>
      <c r="S2094" s="89"/>
      <c r="T2094" s="89"/>
    </row>
    <row r="2095" spans="2:20" s="86" customFormat="1" ht="10.199999999999999">
      <c r="B2095" s="87"/>
      <c r="C2095" s="87"/>
      <c r="D2095" s="89"/>
      <c r="R2095" s="89"/>
      <c r="S2095" s="89"/>
      <c r="T2095" s="89"/>
    </row>
    <row r="2096" spans="2:20" s="86" customFormat="1" ht="10.199999999999999">
      <c r="B2096" s="87"/>
      <c r="C2096" s="87"/>
      <c r="D2096" s="89"/>
      <c r="R2096" s="89"/>
      <c r="S2096" s="89"/>
      <c r="T2096" s="89"/>
    </row>
    <row r="2097" spans="2:20" s="86" customFormat="1" ht="10.199999999999999">
      <c r="B2097" s="87"/>
      <c r="C2097" s="87"/>
      <c r="D2097" s="89"/>
      <c r="R2097" s="89"/>
      <c r="S2097" s="89"/>
      <c r="T2097" s="89"/>
    </row>
    <row r="2098" spans="2:20" s="86" customFormat="1" ht="10.199999999999999">
      <c r="B2098" s="87"/>
      <c r="C2098" s="87"/>
      <c r="D2098" s="89"/>
      <c r="R2098" s="89"/>
      <c r="S2098" s="89"/>
      <c r="T2098" s="89"/>
    </row>
    <row r="2099" spans="2:20" s="86" customFormat="1" ht="10.199999999999999">
      <c r="B2099" s="87"/>
      <c r="C2099" s="87"/>
      <c r="D2099" s="89"/>
      <c r="R2099" s="89"/>
      <c r="S2099" s="89"/>
      <c r="T2099" s="89"/>
    </row>
    <row r="2100" spans="2:20" s="86" customFormat="1" ht="10.199999999999999">
      <c r="B2100" s="87"/>
      <c r="C2100" s="87"/>
      <c r="D2100" s="89"/>
      <c r="R2100" s="89"/>
      <c r="S2100" s="89"/>
      <c r="T2100" s="89"/>
    </row>
    <row r="2101" spans="2:20" s="86" customFormat="1" ht="10.199999999999999">
      <c r="B2101" s="87"/>
      <c r="C2101" s="87"/>
      <c r="D2101" s="89"/>
      <c r="R2101" s="89"/>
      <c r="S2101" s="89"/>
      <c r="T2101" s="89"/>
    </row>
    <row r="2102" spans="2:20" s="86" customFormat="1" ht="10.199999999999999">
      <c r="B2102" s="87"/>
      <c r="C2102" s="87"/>
      <c r="D2102" s="89"/>
      <c r="R2102" s="89"/>
      <c r="S2102" s="89"/>
      <c r="T2102" s="89"/>
    </row>
    <row r="2103" spans="2:20" s="86" customFormat="1" ht="10.199999999999999">
      <c r="B2103" s="87"/>
      <c r="C2103" s="87"/>
      <c r="D2103" s="89"/>
      <c r="R2103" s="89"/>
      <c r="S2103" s="89"/>
      <c r="T2103" s="89"/>
    </row>
    <row r="2104" spans="2:20" s="86" customFormat="1" ht="10.199999999999999">
      <c r="B2104" s="87"/>
      <c r="C2104" s="87"/>
      <c r="D2104" s="89"/>
      <c r="R2104" s="89"/>
      <c r="S2104" s="89"/>
      <c r="T2104" s="89"/>
    </row>
    <row r="2105" spans="2:20" s="86" customFormat="1" ht="10.199999999999999">
      <c r="B2105" s="87"/>
      <c r="C2105" s="87"/>
      <c r="D2105" s="89"/>
      <c r="R2105" s="89"/>
      <c r="S2105" s="89"/>
      <c r="T2105" s="89"/>
    </row>
    <row r="2106" spans="2:20" s="86" customFormat="1" ht="10.199999999999999">
      <c r="B2106" s="87"/>
      <c r="C2106" s="87"/>
      <c r="D2106" s="89"/>
      <c r="R2106" s="89"/>
      <c r="S2106" s="89"/>
      <c r="T2106" s="89"/>
    </row>
    <row r="2107" spans="2:20" s="86" customFormat="1" ht="10.199999999999999">
      <c r="B2107" s="87"/>
      <c r="C2107" s="87"/>
      <c r="D2107" s="89"/>
      <c r="R2107" s="89"/>
      <c r="S2107" s="89"/>
      <c r="T2107" s="89"/>
    </row>
    <row r="2108" spans="2:20" s="86" customFormat="1" ht="10.199999999999999">
      <c r="B2108" s="87"/>
      <c r="C2108" s="87"/>
      <c r="D2108" s="89"/>
      <c r="R2108" s="89"/>
      <c r="S2108" s="89"/>
      <c r="T2108" s="89"/>
    </row>
    <row r="2109" spans="2:20" s="86" customFormat="1" ht="10.199999999999999">
      <c r="B2109" s="87"/>
      <c r="C2109" s="87"/>
      <c r="D2109" s="89"/>
      <c r="R2109" s="89"/>
      <c r="S2109" s="89"/>
      <c r="T2109" s="89"/>
    </row>
    <row r="2110" spans="2:20" s="86" customFormat="1" ht="10.199999999999999">
      <c r="B2110" s="87"/>
      <c r="C2110" s="87"/>
      <c r="D2110" s="89"/>
      <c r="R2110" s="89"/>
      <c r="S2110" s="89"/>
      <c r="T2110" s="89"/>
    </row>
    <row r="2111" spans="2:20" s="86" customFormat="1" ht="10.199999999999999">
      <c r="B2111" s="87"/>
      <c r="C2111" s="87"/>
      <c r="D2111" s="89"/>
      <c r="R2111" s="89"/>
      <c r="S2111" s="89"/>
      <c r="T2111" s="89"/>
    </row>
    <row r="2112" spans="2:20" s="86" customFormat="1" ht="10.199999999999999">
      <c r="B2112" s="87"/>
      <c r="C2112" s="87"/>
      <c r="D2112" s="89"/>
      <c r="R2112" s="89"/>
      <c r="S2112" s="89"/>
      <c r="T2112" s="89"/>
    </row>
    <row r="2113" spans="2:20" s="86" customFormat="1" ht="10.199999999999999">
      <c r="B2113" s="87"/>
      <c r="C2113" s="87"/>
      <c r="D2113" s="89"/>
      <c r="R2113" s="89"/>
      <c r="S2113" s="89"/>
      <c r="T2113" s="89"/>
    </row>
    <row r="2114" spans="2:20" s="86" customFormat="1" ht="10.199999999999999">
      <c r="B2114" s="87"/>
      <c r="C2114" s="87"/>
      <c r="D2114" s="89"/>
      <c r="R2114" s="89"/>
      <c r="S2114" s="89"/>
      <c r="T2114" s="89"/>
    </row>
    <row r="2115" spans="2:20" s="86" customFormat="1" ht="10.199999999999999">
      <c r="B2115" s="87"/>
      <c r="C2115" s="87"/>
      <c r="D2115" s="89"/>
      <c r="R2115" s="89"/>
      <c r="S2115" s="89"/>
      <c r="T2115" s="89"/>
    </row>
    <row r="2116" spans="2:20" s="86" customFormat="1" ht="10.199999999999999">
      <c r="B2116" s="87"/>
      <c r="C2116" s="87"/>
      <c r="D2116" s="89"/>
      <c r="R2116" s="89"/>
      <c r="S2116" s="89"/>
      <c r="T2116" s="89"/>
    </row>
    <row r="2117" spans="2:20" s="86" customFormat="1" ht="10.199999999999999">
      <c r="B2117" s="87"/>
      <c r="C2117" s="87"/>
      <c r="D2117" s="89"/>
      <c r="R2117" s="89"/>
      <c r="S2117" s="89"/>
      <c r="T2117" s="89"/>
    </row>
    <row r="2118" spans="2:20" s="86" customFormat="1" ht="10.199999999999999">
      <c r="B2118" s="87"/>
      <c r="C2118" s="87"/>
      <c r="D2118" s="89"/>
      <c r="R2118" s="89"/>
      <c r="S2118" s="89"/>
      <c r="T2118" s="89"/>
    </row>
    <row r="2119" spans="2:20" s="86" customFormat="1" ht="10.199999999999999">
      <c r="B2119" s="87"/>
      <c r="C2119" s="87"/>
      <c r="D2119" s="89"/>
      <c r="R2119" s="89"/>
      <c r="S2119" s="89"/>
      <c r="T2119" s="89"/>
    </row>
    <row r="2120" spans="2:20" s="86" customFormat="1" ht="10.199999999999999">
      <c r="B2120" s="87"/>
      <c r="C2120" s="87"/>
      <c r="D2120" s="89"/>
      <c r="R2120" s="89"/>
      <c r="S2120" s="89"/>
      <c r="T2120" s="89"/>
    </row>
    <row r="2121" spans="2:20" s="86" customFormat="1" ht="10.199999999999999">
      <c r="B2121" s="87"/>
      <c r="C2121" s="87"/>
      <c r="D2121" s="89"/>
      <c r="R2121" s="89"/>
      <c r="S2121" s="89"/>
      <c r="T2121" s="89"/>
    </row>
    <row r="2122" spans="2:20" s="86" customFormat="1" ht="10.199999999999999">
      <c r="B2122" s="87"/>
      <c r="C2122" s="87"/>
      <c r="D2122" s="89"/>
      <c r="R2122" s="89"/>
      <c r="S2122" s="89"/>
      <c r="T2122" s="89"/>
    </row>
    <row r="2123" spans="2:20" s="86" customFormat="1" ht="10.199999999999999">
      <c r="B2123" s="87"/>
      <c r="C2123" s="87"/>
      <c r="D2123" s="89"/>
      <c r="R2123" s="89"/>
      <c r="S2123" s="89"/>
      <c r="T2123" s="89"/>
    </row>
    <row r="2124" spans="2:20" s="86" customFormat="1" ht="10.199999999999999">
      <c r="B2124" s="87"/>
      <c r="C2124" s="87"/>
      <c r="D2124" s="89"/>
      <c r="R2124" s="89"/>
      <c r="S2124" s="89"/>
      <c r="T2124" s="89"/>
    </row>
    <row r="2125" spans="2:20" s="86" customFormat="1" ht="10.199999999999999">
      <c r="B2125" s="87"/>
      <c r="C2125" s="87"/>
      <c r="D2125" s="89"/>
      <c r="R2125" s="89"/>
      <c r="S2125" s="89"/>
      <c r="T2125" s="89"/>
    </row>
    <row r="2126" spans="2:20" s="86" customFormat="1" ht="10.199999999999999">
      <c r="B2126" s="87"/>
      <c r="C2126" s="87"/>
      <c r="D2126" s="89"/>
      <c r="R2126" s="89"/>
      <c r="S2126" s="89"/>
      <c r="T2126" s="89"/>
    </row>
    <row r="2127" spans="2:20" s="86" customFormat="1" ht="10.199999999999999">
      <c r="B2127" s="87"/>
      <c r="C2127" s="87"/>
      <c r="D2127" s="89"/>
      <c r="R2127" s="89"/>
      <c r="S2127" s="89"/>
      <c r="T2127" s="89"/>
    </row>
    <row r="2128" spans="2:20" s="86" customFormat="1" ht="10.199999999999999">
      <c r="B2128" s="87"/>
      <c r="C2128" s="87"/>
      <c r="D2128" s="89"/>
      <c r="R2128" s="89"/>
      <c r="S2128" s="89"/>
      <c r="T2128" s="89"/>
    </row>
    <row r="2129" spans="2:20" s="86" customFormat="1" ht="10.199999999999999">
      <c r="B2129" s="87"/>
      <c r="C2129" s="87"/>
      <c r="D2129" s="89"/>
      <c r="R2129" s="89"/>
      <c r="S2129" s="89"/>
      <c r="T2129" s="89"/>
    </row>
    <row r="2130" spans="2:20" s="86" customFormat="1" ht="10.199999999999999">
      <c r="B2130" s="87"/>
      <c r="C2130" s="87"/>
      <c r="D2130" s="89"/>
      <c r="R2130" s="89"/>
      <c r="S2130" s="89"/>
      <c r="T2130" s="89"/>
    </row>
    <row r="2131" spans="2:20" s="86" customFormat="1" ht="10.199999999999999">
      <c r="B2131" s="87"/>
      <c r="C2131" s="87"/>
      <c r="D2131" s="89"/>
      <c r="R2131" s="89"/>
      <c r="S2131" s="89"/>
      <c r="T2131" s="89"/>
    </row>
    <row r="2132" spans="2:20" s="86" customFormat="1" ht="10.199999999999999">
      <c r="B2132" s="87"/>
      <c r="C2132" s="87"/>
      <c r="D2132" s="89"/>
      <c r="R2132" s="89"/>
      <c r="S2132" s="89"/>
      <c r="T2132" s="89"/>
    </row>
    <row r="2133" spans="2:20" s="86" customFormat="1" ht="10.199999999999999">
      <c r="B2133" s="87"/>
      <c r="C2133" s="87"/>
      <c r="D2133" s="89"/>
      <c r="R2133" s="89"/>
      <c r="S2133" s="89"/>
      <c r="T2133" s="89"/>
    </row>
    <row r="2134" spans="2:20" s="86" customFormat="1" ht="10.199999999999999">
      <c r="B2134" s="87"/>
      <c r="C2134" s="87"/>
      <c r="D2134" s="89"/>
      <c r="R2134" s="89"/>
      <c r="S2134" s="89"/>
      <c r="T2134" s="89"/>
    </row>
    <row r="2135" spans="2:20" s="86" customFormat="1" ht="10.199999999999999">
      <c r="B2135" s="87"/>
      <c r="C2135" s="87"/>
      <c r="D2135" s="89"/>
      <c r="R2135" s="89"/>
      <c r="S2135" s="89"/>
      <c r="T2135" s="89"/>
    </row>
    <row r="2136" spans="2:20" s="86" customFormat="1" ht="10.199999999999999">
      <c r="B2136" s="87"/>
      <c r="C2136" s="87"/>
      <c r="D2136" s="89"/>
      <c r="R2136" s="89"/>
      <c r="S2136" s="89"/>
      <c r="T2136" s="89"/>
    </row>
    <row r="2137" spans="2:20" s="86" customFormat="1" ht="10.199999999999999">
      <c r="B2137" s="87"/>
      <c r="C2137" s="87"/>
      <c r="D2137" s="89"/>
      <c r="R2137" s="89"/>
      <c r="S2137" s="89"/>
      <c r="T2137" s="89"/>
    </row>
    <row r="2138" spans="2:20" s="86" customFormat="1" ht="10.199999999999999">
      <c r="B2138" s="87"/>
      <c r="C2138" s="87"/>
      <c r="D2138" s="89"/>
      <c r="R2138" s="89"/>
      <c r="S2138" s="89"/>
      <c r="T2138" s="89"/>
    </row>
    <row r="2139" spans="2:20" s="86" customFormat="1" ht="10.199999999999999">
      <c r="B2139" s="87"/>
      <c r="C2139" s="87"/>
      <c r="D2139" s="89"/>
      <c r="R2139" s="89"/>
      <c r="S2139" s="89"/>
      <c r="T2139" s="89"/>
    </row>
    <row r="2140" spans="2:20" s="86" customFormat="1" ht="10.199999999999999">
      <c r="B2140" s="87"/>
      <c r="C2140" s="87"/>
      <c r="D2140" s="89"/>
      <c r="R2140" s="89"/>
      <c r="S2140" s="89"/>
      <c r="T2140" s="89"/>
    </row>
    <row r="2141" spans="2:20" s="86" customFormat="1" ht="10.199999999999999">
      <c r="B2141" s="87"/>
      <c r="C2141" s="87"/>
      <c r="D2141" s="89"/>
      <c r="R2141" s="89"/>
      <c r="S2141" s="89"/>
      <c r="T2141" s="89"/>
    </row>
    <row r="2142" spans="2:20" s="86" customFormat="1" ht="10.199999999999999">
      <c r="B2142" s="87"/>
      <c r="C2142" s="87"/>
      <c r="D2142" s="89"/>
      <c r="R2142" s="89"/>
      <c r="S2142" s="89"/>
      <c r="T2142" s="89"/>
    </row>
    <row r="2143" spans="2:20" s="86" customFormat="1" ht="10.199999999999999">
      <c r="B2143" s="87"/>
      <c r="C2143" s="87"/>
      <c r="D2143" s="89"/>
      <c r="R2143" s="89"/>
      <c r="S2143" s="89"/>
      <c r="T2143" s="89"/>
    </row>
    <row r="2144" spans="2:20" s="86" customFormat="1" ht="10.199999999999999">
      <c r="B2144" s="87"/>
      <c r="C2144" s="87"/>
      <c r="D2144" s="89"/>
      <c r="R2144" s="89"/>
      <c r="S2144" s="89"/>
      <c r="T2144" s="89"/>
    </row>
    <row r="2145" spans="2:20" s="86" customFormat="1" ht="10.199999999999999">
      <c r="B2145" s="87"/>
      <c r="C2145" s="87"/>
      <c r="D2145" s="89"/>
      <c r="R2145" s="89"/>
      <c r="S2145" s="89"/>
      <c r="T2145" s="89"/>
    </row>
    <row r="2146" spans="2:20" s="86" customFormat="1" ht="10.199999999999999">
      <c r="B2146" s="87"/>
      <c r="C2146" s="87"/>
      <c r="D2146" s="89"/>
      <c r="R2146" s="89"/>
      <c r="S2146" s="89"/>
      <c r="T2146" s="89"/>
    </row>
    <row r="2147" spans="2:20" s="86" customFormat="1" ht="10.199999999999999">
      <c r="B2147" s="87"/>
      <c r="C2147" s="87"/>
      <c r="D2147" s="89"/>
      <c r="R2147" s="89"/>
      <c r="S2147" s="89"/>
      <c r="T2147" s="89"/>
    </row>
    <row r="2148" spans="2:20" s="86" customFormat="1" ht="10.199999999999999">
      <c r="B2148" s="87"/>
      <c r="C2148" s="87"/>
      <c r="D2148" s="89"/>
      <c r="R2148" s="89"/>
      <c r="S2148" s="89"/>
      <c r="T2148" s="89"/>
    </row>
    <row r="2149" spans="2:20" s="86" customFormat="1" ht="10.199999999999999">
      <c r="B2149" s="87"/>
      <c r="C2149" s="87"/>
      <c r="D2149" s="89"/>
      <c r="R2149" s="89"/>
      <c r="S2149" s="89"/>
      <c r="T2149" s="89"/>
    </row>
    <row r="2150" spans="2:20" s="86" customFormat="1" ht="10.199999999999999">
      <c r="B2150" s="87"/>
      <c r="C2150" s="87"/>
      <c r="D2150" s="89"/>
      <c r="R2150" s="89"/>
      <c r="S2150" s="89"/>
      <c r="T2150" s="89"/>
    </row>
    <row r="2151" spans="2:20" s="86" customFormat="1" ht="10.199999999999999">
      <c r="B2151" s="87"/>
      <c r="C2151" s="87"/>
      <c r="D2151" s="89"/>
      <c r="R2151" s="89"/>
      <c r="S2151" s="89"/>
      <c r="T2151" s="89"/>
    </row>
    <row r="2152" spans="2:20" s="86" customFormat="1" ht="10.199999999999999">
      <c r="B2152" s="87"/>
      <c r="C2152" s="87"/>
      <c r="D2152" s="89"/>
      <c r="R2152" s="89"/>
      <c r="S2152" s="89"/>
      <c r="T2152" s="89"/>
    </row>
    <row r="2153" spans="2:20" s="86" customFormat="1" ht="10.199999999999999">
      <c r="B2153" s="87"/>
      <c r="C2153" s="87"/>
      <c r="D2153" s="89"/>
      <c r="R2153" s="89"/>
      <c r="S2153" s="89"/>
      <c r="T2153" s="89"/>
    </row>
    <row r="2154" spans="2:20" s="86" customFormat="1" ht="10.199999999999999">
      <c r="B2154" s="87"/>
      <c r="C2154" s="87"/>
      <c r="D2154" s="89"/>
      <c r="R2154" s="89"/>
      <c r="S2154" s="89"/>
      <c r="T2154" s="89"/>
    </row>
    <row r="2155" spans="2:20" s="86" customFormat="1" ht="10.199999999999999">
      <c r="B2155" s="87"/>
      <c r="C2155" s="87"/>
      <c r="D2155" s="89"/>
      <c r="R2155" s="89"/>
      <c r="S2155" s="89"/>
      <c r="T2155" s="89"/>
    </row>
    <row r="2156" spans="2:20" s="86" customFormat="1" ht="10.199999999999999">
      <c r="B2156" s="87"/>
      <c r="C2156" s="87"/>
      <c r="D2156" s="89"/>
      <c r="R2156" s="89"/>
      <c r="S2156" s="89"/>
      <c r="T2156" s="89"/>
    </row>
    <row r="2157" spans="2:20" s="86" customFormat="1" ht="10.199999999999999">
      <c r="B2157" s="87"/>
      <c r="C2157" s="87"/>
      <c r="D2157" s="89"/>
      <c r="R2157" s="89"/>
      <c r="S2157" s="89"/>
      <c r="T2157" s="89"/>
    </row>
    <row r="2158" spans="2:20" s="86" customFormat="1" ht="10.199999999999999">
      <c r="B2158" s="87"/>
      <c r="C2158" s="87"/>
      <c r="D2158" s="89"/>
      <c r="R2158" s="89"/>
      <c r="S2158" s="89"/>
      <c r="T2158" s="89"/>
    </row>
    <row r="2159" spans="2:20" s="86" customFormat="1" ht="10.199999999999999">
      <c r="B2159" s="87"/>
      <c r="C2159" s="87"/>
      <c r="D2159" s="89"/>
      <c r="R2159" s="89"/>
      <c r="S2159" s="89"/>
      <c r="T2159" s="89"/>
    </row>
    <row r="2160" spans="2:20" s="86" customFormat="1" ht="10.199999999999999">
      <c r="B2160" s="87"/>
      <c r="C2160" s="87"/>
      <c r="D2160" s="89"/>
      <c r="R2160" s="89"/>
      <c r="S2160" s="89"/>
      <c r="T2160" s="89"/>
    </row>
    <row r="2161" spans="2:20" s="86" customFormat="1" ht="10.199999999999999">
      <c r="B2161" s="87"/>
      <c r="C2161" s="87"/>
      <c r="D2161" s="89"/>
      <c r="R2161" s="89"/>
      <c r="S2161" s="89"/>
      <c r="T2161" s="89"/>
    </row>
    <row r="2162" spans="2:20" s="86" customFormat="1" ht="10.199999999999999">
      <c r="B2162" s="87"/>
      <c r="C2162" s="87"/>
      <c r="D2162" s="89"/>
      <c r="R2162" s="89"/>
      <c r="S2162" s="89"/>
      <c r="T2162" s="89"/>
    </row>
    <row r="2163" spans="2:20" s="86" customFormat="1" ht="10.199999999999999">
      <c r="B2163" s="87"/>
      <c r="C2163" s="87"/>
      <c r="D2163" s="89"/>
      <c r="R2163" s="89"/>
      <c r="S2163" s="89"/>
      <c r="T2163" s="89"/>
    </row>
    <row r="2164" spans="2:20" s="86" customFormat="1" ht="10.199999999999999">
      <c r="B2164" s="87"/>
      <c r="C2164" s="87"/>
      <c r="D2164" s="89"/>
      <c r="R2164" s="89"/>
      <c r="S2164" s="89"/>
      <c r="T2164" s="89"/>
    </row>
    <row r="2165" spans="2:20" s="86" customFormat="1" ht="10.199999999999999">
      <c r="B2165" s="87"/>
      <c r="C2165" s="87"/>
      <c r="D2165" s="89"/>
      <c r="R2165" s="89"/>
      <c r="S2165" s="89"/>
      <c r="T2165" s="89"/>
    </row>
    <row r="2166" spans="2:20" s="86" customFormat="1" ht="10.199999999999999">
      <c r="B2166" s="87"/>
      <c r="C2166" s="87"/>
      <c r="D2166" s="89"/>
      <c r="R2166" s="89"/>
      <c r="S2166" s="89"/>
      <c r="T2166" s="89"/>
    </row>
    <row r="2167" spans="2:20" s="86" customFormat="1" ht="10.199999999999999">
      <c r="B2167" s="87"/>
      <c r="C2167" s="87"/>
      <c r="D2167" s="89"/>
      <c r="R2167" s="89"/>
      <c r="S2167" s="89"/>
      <c r="T2167" s="89"/>
    </row>
    <row r="2168" spans="2:20" s="86" customFormat="1" ht="10.199999999999999">
      <c r="B2168" s="87"/>
      <c r="C2168" s="87"/>
      <c r="D2168" s="89"/>
      <c r="R2168" s="89"/>
      <c r="S2168" s="89"/>
      <c r="T2168" s="89"/>
    </row>
    <row r="2169" spans="2:20" s="86" customFormat="1" ht="10.199999999999999">
      <c r="B2169" s="87"/>
      <c r="C2169" s="87"/>
      <c r="D2169" s="89"/>
      <c r="R2169" s="89"/>
      <c r="S2169" s="89"/>
      <c r="T2169" s="89"/>
    </row>
    <row r="2170" spans="2:20" s="86" customFormat="1" ht="10.199999999999999">
      <c r="B2170" s="87"/>
      <c r="C2170" s="87"/>
      <c r="D2170" s="89"/>
      <c r="R2170" s="89"/>
      <c r="S2170" s="89"/>
      <c r="T2170" s="89"/>
    </row>
    <row r="2171" spans="2:20" s="86" customFormat="1" ht="10.199999999999999">
      <c r="B2171" s="87"/>
      <c r="C2171" s="87"/>
      <c r="D2171" s="89"/>
      <c r="R2171" s="89"/>
      <c r="S2171" s="89"/>
      <c r="T2171" s="89"/>
    </row>
    <row r="2172" spans="2:20" s="86" customFormat="1" ht="10.199999999999999">
      <c r="B2172" s="87"/>
      <c r="C2172" s="87"/>
      <c r="D2172" s="89"/>
      <c r="R2172" s="89"/>
      <c r="S2172" s="89"/>
      <c r="T2172" s="89"/>
    </row>
    <row r="2173" spans="2:20" s="86" customFormat="1" ht="10.199999999999999">
      <c r="B2173" s="87"/>
      <c r="C2173" s="87"/>
      <c r="D2173" s="89"/>
      <c r="R2173" s="89"/>
      <c r="S2173" s="89"/>
      <c r="T2173" s="89"/>
    </row>
    <row r="2174" spans="2:20" s="86" customFormat="1" ht="10.199999999999999">
      <c r="B2174" s="87"/>
      <c r="C2174" s="87"/>
      <c r="D2174" s="89"/>
      <c r="R2174" s="89"/>
      <c r="S2174" s="89"/>
      <c r="T2174" s="89"/>
    </row>
    <row r="2175" spans="2:20" s="86" customFormat="1" ht="10.199999999999999">
      <c r="B2175" s="87"/>
      <c r="C2175" s="87"/>
      <c r="D2175" s="89"/>
      <c r="R2175" s="89"/>
      <c r="S2175" s="89"/>
      <c r="T2175" s="89"/>
    </row>
    <row r="2176" spans="2:20" s="86" customFormat="1" ht="10.199999999999999">
      <c r="B2176" s="87"/>
      <c r="C2176" s="87"/>
      <c r="D2176" s="89"/>
      <c r="R2176" s="89"/>
      <c r="S2176" s="89"/>
      <c r="T2176" s="89"/>
    </row>
    <row r="2177" spans="2:20" s="86" customFormat="1" ht="10.199999999999999">
      <c r="B2177" s="87"/>
      <c r="C2177" s="87"/>
      <c r="D2177" s="89"/>
      <c r="R2177" s="89"/>
      <c r="S2177" s="89"/>
      <c r="T2177" s="89"/>
    </row>
    <row r="2178" spans="2:20" s="86" customFormat="1" ht="10.199999999999999">
      <c r="B2178" s="87"/>
      <c r="C2178" s="87"/>
      <c r="D2178" s="89"/>
      <c r="R2178" s="89"/>
      <c r="S2178" s="89"/>
      <c r="T2178" s="89"/>
    </row>
    <row r="2179" spans="2:20" s="86" customFormat="1" ht="10.199999999999999">
      <c r="B2179" s="87"/>
      <c r="C2179" s="87"/>
      <c r="D2179" s="89"/>
      <c r="R2179" s="89"/>
      <c r="S2179" s="89"/>
      <c r="T2179" s="89"/>
    </row>
    <row r="2180" spans="2:20" s="86" customFormat="1" ht="10.199999999999999">
      <c r="B2180" s="87"/>
      <c r="C2180" s="87"/>
      <c r="D2180" s="89"/>
      <c r="R2180" s="89"/>
      <c r="S2180" s="89"/>
      <c r="T2180" s="89"/>
    </row>
    <row r="2181" spans="2:20" s="86" customFormat="1" ht="10.199999999999999">
      <c r="B2181" s="87"/>
      <c r="C2181" s="87"/>
      <c r="D2181" s="89"/>
      <c r="R2181" s="89"/>
      <c r="S2181" s="89"/>
      <c r="T2181" s="89"/>
    </row>
    <row r="2182" spans="2:20" s="86" customFormat="1" ht="10.199999999999999">
      <c r="B2182" s="87"/>
      <c r="C2182" s="87"/>
      <c r="D2182" s="89"/>
      <c r="R2182" s="89"/>
      <c r="S2182" s="89"/>
      <c r="T2182" s="89"/>
    </row>
    <row r="2183" spans="2:20" s="86" customFormat="1" ht="10.199999999999999">
      <c r="B2183" s="87"/>
      <c r="C2183" s="87"/>
      <c r="D2183" s="89"/>
      <c r="R2183" s="89"/>
      <c r="S2183" s="89"/>
      <c r="T2183" s="89"/>
    </row>
    <row r="2184" spans="2:20" s="86" customFormat="1" ht="10.199999999999999">
      <c r="B2184" s="87"/>
      <c r="C2184" s="87"/>
      <c r="D2184" s="89"/>
      <c r="R2184" s="89"/>
      <c r="S2184" s="89"/>
      <c r="T2184" s="89"/>
    </row>
    <row r="2185" spans="2:20" s="86" customFormat="1" ht="10.199999999999999">
      <c r="B2185" s="87"/>
      <c r="C2185" s="87"/>
      <c r="D2185" s="89"/>
      <c r="R2185" s="89"/>
      <c r="S2185" s="89"/>
      <c r="T2185" s="89"/>
    </row>
    <row r="2186" spans="2:20" s="86" customFormat="1" ht="10.199999999999999">
      <c r="B2186" s="87"/>
      <c r="C2186" s="87"/>
      <c r="D2186" s="89"/>
      <c r="R2186" s="89"/>
      <c r="S2186" s="89"/>
      <c r="T2186" s="89"/>
    </row>
    <row r="2187" spans="2:20" s="86" customFormat="1" ht="10.199999999999999">
      <c r="B2187" s="87"/>
      <c r="C2187" s="87"/>
      <c r="D2187" s="89"/>
      <c r="R2187" s="89"/>
      <c r="S2187" s="89"/>
      <c r="T2187" s="89"/>
    </row>
    <row r="2188" spans="2:20" s="86" customFormat="1" ht="10.199999999999999">
      <c r="B2188" s="87"/>
      <c r="C2188" s="87"/>
      <c r="D2188" s="89"/>
      <c r="R2188" s="89"/>
      <c r="S2188" s="89"/>
      <c r="T2188" s="89"/>
    </row>
    <row r="2189" spans="2:20" s="86" customFormat="1" ht="10.199999999999999">
      <c r="B2189" s="87"/>
      <c r="C2189" s="87"/>
      <c r="D2189" s="89"/>
      <c r="R2189" s="89"/>
      <c r="S2189" s="89"/>
      <c r="T2189" s="89"/>
    </row>
    <row r="2190" spans="2:20" s="86" customFormat="1" ht="10.199999999999999">
      <c r="B2190" s="87"/>
      <c r="C2190" s="87"/>
      <c r="D2190" s="89"/>
      <c r="R2190" s="89"/>
      <c r="S2190" s="89"/>
      <c r="T2190" s="89"/>
    </row>
    <row r="2191" spans="2:20" s="86" customFormat="1" ht="10.199999999999999">
      <c r="B2191" s="87"/>
      <c r="C2191" s="87"/>
      <c r="D2191" s="89"/>
      <c r="R2191" s="89"/>
      <c r="S2191" s="89"/>
      <c r="T2191" s="89"/>
    </row>
    <row r="2192" spans="2:20" s="86" customFormat="1" ht="10.199999999999999">
      <c r="B2192" s="87"/>
      <c r="C2192" s="87"/>
      <c r="D2192" s="89"/>
      <c r="R2192" s="89"/>
      <c r="S2192" s="89"/>
      <c r="T2192" s="89"/>
    </row>
    <row r="2193" spans="2:20" s="86" customFormat="1" ht="10.199999999999999">
      <c r="B2193" s="87"/>
      <c r="C2193" s="87"/>
      <c r="D2193" s="89"/>
      <c r="R2193" s="89"/>
      <c r="S2193" s="89"/>
      <c r="T2193" s="89"/>
    </row>
    <row r="2194" spans="2:20" s="86" customFormat="1" ht="10.199999999999999">
      <c r="B2194" s="87"/>
      <c r="C2194" s="87"/>
      <c r="D2194" s="89"/>
      <c r="R2194" s="89"/>
      <c r="S2194" s="89"/>
      <c r="T2194" s="89"/>
    </row>
    <row r="2195" spans="2:20" s="86" customFormat="1" ht="10.199999999999999">
      <c r="B2195" s="87"/>
      <c r="C2195" s="87"/>
      <c r="D2195" s="89"/>
      <c r="R2195" s="89"/>
      <c r="S2195" s="89"/>
      <c r="T2195" s="89"/>
    </row>
    <row r="2196" spans="2:20" s="86" customFormat="1" ht="10.199999999999999">
      <c r="B2196" s="87"/>
      <c r="C2196" s="87"/>
      <c r="D2196" s="89"/>
      <c r="R2196" s="89"/>
      <c r="S2196" s="89"/>
      <c r="T2196" s="89"/>
    </row>
    <row r="2197" spans="2:20" s="86" customFormat="1" ht="10.199999999999999">
      <c r="B2197" s="87"/>
      <c r="C2197" s="87"/>
      <c r="D2197" s="89"/>
      <c r="R2197" s="89"/>
      <c r="S2197" s="89"/>
      <c r="T2197" s="89"/>
    </row>
    <row r="2198" spans="2:20" s="86" customFormat="1" ht="10.199999999999999">
      <c r="B2198" s="87"/>
      <c r="C2198" s="87"/>
      <c r="D2198" s="89"/>
      <c r="R2198" s="89"/>
      <c r="S2198" s="89"/>
      <c r="T2198" s="89"/>
    </row>
    <row r="2199" spans="2:20" s="86" customFormat="1" ht="10.199999999999999">
      <c r="B2199" s="87"/>
      <c r="C2199" s="87"/>
      <c r="D2199" s="89"/>
      <c r="R2199" s="89"/>
      <c r="S2199" s="89"/>
      <c r="T2199" s="89"/>
    </row>
    <row r="2200" spans="2:20" s="86" customFormat="1" ht="10.199999999999999">
      <c r="B2200" s="87"/>
      <c r="C2200" s="87"/>
      <c r="D2200" s="89"/>
      <c r="R2200" s="89"/>
      <c r="S2200" s="89"/>
      <c r="T2200" s="89"/>
    </row>
    <row r="2201" spans="2:20" s="86" customFormat="1" ht="10.199999999999999">
      <c r="B2201" s="87"/>
      <c r="C2201" s="87"/>
      <c r="D2201" s="89"/>
      <c r="R2201" s="89"/>
      <c r="S2201" s="89"/>
      <c r="T2201" s="89"/>
    </row>
    <row r="2202" spans="2:20" s="86" customFormat="1" ht="10.199999999999999">
      <c r="B2202" s="87"/>
      <c r="C2202" s="87"/>
      <c r="D2202" s="89"/>
      <c r="R2202" s="89"/>
      <c r="S2202" s="89"/>
      <c r="T2202" s="89"/>
    </row>
    <row r="2203" spans="2:20" s="86" customFormat="1" ht="10.199999999999999">
      <c r="B2203" s="87"/>
      <c r="C2203" s="87"/>
      <c r="D2203" s="89"/>
      <c r="R2203" s="89"/>
      <c r="S2203" s="89"/>
      <c r="T2203" s="89"/>
    </row>
    <row r="2204" spans="2:20" s="86" customFormat="1" ht="10.199999999999999">
      <c r="B2204" s="87"/>
      <c r="C2204" s="87"/>
      <c r="D2204" s="89"/>
      <c r="R2204" s="89"/>
      <c r="S2204" s="89"/>
      <c r="T2204" s="89"/>
    </row>
    <row r="2205" spans="2:20" s="86" customFormat="1" ht="10.199999999999999">
      <c r="B2205" s="87"/>
      <c r="C2205" s="87"/>
      <c r="D2205" s="89"/>
      <c r="R2205" s="89"/>
      <c r="S2205" s="89"/>
      <c r="T2205" s="89"/>
    </row>
    <row r="2206" spans="2:20" s="86" customFormat="1" ht="10.199999999999999">
      <c r="B2206" s="87"/>
      <c r="C2206" s="87"/>
      <c r="D2206" s="89"/>
      <c r="R2206" s="89"/>
      <c r="S2206" s="89"/>
      <c r="T2206" s="89"/>
    </row>
    <row r="2207" spans="2:20" s="86" customFormat="1" ht="10.199999999999999">
      <c r="B2207" s="87"/>
      <c r="C2207" s="87"/>
      <c r="D2207" s="89"/>
      <c r="R2207" s="89"/>
      <c r="S2207" s="89"/>
      <c r="T2207" s="89"/>
    </row>
    <row r="2208" spans="2:20" s="86" customFormat="1" ht="10.199999999999999">
      <c r="B2208" s="87"/>
      <c r="C2208" s="87"/>
      <c r="D2208" s="89"/>
      <c r="R2208" s="89"/>
      <c r="S2208" s="89"/>
      <c r="T2208" s="89"/>
    </row>
    <row r="2209" spans="2:20" s="86" customFormat="1" ht="10.199999999999999">
      <c r="B2209" s="87"/>
      <c r="C2209" s="87"/>
      <c r="D2209" s="89"/>
      <c r="R2209" s="89"/>
      <c r="S2209" s="89"/>
      <c r="T2209" s="89"/>
    </row>
    <row r="2210" spans="2:20" s="86" customFormat="1" ht="10.199999999999999">
      <c r="B2210" s="87"/>
      <c r="C2210" s="87"/>
      <c r="D2210" s="89"/>
      <c r="R2210" s="89"/>
      <c r="S2210" s="89"/>
      <c r="T2210" s="89"/>
    </row>
    <row r="2211" spans="2:20" s="86" customFormat="1" ht="10.199999999999999">
      <c r="B2211" s="87"/>
      <c r="C2211" s="87"/>
      <c r="D2211" s="89"/>
      <c r="R2211" s="89"/>
      <c r="S2211" s="89"/>
      <c r="T2211" s="89"/>
    </row>
    <row r="2212" spans="2:20" s="86" customFormat="1" ht="10.199999999999999">
      <c r="B2212" s="87"/>
      <c r="C2212" s="87"/>
      <c r="D2212" s="89"/>
      <c r="R2212" s="89"/>
      <c r="S2212" s="89"/>
      <c r="T2212" s="89"/>
    </row>
    <row r="2213" spans="2:20" s="86" customFormat="1" ht="10.199999999999999">
      <c r="B2213" s="87"/>
      <c r="C2213" s="87"/>
      <c r="D2213" s="89"/>
      <c r="R2213" s="89"/>
      <c r="S2213" s="89"/>
      <c r="T2213" s="89"/>
    </row>
    <row r="2214" spans="2:20" s="86" customFormat="1" ht="10.199999999999999">
      <c r="B2214" s="87"/>
      <c r="C2214" s="87"/>
      <c r="D2214" s="89"/>
      <c r="R2214" s="89"/>
      <c r="S2214" s="89"/>
      <c r="T2214" s="89"/>
    </row>
    <row r="2215" spans="2:20" s="86" customFormat="1" ht="10.199999999999999">
      <c r="B2215" s="87"/>
      <c r="C2215" s="87"/>
      <c r="D2215" s="89"/>
      <c r="R2215" s="89"/>
      <c r="S2215" s="89"/>
      <c r="T2215" s="89"/>
    </row>
    <row r="2216" spans="2:20" s="86" customFormat="1" ht="10.199999999999999">
      <c r="B2216" s="87"/>
      <c r="C2216" s="87"/>
      <c r="D2216" s="89"/>
      <c r="R2216" s="89"/>
      <c r="S2216" s="89"/>
      <c r="T2216" s="89"/>
    </row>
    <row r="2217" spans="2:20" s="86" customFormat="1" ht="10.199999999999999">
      <c r="B2217" s="87"/>
      <c r="C2217" s="87"/>
      <c r="D2217" s="89"/>
      <c r="R2217" s="89"/>
      <c r="S2217" s="89"/>
      <c r="T2217" s="89"/>
    </row>
    <row r="2218" spans="2:20" s="86" customFormat="1" ht="10.199999999999999">
      <c r="B2218" s="87"/>
      <c r="C2218" s="87"/>
      <c r="D2218" s="89"/>
      <c r="R2218" s="89"/>
      <c r="S2218" s="89"/>
      <c r="T2218" s="89"/>
    </row>
    <row r="2219" spans="2:20" s="86" customFormat="1" ht="10.199999999999999">
      <c r="B2219" s="87"/>
      <c r="C2219" s="87"/>
      <c r="D2219" s="89"/>
      <c r="R2219" s="89"/>
      <c r="S2219" s="89"/>
      <c r="T2219" s="89"/>
    </row>
    <row r="2220" spans="2:20" s="86" customFormat="1" ht="10.199999999999999">
      <c r="B2220" s="87"/>
      <c r="C2220" s="87"/>
      <c r="D2220" s="89"/>
      <c r="R2220" s="89"/>
      <c r="S2220" s="89"/>
      <c r="T2220" s="89"/>
    </row>
    <row r="2221" spans="2:20" s="86" customFormat="1" ht="10.199999999999999">
      <c r="B2221" s="87"/>
      <c r="C2221" s="87"/>
      <c r="D2221" s="89"/>
      <c r="R2221" s="89"/>
      <c r="S2221" s="89"/>
      <c r="T2221" s="89"/>
    </row>
    <row r="2222" spans="2:20" s="86" customFormat="1" ht="10.199999999999999">
      <c r="B2222" s="87"/>
      <c r="C2222" s="87"/>
      <c r="D2222" s="89"/>
      <c r="R2222" s="89"/>
      <c r="S2222" s="89"/>
      <c r="T2222" s="89"/>
    </row>
    <row r="2223" spans="2:20" s="86" customFormat="1" ht="10.199999999999999">
      <c r="B2223" s="87"/>
      <c r="C2223" s="87"/>
      <c r="D2223" s="89"/>
      <c r="R2223" s="89"/>
      <c r="S2223" s="89"/>
      <c r="T2223" s="89"/>
    </row>
    <row r="2224" spans="2:20" s="86" customFormat="1" ht="10.199999999999999">
      <c r="B2224" s="87"/>
      <c r="C2224" s="87"/>
      <c r="D2224" s="89"/>
      <c r="R2224" s="89"/>
      <c r="S2224" s="89"/>
      <c r="T2224" s="89"/>
    </row>
    <row r="2225" spans="2:20" s="86" customFormat="1" ht="10.199999999999999">
      <c r="B2225" s="87"/>
      <c r="C2225" s="87"/>
      <c r="D2225" s="89"/>
      <c r="R2225" s="89"/>
      <c r="S2225" s="89"/>
      <c r="T2225" s="89"/>
    </row>
    <row r="2226" spans="2:20" s="86" customFormat="1" ht="10.199999999999999">
      <c r="B2226" s="87"/>
      <c r="C2226" s="87"/>
      <c r="D2226" s="89"/>
      <c r="R2226" s="89"/>
      <c r="S2226" s="89"/>
      <c r="T2226" s="89"/>
    </row>
    <row r="2227" spans="2:20" s="86" customFormat="1" ht="10.199999999999999">
      <c r="B2227" s="87"/>
      <c r="C2227" s="87"/>
      <c r="D2227" s="89"/>
      <c r="R2227" s="89"/>
      <c r="S2227" s="89"/>
      <c r="T2227" s="89"/>
    </row>
    <row r="2228" spans="2:20" s="86" customFormat="1" ht="10.199999999999999">
      <c r="B2228" s="87"/>
      <c r="C2228" s="87"/>
      <c r="D2228" s="89"/>
      <c r="R2228" s="89"/>
      <c r="S2228" s="89"/>
      <c r="T2228" s="89"/>
    </row>
    <row r="2229" spans="2:20" s="86" customFormat="1" ht="10.199999999999999">
      <c r="B2229" s="87"/>
      <c r="C2229" s="87"/>
      <c r="D2229" s="89"/>
      <c r="R2229" s="89"/>
      <c r="S2229" s="89"/>
      <c r="T2229" s="89"/>
    </row>
    <row r="2230" spans="2:20" s="86" customFormat="1" ht="10.199999999999999">
      <c r="B2230" s="87"/>
      <c r="C2230" s="87"/>
      <c r="D2230" s="89"/>
      <c r="R2230" s="89"/>
      <c r="S2230" s="89"/>
      <c r="T2230" s="89"/>
    </row>
    <row r="2231" spans="2:20" s="86" customFormat="1" ht="10.199999999999999">
      <c r="B2231" s="87"/>
      <c r="C2231" s="87"/>
      <c r="D2231" s="89"/>
      <c r="R2231" s="89"/>
      <c r="S2231" s="89"/>
      <c r="T2231" s="89"/>
    </row>
    <row r="2232" spans="2:20" s="86" customFormat="1" ht="10.199999999999999">
      <c r="B2232" s="87"/>
      <c r="C2232" s="87"/>
      <c r="D2232" s="89"/>
      <c r="R2232" s="89"/>
      <c r="S2232" s="89"/>
      <c r="T2232" s="89"/>
    </row>
    <row r="2233" spans="2:20" s="86" customFormat="1" ht="10.199999999999999">
      <c r="B2233" s="87"/>
      <c r="C2233" s="87"/>
      <c r="D2233" s="89"/>
      <c r="R2233" s="89"/>
      <c r="S2233" s="89"/>
      <c r="T2233" s="89"/>
    </row>
    <row r="2234" spans="2:20" s="86" customFormat="1" ht="10.199999999999999">
      <c r="B2234" s="87"/>
      <c r="C2234" s="87"/>
      <c r="D2234" s="89"/>
      <c r="R2234" s="89"/>
      <c r="S2234" s="89"/>
      <c r="T2234" s="89"/>
    </row>
    <row r="2235" spans="2:20" s="86" customFormat="1" ht="10.199999999999999">
      <c r="B2235" s="87"/>
      <c r="C2235" s="87"/>
      <c r="D2235" s="89"/>
      <c r="R2235" s="89"/>
      <c r="S2235" s="89"/>
      <c r="T2235" s="89"/>
    </row>
    <row r="2236" spans="2:20" s="86" customFormat="1" ht="10.199999999999999">
      <c r="B2236" s="87"/>
      <c r="C2236" s="87"/>
      <c r="D2236" s="89"/>
      <c r="R2236" s="89"/>
      <c r="S2236" s="89"/>
      <c r="T2236" s="89"/>
    </row>
    <row r="2237" spans="2:20" s="86" customFormat="1" ht="10.199999999999999">
      <c r="B2237" s="87"/>
      <c r="C2237" s="87"/>
      <c r="D2237" s="89"/>
      <c r="R2237" s="89"/>
      <c r="S2237" s="89"/>
      <c r="T2237" s="89"/>
    </row>
    <row r="2238" spans="2:20" s="86" customFormat="1" ht="10.199999999999999">
      <c r="B2238" s="87"/>
      <c r="C2238" s="87"/>
      <c r="D2238" s="89"/>
      <c r="R2238" s="89"/>
      <c r="S2238" s="89"/>
      <c r="T2238" s="89"/>
    </row>
    <row r="2239" spans="2:20" s="86" customFormat="1" ht="10.199999999999999">
      <c r="B2239" s="87"/>
      <c r="C2239" s="87"/>
      <c r="D2239" s="89"/>
      <c r="R2239" s="89"/>
      <c r="S2239" s="89"/>
      <c r="T2239" s="89"/>
    </row>
    <row r="2240" spans="2:20" s="86" customFormat="1" ht="10.199999999999999">
      <c r="B2240" s="87"/>
      <c r="C2240" s="87"/>
      <c r="D2240" s="89"/>
      <c r="R2240" s="89"/>
      <c r="S2240" s="89"/>
      <c r="T2240" s="89"/>
    </row>
    <row r="2241" spans="2:20" s="86" customFormat="1" ht="10.199999999999999">
      <c r="B2241" s="87"/>
      <c r="C2241" s="87"/>
      <c r="D2241" s="89"/>
      <c r="R2241" s="89"/>
      <c r="S2241" s="89"/>
      <c r="T2241" s="89"/>
    </row>
    <row r="2242" spans="2:20" s="86" customFormat="1" ht="10.199999999999999">
      <c r="B2242" s="87"/>
      <c r="C2242" s="87"/>
      <c r="D2242" s="89"/>
      <c r="R2242" s="89"/>
      <c r="S2242" s="89"/>
      <c r="T2242" s="89"/>
    </row>
    <row r="2243" spans="2:20" s="86" customFormat="1" ht="10.199999999999999">
      <c r="B2243" s="87"/>
      <c r="C2243" s="87"/>
      <c r="D2243" s="89"/>
      <c r="R2243" s="89"/>
      <c r="S2243" s="89"/>
      <c r="T2243" s="89"/>
    </row>
    <row r="2244" spans="2:20" s="86" customFormat="1" ht="10.199999999999999">
      <c r="B2244" s="87"/>
      <c r="C2244" s="87"/>
      <c r="D2244" s="89"/>
      <c r="R2244" s="89"/>
      <c r="S2244" s="89"/>
      <c r="T2244" s="89"/>
    </row>
    <row r="2245" spans="2:20" s="86" customFormat="1" ht="10.199999999999999">
      <c r="B2245" s="87"/>
      <c r="C2245" s="87"/>
      <c r="D2245" s="89"/>
      <c r="R2245" s="89"/>
      <c r="S2245" s="89"/>
      <c r="T2245" s="89"/>
    </row>
    <row r="2246" spans="2:20" s="86" customFormat="1" ht="10.199999999999999">
      <c r="B2246" s="87"/>
      <c r="C2246" s="87"/>
      <c r="D2246" s="89"/>
      <c r="R2246" s="89"/>
      <c r="S2246" s="89"/>
      <c r="T2246" s="89"/>
    </row>
    <row r="2247" spans="2:20" s="86" customFormat="1" ht="10.199999999999999">
      <c r="B2247" s="87"/>
      <c r="C2247" s="87"/>
      <c r="D2247" s="89"/>
      <c r="R2247" s="89"/>
      <c r="S2247" s="89"/>
      <c r="T2247" s="89"/>
    </row>
    <row r="2248" spans="2:20" s="86" customFormat="1" ht="10.199999999999999">
      <c r="B2248" s="87"/>
      <c r="C2248" s="87"/>
      <c r="D2248" s="89"/>
      <c r="R2248" s="89"/>
      <c r="S2248" s="89"/>
      <c r="T2248" s="89"/>
    </row>
    <row r="2249" spans="2:20" s="86" customFormat="1" ht="10.199999999999999">
      <c r="B2249" s="87"/>
      <c r="C2249" s="87"/>
      <c r="D2249" s="89"/>
      <c r="R2249" s="89"/>
      <c r="S2249" s="89"/>
      <c r="T2249" s="89"/>
    </row>
    <row r="2250" spans="2:20" s="86" customFormat="1" ht="10.199999999999999">
      <c r="B2250" s="87"/>
      <c r="C2250" s="87"/>
      <c r="D2250" s="89"/>
      <c r="R2250" s="89"/>
      <c r="S2250" s="89"/>
      <c r="T2250" s="89"/>
    </row>
    <row r="2251" spans="2:20" s="86" customFormat="1" ht="10.199999999999999">
      <c r="B2251" s="87"/>
      <c r="C2251" s="87"/>
      <c r="D2251" s="89"/>
      <c r="R2251" s="89"/>
      <c r="S2251" s="89"/>
      <c r="T2251" s="89"/>
    </row>
    <row r="2252" spans="2:20" s="86" customFormat="1" ht="10.199999999999999">
      <c r="B2252" s="87"/>
      <c r="C2252" s="87"/>
      <c r="D2252" s="89"/>
      <c r="R2252" s="89"/>
      <c r="S2252" s="89"/>
      <c r="T2252" s="89"/>
    </row>
    <row r="2253" spans="2:20" s="86" customFormat="1" ht="10.199999999999999">
      <c r="B2253" s="87"/>
      <c r="C2253" s="87"/>
      <c r="D2253" s="89"/>
      <c r="R2253" s="89"/>
      <c r="S2253" s="89"/>
      <c r="T2253" s="89"/>
    </row>
    <row r="2254" spans="2:20" s="86" customFormat="1" ht="10.199999999999999">
      <c r="B2254" s="87"/>
      <c r="C2254" s="87"/>
      <c r="D2254" s="89"/>
      <c r="R2254" s="89"/>
      <c r="S2254" s="89"/>
      <c r="T2254" s="89"/>
    </row>
    <row r="2255" spans="2:20" s="86" customFormat="1" ht="10.199999999999999">
      <c r="B2255" s="87"/>
      <c r="C2255" s="87"/>
      <c r="D2255" s="89"/>
      <c r="R2255" s="89"/>
      <c r="S2255" s="89"/>
      <c r="T2255" s="89"/>
    </row>
    <row r="2256" spans="2:20" s="86" customFormat="1" ht="10.199999999999999">
      <c r="B2256" s="87"/>
      <c r="C2256" s="87"/>
      <c r="D2256" s="89"/>
      <c r="R2256" s="89"/>
      <c r="S2256" s="89"/>
      <c r="T2256" s="89"/>
    </row>
    <row r="2257" spans="2:20" s="86" customFormat="1" ht="10.199999999999999">
      <c r="B2257" s="87"/>
      <c r="C2257" s="87"/>
      <c r="D2257" s="89"/>
      <c r="R2257" s="89"/>
      <c r="S2257" s="89"/>
      <c r="T2257" s="89"/>
    </row>
    <row r="2258" spans="2:20" s="86" customFormat="1" ht="10.199999999999999">
      <c r="B2258" s="87"/>
      <c r="C2258" s="87"/>
      <c r="D2258" s="89"/>
      <c r="R2258" s="89"/>
      <c r="S2258" s="89"/>
      <c r="T2258" s="89"/>
    </row>
    <row r="2259" spans="2:20" s="86" customFormat="1" ht="10.199999999999999">
      <c r="B2259" s="87"/>
      <c r="C2259" s="87"/>
      <c r="D2259" s="89"/>
      <c r="R2259" s="89"/>
      <c r="S2259" s="89"/>
      <c r="T2259" s="89"/>
    </row>
    <row r="2260" spans="2:20" s="86" customFormat="1" ht="10.199999999999999">
      <c r="B2260" s="87"/>
      <c r="C2260" s="87"/>
      <c r="D2260" s="89"/>
      <c r="R2260" s="89"/>
      <c r="S2260" s="89"/>
      <c r="T2260" s="89"/>
    </row>
    <row r="2261" spans="2:20" s="86" customFormat="1" ht="10.199999999999999">
      <c r="B2261" s="87"/>
      <c r="C2261" s="87"/>
      <c r="D2261" s="89"/>
      <c r="R2261" s="89"/>
      <c r="S2261" s="89"/>
      <c r="T2261" s="89"/>
    </row>
    <row r="2262" spans="2:20" s="86" customFormat="1" ht="10.199999999999999">
      <c r="B2262" s="87"/>
      <c r="C2262" s="87"/>
      <c r="D2262" s="89"/>
      <c r="R2262" s="89"/>
      <c r="S2262" s="89"/>
      <c r="T2262" s="89"/>
    </row>
    <row r="2263" spans="2:20" s="86" customFormat="1" ht="10.199999999999999">
      <c r="B2263" s="87"/>
      <c r="C2263" s="87"/>
      <c r="D2263" s="89"/>
      <c r="R2263" s="89"/>
      <c r="S2263" s="89"/>
      <c r="T2263" s="89"/>
    </row>
    <row r="2264" spans="2:20" s="86" customFormat="1" ht="10.199999999999999">
      <c r="B2264" s="87"/>
      <c r="C2264" s="87"/>
      <c r="D2264" s="89"/>
      <c r="R2264" s="89"/>
      <c r="S2264" s="89"/>
      <c r="T2264" s="89"/>
    </row>
    <row r="2265" spans="2:20" s="86" customFormat="1" ht="10.199999999999999">
      <c r="B2265" s="87"/>
      <c r="C2265" s="87"/>
      <c r="D2265" s="89"/>
      <c r="R2265" s="89"/>
      <c r="S2265" s="89"/>
      <c r="T2265" s="89"/>
    </row>
    <row r="2266" spans="2:20" s="86" customFormat="1" ht="10.199999999999999">
      <c r="B2266" s="87"/>
      <c r="C2266" s="87"/>
      <c r="D2266" s="89"/>
      <c r="R2266" s="89"/>
      <c r="S2266" s="89"/>
      <c r="T2266" s="89"/>
    </row>
    <row r="2267" spans="2:20" s="86" customFormat="1" ht="10.199999999999999">
      <c r="B2267" s="87"/>
      <c r="C2267" s="87"/>
      <c r="D2267" s="89"/>
      <c r="R2267" s="89"/>
      <c r="S2267" s="89"/>
      <c r="T2267" s="89"/>
    </row>
    <row r="2268" spans="2:20" s="86" customFormat="1" ht="10.199999999999999">
      <c r="B2268" s="87"/>
      <c r="C2268" s="87"/>
      <c r="D2268" s="89"/>
      <c r="R2268" s="89"/>
      <c r="S2268" s="89"/>
      <c r="T2268" s="89"/>
    </row>
    <row r="2269" spans="2:20" s="86" customFormat="1" ht="10.199999999999999">
      <c r="B2269" s="87"/>
      <c r="C2269" s="87"/>
      <c r="D2269" s="89"/>
      <c r="R2269" s="89"/>
      <c r="S2269" s="89"/>
      <c r="T2269" s="89"/>
    </row>
    <row r="2270" spans="2:20" s="86" customFormat="1" ht="10.199999999999999">
      <c r="B2270" s="87"/>
      <c r="C2270" s="87"/>
      <c r="D2270" s="89"/>
      <c r="R2270" s="89"/>
      <c r="S2270" s="89"/>
      <c r="T2270" s="89"/>
    </row>
    <row r="2271" spans="2:20" s="86" customFormat="1" ht="10.199999999999999">
      <c r="B2271" s="87"/>
      <c r="C2271" s="87"/>
      <c r="D2271" s="89"/>
      <c r="R2271" s="89"/>
      <c r="S2271" s="89"/>
      <c r="T2271" s="89"/>
    </row>
    <row r="2272" spans="2:20" s="86" customFormat="1" ht="10.199999999999999">
      <c r="B2272" s="87"/>
      <c r="C2272" s="87"/>
      <c r="D2272" s="89"/>
      <c r="R2272" s="89"/>
      <c r="S2272" s="89"/>
      <c r="T2272" s="89"/>
    </row>
    <row r="2273" spans="2:20" s="86" customFormat="1" ht="10.199999999999999">
      <c r="B2273" s="87"/>
      <c r="C2273" s="87"/>
      <c r="D2273" s="89"/>
      <c r="R2273" s="89"/>
      <c r="S2273" s="89"/>
      <c r="T2273" s="89"/>
    </row>
    <row r="2274" spans="2:20" s="86" customFormat="1" ht="10.199999999999999">
      <c r="B2274" s="87"/>
      <c r="C2274" s="87"/>
      <c r="D2274" s="89"/>
      <c r="R2274" s="89"/>
      <c r="S2274" s="89"/>
      <c r="T2274" s="89"/>
    </row>
    <row r="2275" spans="2:20" s="86" customFormat="1" ht="10.199999999999999">
      <c r="B2275" s="87"/>
      <c r="C2275" s="87"/>
      <c r="D2275" s="89"/>
      <c r="R2275" s="89"/>
      <c r="S2275" s="89"/>
      <c r="T2275" s="89"/>
    </row>
    <row r="2276" spans="2:20" s="86" customFormat="1" ht="10.199999999999999">
      <c r="B2276" s="87"/>
      <c r="C2276" s="87"/>
      <c r="D2276" s="89"/>
      <c r="R2276" s="89"/>
      <c r="S2276" s="89"/>
      <c r="T2276" s="89"/>
    </row>
    <row r="2277" spans="2:20" s="86" customFormat="1" ht="10.199999999999999">
      <c r="B2277" s="87"/>
      <c r="C2277" s="87"/>
      <c r="D2277" s="89"/>
      <c r="R2277" s="89"/>
      <c r="S2277" s="89"/>
      <c r="T2277" s="89"/>
    </row>
    <row r="2278" spans="2:20" s="86" customFormat="1" ht="10.199999999999999">
      <c r="B2278" s="87"/>
      <c r="C2278" s="87"/>
      <c r="D2278" s="89"/>
      <c r="R2278" s="89"/>
      <c r="S2278" s="89"/>
      <c r="T2278" s="89"/>
    </row>
    <row r="2279" spans="2:20" s="86" customFormat="1" ht="10.199999999999999">
      <c r="B2279" s="87"/>
      <c r="C2279" s="87"/>
      <c r="D2279" s="89"/>
      <c r="R2279" s="89"/>
      <c r="S2279" s="89"/>
      <c r="T2279" s="89"/>
    </row>
    <row r="2280" spans="2:20" s="86" customFormat="1" ht="10.199999999999999">
      <c r="B2280" s="87"/>
      <c r="C2280" s="87"/>
      <c r="D2280" s="89"/>
      <c r="R2280" s="89"/>
      <c r="S2280" s="89"/>
      <c r="T2280" s="89"/>
    </row>
    <row r="2281" spans="2:20" s="86" customFormat="1" ht="10.199999999999999">
      <c r="B2281" s="87"/>
      <c r="C2281" s="87"/>
      <c r="D2281" s="89"/>
      <c r="R2281" s="89"/>
      <c r="S2281" s="89"/>
      <c r="T2281" s="89"/>
    </row>
    <row r="2282" spans="2:20" s="86" customFormat="1" ht="10.199999999999999">
      <c r="B2282" s="87"/>
      <c r="C2282" s="87"/>
      <c r="D2282" s="89"/>
      <c r="R2282" s="89"/>
      <c r="S2282" s="89"/>
      <c r="T2282" s="89"/>
    </row>
    <row r="2283" spans="2:20" s="86" customFormat="1" ht="10.199999999999999">
      <c r="B2283" s="87"/>
      <c r="C2283" s="87"/>
      <c r="D2283" s="89"/>
      <c r="R2283" s="89"/>
      <c r="S2283" s="89"/>
      <c r="T2283" s="89"/>
    </row>
    <row r="2284" spans="2:20" s="86" customFormat="1" ht="10.199999999999999">
      <c r="B2284" s="87"/>
      <c r="C2284" s="87"/>
      <c r="D2284" s="89"/>
      <c r="R2284" s="89"/>
      <c r="S2284" s="89"/>
      <c r="T2284" s="89"/>
    </row>
    <row r="2285" spans="2:20" s="86" customFormat="1" ht="10.199999999999999">
      <c r="B2285" s="87"/>
      <c r="C2285" s="87"/>
      <c r="D2285" s="89"/>
      <c r="R2285" s="89"/>
      <c r="S2285" s="89"/>
      <c r="T2285" s="89"/>
    </row>
    <row r="2286" spans="2:20" s="86" customFormat="1" ht="10.199999999999999">
      <c r="B2286" s="87"/>
      <c r="C2286" s="87"/>
      <c r="D2286" s="89"/>
      <c r="R2286" s="89"/>
      <c r="S2286" s="89"/>
      <c r="T2286" s="89"/>
    </row>
    <row r="2287" spans="2:20" s="86" customFormat="1" ht="10.199999999999999">
      <c r="B2287" s="87"/>
      <c r="C2287" s="87"/>
      <c r="D2287" s="89"/>
      <c r="R2287" s="89"/>
      <c r="S2287" s="89"/>
      <c r="T2287" s="89"/>
    </row>
    <row r="2288" spans="2:20" s="86" customFormat="1" ht="10.199999999999999">
      <c r="B2288" s="87"/>
      <c r="C2288" s="87"/>
      <c r="D2288" s="89"/>
      <c r="R2288" s="89"/>
      <c r="S2288" s="89"/>
      <c r="T2288" s="89"/>
    </row>
    <row r="2289" spans="2:20" s="86" customFormat="1" ht="10.199999999999999">
      <c r="B2289" s="87"/>
      <c r="C2289" s="87"/>
      <c r="D2289" s="89"/>
      <c r="R2289" s="89"/>
      <c r="S2289" s="89"/>
      <c r="T2289" s="89"/>
    </row>
    <row r="2290" spans="2:20" s="86" customFormat="1" ht="10.199999999999999">
      <c r="B2290" s="87"/>
      <c r="C2290" s="87"/>
      <c r="D2290" s="89"/>
      <c r="R2290" s="89"/>
      <c r="S2290" s="89"/>
      <c r="T2290" s="89"/>
    </row>
    <row r="2291" spans="2:20" s="86" customFormat="1" ht="10.199999999999999">
      <c r="B2291" s="87"/>
      <c r="C2291" s="87"/>
      <c r="D2291" s="89"/>
      <c r="R2291" s="89"/>
      <c r="S2291" s="89"/>
      <c r="T2291" s="89"/>
    </row>
    <row r="2292" spans="2:20" s="86" customFormat="1" ht="10.199999999999999">
      <c r="B2292" s="87"/>
      <c r="C2292" s="87"/>
      <c r="D2292" s="89"/>
      <c r="R2292" s="89"/>
      <c r="S2292" s="89"/>
      <c r="T2292" s="89"/>
    </row>
    <row r="2293" spans="2:20" s="86" customFormat="1" ht="10.199999999999999">
      <c r="B2293" s="87"/>
      <c r="C2293" s="87"/>
      <c r="D2293" s="89"/>
      <c r="R2293" s="89"/>
      <c r="S2293" s="89"/>
      <c r="T2293" s="89"/>
    </row>
    <row r="2294" spans="2:20" s="86" customFormat="1" ht="10.199999999999999">
      <c r="B2294" s="87"/>
      <c r="C2294" s="87"/>
      <c r="D2294" s="89"/>
      <c r="R2294" s="89"/>
      <c r="S2294" s="89"/>
      <c r="T2294" s="89"/>
    </row>
    <row r="2295" spans="2:20" s="86" customFormat="1" ht="10.199999999999999">
      <c r="B2295" s="87"/>
      <c r="C2295" s="87"/>
      <c r="D2295" s="89"/>
      <c r="R2295" s="89"/>
      <c r="S2295" s="89"/>
      <c r="T2295" s="89"/>
    </row>
    <row r="2296" spans="2:20" s="86" customFormat="1" ht="10.199999999999999">
      <c r="B2296" s="87"/>
      <c r="C2296" s="87"/>
      <c r="D2296" s="89"/>
      <c r="R2296" s="89"/>
      <c r="S2296" s="89"/>
      <c r="T2296" s="89"/>
    </row>
    <row r="2297" spans="2:20" s="86" customFormat="1" ht="10.199999999999999">
      <c r="B2297" s="87"/>
      <c r="C2297" s="87"/>
      <c r="D2297" s="89"/>
      <c r="R2297" s="89"/>
      <c r="S2297" s="89"/>
      <c r="T2297" s="89"/>
    </row>
    <row r="2298" spans="2:20" s="86" customFormat="1" ht="10.199999999999999">
      <c r="B2298" s="87"/>
      <c r="C2298" s="87"/>
      <c r="D2298" s="89"/>
      <c r="R2298" s="89"/>
      <c r="S2298" s="89"/>
      <c r="T2298" s="89"/>
    </row>
    <row r="2299" spans="2:20" s="86" customFormat="1" ht="10.199999999999999">
      <c r="B2299" s="87"/>
      <c r="C2299" s="87"/>
      <c r="D2299" s="89"/>
      <c r="R2299" s="89"/>
      <c r="S2299" s="89"/>
      <c r="T2299" s="89"/>
    </row>
    <row r="2300" spans="2:20" s="86" customFormat="1" ht="10.199999999999999">
      <c r="B2300" s="87"/>
      <c r="C2300" s="87"/>
      <c r="D2300" s="89"/>
      <c r="R2300" s="89"/>
      <c r="S2300" s="89"/>
      <c r="T2300" s="89"/>
    </row>
    <row r="2301" spans="2:20" s="86" customFormat="1" ht="10.199999999999999">
      <c r="B2301" s="87"/>
      <c r="C2301" s="87"/>
      <c r="D2301" s="89"/>
      <c r="R2301" s="89"/>
      <c r="S2301" s="89"/>
      <c r="T2301" s="89"/>
    </row>
    <row r="2302" spans="2:20" s="86" customFormat="1" ht="10.199999999999999">
      <c r="B2302" s="87"/>
      <c r="C2302" s="87"/>
      <c r="D2302" s="89"/>
      <c r="R2302" s="89"/>
      <c r="S2302" s="89"/>
      <c r="T2302" s="89"/>
    </row>
    <row r="2303" spans="2:20" s="86" customFormat="1" ht="10.199999999999999">
      <c r="B2303" s="87"/>
      <c r="C2303" s="87"/>
      <c r="D2303" s="89"/>
      <c r="R2303" s="89"/>
      <c r="S2303" s="89"/>
      <c r="T2303" s="89"/>
    </row>
    <row r="2304" spans="2:20" s="86" customFormat="1" ht="10.199999999999999">
      <c r="B2304" s="87"/>
      <c r="C2304" s="87"/>
      <c r="D2304" s="89"/>
      <c r="R2304" s="89"/>
      <c r="S2304" s="89"/>
      <c r="T2304" s="89"/>
    </row>
    <row r="2305" spans="2:20" s="86" customFormat="1" ht="10.199999999999999">
      <c r="B2305" s="87"/>
      <c r="C2305" s="87"/>
      <c r="D2305" s="89"/>
      <c r="R2305" s="89"/>
      <c r="S2305" s="89"/>
      <c r="T2305" s="89"/>
    </row>
    <row r="2306" spans="2:20" s="86" customFormat="1" ht="10.199999999999999">
      <c r="B2306" s="87"/>
      <c r="C2306" s="87"/>
      <c r="D2306" s="89"/>
      <c r="R2306" s="89"/>
      <c r="S2306" s="89"/>
      <c r="T2306" s="89"/>
    </row>
    <row r="2307" spans="2:20" s="86" customFormat="1" ht="10.199999999999999">
      <c r="B2307" s="87"/>
      <c r="C2307" s="87"/>
      <c r="D2307" s="89"/>
      <c r="R2307" s="89"/>
      <c r="S2307" s="89"/>
      <c r="T2307" s="89"/>
    </row>
    <row r="2308" spans="2:20" s="86" customFormat="1" ht="10.199999999999999">
      <c r="B2308" s="87"/>
      <c r="C2308" s="87"/>
      <c r="D2308" s="89"/>
      <c r="R2308" s="89"/>
      <c r="S2308" s="89"/>
      <c r="T2308" s="89"/>
    </row>
    <row r="2309" spans="2:20" s="86" customFormat="1" ht="10.199999999999999">
      <c r="B2309" s="87"/>
      <c r="C2309" s="87"/>
      <c r="D2309" s="89"/>
      <c r="R2309" s="89"/>
      <c r="S2309" s="89"/>
      <c r="T2309" s="89"/>
    </row>
    <row r="2310" spans="2:20" s="86" customFormat="1" ht="10.199999999999999">
      <c r="B2310" s="87"/>
      <c r="C2310" s="87"/>
      <c r="D2310" s="89"/>
      <c r="R2310" s="89"/>
      <c r="S2310" s="89"/>
      <c r="T2310" s="89"/>
    </row>
    <row r="2311" spans="2:20" s="86" customFormat="1" ht="10.199999999999999">
      <c r="B2311" s="87"/>
      <c r="C2311" s="87"/>
      <c r="D2311" s="89"/>
      <c r="R2311" s="89"/>
      <c r="S2311" s="89"/>
      <c r="T2311" s="89"/>
    </row>
    <row r="2312" spans="2:20" s="86" customFormat="1" ht="10.199999999999999">
      <c r="B2312" s="87"/>
      <c r="C2312" s="87"/>
      <c r="D2312" s="89"/>
      <c r="R2312" s="89"/>
      <c r="S2312" s="89"/>
      <c r="T2312" s="89"/>
    </row>
    <row r="2313" spans="2:20" s="86" customFormat="1" ht="10.199999999999999">
      <c r="B2313" s="87"/>
      <c r="C2313" s="87"/>
      <c r="D2313" s="89"/>
      <c r="R2313" s="89"/>
      <c r="S2313" s="89"/>
      <c r="T2313" s="89"/>
    </row>
    <row r="2314" spans="2:20" s="86" customFormat="1" ht="10.199999999999999">
      <c r="B2314" s="87"/>
      <c r="C2314" s="87"/>
      <c r="D2314" s="89"/>
      <c r="R2314" s="89"/>
      <c r="S2314" s="89"/>
      <c r="T2314" s="89"/>
    </row>
    <row r="2315" spans="2:20" s="86" customFormat="1" ht="10.199999999999999">
      <c r="B2315" s="87"/>
      <c r="C2315" s="87"/>
      <c r="D2315" s="89"/>
      <c r="R2315" s="89"/>
      <c r="S2315" s="89"/>
      <c r="T2315" s="89"/>
    </row>
    <row r="2316" spans="2:20" s="86" customFormat="1" ht="10.199999999999999">
      <c r="B2316" s="87"/>
      <c r="C2316" s="87"/>
      <c r="D2316" s="89"/>
      <c r="R2316" s="89"/>
      <c r="S2316" s="89"/>
      <c r="T2316" s="89"/>
    </row>
    <row r="2317" spans="2:20" s="86" customFormat="1" ht="10.199999999999999">
      <c r="B2317" s="87"/>
      <c r="C2317" s="87"/>
      <c r="D2317" s="89"/>
      <c r="R2317" s="89"/>
      <c r="S2317" s="89"/>
      <c r="T2317" s="89"/>
    </row>
    <row r="2318" spans="2:20" s="86" customFormat="1" ht="10.199999999999999">
      <c r="B2318" s="87"/>
      <c r="C2318" s="87"/>
      <c r="D2318" s="89"/>
      <c r="R2318" s="89"/>
      <c r="S2318" s="89"/>
      <c r="T2318" s="89"/>
    </row>
    <row r="2319" spans="2:20" s="86" customFormat="1" ht="10.199999999999999">
      <c r="B2319" s="87"/>
      <c r="C2319" s="87"/>
      <c r="D2319" s="89"/>
      <c r="R2319" s="89"/>
      <c r="S2319" s="89"/>
      <c r="T2319" s="89"/>
    </row>
    <row r="2320" spans="2:20" s="86" customFormat="1" ht="10.199999999999999">
      <c r="B2320" s="87"/>
      <c r="C2320" s="87"/>
      <c r="D2320" s="89"/>
      <c r="R2320" s="89"/>
      <c r="S2320" s="89"/>
      <c r="T2320" s="89"/>
    </row>
    <row r="2321" spans="2:20" s="86" customFormat="1" ht="10.199999999999999">
      <c r="B2321" s="87"/>
      <c r="C2321" s="87"/>
      <c r="D2321" s="89"/>
      <c r="R2321" s="89"/>
      <c r="S2321" s="89"/>
      <c r="T2321" s="89"/>
    </row>
    <row r="2322" spans="2:20" s="86" customFormat="1" ht="10.199999999999999">
      <c r="B2322" s="87"/>
      <c r="C2322" s="87"/>
      <c r="D2322" s="89"/>
      <c r="R2322" s="89"/>
      <c r="S2322" s="89"/>
      <c r="T2322" s="89"/>
    </row>
    <row r="2323" spans="2:20" s="86" customFormat="1" ht="10.199999999999999">
      <c r="B2323" s="87"/>
      <c r="C2323" s="87"/>
      <c r="D2323" s="89"/>
      <c r="R2323" s="89"/>
      <c r="S2323" s="89"/>
      <c r="T2323" s="89"/>
    </row>
    <row r="2324" spans="2:20" s="86" customFormat="1" ht="10.199999999999999">
      <c r="B2324" s="87"/>
      <c r="C2324" s="87"/>
      <c r="D2324" s="89"/>
      <c r="R2324" s="89"/>
      <c r="S2324" s="89"/>
      <c r="T2324" s="89"/>
    </row>
    <row r="2325" spans="2:20" s="86" customFormat="1" ht="10.199999999999999">
      <c r="B2325" s="87"/>
      <c r="C2325" s="87"/>
      <c r="D2325" s="89"/>
      <c r="R2325" s="89"/>
      <c r="S2325" s="89"/>
      <c r="T2325" s="89"/>
    </row>
    <row r="2326" spans="2:20" s="86" customFormat="1" ht="10.199999999999999">
      <c r="B2326" s="87"/>
      <c r="C2326" s="87"/>
      <c r="D2326" s="89"/>
      <c r="R2326" s="89"/>
      <c r="S2326" s="89"/>
      <c r="T2326" s="89"/>
    </row>
    <row r="2327" spans="2:20" s="86" customFormat="1" ht="10.199999999999999">
      <c r="B2327" s="87"/>
      <c r="C2327" s="87"/>
      <c r="D2327" s="89"/>
      <c r="R2327" s="89"/>
      <c r="S2327" s="89"/>
      <c r="T2327" s="89"/>
    </row>
    <row r="2328" spans="2:20" s="86" customFormat="1" ht="10.199999999999999">
      <c r="B2328" s="87"/>
      <c r="C2328" s="87"/>
      <c r="D2328" s="89"/>
      <c r="R2328" s="89"/>
      <c r="S2328" s="89"/>
      <c r="T2328" s="89"/>
    </row>
    <row r="2329" spans="2:20" s="86" customFormat="1" ht="10.199999999999999">
      <c r="B2329" s="87"/>
      <c r="C2329" s="87"/>
      <c r="D2329" s="89"/>
      <c r="R2329" s="89"/>
      <c r="S2329" s="89"/>
      <c r="T2329" s="89"/>
    </row>
    <row r="2330" spans="2:20" s="86" customFormat="1" ht="10.199999999999999">
      <c r="B2330" s="87"/>
      <c r="C2330" s="87"/>
      <c r="D2330" s="89"/>
      <c r="R2330" s="89"/>
      <c r="S2330" s="89"/>
      <c r="T2330" s="89"/>
    </row>
    <row r="2331" spans="2:20" s="86" customFormat="1" ht="10.199999999999999">
      <c r="B2331" s="87"/>
      <c r="C2331" s="87"/>
      <c r="D2331" s="89"/>
      <c r="R2331" s="89"/>
      <c r="S2331" s="89"/>
      <c r="T2331" s="89"/>
    </row>
    <row r="2332" spans="2:20" s="86" customFormat="1" ht="10.199999999999999">
      <c r="B2332" s="87"/>
      <c r="C2332" s="87"/>
      <c r="D2332" s="89"/>
      <c r="R2332" s="89"/>
      <c r="S2332" s="89"/>
      <c r="T2332" s="89"/>
    </row>
    <row r="2333" spans="2:20" s="86" customFormat="1" ht="10.199999999999999">
      <c r="B2333" s="87"/>
      <c r="C2333" s="87"/>
      <c r="D2333" s="89"/>
      <c r="R2333" s="89"/>
      <c r="S2333" s="89"/>
      <c r="T2333" s="89"/>
    </row>
    <row r="2334" spans="2:20" s="86" customFormat="1" ht="10.199999999999999">
      <c r="B2334" s="87"/>
      <c r="C2334" s="87"/>
      <c r="D2334" s="89"/>
      <c r="R2334" s="89"/>
      <c r="S2334" s="89"/>
      <c r="T2334" s="89"/>
    </row>
    <row r="2335" spans="2:20" s="86" customFormat="1" ht="10.199999999999999">
      <c r="B2335" s="87"/>
      <c r="C2335" s="87"/>
      <c r="D2335" s="89"/>
      <c r="R2335" s="89"/>
      <c r="S2335" s="89"/>
      <c r="T2335" s="89"/>
    </row>
    <row r="2336" spans="2:20" s="86" customFormat="1" ht="10.199999999999999">
      <c r="B2336" s="87"/>
      <c r="C2336" s="87"/>
      <c r="D2336" s="89"/>
      <c r="R2336" s="89"/>
      <c r="S2336" s="89"/>
      <c r="T2336" s="89"/>
    </row>
    <row r="2337" spans="2:20" s="86" customFormat="1" ht="10.199999999999999">
      <c r="B2337" s="87"/>
      <c r="C2337" s="87"/>
      <c r="D2337" s="89"/>
      <c r="R2337" s="89"/>
      <c r="S2337" s="89"/>
      <c r="T2337" s="89"/>
    </row>
    <row r="2338" spans="2:20" s="86" customFormat="1" ht="10.199999999999999">
      <c r="B2338" s="87"/>
      <c r="C2338" s="87"/>
      <c r="D2338" s="89"/>
      <c r="R2338" s="89"/>
      <c r="S2338" s="89"/>
      <c r="T2338" s="89"/>
    </row>
    <row r="2339" spans="2:20" s="86" customFormat="1" ht="10.199999999999999">
      <c r="B2339" s="87"/>
      <c r="C2339" s="87"/>
      <c r="D2339" s="89"/>
      <c r="R2339" s="89"/>
      <c r="S2339" s="89"/>
      <c r="T2339" s="89"/>
    </row>
    <row r="2340" spans="2:20" s="86" customFormat="1" ht="10.199999999999999">
      <c r="B2340" s="87"/>
      <c r="C2340" s="87"/>
      <c r="D2340" s="89"/>
      <c r="R2340" s="89"/>
      <c r="S2340" s="89"/>
      <c r="T2340" s="89"/>
    </row>
    <row r="2341" spans="2:20" s="86" customFormat="1" ht="10.199999999999999">
      <c r="B2341" s="87"/>
      <c r="C2341" s="87"/>
      <c r="D2341" s="89"/>
      <c r="R2341" s="89"/>
      <c r="S2341" s="89"/>
      <c r="T2341" s="89"/>
    </row>
    <row r="2342" spans="2:20" s="86" customFormat="1" ht="10.199999999999999">
      <c r="B2342" s="87"/>
      <c r="C2342" s="87"/>
      <c r="D2342" s="89"/>
      <c r="R2342" s="89"/>
      <c r="S2342" s="89"/>
      <c r="T2342" s="89"/>
    </row>
    <row r="2343" spans="2:20" s="86" customFormat="1" ht="10.199999999999999">
      <c r="B2343" s="87"/>
      <c r="C2343" s="87"/>
      <c r="D2343" s="89"/>
      <c r="R2343" s="89"/>
      <c r="S2343" s="89"/>
      <c r="T2343" s="89"/>
    </row>
    <row r="2344" spans="2:20" s="86" customFormat="1" ht="10.199999999999999">
      <c r="B2344" s="87"/>
      <c r="C2344" s="87"/>
      <c r="D2344" s="89"/>
      <c r="R2344" s="89"/>
      <c r="S2344" s="89"/>
      <c r="T2344" s="89"/>
    </row>
    <row r="2345" spans="2:20" s="86" customFormat="1" ht="10.199999999999999">
      <c r="B2345" s="87"/>
      <c r="C2345" s="87"/>
      <c r="D2345" s="89"/>
      <c r="R2345" s="89"/>
      <c r="S2345" s="89"/>
      <c r="T2345" s="89"/>
    </row>
    <row r="2346" spans="2:20" s="86" customFormat="1" ht="10.199999999999999">
      <c r="B2346" s="87"/>
      <c r="C2346" s="87"/>
      <c r="D2346" s="89"/>
      <c r="R2346" s="89"/>
      <c r="S2346" s="89"/>
      <c r="T2346" s="89"/>
    </row>
    <row r="2347" spans="2:20" s="86" customFormat="1" ht="10.199999999999999">
      <c r="B2347" s="87"/>
      <c r="C2347" s="87"/>
      <c r="D2347" s="89"/>
      <c r="R2347" s="89"/>
      <c r="S2347" s="89"/>
      <c r="T2347" s="89"/>
    </row>
    <row r="2348" spans="2:20" s="86" customFormat="1" ht="10.199999999999999">
      <c r="B2348" s="87"/>
      <c r="C2348" s="87"/>
      <c r="D2348" s="89"/>
      <c r="R2348" s="89"/>
      <c r="S2348" s="89"/>
      <c r="T2348" s="89"/>
    </row>
    <row r="2349" spans="2:20" s="86" customFormat="1" ht="10.199999999999999">
      <c r="B2349" s="87"/>
      <c r="C2349" s="87"/>
      <c r="D2349" s="89"/>
      <c r="R2349" s="89"/>
      <c r="S2349" s="89"/>
      <c r="T2349" s="89"/>
    </row>
    <row r="2350" spans="2:20" s="86" customFormat="1" ht="10.199999999999999">
      <c r="B2350" s="87"/>
      <c r="C2350" s="87"/>
      <c r="D2350" s="89"/>
      <c r="R2350" s="89"/>
      <c r="S2350" s="89"/>
      <c r="T2350" s="89"/>
    </row>
    <row r="2351" spans="2:20" s="86" customFormat="1" ht="10.199999999999999">
      <c r="B2351" s="87"/>
      <c r="C2351" s="87"/>
      <c r="D2351" s="89"/>
      <c r="R2351" s="89"/>
      <c r="S2351" s="89"/>
      <c r="T2351" s="89"/>
    </row>
    <row r="2352" spans="2:20" s="86" customFormat="1" ht="10.199999999999999">
      <c r="B2352" s="87"/>
      <c r="C2352" s="87"/>
      <c r="D2352" s="89"/>
      <c r="R2352" s="89"/>
      <c r="S2352" s="89"/>
      <c r="T2352" s="89"/>
    </row>
    <row r="2353" spans="2:20" s="86" customFormat="1" ht="10.199999999999999">
      <c r="B2353" s="87"/>
      <c r="C2353" s="87"/>
      <c r="D2353" s="89"/>
      <c r="R2353" s="89"/>
      <c r="S2353" s="89"/>
      <c r="T2353" s="89"/>
    </row>
    <row r="2354" spans="2:20" s="86" customFormat="1" ht="10.199999999999999">
      <c r="B2354" s="87"/>
      <c r="C2354" s="87"/>
      <c r="D2354" s="89"/>
      <c r="R2354" s="89"/>
      <c r="S2354" s="89"/>
      <c r="T2354" s="89"/>
    </row>
    <row r="2355" spans="2:20" s="86" customFormat="1" ht="10.199999999999999">
      <c r="B2355" s="87"/>
      <c r="C2355" s="87"/>
      <c r="D2355" s="89"/>
      <c r="R2355" s="89"/>
      <c r="S2355" s="89"/>
      <c r="T2355" s="89"/>
    </row>
    <row r="2356" spans="2:20" s="86" customFormat="1" ht="10.199999999999999">
      <c r="B2356" s="87"/>
      <c r="C2356" s="87"/>
      <c r="D2356" s="89"/>
      <c r="R2356" s="89"/>
      <c r="S2356" s="89"/>
      <c r="T2356" s="89"/>
    </row>
    <row r="2357" spans="2:20" s="86" customFormat="1" ht="10.199999999999999">
      <c r="B2357" s="87"/>
      <c r="C2357" s="87"/>
      <c r="D2357" s="89"/>
      <c r="R2357" s="89"/>
      <c r="S2357" s="89"/>
      <c r="T2357" s="89"/>
    </row>
    <row r="2358" spans="2:20" s="86" customFormat="1" ht="10.199999999999999">
      <c r="B2358" s="87"/>
      <c r="C2358" s="87"/>
      <c r="D2358" s="89"/>
      <c r="R2358" s="89"/>
      <c r="S2358" s="89"/>
      <c r="T2358" s="89"/>
    </row>
    <row r="2359" spans="2:20" s="86" customFormat="1" ht="10.199999999999999">
      <c r="B2359" s="87"/>
      <c r="C2359" s="87"/>
      <c r="D2359" s="89"/>
      <c r="R2359" s="89"/>
      <c r="S2359" s="89"/>
      <c r="T2359" s="89"/>
    </row>
    <row r="2360" spans="2:20" s="86" customFormat="1" ht="10.199999999999999">
      <c r="B2360" s="87"/>
      <c r="C2360" s="87"/>
      <c r="D2360" s="89"/>
      <c r="R2360" s="89"/>
      <c r="S2360" s="89"/>
      <c r="T2360" s="89"/>
    </row>
    <row r="2361" spans="2:20" s="86" customFormat="1" ht="10.199999999999999">
      <c r="B2361" s="87"/>
      <c r="C2361" s="87"/>
      <c r="D2361" s="89"/>
      <c r="R2361" s="89"/>
      <c r="S2361" s="89"/>
      <c r="T2361" s="89"/>
    </row>
    <row r="2362" spans="2:20" s="86" customFormat="1" ht="10.199999999999999">
      <c r="B2362" s="87"/>
      <c r="C2362" s="87"/>
      <c r="D2362" s="89"/>
      <c r="R2362" s="89"/>
      <c r="S2362" s="89"/>
      <c r="T2362" s="89"/>
    </row>
    <row r="2363" spans="2:20" s="86" customFormat="1" ht="10.199999999999999">
      <c r="B2363" s="87"/>
      <c r="C2363" s="87"/>
      <c r="D2363" s="89"/>
      <c r="R2363" s="89"/>
      <c r="S2363" s="89"/>
      <c r="T2363" s="89"/>
    </row>
    <row r="2364" spans="2:20" s="86" customFormat="1" ht="10.199999999999999">
      <c r="B2364" s="87"/>
      <c r="C2364" s="87"/>
      <c r="D2364" s="89"/>
      <c r="R2364" s="89"/>
      <c r="S2364" s="89"/>
      <c r="T2364" s="89"/>
    </row>
    <row r="2365" spans="2:20" s="86" customFormat="1" ht="10.199999999999999">
      <c r="B2365" s="87"/>
      <c r="C2365" s="87"/>
      <c r="D2365" s="89"/>
      <c r="R2365" s="89"/>
      <c r="S2365" s="89"/>
      <c r="T2365" s="89"/>
    </row>
    <row r="2366" spans="2:20" s="86" customFormat="1" ht="10.199999999999999">
      <c r="B2366" s="87"/>
      <c r="C2366" s="87"/>
      <c r="D2366" s="89"/>
      <c r="R2366" s="89"/>
      <c r="S2366" s="89"/>
      <c r="T2366" s="89"/>
    </row>
    <row r="2367" spans="2:20" s="86" customFormat="1" ht="10.199999999999999">
      <c r="B2367" s="87"/>
      <c r="C2367" s="87"/>
      <c r="D2367" s="89"/>
      <c r="R2367" s="89"/>
      <c r="S2367" s="89"/>
      <c r="T2367" s="89"/>
    </row>
    <row r="2368" spans="2:20" s="86" customFormat="1" ht="10.199999999999999">
      <c r="B2368" s="87"/>
      <c r="C2368" s="87"/>
      <c r="D2368" s="89"/>
      <c r="R2368" s="89"/>
      <c r="S2368" s="89"/>
      <c r="T2368" s="89"/>
    </row>
    <row r="2369" spans="2:20" s="86" customFormat="1" ht="10.199999999999999">
      <c r="B2369" s="87"/>
      <c r="C2369" s="87"/>
      <c r="D2369" s="89"/>
      <c r="R2369" s="89"/>
      <c r="S2369" s="89"/>
      <c r="T2369" s="89"/>
    </row>
    <row r="2370" spans="2:20" s="86" customFormat="1" ht="10.199999999999999">
      <c r="B2370" s="87"/>
      <c r="C2370" s="87"/>
      <c r="D2370" s="89"/>
      <c r="R2370" s="89"/>
      <c r="S2370" s="89"/>
      <c r="T2370" s="89"/>
    </row>
    <row r="2371" spans="2:20" s="86" customFormat="1" ht="10.199999999999999">
      <c r="B2371" s="87"/>
      <c r="C2371" s="87"/>
      <c r="D2371" s="89"/>
      <c r="R2371" s="89"/>
      <c r="S2371" s="89"/>
      <c r="T2371" s="89"/>
    </row>
    <row r="2372" spans="2:20" s="86" customFormat="1" ht="10.199999999999999">
      <c r="B2372" s="87"/>
      <c r="C2372" s="87"/>
      <c r="D2372" s="89"/>
      <c r="R2372" s="89"/>
      <c r="S2372" s="89"/>
      <c r="T2372" s="89"/>
    </row>
    <row r="2373" spans="2:20" s="86" customFormat="1" ht="10.199999999999999">
      <c r="B2373" s="87"/>
      <c r="C2373" s="87"/>
      <c r="D2373" s="89"/>
      <c r="R2373" s="89"/>
      <c r="S2373" s="89"/>
      <c r="T2373" s="89"/>
    </row>
    <row r="2374" spans="2:20" s="86" customFormat="1" ht="10.199999999999999">
      <c r="B2374" s="87"/>
      <c r="C2374" s="87"/>
      <c r="D2374" s="89"/>
      <c r="R2374" s="89"/>
      <c r="S2374" s="89"/>
      <c r="T2374" s="89"/>
    </row>
    <row r="2375" spans="2:20" s="86" customFormat="1" ht="10.199999999999999">
      <c r="B2375" s="87"/>
      <c r="C2375" s="87"/>
      <c r="D2375" s="89"/>
      <c r="R2375" s="89"/>
      <c r="S2375" s="89"/>
      <c r="T2375" s="89"/>
    </row>
    <row r="2376" spans="2:20" s="86" customFormat="1" ht="10.199999999999999">
      <c r="B2376" s="87"/>
      <c r="C2376" s="87"/>
      <c r="D2376" s="89"/>
      <c r="R2376" s="89"/>
      <c r="S2376" s="89"/>
      <c r="T2376" s="89"/>
    </row>
    <row r="2377" spans="2:20" s="86" customFormat="1" ht="10.199999999999999">
      <c r="B2377" s="87"/>
      <c r="C2377" s="87"/>
      <c r="D2377" s="89"/>
      <c r="R2377" s="89"/>
      <c r="S2377" s="89"/>
      <c r="T2377" s="89"/>
    </row>
    <row r="2378" spans="2:20" s="86" customFormat="1" ht="10.199999999999999">
      <c r="B2378" s="87"/>
      <c r="C2378" s="87"/>
      <c r="D2378" s="89"/>
      <c r="R2378" s="89"/>
      <c r="S2378" s="89"/>
      <c r="T2378" s="89"/>
    </row>
    <row r="2379" spans="2:20" s="86" customFormat="1" ht="10.199999999999999">
      <c r="B2379" s="87"/>
      <c r="C2379" s="87"/>
      <c r="D2379" s="89"/>
      <c r="R2379" s="89"/>
      <c r="S2379" s="89"/>
      <c r="T2379" s="89"/>
    </row>
    <row r="2380" spans="2:20" s="86" customFormat="1" ht="10.199999999999999">
      <c r="B2380" s="87"/>
      <c r="C2380" s="87"/>
      <c r="D2380" s="89"/>
      <c r="R2380" s="89"/>
      <c r="S2380" s="89"/>
      <c r="T2380" s="89"/>
    </row>
    <row r="2381" spans="2:20" s="86" customFormat="1" ht="10.199999999999999">
      <c r="B2381" s="87"/>
      <c r="C2381" s="87"/>
      <c r="D2381" s="89"/>
      <c r="R2381" s="89"/>
      <c r="S2381" s="89"/>
      <c r="T2381" s="89"/>
    </row>
    <row r="2382" spans="2:20" s="86" customFormat="1" ht="10.199999999999999">
      <c r="B2382" s="87"/>
      <c r="C2382" s="87"/>
      <c r="D2382" s="89"/>
      <c r="R2382" s="89"/>
      <c r="S2382" s="89"/>
      <c r="T2382" s="89"/>
    </row>
    <row r="2383" spans="2:20" s="86" customFormat="1" ht="10.199999999999999">
      <c r="B2383" s="87"/>
      <c r="C2383" s="87"/>
      <c r="D2383" s="89"/>
      <c r="R2383" s="89"/>
      <c r="S2383" s="89"/>
      <c r="T2383" s="89"/>
    </row>
    <row r="2384" spans="2:20" s="86" customFormat="1" ht="10.199999999999999">
      <c r="B2384" s="87"/>
      <c r="C2384" s="87"/>
      <c r="D2384" s="89"/>
      <c r="R2384" s="89"/>
      <c r="S2384" s="89"/>
      <c r="T2384" s="89"/>
    </row>
    <row r="2385" spans="2:20" s="86" customFormat="1" ht="10.199999999999999">
      <c r="B2385" s="87"/>
      <c r="C2385" s="87"/>
      <c r="D2385" s="89"/>
      <c r="R2385" s="89"/>
      <c r="S2385" s="89"/>
      <c r="T2385" s="89"/>
    </row>
    <row r="2386" spans="2:20" s="86" customFormat="1" ht="10.199999999999999">
      <c r="B2386" s="87"/>
      <c r="C2386" s="87"/>
      <c r="D2386" s="89"/>
      <c r="R2386" s="89"/>
      <c r="S2386" s="89"/>
      <c r="T2386" s="89"/>
    </row>
    <row r="2387" spans="2:20" s="86" customFormat="1" ht="10.199999999999999">
      <c r="B2387" s="87"/>
      <c r="C2387" s="87"/>
      <c r="D2387" s="89"/>
      <c r="R2387" s="89"/>
      <c r="S2387" s="89"/>
      <c r="T2387" s="89"/>
    </row>
    <row r="2388" spans="2:20" s="86" customFormat="1" ht="10.199999999999999">
      <c r="B2388" s="87"/>
      <c r="C2388" s="87"/>
      <c r="D2388" s="89"/>
      <c r="R2388" s="89"/>
      <c r="S2388" s="89"/>
      <c r="T2388" s="89"/>
    </row>
    <row r="2389" spans="2:20" s="86" customFormat="1" ht="10.199999999999999">
      <c r="B2389" s="87"/>
      <c r="C2389" s="87"/>
      <c r="D2389" s="89"/>
      <c r="R2389" s="89"/>
      <c r="S2389" s="89"/>
      <c r="T2389" s="89"/>
    </row>
    <row r="2390" spans="2:20" s="86" customFormat="1" ht="10.199999999999999">
      <c r="B2390" s="87"/>
      <c r="C2390" s="87"/>
      <c r="D2390" s="89"/>
      <c r="R2390" s="89"/>
      <c r="S2390" s="89"/>
      <c r="T2390" s="89"/>
    </row>
    <row r="2391" spans="2:20" s="86" customFormat="1" ht="10.199999999999999">
      <c r="B2391" s="87"/>
      <c r="C2391" s="87"/>
      <c r="D2391" s="89"/>
      <c r="R2391" s="89"/>
      <c r="S2391" s="89"/>
      <c r="T2391" s="89"/>
    </row>
    <row r="2392" spans="2:20" s="86" customFormat="1" ht="10.199999999999999">
      <c r="B2392" s="87"/>
      <c r="C2392" s="87"/>
      <c r="D2392" s="89"/>
      <c r="R2392" s="89"/>
      <c r="S2392" s="89"/>
      <c r="T2392" s="89"/>
    </row>
    <row r="2393" spans="2:20" s="86" customFormat="1" ht="10.199999999999999">
      <c r="B2393" s="87"/>
      <c r="C2393" s="87"/>
      <c r="D2393" s="89"/>
      <c r="R2393" s="89"/>
      <c r="S2393" s="89"/>
      <c r="T2393" s="89"/>
    </row>
    <row r="2394" spans="2:20" s="86" customFormat="1" ht="10.199999999999999">
      <c r="B2394" s="87"/>
      <c r="C2394" s="87"/>
      <c r="D2394" s="89"/>
      <c r="R2394" s="89"/>
      <c r="S2394" s="89"/>
      <c r="T2394" s="89"/>
    </row>
    <row r="2395" spans="2:20" s="86" customFormat="1" ht="10.199999999999999">
      <c r="B2395" s="87"/>
      <c r="C2395" s="87"/>
      <c r="D2395" s="89"/>
      <c r="R2395" s="89"/>
      <c r="S2395" s="89"/>
      <c r="T2395" s="89"/>
    </row>
    <row r="2396" spans="2:20" s="86" customFormat="1" ht="10.199999999999999">
      <c r="B2396" s="87"/>
      <c r="C2396" s="87"/>
      <c r="D2396" s="89"/>
      <c r="R2396" s="89"/>
      <c r="S2396" s="89"/>
      <c r="T2396" s="89"/>
    </row>
    <row r="2397" spans="2:20" s="86" customFormat="1" ht="10.199999999999999">
      <c r="B2397" s="87"/>
      <c r="C2397" s="87"/>
      <c r="D2397" s="89"/>
      <c r="R2397" s="89"/>
      <c r="S2397" s="89"/>
      <c r="T2397" s="89"/>
    </row>
    <row r="2398" spans="2:20" s="86" customFormat="1" ht="10.199999999999999">
      <c r="B2398" s="87"/>
      <c r="C2398" s="87"/>
      <c r="D2398" s="89"/>
      <c r="R2398" s="89"/>
      <c r="S2398" s="89"/>
      <c r="T2398" s="89"/>
    </row>
    <row r="2399" spans="2:20" s="86" customFormat="1" ht="10.199999999999999">
      <c r="B2399" s="87"/>
      <c r="C2399" s="87"/>
      <c r="D2399" s="89"/>
      <c r="R2399" s="89"/>
      <c r="S2399" s="89"/>
      <c r="T2399" s="89"/>
    </row>
    <row r="2400" spans="2:20" s="86" customFormat="1" ht="10.199999999999999">
      <c r="B2400" s="87"/>
      <c r="C2400" s="87"/>
      <c r="D2400" s="89"/>
      <c r="R2400" s="89"/>
      <c r="S2400" s="89"/>
      <c r="T2400" s="89"/>
    </row>
    <row r="2401" spans="2:20" s="86" customFormat="1" ht="10.199999999999999">
      <c r="B2401" s="87"/>
      <c r="C2401" s="87"/>
      <c r="D2401" s="89"/>
      <c r="R2401" s="89"/>
      <c r="S2401" s="89"/>
      <c r="T2401" s="89"/>
    </row>
    <row r="2402" spans="2:20" s="86" customFormat="1" ht="10.199999999999999">
      <c r="B2402" s="87"/>
      <c r="C2402" s="87"/>
      <c r="D2402" s="89"/>
      <c r="R2402" s="89"/>
      <c r="S2402" s="89"/>
      <c r="T2402" s="89"/>
    </row>
    <row r="2403" spans="2:20" s="86" customFormat="1" ht="10.199999999999999">
      <c r="B2403" s="87"/>
      <c r="C2403" s="87"/>
      <c r="D2403" s="89"/>
      <c r="R2403" s="89"/>
      <c r="S2403" s="89"/>
      <c r="T2403" s="89"/>
    </row>
    <row r="2404" spans="2:20" s="86" customFormat="1" ht="10.199999999999999">
      <c r="B2404" s="87"/>
      <c r="C2404" s="87"/>
      <c r="D2404" s="89"/>
      <c r="R2404" s="89"/>
      <c r="S2404" s="89"/>
      <c r="T2404" s="89"/>
    </row>
    <row r="2405" spans="2:20" s="86" customFormat="1" ht="10.199999999999999">
      <c r="B2405" s="87"/>
      <c r="C2405" s="87"/>
      <c r="D2405" s="89"/>
      <c r="R2405" s="89"/>
      <c r="S2405" s="89"/>
      <c r="T2405" s="89"/>
    </row>
    <row r="2406" spans="2:20" s="86" customFormat="1" ht="10.199999999999999">
      <c r="B2406" s="87"/>
      <c r="C2406" s="87"/>
      <c r="D2406" s="89"/>
      <c r="R2406" s="89"/>
      <c r="S2406" s="89"/>
      <c r="T2406" s="89"/>
    </row>
    <row r="2407" spans="2:20" s="86" customFormat="1" ht="10.199999999999999">
      <c r="B2407" s="87"/>
      <c r="C2407" s="87"/>
      <c r="D2407" s="89"/>
      <c r="R2407" s="89"/>
      <c r="S2407" s="89"/>
      <c r="T2407" s="89"/>
    </row>
    <row r="2408" spans="2:20" s="86" customFormat="1" ht="10.199999999999999">
      <c r="B2408" s="87"/>
      <c r="C2408" s="87"/>
      <c r="D2408" s="89"/>
      <c r="R2408" s="89"/>
      <c r="S2408" s="89"/>
      <c r="T2408" s="89"/>
    </row>
    <row r="2409" spans="2:20" s="86" customFormat="1" ht="10.199999999999999">
      <c r="B2409" s="87"/>
      <c r="C2409" s="87"/>
      <c r="D2409" s="89"/>
      <c r="R2409" s="89"/>
      <c r="S2409" s="89"/>
      <c r="T2409" s="89"/>
    </row>
    <row r="2410" spans="2:20" s="86" customFormat="1" ht="10.199999999999999">
      <c r="B2410" s="87"/>
      <c r="C2410" s="87"/>
      <c r="D2410" s="89"/>
      <c r="R2410" s="89"/>
      <c r="S2410" s="89"/>
      <c r="T2410" s="89"/>
    </row>
    <row r="2411" spans="2:20" s="86" customFormat="1" ht="10.199999999999999">
      <c r="B2411" s="87"/>
      <c r="C2411" s="87"/>
      <c r="D2411" s="89"/>
      <c r="R2411" s="89"/>
      <c r="S2411" s="89"/>
      <c r="T2411" s="89"/>
    </row>
    <row r="2412" spans="2:20" s="86" customFormat="1" ht="10.199999999999999">
      <c r="B2412" s="87"/>
      <c r="C2412" s="87"/>
      <c r="D2412" s="89"/>
      <c r="R2412" s="89"/>
      <c r="S2412" s="89"/>
      <c r="T2412" s="89"/>
    </row>
    <row r="2413" spans="2:20" s="86" customFormat="1" ht="10.199999999999999">
      <c r="B2413" s="87"/>
      <c r="C2413" s="87"/>
      <c r="D2413" s="89"/>
      <c r="R2413" s="89"/>
      <c r="S2413" s="89"/>
      <c r="T2413" s="89"/>
    </row>
    <row r="2414" spans="2:20" s="86" customFormat="1" ht="10.199999999999999">
      <c r="B2414" s="87"/>
      <c r="C2414" s="87"/>
      <c r="D2414" s="89"/>
      <c r="R2414" s="89"/>
      <c r="S2414" s="89"/>
      <c r="T2414" s="89"/>
    </row>
    <row r="2415" spans="2:20" s="86" customFormat="1" ht="10.199999999999999">
      <c r="B2415" s="87"/>
      <c r="C2415" s="87"/>
      <c r="D2415" s="89"/>
      <c r="R2415" s="89"/>
      <c r="S2415" s="89"/>
      <c r="T2415" s="89"/>
    </row>
    <row r="2416" spans="2:20" s="86" customFormat="1" ht="10.199999999999999">
      <c r="B2416" s="87"/>
      <c r="C2416" s="87"/>
      <c r="D2416" s="89"/>
      <c r="R2416" s="89"/>
      <c r="S2416" s="89"/>
      <c r="T2416" s="89"/>
    </row>
    <row r="2417" spans="2:20" s="86" customFormat="1" ht="10.199999999999999">
      <c r="B2417" s="87"/>
      <c r="C2417" s="87"/>
      <c r="D2417" s="89"/>
      <c r="R2417" s="89"/>
      <c r="S2417" s="89"/>
      <c r="T2417" s="89"/>
    </row>
    <row r="2418" spans="2:20" s="86" customFormat="1" ht="10.199999999999999">
      <c r="B2418" s="87"/>
      <c r="C2418" s="87"/>
      <c r="D2418" s="89"/>
      <c r="R2418" s="89"/>
      <c r="S2418" s="89"/>
      <c r="T2418" s="89"/>
    </row>
    <row r="2419" spans="2:20" s="86" customFormat="1" ht="10.199999999999999">
      <c r="B2419" s="87"/>
      <c r="C2419" s="87"/>
      <c r="D2419" s="89"/>
      <c r="R2419" s="89"/>
      <c r="S2419" s="89"/>
      <c r="T2419" s="89"/>
    </row>
    <row r="2420" spans="2:20" s="86" customFormat="1" ht="10.199999999999999">
      <c r="B2420" s="87"/>
      <c r="C2420" s="87"/>
      <c r="D2420" s="89"/>
      <c r="R2420" s="89"/>
      <c r="S2420" s="89"/>
      <c r="T2420" s="89"/>
    </row>
    <row r="2421" spans="2:20" s="86" customFormat="1" ht="10.199999999999999">
      <c r="B2421" s="87"/>
      <c r="C2421" s="87"/>
      <c r="D2421" s="89"/>
      <c r="R2421" s="89"/>
      <c r="S2421" s="89"/>
      <c r="T2421" s="89"/>
    </row>
    <row r="2422" spans="2:20" s="86" customFormat="1" ht="10.199999999999999">
      <c r="B2422" s="87"/>
      <c r="C2422" s="87"/>
      <c r="D2422" s="89"/>
      <c r="R2422" s="89"/>
      <c r="S2422" s="89"/>
      <c r="T2422" s="89"/>
    </row>
    <row r="2423" spans="2:20" s="86" customFormat="1" ht="10.199999999999999">
      <c r="B2423" s="87"/>
      <c r="C2423" s="87"/>
      <c r="D2423" s="89"/>
      <c r="R2423" s="89"/>
      <c r="S2423" s="89"/>
      <c r="T2423" s="89"/>
    </row>
    <row r="2424" spans="2:20" s="86" customFormat="1" ht="10.199999999999999">
      <c r="B2424" s="87"/>
      <c r="C2424" s="87"/>
      <c r="D2424" s="89"/>
      <c r="R2424" s="89"/>
      <c r="S2424" s="89"/>
      <c r="T2424" s="89"/>
    </row>
    <row r="2425" spans="2:20" s="86" customFormat="1" ht="10.199999999999999">
      <c r="B2425" s="87"/>
      <c r="C2425" s="87"/>
      <c r="D2425" s="89"/>
      <c r="R2425" s="89"/>
      <c r="S2425" s="89"/>
      <c r="T2425" s="89"/>
    </row>
    <row r="2426" spans="2:20" s="86" customFormat="1" ht="10.199999999999999">
      <c r="B2426" s="87"/>
      <c r="C2426" s="87"/>
      <c r="D2426" s="89"/>
      <c r="R2426" s="89"/>
      <c r="S2426" s="89"/>
      <c r="T2426" s="89"/>
    </row>
    <row r="2427" spans="2:20" s="86" customFormat="1" ht="10.199999999999999">
      <c r="B2427" s="87"/>
      <c r="C2427" s="87"/>
      <c r="D2427" s="89"/>
      <c r="R2427" s="89"/>
      <c r="S2427" s="89"/>
      <c r="T2427" s="89"/>
    </row>
    <row r="2428" spans="2:20" s="86" customFormat="1" ht="10.199999999999999">
      <c r="B2428" s="87"/>
      <c r="C2428" s="87"/>
      <c r="D2428" s="89"/>
      <c r="R2428" s="89"/>
      <c r="S2428" s="89"/>
      <c r="T2428" s="89"/>
    </row>
    <row r="2429" spans="2:20" s="86" customFormat="1" ht="10.199999999999999">
      <c r="B2429" s="87"/>
      <c r="C2429" s="87"/>
      <c r="D2429" s="89"/>
      <c r="R2429" s="89"/>
      <c r="S2429" s="89"/>
      <c r="T2429" s="89"/>
    </row>
    <row r="2430" spans="2:20" s="86" customFormat="1" ht="10.199999999999999">
      <c r="B2430" s="87"/>
      <c r="C2430" s="87"/>
      <c r="D2430" s="89"/>
      <c r="R2430" s="89"/>
      <c r="S2430" s="89"/>
      <c r="T2430" s="89"/>
    </row>
    <row r="2431" spans="2:20" s="86" customFormat="1" ht="10.199999999999999">
      <c r="B2431" s="87"/>
      <c r="C2431" s="87"/>
      <c r="D2431" s="89"/>
      <c r="R2431" s="89"/>
      <c r="S2431" s="89"/>
      <c r="T2431" s="89"/>
    </row>
    <row r="2432" spans="2:20" s="86" customFormat="1" ht="10.199999999999999">
      <c r="B2432" s="87"/>
      <c r="C2432" s="87"/>
      <c r="D2432" s="89"/>
      <c r="R2432" s="89"/>
      <c r="S2432" s="89"/>
      <c r="T2432" s="89"/>
    </row>
    <row r="2433" spans="2:20" s="86" customFormat="1" ht="10.199999999999999">
      <c r="B2433" s="87"/>
      <c r="C2433" s="87"/>
      <c r="D2433" s="89"/>
      <c r="R2433" s="89"/>
      <c r="S2433" s="89"/>
      <c r="T2433" s="89"/>
    </row>
    <row r="2434" spans="2:20" s="86" customFormat="1" ht="10.199999999999999">
      <c r="B2434" s="87"/>
      <c r="C2434" s="87"/>
      <c r="D2434" s="89"/>
      <c r="R2434" s="89"/>
      <c r="S2434" s="89"/>
      <c r="T2434" s="89"/>
    </row>
    <row r="2435" spans="2:20" s="86" customFormat="1" ht="10.199999999999999">
      <c r="B2435" s="87"/>
      <c r="C2435" s="87"/>
      <c r="D2435" s="89"/>
      <c r="R2435" s="89"/>
      <c r="S2435" s="89"/>
      <c r="T2435" s="89"/>
    </row>
    <row r="2436" spans="2:20" s="86" customFormat="1" ht="10.199999999999999">
      <c r="B2436" s="87"/>
      <c r="C2436" s="87"/>
      <c r="D2436" s="89"/>
      <c r="R2436" s="89"/>
      <c r="S2436" s="89"/>
      <c r="T2436" s="89"/>
    </row>
    <row r="2437" spans="2:20" s="86" customFormat="1" ht="10.199999999999999">
      <c r="B2437" s="87"/>
      <c r="C2437" s="87"/>
      <c r="D2437" s="89"/>
      <c r="R2437" s="89"/>
      <c r="S2437" s="89"/>
      <c r="T2437" s="89"/>
    </row>
    <row r="2438" spans="2:20" s="86" customFormat="1" ht="10.199999999999999">
      <c r="B2438" s="87"/>
      <c r="C2438" s="87"/>
      <c r="D2438" s="89"/>
      <c r="R2438" s="89"/>
      <c r="S2438" s="89"/>
      <c r="T2438" s="89"/>
    </row>
    <row r="2439" spans="2:20" s="86" customFormat="1" ht="10.199999999999999">
      <c r="B2439" s="87"/>
      <c r="C2439" s="87"/>
      <c r="D2439" s="89"/>
      <c r="R2439" s="89"/>
      <c r="S2439" s="89"/>
      <c r="T2439" s="89"/>
    </row>
    <row r="2440" spans="2:20" s="86" customFormat="1" ht="10.199999999999999">
      <c r="B2440" s="87"/>
      <c r="C2440" s="87"/>
      <c r="D2440" s="89"/>
      <c r="R2440" s="89"/>
      <c r="S2440" s="89"/>
      <c r="T2440" s="89"/>
    </row>
    <row r="2441" spans="2:20" s="86" customFormat="1" ht="10.199999999999999">
      <c r="B2441" s="87"/>
      <c r="C2441" s="87"/>
      <c r="D2441" s="89"/>
      <c r="R2441" s="89"/>
      <c r="S2441" s="89"/>
      <c r="T2441" s="89"/>
    </row>
    <row r="2442" spans="2:20" s="86" customFormat="1" ht="10.199999999999999">
      <c r="B2442" s="87"/>
      <c r="C2442" s="87"/>
      <c r="D2442" s="89"/>
      <c r="R2442" s="89"/>
      <c r="S2442" s="89"/>
      <c r="T2442" s="89"/>
    </row>
    <row r="2443" spans="2:20" s="86" customFormat="1" ht="10.199999999999999">
      <c r="B2443" s="87"/>
      <c r="C2443" s="87"/>
      <c r="D2443" s="89"/>
      <c r="R2443" s="89"/>
      <c r="S2443" s="89"/>
      <c r="T2443" s="89"/>
    </row>
    <row r="2444" spans="2:20" s="86" customFormat="1" ht="10.199999999999999">
      <c r="B2444" s="87"/>
      <c r="C2444" s="87"/>
      <c r="D2444" s="89"/>
      <c r="R2444" s="89"/>
      <c r="S2444" s="89"/>
      <c r="T2444" s="89"/>
    </row>
    <row r="2445" spans="2:20" s="86" customFormat="1" ht="10.199999999999999">
      <c r="B2445" s="87"/>
      <c r="C2445" s="87"/>
      <c r="D2445" s="89"/>
      <c r="R2445" s="89"/>
      <c r="S2445" s="89"/>
      <c r="T2445" s="89"/>
    </row>
    <row r="2446" spans="2:20" s="86" customFormat="1" ht="10.199999999999999">
      <c r="B2446" s="87"/>
      <c r="C2446" s="87"/>
      <c r="D2446" s="89"/>
      <c r="R2446" s="89"/>
      <c r="S2446" s="89"/>
      <c r="T2446" s="89"/>
    </row>
    <row r="2447" spans="2:20" s="86" customFormat="1" ht="10.199999999999999">
      <c r="B2447" s="87"/>
      <c r="C2447" s="87"/>
      <c r="D2447" s="89"/>
      <c r="R2447" s="89"/>
      <c r="S2447" s="89"/>
      <c r="T2447" s="89"/>
    </row>
    <row r="2448" spans="2:20" s="86" customFormat="1" ht="10.199999999999999">
      <c r="B2448" s="87"/>
      <c r="C2448" s="87"/>
      <c r="D2448" s="89"/>
      <c r="R2448" s="89"/>
      <c r="S2448" s="89"/>
      <c r="T2448" s="89"/>
    </row>
    <row r="2449" spans="2:20" s="86" customFormat="1" ht="10.199999999999999">
      <c r="B2449" s="87"/>
      <c r="C2449" s="87"/>
      <c r="D2449" s="89"/>
      <c r="R2449" s="89"/>
      <c r="S2449" s="89"/>
      <c r="T2449" s="89"/>
    </row>
    <row r="2450" spans="2:20" s="86" customFormat="1" ht="10.199999999999999">
      <c r="B2450" s="87"/>
      <c r="C2450" s="87"/>
      <c r="D2450" s="89"/>
      <c r="R2450" s="89"/>
      <c r="S2450" s="89"/>
      <c r="T2450" s="89"/>
    </row>
    <row r="2451" spans="2:20" s="86" customFormat="1" ht="10.199999999999999">
      <c r="B2451" s="87"/>
      <c r="C2451" s="87"/>
      <c r="D2451" s="89"/>
      <c r="R2451" s="89"/>
      <c r="S2451" s="89"/>
      <c r="T2451" s="89"/>
    </row>
    <row r="2452" spans="2:20" s="86" customFormat="1" ht="10.199999999999999">
      <c r="B2452" s="87"/>
      <c r="C2452" s="87"/>
      <c r="D2452" s="89"/>
      <c r="R2452" s="89"/>
      <c r="S2452" s="89"/>
      <c r="T2452" s="89"/>
    </row>
    <row r="2453" spans="2:20" s="86" customFormat="1" ht="10.199999999999999">
      <c r="B2453" s="87"/>
      <c r="C2453" s="87"/>
      <c r="D2453" s="89"/>
      <c r="R2453" s="89"/>
      <c r="S2453" s="89"/>
      <c r="T2453" s="89"/>
    </row>
    <row r="2454" spans="2:20" s="86" customFormat="1" ht="10.199999999999999">
      <c r="B2454" s="87"/>
      <c r="C2454" s="87"/>
      <c r="D2454" s="89"/>
      <c r="R2454" s="89"/>
      <c r="S2454" s="89"/>
      <c r="T2454" s="89"/>
    </row>
    <row r="2455" spans="2:20" s="86" customFormat="1" ht="10.199999999999999">
      <c r="B2455" s="87"/>
      <c r="C2455" s="87"/>
      <c r="D2455" s="89"/>
      <c r="R2455" s="89"/>
      <c r="S2455" s="89"/>
      <c r="T2455" s="89"/>
    </row>
    <row r="2456" spans="2:20" s="86" customFormat="1" ht="10.199999999999999">
      <c r="B2456" s="87"/>
      <c r="C2456" s="87"/>
      <c r="D2456" s="89"/>
      <c r="R2456" s="89"/>
      <c r="S2456" s="89"/>
      <c r="T2456" s="89"/>
    </row>
    <row r="2457" spans="2:20" s="86" customFormat="1" ht="10.199999999999999">
      <c r="B2457" s="87"/>
      <c r="C2457" s="87"/>
      <c r="D2457" s="89"/>
      <c r="R2457" s="89"/>
      <c r="S2457" s="89"/>
      <c r="T2457" s="89"/>
    </row>
    <row r="2458" spans="2:20" s="86" customFormat="1" ht="10.199999999999999">
      <c r="B2458" s="87"/>
      <c r="C2458" s="87"/>
      <c r="D2458" s="89"/>
      <c r="R2458" s="89"/>
      <c r="S2458" s="89"/>
      <c r="T2458" s="89"/>
    </row>
    <row r="2459" spans="2:20" s="86" customFormat="1" ht="10.199999999999999">
      <c r="B2459" s="87"/>
      <c r="C2459" s="87"/>
      <c r="D2459" s="89"/>
      <c r="R2459" s="89"/>
      <c r="S2459" s="89"/>
      <c r="T2459" s="89"/>
    </row>
    <row r="2460" spans="2:20" s="86" customFormat="1" ht="10.199999999999999">
      <c r="B2460" s="87"/>
      <c r="C2460" s="87"/>
      <c r="D2460" s="89"/>
      <c r="R2460" s="89"/>
      <c r="S2460" s="89"/>
      <c r="T2460" s="89"/>
    </row>
    <row r="2461" spans="2:20" s="86" customFormat="1" ht="10.199999999999999">
      <c r="B2461" s="87"/>
      <c r="C2461" s="87"/>
      <c r="D2461" s="89"/>
      <c r="R2461" s="89"/>
      <c r="S2461" s="89"/>
      <c r="T2461" s="89"/>
    </row>
    <row r="2462" spans="2:20" s="86" customFormat="1" ht="10.199999999999999">
      <c r="B2462" s="87"/>
      <c r="C2462" s="87"/>
      <c r="D2462" s="89"/>
      <c r="R2462" s="89"/>
      <c r="S2462" s="89"/>
      <c r="T2462" s="89"/>
    </row>
    <row r="2463" spans="2:20" s="86" customFormat="1" ht="10.199999999999999">
      <c r="B2463" s="87"/>
      <c r="C2463" s="87"/>
      <c r="D2463" s="89"/>
      <c r="R2463" s="89"/>
      <c r="S2463" s="89"/>
      <c r="T2463" s="89"/>
    </row>
    <row r="2464" spans="2:20" s="86" customFormat="1" ht="10.199999999999999">
      <c r="B2464" s="87"/>
      <c r="C2464" s="87"/>
      <c r="D2464" s="89"/>
      <c r="R2464" s="89"/>
      <c r="S2464" s="89"/>
      <c r="T2464" s="89"/>
    </row>
    <row r="2465" spans="2:20" s="86" customFormat="1" ht="10.199999999999999">
      <c r="B2465" s="87"/>
      <c r="C2465" s="87"/>
      <c r="D2465" s="89"/>
      <c r="R2465" s="89"/>
      <c r="S2465" s="89"/>
      <c r="T2465" s="89"/>
    </row>
    <row r="2466" spans="2:20" s="86" customFormat="1" ht="10.199999999999999">
      <c r="B2466" s="87"/>
      <c r="C2466" s="87"/>
      <c r="D2466" s="89"/>
      <c r="R2466" s="89"/>
      <c r="S2466" s="89"/>
      <c r="T2466" s="89"/>
    </row>
    <row r="2467" spans="2:20" s="86" customFormat="1" ht="10.199999999999999">
      <c r="B2467" s="87"/>
      <c r="C2467" s="87"/>
      <c r="D2467" s="89"/>
      <c r="R2467" s="89"/>
      <c r="S2467" s="89"/>
      <c r="T2467" s="89"/>
    </row>
    <row r="2468" spans="2:20" s="86" customFormat="1" ht="10.199999999999999">
      <c r="B2468" s="87"/>
      <c r="C2468" s="87"/>
      <c r="D2468" s="89"/>
      <c r="R2468" s="89"/>
      <c r="S2468" s="89"/>
      <c r="T2468" s="89"/>
    </row>
    <row r="2469" spans="2:20" s="86" customFormat="1" ht="10.199999999999999">
      <c r="B2469" s="87"/>
      <c r="C2469" s="87"/>
      <c r="D2469" s="89"/>
      <c r="R2469" s="89"/>
      <c r="S2469" s="89"/>
      <c r="T2469" s="89"/>
    </row>
    <row r="2470" spans="2:20" s="86" customFormat="1" ht="10.199999999999999">
      <c r="B2470" s="87"/>
      <c r="C2470" s="87"/>
      <c r="D2470" s="89"/>
      <c r="R2470" s="89"/>
      <c r="S2470" s="89"/>
      <c r="T2470" s="89"/>
    </row>
    <row r="2471" spans="2:20" s="86" customFormat="1" ht="10.199999999999999">
      <c r="B2471" s="87"/>
      <c r="C2471" s="87"/>
      <c r="D2471" s="89"/>
      <c r="R2471" s="89"/>
      <c r="S2471" s="89"/>
      <c r="T2471" s="89"/>
    </row>
    <row r="2472" spans="2:20" s="86" customFormat="1" ht="10.199999999999999">
      <c r="B2472" s="87"/>
      <c r="C2472" s="87"/>
      <c r="D2472" s="89"/>
      <c r="R2472" s="89"/>
      <c r="S2472" s="89"/>
      <c r="T2472" s="89"/>
    </row>
    <row r="2473" spans="2:20" s="86" customFormat="1" ht="10.199999999999999">
      <c r="B2473" s="87"/>
      <c r="C2473" s="87"/>
      <c r="D2473" s="89"/>
      <c r="R2473" s="89"/>
      <c r="S2473" s="89"/>
      <c r="T2473" s="89"/>
    </row>
    <row r="2474" spans="2:20" s="86" customFormat="1" ht="10.199999999999999">
      <c r="B2474" s="87"/>
      <c r="C2474" s="87"/>
      <c r="D2474" s="89"/>
      <c r="R2474" s="89"/>
      <c r="S2474" s="89"/>
      <c r="T2474" s="89"/>
    </row>
    <row r="2475" spans="2:20" s="86" customFormat="1" ht="10.199999999999999">
      <c r="B2475" s="87"/>
      <c r="C2475" s="87"/>
      <c r="D2475" s="89"/>
      <c r="R2475" s="89"/>
      <c r="S2475" s="89"/>
      <c r="T2475" s="89"/>
    </row>
    <row r="2476" spans="2:20" s="86" customFormat="1" ht="10.199999999999999">
      <c r="B2476" s="87"/>
      <c r="C2476" s="87"/>
      <c r="D2476" s="89"/>
      <c r="R2476" s="89"/>
      <c r="S2476" s="89"/>
      <c r="T2476" s="89"/>
    </row>
    <row r="2477" spans="2:20" s="86" customFormat="1" ht="10.199999999999999">
      <c r="B2477" s="87"/>
      <c r="C2477" s="87"/>
      <c r="D2477" s="89"/>
      <c r="R2477" s="89"/>
      <c r="S2477" s="89"/>
      <c r="T2477" s="89"/>
    </row>
    <row r="2478" spans="2:20" s="86" customFormat="1" ht="10.199999999999999">
      <c r="B2478" s="87"/>
      <c r="C2478" s="87"/>
      <c r="D2478" s="89"/>
      <c r="R2478" s="89"/>
      <c r="S2478" s="89"/>
      <c r="T2478" s="89"/>
    </row>
    <row r="2479" spans="2:20" s="86" customFormat="1" ht="10.199999999999999">
      <c r="B2479" s="87"/>
      <c r="C2479" s="87"/>
      <c r="D2479" s="89"/>
      <c r="R2479" s="89"/>
      <c r="S2479" s="89"/>
      <c r="T2479" s="89"/>
    </row>
    <row r="2480" spans="2:20" s="86" customFormat="1" ht="10.199999999999999">
      <c r="B2480" s="87"/>
      <c r="C2480" s="87"/>
      <c r="D2480" s="89"/>
      <c r="R2480" s="89"/>
      <c r="S2480" s="89"/>
      <c r="T2480" s="89"/>
    </row>
    <row r="2481" spans="2:20" s="86" customFormat="1" ht="10.199999999999999">
      <c r="B2481" s="87"/>
      <c r="C2481" s="87"/>
      <c r="D2481" s="89"/>
      <c r="R2481" s="89"/>
      <c r="S2481" s="89"/>
      <c r="T2481" s="89"/>
    </row>
    <row r="2482" spans="2:20" s="86" customFormat="1" ht="10.199999999999999">
      <c r="B2482" s="87"/>
      <c r="C2482" s="87"/>
      <c r="D2482" s="89"/>
      <c r="R2482" s="89"/>
      <c r="S2482" s="89"/>
      <c r="T2482" s="89"/>
    </row>
    <row r="2483" spans="2:20" s="86" customFormat="1" ht="10.199999999999999">
      <c r="B2483" s="87"/>
      <c r="C2483" s="87"/>
      <c r="D2483" s="89"/>
      <c r="R2483" s="89"/>
      <c r="S2483" s="89"/>
      <c r="T2483" s="89"/>
    </row>
    <row r="2484" spans="2:20" s="86" customFormat="1" ht="10.199999999999999">
      <c r="B2484" s="87"/>
      <c r="C2484" s="87"/>
      <c r="D2484" s="89"/>
      <c r="R2484" s="89"/>
      <c r="S2484" s="89"/>
      <c r="T2484" s="89"/>
    </row>
    <row r="2485" spans="2:20" s="86" customFormat="1" ht="10.199999999999999">
      <c r="B2485" s="87"/>
      <c r="C2485" s="87"/>
      <c r="D2485" s="89"/>
      <c r="R2485" s="89"/>
      <c r="S2485" s="89"/>
      <c r="T2485" s="89"/>
    </row>
    <row r="2486" spans="2:20" s="86" customFormat="1" ht="10.199999999999999">
      <c r="B2486" s="87"/>
      <c r="C2486" s="87"/>
      <c r="D2486" s="89"/>
      <c r="R2486" s="89"/>
      <c r="S2486" s="89"/>
      <c r="T2486" s="89"/>
    </row>
    <row r="2487" spans="2:20" s="86" customFormat="1" ht="10.199999999999999">
      <c r="B2487" s="87"/>
      <c r="C2487" s="87"/>
      <c r="D2487" s="89"/>
      <c r="R2487" s="89"/>
      <c r="S2487" s="89"/>
      <c r="T2487" s="89"/>
    </row>
    <row r="2488" spans="2:20" s="86" customFormat="1" ht="10.199999999999999">
      <c r="B2488" s="87"/>
      <c r="C2488" s="87"/>
      <c r="D2488" s="89"/>
      <c r="R2488" s="89"/>
      <c r="S2488" s="89"/>
      <c r="T2488" s="89"/>
    </row>
    <row r="2489" spans="2:20" s="86" customFormat="1" ht="10.199999999999999">
      <c r="B2489" s="87"/>
      <c r="C2489" s="87"/>
      <c r="D2489" s="89"/>
      <c r="R2489" s="89"/>
      <c r="S2489" s="89"/>
      <c r="T2489" s="89"/>
    </row>
    <row r="2490" spans="2:20" s="86" customFormat="1" ht="10.199999999999999">
      <c r="B2490" s="87"/>
      <c r="C2490" s="87"/>
      <c r="D2490" s="89"/>
      <c r="R2490" s="89"/>
      <c r="S2490" s="89"/>
      <c r="T2490" s="89"/>
    </row>
    <row r="2491" spans="2:20" s="86" customFormat="1" ht="10.199999999999999">
      <c r="B2491" s="87"/>
      <c r="C2491" s="87"/>
      <c r="D2491" s="89"/>
      <c r="R2491" s="89"/>
      <c r="S2491" s="89"/>
      <c r="T2491" s="89"/>
    </row>
    <row r="2492" spans="2:20" s="86" customFormat="1" ht="10.199999999999999">
      <c r="B2492" s="87"/>
      <c r="C2492" s="87"/>
      <c r="D2492" s="89"/>
      <c r="R2492" s="89"/>
      <c r="S2492" s="89"/>
      <c r="T2492" s="89"/>
    </row>
    <row r="2493" spans="2:20" s="86" customFormat="1" ht="10.199999999999999">
      <c r="B2493" s="87"/>
      <c r="C2493" s="87"/>
      <c r="D2493" s="89"/>
      <c r="R2493" s="89"/>
      <c r="S2493" s="89"/>
      <c r="T2493" s="89"/>
    </row>
    <row r="2494" spans="2:20" s="86" customFormat="1" ht="10.199999999999999">
      <c r="B2494" s="87"/>
      <c r="C2494" s="87"/>
      <c r="D2494" s="89"/>
      <c r="R2494" s="89"/>
      <c r="S2494" s="89"/>
      <c r="T2494" s="89"/>
    </row>
    <row r="2495" spans="2:20" s="86" customFormat="1" ht="10.199999999999999">
      <c r="B2495" s="87"/>
      <c r="C2495" s="87"/>
      <c r="D2495" s="89"/>
      <c r="R2495" s="89"/>
      <c r="S2495" s="89"/>
      <c r="T2495" s="89"/>
    </row>
    <row r="2496" spans="2:20" s="86" customFormat="1" ht="10.199999999999999">
      <c r="B2496" s="87"/>
      <c r="C2496" s="87"/>
      <c r="D2496" s="89"/>
      <c r="R2496" s="89"/>
      <c r="S2496" s="89"/>
      <c r="T2496" s="89"/>
    </row>
    <row r="2497" spans="2:20" s="86" customFormat="1" ht="10.199999999999999">
      <c r="B2497" s="87"/>
      <c r="C2497" s="87"/>
      <c r="D2497" s="89"/>
      <c r="R2497" s="89"/>
      <c r="S2497" s="89"/>
      <c r="T2497" s="89"/>
    </row>
    <row r="2498" spans="2:20" s="86" customFormat="1" ht="10.199999999999999">
      <c r="B2498" s="87"/>
      <c r="C2498" s="87"/>
      <c r="D2498" s="89"/>
      <c r="R2498" s="89"/>
      <c r="S2498" s="89"/>
      <c r="T2498" s="89"/>
    </row>
    <row r="2499" spans="2:20" s="86" customFormat="1" ht="10.199999999999999">
      <c r="B2499" s="87"/>
      <c r="C2499" s="87"/>
      <c r="D2499" s="89"/>
      <c r="R2499" s="89"/>
      <c r="S2499" s="89"/>
      <c r="T2499" s="89"/>
    </row>
    <row r="2500" spans="2:20" s="86" customFormat="1" ht="10.199999999999999">
      <c r="B2500" s="87"/>
      <c r="C2500" s="87"/>
      <c r="D2500" s="89"/>
      <c r="R2500" s="89"/>
      <c r="S2500" s="89"/>
      <c r="T2500" s="89"/>
    </row>
    <row r="2501" spans="2:20" s="86" customFormat="1" ht="10.199999999999999">
      <c r="B2501" s="87"/>
      <c r="C2501" s="87"/>
      <c r="D2501" s="89"/>
      <c r="R2501" s="89"/>
      <c r="S2501" s="89"/>
      <c r="T2501" s="89"/>
    </row>
    <row r="2502" spans="2:20" s="86" customFormat="1" ht="10.199999999999999">
      <c r="B2502" s="87"/>
      <c r="C2502" s="87"/>
      <c r="D2502" s="89"/>
      <c r="R2502" s="89"/>
      <c r="S2502" s="89"/>
      <c r="T2502" s="89"/>
    </row>
    <row r="2503" spans="2:20" s="86" customFormat="1" ht="10.199999999999999">
      <c r="B2503" s="87"/>
      <c r="C2503" s="87"/>
      <c r="D2503" s="89"/>
      <c r="R2503" s="89"/>
      <c r="S2503" s="89"/>
      <c r="T2503" s="89"/>
    </row>
    <row r="2504" spans="2:20" s="86" customFormat="1" ht="10.199999999999999">
      <c r="B2504" s="87"/>
      <c r="C2504" s="87"/>
      <c r="D2504" s="89"/>
      <c r="R2504" s="89"/>
      <c r="S2504" s="89"/>
      <c r="T2504" s="89"/>
    </row>
    <row r="2505" spans="2:20" s="86" customFormat="1" ht="10.199999999999999">
      <c r="B2505" s="87"/>
      <c r="C2505" s="87"/>
      <c r="D2505" s="89"/>
      <c r="R2505" s="89"/>
      <c r="S2505" s="89"/>
      <c r="T2505" s="89"/>
    </row>
    <row r="2506" spans="2:20" s="86" customFormat="1" ht="10.199999999999999">
      <c r="B2506" s="87"/>
      <c r="C2506" s="87"/>
      <c r="D2506" s="89"/>
      <c r="R2506" s="89"/>
      <c r="S2506" s="89"/>
      <c r="T2506" s="89"/>
    </row>
    <row r="2507" spans="2:20" s="86" customFormat="1" ht="10.199999999999999">
      <c r="B2507" s="87"/>
      <c r="C2507" s="87"/>
      <c r="D2507" s="89"/>
      <c r="R2507" s="89"/>
      <c r="S2507" s="89"/>
      <c r="T2507" s="89"/>
    </row>
    <row r="2508" spans="2:20" s="86" customFormat="1" ht="10.199999999999999">
      <c r="B2508" s="87"/>
      <c r="C2508" s="87"/>
      <c r="D2508" s="89"/>
      <c r="R2508" s="89"/>
      <c r="S2508" s="89"/>
      <c r="T2508" s="89"/>
    </row>
    <row r="2509" spans="2:20" s="86" customFormat="1" ht="10.199999999999999">
      <c r="B2509" s="87"/>
      <c r="C2509" s="87"/>
      <c r="D2509" s="89"/>
      <c r="R2509" s="89"/>
      <c r="S2509" s="89"/>
      <c r="T2509" s="89"/>
    </row>
    <row r="2510" spans="2:20" s="86" customFormat="1" ht="10.199999999999999">
      <c r="B2510" s="87"/>
      <c r="C2510" s="87"/>
      <c r="D2510" s="89"/>
      <c r="R2510" s="89"/>
      <c r="S2510" s="89"/>
      <c r="T2510" s="89"/>
    </row>
    <row r="2511" spans="2:20" s="86" customFormat="1" ht="10.199999999999999">
      <c r="B2511" s="87"/>
      <c r="C2511" s="87"/>
      <c r="D2511" s="89"/>
      <c r="R2511" s="89"/>
      <c r="S2511" s="89"/>
      <c r="T2511" s="89"/>
    </row>
    <row r="2512" spans="2:20" s="86" customFormat="1" ht="10.199999999999999">
      <c r="B2512" s="87"/>
      <c r="C2512" s="87"/>
      <c r="D2512" s="89"/>
      <c r="R2512" s="89"/>
      <c r="S2512" s="89"/>
      <c r="T2512" s="89"/>
    </row>
    <row r="2513" spans="2:20" s="86" customFormat="1" ht="10.199999999999999">
      <c r="B2513" s="87"/>
      <c r="C2513" s="87"/>
      <c r="D2513" s="89"/>
      <c r="R2513" s="89"/>
      <c r="S2513" s="89"/>
      <c r="T2513" s="89"/>
    </row>
    <row r="2514" spans="2:20" s="86" customFormat="1" ht="10.199999999999999">
      <c r="B2514" s="87"/>
      <c r="C2514" s="87"/>
      <c r="D2514" s="89"/>
      <c r="R2514" s="89"/>
      <c r="S2514" s="89"/>
      <c r="T2514" s="89"/>
    </row>
    <row r="2515" spans="2:20" s="86" customFormat="1" ht="10.199999999999999">
      <c r="B2515" s="87"/>
      <c r="C2515" s="87"/>
      <c r="D2515" s="89"/>
      <c r="R2515" s="89"/>
      <c r="S2515" s="89"/>
      <c r="T2515" s="89"/>
    </row>
    <row r="2516" spans="2:20" s="86" customFormat="1" ht="10.199999999999999">
      <c r="B2516" s="87"/>
      <c r="C2516" s="87"/>
      <c r="D2516" s="89"/>
      <c r="R2516" s="89"/>
      <c r="S2516" s="89"/>
      <c r="T2516" s="89"/>
    </row>
    <row r="2517" spans="2:20" s="86" customFormat="1" ht="10.199999999999999">
      <c r="B2517" s="87"/>
      <c r="C2517" s="87"/>
      <c r="D2517" s="89"/>
      <c r="R2517" s="89"/>
      <c r="S2517" s="89"/>
      <c r="T2517" s="89"/>
    </row>
    <row r="2518" spans="2:20" s="86" customFormat="1" ht="10.199999999999999">
      <c r="B2518" s="87"/>
      <c r="C2518" s="87"/>
      <c r="D2518" s="89"/>
      <c r="R2518" s="89"/>
      <c r="S2518" s="89"/>
      <c r="T2518" s="89"/>
    </row>
    <row r="2519" spans="2:20" s="86" customFormat="1" ht="10.199999999999999">
      <c r="B2519" s="87"/>
      <c r="C2519" s="87"/>
      <c r="D2519" s="89"/>
      <c r="R2519" s="89"/>
      <c r="S2519" s="89"/>
      <c r="T2519" s="89"/>
    </row>
    <row r="2520" spans="2:20" s="86" customFormat="1" ht="10.199999999999999">
      <c r="B2520" s="87"/>
      <c r="C2520" s="87"/>
      <c r="D2520" s="89"/>
      <c r="R2520" s="89"/>
      <c r="S2520" s="89"/>
      <c r="T2520" s="89"/>
    </row>
    <row r="2521" spans="2:20" s="86" customFormat="1" ht="10.199999999999999">
      <c r="B2521" s="87"/>
      <c r="C2521" s="87"/>
      <c r="D2521" s="89"/>
      <c r="R2521" s="89"/>
      <c r="S2521" s="89"/>
      <c r="T2521" s="89"/>
    </row>
    <row r="2522" spans="2:20" s="86" customFormat="1" ht="10.199999999999999">
      <c r="B2522" s="87"/>
      <c r="C2522" s="87"/>
      <c r="D2522" s="89"/>
      <c r="R2522" s="89"/>
      <c r="S2522" s="89"/>
      <c r="T2522" s="89"/>
    </row>
    <row r="2523" spans="2:20" s="86" customFormat="1" ht="10.199999999999999">
      <c r="B2523" s="87"/>
      <c r="C2523" s="87"/>
      <c r="D2523" s="89"/>
      <c r="R2523" s="89"/>
      <c r="S2523" s="89"/>
      <c r="T2523" s="89"/>
    </row>
    <row r="2524" spans="2:20" s="86" customFormat="1" ht="10.199999999999999">
      <c r="B2524" s="87"/>
      <c r="C2524" s="87"/>
      <c r="D2524" s="89"/>
      <c r="R2524" s="89"/>
      <c r="S2524" s="89"/>
      <c r="T2524" s="89"/>
    </row>
    <row r="2525" spans="2:20" s="86" customFormat="1" ht="10.199999999999999">
      <c r="B2525" s="87"/>
      <c r="C2525" s="87"/>
      <c r="D2525" s="89"/>
      <c r="R2525" s="89"/>
      <c r="S2525" s="89"/>
      <c r="T2525" s="89"/>
    </row>
    <row r="2526" spans="2:20" s="86" customFormat="1" ht="10.199999999999999">
      <c r="B2526" s="87"/>
      <c r="C2526" s="87"/>
      <c r="D2526" s="89"/>
      <c r="R2526" s="89"/>
      <c r="S2526" s="89"/>
      <c r="T2526" s="89"/>
    </row>
    <row r="2527" spans="2:20" s="86" customFormat="1" ht="10.199999999999999">
      <c r="B2527" s="87"/>
      <c r="C2527" s="87"/>
      <c r="D2527" s="89"/>
      <c r="R2527" s="89"/>
      <c r="S2527" s="89"/>
      <c r="T2527" s="89"/>
    </row>
    <row r="2528" spans="2:20" s="86" customFormat="1" ht="10.199999999999999">
      <c r="B2528" s="87"/>
      <c r="C2528" s="87"/>
      <c r="D2528" s="89"/>
      <c r="R2528" s="89"/>
      <c r="S2528" s="89"/>
      <c r="T2528" s="89"/>
    </row>
    <row r="2529" spans="2:20" s="86" customFormat="1" ht="10.199999999999999">
      <c r="B2529" s="87"/>
      <c r="C2529" s="87"/>
      <c r="D2529" s="89"/>
      <c r="R2529" s="89"/>
      <c r="S2529" s="89"/>
      <c r="T2529" s="89"/>
    </row>
    <row r="2530" spans="2:20" s="86" customFormat="1" ht="10.199999999999999">
      <c r="B2530" s="87"/>
      <c r="C2530" s="87"/>
      <c r="D2530" s="89"/>
      <c r="R2530" s="89"/>
      <c r="S2530" s="89"/>
      <c r="T2530" s="89"/>
    </row>
    <row r="2531" spans="2:20" s="86" customFormat="1" ht="10.199999999999999">
      <c r="B2531" s="87"/>
      <c r="C2531" s="87"/>
      <c r="D2531" s="89"/>
      <c r="R2531" s="89"/>
      <c r="S2531" s="89"/>
      <c r="T2531" s="89"/>
    </row>
    <row r="2532" spans="2:20" s="86" customFormat="1" ht="10.199999999999999">
      <c r="B2532" s="87"/>
      <c r="C2532" s="87"/>
      <c r="D2532" s="89"/>
      <c r="R2532" s="89"/>
      <c r="S2532" s="89"/>
      <c r="T2532" s="89"/>
    </row>
    <row r="2533" spans="2:20" s="86" customFormat="1" ht="10.199999999999999">
      <c r="B2533" s="87"/>
      <c r="C2533" s="87"/>
      <c r="D2533" s="89"/>
      <c r="R2533" s="89"/>
      <c r="S2533" s="89"/>
      <c r="T2533" s="89"/>
    </row>
    <row r="2534" spans="2:20" s="86" customFormat="1" ht="10.199999999999999">
      <c r="B2534" s="87"/>
      <c r="C2534" s="87"/>
      <c r="D2534" s="89"/>
      <c r="R2534" s="89"/>
      <c r="S2534" s="89"/>
      <c r="T2534" s="89"/>
    </row>
    <row r="2535" spans="2:20" s="86" customFormat="1" ht="10.199999999999999">
      <c r="B2535" s="87"/>
      <c r="C2535" s="87"/>
      <c r="D2535" s="89"/>
      <c r="R2535" s="89"/>
      <c r="S2535" s="89"/>
      <c r="T2535" s="89"/>
    </row>
    <row r="2536" spans="2:20" s="86" customFormat="1" ht="10.199999999999999">
      <c r="B2536" s="87"/>
      <c r="C2536" s="87"/>
      <c r="D2536" s="89"/>
      <c r="R2536" s="89"/>
      <c r="S2536" s="89"/>
      <c r="T2536" s="89"/>
    </row>
    <row r="2537" spans="2:20" s="86" customFormat="1" ht="10.199999999999999">
      <c r="B2537" s="87"/>
      <c r="C2537" s="87"/>
      <c r="D2537" s="89"/>
      <c r="R2537" s="89"/>
      <c r="S2537" s="89"/>
      <c r="T2537" s="89"/>
    </row>
    <row r="2538" spans="2:20" s="86" customFormat="1" ht="10.199999999999999">
      <c r="B2538" s="87"/>
      <c r="C2538" s="87"/>
      <c r="D2538" s="89"/>
      <c r="R2538" s="89"/>
      <c r="S2538" s="89"/>
      <c r="T2538" s="89"/>
    </row>
    <row r="2539" spans="2:20" s="86" customFormat="1" ht="10.199999999999999">
      <c r="B2539" s="87"/>
      <c r="C2539" s="87"/>
      <c r="D2539" s="89"/>
      <c r="R2539" s="89"/>
      <c r="S2539" s="89"/>
      <c r="T2539" s="89"/>
    </row>
    <row r="2540" spans="2:20" s="86" customFormat="1" ht="10.199999999999999">
      <c r="B2540" s="87"/>
      <c r="C2540" s="87"/>
      <c r="D2540" s="89"/>
      <c r="R2540" s="89"/>
      <c r="S2540" s="89"/>
      <c r="T2540" s="89"/>
    </row>
    <row r="2541" spans="2:20" s="86" customFormat="1" ht="10.199999999999999">
      <c r="B2541" s="87"/>
      <c r="C2541" s="87"/>
      <c r="D2541" s="89"/>
      <c r="R2541" s="89"/>
      <c r="S2541" s="89"/>
      <c r="T2541" s="89"/>
    </row>
    <row r="2542" spans="2:20" s="86" customFormat="1" ht="10.199999999999999">
      <c r="B2542" s="87"/>
      <c r="C2542" s="87"/>
      <c r="D2542" s="89"/>
      <c r="R2542" s="89"/>
      <c r="S2542" s="89"/>
      <c r="T2542" s="89"/>
    </row>
    <row r="2543" spans="2:20" s="86" customFormat="1" ht="10.199999999999999">
      <c r="B2543" s="87"/>
      <c r="C2543" s="87"/>
      <c r="D2543" s="89"/>
      <c r="R2543" s="89"/>
      <c r="S2543" s="89"/>
      <c r="T2543" s="89"/>
    </row>
    <row r="2544" spans="2:20" s="86" customFormat="1" ht="10.199999999999999">
      <c r="B2544" s="87"/>
      <c r="C2544" s="87"/>
      <c r="D2544" s="89"/>
      <c r="R2544" s="89"/>
      <c r="S2544" s="89"/>
      <c r="T2544" s="89"/>
    </row>
    <row r="2545" spans="2:20" s="86" customFormat="1" ht="10.199999999999999">
      <c r="B2545" s="87"/>
      <c r="C2545" s="87"/>
      <c r="D2545" s="89"/>
      <c r="R2545" s="89"/>
      <c r="S2545" s="89"/>
      <c r="T2545" s="89"/>
    </row>
    <row r="2546" spans="2:20" s="86" customFormat="1" ht="10.199999999999999">
      <c r="B2546" s="87"/>
      <c r="C2546" s="87"/>
      <c r="D2546" s="89"/>
      <c r="R2546" s="89"/>
      <c r="S2546" s="89"/>
      <c r="T2546" s="89"/>
    </row>
    <row r="2547" spans="2:20" s="86" customFormat="1" ht="10.199999999999999">
      <c r="B2547" s="87"/>
      <c r="C2547" s="87"/>
      <c r="D2547" s="89"/>
      <c r="R2547" s="89"/>
      <c r="S2547" s="89"/>
      <c r="T2547" s="89"/>
    </row>
    <row r="2548" spans="2:20" s="86" customFormat="1" ht="10.199999999999999">
      <c r="B2548" s="87"/>
      <c r="C2548" s="87"/>
      <c r="D2548" s="89"/>
      <c r="R2548" s="89"/>
      <c r="S2548" s="89"/>
      <c r="T2548" s="89"/>
    </row>
    <row r="2549" spans="2:20" s="86" customFormat="1" ht="10.199999999999999">
      <c r="B2549" s="87"/>
      <c r="C2549" s="87"/>
      <c r="D2549" s="89"/>
      <c r="R2549" s="89"/>
      <c r="S2549" s="89"/>
      <c r="T2549" s="89"/>
    </row>
    <row r="2550" spans="2:20" s="86" customFormat="1" ht="10.199999999999999">
      <c r="B2550" s="87"/>
      <c r="C2550" s="87"/>
      <c r="D2550" s="89"/>
      <c r="R2550" s="89"/>
      <c r="S2550" s="89"/>
      <c r="T2550" s="89"/>
    </row>
    <row r="2551" spans="2:20" s="86" customFormat="1" ht="10.199999999999999">
      <c r="B2551" s="87"/>
      <c r="C2551" s="87"/>
      <c r="D2551" s="89"/>
      <c r="R2551" s="89"/>
      <c r="S2551" s="89"/>
      <c r="T2551" s="89"/>
    </row>
    <row r="2552" spans="2:20" s="86" customFormat="1" ht="10.199999999999999">
      <c r="B2552" s="87"/>
      <c r="C2552" s="87"/>
      <c r="D2552" s="89"/>
      <c r="R2552" s="89"/>
      <c r="S2552" s="89"/>
      <c r="T2552" s="89"/>
    </row>
    <row r="2553" spans="2:20" s="86" customFormat="1" ht="10.199999999999999">
      <c r="B2553" s="87"/>
      <c r="C2553" s="87"/>
      <c r="D2553" s="89"/>
      <c r="R2553" s="89"/>
      <c r="S2553" s="89"/>
      <c r="T2553" s="89"/>
    </row>
    <row r="2554" spans="2:20" s="86" customFormat="1" ht="10.199999999999999">
      <c r="B2554" s="87"/>
      <c r="C2554" s="87"/>
      <c r="D2554" s="89"/>
      <c r="R2554" s="89"/>
      <c r="S2554" s="89"/>
      <c r="T2554" s="89"/>
    </row>
    <row r="2555" spans="2:20" s="86" customFormat="1" ht="10.199999999999999">
      <c r="B2555" s="87"/>
      <c r="C2555" s="87"/>
      <c r="D2555" s="89"/>
      <c r="R2555" s="89"/>
      <c r="S2555" s="89"/>
      <c r="T2555" s="89"/>
    </row>
    <row r="2556" spans="2:20" s="86" customFormat="1" ht="10.199999999999999">
      <c r="B2556" s="87"/>
      <c r="C2556" s="87"/>
      <c r="D2556" s="89"/>
      <c r="R2556" s="89"/>
      <c r="S2556" s="89"/>
      <c r="T2556" s="89"/>
    </row>
    <row r="2557" spans="2:20" s="86" customFormat="1" ht="10.199999999999999">
      <c r="B2557" s="87"/>
      <c r="C2557" s="87"/>
      <c r="D2557" s="89"/>
      <c r="R2557" s="89"/>
      <c r="S2557" s="89"/>
      <c r="T2557" s="89"/>
    </row>
    <row r="2558" spans="2:20" s="86" customFormat="1" ht="10.199999999999999">
      <c r="B2558" s="87"/>
      <c r="C2558" s="87"/>
      <c r="D2558" s="89"/>
      <c r="R2558" s="89"/>
      <c r="S2558" s="89"/>
      <c r="T2558" s="89"/>
    </row>
    <row r="2559" spans="2:20" s="86" customFormat="1" ht="10.199999999999999">
      <c r="B2559" s="87"/>
      <c r="C2559" s="87"/>
      <c r="D2559" s="89"/>
      <c r="R2559" s="89"/>
      <c r="S2559" s="89"/>
      <c r="T2559" s="89"/>
    </row>
    <row r="2560" spans="2:20" s="86" customFormat="1" ht="10.199999999999999">
      <c r="B2560" s="87"/>
      <c r="C2560" s="87"/>
      <c r="D2560" s="89"/>
      <c r="R2560" s="89"/>
      <c r="S2560" s="89"/>
      <c r="T2560" s="89"/>
    </row>
    <row r="2561" spans="2:20" s="86" customFormat="1" ht="10.199999999999999">
      <c r="B2561" s="87"/>
      <c r="C2561" s="87"/>
      <c r="D2561" s="89"/>
      <c r="R2561" s="89"/>
      <c r="S2561" s="89"/>
      <c r="T2561" s="89"/>
    </row>
    <row r="2562" spans="2:20" s="86" customFormat="1" ht="10.199999999999999">
      <c r="B2562" s="87"/>
      <c r="C2562" s="87"/>
      <c r="D2562" s="89"/>
      <c r="R2562" s="89"/>
      <c r="S2562" s="89"/>
      <c r="T2562" s="89"/>
    </row>
    <row r="2563" spans="2:20" s="86" customFormat="1" ht="10.199999999999999">
      <c r="B2563" s="87"/>
      <c r="C2563" s="87"/>
      <c r="D2563" s="89"/>
      <c r="R2563" s="89"/>
      <c r="S2563" s="89"/>
      <c r="T2563" s="89"/>
    </row>
    <row r="2564" spans="2:20" s="86" customFormat="1" ht="10.199999999999999">
      <c r="B2564" s="87"/>
      <c r="C2564" s="87"/>
      <c r="D2564" s="89"/>
      <c r="R2564" s="89"/>
      <c r="S2564" s="89"/>
      <c r="T2564" s="89"/>
    </row>
    <row r="2565" spans="2:20" s="86" customFormat="1" ht="10.199999999999999">
      <c r="B2565" s="87"/>
      <c r="C2565" s="87"/>
      <c r="D2565" s="89"/>
      <c r="R2565" s="89"/>
      <c r="S2565" s="89"/>
      <c r="T2565" s="89"/>
    </row>
    <row r="2566" spans="2:20" s="86" customFormat="1" ht="10.199999999999999">
      <c r="B2566" s="87"/>
      <c r="C2566" s="87"/>
      <c r="D2566" s="89"/>
      <c r="R2566" s="89"/>
      <c r="S2566" s="89"/>
      <c r="T2566" s="89"/>
    </row>
    <row r="2567" spans="2:20" s="86" customFormat="1" ht="10.199999999999999">
      <c r="B2567" s="87"/>
      <c r="C2567" s="87"/>
      <c r="D2567" s="89"/>
      <c r="R2567" s="89"/>
      <c r="S2567" s="89"/>
      <c r="T2567" s="89"/>
    </row>
    <row r="2568" spans="2:20" s="86" customFormat="1" ht="10.199999999999999">
      <c r="B2568" s="87"/>
      <c r="C2568" s="87"/>
      <c r="D2568" s="89"/>
      <c r="R2568" s="89"/>
      <c r="S2568" s="89"/>
      <c r="T2568" s="89"/>
    </row>
    <row r="2569" spans="2:20" s="86" customFormat="1" ht="10.199999999999999">
      <c r="B2569" s="87"/>
      <c r="C2569" s="87"/>
      <c r="D2569" s="89"/>
      <c r="R2569" s="89"/>
      <c r="S2569" s="89"/>
      <c r="T2569" s="89"/>
    </row>
    <row r="2570" spans="2:20" s="86" customFormat="1" ht="10.199999999999999">
      <c r="B2570" s="87"/>
      <c r="C2570" s="87"/>
      <c r="D2570" s="89"/>
      <c r="R2570" s="89"/>
      <c r="S2570" s="89"/>
      <c r="T2570" s="89"/>
    </row>
    <row r="2571" spans="2:20" s="86" customFormat="1" ht="10.199999999999999">
      <c r="B2571" s="87"/>
      <c r="C2571" s="87"/>
      <c r="D2571" s="89"/>
      <c r="R2571" s="89"/>
      <c r="S2571" s="89"/>
      <c r="T2571" s="89"/>
    </row>
    <row r="2572" spans="2:20" s="86" customFormat="1" ht="10.199999999999999">
      <c r="B2572" s="87"/>
      <c r="C2572" s="87"/>
      <c r="D2572" s="89"/>
      <c r="R2572" s="89"/>
      <c r="S2572" s="89"/>
      <c r="T2572" s="89"/>
    </row>
    <row r="2573" spans="2:20" s="86" customFormat="1" ht="10.199999999999999">
      <c r="B2573" s="87"/>
      <c r="C2573" s="87"/>
      <c r="D2573" s="89"/>
      <c r="R2573" s="89"/>
      <c r="S2573" s="89"/>
      <c r="T2573" s="89"/>
    </row>
    <row r="2574" spans="2:20" s="86" customFormat="1" ht="10.199999999999999">
      <c r="B2574" s="87"/>
      <c r="C2574" s="87"/>
      <c r="D2574" s="89"/>
      <c r="R2574" s="89"/>
      <c r="S2574" s="89"/>
      <c r="T2574" s="89"/>
    </row>
    <row r="2575" spans="2:20" s="86" customFormat="1" ht="10.199999999999999">
      <c r="B2575" s="87"/>
      <c r="C2575" s="87"/>
      <c r="D2575" s="89"/>
      <c r="R2575" s="89"/>
      <c r="S2575" s="89"/>
      <c r="T2575" s="89"/>
    </row>
    <row r="2576" spans="2:20" s="86" customFormat="1" ht="10.199999999999999">
      <c r="B2576" s="87"/>
      <c r="C2576" s="87"/>
      <c r="D2576" s="89"/>
      <c r="R2576" s="89"/>
      <c r="S2576" s="89"/>
      <c r="T2576" s="89"/>
    </row>
    <row r="2577" spans="2:20" s="86" customFormat="1" ht="10.199999999999999">
      <c r="B2577" s="87"/>
      <c r="C2577" s="87"/>
      <c r="D2577" s="89"/>
      <c r="R2577" s="89"/>
      <c r="S2577" s="89"/>
      <c r="T2577" s="89"/>
    </row>
    <row r="2578" spans="2:20" s="86" customFormat="1" ht="10.199999999999999">
      <c r="B2578" s="87"/>
      <c r="C2578" s="87"/>
      <c r="D2578" s="89"/>
      <c r="R2578" s="89"/>
      <c r="S2578" s="89"/>
      <c r="T2578" s="89"/>
    </row>
    <row r="2579" spans="2:20" s="86" customFormat="1" ht="10.199999999999999">
      <c r="B2579" s="87"/>
      <c r="C2579" s="87"/>
      <c r="D2579" s="89"/>
      <c r="R2579" s="89"/>
      <c r="S2579" s="89"/>
      <c r="T2579" s="89"/>
    </row>
    <row r="2580" spans="2:20" s="86" customFormat="1" ht="10.199999999999999">
      <c r="B2580" s="87"/>
      <c r="C2580" s="87"/>
      <c r="D2580" s="89"/>
      <c r="R2580" s="89"/>
      <c r="S2580" s="89"/>
      <c r="T2580" s="89"/>
    </row>
    <row r="2581" spans="2:20" s="86" customFormat="1" ht="10.199999999999999">
      <c r="B2581" s="87"/>
      <c r="C2581" s="87"/>
      <c r="D2581" s="89"/>
      <c r="R2581" s="89"/>
      <c r="S2581" s="89"/>
      <c r="T2581" s="89"/>
    </row>
    <row r="2582" spans="2:20" s="86" customFormat="1" ht="10.199999999999999">
      <c r="B2582" s="87"/>
      <c r="C2582" s="87"/>
      <c r="D2582" s="89"/>
      <c r="R2582" s="89"/>
      <c r="S2582" s="89"/>
      <c r="T2582" s="89"/>
    </row>
    <row r="2583" spans="2:20" s="86" customFormat="1" ht="10.199999999999999">
      <c r="B2583" s="87"/>
      <c r="C2583" s="87"/>
      <c r="D2583" s="89"/>
      <c r="R2583" s="89"/>
      <c r="S2583" s="89"/>
      <c r="T2583" s="89"/>
    </row>
    <row r="2584" spans="2:20" s="86" customFormat="1" ht="10.199999999999999">
      <c r="B2584" s="87"/>
      <c r="C2584" s="87"/>
      <c r="D2584" s="89"/>
      <c r="R2584" s="89"/>
      <c r="S2584" s="89"/>
      <c r="T2584" s="89"/>
    </row>
    <row r="2585" spans="2:20" s="86" customFormat="1" ht="10.199999999999999">
      <c r="B2585" s="87"/>
      <c r="C2585" s="87"/>
      <c r="D2585" s="89"/>
      <c r="R2585" s="89"/>
      <c r="S2585" s="89"/>
      <c r="T2585" s="89"/>
    </row>
    <row r="2586" spans="2:20" s="86" customFormat="1" ht="10.199999999999999">
      <c r="B2586" s="87"/>
      <c r="C2586" s="87"/>
      <c r="D2586" s="89"/>
      <c r="R2586" s="89"/>
      <c r="S2586" s="89"/>
      <c r="T2586" s="89"/>
    </row>
    <row r="2587" spans="2:20" s="86" customFormat="1" ht="10.199999999999999">
      <c r="B2587" s="87"/>
      <c r="C2587" s="87"/>
      <c r="D2587" s="89"/>
      <c r="R2587" s="89"/>
      <c r="S2587" s="89"/>
      <c r="T2587" s="89"/>
    </row>
    <row r="2588" spans="2:20" s="86" customFormat="1" ht="10.199999999999999">
      <c r="B2588" s="87"/>
      <c r="C2588" s="87"/>
      <c r="D2588" s="89"/>
      <c r="R2588" s="89"/>
      <c r="S2588" s="89"/>
      <c r="T2588" s="89"/>
    </row>
    <row r="2589" spans="2:20" s="86" customFormat="1" ht="10.199999999999999">
      <c r="B2589" s="87"/>
      <c r="C2589" s="87"/>
      <c r="D2589" s="89"/>
      <c r="R2589" s="89"/>
      <c r="S2589" s="89"/>
      <c r="T2589" s="89"/>
    </row>
    <row r="2590" spans="2:20" s="86" customFormat="1" ht="10.199999999999999">
      <c r="B2590" s="87"/>
      <c r="C2590" s="87"/>
      <c r="D2590" s="89"/>
      <c r="R2590" s="89"/>
      <c r="S2590" s="89"/>
      <c r="T2590" s="89"/>
    </row>
    <row r="2591" spans="2:20" s="86" customFormat="1" ht="10.199999999999999">
      <c r="B2591" s="87"/>
      <c r="C2591" s="87"/>
      <c r="D2591" s="89"/>
      <c r="R2591" s="89"/>
      <c r="S2591" s="89"/>
      <c r="T2591" s="89"/>
    </row>
    <row r="2592" spans="2:20" s="86" customFormat="1" ht="10.199999999999999">
      <c r="B2592" s="87"/>
      <c r="C2592" s="87"/>
      <c r="D2592" s="89"/>
      <c r="R2592" s="89"/>
      <c r="S2592" s="89"/>
      <c r="T2592" s="89"/>
    </row>
    <row r="2593" spans="2:20" s="86" customFormat="1" ht="10.199999999999999">
      <c r="B2593" s="87"/>
      <c r="C2593" s="87"/>
      <c r="D2593" s="89"/>
      <c r="R2593" s="89"/>
      <c r="S2593" s="89"/>
      <c r="T2593" s="89"/>
    </row>
    <row r="2594" spans="2:20" s="86" customFormat="1" ht="10.199999999999999">
      <c r="B2594" s="87"/>
      <c r="C2594" s="87"/>
      <c r="D2594" s="89"/>
      <c r="R2594" s="89"/>
      <c r="S2594" s="89"/>
      <c r="T2594" s="89"/>
    </row>
    <row r="2595" spans="2:20" s="86" customFormat="1" ht="10.199999999999999">
      <c r="B2595" s="87"/>
      <c r="C2595" s="87"/>
      <c r="D2595" s="89"/>
      <c r="R2595" s="89"/>
      <c r="S2595" s="89"/>
      <c r="T2595" s="89"/>
    </row>
    <row r="2596" spans="2:20" s="86" customFormat="1" ht="10.199999999999999">
      <c r="B2596" s="87"/>
      <c r="C2596" s="87"/>
      <c r="D2596" s="89"/>
      <c r="R2596" s="89"/>
      <c r="S2596" s="89"/>
      <c r="T2596" s="89"/>
    </row>
    <row r="2597" spans="2:20" s="86" customFormat="1" ht="10.199999999999999">
      <c r="B2597" s="87"/>
      <c r="C2597" s="87"/>
      <c r="D2597" s="89"/>
      <c r="R2597" s="89"/>
      <c r="S2597" s="89"/>
      <c r="T2597" s="89"/>
    </row>
    <row r="2598" spans="2:20" s="86" customFormat="1" ht="10.199999999999999">
      <c r="B2598" s="87"/>
      <c r="C2598" s="87"/>
      <c r="D2598" s="89"/>
      <c r="R2598" s="89"/>
      <c r="S2598" s="89"/>
      <c r="T2598" s="89"/>
    </row>
    <row r="2599" spans="2:20" s="86" customFormat="1" ht="10.199999999999999">
      <c r="B2599" s="87"/>
      <c r="C2599" s="87"/>
      <c r="D2599" s="89"/>
      <c r="R2599" s="89"/>
      <c r="S2599" s="89"/>
      <c r="T2599" s="89"/>
    </row>
    <row r="2600" spans="2:20" s="86" customFormat="1" ht="10.199999999999999">
      <c r="B2600" s="87"/>
      <c r="C2600" s="87"/>
      <c r="D2600" s="89"/>
      <c r="R2600" s="89"/>
      <c r="S2600" s="89"/>
      <c r="T2600" s="89"/>
    </row>
    <row r="2601" spans="2:20" s="86" customFormat="1" ht="10.199999999999999">
      <c r="B2601" s="87"/>
      <c r="C2601" s="87"/>
      <c r="D2601" s="89"/>
      <c r="R2601" s="89"/>
      <c r="S2601" s="89"/>
      <c r="T2601" s="89"/>
    </row>
    <row r="2602" spans="2:20" s="86" customFormat="1" ht="10.199999999999999">
      <c r="B2602" s="87"/>
      <c r="C2602" s="87"/>
      <c r="D2602" s="89"/>
      <c r="R2602" s="89"/>
      <c r="S2602" s="89"/>
      <c r="T2602" s="89"/>
    </row>
    <row r="2603" spans="2:20" s="86" customFormat="1" ht="10.199999999999999">
      <c r="B2603" s="87"/>
      <c r="C2603" s="87"/>
      <c r="D2603" s="89"/>
      <c r="R2603" s="89"/>
      <c r="S2603" s="89"/>
      <c r="T2603" s="89"/>
    </row>
    <row r="2604" spans="2:20" s="86" customFormat="1" ht="10.199999999999999">
      <c r="B2604" s="87"/>
      <c r="C2604" s="87"/>
      <c r="D2604" s="89"/>
      <c r="R2604" s="89"/>
      <c r="S2604" s="89"/>
      <c r="T2604" s="89"/>
    </row>
    <row r="2605" spans="2:20" s="86" customFormat="1" ht="10.199999999999999">
      <c r="B2605" s="87"/>
      <c r="C2605" s="87"/>
      <c r="D2605" s="89"/>
      <c r="R2605" s="89"/>
      <c r="S2605" s="89"/>
      <c r="T2605" s="89"/>
    </row>
    <row r="2606" spans="2:20" s="86" customFormat="1" ht="10.199999999999999">
      <c r="B2606" s="87"/>
      <c r="C2606" s="87"/>
      <c r="D2606" s="89"/>
      <c r="R2606" s="89"/>
      <c r="S2606" s="89"/>
      <c r="T2606" s="89"/>
    </row>
    <row r="2607" spans="2:20" s="86" customFormat="1" ht="10.199999999999999">
      <c r="B2607" s="87"/>
      <c r="C2607" s="87"/>
      <c r="D2607" s="89"/>
      <c r="R2607" s="89"/>
      <c r="S2607" s="89"/>
      <c r="T2607" s="89"/>
    </row>
    <row r="2608" spans="2:20" s="86" customFormat="1" ht="10.199999999999999">
      <c r="B2608" s="87"/>
      <c r="C2608" s="87"/>
      <c r="D2608" s="89"/>
      <c r="R2608" s="89"/>
      <c r="S2608" s="89"/>
      <c r="T2608" s="89"/>
    </row>
    <row r="2609" spans="2:20" s="86" customFormat="1" ht="10.199999999999999">
      <c r="B2609" s="87"/>
      <c r="C2609" s="87"/>
      <c r="D2609" s="89"/>
      <c r="R2609" s="89"/>
      <c r="S2609" s="89"/>
      <c r="T2609" s="89"/>
    </row>
    <row r="2610" spans="2:20" s="86" customFormat="1" ht="10.199999999999999">
      <c r="B2610" s="87"/>
      <c r="C2610" s="87"/>
      <c r="D2610" s="89"/>
      <c r="R2610" s="89"/>
      <c r="S2610" s="89"/>
      <c r="T2610" s="89"/>
    </row>
    <row r="2611" spans="2:20" s="86" customFormat="1" ht="10.199999999999999">
      <c r="B2611" s="87"/>
      <c r="C2611" s="87"/>
      <c r="D2611" s="89"/>
      <c r="R2611" s="89"/>
      <c r="S2611" s="89"/>
      <c r="T2611" s="89"/>
    </row>
    <row r="2612" spans="2:20" s="86" customFormat="1" ht="10.199999999999999">
      <c r="B2612" s="87"/>
      <c r="C2612" s="87"/>
      <c r="D2612" s="89"/>
      <c r="R2612" s="89"/>
      <c r="S2612" s="89"/>
      <c r="T2612" s="89"/>
    </row>
    <row r="2613" spans="2:20" s="86" customFormat="1" ht="10.199999999999999">
      <c r="B2613" s="87"/>
      <c r="C2613" s="87"/>
      <c r="D2613" s="89"/>
      <c r="R2613" s="89"/>
      <c r="S2613" s="89"/>
      <c r="T2613" s="89"/>
    </row>
    <row r="2614" spans="2:20" s="86" customFormat="1" ht="10.199999999999999">
      <c r="B2614" s="87"/>
      <c r="C2614" s="87"/>
      <c r="D2614" s="89"/>
      <c r="R2614" s="89"/>
      <c r="S2614" s="89"/>
      <c r="T2614" s="89"/>
    </row>
    <row r="2615" spans="2:20" s="86" customFormat="1" ht="10.199999999999999">
      <c r="B2615" s="87"/>
      <c r="C2615" s="87"/>
      <c r="D2615" s="89"/>
      <c r="R2615" s="89"/>
      <c r="S2615" s="89"/>
      <c r="T2615" s="89"/>
    </row>
    <row r="2616" spans="2:20" s="86" customFormat="1" ht="10.199999999999999">
      <c r="B2616" s="87"/>
      <c r="C2616" s="87"/>
      <c r="D2616" s="89"/>
      <c r="R2616" s="89"/>
      <c r="S2616" s="89"/>
      <c r="T2616" s="89"/>
    </row>
    <row r="2617" spans="2:20" s="86" customFormat="1" ht="10.199999999999999">
      <c r="B2617" s="87"/>
      <c r="C2617" s="87"/>
      <c r="D2617" s="89"/>
      <c r="R2617" s="89"/>
      <c r="S2617" s="89"/>
      <c r="T2617" s="89"/>
    </row>
    <row r="2618" spans="2:20" s="86" customFormat="1" ht="10.199999999999999">
      <c r="B2618" s="87"/>
      <c r="C2618" s="87"/>
      <c r="D2618" s="89"/>
      <c r="R2618" s="89"/>
      <c r="S2618" s="89"/>
      <c r="T2618" s="89"/>
    </row>
    <row r="2619" spans="2:20" s="86" customFormat="1" ht="10.199999999999999">
      <c r="B2619" s="87"/>
      <c r="C2619" s="87"/>
      <c r="D2619" s="89"/>
      <c r="R2619" s="89"/>
      <c r="S2619" s="89"/>
      <c r="T2619" s="89"/>
    </row>
    <row r="2620" spans="2:20" s="86" customFormat="1" ht="10.199999999999999">
      <c r="B2620" s="87"/>
      <c r="C2620" s="87"/>
      <c r="D2620" s="89"/>
      <c r="R2620" s="89"/>
      <c r="S2620" s="89"/>
      <c r="T2620" s="89"/>
    </row>
    <row r="2621" spans="2:20" s="86" customFormat="1" ht="10.199999999999999">
      <c r="B2621" s="87"/>
      <c r="C2621" s="87"/>
      <c r="D2621" s="89"/>
      <c r="R2621" s="89"/>
      <c r="S2621" s="89"/>
      <c r="T2621" s="89"/>
    </row>
    <row r="2622" spans="2:20" s="86" customFormat="1" ht="10.199999999999999">
      <c r="B2622" s="87"/>
      <c r="C2622" s="87"/>
      <c r="D2622" s="89"/>
      <c r="R2622" s="89"/>
      <c r="S2622" s="89"/>
      <c r="T2622" s="89"/>
    </row>
    <row r="2623" spans="2:20" s="86" customFormat="1" ht="10.199999999999999">
      <c r="B2623" s="87"/>
      <c r="C2623" s="87"/>
      <c r="D2623" s="89"/>
      <c r="R2623" s="89"/>
      <c r="S2623" s="89"/>
      <c r="T2623" s="89"/>
    </row>
    <row r="2624" spans="2:20" s="86" customFormat="1" ht="10.199999999999999">
      <c r="B2624" s="87"/>
      <c r="C2624" s="87"/>
      <c r="D2624" s="89"/>
      <c r="R2624" s="89"/>
      <c r="S2624" s="89"/>
      <c r="T2624" s="89"/>
    </row>
    <row r="2625" spans="2:20" s="86" customFormat="1" ht="10.199999999999999">
      <c r="B2625" s="87"/>
      <c r="C2625" s="87"/>
      <c r="D2625" s="89"/>
      <c r="R2625" s="89"/>
      <c r="S2625" s="89"/>
      <c r="T2625" s="89"/>
    </row>
    <row r="2626" spans="2:20" s="86" customFormat="1" ht="10.199999999999999">
      <c r="B2626" s="87"/>
      <c r="C2626" s="87"/>
      <c r="D2626" s="89"/>
      <c r="R2626" s="89"/>
      <c r="S2626" s="89"/>
      <c r="T2626" s="89"/>
    </row>
    <row r="2627" spans="2:20" s="86" customFormat="1" ht="10.199999999999999">
      <c r="B2627" s="87"/>
      <c r="C2627" s="87"/>
      <c r="D2627" s="89"/>
      <c r="R2627" s="89"/>
      <c r="S2627" s="89"/>
      <c r="T2627" s="89"/>
    </row>
    <row r="2628" spans="2:20" s="86" customFormat="1" ht="10.199999999999999">
      <c r="B2628" s="87"/>
      <c r="C2628" s="87"/>
      <c r="D2628" s="89"/>
      <c r="R2628" s="89"/>
      <c r="S2628" s="89"/>
      <c r="T2628" s="89"/>
    </row>
    <row r="2629" spans="2:20" s="86" customFormat="1" ht="10.199999999999999">
      <c r="B2629" s="87"/>
      <c r="C2629" s="87"/>
      <c r="D2629" s="89"/>
      <c r="R2629" s="89"/>
      <c r="S2629" s="89"/>
      <c r="T2629" s="89"/>
    </row>
    <row r="2630" spans="2:20" s="86" customFormat="1" ht="10.199999999999999">
      <c r="B2630" s="87"/>
      <c r="C2630" s="87"/>
      <c r="D2630" s="89"/>
      <c r="R2630" s="89"/>
      <c r="S2630" s="89"/>
      <c r="T2630" s="89"/>
    </row>
    <row r="2631" spans="2:20" s="86" customFormat="1" ht="10.199999999999999">
      <c r="B2631" s="87"/>
      <c r="C2631" s="87"/>
      <c r="D2631" s="89"/>
      <c r="R2631" s="89"/>
      <c r="S2631" s="89"/>
      <c r="T2631" s="89"/>
    </row>
    <row r="2632" spans="2:20" s="86" customFormat="1" ht="10.199999999999999">
      <c r="B2632" s="87"/>
      <c r="C2632" s="87"/>
      <c r="D2632" s="89"/>
      <c r="R2632" s="89"/>
      <c r="S2632" s="89"/>
      <c r="T2632" s="89"/>
    </row>
    <row r="2633" spans="2:20" s="86" customFormat="1" ht="10.199999999999999">
      <c r="B2633" s="87"/>
      <c r="C2633" s="87"/>
      <c r="D2633" s="89"/>
      <c r="R2633" s="89"/>
      <c r="S2633" s="89"/>
      <c r="T2633" s="89"/>
    </row>
    <row r="2634" spans="2:20" s="86" customFormat="1" ht="10.199999999999999">
      <c r="B2634" s="87"/>
      <c r="C2634" s="87"/>
      <c r="D2634" s="89"/>
      <c r="R2634" s="89"/>
      <c r="S2634" s="89"/>
      <c r="T2634" s="89"/>
    </row>
    <row r="2635" spans="2:20" s="86" customFormat="1" ht="10.199999999999999">
      <c r="B2635" s="87"/>
      <c r="C2635" s="87"/>
      <c r="D2635" s="89"/>
      <c r="R2635" s="89"/>
      <c r="S2635" s="89"/>
      <c r="T2635" s="89"/>
    </row>
    <row r="2636" spans="2:20" s="86" customFormat="1" ht="10.199999999999999">
      <c r="B2636" s="87"/>
      <c r="C2636" s="87"/>
      <c r="D2636" s="89"/>
      <c r="R2636" s="89"/>
      <c r="S2636" s="89"/>
      <c r="T2636" s="89"/>
    </row>
    <row r="2637" spans="2:20" s="86" customFormat="1" ht="10.199999999999999">
      <c r="B2637" s="87"/>
      <c r="C2637" s="87"/>
      <c r="D2637" s="89"/>
      <c r="R2637" s="89"/>
      <c r="S2637" s="89"/>
      <c r="T2637" s="89"/>
    </row>
    <row r="2638" spans="2:20" s="86" customFormat="1" ht="10.199999999999999">
      <c r="B2638" s="87"/>
      <c r="C2638" s="87"/>
      <c r="D2638" s="89"/>
      <c r="R2638" s="89"/>
      <c r="S2638" s="89"/>
      <c r="T2638" s="89"/>
    </row>
    <row r="2639" spans="2:20" s="86" customFormat="1" ht="10.199999999999999">
      <c r="B2639" s="87"/>
      <c r="C2639" s="87"/>
      <c r="D2639" s="89"/>
      <c r="R2639" s="89"/>
      <c r="S2639" s="89"/>
      <c r="T2639" s="89"/>
    </row>
    <row r="2640" spans="2:20" s="86" customFormat="1" ht="10.199999999999999">
      <c r="B2640" s="87"/>
      <c r="C2640" s="87"/>
      <c r="D2640" s="89"/>
      <c r="R2640" s="89"/>
      <c r="S2640" s="89"/>
      <c r="T2640" s="89"/>
    </row>
    <row r="2641" spans="2:20" s="86" customFormat="1" ht="10.199999999999999">
      <c r="B2641" s="87"/>
      <c r="C2641" s="87"/>
      <c r="D2641" s="89"/>
      <c r="R2641" s="89"/>
      <c r="S2641" s="89"/>
      <c r="T2641" s="89"/>
    </row>
    <row r="2642" spans="2:20" s="86" customFormat="1" ht="10.199999999999999">
      <c r="B2642" s="87"/>
      <c r="C2642" s="87"/>
      <c r="D2642" s="89"/>
      <c r="R2642" s="89"/>
      <c r="S2642" s="89"/>
      <c r="T2642" s="89"/>
    </row>
    <row r="2643" spans="2:20" s="86" customFormat="1" ht="10.199999999999999">
      <c r="B2643" s="87"/>
      <c r="C2643" s="87"/>
      <c r="D2643" s="89"/>
      <c r="R2643" s="89"/>
      <c r="S2643" s="89"/>
      <c r="T2643" s="89"/>
    </row>
    <row r="2644" spans="2:20" s="86" customFormat="1" ht="10.199999999999999">
      <c r="B2644" s="87"/>
      <c r="C2644" s="87"/>
      <c r="D2644" s="89"/>
      <c r="R2644" s="89"/>
      <c r="S2644" s="89"/>
      <c r="T2644" s="89"/>
    </row>
    <row r="2645" spans="2:20" s="86" customFormat="1" ht="10.199999999999999">
      <c r="B2645" s="87"/>
      <c r="C2645" s="87"/>
      <c r="D2645" s="89"/>
      <c r="R2645" s="89"/>
      <c r="S2645" s="89"/>
      <c r="T2645" s="89"/>
    </row>
    <row r="2646" spans="2:20" s="86" customFormat="1" ht="10.199999999999999">
      <c r="B2646" s="87"/>
      <c r="C2646" s="87"/>
      <c r="D2646" s="89"/>
      <c r="R2646" s="89"/>
      <c r="S2646" s="89"/>
      <c r="T2646" s="89"/>
    </row>
    <row r="2647" spans="2:20" s="86" customFormat="1" ht="10.199999999999999">
      <c r="B2647" s="87"/>
      <c r="C2647" s="87"/>
      <c r="D2647" s="89"/>
      <c r="R2647" s="89"/>
      <c r="S2647" s="89"/>
      <c r="T2647" s="89"/>
    </row>
    <row r="2648" spans="2:20" s="86" customFormat="1" ht="10.199999999999999">
      <c r="B2648" s="87"/>
      <c r="C2648" s="87"/>
      <c r="D2648" s="89"/>
      <c r="R2648" s="89"/>
      <c r="S2648" s="89"/>
      <c r="T2648" s="89"/>
    </row>
    <row r="2649" spans="2:20" s="86" customFormat="1" ht="10.199999999999999">
      <c r="B2649" s="87"/>
      <c r="C2649" s="87"/>
      <c r="D2649" s="89"/>
      <c r="R2649" s="89"/>
      <c r="S2649" s="89"/>
      <c r="T2649" s="89"/>
    </row>
    <row r="2650" spans="2:20" s="86" customFormat="1" ht="10.199999999999999">
      <c r="B2650" s="87"/>
      <c r="C2650" s="87"/>
      <c r="D2650" s="89"/>
      <c r="R2650" s="89"/>
      <c r="S2650" s="89"/>
      <c r="T2650" s="89"/>
    </row>
    <row r="2651" spans="2:20" s="86" customFormat="1" ht="10.199999999999999">
      <c r="B2651" s="87"/>
      <c r="C2651" s="87"/>
      <c r="D2651" s="89"/>
      <c r="R2651" s="89"/>
      <c r="S2651" s="89"/>
      <c r="T2651" s="89"/>
    </row>
    <row r="2652" spans="2:20" s="86" customFormat="1" ht="10.199999999999999">
      <c r="B2652" s="87"/>
      <c r="C2652" s="87"/>
      <c r="D2652" s="89"/>
      <c r="R2652" s="89"/>
      <c r="S2652" s="89"/>
      <c r="T2652" s="89"/>
    </row>
    <row r="2653" spans="2:20" s="86" customFormat="1" ht="10.199999999999999">
      <c r="B2653" s="87"/>
      <c r="C2653" s="87"/>
      <c r="D2653" s="89"/>
      <c r="R2653" s="89"/>
      <c r="S2653" s="89"/>
      <c r="T2653" s="89"/>
    </row>
    <row r="2654" spans="2:20" s="86" customFormat="1" ht="10.199999999999999">
      <c r="B2654" s="87"/>
      <c r="C2654" s="87"/>
      <c r="D2654" s="89"/>
      <c r="R2654" s="89"/>
      <c r="S2654" s="89"/>
      <c r="T2654" s="89"/>
    </row>
    <row r="2655" spans="2:20" s="86" customFormat="1" ht="10.199999999999999">
      <c r="B2655" s="87"/>
      <c r="C2655" s="87"/>
      <c r="D2655" s="89"/>
      <c r="R2655" s="89"/>
      <c r="S2655" s="89"/>
      <c r="T2655" s="89"/>
    </row>
    <row r="2656" spans="2:20" s="86" customFormat="1" ht="10.199999999999999">
      <c r="B2656" s="87"/>
      <c r="C2656" s="87"/>
      <c r="D2656" s="89"/>
      <c r="R2656" s="89"/>
      <c r="S2656" s="89"/>
      <c r="T2656" s="89"/>
    </row>
    <row r="2657" spans="2:20" s="86" customFormat="1" ht="10.199999999999999">
      <c r="B2657" s="87"/>
      <c r="C2657" s="87"/>
      <c r="D2657" s="89"/>
      <c r="R2657" s="89"/>
      <c r="S2657" s="89"/>
      <c r="T2657" s="89"/>
    </row>
    <row r="2658" spans="2:20" s="86" customFormat="1" ht="10.199999999999999">
      <c r="B2658" s="87"/>
      <c r="C2658" s="87"/>
      <c r="D2658" s="89"/>
      <c r="R2658" s="89"/>
      <c r="S2658" s="89"/>
      <c r="T2658" s="89"/>
    </row>
    <row r="2659" spans="2:20" s="86" customFormat="1" ht="10.199999999999999">
      <c r="B2659" s="87"/>
      <c r="C2659" s="87"/>
      <c r="D2659" s="89"/>
      <c r="R2659" s="89"/>
      <c r="S2659" s="89"/>
      <c r="T2659" s="89"/>
    </row>
    <row r="2660" spans="2:20" s="86" customFormat="1" ht="10.199999999999999">
      <c r="B2660" s="87"/>
      <c r="C2660" s="87"/>
      <c r="D2660" s="89"/>
      <c r="R2660" s="89"/>
      <c r="S2660" s="89"/>
      <c r="T2660" s="89"/>
    </row>
    <row r="2661" spans="2:20" s="86" customFormat="1" ht="10.199999999999999">
      <c r="B2661" s="87"/>
      <c r="C2661" s="87"/>
      <c r="D2661" s="89"/>
      <c r="R2661" s="89"/>
      <c r="S2661" s="89"/>
      <c r="T2661" s="89"/>
    </row>
    <row r="2662" spans="2:20" s="86" customFormat="1" ht="10.199999999999999">
      <c r="B2662" s="87"/>
      <c r="C2662" s="87"/>
      <c r="D2662" s="89"/>
      <c r="R2662" s="89"/>
      <c r="S2662" s="89"/>
      <c r="T2662" s="89"/>
    </row>
    <row r="2663" spans="2:20" s="86" customFormat="1" ht="10.199999999999999">
      <c r="B2663" s="87"/>
      <c r="C2663" s="87"/>
      <c r="D2663" s="89"/>
      <c r="R2663" s="89"/>
      <c r="S2663" s="89"/>
      <c r="T2663" s="89"/>
    </row>
    <row r="2664" spans="2:20" s="86" customFormat="1" ht="10.199999999999999">
      <c r="B2664" s="87"/>
      <c r="C2664" s="87"/>
      <c r="D2664" s="89"/>
      <c r="R2664" s="89"/>
      <c r="S2664" s="89"/>
      <c r="T2664" s="89"/>
    </row>
    <row r="2665" spans="2:20" s="86" customFormat="1" ht="10.199999999999999">
      <c r="B2665" s="87"/>
      <c r="C2665" s="87"/>
      <c r="D2665" s="89"/>
      <c r="R2665" s="89"/>
      <c r="S2665" s="89"/>
      <c r="T2665" s="89"/>
    </row>
    <row r="2666" spans="2:20" s="86" customFormat="1" ht="10.199999999999999">
      <c r="B2666" s="87"/>
      <c r="C2666" s="87"/>
      <c r="D2666" s="89"/>
      <c r="R2666" s="89"/>
      <c r="S2666" s="89"/>
      <c r="T2666" s="89"/>
    </row>
    <row r="2667" spans="2:20" s="86" customFormat="1" ht="10.199999999999999">
      <c r="B2667" s="87"/>
      <c r="C2667" s="87"/>
      <c r="D2667" s="89"/>
      <c r="R2667" s="89"/>
      <c r="S2667" s="89"/>
      <c r="T2667" s="89"/>
    </row>
    <row r="2668" spans="2:20" s="86" customFormat="1" ht="10.199999999999999">
      <c r="B2668" s="87"/>
      <c r="C2668" s="87"/>
      <c r="D2668" s="89"/>
      <c r="R2668" s="89"/>
      <c r="S2668" s="89"/>
      <c r="T2668" s="89"/>
    </row>
    <row r="2669" spans="2:20" s="86" customFormat="1" ht="10.199999999999999">
      <c r="B2669" s="87"/>
      <c r="C2669" s="87"/>
      <c r="D2669" s="89"/>
      <c r="R2669" s="89"/>
      <c r="S2669" s="89"/>
      <c r="T2669" s="89"/>
    </row>
    <row r="2670" spans="2:20" s="86" customFormat="1" ht="10.199999999999999">
      <c r="B2670" s="87"/>
      <c r="C2670" s="87"/>
      <c r="D2670" s="89"/>
      <c r="R2670" s="89"/>
      <c r="S2670" s="89"/>
      <c r="T2670" s="89"/>
    </row>
    <row r="2671" spans="2:20" s="86" customFormat="1" ht="10.199999999999999">
      <c r="B2671" s="87"/>
      <c r="C2671" s="87"/>
      <c r="D2671" s="89"/>
      <c r="R2671" s="89"/>
      <c r="S2671" s="89"/>
      <c r="T2671" s="89"/>
    </row>
    <row r="2672" spans="2:20" s="86" customFormat="1" ht="10.199999999999999">
      <c r="B2672" s="87"/>
      <c r="C2672" s="87"/>
      <c r="D2672" s="89"/>
      <c r="R2672" s="89"/>
      <c r="S2672" s="89"/>
      <c r="T2672" s="89"/>
    </row>
    <row r="2673" spans="2:20" s="86" customFormat="1" ht="10.199999999999999">
      <c r="B2673" s="87"/>
      <c r="C2673" s="87"/>
      <c r="D2673" s="89"/>
      <c r="R2673" s="89"/>
      <c r="S2673" s="89"/>
      <c r="T2673" s="89"/>
    </row>
    <row r="2674" spans="2:20" s="86" customFormat="1" ht="10.199999999999999">
      <c r="B2674" s="87"/>
      <c r="C2674" s="87"/>
      <c r="D2674" s="89"/>
      <c r="R2674" s="89"/>
      <c r="S2674" s="89"/>
      <c r="T2674" s="89"/>
    </row>
    <row r="2675" spans="2:20" s="86" customFormat="1" ht="10.199999999999999">
      <c r="B2675" s="87"/>
      <c r="C2675" s="87"/>
      <c r="D2675" s="89"/>
      <c r="R2675" s="89"/>
      <c r="S2675" s="89"/>
      <c r="T2675" s="89"/>
    </row>
    <row r="2676" spans="2:20" s="86" customFormat="1" ht="10.199999999999999">
      <c r="B2676" s="87"/>
      <c r="C2676" s="87"/>
      <c r="D2676" s="89"/>
      <c r="R2676" s="89"/>
      <c r="S2676" s="89"/>
      <c r="T2676" s="89"/>
    </row>
    <row r="2677" spans="2:20" s="86" customFormat="1" ht="10.199999999999999">
      <c r="B2677" s="87"/>
      <c r="C2677" s="87"/>
      <c r="D2677" s="89"/>
      <c r="R2677" s="89"/>
      <c r="S2677" s="89"/>
      <c r="T2677" s="89"/>
    </row>
    <row r="2678" spans="2:20" s="86" customFormat="1" ht="10.199999999999999">
      <c r="B2678" s="87"/>
      <c r="C2678" s="87"/>
      <c r="D2678" s="89"/>
      <c r="R2678" s="89"/>
      <c r="S2678" s="89"/>
      <c r="T2678" s="89"/>
    </row>
    <row r="2679" spans="2:20" s="86" customFormat="1" ht="10.199999999999999">
      <c r="B2679" s="87"/>
      <c r="C2679" s="87"/>
      <c r="D2679" s="89"/>
      <c r="R2679" s="89"/>
      <c r="S2679" s="89"/>
      <c r="T2679" s="89"/>
    </row>
    <row r="2680" spans="2:20" s="86" customFormat="1" ht="10.199999999999999">
      <c r="B2680" s="87"/>
      <c r="C2680" s="87"/>
      <c r="D2680" s="89"/>
      <c r="R2680" s="89"/>
      <c r="S2680" s="89"/>
      <c r="T2680" s="89"/>
    </row>
    <row r="2681" spans="2:20" s="86" customFormat="1" ht="10.199999999999999">
      <c r="B2681" s="87"/>
      <c r="C2681" s="87"/>
      <c r="D2681" s="89"/>
      <c r="R2681" s="89"/>
      <c r="S2681" s="89"/>
      <c r="T2681" s="89"/>
    </row>
    <row r="2682" spans="2:20" s="86" customFormat="1" ht="10.199999999999999">
      <c r="B2682" s="87"/>
      <c r="C2682" s="87"/>
      <c r="D2682" s="89"/>
      <c r="R2682" s="89"/>
      <c r="S2682" s="89"/>
      <c r="T2682" s="89"/>
    </row>
    <row r="2683" spans="2:20" s="86" customFormat="1" ht="10.199999999999999">
      <c r="B2683" s="87"/>
      <c r="C2683" s="87"/>
      <c r="D2683" s="89"/>
      <c r="R2683" s="89"/>
      <c r="S2683" s="89"/>
      <c r="T2683" s="89"/>
    </row>
    <row r="2684" spans="2:20" s="86" customFormat="1" ht="10.199999999999999">
      <c r="B2684" s="87"/>
      <c r="C2684" s="87"/>
      <c r="D2684" s="89"/>
      <c r="R2684" s="89"/>
      <c r="S2684" s="89"/>
      <c r="T2684" s="89"/>
    </row>
    <row r="2685" spans="2:20" s="86" customFormat="1" ht="10.199999999999999">
      <c r="B2685" s="87"/>
      <c r="C2685" s="87"/>
      <c r="D2685" s="89"/>
      <c r="R2685" s="89"/>
      <c r="S2685" s="89"/>
      <c r="T2685" s="89"/>
    </row>
    <row r="2686" spans="2:20" s="86" customFormat="1" ht="10.199999999999999">
      <c r="B2686" s="87"/>
      <c r="C2686" s="87"/>
      <c r="D2686" s="89"/>
      <c r="R2686" s="89"/>
      <c r="S2686" s="89"/>
      <c r="T2686" s="89"/>
    </row>
    <row r="2687" spans="2:20" s="86" customFormat="1" ht="10.199999999999999">
      <c r="B2687" s="87"/>
      <c r="C2687" s="87"/>
      <c r="D2687" s="89"/>
      <c r="R2687" s="89"/>
      <c r="S2687" s="89"/>
      <c r="T2687" s="89"/>
    </row>
    <row r="2688" spans="2:20" s="86" customFormat="1" ht="10.199999999999999">
      <c r="B2688" s="87"/>
      <c r="C2688" s="87"/>
      <c r="D2688" s="89"/>
      <c r="R2688" s="89"/>
      <c r="S2688" s="89"/>
      <c r="T2688" s="89"/>
    </row>
    <row r="2689" spans="2:20" s="86" customFormat="1" ht="10.199999999999999">
      <c r="B2689" s="87"/>
      <c r="C2689" s="87"/>
      <c r="D2689" s="89"/>
      <c r="R2689" s="89"/>
      <c r="S2689" s="89"/>
      <c r="T2689" s="89"/>
    </row>
    <row r="2690" spans="2:20" s="86" customFormat="1" ht="10.199999999999999">
      <c r="B2690" s="87"/>
      <c r="C2690" s="87"/>
      <c r="D2690" s="89"/>
      <c r="R2690" s="89"/>
      <c r="S2690" s="89"/>
      <c r="T2690" s="89"/>
    </row>
    <row r="2691" spans="2:20" s="86" customFormat="1" ht="10.199999999999999">
      <c r="B2691" s="87"/>
      <c r="C2691" s="87"/>
      <c r="D2691" s="89"/>
      <c r="R2691" s="89"/>
      <c r="S2691" s="89"/>
      <c r="T2691" s="89"/>
    </row>
    <row r="2692" spans="2:20" s="86" customFormat="1" ht="10.199999999999999">
      <c r="B2692" s="87"/>
      <c r="C2692" s="87"/>
      <c r="D2692" s="89"/>
      <c r="R2692" s="89"/>
      <c r="S2692" s="89"/>
      <c r="T2692" s="89"/>
    </row>
    <row r="2693" spans="2:20" s="86" customFormat="1" ht="10.199999999999999">
      <c r="B2693" s="87"/>
      <c r="C2693" s="87"/>
      <c r="D2693" s="89"/>
      <c r="R2693" s="89"/>
      <c r="S2693" s="89"/>
      <c r="T2693" s="89"/>
    </row>
    <row r="2694" spans="2:20" s="86" customFormat="1" ht="10.199999999999999">
      <c r="B2694" s="87"/>
      <c r="C2694" s="87"/>
      <c r="D2694" s="89"/>
      <c r="R2694" s="89"/>
      <c r="S2694" s="89"/>
      <c r="T2694" s="89"/>
    </row>
    <row r="2695" spans="2:20" s="86" customFormat="1" ht="10.199999999999999">
      <c r="B2695" s="87"/>
      <c r="C2695" s="87"/>
      <c r="D2695" s="89"/>
      <c r="R2695" s="89"/>
      <c r="S2695" s="89"/>
      <c r="T2695" s="89"/>
    </row>
    <row r="2696" spans="2:20" s="86" customFormat="1" ht="10.199999999999999">
      <c r="B2696" s="87"/>
      <c r="C2696" s="87"/>
      <c r="D2696" s="89"/>
      <c r="R2696" s="89"/>
      <c r="S2696" s="89"/>
      <c r="T2696" s="89"/>
    </row>
    <row r="2697" spans="2:20" s="86" customFormat="1" ht="10.199999999999999">
      <c r="B2697" s="87"/>
      <c r="C2697" s="87"/>
      <c r="D2697" s="89"/>
      <c r="R2697" s="89"/>
      <c r="S2697" s="89"/>
      <c r="T2697" s="89"/>
    </row>
    <row r="2698" spans="2:20" s="86" customFormat="1" ht="10.199999999999999">
      <c r="B2698" s="87"/>
      <c r="C2698" s="87"/>
      <c r="D2698" s="89"/>
      <c r="R2698" s="89"/>
      <c r="S2698" s="89"/>
      <c r="T2698" s="89"/>
    </row>
    <row r="2699" spans="2:20" s="86" customFormat="1" ht="10.199999999999999">
      <c r="B2699" s="87"/>
      <c r="C2699" s="87"/>
      <c r="D2699" s="89"/>
      <c r="R2699" s="89"/>
      <c r="S2699" s="89"/>
      <c r="T2699" s="89"/>
    </row>
    <row r="2700" spans="2:20" s="86" customFormat="1" ht="10.199999999999999">
      <c r="B2700" s="87"/>
      <c r="C2700" s="87"/>
      <c r="D2700" s="89"/>
      <c r="R2700" s="89"/>
      <c r="S2700" s="89"/>
      <c r="T2700" s="89"/>
    </row>
    <row r="2701" spans="2:20" s="86" customFormat="1" ht="10.199999999999999">
      <c r="B2701" s="87"/>
      <c r="C2701" s="87"/>
      <c r="D2701" s="89"/>
      <c r="R2701" s="89"/>
      <c r="S2701" s="89"/>
      <c r="T2701" s="89"/>
    </row>
    <row r="2702" spans="2:20" s="86" customFormat="1" ht="10.199999999999999">
      <c r="B2702" s="87"/>
      <c r="C2702" s="87"/>
      <c r="D2702" s="89"/>
      <c r="R2702" s="89"/>
      <c r="S2702" s="89"/>
      <c r="T2702" s="89"/>
    </row>
    <row r="2703" spans="2:20" s="86" customFormat="1" ht="10.199999999999999">
      <c r="B2703" s="87"/>
      <c r="C2703" s="87"/>
      <c r="D2703" s="89"/>
      <c r="R2703" s="89"/>
      <c r="S2703" s="89"/>
      <c r="T2703" s="89"/>
    </row>
    <row r="2704" spans="2:20" s="86" customFormat="1" ht="10.199999999999999">
      <c r="B2704" s="87"/>
      <c r="C2704" s="87"/>
      <c r="D2704" s="89"/>
      <c r="R2704" s="89"/>
      <c r="S2704" s="89"/>
      <c r="T2704" s="89"/>
    </row>
    <row r="2705" spans="2:20" s="86" customFormat="1" ht="10.199999999999999">
      <c r="B2705" s="87"/>
      <c r="C2705" s="87"/>
      <c r="D2705" s="89"/>
      <c r="R2705" s="89"/>
      <c r="S2705" s="89"/>
      <c r="T2705" s="89"/>
    </row>
    <row r="2706" spans="2:20" s="86" customFormat="1" ht="10.199999999999999">
      <c r="B2706" s="87"/>
      <c r="C2706" s="87"/>
      <c r="D2706" s="89"/>
      <c r="R2706" s="89"/>
      <c r="S2706" s="89"/>
      <c r="T2706" s="89"/>
    </row>
    <row r="2707" spans="2:20" s="86" customFormat="1" ht="10.199999999999999">
      <c r="B2707" s="87"/>
      <c r="C2707" s="87"/>
      <c r="D2707" s="89"/>
      <c r="R2707" s="89"/>
      <c r="S2707" s="89"/>
      <c r="T2707" s="89"/>
    </row>
    <row r="2708" spans="2:20" s="86" customFormat="1" ht="10.199999999999999">
      <c r="B2708" s="87"/>
      <c r="C2708" s="87"/>
      <c r="D2708" s="89"/>
      <c r="R2708" s="89"/>
      <c r="S2708" s="89"/>
      <c r="T2708" s="89"/>
    </row>
    <row r="2709" spans="2:20" s="86" customFormat="1" ht="10.199999999999999">
      <c r="B2709" s="87"/>
      <c r="C2709" s="87"/>
      <c r="D2709" s="89"/>
      <c r="R2709" s="89"/>
      <c r="S2709" s="89"/>
      <c r="T2709" s="89"/>
    </row>
    <row r="2710" spans="2:20" s="86" customFormat="1" ht="10.199999999999999">
      <c r="B2710" s="87"/>
      <c r="C2710" s="87"/>
      <c r="D2710" s="89"/>
      <c r="R2710" s="89"/>
      <c r="S2710" s="89"/>
      <c r="T2710" s="89"/>
    </row>
    <row r="2711" spans="2:20" s="86" customFormat="1" ht="10.199999999999999">
      <c r="B2711" s="87"/>
      <c r="C2711" s="87"/>
      <c r="D2711" s="89"/>
      <c r="R2711" s="89"/>
      <c r="S2711" s="89"/>
      <c r="T2711" s="89"/>
    </row>
    <row r="2712" spans="2:20" s="86" customFormat="1" ht="10.199999999999999">
      <c r="B2712" s="87"/>
      <c r="C2712" s="87"/>
      <c r="D2712" s="89"/>
      <c r="R2712" s="89"/>
      <c r="S2712" s="89"/>
      <c r="T2712" s="89"/>
    </row>
    <row r="2713" spans="2:20" s="86" customFormat="1" ht="10.199999999999999">
      <c r="B2713" s="87"/>
      <c r="C2713" s="87"/>
      <c r="D2713" s="89"/>
      <c r="R2713" s="89"/>
      <c r="S2713" s="89"/>
      <c r="T2713" s="89"/>
    </row>
    <row r="2714" spans="2:20" s="86" customFormat="1" ht="10.199999999999999">
      <c r="B2714" s="87"/>
      <c r="C2714" s="87"/>
      <c r="D2714" s="89"/>
      <c r="R2714" s="89"/>
      <c r="S2714" s="89"/>
      <c r="T2714" s="89"/>
    </row>
    <row r="2715" spans="2:20" s="86" customFormat="1" ht="10.199999999999999">
      <c r="B2715" s="87"/>
      <c r="C2715" s="87"/>
      <c r="D2715" s="89"/>
      <c r="R2715" s="89"/>
      <c r="S2715" s="89"/>
      <c r="T2715" s="89"/>
    </row>
    <row r="2716" spans="2:20" s="86" customFormat="1" ht="10.199999999999999">
      <c r="B2716" s="87"/>
      <c r="C2716" s="87"/>
      <c r="D2716" s="89"/>
      <c r="R2716" s="89"/>
      <c r="S2716" s="89"/>
      <c r="T2716" s="89"/>
    </row>
    <row r="2717" spans="2:20" s="86" customFormat="1" ht="10.199999999999999">
      <c r="B2717" s="87"/>
      <c r="C2717" s="87"/>
      <c r="D2717" s="89"/>
      <c r="R2717" s="89"/>
      <c r="S2717" s="89"/>
      <c r="T2717" s="89"/>
    </row>
    <row r="2718" spans="2:20" s="86" customFormat="1" ht="10.199999999999999">
      <c r="B2718" s="87"/>
      <c r="C2718" s="87"/>
      <c r="D2718" s="89"/>
      <c r="R2718" s="89"/>
      <c r="S2718" s="89"/>
      <c r="T2718" s="89"/>
    </row>
    <row r="2719" spans="2:20" s="86" customFormat="1" ht="10.199999999999999">
      <c r="B2719" s="87"/>
      <c r="C2719" s="87"/>
      <c r="D2719" s="89"/>
      <c r="R2719" s="89"/>
      <c r="S2719" s="89"/>
      <c r="T2719" s="89"/>
    </row>
    <row r="2720" spans="2:20" s="86" customFormat="1" ht="10.199999999999999">
      <c r="B2720" s="87"/>
      <c r="C2720" s="87"/>
      <c r="D2720" s="89"/>
      <c r="R2720" s="89"/>
      <c r="S2720" s="89"/>
      <c r="T2720" s="89"/>
    </row>
    <row r="2721" spans="2:20" s="86" customFormat="1" ht="10.199999999999999">
      <c r="B2721" s="87"/>
      <c r="C2721" s="87"/>
      <c r="D2721" s="89"/>
      <c r="R2721" s="89"/>
      <c r="S2721" s="89"/>
      <c r="T2721" s="89"/>
    </row>
    <row r="2722" spans="2:20" s="86" customFormat="1" ht="10.199999999999999">
      <c r="B2722" s="87"/>
      <c r="C2722" s="87"/>
      <c r="D2722" s="89"/>
      <c r="R2722" s="89"/>
      <c r="S2722" s="89"/>
      <c r="T2722" s="89"/>
    </row>
    <row r="2723" spans="2:20" s="86" customFormat="1" ht="10.199999999999999">
      <c r="B2723" s="87"/>
      <c r="C2723" s="87"/>
      <c r="D2723" s="89"/>
      <c r="R2723" s="89"/>
      <c r="S2723" s="89"/>
      <c r="T2723" s="89"/>
    </row>
    <row r="2724" spans="2:20" s="86" customFormat="1" ht="10.199999999999999">
      <c r="B2724" s="87"/>
      <c r="C2724" s="87"/>
      <c r="D2724" s="89"/>
      <c r="R2724" s="89"/>
      <c r="S2724" s="89"/>
      <c r="T2724" s="89"/>
    </row>
    <row r="2725" spans="2:20" s="86" customFormat="1" ht="10.199999999999999">
      <c r="B2725" s="87"/>
      <c r="C2725" s="87"/>
      <c r="D2725" s="89"/>
      <c r="R2725" s="89"/>
      <c r="S2725" s="89"/>
      <c r="T2725" s="89"/>
    </row>
    <row r="2726" spans="2:20" s="86" customFormat="1" ht="10.199999999999999">
      <c r="B2726" s="87"/>
      <c r="C2726" s="87"/>
      <c r="D2726" s="89"/>
      <c r="R2726" s="89"/>
      <c r="S2726" s="89"/>
      <c r="T2726" s="89"/>
    </row>
    <row r="2727" spans="2:20" s="86" customFormat="1" ht="10.199999999999999">
      <c r="B2727" s="87"/>
      <c r="C2727" s="87"/>
      <c r="D2727" s="89"/>
      <c r="R2727" s="89"/>
      <c r="S2727" s="89"/>
      <c r="T2727" s="89"/>
    </row>
    <row r="2728" spans="2:20" s="86" customFormat="1" ht="10.199999999999999">
      <c r="B2728" s="87"/>
      <c r="C2728" s="87"/>
      <c r="D2728" s="89"/>
      <c r="R2728" s="89"/>
      <c r="S2728" s="89"/>
      <c r="T2728" s="89"/>
    </row>
    <row r="2729" spans="2:20" s="86" customFormat="1" ht="10.199999999999999">
      <c r="B2729" s="87"/>
      <c r="C2729" s="87"/>
      <c r="D2729" s="89"/>
      <c r="R2729" s="89"/>
      <c r="S2729" s="89"/>
      <c r="T2729" s="89"/>
    </row>
    <row r="2730" spans="2:20" s="86" customFormat="1" ht="10.199999999999999">
      <c r="B2730" s="87"/>
      <c r="C2730" s="87"/>
      <c r="D2730" s="89"/>
      <c r="R2730" s="89"/>
      <c r="S2730" s="89"/>
      <c r="T2730" s="89"/>
    </row>
    <row r="2731" spans="2:20" s="86" customFormat="1" ht="10.199999999999999">
      <c r="B2731" s="87"/>
      <c r="C2731" s="87"/>
      <c r="D2731" s="89"/>
      <c r="R2731" s="89"/>
      <c r="S2731" s="89"/>
      <c r="T2731" s="89"/>
    </row>
    <row r="2732" spans="2:20" s="86" customFormat="1" ht="10.199999999999999">
      <c r="B2732" s="87"/>
      <c r="C2732" s="87"/>
      <c r="D2732" s="89"/>
      <c r="R2732" s="89"/>
      <c r="S2732" s="89"/>
      <c r="T2732" s="89"/>
    </row>
    <row r="2733" spans="2:20" s="86" customFormat="1" ht="10.199999999999999">
      <c r="B2733" s="87"/>
      <c r="C2733" s="87"/>
      <c r="D2733" s="89"/>
      <c r="R2733" s="89"/>
      <c r="S2733" s="89"/>
      <c r="T2733" s="89"/>
    </row>
    <row r="2734" spans="2:20" s="86" customFormat="1" ht="10.199999999999999">
      <c r="B2734" s="87"/>
      <c r="C2734" s="87"/>
      <c r="D2734" s="89"/>
      <c r="R2734" s="89"/>
      <c r="S2734" s="89"/>
      <c r="T2734" s="89"/>
    </row>
    <row r="2735" spans="2:20" s="86" customFormat="1" ht="10.199999999999999">
      <c r="B2735" s="87"/>
      <c r="C2735" s="87"/>
      <c r="D2735" s="89"/>
      <c r="R2735" s="89"/>
      <c r="S2735" s="89"/>
      <c r="T2735" s="89"/>
    </row>
    <row r="2736" spans="2:20" s="86" customFormat="1" ht="10.199999999999999">
      <c r="B2736" s="87"/>
      <c r="C2736" s="87"/>
      <c r="D2736" s="89"/>
      <c r="R2736" s="89"/>
      <c r="S2736" s="89"/>
      <c r="T2736" s="89"/>
    </row>
    <row r="2737" spans="2:20" s="86" customFormat="1" ht="10.199999999999999">
      <c r="B2737" s="87"/>
      <c r="C2737" s="87"/>
      <c r="D2737" s="89"/>
      <c r="R2737" s="89"/>
      <c r="S2737" s="89"/>
      <c r="T2737" s="89"/>
    </row>
    <row r="2738" spans="2:20" s="86" customFormat="1" ht="10.199999999999999">
      <c r="B2738" s="87"/>
      <c r="C2738" s="87"/>
      <c r="D2738" s="89"/>
      <c r="R2738" s="89"/>
      <c r="S2738" s="89"/>
      <c r="T2738" s="89"/>
    </row>
    <row r="2739" spans="2:20" s="86" customFormat="1" ht="10.199999999999999">
      <c r="B2739" s="87"/>
      <c r="C2739" s="87"/>
      <c r="D2739" s="89"/>
      <c r="R2739" s="89"/>
      <c r="S2739" s="89"/>
      <c r="T2739" s="89"/>
    </row>
    <row r="2740" spans="2:20" s="86" customFormat="1" ht="10.199999999999999">
      <c r="B2740" s="87"/>
      <c r="C2740" s="87"/>
      <c r="D2740" s="89"/>
      <c r="R2740" s="89"/>
      <c r="S2740" s="89"/>
      <c r="T2740" s="89"/>
    </row>
    <row r="2741" spans="2:20" s="86" customFormat="1" ht="10.199999999999999">
      <c r="B2741" s="87"/>
      <c r="C2741" s="87"/>
      <c r="D2741" s="89"/>
      <c r="R2741" s="89"/>
      <c r="S2741" s="89"/>
      <c r="T2741" s="89"/>
    </row>
    <row r="2742" spans="2:20" s="86" customFormat="1" ht="10.199999999999999">
      <c r="B2742" s="87"/>
      <c r="C2742" s="87"/>
      <c r="D2742" s="89"/>
      <c r="R2742" s="89"/>
      <c r="S2742" s="89"/>
      <c r="T2742" s="89"/>
    </row>
    <row r="2743" spans="2:20" s="86" customFormat="1" ht="10.199999999999999">
      <c r="B2743" s="87"/>
      <c r="C2743" s="87"/>
      <c r="D2743" s="89"/>
      <c r="R2743" s="89"/>
      <c r="S2743" s="89"/>
      <c r="T2743" s="89"/>
    </row>
    <row r="2744" spans="2:20" s="86" customFormat="1" ht="10.199999999999999">
      <c r="B2744" s="87"/>
      <c r="C2744" s="87"/>
      <c r="D2744" s="89"/>
      <c r="R2744" s="89"/>
      <c r="S2744" s="89"/>
      <c r="T2744" s="89"/>
    </row>
    <row r="2745" spans="2:20" s="86" customFormat="1" ht="10.199999999999999">
      <c r="B2745" s="87"/>
      <c r="C2745" s="87"/>
      <c r="D2745" s="89"/>
      <c r="R2745" s="89"/>
      <c r="S2745" s="89"/>
      <c r="T2745" s="89"/>
    </row>
    <row r="2746" spans="2:20" s="86" customFormat="1" ht="10.199999999999999">
      <c r="B2746" s="87"/>
      <c r="C2746" s="87"/>
      <c r="D2746" s="89"/>
      <c r="R2746" s="89"/>
      <c r="S2746" s="89"/>
      <c r="T2746" s="89"/>
    </row>
    <row r="2747" spans="2:20" s="86" customFormat="1" ht="10.199999999999999">
      <c r="B2747" s="87"/>
      <c r="C2747" s="87"/>
      <c r="D2747" s="89"/>
      <c r="R2747" s="89"/>
      <c r="S2747" s="89"/>
      <c r="T2747" s="89"/>
    </row>
    <row r="2748" spans="2:20" s="86" customFormat="1" ht="10.199999999999999">
      <c r="B2748" s="87"/>
      <c r="C2748" s="87"/>
      <c r="D2748" s="89"/>
      <c r="R2748" s="89"/>
      <c r="S2748" s="89"/>
      <c r="T2748" s="89"/>
    </row>
    <row r="2749" spans="2:20" s="86" customFormat="1" ht="10.199999999999999">
      <c r="B2749" s="87"/>
      <c r="C2749" s="87"/>
      <c r="D2749" s="89"/>
      <c r="R2749" s="89"/>
      <c r="S2749" s="89"/>
      <c r="T2749" s="89"/>
    </row>
    <row r="2750" spans="2:20" s="86" customFormat="1" ht="10.199999999999999">
      <c r="B2750" s="87"/>
      <c r="C2750" s="87"/>
      <c r="D2750" s="89"/>
      <c r="R2750" s="89"/>
      <c r="S2750" s="89"/>
      <c r="T2750" s="89"/>
    </row>
    <row r="2751" spans="2:20" s="86" customFormat="1" ht="10.199999999999999">
      <c r="B2751" s="87"/>
      <c r="C2751" s="87"/>
      <c r="D2751" s="89"/>
      <c r="R2751" s="89"/>
      <c r="S2751" s="89"/>
      <c r="T2751" s="89"/>
    </row>
    <row r="2752" spans="2:20" s="86" customFormat="1" ht="10.199999999999999">
      <c r="B2752" s="87"/>
      <c r="C2752" s="87"/>
      <c r="D2752" s="89"/>
      <c r="R2752" s="89"/>
      <c r="S2752" s="89"/>
      <c r="T2752" s="89"/>
    </row>
    <row r="2753" spans="2:20" s="86" customFormat="1" ht="10.199999999999999">
      <c r="B2753" s="87"/>
      <c r="C2753" s="87"/>
      <c r="D2753" s="89"/>
      <c r="R2753" s="89"/>
      <c r="S2753" s="89"/>
      <c r="T2753" s="89"/>
    </row>
    <row r="2754" spans="2:20" s="86" customFormat="1" ht="10.199999999999999">
      <c r="B2754" s="87"/>
      <c r="C2754" s="87"/>
      <c r="D2754" s="89"/>
      <c r="R2754" s="89"/>
      <c r="S2754" s="89"/>
      <c r="T2754" s="89"/>
    </row>
    <row r="2755" spans="2:20" s="86" customFormat="1" ht="10.199999999999999">
      <c r="B2755" s="87"/>
      <c r="C2755" s="87"/>
      <c r="D2755" s="89"/>
      <c r="R2755" s="89"/>
      <c r="S2755" s="89"/>
      <c r="T2755" s="89"/>
    </row>
    <row r="2756" spans="2:20" s="86" customFormat="1" ht="10.199999999999999">
      <c r="B2756" s="87"/>
      <c r="C2756" s="87"/>
      <c r="D2756" s="89"/>
      <c r="R2756" s="89"/>
      <c r="S2756" s="89"/>
      <c r="T2756" s="89"/>
    </row>
    <row r="2757" spans="2:20" s="86" customFormat="1" ht="10.199999999999999">
      <c r="B2757" s="87"/>
      <c r="C2757" s="87"/>
      <c r="D2757" s="89"/>
      <c r="R2757" s="89"/>
      <c r="S2757" s="89"/>
      <c r="T2757" s="89"/>
    </row>
    <row r="2758" spans="2:20" s="86" customFormat="1" ht="10.199999999999999">
      <c r="B2758" s="87"/>
      <c r="C2758" s="87"/>
      <c r="D2758" s="89"/>
      <c r="R2758" s="89"/>
      <c r="S2758" s="89"/>
      <c r="T2758" s="89"/>
    </row>
    <row r="2759" spans="2:20" s="86" customFormat="1" ht="10.199999999999999">
      <c r="B2759" s="87"/>
      <c r="C2759" s="87"/>
      <c r="D2759" s="89"/>
      <c r="R2759" s="89"/>
      <c r="S2759" s="89"/>
      <c r="T2759" s="89"/>
    </row>
    <row r="2760" spans="2:20" s="86" customFormat="1" ht="10.199999999999999">
      <c r="B2760" s="87"/>
      <c r="C2760" s="87"/>
      <c r="D2760" s="89"/>
      <c r="R2760" s="89"/>
      <c r="S2760" s="89"/>
      <c r="T2760" s="89"/>
    </row>
    <row r="2761" spans="2:20" s="86" customFormat="1" ht="10.199999999999999">
      <c r="B2761" s="87"/>
      <c r="C2761" s="87"/>
      <c r="D2761" s="89"/>
      <c r="R2761" s="89"/>
      <c r="S2761" s="89"/>
      <c r="T2761" s="89"/>
    </row>
    <row r="2762" spans="2:20" s="86" customFormat="1" ht="10.199999999999999">
      <c r="B2762" s="87"/>
      <c r="C2762" s="87"/>
      <c r="D2762" s="89"/>
      <c r="R2762" s="89"/>
      <c r="S2762" s="89"/>
      <c r="T2762" s="89"/>
    </row>
    <row r="2763" spans="2:20" s="86" customFormat="1" ht="10.199999999999999">
      <c r="B2763" s="87"/>
      <c r="C2763" s="87"/>
      <c r="D2763" s="89"/>
      <c r="R2763" s="89"/>
      <c r="S2763" s="89"/>
      <c r="T2763" s="89"/>
    </row>
    <row r="2764" spans="2:20" s="86" customFormat="1" ht="10.199999999999999">
      <c r="B2764" s="87"/>
      <c r="C2764" s="87"/>
      <c r="D2764" s="89"/>
      <c r="R2764" s="89"/>
      <c r="S2764" s="89"/>
      <c r="T2764" s="89"/>
    </row>
    <row r="2765" spans="2:20" s="86" customFormat="1" ht="10.199999999999999">
      <c r="B2765" s="87"/>
      <c r="C2765" s="87"/>
      <c r="D2765" s="89"/>
      <c r="R2765" s="89"/>
      <c r="S2765" s="89"/>
      <c r="T2765" s="89"/>
    </row>
    <row r="2766" spans="2:20" s="86" customFormat="1" ht="10.199999999999999">
      <c r="B2766" s="87"/>
      <c r="C2766" s="87"/>
      <c r="D2766" s="89"/>
      <c r="R2766" s="89"/>
      <c r="S2766" s="89"/>
      <c r="T2766" s="89"/>
    </row>
    <row r="2767" spans="2:20" s="86" customFormat="1" ht="10.199999999999999">
      <c r="B2767" s="87"/>
      <c r="C2767" s="87"/>
      <c r="D2767" s="89"/>
      <c r="R2767" s="89"/>
      <c r="S2767" s="89"/>
      <c r="T2767" s="89"/>
    </row>
    <row r="2768" spans="2:20" s="86" customFormat="1" ht="10.199999999999999">
      <c r="B2768" s="87"/>
      <c r="C2768" s="87"/>
      <c r="D2768" s="89"/>
      <c r="R2768" s="89"/>
      <c r="S2768" s="89"/>
      <c r="T2768" s="89"/>
    </row>
    <row r="2769" spans="2:20" s="86" customFormat="1" ht="10.199999999999999">
      <c r="B2769" s="87"/>
      <c r="C2769" s="87"/>
      <c r="D2769" s="89"/>
      <c r="R2769" s="89"/>
      <c r="S2769" s="89"/>
      <c r="T2769" s="89"/>
    </row>
    <row r="2770" spans="2:20" s="86" customFormat="1" ht="10.199999999999999">
      <c r="B2770" s="87"/>
      <c r="C2770" s="87"/>
      <c r="D2770" s="89"/>
      <c r="R2770" s="89"/>
      <c r="S2770" s="89"/>
      <c r="T2770" s="89"/>
    </row>
    <row r="2771" spans="2:20" s="86" customFormat="1" ht="10.199999999999999">
      <c r="B2771" s="87"/>
      <c r="C2771" s="87"/>
      <c r="D2771" s="89"/>
      <c r="R2771" s="89"/>
      <c r="S2771" s="89"/>
      <c r="T2771" s="89"/>
    </row>
    <row r="2772" spans="2:20" s="86" customFormat="1" ht="10.199999999999999">
      <c r="B2772" s="87"/>
      <c r="C2772" s="87"/>
      <c r="D2772" s="89"/>
      <c r="R2772" s="89"/>
      <c r="S2772" s="89"/>
      <c r="T2772" s="89"/>
    </row>
    <row r="2773" spans="2:20" s="86" customFormat="1" ht="10.199999999999999">
      <c r="B2773" s="87"/>
      <c r="C2773" s="87"/>
      <c r="D2773" s="89"/>
      <c r="R2773" s="89"/>
      <c r="S2773" s="89"/>
      <c r="T2773" s="89"/>
    </row>
    <row r="2774" spans="2:20" s="86" customFormat="1" ht="10.199999999999999">
      <c r="B2774" s="87"/>
      <c r="C2774" s="87"/>
      <c r="D2774" s="89"/>
      <c r="R2774" s="89"/>
      <c r="S2774" s="89"/>
      <c r="T2774" s="89"/>
    </row>
    <row r="2775" spans="2:20" s="86" customFormat="1" ht="10.199999999999999">
      <c r="B2775" s="87"/>
      <c r="C2775" s="87"/>
      <c r="D2775" s="89"/>
      <c r="R2775" s="89"/>
      <c r="S2775" s="89"/>
      <c r="T2775" s="89"/>
    </row>
    <row r="2776" spans="2:20" s="86" customFormat="1" ht="10.199999999999999">
      <c r="B2776" s="87"/>
      <c r="C2776" s="87"/>
      <c r="D2776" s="89"/>
      <c r="R2776" s="89"/>
      <c r="S2776" s="89"/>
      <c r="T2776" s="89"/>
    </row>
    <row r="2777" spans="2:20" s="86" customFormat="1" ht="10.199999999999999">
      <c r="B2777" s="87"/>
      <c r="C2777" s="87"/>
      <c r="D2777" s="89"/>
      <c r="R2777" s="89"/>
      <c r="S2777" s="89"/>
      <c r="T2777" s="89"/>
    </row>
    <row r="2778" spans="2:20" s="86" customFormat="1" ht="10.199999999999999">
      <c r="B2778" s="87"/>
      <c r="C2778" s="87"/>
      <c r="D2778" s="89"/>
      <c r="R2778" s="89"/>
      <c r="S2778" s="89"/>
      <c r="T2778" s="89"/>
    </row>
    <row r="2779" spans="2:20" s="86" customFormat="1" ht="10.199999999999999">
      <c r="B2779" s="87"/>
      <c r="C2779" s="87"/>
      <c r="D2779" s="89"/>
      <c r="R2779" s="89"/>
      <c r="S2779" s="89"/>
      <c r="T2779" s="89"/>
    </row>
    <row r="2780" spans="2:20" s="86" customFormat="1" ht="10.199999999999999">
      <c r="B2780" s="87"/>
      <c r="C2780" s="87"/>
      <c r="D2780" s="89"/>
      <c r="R2780" s="89"/>
      <c r="S2780" s="89"/>
      <c r="T2780" s="89"/>
    </row>
    <row r="2781" spans="2:20" s="86" customFormat="1" ht="10.199999999999999">
      <c r="B2781" s="87"/>
      <c r="C2781" s="87"/>
      <c r="D2781" s="89"/>
      <c r="R2781" s="89"/>
      <c r="S2781" s="89"/>
      <c r="T2781" s="89"/>
    </row>
    <row r="2782" spans="2:20" s="86" customFormat="1" ht="10.199999999999999">
      <c r="B2782" s="87"/>
      <c r="C2782" s="87"/>
      <c r="D2782" s="89"/>
      <c r="R2782" s="89"/>
      <c r="S2782" s="89"/>
      <c r="T2782" s="89"/>
    </row>
    <row r="2783" spans="2:20" s="86" customFormat="1" ht="10.199999999999999">
      <c r="B2783" s="87"/>
      <c r="C2783" s="87"/>
      <c r="D2783" s="89"/>
      <c r="R2783" s="89"/>
      <c r="S2783" s="89"/>
      <c r="T2783" s="89"/>
    </row>
    <row r="2784" spans="2:20" s="86" customFormat="1" ht="10.199999999999999">
      <c r="B2784" s="87"/>
      <c r="C2784" s="87"/>
      <c r="D2784" s="89"/>
      <c r="R2784" s="89"/>
      <c r="S2784" s="89"/>
      <c r="T2784" s="89"/>
    </row>
    <row r="2785" spans="2:20" s="86" customFormat="1" ht="10.199999999999999">
      <c r="B2785" s="87"/>
      <c r="C2785" s="87"/>
      <c r="D2785" s="89"/>
      <c r="R2785" s="89"/>
      <c r="S2785" s="89"/>
      <c r="T2785" s="89"/>
    </row>
    <row r="2786" spans="2:20" s="86" customFormat="1" ht="10.199999999999999">
      <c r="B2786" s="87"/>
      <c r="C2786" s="87"/>
      <c r="D2786" s="89"/>
      <c r="R2786" s="89"/>
      <c r="S2786" s="89"/>
      <c r="T2786" s="89"/>
    </row>
    <row r="2787" spans="2:20" s="86" customFormat="1" ht="10.199999999999999">
      <c r="B2787" s="87"/>
      <c r="C2787" s="87"/>
      <c r="D2787" s="89"/>
      <c r="R2787" s="89"/>
      <c r="S2787" s="89"/>
      <c r="T2787" s="89"/>
    </row>
    <row r="2788" spans="2:20" s="86" customFormat="1" ht="10.199999999999999">
      <c r="B2788" s="87"/>
      <c r="C2788" s="87"/>
      <c r="D2788" s="89"/>
      <c r="R2788" s="89"/>
      <c r="S2788" s="89"/>
      <c r="T2788" s="89"/>
    </row>
    <row r="2789" spans="2:20" s="86" customFormat="1" ht="10.199999999999999">
      <c r="B2789" s="87"/>
      <c r="C2789" s="87"/>
      <c r="D2789" s="89"/>
      <c r="R2789" s="89"/>
      <c r="S2789" s="89"/>
      <c r="T2789" s="89"/>
    </row>
    <row r="2790" spans="2:20" s="86" customFormat="1" ht="10.199999999999999">
      <c r="B2790" s="87"/>
      <c r="C2790" s="87"/>
      <c r="D2790" s="89"/>
      <c r="R2790" s="89"/>
      <c r="S2790" s="89"/>
      <c r="T2790" s="89"/>
    </row>
    <row r="2791" spans="2:20" s="86" customFormat="1" ht="10.199999999999999">
      <c r="B2791" s="87"/>
      <c r="C2791" s="87"/>
      <c r="D2791" s="89"/>
      <c r="R2791" s="89"/>
      <c r="S2791" s="89"/>
      <c r="T2791" s="89"/>
    </row>
    <row r="2792" spans="2:20" s="86" customFormat="1" ht="10.199999999999999">
      <c r="B2792" s="87"/>
      <c r="C2792" s="87"/>
      <c r="D2792" s="89"/>
      <c r="R2792" s="89"/>
      <c r="S2792" s="89"/>
      <c r="T2792" s="89"/>
    </row>
    <row r="2793" spans="2:20" s="86" customFormat="1" ht="10.199999999999999">
      <c r="B2793" s="87"/>
      <c r="C2793" s="87"/>
      <c r="D2793" s="89"/>
      <c r="R2793" s="89"/>
      <c r="S2793" s="89"/>
      <c r="T2793" s="89"/>
    </row>
    <row r="2794" spans="2:20" s="86" customFormat="1" ht="10.199999999999999">
      <c r="B2794" s="87"/>
      <c r="C2794" s="87"/>
      <c r="D2794" s="89"/>
      <c r="R2794" s="89"/>
      <c r="S2794" s="89"/>
      <c r="T2794" s="89"/>
    </row>
    <row r="2795" spans="2:20" s="86" customFormat="1" ht="10.199999999999999">
      <c r="B2795" s="87"/>
      <c r="C2795" s="87"/>
      <c r="D2795" s="89"/>
      <c r="R2795" s="89"/>
      <c r="S2795" s="89"/>
      <c r="T2795" s="89"/>
    </row>
    <row r="2796" spans="2:20" s="86" customFormat="1" ht="10.199999999999999">
      <c r="B2796" s="87"/>
      <c r="C2796" s="87"/>
      <c r="D2796" s="89"/>
      <c r="R2796" s="89"/>
      <c r="S2796" s="89"/>
      <c r="T2796" s="89"/>
    </row>
    <row r="2797" spans="2:20" s="86" customFormat="1" ht="10.199999999999999">
      <c r="B2797" s="87"/>
      <c r="C2797" s="87"/>
      <c r="D2797" s="89"/>
      <c r="R2797" s="89"/>
      <c r="S2797" s="89"/>
      <c r="T2797" s="89"/>
    </row>
    <row r="2798" spans="2:20" s="86" customFormat="1" ht="10.199999999999999">
      <c r="B2798" s="87"/>
      <c r="C2798" s="87"/>
      <c r="D2798" s="89"/>
      <c r="R2798" s="89"/>
      <c r="S2798" s="89"/>
      <c r="T2798" s="89"/>
    </row>
    <row r="2799" spans="2:20" s="86" customFormat="1" ht="10.199999999999999">
      <c r="B2799" s="87"/>
      <c r="C2799" s="87"/>
      <c r="D2799" s="89"/>
      <c r="R2799" s="89"/>
      <c r="S2799" s="89"/>
      <c r="T2799" s="89"/>
    </row>
    <row r="2800" spans="2:20" s="86" customFormat="1" ht="10.199999999999999">
      <c r="B2800" s="87"/>
      <c r="C2800" s="87"/>
      <c r="D2800" s="89"/>
      <c r="R2800" s="89"/>
      <c r="S2800" s="89"/>
      <c r="T2800" s="89"/>
    </row>
    <row r="2801" spans="2:20" s="86" customFormat="1" ht="10.199999999999999">
      <c r="B2801" s="87"/>
      <c r="C2801" s="87"/>
      <c r="D2801" s="89"/>
      <c r="R2801" s="89"/>
      <c r="S2801" s="89"/>
      <c r="T2801" s="89"/>
    </row>
    <row r="2802" spans="2:20" s="86" customFormat="1" ht="10.199999999999999">
      <c r="B2802" s="87"/>
      <c r="C2802" s="87"/>
      <c r="D2802" s="89"/>
      <c r="R2802" s="89"/>
      <c r="S2802" s="89"/>
      <c r="T2802" s="89"/>
    </row>
    <row r="2803" spans="2:20" s="86" customFormat="1" ht="10.199999999999999">
      <c r="B2803" s="87"/>
      <c r="C2803" s="87"/>
      <c r="D2803" s="89"/>
      <c r="R2803" s="89"/>
      <c r="S2803" s="89"/>
      <c r="T2803" s="89"/>
    </row>
    <row r="2804" spans="2:20" s="86" customFormat="1" ht="10.199999999999999">
      <c r="B2804" s="87"/>
      <c r="C2804" s="87"/>
      <c r="D2804" s="89"/>
      <c r="R2804" s="89"/>
      <c r="S2804" s="89"/>
      <c r="T2804" s="89"/>
    </row>
    <row r="2805" spans="2:20" s="86" customFormat="1" ht="10.199999999999999">
      <c r="B2805" s="87"/>
      <c r="C2805" s="87"/>
      <c r="D2805" s="89"/>
      <c r="R2805" s="89"/>
      <c r="S2805" s="89"/>
      <c r="T2805" s="89"/>
    </row>
    <row r="2806" spans="2:20" s="86" customFormat="1" ht="10.199999999999999">
      <c r="B2806" s="87"/>
      <c r="C2806" s="87"/>
      <c r="D2806" s="89"/>
      <c r="R2806" s="89"/>
      <c r="S2806" s="89"/>
      <c r="T2806" s="89"/>
    </row>
    <row r="2807" spans="2:20" s="86" customFormat="1" ht="10.199999999999999">
      <c r="B2807" s="87"/>
      <c r="C2807" s="87"/>
      <c r="D2807" s="89"/>
      <c r="R2807" s="89"/>
      <c r="S2807" s="89"/>
      <c r="T2807" s="89"/>
    </row>
    <row r="2808" spans="2:20" s="86" customFormat="1" ht="10.199999999999999">
      <c r="B2808" s="87"/>
      <c r="C2808" s="87"/>
      <c r="D2808" s="89"/>
      <c r="R2808" s="89"/>
      <c r="S2808" s="89"/>
      <c r="T2808" s="89"/>
    </row>
    <row r="2809" spans="2:20" s="86" customFormat="1" ht="10.199999999999999">
      <c r="B2809" s="87"/>
      <c r="C2809" s="87"/>
      <c r="D2809" s="89"/>
      <c r="R2809" s="89"/>
      <c r="S2809" s="89"/>
      <c r="T2809" s="89"/>
    </row>
    <row r="2810" spans="2:20" s="86" customFormat="1" ht="10.199999999999999">
      <c r="B2810" s="87"/>
      <c r="C2810" s="87"/>
      <c r="D2810" s="89"/>
      <c r="R2810" s="89"/>
      <c r="S2810" s="89"/>
      <c r="T2810" s="89"/>
    </row>
    <row r="2811" spans="2:20" s="86" customFormat="1" ht="10.199999999999999">
      <c r="B2811" s="87"/>
      <c r="C2811" s="87"/>
      <c r="D2811" s="89"/>
      <c r="R2811" s="89"/>
      <c r="S2811" s="89"/>
      <c r="T2811" s="89"/>
    </row>
    <row r="2812" spans="2:20" s="86" customFormat="1" ht="10.199999999999999">
      <c r="B2812" s="87"/>
      <c r="C2812" s="87"/>
      <c r="D2812" s="89"/>
      <c r="R2812" s="89"/>
      <c r="S2812" s="89"/>
      <c r="T2812" s="89"/>
    </row>
    <row r="2813" spans="2:20" s="86" customFormat="1" ht="10.199999999999999">
      <c r="B2813" s="87"/>
      <c r="C2813" s="87"/>
      <c r="D2813" s="89"/>
      <c r="R2813" s="89"/>
      <c r="S2813" s="89"/>
      <c r="T2813" s="89"/>
    </row>
    <row r="2814" spans="2:20" s="86" customFormat="1" ht="10.199999999999999">
      <c r="B2814" s="87"/>
      <c r="C2814" s="87"/>
      <c r="D2814" s="89"/>
      <c r="R2814" s="89"/>
      <c r="S2814" s="89"/>
      <c r="T2814" s="89"/>
    </row>
    <row r="2815" spans="2:20" s="86" customFormat="1" ht="10.199999999999999">
      <c r="B2815" s="87"/>
      <c r="C2815" s="87"/>
      <c r="D2815" s="89"/>
      <c r="R2815" s="89"/>
      <c r="S2815" s="89"/>
      <c r="T2815" s="89"/>
    </row>
    <row r="2816" spans="2:20" s="86" customFormat="1" ht="10.199999999999999">
      <c r="B2816" s="87"/>
      <c r="C2816" s="87"/>
      <c r="D2816" s="89"/>
      <c r="R2816" s="89"/>
      <c r="S2816" s="89"/>
      <c r="T2816" s="89"/>
    </row>
    <row r="2817" spans="2:20" s="86" customFormat="1" ht="10.199999999999999">
      <c r="B2817" s="87"/>
      <c r="C2817" s="87"/>
      <c r="D2817" s="89"/>
      <c r="R2817" s="89"/>
      <c r="S2817" s="89"/>
      <c r="T2817" s="89"/>
    </row>
    <row r="2818" spans="2:20" s="86" customFormat="1" ht="10.199999999999999">
      <c r="B2818" s="87"/>
      <c r="C2818" s="87"/>
      <c r="D2818" s="89"/>
      <c r="R2818" s="89"/>
      <c r="S2818" s="89"/>
      <c r="T2818" s="89"/>
    </row>
    <row r="2819" spans="2:20" s="86" customFormat="1" ht="10.199999999999999">
      <c r="B2819" s="87"/>
      <c r="C2819" s="87"/>
      <c r="D2819" s="89"/>
      <c r="R2819" s="89"/>
      <c r="S2819" s="89"/>
      <c r="T2819" s="89"/>
    </row>
    <row r="2820" spans="2:20" s="86" customFormat="1" ht="10.199999999999999">
      <c r="B2820" s="87"/>
      <c r="C2820" s="87"/>
      <c r="D2820" s="89"/>
      <c r="R2820" s="89"/>
      <c r="S2820" s="89"/>
      <c r="T2820" s="89"/>
    </row>
    <row r="2821" spans="2:20" s="86" customFormat="1" ht="10.199999999999999">
      <c r="B2821" s="87"/>
      <c r="C2821" s="87"/>
      <c r="D2821" s="89"/>
      <c r="R2821" s="89"/>
      <c r="S2821" s="89"/>
      <c r="T2821" s="89"/>
    </row>
    <row r="2822" spans="2:20" s="86" customFormat="1" ht="10.199999999999999">
      <c r="B2822" s="87"/>
      <c r="C2822" s="87"/>
      <c r="D2822" s="89"/>
      <c r="R2822" s="89"/>
      <c r="S2822" s="89"/>
      <c r="T2822" s="89"/>
    </row>
    <row r="2823" spans="2:20" s="86" customFormat="1" ht="10.199999999999999">
      <c r="B2823" s="87"/>
      <c r="C2823" s="87"/>
      <c r="D2823" s="89"/>
      <c r="R2823" s="89"/>
      <c r="S2823" s="89"/>
      <c r="T2823" s="89"/>
    </row>
    <row r="2824" spans="2:20" s="86" customFormat="1" ht="10.199999999999999">
      <c r="B2824" s="87"/>
      <c r="C2824" s="87"/>
      <c r="D2824" s="89"/>
      <c r="R2824" s="89"/>
      <c r="S2824" s="89"/>
      <c r="T2824" s="89"/>
    </row>
    <row r="2825" spans="2:20" s="86" customFormat="1" ht="10.199999999999999">
      <c r="B2825" s="87"/>
      <c r="C2825" s="87"/>
      <c r="D2825" s="89"/>
      <c r="R2825" s="89"/>
      <c r="S2825" s="89"/>
      <c r="T2825" s="89"/>
    </row>
    <row r="2826" spans="2:20" s="86" customFormat="1" ht="10.199999999999999">
      <c r="B2826" s="87"/>
      <c r="C2826" s="87"/>
      <c r="D2826" s="89"/>
      <c r="R2826" s="89"/>
      <c r="S2826" s="89"/>
      <c r="T2826" s="89"/>
    </row>
    <row r="2827" spans="2:20" s="86" customFormat="1" ht="10.199999999999999">
      <c r="B2827" s="87"/>
      <c r="C2827" s="87"/>
      <c r="D2827" s="89"/>
      <c r="R2827" s="89"/>
      <c r="S2827" s="89"/>
      <c r="T2827" s="89"/>
    </row>
    <row r="2828" spans="2:20" s="86" customFormat="1" ht="10.199999999999999">
      <c r="B2828" s="87"/>
      <c r="C2828" s="87"/>
      <c r="D2828" s="89"/>
      <c r="R2828" s="89"/>
      <c r="S2828" s="89"/>
      <c r="T2828" s="89"/>
    </row>
    <row r="2829" spans="2:20" s="86" customFormat="1" ht="10.199999999999999">
      <c r="B2829" s="87"/>
      <c r="C2829" s="87"/>
      <c r="D2829" s="89"/>
      <c r="R2829" s="89"/>
      <c r="S2829" s="89"/>
      <c r="T2829" s="89"/>
    </row>
    <row r="2830" spans="2:20" s="86" customFormat="1" ht="10.199999999999999">
      <c r="B2830" s="87"/>
      <c r="C2830" s="87"/>
      <c r="D2830" s="89"/>
      <c r="R2830" s="89"/>
      <c r="S2830" s="89"/>
      <c r="T2830" s="89"/>
    </row>
    <row r="2831" spans="2:20" s="86" customFormat="1" ht="10.199999999999999">
      <c r="B2831" s="87"/>
      <c r="C2831" s="87"/>
      <c r="D2831" s="89"/>
      <c r="R2831" s="89"/>
      <c r="S2831" s="89"/>
      <c r="T2831" s="89"/>
    </row>
    <row r="2832" spans="2:20" s="86" customFormat="1" ht="10.199999999999999">
      <c r="B2832" s="87"/>
      <c r="C2832" s="87"/>
      <c r="D2832" s="89"/>
      <c r="R2832" s="89"/>
      <c r="S2832" s="89"/>
      <c r="T2832" s="89"/>
    </row>
    <row r="2833" spans="2:20" s="86" customFormat="1" ht="10.199999999999999">
      <c r="B2833" s="87"/>
      <c r="C2833" s="87"/>
      <c r="D2833" s="89"/>
      <c r="R2833" s="89"/>
      <c r="S2833" s="89"/>
      <c r="T2833" s="89"/>
    </row>
    <row r="2834" spans="2:20" s="86" customFormat="1" ht="10.199999999999999">
      <c r="B2834" s="87"/>
      <c r="C2834" s="87"/>
      <c r="D2834" s="89"/>
      <c r="R2834" s="89"/>
      <c r="S2834" s="89"/>
      <c r="T2834" s="89"/>
    </row>
    <row r="2835" spans="2:20" s="86" customFormat="1" ht="10.199999999999999">
      <c r="B2835" s="87"/>
      <c r="C2835" s="87"/>
      <c r="D2835" s="89"/>
      <c r="R2835" s="89"/>
      <c r="S2835" s="89"/>
      <c r="T2835" s="89"/>
    </row>
    <row r="2836" spans="2:20" s="86" customFormat="1" ht="10.199999999999999">
      <c r="B2836" s="87"/>
      <c r="C2836" s="87"/>
      <c r="D2836" s="89"/>
      <c r="R2836" s="89"/>
      <c r="S2836" s="89"/>
      <c r="T2836" s="89"/>
    </row>
    <row r="2837" spans="2:20" s="86" customFormat="1" ht="10.199999999999999">
      <c r="B2837" s="87"/>
      <c r="C2837" s="87"/>
      <c r="D2837" s="89"/>
      <c r="R2837" s="89"/>
      <c r="S2837" s="89"/>
      <c r="T2837" s="89"/>
    </row>
    <row r="2838" spans="2:20" s="86" customFormat="1" ht="10.199999999999999">
      <c r="B2838" s="87"/>
      <c r="C2838" s="87"/>
      <c r="D2838" s="89"/>
      <c r="R2838" s="89"/>
      <c r="S2838" s="89"/>
      <c r="T2838" s="89"/>
    </row>
    <row r="2839" spans="2:20" s="86" customFormat="1" ht="10.199999999999999">
      <c r="B2839" s="87"/>
      <c r="C2839" s="87"/>
      <c r="D2839" s="89"/>
      <c r="R2839" s="89"/>
      <c r="S2839" s="89"/>
      <c r="T2839" s="89"/>
    </row>
    <row r="2840" spans="2:20" s="86" customFormat="1" ht="10.199999999999999">
      <c r="B2840" s="87"/>
      <c r="C2840" s="87"/>
      <c r="D2840" s="89"/>
      <c r="R2840" s="89"/>
      <c r="S2840" s="89"/>
      <c r="T2840" s="89"/>
    </row>
    <row r="2841" spans="2:20" s="86" customFormat="1" ht="10.199999999999999">
      <c r="B2841" s="87"/>
      <c r="C2841" s="87"/>
      <c r="D2841" s="89"/>
      <c r="R2841" s="89"/>
      <c r="S2841" s="89"/>
      <c r="T2841" s="89"/>
    </row>
    <row r="2842" spans="2:20" s="86" customFormat="1" ht="10.199999999999999">
      <c r="B2842" s="87"/>
      <c r="C2842" s="87"/>
      <c r="D2842" s="89"/>
      <c r="R2842" s="89"/>
      <c r="S2842" s="89"/>
      <c r="T2842" s="89"/>
    </row>
    <row r="2843" spans="2:20" s="86" customFormat="1" ht="10.199999999999999">
      <c r="B2843" s="87"/>
      <c r="C2843" s="87"/>
      <c r="D2843" s="89"/>
      <c r="R2843" s="89"/>
      <c r="S2843" s="89"/>
      <c r="T2843" s="89"/>
    </row>
    <row r="2844" spans="2:20" s="86" customFormat="1" ht="10.199999999999999">
      <c r="B2844" s="87"/>
      <c r="C2844" s="87"/>
      <c r="D2844" s="89"/>
      <c r="R2844" s="89"/>
      <c r="S2844" s="89"/>
      <c r="T2844" s="89"/>
    </row>
    <row r="2845" spans="2:20" s="86" customFormat="1" ht="10.199999999999999">
      <c r="B2845" s="87"/>
      <c r="C2845" s="87"/>
      <c r="D2845" s="89"/>
      <c r="R2845" s="89"/>
      <c r="S2845" s="89"/>
      <c r="T2845" s="89"/>
    </row>
    <row r="2846" spans="2:20" s="86" customFormat="1" ht="10.199999999999999">
      <c r="B2846" s="87"/>
      <c r="C2846" s="87"/>
      <c r="D2846" s="89"/>
      <c r="R2846" s="89"/>
      <c r="S2846" s="89"/>
      <c r="T2846" s="89"/>
    </row>
    <row r="2847" spans="2:20" s="86" customFormat="1" ht="10.199999999999999">
      <c r="B2847" s="87"/>
      <c r="C2847" s="87"/>
      <c r="D2847" s="89"/>
      <c r="R2847" s="89"/>
      <c r="S2847" s="89"/>
      <c r="T2847" s="89"/>
    </row>
    <row r="2848" spans="2:20" s="86" customFormat="1" ht="10.199999999999999">
      <c r="B2848" s="87"/>
      <c r="C2848" s="87"/>
      <c r="D2848" s="89"/>
      <c r="R2848" s="89"/>
      <c r="S2848" s="89"/>
      <c r="T2848" s="89"/>
    </row>
    <row r="2849" spans="2:20" s="86" customFormat="1" ht="10.199999999999999">
      <c r="B2849" s="87"/>
      <c r="C2849" s="87"/>
      <c r="D2849" s="89"/>
      <c r="R2849" s="89"/>
      <c r="S2849" s="89"/>
      <c r="T2849" s="89"/>
    </row>
    <row r="2850" spans="2:20" s="86" customFormat="1" ht="10.199999999999999">
      <c r="B2850" s="87"/>
      <c r="C2850" s="87"/>
      <c r="D2850" s="89"/>
      <c r="R2850" s="89"/>
      <c r="S2850" s="89"/>
      <c r="T2850" s="89"/>
    </row>
    <row r="2851" spans="2:20" s="86" customFormat="1" ht="10.199999999999999">
      <c r="B2851" s="87"/>
      <c r="C2851" s="87"/>
      <c r="D2851" s="89"/>
      <c r="R2851" s="89"/>
      <c r="S2851" s="89"/>
      <c r="T2851" s="89"/>
    </row>
    <row r="2852" spans="2:20" s="86" customFormat="1" ht="10.199999999999999">
      <c r="B2852" s="87"/>
      <c r="C2852" s="87"/>
      <c r="D2852" s="89"/>
      <c r="R2852" s="89"/>
      <c r="S2852" s="89"/>
      <c r="T2852" s="89"/>
    </row>
    <row r="2853" spans="2:20" s="86" customFormat="1" ht="10.199999999999999">
      <c r="B2853" s="87"/>
      <c r="C2853" s="87"/>
      <c r="D2853" s="89"/>
      <c r="R2853" s="89"/>
      <c r="S2853" s="89"/>
      <c r="T2853" s="89"/>
    </row>
    <row r="2854" spans="2:20" s="86" customFormat="1" ht="10.199999999999999">
      <c r="B2854" s="87"/>
      <c r="C2854" s="87"/>
      <c r="D2854" s="89"/>
      <c r="R2854" s="89"/>
      <c r="S2854" s="89"/>
      <c r="T2854" s="89"/>
    </row>
    <row r="2855" spans="2:20" s="86" customFormat="1" ht="10.199999999999999">
      <c r="B2855" s="87"/>
      <c r="C2855" s="87"/>
      <c r="D2855" s="89"/>
      <c r="R2855" s="89"/>
      <c r="S2855" s="89"/>
      <c r="T2855" s="89"/>
    </row>
    <row r="2856" spans="2:20" s="86" customFormat="1" ht="10.199999999999999">
      <c r="B2856" s="87"/>
      <c r="C2856" s="87"/>
      <c r="D2856" s="89"/>
      <c r="R2856" s="89"/>
      <c r="S2856" s="89"/>
      <c r="T2856" s="89"/>
    </row>
    <row r="2857" spans="2:20" s="86" customFormat="1" ht="10.199999999999999">
      <c r="B2857" s="87"/>
      <c r="C2857" s="87"/>
      <c r="D2857" s="89"/>
      <c r="R2857" s="89"/>
      <c r="S2857" s="89"/>
      <c r="T2857" s="89"/>
    </row>
    <row r="2858" spans="2:20" s="86" customFormat="1" ht="10.199999999999999">
      <c r="B2858" s="87"/>
      <c r="C2858" s="87"/>
      <c r="D2858" s="89"/>
      <c r="R2858" s="89"/>
      <c r="S2858" s="89"/>
      <c r="T2858" s="89"/>
    </row>
    <row r="2859" spans="2:20" s="86" customFormat="1" ht="10.199999999999999">
      <c r="B2859" s="87"/>
      <c r="C2859" s="87"/>
      <c r="D2859" s="89"/>
      <c r="R2859" s="89"/>
      <c r="S2859" s="89"/>
      <c r="T2859" s="89"/>
    </row>
    <row r="2860" spans="2:20" s="86" customFormat="1" ht="10.199999999999999">
      <c r="B2860" s="87"/>
      <c r="C2860" s="87"/>
      <c r="D2860" s="89"/>
      <c r="R2860" s="89"/>
      <c r="S2860" s="89"/>
      <c r="T2860" s="89"/>
    </row>
    <row r="2861" spans="2:20" s="86" customFormat="1" ht="10.199999999999999">
      <c r="B2861" s="87"/>
      <c r="C2861" s="87"/>
      <c r="D2861" s="89"/>
      <c r="R2861" s="89"/>
      <c r="S2861" s="89"/>
      <c r="T2861" s="89"/>
    </row>
    <row r="2862" spans="2:20" s="86" customFormat="1" ht="10.199999999999999">
      <c r="B2862" s="87"/>
      <c r="C2862" s="87"/>
      <c r="D2862" s="89"/>
      <c r="R2862" s="89"/>
      <c r="S2862" s="89"/>
      <c r="T2862" s="89"/>
    </row>
    <row r="2863" spans="2:20" s="86" customFormat="1" ht="10.199999999999999">
      <c r="B2863" s="87"/>
      <c r="C2863" s="87"/>
      <c r="D2863" s="89"/>
      <c r="R2863" s="89"/>
      <c r="S2863" s="89"/>
      <c r="T2863" s="89"/>
    </row>
    <row r="2864" spans="2:20" s="86" customFormat="1" ht="10.199999999999999">
      <c r="B2864" s="87"/>
      <c r="C2864" s="87"/>
      <c r="D2864" s="89"/>
      <c r="R2864" s="89"/>
      <c r="S2864" s="89"/>
      <c r="T2864" s="89"/>
    </row>
    <row r="2865" spans="2:20" s="86" customFormat="1" ht="10.199999999999999">
      <c r="B2865" s="87"/>
      <c r="C2865" s="87"/>
      <c r="D2865" s="89"/>
      <c r="R2865" s="89"/>
      <c r="S2865" s="89"/>
      <c r="T2865" s="89"/>
    </row>
    <row r="2866" spans="2:20" s="86" customFormat="1" ht="10.199999999999999">
      <c r="B2866" s="87"/>
      <c r="C2866" s="87"/>
      <c r="D2866" s="89"/>
      <c r="R2866" s="89"/>
      <c r="S2866" s="89"/>
      <c r="T2866" s="89"/>
    </row>
    <row r="2867" spans="2:20" s="86" customFormat="1" ht="10.199999999999999">
      <c r="B2867" s="87"/>
      <c r="C2867" s="87"/>
      <c r="D2867" s="89"/>
      <c r="R2867" s="89"/>
      <c r="S2867" s="89"/>
      <c r="T2867" s="89"/>
    </row>
    <row r="2868" spans="2:20" s="86" customFormat="1" ht="10.199999999999999">
      <c r="B2868" s="87"/>
      <c r="C2868" s="87"/>
      <c r="D2868" s="89"/>
      <c r="R2868" s="89"/>
      <c r="S2868" s="89"/>
      <c r="T2868" s="89"/>
    </row>
    <row r="2869" spans="2:20" s="86" customFormat="1" ht="10.199999999999999">
      <c r="B2869" s="87"/>
      <c r="C2869" s="87"/>
      <c r="D2869" s="89"/>
      <c r="R2869" s="89"/>
      <c r="S2869" s="89"/>
      <c r="T2869" s="89"/>
    </row>
    <row r="2870" spans="2:20" s="86" customFormat="1" ht="10.199999999999999">
      <c r="B2870" s="87"/>
      <c r="C2870" s="87"/>
      <c r="D2870" s="89"/>
      <c r="R2870" s="89"/>
      <c r="S2870" s="89"/>
      <c r="T2870" s="89"/>
    </row>
    <row r="2871" spans="2:20" s="86" customFormat="1" ht="10.199999999999999">
      <c r="B2871" s="87"/>
      <c r="C2871" s="87"/>
      <c r="D2871" s="89"/>
      <c r="R2871" s="89"/>
      <c r="S2871" s="89"/>
      <c r="T2871" s="89"/>
    </row>
    <row r="2872" spans="2:20" s="86" customFormat="1" ht="10.199999999999999">
      <c r="B2872" s="87"/>
      <c r="C2872" s="87"/>
      <c r="D2872" s="89"/>
      <c r="R2872" s="89"/>
      <c r="S2872" s="89"/>
      <c r="T2872" s="89"/>
    </row>
    <row r="2873" spans="2:20" s="86" customFormat="1" ht="10.199999999999999">
      <c r="B2873" s="87"/>
      <c r="C2873" s="87"/>
      <c r="D2873" s="89"/>
      <c r="R2873" s="89"/>
      <c r="S2873" s="89"/>
      <c r="T2873" s="89"/>
    </row>
    <row r="2874" spans="2:20" s="86" customFormat="1" ht="10.199999999999999">
      <c r="B2874" s="87"/>
      <c r="C2874" s="87"/>
      <c r="D2874" s="89"/>
      <c r="R2874" s="89"/>
      <c r="S2874" s="89"/>
      <c r="T2874" s="89"/>
    </row>
    <row r="2875" spans="2:20" s="86" customFormat="1" ht="10.199999999999999">
      <c r="B2875" s="87"/>
      <c r="C2875" s="87"/>
      <c r="D2875" s="89"/>
      <c r="R2875" s="89"/>
      <c r="S2875" s="89"/>
      <c r="T2875" s="89"/>
    </row>
    <row r="2876" spans="2:20" s="86" customFormat="1" ht="10.199999999999999">
      <c r="B2876" s="87"/>
      <c r="C2876" s="87"/>
      <c r="D2876" s="89"/>
      <c r="R2876" s="89"/>
      <c r="S2876" s="89"/>
      <c r="T2876" s="89"/>
    </row>
    <row r="2877" spans="2:20" s="86" customFormat="1" ht="10.199999999999999">
      <c r="B2877" s="87"/>
      <c r="C2877" s="87"/>
      <c r="D2877" s="89"/>
      <c r="R2877" s="89"/>
      <c r="S2877" s="89"/>
      <c r="T2877" s="89"/>
    </row>
    <row r="2878" spans="2:20" s="86" customFormat="1" ht="10.199999999999999">
      <c r="B2878" s="87"/>
      <c r="C2878" s="87"/>
      <c r="D2878" s="89"/>
      <c r="R2878" s="89"/>
      <c r="S2878" s="89"/>
      <c r="T2878" s="89"/>
    </row>
    <row r="2879" spans="2:20" s="86" customFormat="1" ht="10.199999999999999">
      <c r="B2879" s="87"/>
      <c r="C2879" s="87"/>
      <c r="D2879" s="89"/>
      <c r="R2879" s="89"/>
      <c r="S2879" s="89"/>
      <c r="T2879" s="89"/>
    </row>
    <row r="2880" spans="2:20" s="86" customFormat="1" ht="10.199999999999999">
      <c r="B2880" s="87"/>
      <c r="C2880" s="87"/>
      <c r="D2880" s="89"/>
      <c r="R2880" s="89"/>
      <c r="S2880" s="89"/>
      <c r="T2880" s="89"/>
    </row>
    <row r="2881" spans="2:20" s="86" customFormat="1" ht="10.199999999999999">
      <c r="B2881" s="87"/>
      <c r="C2881" s="87"/>
      <c r="D2881" s="89"/>
      <c r="R2881" s="89"/>
      <c r="S2881" s="89"/>
      <c r="T2881" s="89"/>
    </row>
    <row r="2882" spans="2:20" s="86" customFormat="1" ht="10.199999999999999">
      <c r="B2882" s="87"/>
      <c r="C2882" s="87"/>
      <c r="D2882" s="89"/>
      <c r="R2882" s="89"/>
      <c r="S2882" s="89"/>
      <c r="T2882" s="89"/>
    </row>
    <row r="2883" spans="2:20" s="86" customFormat="1" ht="10.199999999999999">
      <c r="B2883" s="87"/>
      <c r="C2883" s="87"/>
      <c r="D2883" s="89"/>
      <c r="R2883" s="89"/>
      <c r="S2883" s="89"/>
      <c r="T2883" s="89"/>
    </row>
    <row r="2884" spans="2:20" s="86" customFormat="1" ht="10.199999999999999">
      <c r="B2884" s="87"/>
      <c r="C2884" s="87"/>
      <c r="D2884" s="89"/>
      <c r="R2884" s="89"/>
      <c r="S2884" s="89"/>
      <c r="T2884" s="89"/>
    </row>
    <row r="2885" spans="2:20" s="86" customFormat="1" ht="10.199999999999999">
      <c r="B2885" s="87"/>
      <c r="C2885" s="87"/>
      <c r="D2885" s="89"/>
      <c r="R2885" s="89"/>
      <c r="S2885" s="89"/>
      <c r="T2885" s="89"/>
    </row>
    <row r="2886" spans="2:20" s="86" customFormat="1" ht="10.199999999999999">
      <c r="B2886" s="87"/>
      <c r="C2886" s="87"/>
      <c r="D2886" s="89"/>
      <c r="R2886" s="89"/>
      <c r="S2886" s="89"/>
      <c r="T2886" s="89"/>
    </row>
    <row r="2887" spans="2:20" s="86" customFormat="1" ht="10.199999999999999">
      <c r="B2887" s="87"/>
      <c r="C2887" s="87"/>
      <c r="D2887" s="89"/>
      <c r="R2887" s="89"/>
      <c r="S2887" s="89"/>
      <c r="T2887" s="89"/>
    </row>
    <row r="2888" spans="2:20" s="86" customFormat="1" ht="10.199999999999999">
      <c r="B2888" s="87"/>
      <c r="C2888" s="87"/>
      <c r="D2888" s="89"/>
      <c r="R2888" s="89"/>
      <c r="S2888" s="89"/>
      <c r="T2888" s="89"/>
    </row>
    <row r="2889" spans="2:20" s="86" customFormat="1" ht="10.199999999999999">
      <c r="B2889" s="87"/>
      <c r="C2889" s="87"/>
      <c r="D2889" s="89"/>
      <c r="R2889" s="89"/>
      <c r="S2889" s="89"/>
      <c r="T2889" s="89"/>
    </row>
    <row r="2890" spans="2:20" s="86" customFormat="1" ht="10.199999999999999">
      <c r="B2890" s="87"/>
      <c r="C2890" s="87"/>
      <c r="D2890" s="89"/>
      <c r="R2890" s="89"/>
      <c r="S2890" s="89"/>
      <c r="T2890" s="89"/>
    </row>
    <row r="2891" spans="2:20" s="86" customFormat="1" ht="10.199999999999999">
      <c r="B2891" s="87"/>
      <c r="C2891" s="87"/>
      <c r="D2891" s="89"/>
      <c r="R2891" s="89"/>
      <c r="S2891" s="89"/>
      <c r="T2891" s="89"/>
    </row>
    <row r="2892" spans="2:20" s="86" customFormat="1" ht="10.199999999999999">
      <c r="B2892" s="87"/>
      <c r="C2892" s="87"/>
      <c r="D2892" s="89"/>
      <c r="R2892" s="89"/>
      <c r="S2892" s="89"/>
      <c r="T2892" s="89"/>
    </row>
    <row r="2893" spans="2:20" s="86" customFormat="1" ht="10.199999999999999">
      <c r="B2893" s="87"/>
      <c r="C2893" s="87"/>
      <c r="D2893" s="89"/>
      <c r="R2893" s="89"/>
      <c r="S2893" s="89"/>
      <c r="T2893" s="89"/>
    </row>
    <row r="2894" spans="2:20" s="86" customFormat="1" ht="10.199999999999999">
      <c r="B2894" s="87"/>
      <c r="C2894" s="87"/>
      <c r="D2894" s="89"/>
      <c r="R2894" s="89"/>
      <c r="S2894" s="89"/>
      <c r="T2894" s="89"/>
    </row>
    <row r="2895" spans="2:20" s="86" customFormat="1" ht="10.199999999999999">
      <c r="B2895" s="87"/>
      <c r="C2895" s="87"/>
      <c r="D2895" s="89"/>
      <c r="R2895" s="89"/>
      <c r="S2895" s="89"/>
      <c r="T2895" s="89"/>
    </row>
    <row r="2896" spans="2:20" s="86" customFormat="1" ht="10.199999999999999">
      <c r="B2896" s="87"/>
      <c r="C2896" s="87"/>
      <c r="D2896" s="89"/>
      <c r="R2896" s="89"/>
      <c r="S2896" s="89"/>
      <c r="T2896" s="89"/>
    </row>
    <row r="2897" spans="2:20" s="86" customFormat="1" ht="10.199999999999999">
      <c r="B2897" s="87"/>
      <c r="C2897" s="87"/>
      <c r="D2897" s="89"/>
      <c r="R2897" s="89"/>
      <c r="S2897" s="89"/>
      <c r="T2897" s="89"/>
    </row>
    <row r="2898" spans="2:20" s="86" customFormat="1" ht="10.199999999999999">
      <c r="B2898" s="87"/>
      <c r="C2898" s="87"/>
      <c r="D2898" s="89"/>
      <c r="R2898" s="89"/>
      <c r="S2898" s="89"/>
      <c r="T2898" s="89"/>
    </row>
    <row r="2899" spans="2:20" s="86" customFormat="1" ht="10.199999999999999">
      <c r="B2899" s="87"/>
      <c r="C2899" s="87"/>
      <c r="D2899" s="89"/>
      <c r="R2899" s="89"/>
      <c r="S2899" s="89"/>
      <c r="T2899" s="89"/>
    </row>
    <row r="2900" spans="2:20" s="86" customFormat="1" ht="10.199999999999999">
      <c r="B2900" s="87"/>
      <c r="C2900" s="87"/>
      <c r="D2900" s="89"/>
      <c r="R2900" s="89"/>
      <c r="S2900" s="89"/>
      <c r="T2900" s="89"/>
    </row>
    <row r="2901" spans="2:20" s="86" customFormat="1" ht="10.199999999999999">
      <c r="B2901" s="87"/>
      <c r="C2901" s="87"/>
      <c r="D2901" s="89"/>
      <c r="R2901" s="89"/>
      <c r="S2901" s="89"/>
      <c r="T2901" s="89"/>
    </row>
    <row r="2902" spans="2:20" s="86" customFormat="1" ht="10.199999999999999">
      <c r="B2902" s="87"/>
      <c r="C2902" s="87"/>
      <c r="D2902" s="89"/>
      <c r="R2902" s="89"/>
      <c r="S2902" s="89"/>
      <c r="T2902" s="89"/>
    </row>
    <row r="2903" spans="2:20" s="86" customFormat="1" ht="10.199999999999999">
      <c r="B2903" s="87"/>
      <c r="C2903" s="87"/>
      <c r="D2903" s="89"/>
      <c r="R2903" s="89"/>
      <c r="S2903" s="89"/>
      <c r="T2903" s="89"/>
    </row>
    <row r="2904" spans="2:20" s="86" customFormat="1" ht="10.199999999999999">
      <c r="B2904" s="87"/>
      <c r="C2904" s="87"/>
      <c r="D2904" s="89"/>
      <c r="R2904" s="89"/>
      <c r="S2904" s="89"/>
      <c r="T2904" s="89"/>
    </row>
    <row r="2905" spans="2:20" s="86" customFormat="1" ht="10.199999999999999">
      <c r="B2905" s="87"/>
      <c r="C2905" s="87"/>
      <c r="D2905" s="89"/>
      <c r="R2905" s="89"/>
      <c r="S2905" s="89"/>
      <c r="T2905" s="89"/>
    </row>
    <row r="2906" spans="2:20" s="86" customFormat="1" ht="10.199999999999999">
      <c r="B2906" s="87"/>
      <c r="C2906" s="87"/>
      <c r="D2906" s="89"/>
      <c r="R2906" s="89"/>
      <c r="S2906" s="89"/>
      <c r="T2906" s="89"/>
    </row>
    <row r="2907" spans="2:20" s="86" customFormat="1" ht="10.199999999999999">
      <c r="B2907" s="87"/>
      <c r="C2907" s="87"/>
      <c r="D2907" s="89"/>
      <c r="R2907" s="89"/>
      <c r="S2907" s="89"/>
      <c r="T2907" s="89"/>
    </row>
    <row r="2908" spans="2:20" s="86" customFormat="1" ht="10.199999999999999">
      <c r="B2908" s="87"/>
      <c r="C2908" s="87"/>
      <c r="D2908" s="89"/>
      <c r="R2908" s="89"/>
      <c r="S2908" s="89"/>
      <c r="T2908" s="89"/>
    </row>
    <row r="2909" spans="2:20" s="86" customFormat="1" ht="10.199999999999999">
      <c r="B2909" s="87"/>
      <c r="C2909" s="87"/>
      <c r="D2909" s="89"/>
      <c r="R2909" s="89"/>
      <c r="S2909" s="89"/>
      <c r="T2909" s="89"/>
    </row>
    <row r="2910" spans="2:20" s="86" customFormat="1" ht="10.199999999999999">
      <c r="B2910" s="87"/>
      <c r="C2910" s="87"/>
      <c r="D2910" s="89"/>
      <c r="R2910" s="89"/>
      <c r="S2910" s="89"/>
      <c r="T2910" s="89"/>
    </row>
    <row r="2911" spans="2:20" s="86" customFormat="1" ht="10.199999999999999">
      <c r="B2911" s="87"/>
      <c r="C2911" s="87"/>
      <c r="D2911" s="89"/>
      <c r="R2911" s="89"/>
      <c r="S2911" s="89"/>
      <c r="T2911" s="89"/>
    </row>
    <row r="2912" spans="2:20" s="86" customFormat="1" ht="10.199999999999999">
      <c r="B2912" s="87"/>
      <c r="C2912" s="87"/>
      <c r="D2912" s="89"/>
      <c r="R2912" s="89"/>
      <c r="S2912" s="89"/>
      <c r="T2912" s="89"/>
    </row>
    <row r="2913" spans="2:20" s="86" customFormat="1" ht="10.199999999999999">
      <c r="B2913" s="87"/>
      <c r="C2913" s="87"/>
      <c r="D2913" s="89"/>
      <c r="R2913" s="89"/>
      <c r="S2913" s="89"/>
      <c r="T2913" s="89"/>
    </row>
    <row r="2914" spans="2:20" s="86" customFormat="1" ht="10.199999999999999">
      <c r="B2914" s="87"/>
      <c r="C2914" s="87"/>
      <c r="D2914" s="89"/>
      <c r="R2914" s="89"/>
      <c r="S2914" s="89"/>
      <c r="T2914" s="89"/>
    </row>
    <row r="2915" spans="2:20" s="86" customFormat="1" ht="10.199999999999999">
      <c r="B2915" s="87"/>
      <c r="C2915" s="87"/>
      <c r="D2915" s="89"/>
      <c r="R2915" s="89"/>
      <c r="S2915" s="89"/>
      <c r="T2915" s="89"/>
    </row>
    <row r="2916" spans="2:20" s="86" customFormat="1" ht="10.199999999999999">
      <c r="B2916" s="87"/>
      <c r="C2916" s="87"/>
      <c r="D2916" s="89"/>
      <c r="R2916" s="89"/>
      <c r="S2916" s="89"/>
      <c r="T2916" s="89"/>
    </row>
    <row r="2917" spans="2:20" s="86" customFormat="1" ht="10.199999999999999">
      <c r="B2917" s="87"/>
      <c r="C2917" s="87"/>
      <c r="D2917" s="89"/>
      <c r="R2917" s="89"/>
      <c r="S2917" s="89"/>
      <c r="T2917" s="89"/>
    </row>
    <row r="2918" spans="2:20" s="86" customFormat="1" ht="10.199999999999999">
      <c r="B2918" s="87"/>
      <c r="C2918" s="87"/>
      <c r="D2918" s="89"/>
      <c r="R2918" s="89"/>
      <c r="S2918" s="89"/>
      <c r="T2918" s="89"/>
    </row>
    <row r="2919" spans="2:20" s="86" customFormat="1" ht="10.199999999999999">
      <c r="B2919" s="87"/>
      <c r="C2919" s="87"/>
      <c r="D2919" s="89"/>
      <c r="R2919" s="89"/>
      <c r="S2919" s="89"/>
      <c r="T2919" s="89"/>
    </row>
    <row r="2920" spans="2:20" s="86" customFormat="1" ht="10.199999999999999">
      <c r="B2920" s="87"/>
      <c r="C2920" s="87"/>
      <c r="D2920" s="89"/>
      <c r="R2920" s="89"/>
      <c r="S2920" s="89"/>
      <c r="T2920" s="89"/>
    </row>
    <row r="2921" spans="2:20" s="86" customFormat="1" ht="10.199999999999999">
      <c r="B2921" s="87"/>
      <c r="C2921" s="87"/>
      <c r="D2921" s="89"/>
      <c r="R2921" s="89"/>
      <c r="S2921" s="89"/>
      <c r="T2921" s="89"/>
    </row>
    <row r="2922" spans="2:20" s="86" customFormat="1" ht="10.199999999999999">
      <c r="B2922" s="87"/>
      <c r="C2922" s="87"/>
      <c r="D2922" s="89"/>
      <c r="R2922" s="89"/>
      <c r="S2922" s="89"/>
      <c r="T2922" s="89"/>
    </row>
    <row r="2923" spans="2:20" s="86" customFormat="1" ht="10.199999999999999">
      <c r="B2923" s="87"/>
      <c r="C2923" s="87"/>
      <c r="D2923" s="89"/>
      <c r="R2923" s="89"/>
      <c r="S2923" s="89"/>
      <c r="T2923" s="89"/>
    </row>
    <row r="2924" spans="2:20" s="86" customFormat="1" ht="10.199999999999999">
      <c r="B2924" s="87"/>
      <c r="C2924" s="87"/>
      <c r="D2924" s="89"/>
      <c r="R2924" s="89"/>
      <c r="S2924" s="89"/>
      <c r="T2924" s="89"/>
    </row>
    <row r="2925" spans="2:20" s="86" customFormat="1" ht="10.199999999999999">
      <c r="B2925" s="87"/>
      <c r="C2925" s="87"/>
      <c r="D2925" s="89"/>
      <c r="R2925" s="89"/>
      <c r="S2925" s="89"/>
      <c r="T2925" s="89"/>
    </row>
    <row r="2926" spans="2:20" s="86" customFormat="1" ht="10.199999999999999">
      <c r="B2926" s="87"/>
      <c r="C2926" s="87"/>
      <c r="D2926" s="89"/>
      <c r="R2926" s="89"/>
      <c r="S2926" s="89"/>
      <c r="T2926" s="89"/>
    </row>
    <row r="2927" spans="2:20" s="86" customFormat="1" ht="10.199999999999999">
      <c r="B2927" s="87"/>
      <c r="C2927" s="87"/>
      <c r="D2927" s="89"/>
      <c r="R2927" s="89"/>
      <c r="S2927" s="89"/>
      <c r="T2927" s="89"/>
    </row>
    <row r="2928" spans="2:20" s="86" customFormat="1" ht="10.199999999999999">
      <c r="B2928" s="87"/>
      <c r="C2928" s="87"/>
      <c r="D2928" s="89"/>
      <c r="R2928" s="89"/>
      <c r="S2928" s="89"/>
      <c r="T2928" s="89"/>
    </row>
    <row r="2929" spans="2:20" s="86" customFormat="1" ht="10.199999999999999">
      <c r="B2929" s="87"/>
      <c r="C2929" s="87"/>
      <c r="D2929" s="89"/>
      <c r="R2929" s="89"/>
      <c r="S2929" s="89"/>
      <c r="T2929" s="89"/>
    </row>
    <row r="2930" spans="2:20" s="86" customFormat="1" ht="10.199999999999999">
      <c r="B2930" s="87"/>
      <c r="C2930" s="87"/>
      <c r="D2930" s="89"/>
      <c r="R2930" s="89"/>
      <c r="S2930" s="89"/>
      <c r="T2930" s="89"/>
    </row>
    <row r="2931" spans="2:20" s="86" customFormat="1" ht="10.199999999999999">
      <c r="B2931" s="87"/>
      <c r="C2931" s="87"/>
      <c r="D2931" s="89"/>
      <c r="R2931" s="89"/>
      <c r="S2931" s="89"/>
      <c r="T2931" s="89"/>
    </row>
    <row r="2932" spans="2:20" s="86" customFormat="1" ht="10.199999999999999">
      <c r="B2932" s="87"/>
      <c r="C2932" s="87"/>
      <c r="D2932" s="89"/>
      <c r="R2932" s="89"/>
      <c r="S2932" s="89"/>
      <c r="T2932" s="89"/>
    </row>
    <row r="2933" spans="2:20" s="86" customFormat="1" ht="10.199999999999999">
      <c r="B2933" s="87"/>
      <c r="C2933" s="87"/>
      <c r="D2933" s="89"/>
      <c r="R2933" s="89"/>
      <c r="S2933" s="89"/>
      <c r="T2933" s="89"/>
    </row>
    <row r="2934" spans="2:20" s="86" customFormat="1" ht="10.199999999999999">
      <c r="B2934" s="87"/>
      <c r="C2934" s="87"/>
      <c r="D2934" s="89"/>
      <c r="R2934" s="89"/>
      <c r="S2934" s="89"/>
      <c r="T2934" s="89"/>
    </row>
    <row r="2935" spans="2:20" s="86" customFormat="1" ht="10.199999999999999">
      <c r="B2935" s="87"/>
      <c r="C2935" s="87"/>
      <c r="D2935" s="89"/>
      <c r="R2935" s="89"/>
      <c r="S2935" s="89"/>
      <c r="T2935" s="89"/>
    </row>
    <row r="2936" spans="2:20" s="86" customFormat="1" ht="10.199999999999999">
      <c r="B2936" s="87"/>
      <c r="C2936" s="87"/>
      <c r="D2936" s="89"/>
      <c r="R2936" s="89"/>
      <c r="S2936" s="89"/>
      <c r="T2936" s="89"/>
    </row>
    <row r="2937" spans="2:20" s="86" customFormat="1" ht="10.199999999999999">
      <c r="B2937" s="87"/>
      <c r="C2937" s="87"/>
      <c r="D2937" s="89"/>
      <c r="R2937" s="89"/>
      <c r="S2937" s="89"/>
      <c r="T2937" s="89"/>
    </row>
    <row r="2938" spans="2:20" s="86" customFormat="1" ht="10.199999999999999">
      <c r="B2938" s="87"/>
      <c r="C2938" s="87"/>
      <c r="D2938" s="89"/>
      <c r="R2938" s="89"/>
      <c r="S2938" s="89"/>
      <c r="T2938" s="89"/>
    </row>
    <row r="2939" spans="2:20" s="86" customFormat="1" ht="10.199999999999999">
      <c r="B2939" s="87"/>
      <c r="C2939" s="87"/>
      <c r="D2939" s="89"/>
      <c r="R2939" s="89"/>
      <c r="S2939" s="89"/>
      <c r="T2939" s="89"/>
    </row>
    <row r="2940" spans="2:20" s="86" customFormat="1" ht="10.199999999999999">
      <c r="B2940" s="87"/>
      <c r="C2940" s="87"/>
      <c r="D2940" s="89"/>
      <c r="R2940" s="89"/>
      <c r="S2940" s="89"/>
      <c r="T2940" s="89"/>
    </row>
    <row r="2941" spans="2:20" s="86" customFormat="1" ht="10.199999999999999">
      <c r="B2941" s="87"/>
      <c r="C2941" s="87"/>
      <c r="D2941" s="89"/>
      <c r="R2941" s="89"/>
      <c r="S2941" s="89"/>
      <c r="T2941" s="89"/>
    </row>
    <row r="2942" spans="2:20" s="86" customFormat="1" ht="10.199999999999999">
      <c r="B2942" s="87"/>
      <c r="C2942" s="87"/>
      <c r="D2942" s="89"/>
      <c r="R2942" s="89"/>
      <c r="S2942" s="89"/>
      <c r="T2942" s="89"/>
    </row>
    <row r="2943" spans="2:20" s="86" customFormat="1" ht="10.199999999999999">
      <c r="B2943" s="87"/>
      <c r="C2943" s="87"/>
      <c r="D2943" s="89"/>
      <c r="R2943" s="89"/>
      <c r="S2943" s="89"/>
      <c r="T2943" s="89"/>
    </row>
    <row r="2944" spans="2:20" s="86" customFormat="1" ht="10.199999999999999">
      <c r="B2944" s="87"/>
      <c r="C2944" s="87"/>
      <c r="D2944" s="89"/>
      <c r="R2944" s="89"/>
      <c r="S2944" s="89"/>
      <c r="T2944" s="89"/>
    </row>
    <row r="2945" spans="2:20" s="86" customFormat="1" ht="10.199999999999999">
      <c r="B2945" s="87"/>
      <c r="C2945" s="87"/>
      <c r="D2945" s="89"/>
      <c r="R2945" s="89"/>
      <c r="S2945" s="89"/>
      <c r="T2945" s="89"/>
    </row>
    <row r="2946" spans="2:20" s="86" customFormat="1" ht="10.199999999999999">
      <c r="B2946" s="87"/>
      <c r="C2946" s="87"/>
      <c r="D2946" s="89"/>
      <c r="R2946" s="89"/>
      <c r="S2946" s="89"/>
      <c r="T2946" s="89"/>
    </row>
    <row r="2947" spans="2:20" s="86" customFormat="1" ht="10.199999999999999">
      <c r="B2947" s="87"/>
      <c r="C2947" s="87"/>
      <c r="D2947" s="89"/>
      <c r="R2947" s="89"/>
      <c r="S2947" s="89"/>
      <c r="T2947" s="89"/>
    </row>
    <row r="2948" spans="2:20" s="86" customFormat="1" ht="10.199999999999999">
      <c r="B2948" s="87"/>
      <c r="C2948" s="87"/>
      <c r="D2948" s="89"/>
      <c r="R2948" s="89"/>
      <c r="S2948" s="89"/>
      <c r="T2948" s="89"/>
    </row>
    <row r="2949" spans="2:20" s="86" customFormat="1" ht="10.199999999999999">
      <c r="B2949" s="87"/>
      <c r="C2949" s="87"/>
      <c r="D2949" s="89"/>
      <c r="R2949" s="89"/>
      <c r="S2949" s="89"/>
      <c r="T2949" s="89"/>
    </row>
    <row r="2950" spans="2:20" s="86" customFormat="1" ht="10.199999999999999">
      <c r="B2950" s="87"/>
      <c r="C2950" s="87"/>
      <c r="D2950" s="89"/>
      <c r="R2950" s="89"/>
      <c r="S2950" s="89"/>
      <c r="T2950" s="89"/>
    </row>
    <row r="2951" spans="2:20" s="86" customFormat="1" ht="10.199999999999999">
      <c r="B2951" s="87"/>
      <c r="C2951" s="87"/>
      <c r="D2951" s="89"/>
      <c r="R2951" s="89"/>
      <c r="S2951" s="89"/>
      <c r="T2951" s="89"/>
    </row>
    <row r="2952" spans="2:20" s="86" customFormat="1" ht="10.199999999999999">
      <c r="B2952" s="87"/>
      <c r="C2952" s="87"/>
      <c r="D2952" s="89"/>
      <c r="R2952" s="89"/>
      <c r="S2952" s="89"/>
      <c r="T2952" s="89"/>
    </row>
    <row r="2953" spans="2:20" s="86" customFormat="1" ht="10.199999999999999">
      <c r="B2953" s="87"/>
      <c r="C2953" s="87"/>
      <c r="D2953" s="89"/>
      <c r="R2953" s="89"/>
      <c r="S2953" s="89"/>
      <c r="T2953" s="89"/>
    </row>
    <row r="2954" spans="2:20" s="86" customFormat="1" ht="10.199999999999999">
      <c r="B2954" s="87"/>
      <c r="C2954" s="87"/>
      <c r="D2954" s="89"/>
      <c r="R2954" s="89"/>
      <c r="S2954" s="89"/>
      <c r="T2954" s="89"/>
    </row>
    <row r="2955" spans="2:20" s="86" customFormat="1" ht="10.199999999999999">
      <c r="B2955" s="87"/>
      <c r="C2955" s="87"/>
      <c r="D2955" s="89"/>
      <c r="R2955" s="89"/>
      <c r="S2955" s="89"/>
      <c r="T2955" s="89"/>
    </row>
    <row r="2956" spans="2:20" s="86" customFormat="1" ht="10.199999999999999">
      <c r="B2956" s="87"/>
      <c r="C2956" s="87"/>
      <c r="D2956" s="89"/>
      <c r="R2956" s="89"/>
      <c r="S2956" s="89"/>
      <c r="T2956" s="89"/>
    </row>
    <row r="2957" spans="2:20" s="86" customFormat="1" ht="10.199999999999999">
      <c r="B2957" s="87"/>
      <c r="C2957" s="87"/>
      <c r="D2957" s="89"/>
      <c r="R2957" s="89"/>
      <c r="S2957" s="89"/>
      <c r="T2957" s="89"/>
    </row>
    <row r="2958" spans="2:20" s="86" customFormat="1" ht="10.199999999999999">
      <c r="B2958" s="87"/>
      <c r="C2958" s="87"/>
      <c r="D2958" s="89"/>
      <c r="R2958" s="89"/>
      <c r="S2958" s="89"/>
      <c r="T2958" s="89"/>
    </row>
    <row r="2959" spans="2:20" s="86" customFormat="1" ht="10.199999999999999">
      <c r="B2959" s="87"/>
      <c r="C2959" s="87"/>
      <c r="D2959" s="89"/>
      <c r="R2959" s="89"/>
      <c r="S2959" s="89"/>
      <c r="T2959" s="89"/>
    </row>
    <row r="2960" spans="2:20" s="86" customFormat="1" ht="10.199999999999999">
      <c r="B2960" s="87"/>
      <c r="C2960" s="87"/>
      <c r="D2960" s="89"/>
      <c r="R2960" s="89"/>
      <c r="S2960" s="89"/>
      <c r="T2960" s="89"/>
    </row>
    <row r="2961" spans="2:20" s="86" customFormat="1" ht="10.199999999999999">
      <c r="B2961" s="87"/>
      <c r="C2961" s="87"/>
      <c r="D2961" s="89"/>
      <c r="R2961" s="89"/>
      <c r="S2961" s="89"/>
      <c r="T2961" s="89"/>
    </row>
    <row r="2962" spans="2:20" s="86" customFormat="1" ht="10.199999999999999">
      <c r="B2962" s="87"/>
      <c r="C2962" s="87"/>
      <c r="D2962" s="89"/>
      <c r="R2962" s="89"/>
      <c r="S2962" s="89"/>
      <c r="T2962" s="89"/>
    </row>
    <row r="2963" spans="2:20" s="86" customFormat="1" ht="10.199999999999999">
      <c r="B2963" s="87"/>
      <c r="C2963" s="87"/>
      <c r="D2963" s="89"/>
      <c r="R2963" s="89"/>
      <c r="S2963" s="89"/>
      <c r="T2963" s="89"/>
    </row>
    <row r="2964" spans="2:20" s="86" customFormat="1" ht="10.199999999999999">
      <c r="B2964" s="87"/>
      <c r="C2964" s="87"/>
      <c r="D2964" s="89"/>
      <c r="R2964" s="89"/>
      <c r="S2964" s="89"/>
      <c r="T2964" s="89"/>
    </row>
    <row r="2965" spans="2:20" s="86" customFormat="1" ht="10.199999999999999">
      <c r="B2965" s="87"/>
      <c r="C2965" s="87"/>
      <c r="D2965" s="89"/>
      <c r="R2965" s="89"/>
      <c r="S2965" s="89"/>
      <c r="T2965" s="89"/>
    </row>
    <row r="2966" spans="2:20" s="86" customFormat="1" ht="10.199999999999999">
      <c r="B2966" s="87"/>
      <c r="C2966" s="87"/>
      <c r="D2966" s="89"/>
      <c r="R2966" s="89"/>
      <c r="S2966" s="89"/>
      <c r="T2966" s="89"/>
    </row>
    <row r="2967" spans="2:20" s="86" customFormat="1" ht="10.199999999999999">
      <c r="B2967" s="87"/>
      <c r="C2967" s="87"/>
      <c r="D2967" s="89"/>
      <c r="R2967" s="89"/>
      <c r="S2967" s="89"/>
      <c r="T2967" s="89"/>
    </row>
    <row r="2968" spans="2:20" s="86" customFormat="1" ht="10.199999999999999">
      <c r="B2968" s="87"/>
      <c r="C2968" s="87"/>
      <c r="D2968" s="89"/>
      <c r="R2968" s="89"/>
      <c r="S2968" s="89"/>
      <c r="T2968" s="89"/>
    </row>
    <row r="2969" spans="2:20" s="86" customFormat="1" ht="10.199999999999999">
      <c r="B2969" s="87"/>
      <c r="C2969" s="87"/>
      <c r="D2969" s="89"/>
      <c r="R2969" s="89"/>
      <c r="S2969" s="89"/>
      <c r="T2969" s="89"/>
    </row>
    <row r="2970" spans="2:20" s="86" customFormat="1" ht="10.199999999999999">
      <c r="B2970" s="87"/>
      <c r="C2970" s="87"/>
      <c r="D2970" s="89"/>
      <c r="R2970" s="89"/>
      <c r="S2970" s="89"/>
      <c r="T2970" s="89"/>
    </row>
    <row r="2971" spans="2:20" s="86" customFormat="1" ht="10.199999999999999">
      <c r="B2971" s="87"/>
      <c r="C2971" s="87"/>
      <c r="D2971" s="89"/>
      <c r="R2971" s="89"/>
      <c r="S2971" s="89"/>
      <c r="T2971" s="89"/>
    </row>
    <row r="2972" spans="2:20" s="86" customFormat="1" ht="10.199999999999999">
      <c r="B2972" s="87"/>
      <c r="C2972" s="87"/>
      <c r="D2972" s="89"/>
      <c r="R2972" s="89"/>
      <c r="S2972" s="89"/>
      <c r="T2972" s="89"/>
    </row>
    <row r="2973" spans="2:20" s="86" customFormat="1" ht="10.199999999999999">
      <c r="B2973" s="87"/>
      <c r="C2973" s="87"/>
      <c r="D2973" s="89"/>
      <c r="R2973" s="89"/>
      <c r="S2973" s="89"/>
      <c r="T2973" s="89"/>
    </row>
    <row r="2974" spans="2:20" s="86" customFormat="1" ht="10.199999999999999">
      <c r="B2974" s="87"/>
      <c r="C2974" s="87"/>
      <c r="D2974" s="89"/>
      <c r="R2974" s="89"/>
      <c r="S2974" s="89"/>
      <c r="T2974" s="89"/>
    </row>
    <row r="2975" spans="2:20" s="86" customFormat="1" ht="10.199999999999999">
      <c r="B2975" s="87"/>
      <c r="C2975" s="87"/>
      <c r="D2975" s="89"/>
      <c r="R2975" s="89"/>
      <c r="S2975" s="89"/>
      <c r="T2975" s="89"/>
    </row>
    <row r="2976" spans="2:20" s="86" customFormat="1" ht="10.199999999999999">
      <c r="B2976" s="87"/>
      <c r="C2976" s="87"/>
      <c r="D2976" s="89"/>
      <c r="R2976" s="89"/>
      <c r="S2976" s="89"/>
      <c r="T2976" s="89"/>
    </row>
    <row r="2977" spans="2:20" s="86" customFormat="1" ht="10.199999999999999">
      <c r="B2977" s="87"/>
      <c r="C2977" s="87"/>
      <c r="D2977" s="89"/>
      <c r="R2977" s="89"/>
      <c r="S2977" s="89"/>
      <c r="T2977" s="89"/>
    </row>
    <row r="2978" spans="2:20" s="86" customFormat="1" ht="10.199999999999999">
      <c r="B2978" s="87"/>
      <c r="C2978" s="87"/>
      <c r="D2978" s="89"/>
      <c r="R2978" s="89"/>
      <c r="S2978" s="89"/>
      <c r="T2978" s="89"/>
    </row>
    <row r="2979" spans="2:20" s="86" customFormat="1" ht="10.199999999999999">
      <c r="B2979" s="87"/>
      <c r="C2979" s="87"/>
      <c r="D2979" s="89"/>
      <c r="R2979" s="89"/>
      <c r="S2979" s="89"/>
      <c r="T2979" s="89"/>
    </row>
    <row r="2980" spans="2:20" s="86" customFormat="1" ht="10.199999999999999">
      <c r="B2980" s="87"/>
      <c r="C2980" s="87"/>
      <c r="D2980" s="89"/>
      <c r="R2980" s="89"/>
      <c r="S2980" s="89"/>
      <c r="T2980" s="89"/>
    </row>
    <row r="2981" spans="2:20" s="86" customFormat="1" ht="10.199999999999999">
      <c r="B2981" s="87"/>
      <c r="C2981" s="87"/>
      <c r="D2981" s="89"/>
      <c r="R2981" s="89"/>
      <c r="S2981" s="89"/>
      <c r="T2981" s="89"/>
    </row>
    <row r="2982" spans="2:20" s="86" customFormat="1" ht="10.199999999999999">
      <c r="B2982" s="87"/>
      <c r="C2982" s="87"/>
      <c r="D2982" s="89"/>
      <c r="R2982" s="89"/>
      <c r="S2982" s="89"/>
      <c r="T2982" s="89"/>
    </row>
    <row r="2983" spans="2:20" s="86" customFormat="1" ht="10.199999999999999">
      <c r="B2983" s="87"/>
      <c r="C2983" s="87"/>
      <c r="D2983" s="89"/>
      <c r="R2983" s="89"/>
      <c r="S2983" s="89"/>
      <c r="T2983" s="89"/>
    </row>
    <row r="2984" spans="2:20" s="86" customFormat="1" ht="10.199999999999999">
      <c r="B2984" s="87"/>
      <c r="C2984" s="87"/>
      <c r="D2984" s="89"/>
      <c r="R2984" s="89"/>
      <c r="S2984" s="89"/>
      <c r="T2984" s="89"/>
    </row>
    <row r="2985" spans="2:20" s="86" customFormat="1" ht="10.199999999999999">
      <c r="B2985" s="87"/>
      <c r="C2985" s="87"/>
      <c r="D2985" s="89"/>
      <c r="R2985" s="89"/>
      <c r="S2985" s="89"/>
      <c r="T2985" s="89"/>
    </row>
    <row r="2986" spans="2:20" s="86" customFormat="1" ht="10.199999999999999">
      <c r="B2986" s="87"/>
      <c r="C2986" s="87"/>
      <c r="D2986" s="89"/>
      <c r="R2986" s="89"/>
      <c r="S2986" s="89"/>
      <c r="T2986" s="89"/>
    </row>
    <row r="2987" spans="2:20" s="86" customFormat="1" ht="10.199999999999999">
      <c r="B2987" s="87"/>
      <c r="C2987" s="87"/>
      <c r="D2987" s="89"/>
      <c r="R2987" s="89"/>
      <c r="S2987" s="89"/>
      <c r="T2987" s="89"/>
    </row>
    <row r="2988" spans="2:20" s="86" customFormat="1" ht="10.199999999999999">
      <c r="B2988" s="87"/>
      <c r="C2988" s="87"/>
      <c r="D2988" s="89"/>
      <c r="R2988" s="89"/>
      <c r="S2988" s="89"/>
      <c r="T2988" s="89"/>
    </row>
    <row r="2989" spans="2:20" s="86" customFormat="1" ht="10.199999999999999">
      <c r="B2989" s="87"/>
      <c r="C2989" s="87"/>
      <c r="D2989" s="89"/>
      <c r="R2989" s="89"/>
      <c r="S2989" s="89"/>
      <c r="T2989" s="89"/>
    </row>
    <row r="2990" spans="2:20" s="86" customFormat="1" ht="10.199999999999999">
      <c r="B2990" s="87"/>
      <c r="C2990" s="87"/>
      <c r="D2990" s="89"/>
      <c r="R2990" s="89"/>
      <c r="S2990" s="89"/>
      <c r="T2990" s="89"/>
    </row>
    <row r="2991" spans="2:20" s="86" customFormat="1" ht="10.199999999999999">
      <c r="B2991" s="87"/>
      <c r="C2991" s="87"/>
      <c r="D2991" s="89"/>
      <c r="R2991" s="89"/>
      <c r="S2991" s="89"/>
      <c r="T2991" s="89"/>
    </row>
    <row r="2992" spans="2:20" s="86" customFormat="1" ht="10.199999999999999">
      <c r="B2992" s="87"/>
      <c r="C2992" s="87"/>
      <c r="D2992" s="89"/>
      <c r="R2992" s="89"/>
      <c r="S2992" s="89"/>
      <c r="T2992" s="89"/>
    </row>
    <row r="2993" spans="2:20" s="86" customFormat="1" ht="10.199999999999999">
      <c r="B2993" s="87"/>
      <c r="C2993" s="87"/>
      <c r="D2993" s="89"/>
      <c r="R2993" s="89"/>
      <c r="S2993" s="89"/>
      <c r="T2993" s="89"/>
    </row>
    <row r="2994" spans="2:20" s="86" customFormat="1" ht="10.199999999999999">
      <c r="B2994" s="87"/>
      <c r="C2994" s="87"/>
      <c r="D2994" s="89"/>
      <c r="R2994" s="89"/>
      <c r="S2994" s="89"/>
      <c r="T2994" s="89"/>
    </row>
    <row r="2995" spans="2:20" s="86" customFormat="1" ht="10.199999999999999">
      <c r="B2995" s="87"/>
      <c r="C2995" s="87"/>
      <c r="D2995" s="89"/>
      <c r="R2995" s="89"/>
      <c r="S2995" s="89"/>
      <c r="T2995" s="89"/>
    </row>
    <row r="2996" spans="2:20" s="86" customFormat="1" ht="10.199999999999999">
      <c r="B2996" s="87"/>
      <c r="C2996" s="87"/>
      <c r="D2996" s="89"/>
      <c r="R2996" s="89"/>
      <c r="S2996" s="89"/>
      <c r="T2996" s="89"/>
    </row>
    <row r="2997" spans="2:20" s="86" customFormat="1" ht="10.199999999999999">
      <c r="B2997" s="87"/>
      <c r="C2997" s="87"/>
      <c r="D2997" s="89"/>
      <c r="R2997" s="89"/>
      <c r="S2997" s="89"/>
      <c r="T2997" s="89"/>
    </row>
    <row r="2998" spans="2:20" s="86" customFormat="1" ht="10.199999999999999">
      <c r="B2998" s="87"/>
      <c r="C2998" s="87"/>
      <c r="D2998" s="89"/>
      <c r="R2998" s="89"/>
      <c r="S2998" s="89"/>
      <c r="T2998" s="89"/>
    </row>
    <row r="2999" spans="2:20" s="86" customFormat="1" ht="10.199999999999999">
      <c r="B2999" s="87"/>
      <c r="C2999" s="87"/>
      <c r="D2999" s="89"/>
      <c r="R2999" s="89"/>
      <c r="S2999" s="89"/>
      <c r="T2999" s="89"/>
    </row>
    <row r="3000" spans="2:20" s="86" customFormat="1" ht="10.199999999999999">
      <c r="B3000" s="87"/>
      <c r="C3000" s="87"/>
      <c r="D3000" s="89"/>
      <c r="R3000" s="89"/>
      <c r="S3000" s="89"/>
      <c r="T3000" s="89"/>
    </row>
    <row r="3001" spans="2:20" s="86" customFormat="1" ht="10.199999999999999">
      <c r="B3001" s="87"/>
      <c r="C3001" s="87"/>
      <c r="D3001" s="89"/>
      <c r="R3001" s="89"/>
      <c r="S3001" s="89"/>
      <c r="T3001" s="89"/>
    </row>
    <row r="3002" spans="2:20" s="86" customFormat="1" ht="10.199999999999999">
      <c r="B3002" s="87"/>
      <c r="C3002" s="87"/>
      <c r="D3002" s="89"/>
      <c r="R3002" s="89"/>
      <c r="S3002" s="89"/>
      <c r="T3002" s="89"/>
    </row>
    <row r="3003" spans="2:20" s="86" customFormat="1" ht="10.199999999999999">
      <c r="B3003" s="87"/>
      <c r="C3003" s="87"/>
      <c r="D3003" s="89"/>
      <c r="R3003" s="89"/>
      <c r="S3003" s="89"/>
      <c r="T3003" s="89"/>
    </row>
    <row r="3004" spans="2:20" s="86" customFormat="1" ht="10.199999999999999">
      <c r="B3004" s="87"/>
      <c r="C3004" s="87"/>
      <c r="D3004" s="89"/>
      <c r="R3004" s="89"/>
      <c r="S3004" s="89"/>
      <c r="T3004" s="89"/>
    </row>
    <row r="3005" spans="2:20" s="86" customFormat="1" ht="10.199999999999999">
      <c r="B3005" s="87"/>
      <c r="C3005" s="87"/>
      <c r="D3005" s="89"/>
      <c r="R3005" s="89"/>
      <c r="S3005" s="89"/>
      <c r="T3005" s="89"/>
    </row>
    <row r="3006" spans="2:20" s="86" customFormat="1" ht="10.199999999999999">
      <c r="B3006" s="87"/>
      <c r="C3006" s="87"/>
      <c r="D3006" s="89"/>
      <c r="R3006" s="89"/>
      <c r="S3006" s="89"/>
      <c r="T3006" s="89"/>
    </row>
    <row r="3007" spans="2:20" s="86" customFormat="1" ht="10.199999999999999">
      <c r="B3007" s="87"/>
      <c r="C3007" s="87"/>
      <c r="D3007" s="89"/>
      <c r="R3007" s="89"/>
      <c r="S3007" s="89"/>
      <c r="T3007" s="89"/>
    </row>
    <row r="3008" spans="2:20" s="86" customFormat="1" ht="10.199999999999999">
      <c r="B3008" s="87"/>
      <c r="C3008" s="87"/>
      <c r="D3008" s="89"/>
      <c r="R3008" s="89"/>
      <c r="S3008" s="89"/>
      <c r="T3008" s="89"/>
    </row>
    <row r="3009" spans="2:20" s="86" customFormat="1" ht="10.199999999999999">
      <c r="B3009" s="87"/>
      <c r="C3009" s="87"/>
      <c r="D3009" s="89"/>
      <c r="R3009" s="89"/>
      <c r="S3009" s="89"/>
      <c r="T3009" s="89"/>
    </row>
    <row r="3010" spans="2:20" s="86" customFormat="1" ht="10.199999999999999">
      <c r="B3010" s="87"/>
      <c r="C3010" s="87"/>
      <c r="D3010" s="89"/>
      <c r="R3010" s="89"/>
      <c r="S3010" s="89"/>
      <c r="T3010" s="89"/>
    </row>
    <row r="3011" spans="2:20" s="86" customFormat="1" ht="10.199999999999999">
      <c r="B3011" s="87"/>
      <c r="C3011" s="87"/>
      <c r="D3011" s="89"/>
      <c r="R3011" s="89"/>
      <c r="S3011" s="89"/>
      <c r="T3011" s="89"/>
    </row>
    <row r="3012" spans="2:20" s="86" customFormat="1" ht="10.199999999999999">
      <c r="B3012" s="87"/>
      <c r="C3012" s="87"/>
      <c r="D3012" s="89"/>
      <c r="R3012" s="89"/>
      <c r="S3012" s="89"/>
      <c r="T3012" s="89"/>
    </row>
    <row r="3013" spans="2:20" s="86" customFormat="1" ht="10.199999999999999">
      <c r="B3013" s="87"/>
      <c r="C3013" s="87"/>
      <c r="D3013" s="89"/>
      <c r="R3013" s="89"/>
      <c r="S3013" s="89"/>
      <c r="T3013" s="89"/>
    </row>
    <row r="3014" spans="2:20" s="86" customFormat="1" ht="10.199999999999999">
      <c r="B3014" s="87"/>
      <c r="C3014" s="87"/>
      <c r="D3014" s="89"/>
      <c r="R3014" s="89"/>
      <c r="S3014" s="89"/>
      <c r="T3014" s="89"/>
    </row>
    <row r="3015" spans="2:20" s="86" customFormat="1" ht="10.199999999999999">
      <c r="B3015" s="87"/>
      <c r="C3015" s="87"/>
      <c r="D3015" s="89"/>
      <c r="R3015" s="89"/>
      <c r="S3015" s="89"/>
      <c r="T3015" s="89"/>
    </row>
    <row r="3016" spans="2:20" s="86" customFormat="1" ht="10.199999999999999">
      <c r="B3016" s="87"/>
      <c r="C3016" s="87"/>
      <c r="D3016" s="89"/>
      <c r="R3016" s="89"/>
      <c r="S3016" s="89"/>
      <c r="T3016" s="89"/>
    </row>
    <row r="3017" spans="2:20" s="86" customFormat="1" ht="10.199999999999999">
      <c r="B3017" s="87"/>
      <c r="C3017" s="87"/>
      <c r="D3017" s="89"/>
      <c r="R3017" s="89"/>
      <c r="S3017" s="89"/>
      <c r="T3017" s="89"/>
    </row>
    <row r="3018" spans="2:20" s="86" customFormat="1" ht="10.199999999999999">
      <c r="B3018" s="87"/>
      <c r="C3018" s="87"/>
      <c r="D3018" s="89"/>
      <c r="R3018" s="89"/>
      <c r="S3018" s="89"/>
      <c r="T3018" s="89"/>
    </row>
    <row r="3019" spans="2:20" s="86" customFormat="1" ht="10.199999999999999">
      <c r="B3019" s="87"/>
      <c r="C3019" s="87"/>
      <c r="D3019" s="89"/>
      <c r="R3019" s="89"/>
      <c r="S3019" s="89"/>
      <c r="T3019" s="89"/>
    </row>
    <row r="3020" spans="2:20" s="86" customFormat="1" ht="10.199999999999999">
      <c r="B3020" s="87"/>
      <c r="C3020" s="87"/>
      <c r="D3020" s="89"/>
      <c r="R3020" s="89"/>
      <c r="S3020" s="89"/>
      <c r="T3020" s="89"/>
    </row>
    <row r="3021" spans="2:20" s="86" customFormat="1" ht="10.199999999999999">
      <c r="B3021" s="87"/>
      <c r="C3021" s="87"/>
      <c r="D3021" s="89"/>
      <c r="R3021" s="89"/>
      <c r="S3021" s="89"/>
      <c r="T3021" s="89"/>
    </row>
    <row r="3022" spans="2:20" s="86" customFormat="1" ht="10.199999999999999">
      <c r="B3022" s="87"/>
      <c r="C3022" s="87"/>
      <c r="D3022" s="89"/>
      <c r="R3022" s="89"/>
      <c r="S3022" s="89"/>
      <c r="T3022" s="89"/>
    </row>
    <row r="3023" spans="2:20" s="86" customFormat="1" ht="10.199999999999999">
      <c r="B3023" s="87"/>
      <c r="C3023" s="87"/>
      <c r="D3023" s="89"/>
      <c r="R3023" s="89"/>
      <c r="S3023" s="89"/>
      <c r="T3023" s="89"/>
    </row>
    <row r="3024" spans="2:20" s="86" customFormat="1" ht="10.199999999999999">
      <c r="B3024" s="87"/>
      <c r="C3024" s="87"/>
      <c r="D3024" s="89"/>
      <c r="R3024" s="89"/>
      <c r="S3024" s="89"/>
      <c r="T3024" s="89"/>
    </row>
    <row r="3025" spans="2:20" s="86" customFormat="1" ht="10.199999999999999">
      <c r="B3025" s="87"/>
      <c r="C3025" s="87"/>
      <c r="D3025" s="89"/>
      <c r="R3025" s="89"/>
      <c r="S3025" s="89"/>
      <c r="T3025" s="89"/>
    </row>
    <row r="3026" spans="2:20" s="86" customFormat="1" ht="10.199999999999999">
      <c r="B3026" s="87"/>
      <c r="C3026" s="87"/>
      <c r="D3026" s="89"/>
      <c r="R3026" s="89"/>
      <c r="S3026" s="89"/>
      <c r="T3026" s="89"/>
    </row>
    <row r="3027" spans="2:20" s="86" customFormat="1" ht="10.199999999999999">
      <c r="B3027" s="87"/>
      <c r="C3027" s="87"/>
      <c r="D3027" s="89"/>
      <c r="R3027" s="89"/>
      <c r="S3027" s="89"/>
      <c r="T3027" s="89"/>
    </row>
    <row r="3028" spans="2:20" s="86" customFormat="1" ht="10.199999999999999">
      <c r="B3028" s="87"/>
      <c r="C3028" s="87"/>
      <c r="D3028" s="89"/>
      <c r="R3028" s="89"/>
      <c r="S3028" s="89"/>
      <c r="T3028" s="89"/>
    </row>
    <row r="3029" spans="2:20" s="86" customFormat="1" ht="10.199999999999999">
      <c r="B3029" s="87"/>
      <c r="C3029" s="87"/>
      <c r="D3029" s="89"/>
      <c r="R3029" s="89"/>
      <c r="S3029" s="89"/>
      <c r="T3029" s="89"/>
    </row>
    <row r="3030" spans="2:20" s="86" customFormat="1" ht="10.199999999999999">
      <c r="B3030" s="87"/>
      <c r="C3030" s="87"/>
      <c r="D3030" s="89"/>
      <c r="R3030" s="89"/>
      <c r="S3030" s="89"/>
      <c r="T3030" s="89"/>
    </row>
    <row r="3031" spans="2:20" s="86" customFormat="1" ht="10.199999999999999">
      <c r="B3031" s="87"/>
      <c r="C3031" s="87"/>
      <c r="D3031" s="89"/>
      <c r="R3031" s="89"/>
      <c r="S3031" s="89"/>
      <c r="T3031" s="89"/>
    </row>
    <row r="3032" spans="2:20" s="86" customFormat="1" ht="10.199999999999999">
      <c r="B3032" s="87"/>
      <c r="C3032" s="87"/>
      <c r="D3032" s="89"/>
      <c r="R3032" s="89"/>
      <c r="S3032" s="89"/>
      <c r="T3032" s="89"/>
    </row>
    <row r="3033" spans="2:20" s="86" customFormat="1" ht="10.199999999999999">
      <c r="B3033" s="87"/>
      <c r="C3033" s="87"/>
      <c r="D3033" s="89"/>
      <c r="R3033" s="89"/>
      <c r="S3033" s="89"/>
      <c r="T3033" s="89"/>
    </row>
    <row r="3034" spans="2:20" s="86" customFormat="1" ht="10.199999999999999">
      <c r="B3034" s="87"/>
      <c r="C3034" s="87"/>
      <c r="D3034" s="89"/>
      <c r="R3034" s="89"/>
      <c r="S3034" s="89"/>
      <c r="T3034" s="89"/>
    </row>
    <row r="3035" spans="2:20" s="86" customFormat="1" ht="10.199999999999999">
      <c r="B3035" s="87"/>
      <c r="C3035" s="87"/>
      <c r="D3035" s="89"/>
      <c r="R3035" s="89"/>
      <c r="S3035" s="89"/>
      <c r="T3035" s="89"/>
    </row>
    <row r="3036" spans="2:20" s="86" customFormat="1" ht="10.199999999999999">
      <c r="B3036" s="87"/>
      <c r="C3036" s="87"/>
      <c r="D3036" s="89"/>
      <c r="R3036" s="89"/>
      <c r="S3036" s="89"/>
      <c r="T3036" s="89"/>
    </row>
    <row r="3037" spans="2:20" s="86" customFormat="1" ht="10.199999999999999">
      <c r="B3037" s="87"/>
      <c r="C3037" s="87"/>
      <c r="D3037" s="89"/>
      <c r="R3037" s="89"/>
      <c r="S3037" s="89"/>
      <c r="T3037" s="89"/>
    </row>
    <row r="3038" spans="2:20" s="86" customFormat="1" ht="10.199999999999999">
      <c r="B3038" s="87"/>
      <c r="C3038" s="87"/>
      <c r="D3038" s="89"/>
      <c r="R3038" s="89"/>
      <c r="S3038" s="89"/>
      <c r="T3038" s="89"/>
    </row>
    <row r="3039" spans="2:20" s="86" customFormat="1" ht="10.199999999999999">
      <c r="B3039" s="87"/>
      <c r="C3039" s="87"/>
      <c r="D3039" s="89"/>
      <c r="R3039" s="89"/>
      <c r="S3039" s="89"/>
      <c r="T3039" s="89"/>
    </row>
    <row r="3040" spans="2:20" s="86" customFormat="1" ht="10.199999999999999">
      <c r="B3040" s="87"/>
      <c r="C3040" s="87"/>
      <c r="D3040" s="89"/>
      <c r="R3040" s="89"/>
      <c r="S3040" s="89"/>
      <c r="T3040" s="89"/>
    </row>
    <row r="3041" spans="2:20" s="86" customFormat="1" ht="10.199999999999999">
      <c r="B3041" s="87"/>
      <c r="C3041" s="87"/>
      <c r="D3041" s="89"/>
      <c r="R3041" s="89"/>
      <c r="S3041" s="89"/>
      <c r="T3041" s="89"/>
    </row>
    <row r="3042" spans="2:20" s="86" customFormat="1" ht="10.199999999999999">
      <c r="B3042" s="87"/>
      <c r="C3042" s="87"/>
      <c r="D3042" s="89"/>
      <c r="R3042" s="89"/>
      <c r="S3042" s="89"/>
      <c r="T3042" s="89"/>
    </row>
    <row r="3043" spans="2:20" s="86" customFormat="1" ht="10.199999999999999">
      <c r="B3043" s="87"/>
      <c r="C3043" s="87"/>
      <c r="D3043" s="89"/>
      <c r="R3043" s="89"/>
      <c r="S3043" s="89"/>
      <c r="T3043" s="89"/>
    </row>
    <row r="3044" spans="2:20" s="86" customFormat="1" ht="10.199999999999999">
      <c r="B3044" s="87"/>
      <c r="C3044" s="87"/>
      <c r="D3044" s="89"/>
      <c r="R3044" s="89"/>
      <c r="S3044" s="89"/>
      <c r="T3044" s="89"/>
    </row>
    <row r="3045" spans="2:20" s="86" customFormat="1" ht="10.199999999999999">
      <c r="B3045" s="87"/>
      <c r="C3045" s="87"/>
      <c r="D3045" s="89"/>
      <c r="R3045" s="89"/>
      <c r="S3045" s="89"/>
      <c r="T3045" s="89"/>
    </row>
    <row r="3046" spans="2:20" s="86" customFormat="1" ht="10.199999999999999">
      <c r="B3046" s="87"/>
      <c r="C3046" s="87"/>
      <c r="D3046" s="89"/>
      <c r="R3046" s="89"/>
      <c r="S3046" s="89"/>
      <c r="T3046" s="89"/>
    </row>
    <row r="3047" spans="2:20" s="86" customFormat="1" ht="10.199999999999999">
      <c r="B3047" s="87"/>
      <c r="C3047" s="87"/>
      <c r="D3047" s="89"/>
      <c r="R3047" s="89"/>
      <c r="S3047" s="89"/>
      <c r="T3047" s="89"/>
    </row>
    <row r="3048" spans="2:20" s="86" customFormat="1" ht="10.199999999999999">
      <c r="B3048" s="87"/>
      <c r="C3048" s="87"/>
      <c r="D3048" s="89"/>
      <c r="R3048" s="89"/>
      <c r="S3048" s="89"/>
      <c r="T3048" s="89"/>
    </row>
    <row r="3049" spans="2:20" s="86" customFormat="1" ht="10.199999999999999">
      <c r="B3049" s="87"/>
      <c r="C3049" s="87"/>
      <c r="D3049" s="89"/>
      <c r="R3049" s="89"/>
      <c r="S3049" s="89"/>
      <c r="T3049" s="89"/>
    </row>
    <row r="3050" spans="2:20" s="86" customFormat="1" ht="10.199999999999999">
      <c r="B3050" s="87"/>
      <c r="C3050" s="87"/>
      <c r="D3050" s="89"/>
      <c r="R3050" s="89"/>
      <c r="S3050" s="89"/>
      <c r="T3050" s="89"/>
    </row>
    <row r="3051" spans="2:20" s="86" customFormat="1" ht="10.199999999999999">
      <c r="B3051" s="87"/>
      <c r="C3051" s="87"/>
      <c r="D3051" s="89"/>
      <c r="R3051" s="89"/>
      <c r="S3051" s="89"/>
      <c r="T3051" s="89"/>
    </row>
    <row r="3052" spans="2:20" s="86" customFormat="1" ht="10.199999999999999">
      <c r="B3052" s="87"/>
      <c r="C3052" s="87"/>
      <c r="D3052" s="89"/>
      <c r="R3052" s="89"/>
      <c r="S3052" s="89"/>
      <c r="T3052" s="89"/>
    </row>
    <row r="3053" spans="2:20" s="86" customFormat="1" ht="10.199999999999999">
      <c r="B3053" s="87"/>
      <c r="C3053" s="87"/>
      <c r="D3053" s="89"/>
      <c r="R3053" s="89"/>
      <c r="S3053" s="89"/>
      <c r="T3053" s="89"/>
    </row>
    <row r="3054" spans="2:20" s="86" customFormat="1" ht="10.199999999999999">
      <c r="B3054" s="87"/>
      <c r="C3054" s="87"/>
      <c r="D3054" s="89"/>
      <c r="R3054" s="89"/>
      <c r="S3054" s="89"/>
      <c r="T3054" s="89"/>
    </row>
    <row r="3055" spans="2:20" s="86" customFormat="1" ht="10.199999999999999">
      <c r="B3055" s="87"/>
      <c r="C3055" s="87"/>
      <c r="D3055" s="89"/>
      <c r="R3055" s="89"/>
      <c r="S3055" s="89"/>
      <c r="T3055" s="89"/>
    </row>
    <row r="3056" spans="2:20" s="86" customFormat="1" ht="10.199999999999999">
      <c r="B3056" s="87"/>
      <c r="C3056" s="87"/>
      <c r="D3056" s="89"/>
      <c r="R3056" s="89"/>
      <c r="S3056" s="89"/>
      <c r="T3056" s="89"/>
    </row>
    <row r="3057" spans="2:20" s="86" customFormat="1" ht="10.199999999999999">
      <c r="B3057" s="87"/>
      <c r="C3057" s="87"/>
      <c r="D3057" s="89"/>
      <c r="R3057" s="89"/>
      <c r="S3057" s="89"/>
      <c r="T3057" s="89"/>
    </row>
    <row r="3058" spans="2:20" s="86" customFormat="1" ht="10.199999999999999">
      <c r="B3058" s="87"/>
      <c r="C3058" s="87"/>
      <c r="D3058" s="89"/>
      <c r="R3058" s="89"/>
      <c r="S3058" s="89"/>
      <c r="T3058" s="89"/>
    </row>
    <row r="3059" spans="2:20" s="86" customFormat="1" ht="10.199999999999999">
      <c r="B3059" s="87"/>
      <c r="C3059" s="87"/>
      <c r="D3059" s="89"/>
      <c r="R3059" s="89"/>
      <c r="S3059" s="89"/>
      <c r="T3059" s="89"/>
    </row>
    <row r="3060" spans="2:20" s="86" customFormat="1" ht="10.199999999999999">
      <c r="B3060" s="87"/>
      <c r="C3060" s="87"/>
      <c r="D3060" s="89"/>
      <c r="R3060" s="89"/>
      <c r="S3060" s="89"/>
      <c r="T3060" s="89"/>
    </row>
    <row r="3061" spans="2:20" s="86" customFormat="1" ht="10.199999999999999">
      <c r="B3061" s="87"/>
      <c r="C3061" s="87"/>
      <c r="D3061" s="89"/>
      <c r="R3061" s="89"/>
      <c r="S3061" s="89"/>
      <c r="T3061" s="89"/>
    </row>
    <row r="3062" spans="2:20" s="86" customFormat="1" ht="10.199999999999999">
      <c r="B3062" s="87"/>
      <c r="C3062" s="87"/>
      <c r="D3062" s="89"/>
      <c r="R3062" s="89"/>
      <c r="S3062" s="89"/>
      <c r="T3062" s="89"/>
    </row>
    <row r="3063" spans="2:20" s="86" customFormat="1" ht="10.199999999999999">
      <c r="B3063" s="87"/>
      <c r="C3063" s="87"/>
      <c r="D3063" s="89"/>
      <c r="R3063" s="89"/>
      <c r="S3063" s="89"/>
      <c r="T3063" s="89"/>
    </row>
    <row r="3064" spans="2:20" s="86" customFormat="1" ht="10.199999999999999">
      <c r="B3064" s="87"/>
      <c r="C3064" s="87"/>
      <c r="D3064" s="89"/>
      <c r="R3064" s="89"/>
      <c r="S3064" s="89"/>
      <c r="T3064" s="89"/>
    </row>
    <row r="3065" spans="2:20" s="86" customFormat="1" ht="10.199999999999999">
      <c r="B3065" s="87"/>
      <c r="C3065" s="87"/>
      <c r="D3065" s="89"/>
      <c r="R3065" s="89"/>
      <c r="S3065" s="89"/>
      <c r="T3065" s="89"/>
    </row>
    <row r="3066" spans="2:20" s="86" customFormat="1" ht="10.199999999999999">
      <c r="B3066" s="87"/>
      <c r="C3066" s="87"/>
      <c r="D3066" s="89"/>
      <c r="R3066" s="89"/>
      <c r="S3066" s="89"/>
      <c r="T3066" s="89"/>
    </row>
    <row r="3067" spans="2:20" s="86" customFormat="1" ht="10.199999999999999">
      <c r="B3067" s="87"/>
      <c r="C3067" s="87"/>
      <c r="D3067" s="89"/>
      <c r="R3067" s="89"/>
      <c r="S3067" s="89"/>
      <c r="T3067" s="89"/>
    </row>
    <row r="3068" spans="2:20" s="86" customFormat="1" ht="10.199999999999999">
      <c r="B3068" s="87"/>
      <c r="C3068" s="87"/>
      <c r="D3068" s="89"/>
      <c r="R3068" s="89"/>
      <c r="S3068" s="89"/>
      <c r="T3068" s="89"/>
    </row>
    <row r="3069" spans="2:20" s="86" customFormat="1" ht="10.199999999999999">
      <c r="B3069" s="87"/>
      <c r="C3069" s="87"/>
      <c r="D3069" s="89"/>
      <c r="R3069" s="89"/>
      <c r="S3069" s="89"/>
      <c r="T3069" s="89"/>
    </row>
    <row r="3070" spans="2:20" s="86" customFormat="1" ht="10.199999999999999">
      <c r="B3070" s="87"/>
      <c r="C3070" s="87"/>
      <c r="D3070" s="89"/>
      <c r="R3070" s="89"/>
      <c r="S3070" s="89"/>
      <c r="T3070" s="89"/>
    </row>
    <row r="3071" spans="2:20" s="86" customFormat="1" ht="10.199999999999999">
      <c r="B3071" s="87"/>
      <c r="C3071" s="87"/>
      <c r="D3071" s="89"/>
      <c r="R3071" s="89"/>
      <c r="S3071" s="89"/>
      <c r="T3071" s="89"/>
    </row>
    <row r="3072" spans="2:20" s="86" customFormat="1" ht="10.199999999999999">
      <c r="B3072" s="87"/>
      <c r="C3072" s="87"/>
      <c r="D3072" s="89"/>
      <c r="R3072" s="89"/>
      <c r="S3072" s="89"/>
      <c r="T3072" s="89"/>
    </row>
    <row r="3073" spans="2:20" s="86" customFormat="1" ht="10.199999999999999">
      <c r="B3073" s="87"/>
      <c r="C3073" s="87"/>
      <c r="D3073" s="89"/>
      <c r="R3073" s="89"/>
      <c r="S3073" s="89"/>
      <c r="T3073" s="89"/>
    </row>
    <row r="3074" spans="2:20" s="86" customFormat="1" ht="10.199999999999999">
      <c r="B3074" s="87"/>
      <c r="C3074" s="87"/>
      <c r="D3074" s="89"/>
      <c r="R3074" s="89"/>
      <c r="S3074" s="89"/>
      <c r="T3074" s="89"/>
    </row>
    <row r="3075" spans="2:20" s="86" customFormat="1" ht="10.199999999999999">
      <c r="B3075" s="87"/>
      <c r="C3075" s="87"/>
      <c r="D3075" s="89"/>
      <c r="R3075" s="89"/>
      <c r="S3075" s="89"/>
      <c r="T3075" s="89"/>
    </row>
    <row r="3076" spans="2:20" s="86" customFormat="1" ht="10.199999999999999">
      <c r="B3076" s="87"/>
      <c r="C3076" s="87"/>
      <c r="D3076" s="89"/>
      <c r="R3076" s="89"/>
      <c r="S3076" s="89"/>
      <c r="T3076" s="89"/>
    </row>
    <row r="3077" spans="2:20" s="86" customFormat="1" ht="10.199999999999999">
      <c r="B3077" s="87"/>
      <c r="C3077" s="87"/>
      <c r="D3077" s="89"/>
      <c r="R3077" s="89"/>
      <c r="S3077" s="89"/>
      <c r="T3077" s="89"/>
    </row>
    <row r="3078" spans="2:20" s="86" customFormat="1" ht="10.199999999999999">
      <c r="B3078" s="87"/>
      <c r="C3078" s="87"/>
      <c r="D3078" s="89"/>
      <c r="R3078" s="89"/>
      <c r="S3078" s="89"/>
      <c r="T3078" s="89"/>
    </row>
    <row r="3079" spans="2:20" s="86" customFormat="1" ht="10.199999999999999">
      <c r="B3079" s="87"/>
      <c r="C3079" s="87"/>
      <c r="D3079" s="89"/>
      <c r="R3079" s="89"/>
      <c r="S3079" s="89"/>
      <c r="T3079" s="89"/>
    </row>
    <row r="3080" spans="2:20" s="86" customFormat="1" ht="10.199999999999999">
      <c r="B3080" s="87"/>
      <c r="C3080" s="87"/>
      <c r="D3080" s="89"/>
      <c r="R3080" s="89"/>
      <c r="S3080" s="89"/>
      <c r="T3080" s="89"/>
    </row>
    <row r="3081" spans="2:20" s="86" customFormat="1" ht="10.199999999999999">
      <c r="B3081" s="87"/>
      <c r="C3081" s="87"/>
      <c r="D3081" s="89"/>
      <c r="R3081" s="89"/>
      <c r="S3081" s="89"/>
      <c r="T3081" s="89"/>
    </row>
    <row r="3082" spans="2:20" s="86" customFormat="1" ht="10.199999999999999">
      <c r="B3082" s="87"/>
      <c r="C3082" s="87"/>
      <c r="D3082" s="89"/>
      <c r="R3082" s="89"/>
      <c r="S3082" s="89"/>
      <c r="T3082" s="89"/>
    </row>
    <row r="3083" spans="2:20" s="86" customFormat="1" ht="10.199999999999999">
      <c r="B3083" s="87"/>
      <c r="C3083" s="87"/>
      <c r="D3083" s="89"/>
      <c r="R3083" s="89"/>
      <c r="S3083" s="89"/>
      <c r="T3083" s="89"/>
    </row>
    <row r="3084" spans="2:20" s="86" customFormat="1" ht="10.199999999999999">
      <c r="B3084" s="87"/>
      <c r="C3084" s="87"/>
      <c r="D3084" s="89"/>
      <c r="R3084" s="89"/>
      <c r="S3084" s="89"/>
      <c r="T3084" s="89"/>
    </row>
    <row r="3085" spans="2:20" s="86" customFormat="1" ht="10.199999999999999">
      <c r="B3085" s="87"/>
      <c r="C3085" s="87"/>
      <c r="D3085" s="89"/>
      <c r="R3085" s="89"/>
      <c r="S3085" s="89"/>
      <c r="T3085" s="89"/>
    </row>
    <row r="3086" spans="2:20" s="86" customFormat="1" ht="10.199999999999999">
      <c r="B3086" s="87"/>
      <c r="C3086" s="87"/>
      <c r="D3086" s="89"/>
      <c r="R3086" s="89"/>
      <c r="S3086" s="89"/>
      <c r="T3086" s="89"/>
    </row>
    <row r="3087" spans="2:20" s="86" customFormat="1" ht="10.199999999999999">
      <c r="B3087" s="87"/>
      <c r="C3087" s="87"/>
      <c r="D3087" s="89"/>
      <c r="R3087" s="89"/>
      <c r="S3087" s="89"/>
      <c r="T3087" s="89"/>
    </row>
    <row r="3088" spans="2:20" s="86" customFormat="1" ht="10.199999999999999">
      <c r="B3088" s="87"/>
      <c r="C3088" s="87"/>
      <c r="D3088" s="89"/>
      <c r="R3088" s="89"/>
      <c r="S3088" s="89"/>
      <c r="T3088" s="89"/>
    </row>
    <row r="3089" spans="2:20" s="86" customFormat="1" ht="10.199999999999999">
      <c r="B3089" s="87"/>
      <c r="C3089" s="87"/>
      <c r="D3089" s="89"/>
      <c r="R3089" s="89"/>
      <c r="S3089" s="89"/>
      <c r="T3089" s="89"/>
    </row>
    <row r="3090" spans="2:20" s="86" customFormat="1" ht="10.199999999999999">
      <c r="B3090" s="87"/>
      <c r="C3090" s="87"/>
      <c r="D3090" s="89"/>
      <c r="R3090" s="89"/>
      <c r="S3090" s="89"/>
      <c r="T3090" s="89"/>
    </row>
    <row r="3091" spans="2:20" s="86" customFormat="1" ht="10.199999999999999">
      <c r="B3091" s="87"/>
      <c r="C3091" s="87"/>
      <c r="D3091" s="89"/>
      <c r="R3091" s="89"/>
      <c r="S3091" s="89"/>
      <c r="T3091" s="89"/>
    </row>
    <row r="3092" spans="2:20" s="86" customFormat="1" ht="10.199999999999999">
      <c r="B3092" s="87"/>
      <c r="C3092" s="87"/>
      <c r="D3092" s="89"/>
      <c r="R3092" s="89"/>
      <c r="S3092" s="89"/>
      <c r="T3092" s="89"/>
    </row>
    <row r="3093" spans="2:20" s="86" customFormat="1" ht="10.199999999999999">
      <c r="B3093" s="87"/>
      <c r="C3093" s="87"/>
      <c r="D3093" s="89"/>
      <c r="R3093" s="89"/>
      <c r="S3093" s="89"/>
      <c r="T3093" s="89"/>
    </row>
    <row r="3094" spans="2:20" s="86" customFormat="1" ht="10.199999999999999">
      <c r="B3094" s="87"/>
      <c r="C3094" s="87"/>
      <c r="D3094" s="89"/>
      <c r="R3094" s="89"/>
      <c r="S3094" s="89"/>
      <c r="T3094" s="89"/>
    </row>
    <row r="3095" spans="2:20" s="86" customFormat="1" ht="10.199999999999999">
      <c r="B3095" s="87"/>
      <c r="C3095" s="87"/>
      <c r="D3095" s="89"/>
      <c r="R3095" s="89"/>
      <c r="S3095" s="89"/>
      <c r="T3095" s="89"/>
    </row>
    <row r="3096" spans="2:20" s="86" customFormat="1" ht="10.199999999999999">
      <c r="B3096" s="87"/>
      <c r="C3096" s="87"/>
      <c r="D3096" s="89"/>
      <c r="R3096" s="89"/>
      <c r="S3096" s="89"/>
      <c r="T3096" s="89"/>
    </row>
    <row r="3097" spans="2:20" s="86" customFormat="1" ht="10.199999999999999">
      <c r="B3097" s="87"/>
      <c r="C3097" s="87"/>
      <c r="D3097" s="89"/>
      <c r="R3097" s="89"/>
      <c r="S3097" s="89"/>
      <c r="T3097" s="89"/>
    </row>
    <row r="3098" spans="2:20" s="86" customFormat="1" ht="10.199999999999999">
      <c r="B3098" s="87"/>
      <c r="C3098" s="87"/>
      <c r="D3098" s="89"/>
      <c r="R3098" s="89"/>
      <c r="S3098" s="89"/>
      <c r="T3098" s="89"/>
    </row>
    <row r="3099" spans="2:20" s="86" customFormat="1" ht="10.199999999999999">
      <c r="B3099" s="87"/>
      <c r="C3099" s="87"/>
      <c r="D3099" s="89"/>
      <c r="R3099" s="89"/>
      <c r="S3099" s="89"/>
      <c r="T3099" s="89"/>
    </row>
    <row r="3100" spans="2:20" s="86" customFormat="1" ht="10.199999999999999">
      <c r="B3100" s="87"/>
      <c r="C3100" s="87"/>
      <c r="D3100" s="89"/>
      <c r="R3100" s="89"/>
      <c r="S3100" s="89"/>
      <c r="T3100" s="89"/>
    </row>
    <row r="3101" spans="2:20" s="86" customFormat="1" ht="10.199999999999999">
      <c r="B3101" s="87"/>
      <c r="C3101" s="87"/>
      <c r="D3101" s="89"/>
      <c r="R3101" s="89"/>
      <c r="S3101" s="89"/>
      <c r="T3101" s="89"/>
    </row>
    <row r="3102" spans="2:20" s="86" customFormat="1" ht="10.199999999999999">
      <c r="B3102" s="87"/>
      <c r="C3102" s="87"/>
      <c r="D3102" s="89"/>
      <c r="R3102" s="89"/>
      <c r="S3102" s="89"/>
      <c r="T3102" s="89"/>
    </row>
    <row r="3103" spans="2:20" s="86" customFormat="1" ht="10.199999999999999">
      <c r="B3103" s="87"/>
      <c r="C3103" s="87"/>
      <c r="D3103" s="89"/>
      <c r="R3103" s="89"/>
      <c r="S3103" s="89"/>
      <c r="T3103" s="89"/>
    </row>
    <row r="3104" spans="2:20" s="86" customFormat="1" ht="10.199999999999999">
      <c r="B3104" s="87"/>
      <c r="C3104" s="87"/>
      <c r="D3104" s="89"/>
      <c r="R3104" s="89"/>
      <c r="S3104" s="89"/>
      <c r="T3104" s="89"/>
    </row>
    <row r="3105" spans="2:20" s="86" customFormat="1" ht="10.199999999999999">
      <c r="B3105" s="87"/>
      <c r="C3105" s="87"/>
      <c r="D3105" s="89"/>
      <c r="R3105" s="89"/>
      <c r="S3105" s="89"/>
      <c r="T3105" s="89"/>
    </row>
    <row r="3106" spans="2:20" s="86" customFormat="1" ht="10.199999999999999">
      <c r="B3106" s="87"/>
      <c r="C3106" s="87"/>
      <c r="D3106" s="89"/>
      <c r="R3106" s="89"/>
      <c r="S3106" s="89"/>
      <c r="T3106" s="89"/>
    </row>
    <row r="3107" spans="2:20" s="86" customFormat="1" ht="10.199999999999999">
      <c r="B3107" s="87"/>
      <c r="C3107" s="87"/>
      <c r="D3107" s="89"/>
      <c r="R3107" s="89"/>
      <c r="S3107" s="89"/>
      <c r="T3107" s="89"/>
    </row>
    <row r="3108" spans="2:20" s="86" customFormat="1" ht="10.199999999999999">
      <c r="B3108" s="87"/>
      <c r="C3108" s="87"/>
      <c r="D3108" s="89"/>
      <c r="R3108" s="89"/>
      <c r="S3108" s="89"/>
      <c r="T3108" s="89"/>
    </row>
    <row r="3109" spans="2:20" s="86" customFormat="1" ht="10.199999999999999">
      <c r="B3109" s="87"/>
      <c r="C3109" s="87"/>
      <c r="D3109" s="89"/>
      <c r="R3109" s="89"/>
      <c r="S3109" s="89"/>
      <c r="T3109" s="89"/>
    </row>
    <row r="3110" spans="2:20" s="86" customFormat="1" ht="10.199999999999999">
      <c r="B3110" s="87"/>
      <c r="C3110" s="87"/>
      <c r="D3110" s="89"/>
      <c r="R3110" s="89"/>
      <c r="S3110" s="89"/>
      <c r="T3110" s="89"/>
    </row>
    <row r="3111" spans="2:20" s="86" customFormat="1" ht="10.199999999999999">
      <c r="B3111" s="87"/>
      <c r="C3111" s="87"/>
      <c r="D3111" s="89"/>
      <c r="R3111" s="89"/>
      <c r="S3111" s="89"/>
      <c r="T3111" s="89"/>
    </row>
    <row r="3112" spans="2:20" s="86" customFormat="1" ht="10.199999999999999">
      <c r="B3112" s="87"/>
      <c r="C3112" s="87"/>
      <c r="D3112" s="89"/>
      <c r="R3112" s="89"/>
      <c r="S3112" s="89"/>
      <c r="T3112" s="89"/>
    </row>
    <row r="3113" spans="2:20" s="86" customFormat="1" ht="10.199999999999999">
      <c r="B3113" s="87"/>
      <c r="C3113" s="87"/>
      <c r="D3113" s="89"/>
      <c r="R3113" s="89"/>
      <c r="S3113" s="89"/>
      <c r="T3113" s="89"/>
    </row>
    <row r="3114" spans="2:20" s="86" customFormat="1" ht="10.199999999999999">
      <c r="B3114" s="87"/>
      <c r="C3114" s="87"/>
      <c r="D3114" s="89"/>
      <c r="R3114" s="89"/>
      <c r="S3114" s="89"/>
      <c r="T3114" s="89"/>
    </row>
    <row r="3115" spans="2:20" s="86" customFormat="1" ht="10.199999999999999">
      <c r="B3115" s="87"/>
      <c r="C3115" s="87"/>
      <c r="D3115" s="89"/>
      <c r="R3115" s="89"/>
      <c r="S3115" s="89"/>
      <c r="T3115" s="89"/>
    </row>
    <row r="3116" spans="2:20" s="86" customFormat="1" ht="10.199999999999999">
      <c r="B3116" s="87"/>
      <c r="C3116" s="87"/>
      <c r="D3116" s="89"/>
      <c r="R3116" s="89"/>
      <c r="S3116" s="89"/>
      <c r="T3116" s="89"/>
    </row>
    <row r="3117" spans="2:20" s="86" customFormat="1" ht="10.199999999999999">
      <c r="B3117" s="87"/>
      <c r="C3117" s="87"/>
      <c r="D3117" s="89"/>
      <c r="R3117" s="89"/>
      <c r="S3117" s="89"/>
      <c r="T3117" s="89"/>
    </row>
    <row r="3118" spans="2:20" s="86" customFormat="1" ht="10.199999999999999">
      <c r="B3118" s="87"/>
      <c r="C3118" s="87"/>
      <c r="D3118" s="89"/>
      <c r="R3118" s="89"/>
      <c r="S3118" s="89"/>
      <c r="T3118" s="89"/>
    </row>
    <row r="3119" spans="2:20" s="86" customFormat="1" ht="10.199999999999999">
      <c r="B3119" s="87"/>
      <c r="C3119" s="87"/>
      <c r="D3119" s="89"/>
      <c r="R3119" s="89"/>
      <c r="S3119" s="89"/>
      <c r="T3119" s="89"/>
    </row>
    <row r="3120" spans="2:20" s="86" customFormat="1" ht="10.199999999999999">
      <c r="B3120" s="87"/>
      <c r="C3120" s="87"/>
      <c r="D3120" s="89"/>
      <c r="R3120" s="89"/>
      <c r="S3120" s="89"/>
      <c r="T3120" s="89"/>
    </row>
    <row r="3121" spans="2:20" s="86" customFormat="1" ht="10.199999999999999">
      <c r="B3121" s="87"/>
      <c r="C3121" s="87"/>
      <c r="D3121" s="89"/>
      <c r="R3121" s="89"/>
      <c r="S3121" s="89"/>
      <c r="T3121" s="89"/>
    </row>
    <row r="3122" spans="2:20" s="86" customFormat="1" ht="10.199999999999999">
      <c r="B3122" s="87"/>
      <c r="C3122" s="87"/>
      <c r="D3122" s="89"/>
      <c r="R3122" s="89"/>
      <c r="S3122" s="89"/>
      <c r="T3122" s="89"/>
    </row>
    <row r="3123" spans="2:20" s="86" customFormat="1" ht="10.199999999999999">
      <c r="B3123" s="87"/>
      <c r="C3123" s="87"/>
      <c r="D3123" s="89"/>
      <c r="R3123" s="89"/>
      <c r="S3123" s="89"/>
      <c r="T3123" s="89"/>
    </row>
    <row r="3124" spans="2:20" s="86" customFormat="1" ht="10.199999999999999">
      <c r="B3124" s="87"/>
      <c r="C3124" s="87"/>
      <c r="D3124" s="89"/>
      <c r="R3124" s="89"/>
      <c r="S3124" s="89"/>
      <c r="T3124" s="89"/>
    </row>
    <row r="3125" spans="2:20" s="86" customFormat="1" ht="10.199999999999999">
      <c r="B3125" s="87"/>
      <c r="C3125" s="87"/>
      <c r="D3125" s="89"/>
      <c r="R3125" s="89"/>
      <c r="S3125" s="89"/>
      <c r="T3125" s="89"/>
    </row>
    <row r="3126" spans="2:20" s="86" customFormat="1" ht="10.199999999999999">
      <c r="B3126" s="87"/>
      <c r="C3126" s="87"/>
      <c r="D3126" s="89"/>
      <c r="R3126" s="89"/>
      <c r="S3126" s="89"/>
      <c r="T3126" s="89"/>
    </row>
    <row r="3127" spans="2:20" s="86" customFormat="1" ht="10.199999999999999">
      <c r="B3127" s="87"/>
      <c r="C3127" s="87"/>
      <c r="D3127" s="89"/>
      <c r="R3127" s="89"/>
      <c r="S3127" s="89"/>
      <c r="T3127" s="89"/>
    </row>
    <row r="3128" spans="2:20" s="86" customFormat="1" ht="10.199999999999999">
      <c r="B3128" s="87"/>
      <c r="C3128" s="87"/>
      <c r="D3128" s="89"/>
      <c r="R3128" s="89"/>
      <c r="S3128" s="89"/>
      <c r="T3128" s="89"/>
    </row>
    <row r="3129" spans="2:20" s="86" customFormat="1" ht="10.199999999999999">
      <c r="B3129" s="87"/>
      <c r="C3129" s="87"/>
      <c r="D3129" s="89"/>
      <c r="R3129" s="89"/>
      <c r="S3129" s="89"/>
      <c r="T3129" s="89"/>
    </row>
    <row r="3130" spans="2:20" s="86" customFormat="1" ht="10.199999999999999">
      <c r="B3130" s="87"/>
      <c r="C3130" s="87"/>
      <c r="D3130" s="89"/>
      <c r="R3130" s="89"/>
      <c r="S3130" s="89"/>
      <c r="T3130" s="89"/>
    </row>
    <row r="3131" spans="2:20" s="86" customFormat="1" ht="10.199999999999999">
      <c r="B3131" s="87"/>
      <c r="C3131" s="87"/>
      <c r="D3131" s="89"/>
      <c r="R3131" s="89"/>
      <c r="S3131" s="89"/>
      <c r="T3131" s="89"/>
    </row>
    <row r="3132" spans="2:20" s="86" customFormat="1" ht="10.199999999999999">
      <c r="B3132" s="87"/>
      <c r="C3132" s="87"/>
      <c r="D3132" s="89"/>
      <c r="R3132" s="89"/>
      <c r="S3132" s="89"/>
      <c r="T3132" s="89"/>
    </row>
    <row r="3133" spans="2:20" s="86" customFormat="1" ht="10.199999999999999">
      <c r="B3133" s="87"/>
      <c r="C3133" s="87"/>
      <c r="D3133" s="89"/>
      <c r="R3133" s="89"/>
      <c r="S3133" s="89"/>
      <c r="T3133" s="89"/>
    </row>
    <row r="3134" spans="2:20" s="86" customFormat="1" ht="10.199999999999999">
      <c r="B3134" s="87"/>
      <c r="C3134" s="87"/>
      <c r="D3134" s="89"/>
      <c r="R3134" s="89"/>
      <c r="S3134" s="89"/>
      <c r="T3134" s="89"/>
    </row>
    <row r="3135" spans="2:20" s="86" customFormat="1" ht="10.199999999999999">
      <c r="B3135" s="87"/>
      <c r="C3135" s="87"/>
      <c r="D3135" s="89"/>
      <c r="R3135" s="89"/>
      <c r="S3135" s="89"/>
      <c r="T3135" s="89"/>
    </row>
    <row r="3136" spans="2:20" s="86" customFormat="1" ht="10.199999999999999">
      <c r="B3136" s="87"/>
      <c r="C3136" s="87"/>
      <c r="D3136" s="89"/>
      <c r="R3136" s="89"/>
      <c r="S3136" s="89"/>
      <c r="T3136" s="89"/>
    </row>
    <row r="3137" spans="2:20" s="86" customFormat="1" ht="10.199999999999999">
      <c r="B3137" s="87"/>
      <c r="C3137" s="87"/>
      <c r="D3137" s="89"/>
      <c r="R3137" s="89"/>
      <c r="S3137" s="89"/>
      <c r="T3137" s="89"/>
    </row>
    <row r="3138" spans="2:20" s="86" customFormat="1" ht="10.199999999999999">
      <c r="B3138" s="87"/>
      <c r="C3138" s="87"/>
      <c r="D3138" s="89"/>
      <c r="R3138" s="89"/>
      <c r="S3138" s="89"/>
      <c r="T3138" s="89"/>
    </row>
    <row r="3139" spans="2:20" s="86" customFormat="1" ht="10.199999999999999">
      <c r="B3139" s="87"/>
      <c r="C3139" s="87"/>
      <c r="D3139" s="89"/>
      <c r="R3139" s="89"/>
      <c r="S3139" s="89"/>
      <c r="T3139" s="89"/>
    </row>
    <row r="3140" spans="2:20" s="86" customFormat="1" ht="10.199999999999999">
      <c r="B3140" s="87"/>
      <c r="C3140" s="87"/>
      <c r="D3140" s="89"/>
      <c r="R3140" s="89"/>
      <c r="S3140" s="89"/>
      <c r="T3140" s="89"/>
    </row>
    <row r="3141" spans="2:20" s="86" customFormat="1" ht="10.199999999999999">
      <c r="B3141" s="87"/>
      <c r="C3141" s="87"/>
      <c r="D3141" s="89"/>
      <c r="R3141" s="89"/>
      <c r="S3141" s="89"/>
      <c r="T3141" s="89"/>
    </row>
    <row r="3142" spans="2:20" s="86" customFormat="1" ht="10.199999999999999">
      <c r="B3142" s="87"/>
      <c r="C3142" s="87"/>
      <c r="D3142" s="89"/>
      <c r="R3142" s="89"/>
      <c r="S3142" s="89"/>
      <c r="T3142" s="89"/>
    </row>
    <row r="3143" spans="2:20" s="86" customFormat="1" ht="10.199999999999999">
      <c r="B3143" s="87"/>
      <c r="C3143" s="87"/>
      <c r="D3143" s="89"/>
      <c r="R3143" s="89"/>
      <c r="S3143" s="89"/>
      <c r="T3143" s="89"/>
    </row>
    <row r="3144" spans="2:20" s="86" customFormat="1" ht="10.199999999999999">
      <c r="B3144" s="87"/>
      <c r="C3144" s="87"/>
      <c r="D3144" s="89"/>
      <c r="R3144" s="89"/>
      <c r="S3144" s="89"/>
      <c r="T3144" s="89"/>
    </row>
    <row r="3145" spans="2:20" s="86" customFormat="1" ht="10.199999999999999">
      <c r="B3145" s="87"/>
      <c r="C3145" s="87"/>
      <c r="D3145" s="89"/>
      <c r="R3145" s="89"/>
      <c r="S3145" s="89"/>
      <c r="T3145" s="89"/>
    </row>
    <row r="3146" spans="2:20" s="86" customFormat="1" ht="10.199999999999999">
      <c r="B3146" s="87"/>
      <c r="C3146" s="87"/>
      <c r="D3146" s="89"/>
      <c r="R3146" s="89"/>
      <c r="S3146" s="89"/>
      <c r="T3146" s="89"/>
    </row>
    <row r="3147" spans="2:20" s="86" customFormat="1" ht="10.199999999999999">
      <c r="B3147" s="87"/>
      <c r="C3147" s="87"/>
      <c r="D3147" s="89"/>
      <c r="R3147" s="89"/>
      <c r="S3147" s="89"/>
      <c r="T3147" s="89"/>
    </row>
    <row r="3148" spans="2:20" s="86" customFormat="1" ht="10.199999999999999">
      <c r="B3148" s="87"/>
      <c r="C3148" s="87"/>
      <c r="D3148" s="89"/>
      <c r="R3148" s="89"/>
      <c r="S3148" s="89"/>
      <c r="T3148" s="89"/>
    </row>
    <row r="3149" spans="2:20" s="86" customFormat="1" ht="10.199999999999999">
      <c r="B3149" s="87"/>
      <c r="C3149" s="87"/>
      <c r="D3149" s="89"/>
      <c r="R3149" s="89"/>
      <c r="S3149" s="89"/>
      <c r="T3149" s="89"/>
    </row>
    <row r="3150" spans="2:20" s="86" customFormat="1" ht="10.199999999999999">
      <c r="B3150" s="87"/>
      <c r="C3150" s="87"/>
      <c r="D3150" s="89"/>
      <c r="R3150" s="89"/>
      <c r="S3150" s="89"/>
      <c r="T3150" s="89"/>
    </row>
    <row r="3151" spans="2:20" s="86" customFormat="1" ht="10.199999999999999">
      <c r="B3151" s="87"/>
      <c r="C3151" s="87"/>
      <c r="D3151" s="89"/>
      <c r="R3151" s="89"/>
      <c r="S3151" s="89"/>
      <c r="T3151" s="89"/>
    </row>
    <row r="3152" spans="2:20" s="86" customFormat="1" ht="10.199999999999999">
      <c r="B3152" s="87"/>
      <c r="C3152" s="87"/>
      <c r="D3152" s="89"/>
      <c r="R3152" s="89"/>
      <c r="S3152" s="89"/>
      <c r="T3152" s="89"/>
    </row>
    <row r="3153" spans="2:20" s="86" customFormat="1" ht="10.199999999999999">
      <c r="B3153" s="87"/>
      <c r="C3153" s="87"/>
      <c r="D3153" s="89"/>
      <c r="R3153" s="89"/>
      <c r="S3153" s="89"/>
      <c r="T3153" s="89"/>
    </row>
    <row r="3154" spans="2:20" s="86" customFormat="1" ht="10.199999999999999">
      <c r="B3154" s="87"/>
      <c r="C3154" s="87"/>
      <c r="D3154" s="89"/>
      <c r="R3154" s="89"/>
      <c r="S3154" s="89"/>
      <c r="T3154" s="89"/>
    </row>
    <row r="3155" spans="2:20" s="86" customFormat="1" ht="10.199999999999999">
      <c r="B3155" s="87"/>
      <c r="C3155" s="87"/>
      <c r="D3155" s="89"/>
      <c r="R3155" s="89"/>
      <c r="S3155" s="89"/>
      <c r="T3155" s="89"/>
    </row>
    <row r="3156" spans="2:20" s="86" customFormat="1" ht="10.199999999999999">
      <c r="B3156" s="87"/>
      <c r="C3156" s="87"/>
      <c r="D3156" s="89"/>
      <c r="R3156" s="89"/>
      <c r="S3156" s="89"/>
      <c r="T3156" s="89"/>
    </row>
    <row r="3157" spans="2:20" s="86" customFormat="1" ht="10.199999999999999">
      <c r="B3157" s="87"/>
      <c r="C3157" s="87"/>
      <c r="D3157" s="89"/>
      <c r="R3157" s="89"/>
      <c r="S3157" s="89"/>
      <c r="T3157" s="89"/>
    </row>
    <row r="3158" spans="2:20" s="86" customFormat="1" ht="10.199999999999999">
      <c r="B3158" s="87"/>
      <c r="C3158" s="87"/>
      <c r="D3158" s="89"/>
      <c r="R3158" s="89"/>
      <c r="S3158" s="89"/>
      <c r="T3158" s="89"/>
    </row>
    <row r="3159" spans="2:20" s="86" customFormat="1" ht="10.199999999999999">
      <c r="B3159" s="87"/>
      <c r="C3159" s="87"/>
      <c r="D3159" s="89"/>
      <c r="R3159" s="89"/>
      <c r="S3159" s="89"/>
      <c r="T3159" s="89"/>
    </row>
    <row r="3160" spans="2:20" s="86" customFormat="1" ht="10.199999999999999">
      <c r="B3160" s="87"/>
      <c r="C3160" s="87"/>
      <c r="D3160" s="89"/>
      <c r="R3160" s="89"/>
      <c r="S3160" s="89"/>
      <c r="T3160" s="89"/>
    </row>
    <row r="3161" spans="2:20" s="86" customFormat="1" ht="10.199999999999999">
      <c r="B3161" s="87"/>
      <c r="C3161" s="87"/>
      <c r="D3161" s="89"/>
      <c r="R3161" s="89"/>
      <c r="S3161" s="89"/>
      <c r="T3161" s="89"/>
    </row>
    <row r="3162" spans="2:20" s="86" customFormat="1" ht="10.199999999999999">
      <c r="B3162" s="87"/>
      <c r="C3162" s="87"/>
      <c r="D3162" s="89"/>
      <c r="R3162" s="89"/>
      <c r="S3162" s="89"/>
      <c r="T3162" s="89"/>
    </row>
    <row r="3163" spans="2:20" s="86" customFormat="1" ht="10.199999999999999">
      <c r="B3163" s="87"/>
      <c r="C3163" s="87"/>
      <c r="D3163" s="89"/>
      <c r="R3163" s="89"/>
      <c r="S3163" s="89"/>
      <c r="T3163" s="89"/>
    </row>
    <row r="3164" spans="2:20" s="86" customFormat="1" ht="10.199999999999999">
      <c r="B3164" s="87"/>
      <c r="C3164" s="87"/>
      <c r="D3164" s="89"/>
      <c r="R3164" s="89"/>
      <c r="S3164" s="89"/>
      <c r="T3164" s="89"/>
    </row>
    <row r="3165" spans="2:20" s="86" customFormat="1" ht="10.199999999999999">
      <c r="B3165" s="87"/>
      <c r="C3165" s="87"/>
      <c r="D3165" s="89"/>
      <c r="R3165" s="89"/>
      <c r="S3165" s="89"/>
      <c r="T3165" s="89"/>
    </row>
    <row r="3166" spans="2:20" s="86" customFormat="1" ht="10.199999999999999">
      <c r="B3166" s="87"/>
      <c r="C3166" s="87"/>
      <c r="D3166" s="89"/>
      <c r="R3166" s="89"/>
      <c r="S3166" s="89"/>
      <c r="T3166" s="89"/>
    </row>
    <row r="3167" spans="2:20" s="86" customFormat="1" ht="10.199999999999999">
      <c r="B3167" s="87"/>
      <c r="C3167" s="87"/>
      <c r="D3167" s="89"/>
      <c r="R3167" s="89"/>
      <c r="S3167" s="89"/>
      <c r="T3167" s="89"/>
    </row>
    <row r="3168" spans="2:20" s="86" customFormat="1" ht="10.199999999999999">
      <c r="B3168" s="87"/>
      <c r="C3168" s="87"/>
      <c r="D3168" s="89"/>
      <c r="R3168" s="89"/>
      <c r="S3168" s="89"/>
      <c r="T3168" s="89"/>
    </row>
    <row r="3169" spans="2:20" s="86" customFormat="1" ht="10.199999999999999">
      <c r="B3169" s="87"/>
      <c r="C3169" s="87"/>
      <c r="D3169" s="89"/>
      <c r="R3169" s="89"/>
      <c r="S3169" s="89"/>
      <c r="T3169" s="89"/>
    </row>
    <row r="3170" spans="2:20" s="86" customFormat="1" ht="10.199999999999999">
      <c r="B3170" s="87"/>
      <c r="C3170" s="87"/>
      <c r="D3170" s="89"/>
      <c r="R3170" s="89"/>
      <c r="S3170" s="89"/>
      <c r="T3170" s="89"/>
    </row>
    <row r="3171" spans="2:20" s="86" customFormat="1" ht="10.199999999999999">
      <c r="B3171" s="87"/>
      <c r="C3171" s="87"/>
      <c r="D3171" s="89"/>
      <c r="R3171" s="89"/>
      <c r="S3171" s="89"/>
      <c r="T3171" s="89"/>
    </row>
    <row r="3172" spans="2:20" s="86" customFormat="1" ht="10.199999999999999">
      <c r="B3172" s="87"/>
      <c r="C3172" s="87"/>
      <c r="D3172" s="89"/>
      <c r="R3172" s="89"/>
      <c r="S3172" s="89"/>
      <c r="T3172" s="89"/>
    </row>
    <row r="3173" spans="2:20" s="86" customFormat="1" ht="10.199999999999999">
      <c r="B3173" s="87"/>
      <c r="C3173" s="87"/>
      <c r="D3173" s="89"/>
      <c r="R3173" s="89"/>
      <c r="S3173" s="89"/>
      <c r="T3173" s="89"/>
    </row>
    <row r="3174" spans="2:20" s="86" customFormat="1" ht="10.199999999999999">
      <c r="B3174" s="87"/>
      <c r="C3174" s="87"/>
      <c r="D3174" s="89"/>
      <c r="R3174" s="89"/>
      <c r="S3174" s="89"/>
      <c r="T3174" s="89"/>
    </row>
    <row r="3175" spans="2:20" s="86" customFormat="1" ht="10.199999999999999">
      <c r="B3175" s="87"/>
      <c r="C3175" s="87"/>
      <c r="D3175" s="89"/>
      <c r="R3175" s="89"/>
      <c r="S3175" s="89"/>
      <c r="T3175" s="89"/>
    </row>
    <row r="3176" spans="2:20" s="86" customFormat="1" ht="10.199999999999999">
      <c r="B3176" s="87"/>
      <c r="C3176" s="87"/>
      <c r="D3176" s="89"/>
      <c r="R3176" s="89"/>
      <c r="S3176" s="89"/>
      <c r="T3176" s="89"/>
    </row>
    <row r="3177" spans="2:20" s="86" customFormat="1" ht="10.199999999999999">
      <c r="B3177" s="87"/>
      <c r="C3177" s="87"/>
      <c r="D3177" s="89"/>
      <c r="R3177" s="89"/>
      <c r="S3177" s="89"/>
      <c r="T3177" s="89"/>
    </row>
    <row r="3178" spans="2:20" s="86" customFormat="1" ht="10.199999999999999">
      <c r="B3178" s="87"/>
      <c r="C3178" s="87"/>
      <c r="D3178" s="89"/>
      <c r="R3178" s="89"/>
      <c r="S3178" s="89"/>
      <c r="T3178" s="89"/>
    </row>
    <row r="3179" spans="2:20" s="86" customFormat="1" ht="10.199999999999999">
      <c r="B3179" s="87"/>
      <c r="C3179" s="87"/>
      <c r="D3179" s="89"/>
      <c r="R3179" s="89"/>
      <c r="S3179" s="89"/>
      <c r="T3179" s="89"/>
    </row>
    <row r="3180" spans="2:20" s="86" customFormat="1" ht="10.199999999999999">
      <c r="B3180" s="87"/>
      <c r="C3180" s="87"/>
      <c r="D3180" s="89"/>
      <c r="R3180" s="89"/>
      <c r="S3180" s="89"/>
      <c r="T3180" s="89"/>
    </row>
    <row r="3181" spans="2:20" s="86" customFormat="1" ht="10.199999999999999">
      <c r="B3181" s="87"/>
      <c r="C3181" s="87"/>
      <c r="D3181" s="89"/>
      <c r="R3181" s="89"/>
      <c r="S3181" s="89"/>
      <c r="T3181" s="89"/>
    </row>
    <row r="3182" spans="2:20" s="86" customFormat="1" ht="10.199999999999999">
      <c r="B3182" s="87"/>
      <c r="C3182" s="87"/>
      <c r="D3182" s="89"/>
      <c r="R3182" s="89"/>
      <c r="S3182" s="89"/>
      <c r="T3182" s="89"/>
    </row>
    <row r="3183" spans="2:20" s="86" customFormat="1" ht="10.199999999999999">
      <c r="B3183" s="87"/>
      <c r="C3183" s="87"/>
      <c r="D3183" s="89"/>
      <c r="R3183" s="89"/>
      <c r="S3183" s="89"/>
      <c r="T3183" s="89"/>
    </row>
    <row r="3184" spans="2:20" s="86" customFormat="1" ht="10.199999999999999">
      <c r="B3184" s="87"/>
      <c r="C3184" s="87"/>
      <c r="D3184" s="89"/>
      <c r="R3184" s="89"/>
      <c r="S3184" s="89"/>
      <c r="T3184" s="89"/>
    </row>
    <row r="3185" spans="2:20" s="86" customFormat="1" ht="10.199999999999999">
      <c r="B3185" s="87"/>
      <c r="C3185" s="87"/>
      <c r="D3185" s="89"/>
      <c r="R3185" s="89"/>
      <c r="S3185" s="89"/>
      <c r="T3185" s="89"/>
    </row>
    <row r="3186" spans="2:20" s="86" customFormat="1" ht="10.199999999999999">
      <c r="B3186" s="87"/>
      <c r="C3186" s="87"/>
      <c r="D3186" s="89"/>
      <c r="R3186" s="89"/>
      <c r="S3186" s="89"/>
      <c r="T3186" s="89"/>
    </row>
    <row r="3187" spans="2:20" s="86" customFormat="1" ht="10.199999999999999">
      <c r="B3187" s="87"/>
      <c r="C3187" s="87"/>
      <c r="D3187" s="89"/>
      <c r="R3187" s="89"/>
      <c r="S3187" s="89"/>
      <c r="T3187" s="89"/>
    </row>
    <row r="3188" spans="2:20" s="86" customFormat="1" ht="10.199999999999999">
      <c r="B3188" s="87"/>
      <c r="C3188" s="87"/>
      <c r="D3188" s="89"/>
      <c r="R3188" s="89"/>
      <c r="S3188" s="89"/>
      <c r="T3188" s="89"/>
    </row>
    <row r="3189" spans="2:20" s="86" customFormat="1" ht="10.199999999999999">
      <c r="B3189" s="87"/>
      <c r="C3189" s="87"/>
      <c r="D3189" s="89"/>
      <c r="R3189" s="89"/>
      <c r="S3189" s="89"/>
      <c r="T3189" s="89"/>
    </row>
    <row r="3190" spans="2:20" s="86" customFormat="1" ht="10.199999999999999">
      <c r="B3190" s="87"/>
      <c r="C3190" s="87"/>
      <c r="D3190" s="89"/>
      <c r="R3190" s="89"/>
      <c r="S3190" s="89"/>
      <c r="T3190" s="89"/>
    </row>
    <row r="3191" spans="2:20" s="86" customFormat="1" ht="10.199999999999999">
      <c r="B3191" s="87"/>
      <c r="C3191" s="87"/>
      <c r="D3191" s="89"/>
      <c r="R3191" s="89"/>
      <c r="S3191" s="89"/>
      <c r="T3191" s="89"/>
    </row>
    <row r="3192" spans="2:20" s="86" customFormat="1" ht="10.199999999999999">
      <c r="B3192" s="87"/>
      <c r="C3192" s="87"/>
      <c r="D3192" s="89"/>
      <c r="R3192" s="89"/>
      <c r="S3192" s="89"/>
      <c r="T3192" s="89"/>
    </row>
    <row r="3193" spans="2:20" s="86" customFormat="1" ht="10.199999999999999">
      <c r="B3193" s="87"/>
      <c r="C3193" s="87"/>
      <c r="D3193" s="89"/>
      <c r="R3193" s="89"/>
      <c r="S3193" s="89"/>
      <c r="T3193" s="89"/>
    </row>
    <row r="3194" spans="2:20" s="86" customFormat="1" ht="10.199999999999999">
      <c r="B3194" s="87"/>
      <c r="C3194" s="87"/>
      <c r="D3194" s="89"/>
      <c r="R3194" s="89"/>
      <c r="S3194" s="89"/>
      <c r="T3194" s="89"/>
    </row>
    <row r="3195" spans="2:20" s="86" customFormat="1" ht="10.199999999999999">
      <c r="B3195" s="87"/>
      <c r="C3195" s="87"/>
      <c r="D3195" s="89"/>
      <c r="R3195" s="89"/>
      <c r="S3195" s="89"/>
      <c r="T3195" s="89"/>
    </row>
    <row r="3196" spans="2:20" s="86" customFormat="1" ht="10.199999999999999">
      <c r="B3196" s="87"/>
      <c r="C3196" s="87"/>
      <c r="D3196" s="89"/>
      <c r="R3196" s="89"/>
      <c r="S3196" s="89"/>
      <c r="T3196" s="89"/>
    </row>
    <row r="3197" spans="2:20" s="86" customFormat="1" ht="10.199999999999999">
      <c r="B3197" s="87"/>
      <c r="C3197" s="87"/>
      <c r="D3197" s="89"/>
      <c r="R3197" s="89"/>
      <c r="S3197" s="89"/>
      <c r="T3197" s="89"/>
    </row>
    <row r="3198" spans="2:20" s="86" customFormat="1" ht="10.199999999999999">
      <c r="B3198" s="87"/>
      <c r="C3198" s="87"/>
      <c r="D3198" s="89"/>
      <c r="R3198" s="89"/>
      <c r="S3198" s="89"/>
      <c r="T3198" s="89"/>
    </row>
    <row r="3199" spans="2:20" s="86" customFormat="1" ht="10.199999999999999">
      <c r="B3199" s="87"/>
      <c r="C3199" s="87"/>
      <c r="D3199" s="89"/>
      <c r="R3199" s="89"/>
      <c r="S3199" s="89"/>
      <c r="T3199" s="89"/>
    </row>
    <row r="3200" spans="2:20" s="86" customFormat="1" ht="10.199999999999999">
      <c r="B3200" s="87"/>
      <c r="C3200" s="87"/>
      <c r="D3200" s="89"/>
      <c r="R3200" s="89"/>
      <c r="S3200" s="89"/>
      <c r="T3200" s="89"/>
    </row>
    <row r="3201" spans="2:20" s="86" customFormat="1" ht="10.199999999999999">
      <c r="B3201" s="87"/>
      <c r="C3201" s="87"/>
      <c r="D3201" s="89"/>
      <c r="R3201" s="89"/>
      <c r="S3201" s="89"/>
      <c r="T3201" s="89"/>
    </row>
    <row r="3202" spans="2:20" s="86" customFormat="1" ht="10.199999999999999">
      <c r="B3202" s="87"/>
      <c r="C3202" s="87"/>
      <c r="D3202" s="89"/>
      <c r="R3202" s="89"/>
      <c r="S3202" s="89"/>
      <c r="T3202" s="89"/>
    </row>
    <row r="3203" spans="2:20" s="86" customFormat="1" ht="10.199999999999999">
      <c r="B3203" s="87"/>
      <c r="C3203" s="87"/>
      <c r="D3203" s="89"/>
      <c r="R3203" s="89"/>
      <c r="S3203" s="89"/>
      <c r="T3203" s="89"/>
    </row>
    <row r="3204" spans="2:20" s="86" customFormat="1" ht="10.199999999999999">
      <c r="B3204" s="87"/>
      <c r="C3204" s="87"/>
      <c r="D3204" s="89"/>
      <c r="R3204" s="89"/>
      <c r="S3204" s="89"/>
      <c r="T3204" s="89"/>
    </row>
    <row r="3205" spans="2:20" s="86" customFormat="1" ht="10.199999999999999">
      <c r="B3205" s="87"/>
      <c r="C3205" s="87"/>
      <c r="D3205" s="89"/>
      <c r="R3205" s="89"/>
      <c r="S3205" s="89"/>
      <c r="T3205" s="89"/>
    </row>
    <row r="3206" spans="2:20" s="86" customFormat="1" ht="10.199999999999999">
      <c r="B3206" s="87"/>
      <c r="C3206" s="87"/>
      <c r="D3206" s="89"/>
      <c r="R3206" s="89"/>
      <c r="S3206" s="89"/>
      <c r="T3206" s="89"/>
    </row>
    <row r="3207" spans="2:20" s="86" customFormat="1" ht="10.199999999999999">
      <c r="B3207" s="87"/>
      <c r="C3207" s="87"/>
      <c r="D3207" s="89"/>
      <c r="R3207" s="89"/>
      <c r="S3207" s="89"/>
      <c r="T3207" s="89"/>
    </row>
    <row r="3208" spans="2:20" s="86" customFormat="1" ht="10.199999999999999">
      <c r="B3208" s="87"/>
      <c r="C3208" s="87"/>
      <c r="D3208" s="89"/>
      <c r="R3208" s="89"/>
      <c r="S3208" s="89"/>
      <c r="T3208" s="89"/>
    </row>
    <row r="3209" spans="2:20" s="86" customFormat="1" ht="10.199999999999999">
      <c r="B3209" s="87"/>
      <c r="C3209" s="87"/>
      <c r="D3209" s="89"/>
      <c r="R3209" s="89"/>
      <c r="S3209" s="89"/>
      <c r="T3209" s="89"/>
    </row>
    <row r="3210" spans="2:20" s="86" customFormat="1" ht="10.199999999999999">
      <c r="B3210" s="87"/>
      <c r="C3210" s="87"/>
      <c r="D3210" s="89"/>
      <c r="R3210" s="89"/>
      <c r="S3210" s="89"/>
      <c r="T3210" s="89"/>
    </row>
    <row r="3211" spans="2:20" s="86" customFormat="1" ht="10.199999999999999">
      <c r="B3211" s="87"/>
      <c r="C3211" s="87"/>
      <c r="D3211" s="89"/>
      <c r="R3211" s="89"/>
      <c r="S3211" s="89"/>
      <c r="T3211" s="89"/>
    </row>
    <row r="3212" spans="2:20" s="86" customFormat="1" ht="10.199999999999999">
      <c r="B3212" s="87"/>
      <c r="C3212" s="87"/>
      <c r="D3212" s="89"/>
      <c r="R3212" s="89"/>
      <c r="S3212" s="89"/>
      <c r="T3212" s="89"/>
    </row>
    <row r="3213" spans="2:20" s="86" customFormat="1" ht="10.199999999999999">
      <c r="B3213" s="87"/>
      <c r="C3213" s="87"/>
      <c r="D3213" s="89"/>
      <c r="R3213" s="89"/>
      <c r="S3213" s="89"/>
      <c r="T3213" s="89"/>
    </row>
    <row r="3214" spans="2:20" s="86" customFormat="1" ht="10.199999999999999">
      <c r="B3214" s="87"/>
      <c r="C3214" s="87"/>
      <c r="D3214" s="89"/>
      <c r="R3214" s="89"/>
      <c r="S3214" s="89"/>
      <c r="T3214" s="89"/>
    </row>
    <row r="3215" spans="2:20" s="86" customFormat="1" ht="10.199999999999999">
      <c r="B3215" s="87"/>
      <c r="C3215" s="87"/>
      <c r="D3215" s="89"/>
      <c r="R3215" s="89"/>
      <c r="S3215" s="89"/>
      <c r="T3215" s="89"/>
    </row>
    <row r="3216" spans="2:20" s="86" customFormat="1" ht="10.199999999999999">
      <c r="B3216" s="87"/>
      <c r="C3216" s="87"/>
      <c r="D3216" s="89"/>
      <c r="R3216" s="89"/>
      <c r="S3216" s="89"/>
      <c r="T3216" s="89"/>
    </row>
    <row r="3217" spans="2:20" s="86" customFormat="1" ht="10.199999999999999">
      <c r="B3217" s="87"/>
      <c r="C3217" s="87"/>
      <c r="D3217" s="89"/>
      <c r="R3217" s="89"/>
      <c r="S3217" s="89"/>
      <c r="T3217" s="89"/>
    </row>
    <row r="3218" spans="2:20" s="86" customFormat="1" ht="10.199999999999999">
      <c r="B3218" s="87"/>
      <c r="C3218" s="87"/>
      <c r="D3218" s="89"/>
      <c r="R3218" s="89"/>
      <c r="S3218" s="89"/>
      <c r="T3218" s="89"/>
    </row>
    <row r="3219" spans="2:20" s="86" customFormat="1" ht="10.199999999999999">
      <c r="B3219" s="87"/>
      <c r="C3219" s="87"/>
      <c r="D3219" s="89"/>
      <c r="R3219" s="89"/>
      <c r="S3219" s="89"/>
      <c r="T3219" s="89"/>
    </row>
    <row r="3220" spans="2:20" s="86" customFormat="1" ht="10.199999999999999">
      <c r="B3220" s="87"/>
      <c r="C3220" s="87"/>
      <c r="D3220" s="89"/>
      <c r="R3220" s="89"/>
      <c r="S3220" s="89"/>
      <c r="T3220" s="89"/>
    </row>
    <row r="3221" spans="2:20" s="86" customFormat="1" ht="10.199999999999999">
      <c r="B3221" s="87"/>
      <c r="C3221" s="87"/>
      <c r="D3221" s="89"/>
      <c r="R3221" s="89"/>
      <c r="S3221" s="89"/>
      <c r="T3221" s="89"/>
    </row>
    <row r="3222" spans="2:20" s="86" customFormat="1" ht="10.199999999999999">
      <c r="B3222" s="87"/>
      <c r="C3222" s="87"/>
      <c r="D3222" s="89"/>
      <c r="R3222" s="89"/>
      <c r="S3222" s="89"/>
      <c r="T3222" s="89"/>
    </row>
    <row r="3223" spans="2:20" s="86" customFormat="1" ht="10.199999999999999">
      <c r="B3223" s="87"/>
      <c r="C3223" s="87"/>
      <c r="D3223" s="89"/>
      <c r="R3223" s="89"/>
      <c r="S3223" s="89"/>
      <c r="T3223" s="89"/>
    </row>
    <row r="3224" spans="2:20" s="86" customFormat="1" ht="10.199999999999999">
      <c r="B3224" s="87"/>
      <c r="C3224" s="87"/>
      <c r="D3224" s="89"/>
      <c r="R3224" s="89"/>
      <c r="S3224" s="89"/>
      <c r="T3224" s="89"/>
    </row>
    <row r="3225" spans="2:20" s="86" customFormat="1" ht="10.199999999999999">
      <c r="B3225" s="87"/>
      <c r="C3225" s="87"/>
      <c r="D3225" s="89"/>
      <c r="R3225" s="89"/>
      <c r="S3225" s="89"/>
      <c r="T3225" s="89"/>
    </row>
    <row r="3226" spans="2:20" s="86" customFormat="1" ht="10.199999999999999">
      <c r="B3226" s="87"/>
      <c r="C3226" s="87"/>
      <c r="D3226" s="89"/>
      <c r="R3226" s="89"/>
      <c r="S3226" s="89"/>
      <c r="T3226" s="89"/>
    </row>
    <row r="3227" spans="2:20" s="86" customFormat="1" ht="10.199999999999999">
      <c r="B3227" s="87"/>
      <c r="C3227" s="87"/>
      <c r="D3227" s="89"/>
      <c r="R3227" s="89"/>
      <c r="S3227" s="89"/>
      <c r="T3227" s="89"/>
    </row>
    <row r="3228" spans="2:20" s="86" customFormat="1" ht="10.199999999999999">
      <c r="B3228" s="87"/>
      <c r="C3228" s="87"/>
      <c r="D3228" s="89"/>
      <c r="R3228" s="89"/>
      <c r="S3228" s="89"/>
      <c r="T3228" s="89"/>
    </row>
    <row r="3229" spans="2:20" s="86" customFormat="1" ht="10.199999999999999">
      <c r="B3229" s="87"/>
      <c r="C3229" s="87"/>
      <c r="D3229" s="89"/>
      <c r="R3229" s="89"/>
      <c r="S3229" s="89"/>
      <c r="T3229" s="89"/>
    </row>
    <row r="3230" spans="2:20" s="86" customFormat="1" ht="10.199999999999999">
      <c r="B3230" s="87"/>
      <c r="C3230" s="87"/>
      <c r="D3230" s="89"/>
      <c r="R3230" s="89"/>
      <c r="S3230" s="89"/>
      <c r="T3230" s="89"/>
    </row>
    <row r="3231" spans="2:20" s="86" customFormat="1" ht="10.199999999999999">
      <c r="B3231" s="87"/>
      <c r="C3231" s="87"/>
      <c r="D3231" s="89"/>
      <c r="R3231" s="89"/>
      <c r="S3231" s="89"/>
      <c r="T3231" s="89"/>
    </row>
    <row r="3232" spans="2:20" s="86" customFormat="1" ht="10.199999999999999">
      <c r="B3232" s="87"/>
      <c r="C3232" s="87"/>
      <c r="D3232" s="89"/>
      <c r="R3232" s="89"/>
      <c r="S3232" s="89"/>
      <c r="T3232" s="89"/>
    </row>
    <row r="3233" spans="2:20" s="86" customFormat="1" ht="10.199999999999999">
      <c r="B3233" s="87"/>
      <c r="C3233" s="87"/>
      <c r="D3233" s="89"/>
      <c r="R3233" s="89"/>
      <c r="S3233" s="89"/>
      <c r="T3233" s="89"/>
    </row>
    <row r="3234" spans="2:20" s="86" customFormat="1" ht="10.199999999999999">
      <c r="B3234" s="87"/>
      <c r="C3234" s="87"/>
      <c r="D3234" s="89"/>
      <c r="R3234" s="89"/>
      <c r="S3234" s="89"/>
      <c r="T3234" s="89"/>
    </row>
    <row r="3235" spans="2:20" s="86" customFormat="1" ht="10.199999999999999">
      <c r="B3235" s="87"/>
      <c r="C3235" s="87"/>
      <c r="D3235" s="89"/>
      <c r="R3235" s="89"/>
      <c r="S3235" s="89"/>
      <c r="T3235" s="89"/>
    </row>
    <row r="3236" spans="2:20" s="86" customFormat="1" ht="10.199999999999999">
      <c r="B3236" s="87"/>
      <c r="C3236" s="87"/>
      <c r="D3236" s="89"/>
      <c r="R3236" s="89"/>
      <c r="S3236" s="89"/>
      <c r="T3236" s="89"/>
    </row>
    <row r="3237" spans="2:20" s="86" customFormat="1" ht="10.199999999999999">
      <c r="B3237" s="87"/>
      <c r="C3237" s="87"/>
      <c r="D3237" s="89"/>
      <c r="R3237" s="89"/>
      <c r="S3237" s="89"/>
      <c r="T3237" s="89"/>
    </row>
    <row r="3238" spans="2:20" s="86" customFormat="1" ht="10.199999999999999">
      <c r="B3238" s="87"/>
      <c r="C3238" s="87"/>
      <c r="D3238" s="89"/>
      <c r="R3238" s="89"/>
      <c r="S3238" s="89"/>
      <c r="T3238" s="89"/>
    </row>
    <row r="3239" spans="2:20" s="86" customFormat="1" ht="10.199999999999999">
      <c r="B3239" s="87"/>
      <c r="C3239" s="87"/>
      <c r="D3239" s="89"/>
      <c r="R3239" s="89"/>
      <c r="S3239" s="89"/>
      <c r="T3239" s="89"/>
    </row>
    <row r="3240" spans="2:20" s="86" customFormat="1" ht="10.199999999999999">
      <c r="B3240" s="87"/>
      <c r="C3240" s="87"/>
      <c r="D3240" s="89"/>
      <c r="R3240" s="89"/>
      <c r="S3240" s="89"/>
      <c r="T3240" s="89"/>
    </row>
    <row r="3241" spans="2:20" s="86" customFormat="1" ht="10.199999999999999">
      <c r="B3241" s="87"/>
      <c r="C3241" s="87"/>
      <c r="D3241" s="89"/>
      <c r="R3241" s="89"/>
      <c r="S3241" s="89"/>
      <c r="T3241" s="89"/>
    </row>
    <row r="3242" spans="2:20" s="86" customFormat="1" ht="10.199999999999999">
      <c r="B3242" s="87"/>
      <c r="C3242" s="87"/>
      <c r="D3242" s="89"/>
      <c r="R3242" s="89"/>
      <c r="S3242" s="89"/>
      <c r="T3242" s="89"/>
    </row>
    <row r="3243" spans="2:20" s="86" customFormat="1" ht="10.199999999999999">
      <c r="B3243" s="87"/>
      <c r="C3243" s="87"/>
      <c r="D3243" s="89"/>
      <c r="R3243" s="89"/>
      <c r="S3243" s="89"/>
      <c r="T3243" s="89"/>
    </row>
    <row r="3244" spans="2:20" s="86" customFormat="1" ht="10.199999999999999">
      <c r="B3244" s="87"/>
      <c r="C3244" s="87"/>
      <c r="D3244" s="89"/>
      <c r="R3244" s="89"/>
      <c r="S3244" s="89"/>
      <c r="T3244" s="89"/>
    </row>
    <row r="3245" spans="2:20" s="86" customFormat="1" ht="10.199999999999999">
      <c r="B3245" s="87"/>
      <c r="C3245" s="87"/>
      <c r="D3245" s="89"/>
      <c r="R3245" s="89"/>
      <c r="S3245" s="89"/>
      <c r="T3245" s="89"/>
    </row>
    <row r="3246" spans="2:20" s="86" customFormat="1" ht="10.199999999999999">
      <c r="B3246" s="87"/>
      <c r="C3246" s="87"/>
      <c r="D3246" s="89"/>
      <c r="R3246" s="89"/>
      <c r="S3246" s="89"/>
      <c r="T3246" s="89"/>
    </row>
    <row r="3247" spans="2:20" s="86" customFormat="1" ht="10.199999999999999">
      <c r="B3247" s="87"/>
      <c r="C3247" s="87"/>
      <c r="D3247" s="89"/>
      <c r="R3247" s="89"/>
      <c r="S3247" s="89"/>
      <c r="T3247" s="89"/>
    </row>
    <row r="3248" spans="2:20" s="86" customFormat="1" ht="10.199999999999999">
      <c r="B3248" s="87"/>
      <c r="C3248" s="87"/>
      <c r="D3248" s="89"/>
      <c r="R3248" s="89"/>
      <c r="S3248" s="89"/>
      <c r="T3248" s="89"/>
    </row>
    <row r="3249" spans="2:20" s="86" customFormat="1" ht="10.199999999999999">
      <c r="B3249" s="87"/>
      <c r="C3249" s="87"/>
      <c r="D3249" s="89"/>
      <c r="R3249" s="89"/>
      <c r="S3249" s="89"/>
      <c r="T3249" s="89"/>
    </row>
    <row r="3250" spans="2:20" s="86" customFormat="1" ht="10.199999999999999">
      <c r="B3250" s="87"/>
      <c r="C3250" s="87"/>
      <c r="D3250" s="89"/>
      <c r="R3250" s="89"/>
      <c r="S3250" s="89"/>
      <c r="T3250" s="89"/>
    </row>
    <row r="3251" spans="2:20" s="86" customFormat="1" ht="10.199999999999999">
      <c r="B3251" s="87"/>
      <c r="C3251" s="87"/>
      <c r="D3251" s="89"/>
      <c r="R3251" s="89"/>
      <c r="S3251" s="89"/>
      <c r="T3251" s="89"/>
    </row>
    <row r="3252" spans="2:20" s="86" customFormat="1" ht="10.199999999999999">
      <c r="B3252" s="87"/>
      <c r="C3252" s="87"/>
      <c r="D3252" s="89"/>
      <c r="R3252" s="89"/>
      <c r="S3252" s="89"/>
      <c r="T3252" s="89"/>
    </row>
    <row r="3253" spans="2:20" s="86" customFormat="1" ht="10.199999999999999">
      <c r="B3253" s="87"/>
      <c r="C3253" s="87"/>
      <c r="D3253" s="89"/>
      <c r="R3253" s="89"/>
      <c r="S3253" s="89"/>
      <c r="T3253" s="89"/>
    </row>
    <row r="3254" spans="2:20" s="86" customFormat="1" ht="10.199999999999999">
      <c r="B3254" s="87"/>
      <c r="C3254" s="87"/>
      <c r="D3254" s="89"/>
      <c r="R3254" s="89"/>
      <c r="S3254" s="89"/>
      <c r="T3254" s="89"/>
    </row>
    <row r="3255" spans="2:20" s="86" customFormat="1" ht="10.199999999999999">
      <c r="B3255" s="87"/>
      <c r="C3255" s="87"/>
      <c r="D3255" s="89"/>
      <c r="R3255" s="89"/>
      <c r="S3255" s="89"/>
      <c r="T3255" s="89"/>
    </row>
    <row r="3256" spans="2:20" s="86" customFormat="1" ht="10.199999999999999">
      <c r="B3256" s="87"/>
      <c r="C3256" s="87"/>
      <c r="D3256" s="89"/>
      <c r="R3256" s="89"/>
      <c r="S3256" s="89"/>
      <c r="T3256" s="89"/>
    </row>
    <row r="3257" spans="2:20" s="86" customFormat="1" ht="10.199999999999999">
      <c r="B3257" s="87"/>
      <c r="C3257" s="87"/>
      <c r="D3257" s="89"/>
      <c r="R3257" s="89"/>
      <c r="S3257" s="89"/>
      <c r="T3257" s="89"/>
    </row>
    <row r="3258" spans="2:20" s="86" customFormat="1" ht="10.199999999999999">
      <c r="B3258" s="87"/>
      <c r="C3258" s="87"/>
      <c r="D3258" s="89"/>
      <c r="R3258" s="89"/>
      <c r="S3258" s="89"/>
      <c r="T3258" s="89"/>
    </row>
    <row r="3259" spans="2:20" s="86" customFormat="1" ht="10.199999999999999">
      <c r="B3259" s="87"/>
      <c r="C3259" s="87"/>
      <c r="D3259" s="89"/>
      <c r="R3259" s="89"/>
      <c r="S3259" s="89"/>
      <c r="T3259" s="89"/>
    </row>
    <row r="3260" spans="2:20" s="86" customFormat="1" ht="10.199999999999999">
      <c r="B3260" s="87"/>
      <c r="C3260" s="87"/>
      <c r="D3260" s="89"/>
      <c r="R3260" s="89"/>
      <c r="S3260" s="89"/>
      <c r="T3260" s="89"/>
    </row>
    <row r="3261" spans="2:20" s="86" customFormat="1" ht="10.199999999999999">
      <c r="B3261" s="87"/>
      <c r="C3261" s="87"/>
      <c r="D3261" s="89"/>
      <c r="R3261" s="89"/>
      <c r="S3261" s="89"/>
      <c r="T3261" s="89"/>
    </row>
    <row r="3262" spans="2:20" s="86" customFormat="1" ht="10.199999999999999">
      <c r="B3262" s="87"/>
      <c r="C3262" s="87"/>
      <c r="D3262" s="89"/>
      <c r="R3262" s="89"/>
      <c r="S3262" s="89"/>
      <c r="T3262" s="89"/>
    </row>
    <row r="3263" spans="2:20" s="86" customFormat="1" ht="10.199999999999999">
      <c r="B3263" s="87"/>
      <c r="C3263" s="87"/>
      <c r="D3263" s="89"/>
      <c r="R3263" s="89"/>
      <c r="S3263" s="89"/>
      <c r="T3263" s="89"/>
    </row>
    <row r="3264" spans="2:20" s="86" customFormat="1" ht="10.199999999999999">
      <c r="B3264" s="87"/>
      <c r="C3264" s="87"/>
      <c r="D3264" s="89"/>
      <c r="R3264" s="89"/>
      <c r="S3264" s="89"/>
      <c r="T3264" s="89"/>
    </row>
    <row r="3265" spans="2:20" s="86" customFormat="1" ht="10.199999999999999">
      <c r="B3265" s="87"/>
      <c r="C3265" s="87"/>
      <c r="D3265" s="89"/>
      <c r="R3265" s="89"/>
      <c r="S3265" s="89"/>
      <c r="T3265" s="89"/>
    </row>
    <row r="3266" spans="2:20" s="86" customFormat="1" ht="10.199999999999999">
      <c r="B3266" s="87"/>
      <c r="C3266" s="87"/>
      <c r="D3266" s="89"/>
      <c r="R3266" s="89"/>
      <c r="S3266" s="89"/>
      <c r="T3266" s="89"/>
    </row>
    <row r="3267" spans="2:20" s="86" customFormat="1" ht="10.199999999999999">
      <c r="B3267" s="87"/>
      <c r="C3267" s="87"/>
      <c r="D3267" s="89"/>
      <c r="R3267" s="89"/>
      <c r="S3267" s="89"/>
      <c r="T3267" s="89"/>
    </row>
    <row r="3268" spans="2:20" s="86" customFormat="1" ht="10.199999999999999">
      <c r="B3268" s="87"/>
      <c r="C3268" s="87"/>
      <c r="D3268" s="89"/>
      <c r="R3268" s="89"/>
      <c r="S3268" s="89"/>
      <c r="T3268" s="89"/>
    </row>
    <row r="3269" spans="2:20" s="86" customFormat="1" ht="10.199999999999999">
      <c r="B3269" s="87"/>
      <c r="C3269" s="87"/>
      <c r="D3269" s="89"/>
      <c r="R3269" s="89"/>
      <c r="S3269" s="89"/>
      <c r="T3269" s="89"/>
    </row>
    <row r="3270" spans="2:20" s="86" customFormat="1" ht="10.199999999999999">
      <c r="B3270" s="87"/>
      <c r="C3270" s="87"/>
      <c r="D3270" s="89"/>
      <c r="R3270" s="89"/>
      <c r="S3270" s="89"/>
      <c r="T3270" s="89"/>
    </row>
    <row r="3271" spans="2:20" s="86" customFormat="1" ht="10.199999999999999">
      <c r="B3271" s="87"/>
      <c r="C3271" s="87"/>
      <c r="D3271" s="89"/>
      <c r="R3271" s="89"/>
      <c r="S3271" s="89"/>
      <c r="T3271" s="89"/>
    </row>
    <row r="3272" spans="2:20" s="86" customFormat="1" ht="10.199999999999999">
      <c r="B3272" s="87"/>
      <c r="C3272" s="87"/>
      <c r="D3272" s="89"/>
      <c r="R3272" s="89"/>
      <c r="S3272" s="89"/>
      <c r="T3272" s="89"/>
    </row>
    <row r="3273" spans="2:20" s="86" customFormat="1" ht="10.199999999999999">
      <c r="B3273" s="87"/>
      <c r="C3273" s="87"/>
      <c r="D3273" s="89"/>
      <c r="R3273" s="89"/>
      <c r="S3273" s="89"/>
      <c r="T3273" s="89"/>
    </row>
    <row r="3274" spans="2:20" s="86" customFormat="1" ht="10.199999999999999">
      <c r="B3274" s="87"/>
      <c r="C3274" s="87"/>
      <c r="D3274" s="89"/>
      <c r="R3274" s="89"/>
      <c r="S3274" s="89"/>
      <c r="T3274" s="89"/>
    </row>
    <row r="3275" spans="2:20" s="86" customFormat="1" ht="10.199999999999999">
      <c r="B3275" s="87"/>
      <c r="C3275" s="87"/>
      <c r="D3275" s="89"/>
      <c r="R3275" s="89"/>
      <c r="S3275" s="89"/>
      <c r="T3275" s="89"/>
    </row>
    <row r="3276" spans="2:20" s="86" customFormat="1" ht="10.199999999999999">
      <c r="B3276" s="87"/>
      <c r="C3276" s="87"/>
      <c r="D3276" s="89"/>
      <c r="R3276" s="89"/>
      <c r="S3276" s="89"/>
      <c r="T3276" s="89"/>
    </row>
    <row r="3277" spans="2:20" s="86" customFormat="1" ht="10.199999999999999">
      <c r="B3277" s="87"/>
      <c r="C3277" s="87"/>
      <c r="D3277" s="89"/>
      <c r="R3277" s="89"/>
      <c r="S3277" s="89"/>
      <c r="T3277" s="89"/>
    </row>
    <row r="3278" spans="2:20" s="86" customFormat="1" ht="10.199999999999999">
      <c r="B3278" s="87"/>
      <c r="C3278" s="87"/>
      <c r="D3278" s="89"/>
      <c r="R3278" s="89"/>
      <c r="S3278" s="89"/>
      <c r="T3278" s="89"/>
    </row>
    <row r="3279" spans="2:20" s="86" customFormat="1" ht="10.199999999999999">
      <c r="B3279" s="87"/>
      <c r="C3279" s="87"/>
      <c r="D3279" s="89"/>
      <c r="R3279" s="89"/>
      <c r="S3279" s="89"/>
      <c r="T3279" s="89"/>
    </row>
    <row r="3280" spans="2:20" s="86" customFormat="1" ht="10.199999999999999">
      <c r="B3280" s="87"/>
      <c r="C3280" s="87"/>
      <c r="D3280" s="89"/>
      <c r="R3280" s="89"/>
      <c r="S3280" s="89"/>
      <c r="T3280" s="89"/>
    </row>
    <row r="3281" spans="2:20" s="86" customFormat="1" ht="10.199999999999999">
      <c r="B3281" s="87"/>
      <c r="C3281" s="87"/>
      <c r="D3281" s="89"/>
      <c r="R3281" s="89"/>
      <c r="S3281" s="89"/>
      <c r="T3281" s="89"/>
    </row>
    <row r="3282" spans="2:20" s="86" customFormat="1" ht="10.199999999999999">
      <c r="B3282" s="87"/>
      <c r="C3282" s="87"/>
      <c r="D3282" s="89"/>
      <c r="R3282" s="89"/>
      <c r="S3282" s="89"/>
      <c r="T3282" s="89"/>
    </row>
    <row r="3283" spans="2:20" s="86" customFormat="1" ht="10.199999999999999">
      <c r="B3283" s="87"/>
      <c r="C3283" s="87"/>
      <c r="D3283" s="89"/>
      <c r="R3283" s="89"/>
      <c r="S3283" s="89"/>
      <c r="T3283" s="89"/>
    </row>
    <row r="3284" spans="2:20" s="86" customFormat="1" ht="10.199999999999999">
      <c r="B3284" s="87"/>
      <c r="C3284" s="87"/>
      <c r="D3284" s="89"/>
      <c r="R3284" s="89"/>
      <c r="S3284" s="89"/>
      <c r="T3284" s="89"/>
    </row>
    <row r="3285" spans="2:20" s="86" customFormat="1" ht="10.199999999999999">
      <c r="B3285" s="87"/>
      <c r="C3285" s="87"/>
      <c r="D3285" s="89"/>
      <c r="R3285" s="89"/>
      <c r="S3285" s="89"/>
      <c r="T3285" s="89"/>
    </row>
    <row r="3286" spans="2:20" s="86" customFormat="1" ht="10.199999999999999">
      <c r="B3286" s="87"/>
      <c r="C3286" s="87"/>
      <c r="D3286" s="89"/>
      <c r="R3286" s="89"/>
      <c r="S3286" s="89"/>
      <c r="T3286" s="89"/>
    </row>
    <row r="3287" spans="2:20" s="86" customFormat="1" ht="10.199999999999999">
      <c r="B3287" s="87"/>
      <c r="C3287" s="87"/>
      <c r="D3287" s="89"/>
      <c r="R3287" s="89"/>
      <c r="S3287" s="89"/>
      <c r="T3287" s="89"/>
    </row>
    <row r="3288" spans="2:20" s="86" customFormat="1" ht="10.199999999999999">
      <c r="B3288" s="87"/>
      <c r="C3288" s="87"/>
      <c r="D3288" s="89"/>
      <c r="R3288" s="89"/>
      <c r="S3288" s="89"/>
      <c r="T3288" s="89"/>
    </row>
    <row r="3289" spans="2:20" s="86" customFormat="1" ht="10.199999999999999">
      <c r="B3289" s="87"/>
      <c r="C3289" s="87"/>
      <c r="D3289" s="89"/>
      <c r="R3289" s="89"/>
      <c r="S3289" s="89"/>
      <c r="T3289" s="89"/>
    </row>
    <row r="3290" spans="2:20" s="86" customFormat="1" ht="10.199999999999999">
      <c r="B3290" s="87"/>
      <c r="C3290" s="87"/>
      <c r="D3290" s="89"/>
      <c r="R3290" s="89"/>
      <c r="S3290" s="89"/>
      <c r="T3290" s="89"/>
    </row>
    <row r="3291" spans="2:20" s="86" customFormat="1" ht="10.199999999999999">
      <c r="B3291" s="87"/>
      <c r="C3291" s="87"/>
      <c r="D3291" s="89"/>
      <c r="R3291" s="89"/>
      <c r="S3291" s="89"/>
      <c r="T3291" s="89"/>
    </row>
    <row r="3292" spans="2:20" s="86" customFormat="1" ht="10.199999999999999">
      <c r="B3292" s="87"/>
      <c r="C3292" s="87"/>
      <c r="D3292" s="89"/>
      <c r="R3292" s="89"/>
      <c r="S3292" s="89"/>
      <c r="T3292" s="89"/>
    </row>
    <row r="3293" spans="2:20" s="86" customFormat="1" ht="10.199999999999999">
      <c r="B3293" s="87"/>
      <c r="C3293" s="87"/>
      <c r="D3293" s="89"/>
      <c r="R3293" s="89"/>
      <c r="S3293" s="89"/>
      <c r="T3293" s="89"/>
    </row>
    <row r="3294" spans="2:20" s="86" customFormat="1" ht="10.199999999999999">
      <c r="B3294" s="87"/>
      <c r="C3294" s="87"/>
      <c r="D3294" s="89"/>
      <c r="R3294" s="89"/>
      <c r="S3294" s="89"/>
      <c r="T3294" s="89"/>
    </row>
    <row r="3295" spans="2:20" s="86" customFormat="1" ht="10.199999999999999">
      <c r="B3295" s="87"/>
      <c r="C3295" s="87"/>
      <c r="D3295" s="89"/>
      <c r="R3295" s="89"/>
      <c r="S3295" s="89"/>
      <c r="T3295" s="89"/>
    </row>
    <row r="3296" spans="2:20" s="86" customFormat="1" ht="10.199999999999999">
      <c r="B3296" s="87"/>
      <c r="C3296" s="87"/>
      <c r="D3296" s="89"/>
      <c r="R3296" s="89"/>
      <c r="S3296" s="89"/>
      <c r="T3296" s="89"/>
    </row>
    <row r="3297" spans="2:20" s="86" customFormat="1" ht="10.199999999999999">
      <c r="B3297" s="87"/>
      <c r="C3297" s="87"/>
      <c r="D3297" s="89"/>
      <c r="R3297" s="89"/>
      <c r="S3297" s="89"/>
      <c r="T3297" s="89"/>
    </row>
    <row r="3298" spans="2:20" s="86" customFormat="1" ht="10.199999999999999">
      <c r="B3298" s="87"/>
      <c r="C3298" s="87"/>
      <c r="D3298" s="89"/>
      <c r="R3298" s="89"/>
      <c r="S3298" s="89"/>
      <c r="T3298" s="89"/>
    </row>
    <row r="3299" spans="2:20" s="86" customFormat="1" ht="10.199999999999999">
      <c r="B3299" s="87"/>
      <c r="C3299" s="87"/>
      <c r="D3299" s="89"/>
      <c r="R3299" s="89"/>
      <c r="S3299" s="89"/>
      <c r="T3299" s="89"/>
    </row>
    <row r="3300" spans="2:20" s="86" customFormat="1" ht="10.199999999999999">
      <c r="B3300" s="87"/>
      <c r="C3300" s="87"/>
      <c r="D3300" s="89"/>
      <c r="R3300" s="89"/>
      <c r="S3300" s="89"/>
      <c r="T3300" s="89"/>
    </row>
    <row r="3301" spans="2:20" s="86" customFormat="1" ht="10.199999999999999">
      <c r="B3301" s="87"/>
      <c r="C3301" s="87"/>
      <c r="D3301" s="89"/>
      <c r="R3301" s="89"/>
      <c r="S3301" s="89"/>
      <c r="T3301" s="89"/>
    </row>
    <row r="3302" spans="2:20" s="86" customFormat="1" ht="10.199999999999999">
      <c r="B3302" s="87"/>
      <c r="C3302" s="87"/>
      <c r="D3302" s="89"/>
      <c r="R3302" s="89"/>
      <c r="S3302" s="89"/>
      <c r="T3302" s="89"/>
    </row>
    <row r="3303" spans="2:20" s="86" customFormat="1" ht="10.199999999999999">
      <c r="B3303" s="87"/>
      <c r="C3303" s="87"/>
      <c r="D3303" s="89"/>
      <c r="R3303" s="89"/>
      <c r="S3303" s="89"/>
      <c r="T3303" s="89"/>
    </row>
    <row r="3304" spans="2:20" s="86" customFormat="1" ht="10.199999999999999">
      <c r="B3304" s="87"/>
      <c r="C3304" s="87"/>
      <c r="D3304" s="89"/>
      <c r="R3304" s="89"/>
      <c r="S3304" s="89"/>
      <c r="T3304" s="89"/>
    </row>
    <row r="3305" spans="2:20" s="86" customFormat="1" ht="10.199999999999999">
      <c r="B3305" s="87"/>
      <c r="C3305" s="87"/>
      <c r="D3305" s="89"/>
      <c r="R3305" s="89"/>
      <c r="S3305" s="89"/>
      <c r="T3305" s="89"/>
    </row>
    <row r="3306" spans="2:20" s="86" customFormat="1" ht="10.199999999999999">
      <c r="B3306" s="87"/>
      <c r="C3306" s="87"/>
      <c r="D3306" s="89"/>
      <c r="R3306" s="89"/>
      <c r="S3306" s="89"/>
      <c r="T3306" s="89"/>
    </row>
    <row r="3307" spans="2:20" s="86" customFormat="1" ht="10.199999999999999">
      <c r="B3307" s="87"/>
      <c r="C3307" s="87"/>
      <c r="D3307" s="89"/>
      <c r="R3307" s="89"/>
      <c r="S3307" s="89"/>
      <c r="T3307" s="89"/>
    </row>
    <row r="3308" spans="2:20" s="86" customFormat="1" ht="10.199999999999999">
      <c r="B3308" s="87"/>
      <c r="C3308" s="87"/>
      <c r="D3308" s="89"/>
      <c r="R3308" s="89"/>
      <c r="S3308" s="89"/>
      <c r="T3308" s="89"/>
    </row>
    <row r="3309" spans="2:20" s="86" customFormat="1" ht="10.199999999999999">
      <c r="B3309" s="87"/>
      <c r="C3309" s="87"/>
      <c r="D3309" s="89"/>
      <c r="R3309" s="89"/>
      <c r="S3309" s="89"/>
      <c r="T3309" s="89"/>
    </row>
    <row r="3310" spans="2:20" s="86" customFormat="1" ht="10.199999999999999">
      <c r="B3310" s="87"/>
      <c r="C3310" s="87"/>
      <c r="D3310" s="89"/>
      <c r="R3310" s="89"/>
      <c r="S3310" s="89"/>
      <c r="T3310" s="89"/>
    </row>
    <row r="3311" spans="2:20" s="86" customFormat="1" ht="10.199999999999999">
      <c r="B3311" s="87"/>
      <c r="C3311" s="87"/>
      <c r="D3311" s="89"/>
      <c r="R3311" s="89"/>
      <c r="S3311" s="89"/>
      <c r="T3311" s="89"/>
    </row>
    <row r="3312" spans="2:20" s="86" customFormat="1" ht="10.199999999999999">
      <c r="B3312" s="87"/>
      <c r="C3312" s="87"/>
      <c r="D3312" s="89"/>
      <c r="R3312" s="89"/>
      <c r="S3312" s="89"/>
      <c r="T3312" s="89"/>
    </row>
    <row r="3313" spans="2:20" s="86" customFormat="1" ht="10.199999999999999">
      <c r="B3313" s="87"/>
      <c r="C3313" s="87"/>
      <c r="D3313" s="89"/>
      <c r="R3313" s="89"/>
      <c r="S3313" s="89"/>
      <c r="T3313" s="89"/>
    </row>
    <row r="3314" spans="2:20" s="86" customFormat="1" ht="10.199999999999999">
      <c r="B3314" s="87"/>
      <c r="C3314" s="87"/>
      <c r="D3314" s="89"/>
      <c r="R3314" s="89"/>
      <c r="S3314" s="89"/>
      <c r="T3314" s="89"/>
    </row>
    <row r="3315" spans="2:20" s="86" customFormat="1" ht="10.199999999999999">
      <c r="B3315" s="87"/>
      <c r="C3315" s="87"/>
      <c r="D3315" s="89"/>
      <c r="R3315" s="89"/>
      <c r="S3315" s="89"/>
      <c r="T3315" s="89"/>
    </row>
    <row r="3316" spans="2:20" s="86" customFormat="1" ht="10.199999999999999">
      <c r="B3316" s="87"/>
      <c r="C3316" s="87"/>
      <c r="D3316" s="89"/>
      <c r="R3316" s="89"/>
      <c r="S3316" s="89"/>
      <c r="T3316" s="89"/>
    </row>
    <row r="3317" spans="2:20" s="86" customFormat="1" ht="10.199999999999999">
      <c r="B3317" s="87"/>
      <c r="C3317" s="87"/>
      <c r="D3317" s="89"/>
      <c r="R3317" s="89"/>
      <c r="S3317" s="89"/>
      <c r="T3317" s="89"/>
    </row>
    <row r="3318" spans="2:20" s="86" customFormat="1" ht="10.199999999999999">
      <c r="B3318" s="87"/>
      <c r="C3318" s="87"/>
      <c r="D3318" s="89"/>
      <c r="R3318" s="89"/>
      <c r="S3318" s="89"/>
      <c r="T3318" s="89"/>
    </row>
    <row r="3319" spans="2:20" s="86" customFormat="1" ht="10.199999999999999">
      <c r="B3319" s="87"/>
      <c r="C3319" s="87"/>
      <c r="D3319" s="89"/>
      <c r="R3319" s="89"/>
      <c r="S3319" s="89"/>
      <c r="T3319" s="89"/>
    </row>
    <row r="3320" spans="2:20" s="86" customFormat="1" ht="10.199999999999999">
      <c r="B3320" s="87"/>
      <c r="C3320" s="87"/>
      <c r="D3320" s="89"/>
      <c r="R3320" s="89"/>
      <c r="S3320" s="89"/>
      <c r="T3320" s="89"/>
    </row>
    <row r="3321" spans="2:20" s="86" customFormat="1" ht="10.199999999999999">
      <c r="B3321" s="87"/>
      <c r="C3321" s="87"/>
      <c r="D3321" s="89"/>
      <c r="R3321" s="89"/>
      <c r="S3321" s="89"/>
      <c r="T3321" s="89"/>
    </row>
    <row r="3322" spans="2:20" s="86" customFormat="1" ht="10.199999999999999">
      <c r="B3322" s="87"/>
      <c r="C3322" s="87"/>
      <c r="D3322" s="89"/>
      <c r="R3322" s="89"/>
      <c r="S3322" s="89"/>
      <c r="T3322" s="89"/>
    </row>
    <row r="3323" spans="2:20" s="86" customFormat="1" ht="10.199999999999999">
      <c r="B3323" s="87"/>
      <c r="C3323" s="87"/>
      <c r="D3323" s="89"/>
      <c r="R3323" s="89"/>
      <c r="S3323" s="89"/>
      <c r="T3323" s="89"/>
    </row>
    <row r="3324" spans="2:20" s="86" customFormat="1" ht="10.199999999999999">
      <c r="B3324" s="87"/>
      <c r="C3324" s="87"/>
      <c r="D3324" s="89"/>
      <c r="R3324" s="89"/>
      <c r="S3324" s="89"/>
      <c r="T3324" s="89"/>
    </row>
    <row r="3325" spans="2:20" s="86" customFormat="1" ht="10.199999999999999">
      <c r="B3325" s="87"/>
      <c r="C3325" s="87"/>
      <c r="D3325" s="89"/>
      <c r="R3325" s="89"/>
      <c r="S3325" s="89"/>
      <c r="T3325" s="89"/>
    </row>
    <row r="3326" spans="2:20" s="86" customFormat="1" ht="10.199999999999999">
      <c r="B3326" s="87"/>
      <c r="C3326" s="87"/>
      <c r="D3326" s="89"/>
      <c r="R3326" s="89"/>
      <c r="S3326" s="89"/>
      <c r="T3326" s="89"/>
    </row>
    <row r="3327" spans="2:20" s="86" customFormat="1" ht="10.199999999999999">
      <c r="B3327" s="87"/>
      <c r="C3327" s="87"/>
      <c r="D3327" s="89"/>
      <c r="R3327" s="89"/>
      <c r="S3327" s="89"/>
      <c r="T3327" s="89"/>
    </row>
    <row r="3328" spans="2:20" s="86" customFormat="1" ht="10.199999999999999">
      <c r="B3328" s="87"/>
      <c r="C3328" s="87"/>
      <c r="D3328" s="89"/>
      <c r="R3328" s="89"/>
      <c r="S3328" s="89"/>
      <c r="T3328" s="89"/>
    </row>
    <row r="3329" spans="2:20" s="86" customFormat="1" ht="10.199999999999999">
      <c r="B3329" s="87"/>
      <c r="C3329" s="87"/>
      <c r="D3329" s="89"/>
      <c r="R3329" s="89"/>
      <c r="S3329" s="89"/>
      <c r="T3329" s="89"/>
    </row>
    <row r="3330" spans="2:20" s="86" customFormat="1" ht="10.199999999999999">
      <c r="B3330" s="87"/>
      <c r="C3330" s="87"/>
      <c r="D3330" s="89"/>
      <c r="R3330" s="89"/>
      <c r="S3330" s="89"/>
      <c r="T3330" s="89"/>
    </row>
    <row r="3331" spans="2:20" s="86" customFormat="1" ht="10.199999999999999">
      <c r="B3331" s="87"/>
      <c r="C3331" s="87"/>
      <c r="D3331" s="89"/>
      <c r="R3331" s="89"/>
      <c r="S3331" s="89"/>
      <c r="T3331" s="89"/>
    </row>
    <row r="3332" spans="2:20" s="86" customFormat="1" ht="10.199999999999999">
      <c r="B3332" s="87"/>
      <c r="C3332" s="87"/>
      <c r="D3332" s="89"/>
      <c r="R3332" s="89"/>
      <c r="S3332" s="89"/>
      <c r="T3332" s="89"/>
    </row>
    <row r="3333" spans="2:20" s="86" customFormat="1" ht="10.199999999999999">
      <c r="B3333" s="87"/>
      <c r="C3333" s="87"/>
      <c r="D3333" s="89"/>
      <c r="R3333" s="89"/>
      <c r="S3333" s="89"/>
      <c r="T3333" s="89"/>
    </row>
    <row r="3334" spans="2:20" s="86" customFormat="1" ht="10.199999999999999">
      <c r="B3334" s="87"/>
      <c r="C3334" s="87"/>
      <c r="D3334" s="89"/>
      <c r="R3334" s="89"/>
      <c r="S3334" s="89"/>
      <c r="T3334" s="89"/>
    </row>
    <row r="3335" spans="2:20" s="86" customFormat="1" ht="10.199999999999999">
      <c r="B3335" s="87"/>
      <c r="C3335" s="87"/>
      <c r="D3335" s="89"/>
      <c r="R3335" s="89"/>
      <c r="S3335" s="89"/>
      <c r="T3335" s="89"/>
    </row>
    <row r="3336" spans="2:20" s="86" customFormat="1" ht="10.199999999999999">
      <c r="B3336" s="87"/>
      <c r="C3336" s="87"/>
      <c r="D3336" s="89"/>
      <c r="R3336" s="89"/>
      <c r="S3336" s="89"/>
      <c r="T3336" s="89"/>
    </row>
    <row r="3337" spans="2:20" s="86" customFormat="1" ht="10.199999999999999">
      <c r="B3337" s="87"/>
      <c r="C3337" s="87"/>
      <c r="D3337" s="89"/>
      <c r="R3337" s="89"/>
      <c r="S3337" s="89"/>
      <c r="T3337" s="89"/>
    </row>
    <row r="3338" spans="2:20" s="86" customFormat="1" ht="10.199999999999999">
      <c r="B3338" s="87"/>
      <c r="C3338" s="87"/>
      <c r="D3338" s="89"/>
      <c r="R3338" s="89"/>
      <c r="S3338" s="89"/>
      <c r="T3338" s="89"/>
    </row>
    <row r="3339" spans="2:20" s="86" customFormat="1" ht="10.199999999999999">
      <c r="B3339" s="87"/>
      <c r="C3339" s="87"/>
      <c r="D3339" s="89"/>
      <c r="R3339" s="89"/>
      <c r="S3339" s="89"/>
      <c r="T3339" s="89"/>
    </row>
    <row r="3340" spans="2:20" s="86" customFormat="1" ht="10.199999999999999">
      <c r="B3340" s="87"/>
      <c r="C3340" s="87"/>
      <c r="D3340" s="89"/>
      <c r="R3340" s="89"/>
      <c r="S3340" s="89"/>
      <c r="T3340" s="89"/>
    </row>
    <row r="3341" spans="2:20" s="86" customFormat="1" ht="10.199999999999999">
      <c r="B3341" s="87"/>
      <c r="C3341" s="87"/>
      <c r="D3341" s="89"/>
      <c r="R3341" s="89"/>
      <c r="S3341" s="89"/>
      <c r="T3341" s="89"/>
    </row>
    <row r="3342" spans="2:20" s="86" customFormat="1" ht="10.199999999999999">
      <c r="B3342" s="87"/>
      <c r="C3342" s="87"/>
      <c r="D3342" s="89"/>
      <c r="R3342" s="89"/>
      <c r="S3342" s="89"/>
      <c r="T3342" s="89"/>
    </row>
    <row r="3343" spans="2:20" s="86" customFormat="1" ht="10.199999999999999">
      <c r="B3343" s="87"/>
      <c r="C3343" s="87"/>
      <c r="D3343" s="89"/>
      <c r="R3343" s="89"/>
      <c r="S3343" s="89"/>
      <c r="T3343" s="89"/>
    </row>
    <row r="3344" spans="2:20" s="86" customFormat="1" ht="10.199999999999999">
      <c r="B3344" s="87"/>
      <c r="C3344" s="87"/>
      <c r="D3344" s="89"/>
      <c r="R3344" s="89"/>
      <c r="S3344" s="89"/>
      <c r="T3344" s="89"/>
    </row>
    <row r="3345" spans="2:20" s="86" customFormat="1" ht="10.199999999999999">
      <c r="B3345" s="87"/>
      <c r="C3345" s="87"/>
      <c r="D3345" s="89"/>
      <c r="R3345" s="89"/>
      <c r="S3345" s="89"/>
      <c r="T3345" s="89"/>
    </row>
    <row r="3346" spans="2:20" s="86" customFormat="1" ht="10.199999999999999">
      <c r="B3346" s="87"/>
      <c r="C3346" s="87"/>
      <c r="D3346" s="89"/>
      <c r="R3346" s="89"/>
      <c r="S3346" s="89"/>
      <c r="T3346" s="89"/>
    </row>
    <row r="3347" spans="2:20" s="86" customFormat="1" ht="10.199999999999999">
      <c r="B3347" s="87"/>
      <c r="C3347" s="87"/>
      <c r="D3347" s="89"/>
      <c r="R3347" s="89"/>
      <c r="S3347" s="89"/>
      <c r="T3347" s="89"/>
    </row>
    <row r="3348" spans="2:20" s="86" customFormat="1" ht="10.199999999999999">
      <c r="B3348" s="87"/>
      <c r="C3348" s="87"/>
      <c r="D3348" s="89"/>
      <c r="R3348" s="89"/>
      <c r="S3348" s="89"/>
      <c r="T3348" s="89"/>
    </row>
    <row r="3349" spans="2:20" s="86" customFormat="1" ht="10.199999999999999">
      <c r="B3349" s="87"/>
      <c r="C3349" s="87"/>
      <c r="D3349" s="89"/>
      <c r="R3349" s="89"/>
      <c r="S3349" s="89"/>
      <c r="T3349" s="89"/>
    </row>
    <row r="3350" spans="2:20" s="86" customFormat="1" ht="10.199999999999999">
      <c r="B3350" s="87"/>
      <c r="C3350" s="87"/>
      <c r="D3350" s="89"/>
      <c r="R3350" s="89"/>
      <c r="S3350" s="89"/>
      <c r="T3350" s="89"/>
    </row>
    <row r="3351" spans="2:20" s="86" customFormat="1" ht="10.199999999999999">
      <c r="B3351" s="87"/>
      <c r="C3351" s="87"/>
      <c r="D3351" s="89"/>
      <c r="R3351" s="89"/>
      <c r="S3351" s="89"/>
      <c r="T3351" s="89"/>
    </row>
    <row r="3352" spans="2:20" s="86" customFormat="1" ht="10.199999999999999">
      <c r="B3352" s="87"/>
      <c r="C3352" s="87"/>
      <c r="D3352" s="89"/>
      <c r="R3352" s="89"/>
      <c r="S3352" s="89"/>
      <c r="T3352" s="89"/>
    </row>
    <row r="3353" spans="2:20" s="86" customFormat="1" ht="10.199999999999999">
      <c r="B3353" s="87"/>
      <c r="C3353" s="87"/>
      <c r="D3353" s="89"/>
      <c r="R3353" s="89"/>
      <c r="S3353" s="89"/>
      <c r="T3353" s="89"/>
    </row>
    <row r="3354" spans="2:20" s="86" customFormat="1" ht="10.199999999999999">
      <c r="B3354" s="87"/>
      <c r="C3354" s="87"/>
      <c r="D3354" s="89"/>
      <c r="R3354" s="89"/>
      <c r="S3354" s="89"/>
      <c r="T3354" s="89"/>
    </row>
    <row r="3355" spans="2:20" s="86" customFormat="1" ht="10.199999999999999">
      <c r="B3355" s="87"/>
      <c r="C3355" s="87"/>
      <c r="D3355" s="89"/>
      <c r="R3355" s="89"/>
      <c r="S3355" s="89"/>
      <c r="T3355" s="89"/>
    </row>
    <row r="3356" spans="2:20" s="86" customFormat="1" ht="10.199999999999999">
      <c r="B3356" s="87"/>
      <c r="C3356" s="87"/>
      <c r="D3356" s="89"/>
      <c r="R3356" s="89"/>
      <c r="S3356" s="89"/>
      <c r="T3356" s="89"/>
    </row>
    <row r="3357" spans="2:20" s="86" customFormat="1" ht="10.199999999999999">
      <c r="B3357" s="87"/>
      <c r="C3357" s="87"/>
      <c r="D3357" s="89"/>
      <c r="R3357" s="89"/>
      <c r="S3357" s="89"/>
      <c r="T3357" s="89"/>
    </row>
    <row r="3358" spans="2:20" s="86" customFormat="1" ht="10.199999999999999">
      <c r="B3358" s="87"/>
      <c r="C3358" s="87"/>
      <c r="D3358" s="89"/>
      <c r="R3358" s="89"/>
      <c r="S3358" s="89"/>
      <c r="T3358" s="89"/>
    </row>
    <row r="3359" spans="2:20" s="86" customFormat="1" ht="10.199999999999999">
      <c r="B3359" s="87"/>
      <c r="C3359" s="87"/>
      <c r="D3359" s="89"/>
      <c r="R3359" s="89"/>
      <c r="S3359" s="89"/>
      <c r="T3359" s="89"/>
    </row>
    <row r="3360" spans="2:20" s="86" customFormat="1" ht="10.199999999999999">
      <c r="B3360" s="87"/>
      <c r="C3360" s="87"/>
      <c r="D3360" s="89"/>
      <c r="R3360" s="89"/>
      <c r="S3360" s="89"/>
      <c r="T3360" s="89"/>
    </row>
    <row r="3361" spans="2:20" s="86" customFormat="1" ht="10.199999999999999">
      <c r="B3361" s="87"/>
      <c r="C3361" s="87"/>
      <c r="D3361" s="89"/>
      <c r="R3361" s="89"/>
      <c r="S3361" s="89"/>
      <c r="T3361" s="89"/>
    </row>
    <row r="3362" spans="2:20" s="86" customFormat="1" ht="10.199999999999999">
      <c r="B3362" s="87"/>
      <c r="C3362" s="87"/>
      <c r="D3362" s="89"/>
      <c r="R3362" s="89"/>
      <c r="S3362" s="89"/>
      <c r="T3362" s="89"/>
    </row>
    <row r="3363" spans="2:20" s="86" customFormat="1" ht="10.199999999999999">
      <c r="B3363" s="87"/>
      <c r="C3363" s="87"/>
      <c r="D3363" s="89"/>
      <c r="R3363" s="89"/>
      <c r="S3363" s="89"/>
      <c r="T3363" s="89"/>
    </row>
    <row r="3364" spans="2:20" s="86" customFormat="1" ht="10.199999999999999">
      <c r="B3364" s="87"/>
      <c r="C3364" s="87"/>
      <c r="D3364" s="89"/>
      <c r="R3364" s="89"/>
      <c r="S3364" s="89"/>
      <c r="T3364" s="89"/>
    </row>
    <row r="3365" spans="2:20" s="86" customFormat="1" ht="10.199999999999999">
      <c r="B3365" s="87"/>
      <c r="C3365" s="87"/>
      <c r="D3365" s="89"/>
      <c r="R3365" s="89"/>
      <c r="S3365" s="89"/>
      <c r="T3365" s="89"/>
    </row>
    <row r="3366" spans="2:20" s="86" customFormat="1" ht="10.199999999999999">
      <c r="B3366" s="87"/>
      <c r="C3366" s="87"/>
      <c r="D3366" s="89"/>
      <c r="R3366" s="89"/>
      <c r="S3366" s="89"/>
      <c r="T3366" s="89"/>
    </row>
    <row r="3367" spans="2:20" s="86" customFormat="1" ht="10.199999999999999">
      <c r="B3367" s="87"/>
      <c r="C3367" s="87"/>
      <c r="D3367" s="89"/>
      <c r="R3367" s="89"/>
      <c r="S3367" s="89"/>
      <c r="T3367" s="89"/>
    </row>
    <row r="3368" spans="2:20" s="86" customFormat="1" ht="10.199999999999999">
      <c r="B3368" s="87"/>
      <c r="C3368" s="87"/>
      <c r="D3368" s="89"/>
      <c r="R3368" s="89"/>
      <c r="S3368" s="89"/>
      <c r="T3368" s="89"/>
    </row>
    <row r="3369" spans="2:20" s="86" customFormat="1" ht="10.199999999999999">
      <c r="B3369" s="87"/>
      <c r="C3369" s="87"/>
      <c r="D3369" s="89"/>
      <c r="R3369" s="89"/>
      <c r="S3369" s="89"/>
      <c r="T3369" s="89"/>
    </row>
    <row r="3370" spans="2:20" s="86" customFormat="1" ht="10.199999999999999">
      <c r="B3370" s="87"/>
      <c r="C3370" s="87"/>
      <c r="D3370" s="89"/>
      <c r="R3370" s="89"/>
      <c r="S3370" s="89"/>
      <c r="T3370" s="89"/>
    </row>
    <row r="3371" spans="2:20" s="86" customFormat="1" ht="10.199999999999999">
      <c r="B3371" s="87"/>
      <c r="C3371" s="87"/>
      <c r="D3371" s="89"/>
      <c r="R3371" s="89"/>
      <c r="S3371" s="89"/>
      <c r="T3371" s="89"/>
    </row>
    <row r="3372" spans="2:20" s="86" customFormat="1" ht="10.199999999999999">
      <c r="B3372" s="87"/>
      <c r="C3372" s="87"/>
      <c r="D3372" s="89"/>
      <c r="R3372" s="89"/>
      <c r="S3372" s="89"/>
      <c r="T3372" s="89"/>
    </row>
    <row r="3373" spans="2:20" s="86" customFormat="1" ht="10.199999999999999">
      <c r="B3373" s="87"/>
      <c r="C3373" s="87"/>
      <c r="D3373" s="89"/>
      <c r="R3373" s="89"/>
      <c r="S3373" s="89"/>
      <c r="T3373" s="89"/>
    </row>
    <row r="3374" spans="2:20" s="86" customFormat="1" ht="10.199999999999999">
      <c r="B3374" s="87"/>
      <c r="C3374" s="87"/>
      <c r="D3374" s="89"/>
      <c r="R3374" s="89"/>
      <c r="S3374" s="89"/>
      <c r="T3374" s="89"/>
    </row>
    <row r="3375" spans="2:20" s="86" customFormat="1" ht="10.199999999999999">
      <c r="B3375" s="87"/>
      <c r="C3375" s="87"/>
      <c r="D3375" s="89"/>
      <c r="R3375" s="89"/>
      <c r="S3375" s="89"/>
      <c r="T3375" s="89"/>
    </row>
    <row r="3376" spans="2:20" s="86" customFormat="1" ht="10.199999999999999">
      <c r="B3376" s="87"/>
      <c r="C3376" s="87"/>
      <c r="D3376" s="89"/>
      <c r="R3376" s="89"/>
      <c r="S3376" s="89"/>
      <c r="T3376" s="89"/>
    </row>
    <row r="3377" spans="2:20" s="86" customFormat="1" ht="10.199999999999999">
      <c r="B3377" s="87"/>
      <c r="C3377" s="87"/>
      <c r="D3377" s="89"/>
      <c r="R3377" s="89"/>
      <c r="S3377" s="89"/>
      <c r="T3377" s="89"/>
    </row>
    <row r="3378" spans="2:20" s="86" customFormat="1" ht="10.199999999999999">
      <c r="B3378" s="87"/>
      <c r="C3378" s="87"/>
      <c r="D3378" s="89"/>
      <c r="R3378" s="89"/>
      <c r="S3378" s="89"/>
      <c r="T3378" s="89"/>
    </row>
    <row r="3379" spans="2:20" s="86" customFormat="1" ht="10.199999999999999">
      <c r="B3379" s="87"/>
      <c r="C3379" s="87"/>
      <c r="D3379" s="89"/>
      <c r="R3379" s="89"/>
      <c r="S3379" s="89"/>
      <c r="T3379" s="89"/>
    </row>
    <row r="3380" spans="2:20" s="86" customFormat="1" ht="10.199999999999999">
      <c r="B3380" s="87"/>
      <c r="C3380" s="87"/>
      <c r="D3380" s="89"/>
      <c r="R3380" s="89"/>
      <c r="S3380" s="89"/>
      <c r="T3380" s="89"/>
    </row>
    <row r="3381" spans="2:20" s="86" customFormat="1" ht="10.199999999999999">
      <c r="B3381" s="87"/>
      <c r="C3381" s="87"/>
      <c r="D3381" s="89"/>
      <c r="R3381" s="89"/>
      <c r="S3381" s="89"/>
      <c r="T3381" s="89"/>
    </row>
    <row r="3382" spans="2:20" s="86" customFormat="1" ht="10.199999999999999">
      <c r="B3382" s="87"/>
      <c r="C3382" s="87"/>
      <c r="D3382" s="89"/>
      <c r="R3382" s="89"/>
      <c r="S3382" s="89"/>
      <c r="T3382" s="89"/>
    </row>
    <row r="3383" spans="2:20" s="86" customFormat="1" ht="10.199999999999999">
      <c r="B3383" s="87"/>
      <c r="C3383" s="87"/>
      <c r="D3383" s="89"/>
      <c r="R3383" s="89"/>
      <c r="S3383" s="89"/>
      <c r="T3383" s="89"/>
    </row>
    <row r="3384" spans="2:20" s="86" customFormat="1" ht="10.199999999999999">
      <c r="B3384" s="87"/>
      <c r="C3384" s="87"/>
      <c r="D3384" s="89"/>
      <c r="R3384" s="89"/>
      <c r="S3384" s="89"/>
      <c r="T3384" s="89"/>
    </row>
    <row r="3385" spans="2:20" s="86" customFormat="1" ht="10.199999999999999">
      <c r="B3385" s="87"/>
      <c r="C3385" s="87"/>
      <c r="D3385" s="89"/>
      <c r="R3385" s="89"/>
      <c r="S3385" s="89"/>
      <c r="T3385" s="89"/>
    </row>
    <row r="3386" spans="2:20" s="86" customFormat="1" ht="10.199999999999999">
      <c r="B3386" s="87"/>
      <c r="C3386" s="87"/>
      <c r="D3386" s="89"/>
      <c r="R3386" s="89"/>
      <c r="S3386" s="89"/>
      <c r="T3386" s="89"/>
    </row>
    <row r="3387" spans="2:20" s="86" customFormat="1" ht="10.199999999999999">
      <c r="B3387" s="87"/>
      <c r="C3387" s="87"/>
      <c r="D3387" s="89"/>
      <c r="R3387" s="89"/>
      <c r="S3387" s="89"/>
      <c r="T3387" s="89"/>
    </row>
    <row r="3388" spans="2:20" s="86" customFormat="1" ht="10.199999999999999">
      <c r="B3388" s="87"/>
      <c r="C3388" s="87"/>
      <c r="D3388" s="89"/>
      <c r="R3388" s="89"/>
      <c r="S3388" s="89"/>
      <c r="T3388" s="89"/>
    </row>
    <row r="3389" spans="2:20" s="86" customFormat="1" ht="10.199999999999999">
      <c r="B3389" s="87"/>
      <c r="C3389" s="87"/>
      <c r="D3389" s="89"/>
      <c r="R3389" s="89"/>
      <c r="S3389" s="89"/>
      <c r="T3389" s="89"/>
    </row>
    <row r="3390" spans="2:20" s="86" customFormat="1" ht="10.199999999999999">
      <c r="B3390" s="87"/>
      <c r="C3390" s="87"/>
      <c r="D3390" s="89"/>
      <c r="R3390" s="89"/>
      <c r="S3390" s="89"/>
      <c r="T3390" s="89"/>
    </row>
    <row r="3391" spans="2:20" s="86" customFormat="1" ht="10.199999999999999">
      <c r="B3391" s="87"/>
      <c r="C3391" s="87"/>
      <c r="D3391" s="89"/>
      <c r="R3391" s="89"/>
      <c r="S3391" s="89"/>
      <c r="T3391" s="89"/>
    </row>
    <row r="3392" spans="2:20" s="86" customFormat="1" ht="10.199999999999999">
      <c r="B3392" s="87"/>
      <c r="C3392" s="87"/>
      <c r="D3392" s="89"/>
      <c r="R3392" s="89"/>
      <c r="S3392" s="89"/>
      <c r="T3392" s="89"/>
    </row>
    <row r="3393" spans="2:20" s="86" customFormat="1" ht="10.199999999999999">
      <c r="B3393" s="87"/>
      <c r="C3393" s="87"/>
      <c r="D3393" s="89"/>
      <c r="R3393" s="89"/>
      <c r="S3393" s="89"/>
      <c r="T3393" s="89"/>
    </row>
    <row r="3394" spans="2:20" s="86" customFormat="1" ht="10.199999999999999">
      <c r="B3394" s="87"/>
      <c r="C3394" s="87"/>
      <c r="D3394" s="89"/>
      <c r="R3394" s="89"/>
      <c r="S3394" s="89"/>
      <c r="T3394" s="89"/>
    </row>
    <row r="3395" spans="2:20" s="86" customFormat="1" ht="10.199999999999999">
      <c r="B3395" s="87"/>
      <c r="C3395" s="87"/>
      <c r="D3395" s="89"/>
      <c r="R3395" s="89"/>
      <c r="S3395" s="89"/>
      <c r="T3395" s="89"/>
    </row>
    <row r="3396" spans="2:20" s="86" customFormat="1" ht="10.199999999999999">
      <c r="B3396" s="87"/>
      <c r="C3396" s="87"/>
      <c r="D3396" s="89"/>
      <c r="R3396" s="89"/>
      <c r="S3396" s="89"/>
      <c r="T3396" s="89"/>
    </row>
    <row r="3397" spans="2:20" s="86" customFormat="1" ht="10.199999999999999">
      <c r="B3397" s="87"/>
      <c r="C3397" s="87"/>
      <c r="D3397" s="89"/>
      <c r="R3397" s="89"/>
      <c r="S3397" s="89"/>
      <c r="T3397" s="89"/>
    </row>
    <row r="3398" spans="2:20" s="86" customFormat="1" ht="10.199999999999999">
      <c r="B3398" s="87"/>
      <c r="C3398" s="87"/>
      <c r="D3398" s="89"/>
      <c r="R3398" s="89"/>
      <c r="S3398" s="89"/>
      <c r="T3398" s="89"/>
    </row>
    <row r="3399" spans="2:20" s="86" customFormat="1" ht="10.199999999999999">
      <c r="B3399" s="87"/>
      <c r="C3399" s="87"/>
      <c r="D3399" s="89"/>
      <c r="R3399" s="89"/>
      <c r="S3399" s="89"/>
      <c r="T3399" s="89"/>
    </row>
    <row r="3400" spans="2:20" s="86" customFormat="1" ht="10.199999999999999">
      <c r="B3400" s="87"/>
      <c r="C3400" s="87"/>
      <c r="D3400" s="89"/>
      <c r="R3400" s="89"/>
      <c r="S3400" s="89"/>
      <c r="T3400" s="89"/>
    </row>
    <row r="3401" spans="2:20" s="86" customFormat="1" ht="10.199999999999999">
      <c r="B3401" s="87"/>
      <c r="C3401" s="87"/>
      <c r="D3401" s="89"/>
      <c r="R3401" s="89"/>
      <c r="S3401" s="89"/>
      <c r="T3401" s="89"/>
    </row>
    <row r="3402" spans="2:20" s="86" customFormat="1" ht="10.199999999999999">
      <c r="B3402" s="87"/>
      <c r="C3402" s="87"/>
      <c r="D3402" s="89"/>
      <c r="R3402" s="89"/>
      <c r="S3402" s="89"/>
      <c r="T3402" s="89"/>
    </row>
    <row r="3403" spans="2:20" s="86" customFormat="1" ht="10.199999999999999">
      <c r="B3403" s="87"/>
      <c r="C3403" s="87"/>
      <c r="D3403" s="89"/>
      <c r="R3403" s="89"/>
      <c r="S3403" s="89"/>
      <c r="T3403" s="89"/>
    </row>
    <row r="3404" spans="2:20" s="86" customFormat="1" ht="10.199999999999999">
      <c r="B3404" s="87"/>
      <c r="C3404" s="87"/>
      <c r="D3404" s="89"/>
      <c r="R3404" s="89"/>
      <c r="S3404" s="89"/>
      <c r="T3404" s="89"/>
    </row>
    <row r="3405" spans="2:20" s="86" customFormat="1" ht="10.199999999999999">
      <c r="B3405" s="87"/>
      <c r="C3405" s="87"/>
      <c r="D3405" s="89"/>
      <c r="R3405" s="89"/>
      <c r="S3405" s="89"/>
      <c r="T3405" s="89"/>
    </row>
    <row r="3406" spans="2:20" s="86" customFormat="1" ht="10.199999999999999">
      <c r="B3406" s="87"/>
      <c r="C3406" s="87"/>
      <c r="D3406" s="89"/>
      <c r="R3406" s="89"/>
      <c r="S3406" s="89"/>
      <c r="T3406" s="89"/>
    </row>
    <row r="3407" spans="2:20" s="86" customFormat="1" ht="10.199999999999999">
      <c r="B3407" s="87"/>
      <c r="C3407" s="87"/>
      <c r="D3407" s="89"/>
      <c r="R3407" s="89"/>
      <c r="S3407" s="89"/>
      <c r="T3407" s="89"/>
    </row>
    <row r="3408" spans="2:20" s="86" customFormat="1" ht="10.199999999999999">
      <c r="B3408" s="87"/>
      <c r="C3408" s="87"/>
      <c r="D3408" s="89"/>
      <c r="R3408" s="89"/>
      <c r="S3408" s="89"/>
      <c r="T3408" s="89"/>
    </row>
    <row r="3409" spans="2:20" s="86" customFormat="1" ht="10.199999999999999">
      <c r="B3409" s="87"/>
      <c r="C3409" s="87"/>
      <c r="D3409" s="89"/>
      <c r="R3409" s="89"/>
      <c r="S3409" s="89"/>
      <c r="T3409" s="89"/>
    </row>
    <row r="3410" spans="2:20" s="86" customFormat="1" ht="10.199999999999999">
      <c r="B3410" s="87"/>
      <c r="C3410" s="87"/>
      <c r="D3410" s="89"/>
      <c r="R3410" s="89"/>
      <c r="S3410" s="89"/>
      <c r="T3410" s="89"/>
    </row>
    <row r="3411" spans="2:20" s="86" customFormat="1" ht="10.199999999999999">
      <c r="B3411" s="87"/>
      <c r="C3411" s="87"/>
      <c r="D3411" s="89"/>
      <c r="R3411" s="89"/>
      <c r="S3411" s="89"/>
      <c r="T3411" s="89"/>
    </row>
    <row r="3412" spans="2:20" s="86" customFormat="1" ht="10.199999999999999">
      <c r="B3412" s="87"/>
      <c r="C3412" s="87"/>
      <c r="D3412" s="89"/>
      <c r="R3412" s="89"/>
      <c r="S3412" s="89"/>
      <c r="T3412" s="89"/>
    </row>
    <row r="3413" spans="2:20" s="86" customFormat="1" ht="10.199999999999999">
      <c r="B3413" s="87"/>
      <c r="C3413" s="87"/>
      <c r="D3413" s="89"/>
      <c r="R3413" s="89"/>
      <c r="S3413" s="89"/>
      <c r="T3413" s="89"/>
    </row>
    <row r="3414" spans="2:20" s="86" customFormat="1" ht="10.199999999999999">
      <c r="B3414" s="87"/>
      <c r="C3414" s="87"/>
      <c r="D3414" s="89"/>
      <c r="R3414" s="89"/>
      <c r="S3414" s="89"/>
      <c r="T3414" s="89"/>
    </row>
    <row r="3415" spans="2:20" s="86" customFormat="1" ht="10.199999999999999">
      <c r="B3415" s="87"/>
      <c r="C3415" s="87"/>
      <c r="D3415" s="89"/>
      <c r="R3415" s="89"/>
      <c r="S3415" s="89"/>
      <c r="T3415" s="89"/>
    </row>
    <row r="3416" spans="2:20" s="86" customFormat="1" ht="10.199999999999999">
      <c r="B3416" s="87"/>
      <c r="C3416" s="87"/>
      <c r="D3416" s="89"/>
      <c r="R3416" s="89"/>
      <c r="S3416" s="89"/>
      <c r="T3416" s="89"/>
    </row>
    <row r="3417" spans="2:20" s="86" customFormat="1" ht="10.199999999999999">
      <c r="B3417" s="87"/>
      <c r="C3417" s="87"/>
      <c r="D3417" s="89"/>
      <c r="R3417" s="89"/>
      <c r="S3417" s="89"/>
      <c r="T3417" s="89"/>
    </row>
    <row r="3418" spans="2:20" s="86" customFormat="1" ht="10.199999999999999">
      <c r="B3418" s="87"/>
      <c r="C3418" s="87"/>
      <c r="D3418" s="89"/>
      <c r="R3418" s="89"/>
      <c r="S3418" s="89"/>
      <c r="T3418" s="89"/>
    </row>
    <row r="3419" spans="2:20" s="86" customFormat="1" ht="10.199999999999999">
      <c r="B3419" s="87"/>
      <c r="C3419" s="87"/>
      <c r="D3419" s="89"/>
      <c r="R3419" s="89"/>
      <c r="S3419" s="89"/>
      <c r="T3419" s="89"/>
    </row>
    <row r="3420" spans="2:20" s="86" customFormat="1" ht="10.199999999999999">
      <c r="B3420" s="87"/>
      <c r="C3420" s="87"/>
      <c r="D3420" s="89"/>
      <c r="R3420" s="89"/>
      <c r="S3420" s="89"/>
      <c r="T3420" s="89"/>
    </row>
    <row r="3421" spans="2:20" s="86" customFormat="1" ht="10.199999999999999">
      <c r="B3421" s="87"/>
      <c r="C3421" s="87"/>
      <c r="D3421" s="89"/>
      <c r="R3421" s="89"/>
      <c r="S3421" s="89"/>
      <c r="T3421" s="89"/>
    </row>
    <row r="3422" spans="2:20" s="86" customFormat="1" ht="10.199999999999999">
      <c r="B3422" s="87"/>
      <c r="C3422" s="87"/>
      <c r="D3422" s="89"/>
      <c r="R3422" s="89"/>
      <c r="S3422" s="89"/>
      <c r="T3422" s="89"/>
    </row>
    <row r="3423" spans="2:20" s="86" customFormat="1" ht="10.199999999999999">
      <c r="B3423" s="87"/>
      <c r="C3423" s="87"/>
      <c r="D3423" s="89"/>
      <c r="R3423" s="89"/>
      <c r="S3423" s="89"/>
      <c r="T3423" s="89"/>
    </row>
    <row r="3424" spans="2:20" s="86" customFormat="1" ht="10.199999999999999">
      <c r="B3424" s="87"/>
      <c r="C3424" s="87"/>
      <c r="D3424" s="89"/>
      <c r="R3424" s="89"/>
      <c r="S3424" s="89"/>
      <c r="T3424" s="89"/>
    </row>
    <row r="3425" spans="2:20" s="86" customFormat="1" ht="10.199999999999999">
      <c r="B3425" s="87"/>
      <c r="C3425" s="87"/>
      <c r="D3425" s="89"/>
      <c r="R3425" s="89"/>
      <c r="S3425" s="89"/>
      <c r="T3425" s="89"/>
    </row>
    <row r="3426" spans="2:20" s="86" customFormat="1" ht="10.199999999999999">
      <c r="B3426" s="87"/>
      <c r="C3426" s="87"/>
      <c r="D3426" s="89"/>
      <c r="R3426" s="89"/>
      <c r="S3426" s="89"/>
      <c r="T3426" s="89"/>
    </row>
    <row r="3427" spans="2:20" s="86" customFormat="1" ht="10.199999999999999">
      <c r="B3427" s="87"/>
      <c r="C3427" s="87"/>
      <c r="D3427" s="89"/>
      <c r="R3427" s="89"/>
      <c r="S3427" s="89"/>
      <c r="T3427" s="89"/>
    </row>
    <row r="3428" spans="2:20" s="86" customFormat="1" ht="10.199999999999999">
      <c r="B3428" s="87"/>
      <c r="C3428" s="87"/>
      <c r="D3428" s="89"/>
      <c r="R3428" s="89"/>
      <c r="S3428" s="89"/>
      <c r="T3428" s="89"/>
    </row>
    <row r="3429" spans="2:20" s="86" customFormat="1" ht="10.199999999999999">
      <c r="B3429" s="87"/>
      <c r="C3429" s="87"/>
      <c r="D3429" s="89"/>
      <c r="R3429" s="89"/>
      <c r="S3429" s="89"/>
      <c r="T3429" s="89"/>
    </row>
    <row r="3430" spans="2:20" s="86" customFormat="1" ht="10.199999999999999">
      <c r="B3430" s="87"/>
      <c r="C3430" s="87"/>
      <c r="D3430" s="89"/>
      <c r="R3430" s="89"/>
      <c r="S3430" s="89"/>
      <c r="T3430" s="89"/>
    </row>
    <row r="3431" spans="2:20" s="86" customFormat="1" ht="10.199999999999999">
      <c r="B3431" s="87"/>
      <c r="C3431" s="87"/>
      <c r="D3431" s="89"/>
      <c r="R3431" s="89"/>
      <c r="S3431" s="89"/>
      <c r="T3431" s="89"/>
    </row>
    <row r="3432" spans="2:20" s="86" customFormat="1" ht="10.199999999999999">
      <c r="B3432" s="87"/>
      <c r="C3432" s="87"/>
      <c r="D3432" s="89"/>
      <c r="R3432" s="89"/>
      <c r="S3432" s="89"/>
      <c r="T3432" s="89"/>
    </row>
    <row r="3433" spans="2:20" s="86" customFormat="1" ht="10.199999999999999">
      <c r="B3433" s="87"/>
      <c r="C3433" s="87"/>
      <c r="D3433" s="89"/>
      <c r="R3433" s="89"/>
      <c r="S3433" s="89"/>
      <c r="T3433" s="89"/>
    </row>
    <row r="3434" spans="2:20" s="86" customFormat="1" ht="10.199999999999999">
      <c r="B3434" s="87"/>
      <c r="C3434" s="87"/>
      <c r="D3434" s="89"/>
      <c r="R3434" s="89"/>
      <c r="S3434" s="89"/>
      <c r="T3434" s="89"/>
    </row>
    <row r="3435" spans="2:20" s="86" customFormat="1" ht="10.199999999999999">
      <c r="B3435" s="87"/>
      <c r="C3435" s="87"/>
      <c r="D3435" s="89"/>
      <c r="R3435" s="89"/>
      <c r="S3435" s="89"/>
      <c r="T3435" s="89"/>
    </row>
    <row r="3436" spans="2:20" s="86" customFormat="1" ht="10.199999999999999">
      <c r="B3436" s="87"/>
      <c r="C3436" s="87"/>
      <c r="D3436" s="89"/>
      <c r="R3436" s="89"/>
      <c r="S3436" s="89"/>
      <c r="T3436" s="89"/>
    </row>
    <row r="3437" spans="2:20" s="86" customFormat="1" ht="10.199999999999999">
      <c r="B3437" s="87"/>
      <c r="C3437" s="87"/>
      <c r="D3437" s="89"/>
      <c r="R3437" s="89"/>
      <c r="S3437" s="89"/>
      <c r="T3437" s="89"/>
    </row>
    <row r="3438" spans="2:20" s="86" customFormat="1" ht="10.199999999999999">
      <c r="B3438" s="87"/>
      <c r="C3438" s="87"/>
      <c r="D3438" s="89"/>
      <c r="R3438" s="89"/>
      <c r="S3438" s="89"/>
      <c r="T3438" s="89"/>
    </row>
    <row r="3439" spans="2:20" s="86" customFormat="1" ht="10.199999999999999">
      <c r="B3439" s="87"/>
      <c r="C3439" s="87"/>
      <c r="D3439" s="89"/>
      <c r="R3439" s="89"/>
      <c r="S3439" s="89"/>
      <c r="T3439" s="89"/>
    </row>
    <row r="3440" spans="2:20" s="86" customFormat="1" ht="10.199999999999999">
      <c r="B3440" s="87"/>
      <c r="C3440" s="87"/>
      <c r="D3440" s="89"/>
      <c r="R3440" s="89"/>
      <c r="S3440" s="89"/>
      <c r="T3440" s="89"/>
    </row>
    <row r="3441" spans="2:20" s="86" customFormat="1" ht="10.199999999999999">
      <c r="B3441" s="87"/>
      <c r="C3441" s="87"/>
      <c r="D3441" s="89"/>
      <c r="R3441" s="89"/>
      <c r="S3441" s="89"/>
      <c r="T3441" s="89"/>
    </row>
    <row r="3442" spans="2:20" s="86" customFormat="1" ht="10.199999999999999">
      <c r="B3442" s="87"/>
      <c r="C3442" s="87"/>
      <c r="D3442" s="89"/>
      <c r="R3442" s="89"/>
      <c r="S3442" s="89"/>
      <c r="T3442" s="89"/>
    </row>
    <row r="3443" spans="2:20" s="86" customFormat="1" ht="10.199999999999999">
      <c r="B3443" s="87"/>
      <c r="C3443" s="87"/>
      <c r="D3443" s="89"/>
      <c r="R3443" s="89"/>
      <c r="S3443" s="89"/>
      <c r="T3443" s="89"/>
    </row>
    <row r="3444" spans="2:20" s="86" customFormat="1" ht="10.199999999999999">
      <c r="B3444" s="87"/>
      <c r="C3444" s="87"/>
      <c r="D3444" s="89"/>
      <c r="R3444" s="89"/>
      <c r="S3444" s="89"/>
      <c r="T3444" s="89"/>
    </row>
    <row r="3445" spans="2:20" s="86" customFormat="1" ht="10.199999999999999">
      <c r="B3445" s="87"/>
      <c r="C3445" s="87"/>
      <c r="D3445" s="89"/>
      <c r="R3445" s="89"/>
      <c r="S3445" s="89"/>
      <c r="T3445" s="89"/>
    </row>
    <row r="3446" spans="2:20" s="86" customFormat="1" ht="10.199999999999999">
      <c r="B3446" s="87"/>
      <c r="C3446" s="87"/>
      <c r="D3446" s="89"/>
      <c r="R3446" s="89"/>
      <c r="S3446" s="89"/>
      <c r="T3446" s="89"/>
    </row>
    <row r="3447" spans="2:20" s="86" customFormat="1" ht="10.199999999999999">
      <c r="B3447" s="87"/>
      <c r="C3447" s="87"/>
      <c r="D3447" s="89"/>
      <c r="R3447" s="89"/>
      <c r="S3447" s="89"/>
      <c r="T3447" s="89"/>
    </row>
    <row r="3448" spans="2:20" s="86" customFormat="1" ht="10.199999999999999">
      <c r="B3448" s="87"/>
      <c r="C3448" s="87"/>
      <c r="D3448" s="89"/>
      <c r="R3448" s="89"/>
      <c r="S3448" s="89"/>
      <c r="T3448" s="89"/>
    </row>
    <row r="3449" spans="2:20" s="86" customFormat="1" ht="10.199999999999999">
      <c r="B3449" s="87"/>
      <c r="C3449" s="87"/>
      <c r="D3449" s="89"/>
      <c r="R3449" s="89"/>
      <c r="S3449" s="89"/>
      <c r="T3449" s="89"/>
    </row>
    <row r="3450" spans="2:20" s="86" customFormat="1" ht="10.199999999999999">
      <c r="B3450" s="87"/>
      <c r="C3450" s="87"/>
      <c r="D3450" s="89"/>
      <c r="R3450" s="89"/>
      <c r="S3450" s="89"/>
      <c r="T3450" s="89"/>
    </row>
    <row r="3451" spans="2:20" s="86" customFormat="1" ht="10.199999999999999">
      <c r="B3451" s="87"/>
      <c r="C3451" s="87"/>
      <c r="D3451" s="89"/>
      <c r="R3451" s="89"/>
      <c r="S3451" s="89"/>
      <c r="T3451" s="89"/>
    </row>
    <row r="3452" spans="2:20" s="86" customFormat="1" ht="10.199999999999999">
      <c r="B3452" s="87"/>
      <c r="C3452" s="87"/>
      <c r="D3452" s="89"/>
      <c r="R3452" s="89"/>
      <c r="S3452" s="89"/>
      <c r="T3452" s="89"/>
    </row>
    <row r="3453" spans="2:20" s="86" customFormat="1" ht="10.199999999999999">
      <c r="B3453" s="87"/>
      <c r="C3453" s="87"/>
      <c r="D3453" s="89"/>
      <c r="R3453" s="89"/>
      <c r="S3453" s="89"/>
      <c r="T3453" s="89"/>
    </row>
    <row r="3454" spans="2:20" s="86" customFormat="1" ht="10.199999999999999">
      <c r="B3454" s="87"/>
      <c r="C3454" s="87"/>
      <c r="D3454" s="89"/>
      <c r="R3454" s="89"/>
      <c r="S3454" s="89"/>
      <c r="T3454" s="89"/>
    </row>
    <row r="3455" spans="2:20" s="86" customFormat="1" ht="10.199999999999999">
      <c r="B3455" s="87"/>
      <c r="C3455" s="87"/>
      <c r="D3455" s="89"/>
      <c r="R3455" s="89"/>
      <c r="S3455" s="89"/>
      <c r="T3455" s="89"/>
    </row>
    <row r="3456" spans="2:20" s="86" customFormat="1" ht="10.199999999999999">
      <c r="B3456" s="87"/>
      <c r="C3456" s="87"/>
      <c r="D3456" s="89"/>
      <c r="R3456" s="89"/>
      <c r="S3456" s="89"/>
      <c r="T3456" s="89"/>
    </row>
    <row r="3457" spans="2:20" s="86" customFormat="1" ht="10.199999999999999">
      <c r="B3457" s="87"/>
      <c r="C3457" s="87"/>
      <c r="D3457" s="89"/>
      <c r="R3457" s="89"/>
      <c r="S3457" s="89"/>
      <c r="T3457" s="89"/>
    </row>
    <row r="3458" spans="2:20" s="86" customFormat="1" ht="10.199999999999999">
      <c r="B3458" s="87"/>
      <c r="C3458" s="87"/>
      <c r="D3458" s="89"/>
      <c r="R3458" s="89"/>
      <c r="S3458" s="89"/>
      <c r="T3458" s="89"/>
    </row>
    <row r="3459" spans="2:20" s="86" customFormat="1" ht="10.199999999999999">
      <c r="B3459" s="87"/>
      <c r="C3459" s="87"/>
      <c r="D3459" s="89"/>
      <c r="R3459" s="89"/>
      <c r="S3459" s="89"/>
      <c r="T3459" s="89"/>
    </row>
    <row r="3460" spans="2:20" s="86" customFormat="1" ht="10.199999999999999">
      <c r="B3460" s="87"/>
      <c r="C3460" s="87"/>
      <c r="D3460" s="89"/>
      <c r="R3460" s="89"/>
      <c r="S3460" s="89"/>
      <c r="T3460" s="89"/>
    </row>
    <row r="3461" spans="2:20" s="86" customFormat="1" ht="10.199999999999999">
      <c r="B3461" s="87"/>
      <c r="C3461" s="87"/>
      <c r="D3461" s="89"/>
      <c r="R3461" s="89"/>
      <c r="S3461" s="89"/>
      <c r="T3461" s="89"/>
    </row>
    <row r="3462" spans="2:20" s="86" customFormat="1" ht="10.199999999999999">
      <c r="B3462" s="87"/>
      <c r="C3462" s="87"/>
      <c r="D3462" s="89"/>
      <c r="R3462" s="89"/>
      <c r="S3462" s="89"/>
      <c r="T3462" s="89"/>
    </row>
    <row r="3463" spans="2:20" s="86" customFormat="1" ht="10.199999999999999">
      <c r="B3463" s="87"/>
      <c r="C3463" s="87"/>
      <c r="D3463" s="89"/>
      <c r="R3463" s="89"/>
      <c r="S3463" s="89"/>
      <c r="T3463" s="89"/>
    </row>
    <row r="3464" spans="2:20" s="86" customFormat="1" ht="10.199999999999999">
      <c r="B3464" s="87"/>
      <c r="C3464" s="87"/>
      <c r="D3464" s="89"/>
      <c r="R3464" s="89"/>
      <c r="S3464" s="89"/>
      <c r="T3464" s="89"/>
    </row>
    <row r="3465" spans="2:20" s="86" customFormat="1" ht="10.199999999999999">
      <c r="B3465" s="87"/>
      <c r="C3465" s="87"/>
      <c r="D3465" s="89"/>
      <c r="R3465" s="89"/>
      <c r="S3465" s="89"/>
      <c r="T3465" s="89"/>
    </row>
    <row r="3466" spans="2:20" s="86" customFormat="1" ht="10.199999999999999">
      <c r="B3466" s="87"/>
      <c r="C3466" s="87"/>
      <c r="D3466" s="89"/>
      <c r="R3466" s="89"/>
      <c r="S3466" s="89"/>
      <c r="T3466" s="89"/>
    </row>
    <row r="3467" spans="2:20" s="86" customFormat="1" ht="10.199999999999999">
      <c r="B3467" s="87"/>
      <c r="C3467" s="87"/>
      <c r="D3467" s="89"/>
      <c r="R3467" s="89"/>
      <c r="S3467" s="89"/>
      <c r="T3467" s="89"/>
    </row>
    <row r="3468" spans="2:20" s="86" customFormat="1" ht="10.199999999999999">
      <c r="B3468" s="87"/>
      <c r="C3468" s="87"/>
      <c r="D3468" s="89"/>
      <c r="R3468" s="89"/>
      <c r="S3468" s="89"/>
      <c r="T3468" s="89"/>
    </row>
    <row r="3469" spans="2:20" s="86" customFormat="1" ht="10.199999999999999">
      <c r="B3469" s="87"/>
      <c r="C3469" s="87"/>
      <c r="D3469" s="89"/>
      <c r="R3469" s="89"/>
      <c r="S3469" s="89"/>
      <c r="T3469" s="89"/>
    </row>
    <row r="3470" spans="2:20" s="86" customFormat="1" ht="10.199999999999999">
      <c r="B3470" s="87"/>
      <c r="C3470" s="87"/>
      <c r="D3470" s="89"/>
      <c r="R3470" s="89"/>
      <c r="S3470" s="89"/>
      <c r="T3470" s="89"/>
    </row>
    <row r="3471" spans="2:20" s="86" customFormat="1" ht="10.199999999999999">
      <c r="B3471" s="87"/>
      <c r="C3471" s="87"/>
      <c r="D3471" s="89"/>
      <c r="R3471" s="89"/>
      <c r="S3471" s="89"/>
      <c r="T3471" s="89"/>
    </row>
    <row r="3472" spans="2:20" s="86" customFormat="1" ht="10.199999999999999">
      <c r="B3472" s="87"/>
      <c r="C3472" s="87"/>
      <c r="D3472" s="89"/>
      <c r="R3472" s="89"/>
      <c r="S3472" s="89"/>
      <c r="T3472" s="89"/>
    </row>
    <row r="3473" spans="2:20" s="86" customFormat="1" ht="10.199999999999999">
      <c r="B3473" s="87"/>
      <c r="C3473" s="87"/>
      <c r="D3473" s="89"/>
      <c r="R3473" s="89"/>
      <c r="S3473" s="89"/>
      <c r="T3473" s="89"/>
    </row>
    <row r="3474" spans="2:20" s="86" customFormat="1" ht="10.199999999999999">
      <c r="B3474" s="87"/>
      <c r="C3474" s="87"/>
      <c r="D3474" s="89"/>
      <c r="R3474" s="89"/>
      <c r="S3474" s="89"/>
      <c r="T3474" s="89"/>
    </row>
    <row r="3475" spans="2:20" s="86" customFormat="1" ht="10.199999999999999">
      <c r="B3475" s="87"/>
      <c r="C3475" s="87"/>
      <c r="D3475" s="89"/>
      <c r="R3475" s="89"/>
      <c r="S3475" s="89"/>
      <c r="T3475" s="89"/>
    </row>
    <row r="3476" spans="2:20" s="86" customFormat="1" ht="10.199999999999999">
      <c r="B3476" s="87"/>
      <c r="C3476" s="87"/>
      <c r="D3476" s="89"/>
      <c r="R3476" s="89"/>
      <c r="S3476" s="89"/>
      <c r="T3476" s="89"/>
    </row>
    <row r="3477" spans="2:20" s="86" customFormat="1" ht="10.199999999999999">
      <c r="B3477" s="87"/>
      <c r="C3477" s="87"/>
      <c r="D3477" s="89"/>
      <c r="R3477" s="89"/>
      <c r="S3477" s="89"/>
      <c r="T3477" s="89"/>
    </row>
    <row r="3478" spans="2:20" s="86" customFormat="1" ht="10.199999999999999">
      <c r="B3478" s="87"/>
      <c r="C3478" s="87"/>
      <c r="D3478" s="89"/>
      <c r="R3478" s="89"/>
      <c r="S3478" s="89"/>
      <c r="T3478" s="89"/>
    </row>
    <row r="3479" spans="2:20" s="86" customFormat="1" ht="10.199999999999999">
      <c r="B3479" s="87"/>
      <c r="C3479" s="87"/>
      <c r="D3479" s="89"/>
      <c r="R3479" s="89"/>
      <c r="S3479" s="89"/>
      <c r="T3479" s="89"/>
    </row>
    <row r="3480" spans="2:20" s="86" customFormat="1" ht="10.199999999999999">
      <c r="B3480" s="87"/>
      <c r="C3480" s="87"/>
      <c r="D3480" s="89"/>
      <c r="R3480" s="89"/>
      <c r="S3480" s="89"/>
      <c r="T3480" s="89"/>
    </row>
    <row r="3481" spans="2:20" s="86" customFormat="1" ht="10.199999999999999">
      <c r="B3481" s="87"/>
      <c r="C3481" s="87"/>
      <c r="D3481" s="89"/>
      <c r="R3481" s="89"/>
      <c r="S3481" s="89"/>
      <c r="T3481" s="89"/>
    </row>
    <row r="3482" spans="2:20" s="86" customFormat="1" ht="10.199999999999999">
      <c r="B3482" s="87"/>
      <c r="C3482" s="87"/>
      <c r="D3482" s="89"/>
      <c r="R3482" s="89"/>
      <c r="S3482" s="89"/>
      <c r="T3482" s="89"/>
    </row>
    <row r="3483" spans="2:20" s="86" customFormat="1" ht="10.199999999999999">
      <c r="B3483" s="87"/>
      <c r="C3483" s="87"/>
      <c r="D3483" s="89"/>
      <c r="R3483" s="89"/>
      <c r="S3483" s="89"/>
      <c r="T3483" s="89"/>
    </row>
    <row r="3484" spans="2:20" s="86" customFormat="1" ht="10.199999999999999">
      <c r="B3484" s="87"/>
      <c r="C3484" s="87"/>
      <c r="D3484" s="89"/>
      <c r="R3484" s="89"/>
      <c r="S3484" s="89"/>
      <c r="T3484" s="89"/>
    </row>
    <row r="3485" spans="2:20" s="86" customFormat="1" ht="10.199999999999999">
      <c r="B3485" s="87"/>
      <c r="C3485" s="87"/>
      <c r="D3485" s="89"/>
      <c r="R3485" s="89"/>
      <c r="S3485" s="89"/>
      <c r="T3485" s="89"/>
    </row>
    <row r="3486" spans="2:20" s="86" customFormat="1" ht="10.199999999999999">
      <c r="B3486" s="87"/>
      <c r="C3486" s="87"/>
      <c r="D3486" s="89"/>
      <c r="R3486" s="89"/>
      <c r="S3486" s="89"/>
      <c r="T3486" s="89"/>
    </row>
    <row r="3487" spans="2:20" s="86" customFormat="1" ht="10.199999999999999">
      <c r="B3487" s="87"/>
      <c r="C3487" s="87"/>
      <c r="D3487" s="89"/>
      <c r="R3487" s="89"/>
      <c r="S3487" s="89"/>
      <c r="T3487" s="89"/>
    </row>
    <row r="3488" spans="2:20" s="86" customFormat="1" ht="10.199999999999999">
      <c r="B3488" s="87"/>
      <c r="C3488" s="87"/>
      <c r="D3488" s="89"/>
      <c r="R3488" s="89"/>
      <c r="S3488" s="89"/>
      <c r="T3488" s="89"/>
    </row>
    <row r="3489" spans="2:20" s="86" customFormat="1" ht="10.199999999999999">
      <c r="B3489" s="87"/>
      <c r="C3489" s="87"/>
      <c r="D3489" s="89"/>
      <c r="R3489" s="89"/>
      <c r="S3489" s="89"/>
      <c r="T3489" s="89"/>
    </row>
    <row r="3490" spans="2:20" s="86" customFormat="1" ht="10.199999999999999">
      <c r="B3490" s="87"/>
      <c r="C3490" s="87"/>
      <c r="D3490" s="89"/>
      <c r="R3490" s="89"/>
      <c r="S3490" s="89"/>
      <c r="T3490" s="89"/>
    </row>
    <row r="3491" spans="2:20" s="86" customFormat="1" ht="10.199999999999999">
      <c r="B3491" s="87"/>
      <c r="C3491" s="87"/>
      <c r="D3491" s="89"/>
      <c r="R3491" s="89"/>
      <c r="S3491" s="89"/>
      <c r="T3491" s="89"/>
    </row>
    <row r="3492" spans="2:20" s="86" customFormat="1" ht="10.199999999999999">
      <c r="B3492" s="87"/>
      <c r="C3492" s="87"/>
      <c r="D3492" s="89"/>
      <c r="R3492" s="89"/>
      <c r="S3492" s="89"/>
      <c r="T3492" s="89"/>
    </row>
    <row r="3493" spans="2:20" s="86" customFormat="1" ht="10.199999999999999">
      <c r="B3493" s="87"/>
      <c r="C3493" s="87"/>
      <c r="D3493" s="89"/>
      <c r="R3493" s="89"/>
      <c r="S3493" s="89"/>
      <c r="T3493" s="89"/>
    </row>
    <row r="3494" spans="2:20" s="86" customFormat="1" ht="10.199999999999999">
      <c r="B3494" s="87"/>
      <c r="C3494" s="87"/>
      <c r="D3494" s="89"/>
      <c r="R3494" s="89"/>
      <c r="S3494" s="89"/>
      <c r="T3494" s="89"/>
    </row>
    <row r="3495" spans="2:20" s="86" customFormat="1" ht="10.199999999999999">
      <c r="B3495" s="87"/>
      <c r="C3495" s="87"/>
      <c r="D3495" s="89"/>
      <c r="R3495" s="89"/>
      <c r="S3495" s="89"/>
      <c r="T3495" s="89"/>
    </row>
    <row r="3496" spans="2:20" s="86" customFormat="1" ht="10.199999999999999">
      <c r="B3496" s="87"/>
      <c r="C3496" s="87"/>
      <c r="D3496" s="89"/>
      <c r="R3496" s="89"/>
      <c r="S3496" s="89"/>
      <c r="T3496" s="89"/>
    </row>
    <row r="3497" spans="2:20" s="86" customFormat="1" ht="10.199999999999999">
      <c r="B3497" s="87"/>
      <c r="C3497" s="87"/>
      <c r="D3497" s="89"/>
      <c r="R3497" s="89"/>
      <c r="S3497" s="89"/>
      <c r="T3497" s="89"/>
    </row>
    <row r="3498" spans="2:20" s="86" customFormat="1" ht="10.199999999999999">
      <c r="B3498" s="87"/>
      <c r="C3498" s="87"/>
      <c r="D3498" s="89"/>
      <c r="R3498" s="89"/>
      <c r="S3498" s="89"/>
      <c r="T3498" s="89"/>
    </row>
    <row r="3499" spans="2:20" s="86" customFormat="1" ht="10.199999999999999">
      <c r="B3499" s="87"/>
      <c r="C3499" s="87"/>
      <c r="D3499" s="89"/>
      <c r="R3499" s="89"/>
      <c r="S3499" s="89"/>
      <c r="T3499" s="89"/>
    </row>
    <row r="3500" spans="2:20" s="86" customFormat="1" ht="10.199999999999999">
      <c r="B3500" s="87"/>
      <c r="C3500" s="87"/>
      <c r="D3500" s="89"/>
      <c r="R3500" s="89"/>
      <c r="S3500" s="89"/>
      <c r="T3500" s="89"/>
    </row>
    <row r="3501" spans="2:20" s="86" customFormat="1" ht="10.199999999999999">
      <c r="B3501" s="87"/>
      <c r="C3501" s="87"/>
      <c r="D3501" s="89"/>
      <c r="R3501" s="89"/>
      <c r="S3501" s="89"/>
      <c r="T3501" s="89"/>
    </row>
    <row r="3502" spans="2:20" s="86" customFormat="1" ht="10.199999999999999">
      <c r="B3502" s="87"/>
      <c r="C3502" s="87"/>
      <c r="D3502" s="89"/>
      <c r="R3502" s="89"/>
      <c r="S3502" s="89"/>
      <c r="T3502" s="89"/>
    </row>
    <row r="3503" spans="2:20" s="86" customFormat="1" ht="10.199999999999999">
      <c r="B3503" s="87"/>
      <c r="C3503" s="87"/>
      <c r="D3503" s="89"/>
      <c r="R3503" s="89"/>
      <c r="S3503" s="89"/>
      <c r="T3503" s="89"/>
    </row>
    <row r="3504" spans="2:20" s="86" customFormat="1" ht="10.199999999999999">
      <c r="B3504" s="87"/>
      <c r="C3504" s="87"/>
      <c r="D3504" s="89"/>
      <c r="R3504" s="89"/>
      <c r="S3504" s="89"/>
      <c r="T3504" s="89"/>
    </row>
    <row r="3505" spans="2:20" s="86" customFormat="1" ht="10.199999999999999">
      <c r="B3505" s="87"/>
      <c r="C3505" s="87"/>
      <c r="D3505" s="89"/>
      <c r="R3505" s="89"/>
      <c r="S3505" s="89"/>
      <c r="T3505" s="89"/>
    </row>
    <row r="3506" spans="2:20" s="86" customFormat="1" ht="10.199999999999999">
      <c r="B3506" s="87"/>
      <c r="C3506" s="87"/>
      <c r="D3506" s="89"/>
      <c r="R3506" s="89"/>
      <c r="S3506" s="89"/>
      <c r="T3506" s="89"/>
    </row>
    <row r="3507" spans="2:20" s="86" customFormat="1" ht="10.199999999999999">
      <c r="B3507" s="87"/>
      <c r="C3507" s="87"/>
      <c r="D3507" s="89"/>
      <c r="R3507" s="89"/>
      <c r="S3507" s="89"/>
      <c r="T3507" s="89"/>
    </row>
    <row r="3508" spans="2:20" s="86" customFormat="1" ht="10.199999999999999">
      <c r="B3508" s="87"/>
      <c r="C3508" s="87"/>
      <c r="D3508" s="89"/>
      <c r="R3508" s="89"/>
      <c r="S3508" s="89"/>
      <c r="T3508" s="89"/>
    </row>
    <row r="3509" spans="2:20" s="86" customFormat="1" ht="10.199999999999999">
      <c r="B3509" s="87"/>
      <c r="C3509" s="87"/>
      <c r="D3509" s="89"/>
      <c r="R3509" s="89"/>
      <c r="S3509" s="89"/>
      <c r="T3509" s="89"/>
    </row>
    <row r="3510" spans="2:20" s="86" customFormat="1" ht="10.199999999999999">
      <c r="B3510" s="87"/>
      <c r="C3510" s="87"/>
      <c r="D3510" s="89"/>
      <c r="R3510" s="89"/>
      <c r="S3510" s="89"/>
      <c r="T3510" s="89"/>
    </row>
    <row r="3511" spans="2:20" s="86" customFormat="1" ht="10.199999999999999">
      <c r="B3511" s="87"/>
      <c r="C3511" s="87"/>
      <c r="D3511" s="89"/>
      <c r="R3511" s="89"/>
      <c r="S3511" s="89"/>
      <c r="T3511" s="89"/>
    </row>
    <row r="3512" spans="2:20" s="86" customFormat="1" ht="10.199999999999999">
      <c r="B3512" s="87"/>
      <c r="C3512" s="87"/>
      <c r="D3512" s="89"/>
      <c r="R3512" s="89"/>
      <c r="S3512" s="89"/>
      <c r="T3512" s="89"/>
    </row>
    <row r="3513" spans="2:20" s="86" customFormat="1" ht="10.199999999999999">
      <c r="B3513" s="87"/>
      <c r="C3513" s="87"/>
      <c r="D3513" s="89"/>
      <c r="R3513" s="89"/>
      <c r="S3513" s="89"/>
      <c r="T3513" s="89"/>
    </row>
    <row r="3514" spans="2:20" s="86" customFormat="1" ht="10.199999999999999">
      <c r="B3514" s="87"/>
      <c r="C3514" s="87"/>
      <c r="D3514" s="89"/>
      <c r="R3514" s="89"/>
      <c r="S3514" s="89"/>
      <c r="T3514" s="89"/>
    </row>
    <row r="3515" spans="2:20" s="86" customFormat="1" ht="10.199999999999999">
      <c r="B3515" s="87"/>
      <c r="C3515" s="87"/>
      <c r="D3515" s="89"/>
      <c r="R3515" s="89"/>
      <c r="S3515" s="89"/>
      <c r="T3515" s="89"/>
    </row>
    <row r="3516" spans="2:20" s="86" customFormat="1" ht="10.199999999999999">
      <c r="B3516" s="87"/>
      <c r="C3516" s="87"/>
      <c r="D3516" s="89"/>
      <c r="R3516" s="89"/>
      <c r="S3516" s="89"/>
      <c r="T3516" s="89"/>
    </row>
    <row r="3517" spans="2:20" s="86" customFormat="1" ht="10.199999999999999">
      <c r="B3517" s="87"/>
      <c r="C3517" s="87"/>
      <c r="D3517" s="89"/>
      <c r="R3517" s="89"/>
      <c r="S3517" s="89"/>
      <c r="T3517" s="89"/>
    </row>
    <row r="3518" spans="2:20" s="86" customFormat="1" ht="10.199999999999999">
      <c r="B3518" s="87"/>
      <c r="C3518" s="87"/>
      <c r="D3518" s="89"/>
      <c r="R3518" s="89"/>
      <c r="S3518" s="89"/>
      <c r="T3518" s="89"/>
    </row>
    <row r="3519" spans="2:20" s="86" customFormat="1" ht="10.199999999999999">
      <c r="B3519" s="87"/>
      <c r="C3519" s="87"/>
      <c r="D3519" s="89"/>
      <c r="R3519" s="89"/>
      <c r="S3519" s="89"/>
      <c r="T3519" s="89"/>
    </row>
    <row r="3520" spans="2:20" s="86" customFormat="1" ht="10.199999999999999">
      <c r="B3520" s="87"/>
      <c r="C3520" s="87"/>
      <c r="D3520" s="89"/>
      <c r="R3520" s="89"/>
      <c r="S3520" s="89"/>
      <c r="T3520" s="89"/>
    </row>
    <row r="3521" spans="2:20" s="86" customFormat="1" ht="10.199999999999999">
      <c r="B3521" s="87"/>
      <c r="C3521" s="87"/>
      <c r="D3521" s="89"/>
      <c r="R3521" s="89"/>
      <c r="S3521" s="89"/>
      <c r="T3521" s="89"/>
    </row>
    <row r="3522" spans="2:20" s="86" customFormat="1" ht="10.199999999999999">
      <c r="B3522" s="87"/>
      <c r="C3522" s="87"/>
      <c r="D3522" s="89"/>
      <c r="R3522" s="89"/>
      <c r="S3522" s="89"/>
      <c r="T3522" s="89"/>
    </row>
    <row r="3523" spans="2:20" s="86" customFormat="1" ht="10.199999999999999">
      <c r="B3523" s="87"/>
      <c r="C3523" s="87"/>
      <c r="D3523" s="89"/>
      <c r="R3523" s="89"/>
      <c r="S3523" s="89"/>
      <c r="T3523" s="89"/>
    </row>
    <row r="3524" spans="2:20" s="86" customFormat="1" ht="10.199999999999999">
      <c r="B3524" s="87"/>
      <c r="C3524" s="87"/>
      <c r="D3524" s="89"/>
      <c r="R3524" s="89"/>
      <c r="S3524" s="89"/>
      <c r="T3524" s="89"/>
    </row>
    <row r="3525" spans="2:20" s="86" customFormat="1" ht="10.199999999999999">
      <c r="B3525" s="87"/>
      <c r="C3525" s="87"/>
      <c r="D3525" s="89"/>
      <c r="R3525" s="89"/>
      <c r="S3525" s="89"/>
      <c r="T3525" s="89"/>
    </row>
    <row r="3526" spans="2:20" s="86" customFormat="1" ht="10.199999999999999">
      <c r="B3526" s="87"/>
      <c r="C3526" s="87"/>
      <c r="D3526" s="89"/>
      <c r="R3526" s="89"/>
      <c r="S3526" s="89"/>
      <c r="T3526" s="89"/>
    </row>
    <row r="3527" spans="2:20" s="86" customFormat="1" ht="10.199999999999999">
      <c r="B3527" s="87"/>
      <c r="C3527" s="87"/>
      <c r="D3527" s="89"/>
      <c r="R3527" s="89"/>
      <c r="S3527" s="89"/>
      <c r="T3527" s="89"/>
    </row>
    <row r="3528" spans="2:20" s="86" customFormat="1" ht="10.199999999999999">
      <c r="B3528" s="87"/>
      <c r="C3528" s="87"/>
      <c r="D3528" s="89"/>
      <c r="R3528" s="89"/>
      <c r="S3528" s="89"/>
      <c r="T3528" s="89"/>
    </row>
    <row r="3529" spans="2:20" s="86" customFormat="1" ht="10.199999999999999">
      <c r="B3529" s="87"/>
      <c r="C3529" s="87"/>
      <c r="D3529" s="89"/>
      <c r="R3529" s="89"/>
      <c r="S3529" s="89"/>
      <c r="T3529" s="89"/>
    </row>
    <row r="3530" spans="2:20" s="86" customFormat="1" ht="10.199999999999999">
      <c r="B3530" s="87"/>
      <c r="C3530" s="87"/>
      <c r="D3530" s="89"/>
      <c r="R3530" s="89"/>
      <c r="S3530" s="89"/>
      <c r="T3530" s="89"/>
    </row>
    <row r="3531" spans="2:20" s="86" customFormat="1" ht="10.199999999999999">
      <c r="B3531" s="87"/>
      <c r="C3531" s="87"/>
      <c r="D3531" s="89"/>
      <c r="R3531" s="89"/>
      <c r="S3531" s="89"/>
      <c r="T3531" s="89"/>
    </row>
    <row r="3532" spans="2:20" s="86" customFormat="1" ht="10.199999999999999">
      <c r="B3532" s="87"/>
      <c r="C3532" s="87"/>
      <c r="D3532" s="89"/>
      <c r="R3532" s="89"/>
      <c r="S3532" s="89"/>
      <c r="T3532" s="89"/>
    </row>
    <row r="3533" spans="2:20" s="86" customFormat="1" ht="10.199999999999999">
      <c r="B3533" s="87"/>
      <c r="C3533" s="87"/>
      <c r="D3533" s="89"/>
      <c r="R3533" s="89"/>
      <c r="S3533" s="89"/>
      <c r="T3533" s="89"/>
    </row>
    <row r="3534" spans="2:20" s="86" customFormat="1" ht="10.199999999999999">
      <c r="B3534" s="87"/>
      <c r="C3534" s="87"/>
      <c r="D3534" s="89"/>
      <c r="R3534" s="89"/>
      <c r="S3534" s="89"/>
      <c r="T3534" s="89"/>
    </row>
    <row r="3535" spans="2:20" s="86" customFormat="1" ht="10.199999999999999">
      <c r="B3535" s="87"/>
      <c r="C3535" s="87"/>
      <c r="D3535" s="89"/>
      <c r="R3535" s="89"/>
      <c r="S3535" s="89"/>
      <c r="T3535" s="89"/>
    </row>
    <row r="3536" spans="2:20" s="86" customFormat="1" ht="10.199999999999999">
      <c r="B3536" s="87"/>
      <c r="C3536" s="87"/>
      <c r="D3536" s="89"/>
      <c r="R3536" s="89"/>
      <c r="S3536" s="89"/>
      <c r="T3536" s="89"/>
    </row>
    <row r="3537" spans="2:20" s="86" customFormat="1" ht="10.199999999999999">
      <c r="B3537" s="87"/>
      <c r="C3537" s="87"/>
      <c r="D3537" s="89"/>
      <c r="R3537" s="89"/>
      <c r="S3537" s="89"/>
      <c r="T3537" s="89"/>
    </row>
    <row r="3538" spans="2:20" s="86" customFormat="1" ht="10.199999999999999">
      <c r="B3538" s="87"/>
      <c r="C3538" s="87"/>
      <c r="D3538" s="89"/>
      <c r="R3538" s="89"/>
      <c r="S3538" s="89"/>
      <c r="T3538" s="89"/>
    </row>
    <row r="3539" spans="2:20" s="86" customFormat="1" ht="10.199999999999999">
      <c r="B3539" s="87"/>
      <c r="C3539" s="87"/>
      <c r="D3539" s="89"/>
      <c r="R3539" s="89"/>
      <c r="S3539" s="89"/>
      <c r="T3539" s="89"/>
    </row>
    <row r="3540" spans="2:20" s="86" customFormat="1" ht="10.199999999999999">
      <c r="B3540" s="87"/>
      <c r="C3540" s="87"/>
      <c r="D3540" s="89"/>
      <c r="R3540" s="89"/>
      <c r="S3540" s="89"/>
      <c r="T3540" s="89"/>
    </row>
    <row r="3541" spans="2:20" s="86" customFormat="1" ht="10.199999999999999">
      <c r="B3541" s="87"/>
      <c r="C3541" s="87"/>
      <c r="D3541" s="89"/>
      <c r="R3541" s="89"/>
      <c r="S3541" s="89"/>
      <c r="T3541" s="89"/>
    </row>
    <row r="3542" spans="2:20" s="86" customFormat="1" ht="10.199999999999999">
      <c r="B3542" s="87"/>
      <c r="C3542" s="87"/>
      <c r="D3542" s="89"/>
      <c r="R3542" s="89"/>
      <c r="S3542" s="89"/>
      <c r="T3542" s="89"/>
    </row>
    <row r="3543" spans="2:20" s="86" customFormat="1" ht="10.199999999999999">
      <c r="B3543" s="87"/>
      <c r="C3543" s="87"/>
      <c r="D3543" s="89"/>
      <c r="R3543" s="89"/>
      <c r="S3543" s="89"/>
      <c r="T3543" s="89"/>
    </row>
    <row r="3544" spans="2:20" s="86" customFormat="1" ht="10.199999999999999">
      <c r="B3544" s="87"/>
      <c r="C3544" s="87"/>
      <c r="D3544" s="89"/>
      <c r="R3544" s="89"/>
      <c r="S3544" s="89"/>
      <c r="T3544" s="89"/>
    </row>
    <row r="3545" spans="2:20" s="86" customFormat="1" ht="10.199999999999999">
      <c r="B3545" s="87"/>
      <c r="C3545" s="87"/>
      <c r="D3545" s="89"/>
      <c r="R3545" s="89"/>
      <c r="S3545" s="89"/>
      <c r="T3545" s="89"/>
    </row>
    <row r="3546" spans="2:20" s="86" customFormat="1" ht="10.199999999999999">
      <c r="B3546" s="87"/>
      <c r="C3546" s="87"/>
      <c r="D3546" s="89"/>
      <c r="R3546" s="89"/>
      <c r="S3546" s="89"/>
      <c r="T3546" s="89"/>
    </row>
    <row r="3547" spans="2:20" s="86" customFormat="1" ht="10.199999999999999">
      <c r="B3547" s="87"/>
      <c r="C3547" s="87"/>
      <c r="D3547" s="89"/>
      <c r="R3547" s="89"/>
      <c r="S3547" s="89"/>
      <c r="T3547" s="89"/>
    </row>
    <row r="3548" spans="2:20" s="86" customFormat="1" ht="10.199999999999999">
      <c r="B3548" s="87"/>
      <c r="C3548" s="87"/>
      <c r="D3548" s="89"/>
      <c r="R3548" s="89"/>
      <c r="S3548" s="89"/>
      <c r="T3548" s="89"/>
    </row>
    <row r="3549" spans="2:20" s="86" customFormat="1" ht="10.199999999999999">
      <c r="B3549" s="87"/>
      <c r="C3549" s="87"/>
      <c r="D3549" s="89"/>
      <c r="R3549" s="89"/>
      <c r="S3549" s="89"/>
      <c r="T3549" s="89"/>
    </row>
    <row r="3550" spans="2:20" s="86" customFormat="1" ht="10.199999999999999">
      <c r="B3550" s="87"/>
      <c r="C3550" s="87"/>
      <c r="D3550" s="89"/>
      <c r="R3550" s="89"/>
      <c r="S3550" s="89"/>
      <c r="T3550" s="89"/>
    </row>
    <row r="3551" spans="2:20" s="86" customFormat="1" ht="10.199999999999999">
      <c r="B3551" s="87"/>
      <c r="C3551" s="87"/>
      <c r="D3551" s="89"/>
      <c r="R3551" s="89"/>
      <c r="S3551" s="89"/>
      <c r="T3551" s="89"/>
    </row>
    <row r="3552" spans="2:20" s="86" customFormat="1" ht="10.199999999999999">
      <c r="B3552" s="87"/>
      <c r="C3552" s="87"/>
      <c r="D3552" s="89"/>
      <c r="R3552" s="89"/>
      <c r="S3552" s="89"/>
      <c r="T3552" s="89"/>
    </row>
    <row r="3553" spans="2:20" s="86" customFormat="1" ht="10.199999999999999">
      <c r="B3553" s="87"/>
      <c r="C3553" s="87"/>
      <c r="D3553" s="89"/>
      <c r="R3553" s="89"/>
      <c r="S3553" s="89"/>
      <c r="T3553" s="89"/>
    </row>
    <row r="3554" spans="2:20" s="86" customFormat="1" ht="10.199999999999999">
      <c r="B3554" s="87"/>
      <c r="C3554" s="87"/>
      <c r="D3554" s="89"/>
      <c r="R3554" s="89"/>
      <c r="S3554" s="89"/>
      <c r="T3554" s="89"/>
    </row>
    <row r="3555" spans="2:20" s="86" customFormat="1" ht="10.199999999999999">
      <c r="B3555" s="87"/>
      <c r="C3555" s="87"/>
      <c r="D3555" s="89"/>
      <c r="R3555" s="89"/>
      <c r="S3555" s="89"/>
      <c r="T3555" s="89"/>
    </row>
    <row r="3556" spans="2:20" s="86" customFormat="1" ht="10.199999999999999">
      <c r="B3556" s="87"/>
      <c r="C3556" s="87"/>
      <c r="D3556" s="89"/>
      <c r="R3556" s="89"/>
      <c r="S3556" s="89"/>
      <c r="T3556" s="89"/>
    </row>
    <row r="3557" spans="2:20" s="86" customFormat="1" ht="10.199999999999999">
      <c r="B3557" s="87"/>
      <c r="C3557" s="87"/>
      <c r="D3557" s="89"/>
      <c r="R3557" s="89"/>
      <c r="S3557" s="89"/>
      <c r="T3557" s="89"/>
    </row>
    <row r="3558" spans="2:20" s="86" customFormat="1" ht="10.199999999999999">
      <c r="B3558" s="87"/>
      <c r="C3558" s="87"/>
      <c r="D3558" s="89"/>
      <c r="R3558" s="89"/>
      <c r="S3558" s="89"/>
      <c r="T3558" s="89"/>
    </row>
    <row r="3559" spans="2:20" s="86" customFormat="1" ht="10.199999999999999">
      <c r="B3559" s="87"/>
      <c r="C3559" s="87"/>
      <c r="D3559" s="89"/>
      <c r="R3559" s="89"/>
      <c r="S3559" s="89"/>
      <c r="T3559" s="89"/>
    </row>
    <row r="3560" spans="2:20" s="86" customFormat="1" ht="10.199999999999999">
      <c r="B3560" s="87"/>
      <c r="C3560" s="87"/>
      <c r="D3560" s="89"/>
      <c r="R3560" s="89"/>
      <c r="S3560" s="89"/>
      <c r="T3560" s="89"/>
    </row>
    <row r="3561" spans="2:20" s="86" customFormat="1" ht="10.199999999999999">
      <c r="B3561" s="87"/>
      <c r="C3561" s="87"/>
      <c r="D3561" s="89"/>
      <c r="R3561" s="89"/>
      <c r="S3561" s="89"/>
      <c r="T3561" s="89"/>
    </row>
    <row r="3562" spans="2:20" s="86" customFormat="1" ht="10.199999999999999">
      <c r="B3562" s="87"/>
      <c r="C3562" s="87"/>
      <c r="D3562" s="89"/>
      <c r="R3562" s="89"/>
      <c r="S3562" s="89"/>
      <c r="T3562" s="89"/>
    </row>
    <row r="3563" spans="2:20" s="86" customFormat="1" ht="10.199999999999999">
      <c r="B3563" s="87"/>
      <c r="C3563" s="87"/>
      <c r="D3563" s="89"/>
      <c r="R3563" s="89"/>
      <c r="S3563" s="89"/>
      <c r="T3563" s="89"/>
    </row>
    <row r="3564" spans="2:20" s="86" customFormat="1" ht="10.199999999999999">
      <c r="B3564" s="87"/>
      <c r="C3564" s="87"/>
      <c r="D3564" s="89"/>
      <c r="R3564" s="89"/>
      <c r="S3564" s="89"/>
      <c r="T3564" s="89"/>
    </row>
    <row r="3565" spans="2:20" s="86" customFormat="1" ht="10.199999999999999">
      <c r="B3565" s="87"/>
      <c r="C3565" s="87"/>
      <c r="D3565" s="89"/>
      <c r="R3565" s="89"/>
      <c r="S3565" s="89"/>
      <c r="T3565" s="89"/>
    </row>
    <row r="3566" spans="2:20" s="86" customFormat="1" ht="10.199999999999999">
      <c r="B3566" s="87"/>
      <c r="C3566" s="87"/>
      <c r="D3566" s="89"/>
      <c r="R3566" s="89"/>
      <c r="S3566" s="89"/>
      <c r="T3566" s="89"/>
    </row>
    <row r="3567" spans="2:20" s="86" customFormat="1" ht="10.199999999999999">
      <c r="B3567" s="87"/>
      <c r="C3567" s="87"/>
      <c r="D3567" s="89"/>
      <c r="R3567" s="89"/>
      <c r="S3567" s="89"/>
      <c r="T3567" s="89"/>
    </row>
    <row r="3568" spans="2:20" s="86" customFormat="1" ht="10.199999999999999">
      <c r="B3568" s="87"/>
      <c r="C3568" s="87"/>
      <c r="D3568" s="89"/>
      <c r="R3568" s="89"/>
      <c r="S3568" s="89"/>
      <c r="T3568" s="89"/>
    </row>
    <row r="3569" spans="2:20" s="86" customFormat="1" ht="10.199999999999999">
      <c r="B3569" s="87"/>
      <c r="C3569" s="87"/>
      <c r="D3569" s="89"/>
      <c r="R3569" s="89"/>
      <c r="S3569" s="89"/>
      <c r="T3569" s="89"/>
    </row>
    <row r="3570" spans="2:20" s="86" customFormat="1" ht="10.199999999999999">
      <c r="B3570" s="87"/>
      <c r="C3570" s="87"/>
      <c r="D3570" s="89"/>
      <c r="R3570" s="89"/>
      <c r="S3570" s="89"/>
      <c r="T3570" s="89"/>
    </row>
    <row r="3571" spans="2:20" s="86" customFormat="1" ht="10.199999999999999">
      <c r="B3571" s="87"/>
      <c r="C3571" s="87"/>
      <c r="D3571" s="89"/>
      <c r="R3571" s="89"/>
      <c r="S3571" s="89"/>
      <c r="T3571" s="89"/>
    </row>
    <row r="3572" spans="2:20" s="86" customFormat="1" ht="10.199999999999999">
      <c r="B3572" s="87"/>
      <c r="C3572" s="87"/>
      <c r="D3572" s="89"/>
      <c r="R3572" s="89"/>
      <c r="S3572" s="89"/>
      <c r="T3572" s="89"/>
    </row>
    <row r="3573" spans="2:20" s="86" customFormat="1" ht="10.199999999999999">
      <c r="B3573" s="87"/>
      <c r="C3573" s="87"/>
      <c r="D3573" s="89"/>
      <c r="R3573" s="89"/>
      <c r="S3573" s="89"/>
      <c r="T3573" s="89"/>
    </row>
    <row r="3574" spans="2:20" s="86" customFormat="1" ht="10.199999999999999">
      <c r="B3574" s="87"/>
      <c r="C3574" s="87"/>
      <c r="D3574" s="89"/>
      <c r="R3574" s="89"/>
      <c r="S3574" s="89"/>
      <c r="T3574" s="89"/>
    </row>
    <row r="3575" spans="2:20" s="86" customFormat="1" ht="10.199999999999999">
      <c r="B3575" s="87"/>
      <c r="C3575" s="87"/>
      <c r="D3575" s="89"/>
      <c r="R3575" s="89"/>
      <c r="S3575" s="89"/>
      <c r="T3575" s="89"/>
    </row>
    <row r="3576" spans="2:20" s="86" customFormat="1" ht="10.199999999999999">
      <c r="B3576" s="87"/>
      <c r="C3576" s="87"/>
      <c r="D3576" s="89"/>
      <c r="R3576" s="89"/>
      <c r="S3576" s="89"/>
      <c r="T3576" s="89"/>
    </row>
    <row r="3577" spans="2:20" s="86" customFormat="1" ht="10.199999999999999">
      <c r="B3577" s="87"/>
      <c r="C3577" s="87"/>
      <c r="D3577" s="89"/>
      <c r="R3577" s="89"/>
      <c r="S3577" s="89"/>
      <c r="T3577" s="89"/>
    </row>
    <row r="3578" spans="2:20" s="86" customFormat="1" ht="10.199999999999999">
      <c r="B3578" s="87"/>
      <c r="C3578" s="87"/>
      <c r="D3578" s="89"/>
      <c r="R3578" s="89"/>
      <c r="S3578" s="89"/>
      <c r="T3578" s="89"/>
    </row>
    <row r="3579" spans="2:20" s="86" customFormat="1" ht="10.199999999999999">
      <c r="B3579" s="87"/>
      <c r="C3579" s="87"/>
      <c r="D3579" s="89"/>
      <c r="R3579" s="89"/>
      <c r="S3579" s="89"/>
      <c r="T3579" s="89"/>
    </row>
    <row r="3580" spans="2:20" s="86" customFormat="1" ht="10.199999999999999">
      <c r="B3580" s="87"/>
      <c r="C3580" s="87"/>
      <c r="D3580" s="89"/>
      <c r="R3580" s="89"/>
      <c r="S3580" s="89"/>
      <c r="T3580" s="89"/>
    </row>
    <row r="3581" spans="2:20" s="86" customFormat="1" ht="10.199999999999999">
      <c r="B3581" s="87"/>
      <c r="C3581" s="87"/>
      <c r="D3581" s="89"/>
      <c r="R3581" s="89"/>
      <c r="S3581" s="89"/>
      <c r="T3581" s="89"/>
    </row>
    <row r="3582" spans="2:20" s="86" customFormat="1" ht="10.199999999999999">
      <c r="B3582" s="87"/>
      <c r="C3582" s="87"/>
      <c r="D3582" s="89"/>
      <c r="R3582" s="89"/>
      <c r="S3582" s="89"/>
      <c r="T3582" s="89"/>
    </row>
    <row r="3583" spans="2:20" s="86" customFormat="1" ht="10.199999999999999">
      <c r="B3583" s="87"/>
      <c r="C3583" s="87"/>
      <c r="D3583" s="89"/>
      <c r="R3583" s="89"/>
      <c r="S3583" s="89"/>
      <c r="T3583" s="89"/>
    </row>
    <row r="3584" spans="2:20" s="86" customFormat="1" ht="10.199999999999999">
      <c r="B3584" s="87"/>
      <c r="C3584" s="87"/>
      <c r="D3584" s="89"/>
      <c r="R3584" s="89"/>
      <c r="S3584" s="89"/>
      <c r="T3584" s="89"/>
    </row>
    <row r="3585" spans="2:20" s="86" customFormat="1" ht="10.199999999999999">
      <c r="B3585" s="87"/>
      <c r="C3585" s="87"/>
      <c r="D3585" s="89"/>
      <c r="R3585" s="89"/>
      <c r="S3585" s="89"/>
      <c r="T3585" s="89"/>
    </row>
    <row r="3586" spans="2:20" s="86" customFormat="1" ht="10.199999999999999">
      <c r="B3586" s="87"/>
      <c r="C3586" s="87"/>
      <c r="D3586" s="89"/>
      <c r="R3586" s="89"/>
      <c r="S3586" s="89"/>
      <c r="T3586" s="89"/>
    </row>
    <row r="3587" spans="2:20" s="86" customFormat="1" ht="10.199999999999999">
      <c r="B3587" s="87"/>
      <c r="C3587" s="87"/>
      <c r="D3587" s="89"/>
      <c r="R3587" s="89"/>
      <c r="S3587" s="89"/>
      <c r="T3587" s="89"/>
    </row>
    <row r="3588" spans="2:20" s="86" customFormat="1" ht="10.199999999999999">
      <c r="B3588" s="87"/>
      <c r="C3588" s="87"/>
      <c r="D3588" s="89"/>
      <c r="R3588" s="89"/>
      <c r="S3588" s="89"/>
      <c r="T3588" s="89"/>
    </row>
    <row r="3589" spans="2:20" s="86" customFormat="1" ht="10.199999999999999">
      <c r="B3589" s="87"/>
      <c r="C3589" s="87"/>
      <c r="D3589" s="89"/>
      <c r="R3589" s="89"/>
      <c r="S3589" s="89"/>
      <c r="T3589" s="89"/>
    </row>
    <row r="3590" spans="2:20" s="86" customFormat="1" ht="10.199999999999999">
      <c r="B3590" s="87"/>
      <c r="C3590" s="87"/>
      <c r="D3590" s="89"/>
      <c r="R3590" s="89"/>
      <c r="S3590" s="89"/>
      <c r="T3590" s="89"/>
    </row>
    <row r="3591" spans="2:20" s="86" customFormat="1" ht="10.199999999999999">
      <c r="B3591" s="87"/>
      <c r="C3591" s="87"/>
      <c r="D3591" s="89"/>
      <c r="R3591" s="89"/>
      <c r="S3591" s="89"/>
      <c r="T3591" s="89"/>
    </row>
    <row r="3592" spans="2:20" s="86" customFormat="1" ht="10.199999999999999">
      <c r="B3592" s="87"/>
      <c r="C3592" s="87"/>
      <c r="D3592" s="89"/>
      <c r="R3592" s="89"/>
      <c r="S3592" s="89"/>
      <c r="T3592" s="89"/>
    </row>
    <row r="3593" spans="2:20" s="86" customFormat="1" ht="10.199999999999999">
      <c r="B3593" s="87"/>
      <c r="C3593" s="87"/>
      <c r="D3593" s="89"/>
      <c r="R3593" s="89"/>
      <c r="S3593" s="89"/>
      <c r="T3593" s="89"/>
    </row>
    <row r="3594" spans="2:20" s="86" customFormat="1" ht="10.199999999999999">
      <c r="B3594" s="87"/>
      <c r="C3594" s="87"/>
      <c r="D3594" s="89"/>
      <c r="R3594" s="89"/>
      <c r="S3594" s="89"/>
      <c r="T3594" s="89"/>
    </row>
    <row r="3595" spans="2:20" s="86" customFormat="1" ht="10.199999999999999">
      <c r="B3595" s="87"/>
      <c r="C3595" s="87"/>
      <c r="D3595" s="89"/>
      <c r="R3595" s="89"/>
      <c r="S3595" s="89"/>
      <c r="T3595" s="89"/>
    </row>
    <row r="3596" spans="2:20" s="86" customFormat="1" ht="10.199999999999999">
      <c r="B3596" s="87"/>
      <c r="C3596" s="87"/>
      <c r="D3596" s="89"/>
      <c r="R3596" s="89"/>
      <c r="S3596" s="89"/>
      <c r="T3596" s="89"/>
    </row>
    <row r="3597" spans="2:20" s="86" customFormat="1" ht="10.199999999999999">
      <c r="B3597" s="87"/>
      <c r="C3597" s="87"/>
      <c r="D3597" s="89"/>
      <c r="R3597" s="89"/>
      <c r="S3597" s="89"/>
      <c r="T3597" s="89"/>
    </row>
    <row r="3598" spans="2:20" s="86" customFormat="1" ht="10.199999999999999">
      <c r="B3598" s="87"/>
      <c r="C3598" s="87"/>
      <c r="D3598" s="89"/>
      <c r="R3598" s="89"/>
      <c r="S3598" s="89"/>
      <c r="T3598" s="89"/>
    </row>
    <row r="3599" spans="2:20" s="86" customFormat="1" ht="10.199999999999999">
      <c r="B3599" s="87"/>
      <c r="C3599" s="87"/>
      <c r="D3599" s="89"/>
      <c r="R3599" s="89"/>
      <c r="S3599" s="89"/>
      <c r="T3599" s="89"/>
    </row>
    <row r="3600" spans="2:20" s="86" customFormat="1" ht="10.199999999999999">
      <c r="B3600" s="87"/>
      <c r="C3600" s="87"/>
      <c r="D3600" s="89"/>
      <c r="R3600" s="89"/>
      <c r="S3600" s="89"/>
      <c r="T3600" s="89"/>
    </row>
    <row r="3601" spans="2:20" s="86" customFormat="1" ht="10.199999999999999">
      <c r="B3601" s="87"/>
      <c r="C3601" s="87"/>
      <c r="D3601" s="89"/>
      <c r="R3601" s="89"/>
      <c r="S3601" s="89"/>
      <c r="T3601" s="89"/>
    </row>
    <row r="3602" spans="2:20" s="86" customFormat="1" ht="10.199999999999999">
      <c r="B3602" s="87"/>
      <c r="C3602" s="87"/>
      <c r="D3602" s="89"/>
      <c r="R3602" s="89"/>
      <c r="S3602" s="89"/>
      <c r="T3602" s="89"/>
    </row>
    <row r="3603" spans="2:20" s="86" customFormat="1" ht="10.199999999999999">
      <c r="B3603" s="87"/>
      <c r="C3603" s="87"/>
      <c r="D3603" s="89"/>
      <c r="R3603" s="89"/>
      <c r="S3603" s="89"/>
      <c r="T3603" s="89"/>
    </row>
    <row r="3604" spans="2:20" s="86" customFormat="1" ht="10.199999999999999">
      <c r="B3604" s="87"/>
      <c r="C3604" s="87"/>
      <c r="D3604" s="89"/>
      <c r="R3604" s="89"/>
      <c r="S3604" s="89"/>
      <c r="T3604" s="89"/>
    </row>
    <row r="3605" spans="2:20" s="86" customFormat="1" ht="10.199999999999999">
      <c r="B3605" s="87"/>
      <c r="C3605" s="87"/>
      <c r="D3605" s="89"/>
      <c r="R3605" s="89"/>
      <c r="S3605" s="89"/>
      <c r="T3605" s="89"/>
    </row>
    <row r="3606" spans="2:20" s="86" customFormat="1" ht="10.199999999999999">
      <c r="B3606" s="87"/>
      <c r="C3606" s="87"/>
      <c r="D3606" s="89"/>
      <c r="R3606" s="89"/>
      <c r="S3606" s="89"/>
      <c r="T3606" s="89"/>
    </row>
    <row r="3607" spans="2:20" s="86" customFormat="1" ht="10.199999999999999">
      <c r="B3607" s="87"/>
      <c r="C3607" s="87"/>
      <c r="D3607" s="89"/>
      <c r="R3607" s="89"/>
      <c r="S3607" s="89"/>
      <c r="T3607" s="89"/>
    </row>
    <row r="3608" spans="2:20" s="86" customFormat="1" ht="10.199999999999999">
      <c r="B3608" s="87"/>
      <c r="C3608" s="87"/>
      <c r="D3608" s="89"/>
      <c r="R3608" s="89"/>
      <c r="S3608" s="89"/>
      <c r="T3608" s="89"/>
    </row>
    <row r="3609" spans="2:20" s="86" customFormat="1" ht="10.199999999999999">
      <c r="B3609" s="87"/>
      <c r="C3609" s="87"/>
      <c r="D3609" s="89"/>
      <c r="R3609" s="89"/>
      <c r="S3609" s="89"/>
      <c r="T3609" s="89"/>
    </row>
    <row r="3610" spans="2:20" s="86" customFormat="1" ht="10.199999999999999">
      <c r="B3610" s="87"/>
      <c r="C3610" s="87"/>
      <c r="D3610" s="89"/>
      <c r="R3610" s="89"/>
      <c r="S3610" s="89"/>
      <c r="T3610" s="89"/>
    </row>
    <row r="3611" spans="2:20" s="86" customFormat="1" ht="10.199999999999999">
      <c r="B3611" s="87"/>
      <c r="C3611" s="87"/>
      <c r="D3611" s="89"/>
      <c r="R3611" s="89"/>
      <c r="S3611" s="89"/>
      <c r="T3611" s="89"/>
    </row>
    <row r="3612" spans="2:20" s="86" customFormat="1" ht="10.199999999999999">
      <c r="B3612" s="87"/>
      <c r="C3612" s="87"/>
      <c r="D3612" s="89"/>
      <c r="R3612" s="89"/>
      <c r="S3612" s="89"/>
      <c r="T3612" s="89"/>
    </row>
    <row r="3613" spans="2:20" s="86" customFormat="1" ht="10.199999999999999">
      <c r="B3613" s="87"/>
      <c r="C3613" s="87"/>
      <c r="D3613" s="89"/>
      <c r="R3613" s="89"/>
      <c r="S3613" s="89"/>
      <c r="T3613" s="89"/>
    </row>
    <row r="3614" spans="2:20" s="86" customFormat="1" ht="10.199999999999999">
      <c r="B3614" s="87"/>
      <c r="C3614" s="87"/>
      <c r="D3614" s="89"/>
      <c r="R3614" s="89"/>
      <c r="S3614" s="89"/>
      <c r="T3614" s="89"/>
    </row>
    <row r="3615" spans="2:20" s="86" customFormat="1" ht="10.199999999999999">
      <c r="B3615" s="87"/>
      <c r="C3615" s="87"/>
      <c r="D3615" s="89"/>
      <c r="R3615" s="89"/>
      <c r="S3615" s="89"/>
      <c r="T3615" s="89"/>
    </row>
    <row r="3616" spans="2:20" s="86" customFormat="1" ht="10.199999999999999">
      <c r="B3616" s="87"/>
      <c r="C3616" s="87"/>
      <c r="D3616" s="89"/>
      <c r="R3616" s="89"/>
      <c r="S3616" s="89"/>
      <c r="T3616" s="89"/>
    </row>
    <row r="3617" spans="2:20" s="86" customFormat="1" ht="10.199999999999999">
      <c r="B3617" s="87"/>
      <c r="C3617" s="87"/>
      <c r="D3617" s="89"/>
      <c r="R3617" s="89"/>
      <c r="S3617" s="89"/>
      <c r="T3617" s="89"/>
    </row>
    <row r="3618" spans="2:20" s="86" customFormat="1" ht="10.199999999999999">
      <c r="B3618" s="87"/>
      <c r="C3618" s="87"/>
      <c r="D3618" s="89"/>
      <c r="R3618" s="89"/>
      <c r="S3618" s="89"/>
      <c r="T3618" s="89"/>
    </row>
    <row r="3619" spans="2:20" s="86" customFormat="1" ht="10.199999999999999">
      <c r="B3619" s="87"/>
      <c r="C3619" s="87"/>
      <c r="D3619" s="89"/>
      <c r="R3619" s="89"/>
      <c r="S3619" s="89"/>
      <c r="T3619" s="89"/>
    </row>
    <row r="3620" spans="2:20" s="86" customFormat="1" ht="10.199999999999999">
      <c r="B3620" s="87"/>
      <c r="C3620" s="87"/>
      <c r="D3620" s="89"/>
      <c r="R3620" s="89"/>
      <c r="S3620" s="89"/>
      <c r="T3620" s="89"/>
    </row>
    <row r="3621" spans="2:20" s="86" customFormat="1" ht="10.199999999999999">
      <c r="B3621" s="87"/>
      <c r="C3621" s="87"/>
      <c r="D3621" s="89"/>
      <c r="R3621" s="89"/>
      <c r="S3621" s="89"/>
      <c r="T3621" s="89"/>
    </row>
    <row r="3622" spans="2:20" s="86" customFormat="1" ht="10.199999999999999">
      <c r="B3622" s="87"/>
      <c r="C3622" s="87"/>
      <c r="D3622" s="89"/>
      <c r="R3622" s="89"/>
      <c r="S3622" s="89"/>
      <c r="T3622" s="89"/>
    </row>
    <row r="3623" spans="2:20" s="86" customFormat="1" ht="10.199999999999999">
      <c r="B3623" s="87"/>
      <c r="C3623" s="87"/>
      <c r="D3623" s="89"/>
      <c r="R3623" s="89"/>
      <c r="S3623" s="89"/>
      <c r="T3623" s="89"/>
    </row>
    <row r="3624" spans="2:20" s="86" customFormat="1" ht="10.199999999999999">
      <c r="B3624" s="87"/>
      <c r="C3624" s="87"/>
      <c r="D3624" s="89"/>
      <c r="R3624" s="89"/>
      <c r="S3624" s="89"/>
      <c r="T3624" s="89"/>
    </row>
    <row r="3625" spans="2:20" s="86" customFormat="1" ht="10.199999999999999">
      <c r="B3625" s="87"/>
      <c r="C3625" s="87"/>
      <c r="D3625" s="89"/>
      <c r="R3625" s="89"/>
      <c r="S3625" s="89"/>
      <c r="T3625" s="89"/>
    </row>
    <row r="3626" spans="2:20" s="86" customFormat="1" ht="10.199999999999999">
      <c r="B3626" s="87"/>
      <c r="C3626" s="87"/>
      <c r="D3626" s="89"/>
      <c r="R3626" s="89"/>
      <c r="S3626" s="89"/>
      <c r="T3626" s="89"/>
    </row>
    <row r="3627" spans="2:20" s="86" customFormat="1" ht="10.199999999999999">
      <c r="B3627" s="87"/>
      <c r="C3627" s="87"/>
      <c r="D3627" s="89"/>
      <c r="R3627" s="89"/>
      <c r="S3627" s="89"/>
      <c r="T3627" s="89"/>
    </row>
    <row r="3628" spans="2:20" s="86" customFormat="1" ht="10.199999999999999">
      <c r="B3628" s="87"/>
      <c r="C3628" s="87"/>
      <c r="D3628" s="89"/>
      <c r="R3628" s="89"/>
      <c r="S3628" s="89"/>
      <c r="T3628" s="89"/>
    </row>
    <row r="3629" spans="2:20" s="86" customFormat="1" ht="10.199999999999999">
      <c r="B3629" s="87"/>
      <c r="C3629" s="87"/>
      <c r="D3629" s="89"/>
      <c r="R3629" s="89"/>
      <c r="S3629" s="89"/>
      <c r="T3629" s="89"/>
    </row>
    <row r="3630" spans="2:20" s="86" customFormat="1" ht="10.199999999999999">
      <c r="B3630" s="87"/>
      <c r="C3630" s="87"/>
      <c r="D3630" s="89"/>
      <c r="R3630" s="89"/>
      <c r="S3630" s="89"/>
      <c r="T3630" s="89"/>
    </row>
    <row r="3631" spans="2:20" s="86" customFormat="1" ht="10.199999999999999">
      <c r="B3631" s="87"/>
      <c r="C3631" s="87"/>
      <c r="D3631" s="89"/>
      <c r="R3631" s="89"/>
      <c r="S3631" s="89"/>
      <c r="T3631" s="89"/>
    </row>
    <row r="3632" spans="2:20" s="86" customFormat="1" ht="10.199999999999999">
      <c r="B3632" s="87"/>
      <c r="C3632" s="87"/>
      <c r="D3632" s="89"/>
      <c r="R3632" s="89"/>
      <c r="S3632" s="89"/>
      <c r="T3632" s="89"/>
    </row>
    <row r="3633" spans="2:20" s="86" customFormat="1" ht="10.199999999999999">
      <c r="B3633" s="87"/>
      <c r="C3633" s="87"/>
      <c r="D3633" s="89"/>
      <c r="R3633" s="89"/>
      <c r="S3633" s="89"/>
      <c r="T3633" s="89"/>
    </row>
    <row r="3634" spans="2:20" s="86" customFormat="1" ht="10.199999999999999">
      <c r="B3634" s="87"/>
      <c r="C3634" s="87"/>
      <c r="D3634" s="89"/>
      <c r="R3634" s="89"/>
      <c r="S3634" s="89"/>
      <c r="T3634" s="89"/>
    </row>
    <row r="3635" spans="2:20" s="86" customFormat="1" ht="10.199999999999999">
      <c r="B3635" s="87"/>
      <c r="C3635" s="87"/>
      <c r="D3635" s="89"/>
      <c r="R3635" s="89"/>
      <c r="S3635" s="89"/>
      <c r="T3635" s="89"/>
    </row>
    <row r="3636" spans="2:20" s="86" customFormat="1" ht="10.199999999999999">
      <c r="B3636" s="87"/>
      <c r="C3636" s="87"/>
      <c r="D3636" s="89"/>
      <c r="R3636" s="89"/>
      <c r="S3636" s="89"/>
      <c r="T3636" s="89"/>
    </row>
    <row r="3637" spans="2:20" s="86" customFormat="1" ht="10.199999999999999">
      <c r="B3637" s="87"/>
      <c r="C3637" s="87"/>
      <c r="D3637" s="89"/>
      <c r="R3637" s="89"/>
      <c r="S3637" s="89"/>
      <c r="T3637" s="89"/>
    </row>
    <row r="3638" spans="2:20" s="86" customFormat="1" ht="10.199999999999999">
      <c r="B3638" s="87"/>
      <c r="C3638" s="87"/>
      <c r="D3638" s="89"/>
      <c r="R3638" s="89"/>
      <c r="S3638" s="89"/>
      <c r="T3638" s="89"/>
    </row>
    <row r="3639" spans="2:20" s="86" customFormat="1" ht="10.199999999999999">
      <c r="B3639" s="87"/>
      <c r="C3639" s="87"/>
      <c r="D3639" s="89"/>
      <c r="R3639" s="89"/>
      <c r="S3639" s="89"/>
      <c r="T3639" s="89"/>
    </row>
    <row r="3640" spans="2:20" s="86" customFormat="1" ht="10.199999999999999">
      <c r="B3640" s="87"/>
      <c r="C3640" s="87"/>
      <c r="D3640" s="89"/>
      <c r="R3640" s="89"/>
      <c r="S3640" s="89"/>
      <c r="T3640" s="89"/>
    </row>
    <row r="3641" spans="2:20" s="86" customFormat="1" ht="10.199999999999999">
      <c r="B3641" s="87"/>
      <c r="C3641" s="87"/>
      <c r="D3641" s="89"/>
      <c r="R3641" s="89"/>
      <c r="S3641" s="89"/>
      <c r="T3641" s="89"/>
    </row>
    <row r="3642" spans="2:20" s="86" customFormat="1" ht="10.199999999999999">
      <c r="B3642" s="87"/>
      <c r="C3642" s="87"/>
      <c r="D3642" s="89"/>
      <c r="R3642" s="89"/>
      <c r="S3642" s="89"/>
      <c r="T3642" s="89"/>
    </row>
    <row r="3643" spans="2:20" s="86" customFormat="1" ht="10.199999999999999">
      <c r="B3643" s="87"/>
      <c r="C3643" s="87"/>
      <c r="D3643" s="89"/>
      <c r="R3643" s="89"/>
      <c r="S3643" s="89"/>
      <c r="T3643" s="89"/>
    </row>
    <row r="3644" spans="2:20" s="86" customFormat="1" ht="10.199999999999999">
      <c r="B3644" s="87"/>
      <c r="C3644" s="87"/>
      <c r="D3644" s="89"/>
      <c r="R3644" s="89"/>
      <c r="S3644" s="89"/>
      <c r="T3644" s="89"/>
    </row>
    <row r="3645" spans="2:20" s="86" customFormat="1" ht="10.199999999999999">
      <c r="B3645" s="87"/>
      <c r="C3645" s="87"/>
      <c r="D3645" s="89"/>
      <c r="R3645" s="89"/>
      <c r="S3645" s="89"/>
      <c r="T3645" s="89"/>
    </row>
    <row r="3646" spans="2:20" s="86" customFormat="1" ht="10.199999999999999">
      <c r="B3646" s="87"/>
      <c r="C3646" s="87"/>
      <c r="D3646" s="89"/>
      <c r="R3646" s="89"/>
      <c r="S3646" s="89"/>
      <c r="T3646" s="89"/>
    </row>
    <row r="3647" spans="2:20" s="86" customFormat="1" ht="10.199999999999999">
      <c r="B3647" s="87"/>
      <c r="C3647" s="87"/>
      <c r="D3647" s="89"/>
      <c r="R3647" s="89"/>
      <c r="S3647" s="89"/>
      <c r="T3647" s="89"/>
    </row>
    <row r="3648" spans="2:20" s="86" customFormat="1" ht="10.199999999999999">
      <c r="B3648" s="87"/>
      <c r="C3648" s="87"/>
      <c r="D3648" s="89"/>
      <c r="R3648" s="89"/>
      <c r="S3648" s="89"/>
      <c r="T3648" s="89"/>
    </row>
    <row r="3649" spans="2:20" s="86" customFormat="1" ht="10.199999999999999">
      <c r="B3649" s="87"/>
      <c r="C3649" s="87"/>
      <c r="D3649" s="89"/>
      <c r="R3649" s="89"/>
      <c r="S3649" s="89"/>
      <c r="T3649" s="89"/>
    </row>
    <row r="3650" spans="2:20" s="86" customFormat="1" ht="10.199999999999999">
      <c r="B3650" s="87"/>
      <c r="C3650" s="87"/>
      <c r="D3650" s="89"/>
      <c r="R3650" s="89"/>
      <c r="S3650" s="89"/>
      <c r="T3650" s="89"/>
    </row>
    <row r="3651" spans="2:20" s="86" customFormat="1" ht="10.199999999999999">
      <c r="B3651" s="87"/>
      <c r="C3651" s="87"/>
      <c r="D3651" s="89"/>
      <c r="R3651" s="89"/>
      <c r="S3651" s="89"/>
      <c r="T3651" s="89"/>
    </row>
    <row r="3652" spans="2:20" s="86" customFormat="1" ht="10.199999999999999">
      <c r="B3652" s="87"/>
      <c r="C3652" s="87"/>
      <c r="D3652" s="89"/>
      <c r="R3652" s="89"/>
      <c r="S3652" s="89"/>
      <c r="T3652" s="89"/>
    </row>
    <row r="3653" spans="2:20" s="86" customFormat="1" ht="10.199999999999999">
      <c r="B3653" s="87"/>
      <c r="C3653" s="87"/>
      <c r="D3653" s="89"/>
      <c r="R3653" s="89"/>
      <c r="S3653" s="89"/>
      <c r="T3653" s="89"/>
    </row>
    <row r="3654" spans="2:20" s="86" customFormat="1" ht="10.199999999999999">
      <c r="B3654" s="87"/>
      <c r="C3654" s="87"/>
      <c r="D3654" s="89"/>
      <c r="R3654" s="89"/>
      <c r="S3654" s="89"/>
      <c r="T3654" s="89"/>
    </row>
    <row r="3655" spans="2:20" s="86" customFormat="1" ht="10.199999999999999">
      <c r="B3655" s="87"/>
      <c r="C3655" s="87"/>
      <c r="D3655" s="89"/>
      <c r="R3655" s="89"/>
      <c r="S3655" s="89"/>
      <c r="T3655" s="89"/>
    </row>
    <row r="3656" spans="2:20" s="86" customFormat="1" ht="10.199999999999999">
      <c r="B3656" s="87"/>
      <c r="C3656" s="87"/>
      <c r="D3656" s="89"/>
      <c r="R3656" s="89"/>
      <c r="S3656" s="89"/>
      <c r="T3656" s="89"/>
    </row>
    <row r="3657" spans="2:20" s="86" customFormat="1" ht="10.199999999999999">
      <c r="B3657" s="87"/>
      <c r="C3657" s="87"/>
      <c r="D3657" s="89"/>
      <c r="R3657" s="89"/>
      <c r="S3657" s="89"/>
      <c r="T3657" s="89"/>
    </row>
    <row r="3658" spans="2:20" s="86" customFormat="1" ht="10.199999999999999">
      <c r="B3658" s="87"/>
      <c r="C3658" s="87"/>
      <c r="D3658" s="89"/>
      <c r="R3658" s="89"/>
      <c r="S3658" s="89"/>
      <c r="T3658" s="89"/>
    </row>
    <row r="3659" spans="2:20" s="86" customFormat="1" ht="10.199999999999999">
      <c r="B3659" s="87"/>
      <c r="C3659" s="87"/>
      <c r="D3659" s="89"/>
      <c r="R3659" s="89"/>
      <c r="S3659" s="89"/>
      <c r="T3659" s="89"/>
    </row>
    <row r="3660" spans="2:20" s="86" customFormat="1" ht="10.199999999999999">
      <c r="B3660" s="87"/>
      <c r="C3660" s="87"/>
      <c r="D3660" s="89"/>
      <c r="R3660" s="89"/>
      <c r="S3660" s="89"/>
      <c r="T3660" s="89"/>
    </row>
    <row r="3661" spans="2:20" s="86" customFormat="1" ht="10.199999999999999">
      <c r="B3661" s="87"/>
      <c r="C3661" s="87"/>
      <c r="D3661" s="89"/>
      <c r="R3661" s="89"/>
      <c r="S3661" s="89"/>
      <c r="T3661" s="89"/>
    </row>
    <row r="3662" spans="2:20" s="86" customFormat="1" ht="10.199999999999999">
      <c r="B3662" s="87"/>
      <c r="C3662" s="87"/>
      <c r="D3662" s="89"/>
      <c r="R3662" s="89"/>
      <c r="S3662" s="89"/>
      <c r="T3662" s="89"/>
    </row>
    <row r="3663" spans="2:20" s="86" customFormat="1" ht="10.199999999999999">
      <c r="B3663" s="87"/>
      <c r="C3663" s="87"/>
      <c r="D3663" s="89"/>
      <c r="R3663" s="89"/>
      <c r="S3663" s="89"/>
      <c r="T3663" s="89"/>
    </row>
    <row r="3664" spans="2:20" s="86" customFormat="1" ht="10.199999999999999">
      <c r="B3664" s="87"/>
      <c r="C3664" s="87"/>
      <c r="D3664" s="89"/>
      <c r="R3664" s="89"/>
      <c r="S3664" s="89"/>
      <c r="T3664" s="89"/>
    </row>
    <row r="3665" spans="2:20" s="86" customFormat="1" ht="10.199999999999999">
      <c r="B3665" s="87"/>
      <c r="C3665" s="87"/>
      <c r="D3665" s="89"/>
      <c r="R3665" s="89"/>
      <c r="S3665" s="89"/>
      <c r="T3665" s="89"/>
    </row>
    <row r="3666" spans="2:20" s="86" customFormat="1" ht="10.199999999999999">
      <c r="B3666" s="87"/>
      <c r="C3666" s="87"/>
      <c r="D3666" s="89"/>
      <c r="R3666" s="89"/>
      <c r="S3666" s="89"/>
      <c r="T3666" s="89"/>
    </row>
    <row r="3667" spans="2:20" s="86" customFormat="1" ht="10.199999999999999">
      <c r="B3667" s="87"/>
      <c r="C3667" s="87"/>
      <c r="D3667" s="89"/>
      <c r="R3667" s="89"/>
      <c r="S3667" s="89"/>
      <c r="T3667" s="89"/>
    </row>
    <row r="3668" spans="2:20" s="86" customFormat="1" ht="10.199999999999999">
      <c r="B3668" s="87"/>
      <c r="C3668" s="87"/>
      <c r="D3668" s="89"/>
      <c r="R3668" s="89"/>
      <c r="S3668" s="89"/>
      <c r="T3668" s="89"/>
    </row>
    <row r="3669" spans="2:20" s="86" customFormat="1" ht="10.199999999999999">
      <c r="B3669" s="87"/>
      <c r="C3669" s="87"/>
      <c r="D3669" s="89"/>
      <c r="R3669" s="89"/>
      <c r="S3669" s="89"/>
      <c r="T3669" s="89"/>
    </row>
    <row r="3670" spans="2:20" s="86" customFormat="1" ht="10.199999999999999">
      <c r="B3670" s="87"/>
      <c r="C3670" s="87"/>
      <c r="D3670" s="89"/>
      <c r="R3670" s="89"/>
      <c r="S3670" s="89"/>
      <c r="T3670" s="89"/>
    </row>
    <row r="3671" spans="2:20" s="86" customFormat="1" ht="10.199999999999999">
      <c r="B3671" s="87"/>
      <c r="C3671" s="87"/>
      <c r="D3671" s="89"/>
      <c r="R3671" s="89"/>
      <c r="S3671" s="89"/>
      <c r="T3671" s="89"/>
    </row>
    <row r="3672" spans="2:20" s="86" customFormat="1" ht="10.199999999999999">
      <c r="B3672" s="87"/>
      <c r="C3672" s="87"/>
      <c r="D3672" s="89"/>
      <c r="R3672" s="89"/>
      <c r="S3672" s="89"/>
      <c r="T3672" s="89"/>
    </row>
    <row r="3673" spans="2:20" s="86" customFormat="1" ht="10.199999999999999">
      <c r="B3673" s="87"/>
      <c r="C3673" s="87"/>
      <c r="D3673" s="89"/>
      <c r="R3673" s="89"/>
      <c r="S3673" s="89"/>
      <c r="T3673" s="89"/>
    </row>
    <row r="3674" spans="2:20" s="86" customFormat="1" ht="10.199999999999999">
      <c r="B3674" s="87"/>
      <c r="C3674" s="87"/>
      <c r="D3674" s="89"/>
      <c r="R3674" s="89"/>
      <c r="S3674" s="89"/>
      <c r="T3674" s="89"/>
    </row>
    <row r="3675" spans="2:20" s="86" customFormat="1" ht="10.199999999999999">
      <c r="B3675" s="87"/>
      <c r="C3675" s="87"/>
      <c r="D3675" s="89"/>
      <c r="R3675" s="89"/>
      <c r="S3675" s="89"/>
      <c r="T3675" s="89"/>
    </row>
    <row r="3676" spans="2:20" s="86" customFormat="1" ht="10.199999999999999">
      <c r="B3676" s="87"/>
      <c r="C3676" s="87"/>
      <c r="D3676" s="89"/>
      <c r="R3676" s="89"/>
      <c r="S3676" s="89"/>
      <c r="T3676" s="89"/>
    </row>
    <row r="3677" spans="2:20" s="86" customFormat="1" ht="10.199999999999999">
      <c r="B3677" s="87"/>
      <c r="C3677" s="87"/>
      <c r="D3677" s="89"/>
      <c r="R3677" s="89"/>
      <c r="S3677" s="89"/>
      <c r="T3677" s="89"/>
    </row>
    <row r="3678" spans="2:20" s="86" customFormat="1" ht="10.199999999999999">
      <c r="B3678" s="87"/>
      <c r="C3678" s="87"/>
      <c r="D3678" s="89"/>
      <c r="R3678" s="89"/>
      <c r="S3678" s="89"/>
      <c r="T3678" s="89"/>
    </row>
    <row r="3679" spans="2:20" s="86" customFormat="1" ht="10.199999999999999">
      <c r="B3679" s="87"/>
      <c r="C3679" s="87"/>
      <c r="D3679" s="89"/>
      <c r="R3679" s="89"/>
      <c r="S3679" s="89"/>
      <c r="T3679" s="89"/>
    </row>
    <row r="3680" spans="2:20" s="86" customFormat="1" ht="10.199999999999999">
      <c r="B3680" s="87"/>
      <c r="C3680" s="87"/>
      <c r="D3680" s="89"/>
      <c r="R3680" s="89"/>
      <c r="S3680" s="89"/>
      <c r="T3680" s="89"/>
    </row>
    <row r="3681" spans="2:20" s="86" customFormat="1" ht="10.199999999999999">
      <c r="B3681" s="87"/>
      <c r="C3681" s="87"/>
      <c r="D3681" s="89"/>
      <c r="R3681" s="89"/>
      <c r="S3681" s="89"/>
      <c r="T3681" s="89"/>
    </row>
    <row r="3682" spans="2:20" s="86" customFormat="1" ht="10.199999999999999">
      <c r="B3682" s="87"/>
      <c r="C3682" s="87"/>
      <c r="D3682" s="89"/>
      <c r="R3682" s="89"/>
      <c r="S3682" s="89"/>
      <c r="T3682" s="89"/>
    </row>
    <row r="3683" spans="2:20" s="86" customFormat="1" ht="10.199999999999999">
      <c r="B3683" s="87"/>
      <c r="C3683" s="87"/>
      <c r="D3683" s="89"/>
      <c r="R3683" s="89"/>
      <c r="S3683" s="89"/>
      <c r="T3683" s="89"/>
    </row>
    <row r="3684" spans="2:20" s="86" customFormat="1" ht="10.199999999999999">
      <c r="B3684" s="87"/>
      <c r="C3684" s="87"/>
      <c r="D3684" s="89"/>
      <c r="R3684" s="89"/>
      <c r="S3684" s="89"/>
      <c r="T3684" s="89"/>
    </row>
    <row r="3685" spans="2:20" s="86" customFormat="1" ht="10.199999999999999">
      <c r="B3685" s="87"/>
      <c r="C3685" s="87"/>
      <c r="D3685" s="89"/>
      <c r="R3685" s="89"/>
      <c r="S3685" s="89"/>
      <c r="T3685" s="89"/>
    </row>
    <row r="3686" spans="2:20" s="86" customFormat="1" ht="10.199999999999999">
      <c r="B3686" s="87"/>
      <c r="C3686" s="87"/>
      <c r="D3686" s="89"/>
      <c r="R3686" s="89"/>
      <c r="S3686" s="89"/>
      <c r="T3686" s="89"/>
    </row>
    <row r="3687" spans="2:20" s="86" customFormat="1" ht="10.199999999999999">
      <c r="B3687" s="87"/>
      <c r="C3687" s="87"/>
      <c r="D3687" s="89"/>
      <c r="R3687" s="89"/>
      <c r="S3687" s="89"/>
      <c r="T3687" s="89"/>
    </row>
    <row r="3688" spans="2:20" s="86" customFormat="1" ht="10.199999999999999">
      <c r="B3688" s="87"/>
      <c r="C3688" s="87"/>
      <c r="D3688" s="89"/>
      <c r="R3688" s="89"/>
      <c r="S3688" s="89"/>
      <c r="T3688" s="89"/>
    </row>
    <row r="3689" spans="2:20" s="86" customFormat="1" ht="10.199999999999999">
      <c r="B3689" s="87"/>
      <c r="C3689" s="87"/>
      <c r="D3689" s="89"/>
      <c r="R3689" s="89"/>
      <c r="S3689" s="89"/>
      <c r="T3689" s="89"/>
    </row>
    <row r="3690" spans="2:20" s="86" customFormat="1" ht="10.199999999999999">
      <c r="B3690" s="87"/>
      <c r="C3690" s="87"/>
      <c r="D3690" s="89"/>
      <c r="R3690" s="89"/>
      <c r="S3690" s="89"/>
      <c r="T3690" s="89"/>
    </row>
    <row r="3691" spans="2:20" s="86" customFormat="1" ht="10.199999999999999">
      <c r="B3691" s="87"/>
      <c r="C3691" s="87"/>
      <c r="D3691" s="89"/>
      <c r="R3691" s="89"/>
      <c r="S3691" s="89"/>
      <c r="T3691" s="89"/>
    </row>
    <row r="3692" spans="2:20" s="86" customFormat="1" ht="10.199999999999999">
      <c r="B3692" s="87"/>
      <c r="C3692" s="87"/>
      <c r="D3692" s="89"/>
      <c r="R3692" s="89"/>
      <c r="S3692" s="89"/>
      <c r="T3692" s="89"/>
    </row>
    <row r="3693" spans="2:20" s="86" customFormat="1" ht="10.199999999999999">
      <c r="B3693" s="87"/>
      <c r="C3693" s="87"/>
      <c r="D3693" s="89"/>
      <c r="R3693" s="89"/>
      <c r="S3693" s="89"/>
      <c r="T3693" s="89"/>
    </row>
    <row r="3694" spans="2:20" s="86" customFormat="1" ht="10.199999999999999">
      <c r="B3694" s="87"/>
      <c r="C3694" s="87"/>
      <c r="D3694" s="89"/>
      <c r="R3694" s="89"/>
      <c r="S3694" s="89"/>
      <c r="T3694" s="89"/>
    </row>
    <row r="3695" spans="2:20" s="86" customFormat="1" ht="10.199999999999999">
      <c r="B3695" s="87"/>
      <c r="C3695" s="87"/>
      <c r="D3695" s="89"/>
      <c r="R3695" s="89"/>
      <c r="S3695" s="89"/>
      <c r="T3695" s="89"/>
    </row>
    <row r="3696" spans="2:20" s="86" customFormat="1" ht="10.199999999999999">
      <c r="B3696" s="87"/>
      <c r="C3696" s="87"/>
      <c r="D3696" s="89"/>
      <c r="R3696" s="89"/>
      <c r="S3696" s="89"/>
      <c r="T3696" s="89"/>
    </row>
    <row r="3697" spans="2:20" s="86" customFormat="1" ht="10.199999999999999">
      <c r="B3697" s="87"/>
      <c r="C3697" s="87"/>
      <c r="D3697" s="89"/>
      <c r="R3697" s="89"/>
      <c r="S3697" s="89"/>
      <c r="T3697" s="89"/>
    </row>
    <row r="3698" spans="2:20" s="86" customFormat="1" ht="10.199999999999999">
      <c r="B3698" s="87"/>
      <c r="C3698" s="87"/>
      <c r="D3698" s="89"/>
      <c r="R3698" s="89"/>
      <c r="S3698" s="89"/>
      <c r="T3698" s="89"/>
    </row>
    <row r="3699" spans="2:20" s="86" customFormat="1" ht="10.199999999999999">
      <c r="B3699" s="87"/>
      <c r="C3699" s="87"/>
      <c r="D3699" s="89"/>
      <c r="R3699" s="89"/>
      <c r="S3699" s="89"/>
      <c r="T3699" s="89"/>
    </row>
    <row r="3700" spans="2:20" s="86" customFormat="1" ht="10.199999999999999">
      <c r="B3700" s="87"/>
      <c r="C3700" s="87"/>
      <c r="D3700" s="89"/>
      <c r="R3700" s="89"/>
      <c r="S3700" s="89"/>
      <c r="T3700" s="89"/>
    </row>
    <row r="3701" spans="2:20" s="86" customFormat="1" ht="10.199999999999999">
      <c r="B3701" s="87"/>
      <c r="C3701" s="87"/>
      <c r="D3701" s="89"/>
      <c r="R3701" s="89"/>
      <c r="S3701" s="89"/>
      <c r="T3701" s="89"/>
    </row>
    <row r="3702" spans="2:20" s="86" customFormat="1" ht="10.199999999999999">
      <c r="B3702" s="87"/>
      <c r="C3702" s="87"/>
      <c r="D3702" s="89"/>
      <c r="R3702" s="89"/>
      <c r="S3702" s="89"/>
      <c r="T3702" s="89"/>
    </row>
    <row r="3703" spans="2:20" s="86" customFormat="1" ht="10.199999999999999">
      <c r="B3703" s="87"/>
      <c r="C3703" s="87"/>
      <c r="D3703" s="89"/>
      <c r="R3703" s="89"/>
      <c r="S3703" s="89"/>
      <c r="T3703" s="89"/>
    </row>
    <row r="3704" spans="2:20" s="86" customFormat="1" ht="10.199999999999999">
      <c r="B3704" s="87"/>
      <c r="C3704" s="87"/>
      <c r="D3704" s="89"/>
      <c r="R3704" s="89"/>
      <c r="S3704" s="89"/>
      <c r="T3704" s="89"/>
    </row>
    <row r="3705" spans="2:20" s="86" customFormat="1" ht="10.199999999999999">
      <c r="B3705" s="87"/>
      <c r="C3705" s="87"/>
      <c r="D3705" s="89"/>
      <c r="R3705" s="89"/>
      <c r="S3705" s="89"/>
      <c r="T3705" s="89"/>
    </row>
    <row r="3706" spans="2:20" s="86" customFormat="1" ht="10.199999999999999">
      <c r="B3706" s="87"/>
      <c r="C3706" s="87"/>
      <c r="D3706" s="89"/>
      <c r="R3706" s="89"/>
      <c r="S3706" s="89"/>
      <c r="T3706" s="89"/>
    </row>
    <row r="3707" spans="2:20" s="86" customFormat="1" ht="10.199999999999999">
      <c r="B3707" s="87"/>
      <c r="C3707" s="87"/>
      <c r="D3707" s="89"/>
      <c r="R3707" s="89"/>
      <c r="S3707" s="89"/>
      <c r="T3707" s="89"/>
    </row>
    <row r="3708" spans="2:20" s="86" customFormat="1" ht="10.199999999999999">
      <c r="B3708" s="87"/>
      <c r="C3708" s="87"/>
      <c r="D3708" s="89"/>
      <c r="R3708" s="89"/>
      <c r="S3708" s="89"/>
      <c r="T3708" s="89"/>
    </row>
    <row r="3709" spans="2:20" s="86" customFormat="1" ht="10.199999999999999">
      <c r="B3709" s="87"/>
      <c r="C3709" s="87"/>
      <c r="D3709" s="89"/>
      <c r="R3709" s="89"/>
      <c r="S3709" s="89"/>
      <c r="T3709" s="89"/>
    </row>
    <row r="3710" spans="2:20" s="86" customFormat="1" ht="10.199999999999999">
      <c r="B3710" s="87"/>
      <c r="C3710" s="87"/>
      <c r="D3710" s="89"/>
      <c r="R3710" s="89"/>
      <c r="S3710" s="89"/>
      <c r="T3710" s="89"/>
    </row>
    <row r="3711" spans="2:20" s="86" customFormat="1" ht="10.199999999999999">
      <c r="B3711" s="87"/>
      <c r="C3711" s="87"/>
      <c r="D3711" s="89"/>
      <c r="R3711" s="89"/>
      <c r="S3711" s="89"/>
      <c r="T3711" s="89"/>
    </row>
    <row r="3712" spans="2:20" s="86" customFormat="1" ht="10.199999999999999">
      <c r="B3712" s="87"/>
      <c r="C3712" s="87"/>
      <c r="D3712" s="89"/>
      <c r="R3712" s="89"/>
      <c r="S3712" s="89"/>
      <c r="T3712" s="89"/>
    </row>
    <row r="3713" spans="2:20" s="86" customFormat="1" ht="10.199999999999999">
      <c r="B3713" s="87"/>
      <c r="C3713" s="87"/>
      <c r="D3713" s="89"/>
      <c r="R3713" s="89"/>
      <c r="S3713" s="89"/>
      <c r="T3713" s="89"/>
    </row>
    <row r="3714" spans="2:20" s="86" customFormat="1" ht="10.199999999999999">
      <c r="B3714" s="87"/>
      <c r="C3714" s="87"/>
      <c r="D3714" s="89"/>
      <c r="R3714" s="89"/>
      <c r="S3714" s="89"/>
      <c r="T3714" s="89"/>
    </row>
    <row r="3715" spans="2:20" s="86" customFormat="1" ht="10.199999999999999">
      <c r="B3715" s="87"/>
      <c r="C3715" s="87"/>
      <c r="D3715" s="89"/>
      <c r="R3715" s="89"/>
      <c r="S3715" s="89"/>
      <c r="T3715" s="89"/>
    </row>
    <row r="3716" spans="2:20" s="86" customFormat="1" ht="10.199999999999999">
      <c r="B3716" s="87"/>
      <c r="C3716" s="87"/>
      <c r="D3716" s="89"/>
      <c r="R3716" s="89"/>
      <c r="S3716" s="89"/>
      <c r="T3716" s="89"/>
    </row>
    <row r="3717" spans="2:20" s="86" customFormat="1" ht="10.199999999999999">
      <c r="B3717" s="87"/>
      <c r="C3717" s="87"/>
      <c r="D3717" s="89"/>
      <c r="R3717" s="89"/>
      <c r="S3717" s="89"/>
      <c r="T3717" s="89"/>
    </row>
    <row r="3718" spans="2:20" s="86" customFormat="1" ht="10.199999999999999">
      <c r="B3718" s="87"/>
      <c r="C3718" s="87"/>
      <c r="D3718" s="89"/>
      <c r="R3718" s="89"/>
      <c r="S3718" s="89"/>
      <c r="T3718" s="89"/>
    </row>
    <row r="3719" spans="2:20" s="86" customFormat="1" ht="10.199999999999999">
      <c r="B3719" s="87"/>
      <c r="C3719" s="87"/>
      <c r="D3719" s="89"/>
      <c r="R3719" s="89"/>
      <c r="S3719" s="89"/>
      <c r="T3719" s="89"/>
    </row>
    <row r="3720" spans="2:20" s="86" customFormat="1" ht="10.199999999999999">
      <c r="B3720" s="87"/>
      <c r="C3720" s="87"/>
      <c r="D3720" s="89"/>
      <c r="R3720" s="89"/>
      <c r="S3720" s="89"/>
      <c r="T3720" s="89"/>
    </row>
    <row r="3721" spans="2:20" s="86" customFormat="1" ht="10.199999999999999">
      <c r="B3721" s="87"/>
      <c r="C3721" s="87"/>
      <c r="D3721" s="89"/>
      <c r="R3721" s="89"/>
      <c r="S3721" s="89"/>
      <c r="T3721" s="89"/>
    </row>
    <row r="3722" spans="2:20" s="86" customFormat="1" ht="10.199999999999999">
      <c r="B3722" s="87"/>
      <c r="C3722" s="87"/>
      <c r="D3722" s="89"/>
      <c r="R3722" s="89"/>
      <c r="S3722" s="89"/>
      <c r="T3722" s="89"/>
    </row>
    <row r="3723" spans="2:20" s="86" customFormat="1" ht="10.199999999999999">
      <c r="B3723" s="87"/>
      <c r="C3723" s="87"/>
      <c r="D3723" s="89"/>
      <c r="R3723" s="89"/>
      <c r="S3723" s="89"/>
      <c r="T3723" s="89"/>
    </row>
    <row r="3724" spans="2:20" s="86" customFormat="1" ht="10.199999999999999">
      <c r="B3724" s="87"/>
      <c r="C3724" s="87"/>
      <c r="D3724" s="89"/>
      <c r="R3724" s="89"/>
      <c r="S3724" s="89"/>
      <c r="T3724" s="89"/>
    </row>
    <row r="3725" spans="2:20" s="86" customFormat="1" ht="10.199999999999999">
      <c r="B3725" s="87"/>
      <c r="C3725" s="87"/>
      <c r="D3725" s="89"/>
      <c r="R3725" s="89"/>
      <c r="S3725" s="89"/>
      <c r="T3725" s="89"/>
    </row>
    <row r="3726" spans="2:20" s="86" customFormat="1" ht="10.199999999999999">
      <c r="B3726" s="87"/>
      <c r="C3726" s="87"/>
      <c r="D3726" s="89"/>
      <c r="R3726" s="89"/>
      <c r="S3726" s="89"/>
      <c r="T3726" s="89"/>
    </row>
    <row r="3727" spans="2:20" s="86" customFormat="1" ht="10.199999999999999">
      <c r="B3727" s="87"/>
      <c r="C3727" s="87"/>
      <c r="D3727" s="89"/>
      <c r="R3727" s="89"/>
      <c r="S3727" s="89"/>
      <c r="T3727" s="89"/>
    </row>
    <row r="3728" spans="2:20" s="86" customFormat="1" ht="10.199999999999999">
      <c r="B3728" s="87"/>
      <c r="C3728" s="87"/>
      <c r="D3728" s="89"/>
      <c r="R3728" s="89"/>
      <c r="S3728" s="89"/>
      <c r="T3728" s="89"/>
    </row>
    <row r="3729" spans="2:20" s="86" customFormat="1" ht="10.199999999999999">
      <c r="B3729" s="87"/>
      <c r="C3729" s="87"/>
      <c r="D3729" s="89"/>
      <c r="R3729" s="89"/>
      <c r="S3729" s="89"/>
      <c r="T3729" s="89"/>
    </row>
    <row r="3730" spans="2:20" s="86" customFormat="1" ht="10.199999999999999">
      <c r="B3730" s="87"/>
      <c r="C3730" s="87"/>
      <c r="D3730" s="89"/>
      <c r="R3730" s="89"/>
      <c r="S3730" s="89"/>
      <c r="T3730" s="89"/>
    </row>
    <row r="3731" spans="2:20" s="86" customFormat="1" ht="10.199999999999999">
      <c r="B3731" s="87"/>
      <c r="C3731" s="87"/>
      <c r="D3731" s="89"/>
      <c r="R3731" s="89"/>
      <c r="S3731" s="89"/>
      <c r="T3731" s="89"/>
    </row>
    <row r="3732" spans="2:20" s="86" customFormat="1" ht="10.199999999999999">
      <c r="B3732" s="87"/>
      <c r="C3732" s="87"/>
      <c r="D3732" s="89"/>
      <c r="R3732" s="89"/>
      <c r="S3732" s="89"/>
      <c r="T3732" s="89"/>
    </row>
    <row r="3733" spans="2:20" s="86" customFormat="1" ht="10.199999999999999">
      <c r="B3733" s="87"/>
      <c r="C3733" s="87"/>
      <c r="D3733" s="89"/>
      <c r="R3733" s="89"/>
      <c r="S3733" s="89"/>
      <c r="T3733" s="89"/>
    </row>
    <row r="3734" spans="2:20" s="86" customFormat="1" ht="10.199999999999999">
      <c r="B3734" s="87"/>
      <c r="C3734" s="87"/>
      <c r="D3734" s="89"/>
      <c r="R3734" s="89"/>
      <c r="S3734" s="89"/>
      <c r="T3734" s="89"/>
    </row>
    <row r="3735" spans="2:20" s="86" customFormat="1" ht="10.199999999999999">
      <c r="B3735" s="87"/>
      <c r="C3735" s="87"/>
      <c r="D3735" s="89"/>
      <c r="R3735" s="89"/>
      <c r="S3735" s="89"/>
      <c r="T3735" s="89"/>
    </row>
    <row r="3736" spans="2:20" s="86" customFormat="1" ht="10.199999999999999">
      <c r="B3736" s="87"/>
      <c r="C3736" s="87"/>
      <c r="D3736" s="89"/>
      <c r="R3736" s="89"/>
      <c r="S3736" s="89"/>
      <c r="T3736" s="89"/>
    </row>
    <row r="3737" spans="2:20" s="86" customFormat="1" ht="10.199999999999999">
      <c r="B3737" s="87"/>
      <c r="C3737" s="87"/>
      <c r="D3737" s="89"/>
      <c r="R3737" s="89"/>
      <c r="S3737" s="89"/>
      <c r="T3737" s="89"/>
    </row>
    <row r="3738" spans="2:20" s="86" customFormat="1" ht="10.199999999999999">
      <c r="B3738" s="87"/>
      <c r="C3738" s="87"/>
      <c r="D3738" s="89"/>
      <c r="R3738" s="89"/>
      <c r="S3738" s="89"/>
      <c r="T3738" s="89"/>
    </row>
    <row r="3739" spans="2:20" s="86" customFormat="1" ht="10.199999999999999">
      <c r="B3739" s="87"/>
      <c r="C3739" s="87"/>
      <c r="D3739" s="89"/>
      <c r="R3739" s="89"/>
      <c r="S3739" s="89"/>
      <c r="T3739" s="89"/>
    </row>
    <row r="3740" spans="2:20" s="86" customFormat="1" ht="10.199999999999999">
      <c r="B3740" s="87"/>
      <c r="C3740" s="87"/>
      <c r="D3740" s="89"/>
      <c r="R3740" s="89"/>
      <c r="S3740" s="89"/>
      <c r="T3740" s="89"/>
    </row>
    <row r="3741" spans="2:20" s="86" customFormat="1" ht="10.199999999999999">
      <c r="B3741" s="87"/>
      <c r="C3741" s="87"/>
      <c r="D3741" s="89"/>
      <c r="R3741" s="89"/>
      <c r="S3741" s="89"/>
      <c r="T3741" s="89"/>
    </row>
    <row r="3742" spans="2:20" s="86" customFormat="1" ht="10.199999999999999">
      <c r="B3742" s="87"/>
      <c r="C3742" s="87"/>
      <c r="D3742" s="89"/>
      <c r="R3742" s="89"/>
      <c r="S3742" s="89"/>
      <c r="T3742" s="89"/>
    </row>
    <row r="3743" spans="2:20" s="86" customFormat="1" ht="10.199999999999999">
      <c r="B3743" s="87"/>
      <c r="C3743" s="87"/>
      <c r="D3743" s="89"/>
      <c r="R3743" s="89"/>
      <c r="S3743" s="89"/>
      <c r="T3743" s="89"/>
    </row>
    <row r="3744" spans="2:20" s="86" customFormat="1" ht="10.199999999999999">
      <c r="B3744" s="87"/>
      <c r="C3744" s="87"/>
      <c r="D3744" s="89"/>
      <c r="R3744" s="89"/>
      <c r="S3744" s="89"/>
      <c r="T3744" s="89"/>
    </row>
    <row r="3745" spans="2:20" s="86" customFormat="1" ht="10.199999999999999">
      <c r="B3745" s="87"/>
      <c r="C3745" s="87"/>
      <c r="D3745" s="89"/>
      <c r="R3745" s="89"/>
      <c r="S3745" s="89"/>
      <c r="T3745" s="89"/>
    </row>
    <row r="3746" spans="2:20" s="86" customFormat="1" ht="10.199999999999999">
      <c r="B3746" s="87"/>
      <c r="C3746" s="87"/>
      <c r="D3746" s="89"/>
      <c r="R3746" s="89"/>
      <c r="S3746" s="89"/>
      <c r="T3746" s="89"/>
    </row>
    <row r="3747" spans="2:20" s="86" customFormat="1" ht="10.199999999999999">
      <c r="B3747" s="87"/>
      <c r="C3747" s="87"/>
      <c r="D3747" s="89"/>
      <c r="R3747" s="89"/>
      <c r="S3747" s="89"/>
      <c r="T3747" s="89"/>
    </row>
    <row r="3748" spans="2:20" s="86" customFormat="1" ht="10.199999999999999">
      <c r="B3748" s="87"/>
      <c r="C3748" s="87"/>
      <c r="D3748" s="89"/>
      <c r="R3748" s="89"/>
      <c r="S3748" s="89"/>
      <c r="T3748" s="89"/>
    </row>
    <row r="3749" spans="2:20" s="86" customFormat="1" ht="10.199999999999999">
      <c r="B3749" s="87"/>
      <c r="C3749" s="87"/>
      <c r="D3749" s="89"/>
      <c r="R3749" s="89"/>
      <c r="S3749" s="89"/>
      <c r="T3749" s="89"/>
    </row>
    <row r="3750" spans="2:20" s="86" customFormat="1" ht="10.199999999999999">
      <c r="B3750" s="87"/>
      <c r="C3750" s="87"/>
      <c r="D3750" s="89"/>
      <c r="R3750" s="89"/>
      <c r="S3750" s="89"/>
      <c r="T3750" s="89"/>
    </row>
    <row r="3751" spans="2:20" s="86" customFormat="1" ht="10.199999999999999">
      <c r="B3751" s="87"/>
      <c r="C3751" s="87"/>
      <c r="D3751" s="89"/>
      <c r="R3751" s="89"/>
      <c r="S3751" s="89"/>
      <c r="T3751" s="89"/>
    </row>
    <row r="3752" spans="2:20" s="86" customFormat="1" ht="10.199999999999999">
      <c r="B3752" s="87"/>
      <c r="C3752" s="87"/>
      <c r="D3752" s="89"/>
      <c r="R3752" s="89"/>
      <c r="S3752" s="89"/>
      <c r="T3752" s="89"/>
    </row>
    <row r="3753" spans="2:20" s="86" customFormat="1" ht="10.199999999999999">
      <c r="B3753" s="87"/>
      <c r="C3753" s="87"/>
      <c r="D3753" s="89"/>
      <c r="R3753" s="89"/>
      <c r="S3753" s="89"/>
      <c r="T3753" s="89"/>
    </row>
    <row r="3754" spans="2:20" s="86" customFormat="1" ht="10.199999999999999">
      <c r="B3754" s="87"/>
      <c r="C3754" s="87"/>
      <c r="D3754" s="89"/>
      <c r="R3754" s="89"/>
      <c r="S3754" s="89"/>
      <c r="T3754" s="89"/>
    </row>
    <row r="3755" spans="2:20" s="86" customFormat="1" ht="10.199999999999999">
      <c r="B3755" s="87"/>
      <c r="C3755" s="87"/>
      <c r="D3755" s="89"/>
      <c r="R3755" s="89"/>
      <c r="S3755" s="89"/>
      <c r="T3755" s="89"/>
    </row>
    <row r="3756" spans="2:20" s="86" customFormat="1" ht="10.199999999999999">
      <c r="B3756" s="87"/>
      <c r="C3756" s="87"/>
      <c r="D3756" s="89"/>
      <c r="R3756" s="89"/>
      <c r="S3756" s="89"/>
      <c r="T3756" s="89"/>
    </row>
    <row r="3757" spans="2:20" s="86" customFormat="1" ht="10.199999999999999">
      <c r="B3757" s="87"/>
      <c r="C3757" s="87"/>
      <c r="D3757" s="89"/>
      <c r="R3757" s="89"/>
      <c r="S3757" s="89"/>
      <c r="T3757" s="89"/>
    </row>
    <row r="3758" spans="2:20" s="86" customFormat="1" ht="10.199999999999999">
      <c r="B3758" s="87"/>
      <c r="C3758" s="87"/>
      <c r="D3758" s="89"/>
      <c r="R3758" s="89"/>
      <c r="S3758" s="89"/>
      <c r="T3758" s="89"/>
    </row>
    <row r="3759" spans="2:20" s="86" customFormat="1" ht="10.199999999999999">
      <c r="B3759" s="87"/>
      <c r="C3759" s="87"/>
      <c r="D3759" s="89"/>
      <c r="R3759" s="89"/>
      <c r="S3759" s="89"/>
      <c r="T3759" s="89"/>
    </row>
    <row r="3760" spans="2:20" s="86" customFormat="1" ht="10.199999999999999">
      <c r="B3760" s="87"/>
      <c r="C3760" s="87"/>
      <c r="D3760" s="89"/>
      <c r="R3760" s="89"/>
      <c r="S3760" s="89"/>
      <c r="T3760" s="89"/>
    </row>
    <row r="3761" spans="2:20" s="86" customFormat="1" ht="10.199999999999999">
      <c r="B3761" s="87"/>
      <c r="C3761" s="87"/>
      <c r="D3761" s="89"/>
      <c r="R3761" s="89"/>
      <c r="S3761" s="89"/>
      <c r="T3761" s="89"/>
    </row>
    <row r="3762" spans="2:20" s="86" customFormat="1" ht="10.199999999999999">
      <c r="B3762" s="87"/>
      <c r="C3762" s="87"/>
      <c r="D3762" s="89"/>
      <c r="R3762" s="89"/>
      <c r="S3762" s="89"/>
      <c r="T3762" s="89"/>
    </row>
    <row r="3763" spans="2:20" s="86" customFormat="1" ht="10.199999999999999">
      <c r="B3763" s="87"/>
      <c r="C3763" s="87"/>
      <c r="D3763" s="89"/>
      <c r="R3763" s="89"/>
      <c r="S3763" s="89"/>
      <c r="T3763" s="89"/>
    </row>
    <row r="3764" spans="2:20" s="86" customFormat="1" ht="10.199999999999999">
      <c r="B3764" s="87"/>
      <c r="C3764" s="87"/>
      <c r="D3764" s="89"/>
      <c r="R3764" s="89"/>
      <c r="S3764" s="89"/>
      <c r="T3764" s="89"/>
    </row>
    <row r="3765" spans="2:20" s="86" customFormat="1" ht="10.199999999999999">
      <c r="B3765" s="87"/>
      <c r="C3765" s="87"/>
      <c r="D3765" s="89"/>
      <c r="R3765" s="89"/>
      <c r="S3765" s="89"/>
      <c r="T3765" s="89"/>
    </row>
    <row r="3766" spans="2:20" s="86" customFormat="1" ht="10.199999999999999">
      <c r="B3766" s="87"/>
      <c r="C3766" s="87"/>
      <c r="D3766" s="89"/>
      <c r="R3766" s="89"/>
      <c r="S3766" s="89"/>
      <c r="T3766" s="89"/>
    </row>
    <row r="3767" spans="2:20" s="86" customFormat="1" ht="10.199999999999999">
      <c r="B3767" s="87"/>
      <c r="C3767" s="87"/>
      <c r="D3767" s="89"/>
      <c r="R3767" s="89"/>
      <c r="S3767" s="89"/>
      <c r="T3767" s="89"/>
    </row>
    <row r="3768" spans="2:20" s="86" customFormat="1" ht="10.199999999999999">
      <c r="B3768" s="87"/>
      <c r="C3768" s="87"/>
      <c r="D3768" s="89"/>
      <c r="R3768" s="89"/>
      <c r="S3768" s="89"/>
      <c r="T3768" s="89"/>
    </row>
    <row r="3769" spans="2:20" s="86" customFormat="1" ht="10.199999999999999">
      <c r="B3769" s="87"/>
      <c r="C3769" s="87"/>
      <c r="D3769" s="89"/>
      <c r="R3769" s="89"/>
      <c r="S3769" s="89"/>
      <c r="T3769" s="89"/>
    </row>
    <row r="3770" spans="2:20" s="86" customFormat="1" ht="10.199999999999999">
      <c r="B3770" s="87"/>
      <c r="C3770" s="87"/>
      <c r="D3770" s="89"/>
      <c r="R3770" s="89"/>
      <c r="S3770" s="89"/>
      <c r="T3770" s="89"/>
    </row>
    <row r="3771" spans="2:20" s="86" customFormat="1" ht="10.199999999999999">
      <c r="B3771" s="87"/>
      <c r="C3771" s="87"/>
      <c r="D3771" s="89"/>
      <c r="R3771" s="89"/>
      <c r="S3771" s="89"/>
      <c r="T3771" s="89"/>
    </row>
    <row r="3772" spans="2:20" s="86" customFormat="1" ht="10.199999999999999">
      <c r="B3772" s="87"/>
      <c r="C3772" s="87"/>
      <c r="D3772" s="89"/>
      <c r="R3772" s="89"/>
      <c r="S3772" s="89"/>
      <c r="T3772" s="89"/>
    </row>
    <row r="3773" spans="2:20" s="86" customFormat="1" ht="10.199999999999999">
      <c r="B3773" s="87"/>
      <c r="C3773" s="87"/>
      <c r="D3773" s="89"/>
      <c r="R3773" s="89"/>
      <c r="S3773" s="89"/>
      <c r="T3773" s="89"/>
    </row>
    <row r="3774" spans="2:20" s="86" customFormat="1" ht="10.199999999999999">
      <c r="B3774" s="87"/>
      <c r="C3774" s="87"/>
      <c r="D3774" s="89"/>
      <c r="R3774" s="89"/>
      <c r="S3774" s="89"/>
      <c r="T3774" s="89"/>
    </row>
    <row r="3775" spans="2:20" s="86" customFormat="1" ht="10.199999999999999">
      <c r="B3775" s="87"/>
      <c r="C3775" s="87"/>
      <c r="D3775" s="89"/>
      <c r="R3775" s="89"/>
      <c r="S3775" s="89"/>
      <c r="T3775" s="89"/>
    </row>
    <row r="3776" spans="2:20" s="86" customFormat="1" ht="10.199999999999999">
      <c r="B3776" s="87"/>
      <c r="C3776" s="87"/>
      <c r="D3776" s="89"/>
      <c r="R3776" s="89"/>
      <c r="S3776" s="89"/>
      <c r="T3776" s="89"/>
    </row>
    <row r="3777" spans="2:20" s="86" customFormat="1" ht="10.199999999999999">
      <c r="B3777" s="87"/>
      <c r="C3777" s="87"/>
      <c r="D3777" s="89"/>
      <c r="R3777" s="89"/>
      <c r="S3777" s="89"/>
      <c r="T3777" s="89"/>
    </row>
    <row r="3778" spans="2:20" s="86" customFormat="1" ht="10.199999999999999">
      <c r="B3778" s="87"/>
      <c r="C3778" s="87"/>
      <c r="D3778" s="89"/>
      <c r="R3778" s="89"/>
      <c r="S3778" s="89"/>
      <c r="T3778" s="89"/>
    </row>
    <row r="3779" spans="2:20" s="86" customFormat="1" ht="10.199999999999999">
      <c r="B3779" s="87"/>
      <c r="C3779" s="87"/>
      <c r="D3779" s="89"/>
      <c r="R3779" s="89"/>
      <c r="S3779" s="89"/>
      <c r="T3779" s="89"/>
    </row>
    <row r="3780" spans="2:20" s="86" customFormat="1" ht="10.199999999999999">
      <c r="B3780" s="87"/>
      <c r="C3780" s="87"/>
      <c r="D3780" s="89"/>
      <c r="R3780" s="89"/>
      <c r="S3780" s="89"/>
      <c r="T3780" s="89"/>
    </row>
    <row r="3781" spans="2:20" s="86" customFormat="1" ht="10.199999999999999">
      <c r="B3781" s="87"/>
      <c r="C3781" s="87"/>
      <c r="D3781" s="89"/>
      <c r="R3781" s="89"/>
      <c r="S3781" s="89"/>
      <c r="T3781" s="89"/>
    </row>
    <row r="3782" spans="2:20" s="86" customFormat="1" ht="10.199999999999999">
      <c r="B3782" s="87"/>
      <c r="C3782" s="87"/>
      <c r="D3782" s="89"/>
      <c r="R3782" s="89"/>
      <c r="S3782" s="89"/>
      <c r="T3782" s="89"/>
    </row>
    <row r="3783" spans="2:20" s="86" customFormat="1" ht="10.199999999999999">
      <c r="B3783" s="87"/>
      <c r="C3783" s="87"/>
      <c r="D3783" s="89"/>
      <c r="R3783" s="89"/>
      <c r="S3783" s="89"/>
      <c r="T3783" s="89"/>
    </row>
    <row r="3784" spans="2:20" s="86" customFormat="1" ht="10.199999999999999">
      <c r="B3784" s="87"/>
      <c r="C3784" s="87"/>
      <c r="D3784" s="89"/>
      <c r="R3784" s="89"/>
      <c r="S3784" s="89"/>
      <c r="T3784" s="89"/>
    </row>
    <row r="3785" spans="2:20" s="86" customFormat="1" ht="10.199999999999999">
      <c r="B3785" s="87"/>
      <c r="C3785" s="87"/>
      <c r="D3785" s="89"/>
      <c r="R3785" s="89"/>
      <c r="S3785" s="89"/>
      <c r="T3785" s="89"/>
    </row>
    <row r="3786" spans="2:20" s="86" customFormat="1" ht="10.199999999999999">
      <c r="B3786" s="87"/>
      <c r="C3786" s="87"/>
      <c r="D3786" s="89"/>
      <c r="R3786" s="89"/>
      <c r="S3786" s="89"/>
      <c r="T3786" s="89"/>
    </row>
    <row r="3787" spans="2:20" s="86" customFormat="1" ht="10.199999999999999">
      <c r="B3787" s="87"/>
      <c r="C3787" s="87"/>
      <c r="D3787" s="89"/>
      <c r="R3787" s="89"/>
      <c r="S3787" s="89"/>
      <c r="T3787" s="89"/>
    </row>
    <row r="3788" spans="2:20" s="86" customFormat="1" ht="10.199999999999999">
      <c r="B3788" s="87"/>
      <c r="C3788" s="87"/>
      <c r="D3788" s="89"/>
      <c r="R3788" s="89"/>
      <c r="S3788" s="89"/>
      <c r="T3788" s="89"/>
    </row>
    <row r="3789" spans="2:20" s="86" customFormat="1" ht="10.199999999999999">
      <c r="B3789" s="87"/>
      <c r="C3789" s="87"/>
      <c r="D3789" s="89"/>
      <c r="R3789" s="89"/>
      <c r="S3789" s="89"/>
      <c r="T3789" s="89"/>
    </row>
    <row r="3790" spans="2:20" s="86" customFormat="1" ht="10.199999999999999">
      <c r="B3790" s="87"/>
      <c r="C3790" s="87"/>
      <c r="D3790" s="89"/>
      <c r="R3790" s="89"/>
      <c r="S3790" s="89"/>
      <c r="T3790" s="89"/>
    </row>
    <row r="3791" spans="2:20" s="86" customFormat="1" ht="10.199999999999999">
      <c r="B3791" s="87"/>
      <c r="C3791" s="87"/>
      <c r="D3791" s="89"/>
      <c r="R3791" s="89"/>
      <c r="S3791" s="89"/>
      <c r="T3791" s="89"/>
    </row>
    <row r="3792" spans="2:20" s="86" customFormat="1" ht="10.199999999999999">
      <c r="B3792" s="87"/>
      <c r="C3792" s="87"/>
      <c r="D3792" s="89"/>
      <c r="R3792" s="89"/>
      <c r="S3792" s="89"/>
      <c r="T3792" s="89"/>
    </row>
    <row r="3793" spans="2:20" s="86" customFormat="1" ht="10.199999999999999">
      <c r="B3793" s="87"/>
      <c r="C3793" s="87"/>
      <c r="D3793" s="89"/>
      <c r="R3793" s="89"/>
      <c r="S3793" s="89"/>
      <c r="T3793" s="89"/>
    </row>
    <row r="3794" spans="2:20" s="86" customFormat="1" ht="10.199999999999999">
      <c r="B3794" s="87"/>
      <c r="C3794" s="87"/>
      <c r="D3794" s="89"/>
      <c r="R3794" s="89"/>
      <c r="S3794" s="89"/>
      <c r="T3794" s="89"/>
    </row>
    <row r="3795" spans="2:20" s="86" customFormat="1" ht="10.199999999999999">
      <c r="B3795" s="87"/>
      <c r="C3795" s="87"/>
      <c r="D3795" s="89"/>
      <c r="R3795" s="89"/>
      <c r="S3795" s="89"/>
      <c r="T3795" s="89"/>
    </row>
    <row r="3796" spans="2:20" s="86" customFormat="1" ht="10.199999999999999">
      <c r="B3796" s="87"/>
      <c r="C3796" s="87"/>
      <c r="D3796" s="89"/>
      <c r="R3796" s="89"/>
      <c r="S3796" s="89"/>
      <c r="T3796" s="89"/>
    </row>
    <row r="3797" spans="2:20" s="86" customFormat="1" ht="10.199999999999999">
      <c r="B3797" s="87"/>
      <c r="C3797" s="87"/>
      <c r="D3797" s="89"/>
      <c r="R3797" s="89"/>
      <c r="S3797" s="89"/>
      <c r="T3797" s="89"/>
    </row>
    <row r="3798" spans="2:20" s="86" customFormat="1" ht="10.199999999999999">
      <c r="B3798" s="87"/>
      <c r="C3798" s="87"/>
      <c r="D3798" s="89"/>
      <c r="R3798" s="89"/>
      <c r="S3798" s="89"/>
      <c r="T3798" s="89"/>
    </row>
    <row r="3799" spans="2:20" s="86" customFormat="1" ht="10.199999999999999">
      <c r="B3799" s="87"/>
      <c r="C3799" s="87"/>
      <c r="D3799" s="89"/>
      <c r="R3799" s="89"/>
      <c r="S3799" s="89"/>
      <c r="T3799" s="89"/>
    </row>
    <row r="3800" spans="2:20" s="86" customFormat="1" ht="10.199999999999999">
      <c r="B3800" s="87"/>
      <c r="C3800" s="87"/>
      <c r="D3800" s="89"/>
      <c r="R3800" s="89"/>
      <c r="S3800" s="89"/>
      <c r="T3800" s="89"/>
    </row>
    <row r="3801" spans="2:20" s="86" customFormat="1" ht="10.199999999999999">
      <c r="B3801" s="87"/>
      <c r="C3801" s="87"/>
      <c r="D3801" s="89"/>
      <c r="R3801" s="89"/>
      <c r="S3801" s="89"/>
      <c r="T3801" s="89"/>
    </row>
    <row r="3802" spans="2:20" s="86" customFormat="1" ht="10.199999999999999">
      <c r="B3802" s="87"/>
      <c r="C3802" s="87"/>
      <c r="D3802" s="89"/>
      <c r="R3802" s="89"/>
      <c r="S3802" s="89"/>
      <c r="T3802" s="89"/>
    </row>
    <row r="3803" spans="2:20" s="86" customFormat="1" ht="10.199999999999999">
      <c r="B3803" s="87"/>
      <c r="C3803" s="87"/>
      <c r="D3803" s="89"/>
      <c r="R3803" s="89"/>
      <c r="S3803" s="89"/>
      <c r="T3803" s="89"/>
    </row>
    <row r="3804" spans="2:20" s="86" customFormat="1" ht="10.199999999999999">
      <c r="B3804" s="87"/>
      <c r="C3804" s="87"/>
      <c r="D3804" s="89"/>
      <c r="R3804" s="89"/>
      <c r="S3804" s="89"/>
      <c r="T3804" s="89"/>
    </row>
    <row r="3805" spans="2:20" s="86" customFormat="1" ht="10.199999999999999">
      <c r="B3805" s="87"/>
      <c r="C3805" s="87"/>
      <c r="D3805" s="89"/>
      <c r="R3805" s="89"/>
      <c r="S3805" s="89"/>
      <c r="T3805" s="89"/>
    </row>
    <row r="3806" spans="2:20" s="86" customFormat="1" ht="10.199999999999999">
      <c r="B3806" s="87"/>
      <c r="C3806" s="87"/>
      <c r="D3806" s="89"/>
      <c r="R3806" s="89"/>
      <c r="S3806" s="89"/>
      <c r="T3806" s="89"/>
    </row>
    <row r="3807" spans="2:20" s="86" customFormat="1" ht="10.199999999999999">
      <c r="B3807" s="87"/>
      <c r="C3807" s="87"/>
      <c r="D3807" s="89"/>
      <c r="R3807" s="89"/>
      <c r="S3807" s="89"/>
      <c r="T3807" s="89"/>
    </row>
    <row r="3808" spans="2:20" s="86" customFormat="1" ht="10.199999999999999">
      <c r="B3808" s="87"/>
      <c r="C3808" s="87"/>
      <c r="D3808" s="89"/>
      <c r="R3808" s="89"/>
      <c r="S3808" s="89"/>
      <c r="T3808" s="89"/>
    </row>
    <row r="3809" spans="2:20" s="86" customFormat="1" ht="10.199999999999999">
      <c r="B3809" s="87"/>
      <c r="C3809" s="87"/>
      <c r="D3809" s="89"/>
      <c r="R3809" s="89"/>
      <c r="S3809" s="89"/>
      <c r="T3809" s="89"/>
    </row>
    <row r="3810" spans="2:20" s="86" customFormat="1" ht="10.199999999999999">
      <c r="B3810" s="87"/>
      <c r="C3810" s="87"/>
      <c r="D3810" s="89"/>
      <c r="R3810" s="89"/>
      <c r="S3810" s="89"/>
      <c r="T3810" s="89"/>
    </row>
    <row r="3811" spans="2:20" s="86" customFormat="1" ht="10.199999999999999">
      <c r="B3811" s="87"/>
      <c r="C3811" s="87"/>
      <c r="D3811" s="89"/>
      <c r="R3811" s="89"/>
      <c r="S3811" s="89"/>
      <c r="T3811" s="89"/>
    </row>
    <row r="3812" spans="2:20" s="86" customFormat="1" ht="10.199999999999999">
      <c r="B3812" s="87"/>
      <c r="C3812" s="87"/>
      <c r="D3812" s="89"/>
      <c r="R3812" s="89"/>
      <c r="S3812" s="89"/>
      <c r="T3812" s="89"/>
    </row>
    <row r="3813" spans="2:20" s="86" customFormat="1" ht="10.199999999999999">
      <c r="B3813" s="87"/>
      <c r="C3813" s="87"/>
      <c r="D3813" s="89"/>
      <c r="R3813" s="89"/>
      <c r="S3813" s="89"/>
      <c r="T3813" s="89"/>
    </row>
    <row r="3814" spans="2:20" s="86" customFormat="1" ht="10.199999999999999">
      <c r="B3814" s="87"/>
      <c r="C3814" s="87"/>
      <c r="D3814" s="89"/>
      <c r="R3814" s="89"/>
      <c r="S3814" s="89"/>
      <c r="T3814" s="89"/>
    </row>
    <row r="3815" spans="2:20" s="86" customFormat="1" ht="10.199999999999999">
      <c r="B3815" s="87"/>
      <c r="C3815" s="87"/>
      <c r="D3815" s="89"/>
      <c r="R3815" s="89"/>
      <c r="S3815" s="89"/>
      <c r="T3815" s="89"/>
    </row>
    <row r="3816" spans="2:20" s="86" customFormat="1" ht="10.199999999999999">
      <c r="B3816" s="87"/>
      <c r="C3816" s="87"/>
      <c r="D3816" s="89"/>
      <c r="R3816" s="89"/>
      <c r="S3816" s="89"/>
      <c r="T3816" s="89"/>
    </row>
    <row r="3817" spans="2:20" s="86" customFormat="1" ht="10.199999999999999">
      <c r="B3817" s="87"/>
      <c r="C3817" s="87"/>
      <c r="D3817" s="89"/>
      <c r="R3817" s="89"/>
      <c r="S3817" s="89"/>
      <c r="T3817" s="89"/>
    </row>
    <row r="3818" spans="2:20" s="86" customFormat="1" ht="10.199999999999999">
      <c r="B3818" s="87"/>
      <c r="C3818" s="87"/>
      <c r="D3818" s="89"/>
      <c r="R3818" s="89"/>
      <c r="S3818" s="89"/>
      <c r="T3818" s="89"/>
    </row>
    <row r="3819" spans="2:20" s="86" customFormat="1" ht="10.199999999999999">
      <c r="B3819" s="87"/>
      <c r="C3819" s="87"/>
      <c r="D3819" s="89"/>
      <c r="R3819" s="89"/>
      <c r="S3819" s="89"/>
      <c r="T3819" s="89"/>
    </row>
    <row r="3820" spans="2:20" s="86" customFormat="1" ht="10.199999999999999">
      <c r="B3820" s="87"/>
      <c r="C3820" s="87"/>
      <c r="D3820" s="89"/>
      <c r="R3820" s="89"/>
      <c r="S3820" s="89"/>
      <c r="T3820" s="89"/>
    </row>
    <row r="3821" spans="2:20" s="86" customFormat="1" ht="10.199999999999999">
      <c r="B3821" s="87"/>
      <c r="C3821" s="87"/>
      <c r="D3821" s="89"/>
      <c r="R3821" s="89"/>
      <c r="S3821" s="89"/>
      <c r="T3821" s="89"/>
    </row>
    <row r="3822" spans="2:20" s="86" customFormat="1" ht="10.199999999999999">
      <c r="B3822" s="87"/>
      <c r="C3822" s="87"/>
      <c r="D3822" s="89"/>
      <c r="R3822" s="89"/>
      <c r="S3822" s="89"/>
      <c r="T3822" s="89"/>
    </row>
    <row r="3823" spans="2:20" s="86" customFormat="1" ht="10.199999999999999">
      <c r="B3823" s="87"/>
      <c r="C3823" s="87"/>
      <c r="D3823" s="89"/>
      <c r="R3823" s="89"/>
      <c r="S3823" s="89"/>
      <c r="T3823" s="89"/>
    </row>
    <row r="3824" spans="2:20" s="86" customFormat="1" ht="10.199999999999999">
      <c r="B3824" s="87"/>
      <c r="C3824" s="87"/>
      <c r="D3824" s="89"/>
      <c r="R3824" s="89"/>
      <c r="S3824" s="89"/>
      <c r="T3824" s="89"/>
    </row>
    <row r="3825" spans="2:20" s="86" customFormat="1" ht="10.199999999999999">
      <c r="B3825" s="87"/>
      <c r="C3825" s="87"/>
      <c r="D3825" s="89"/>
      <c r="R3825" s="89"/>
      <c r="S3825" s="89"/>
      <c r="T3825" s="89"/>
    </row>
    <row r="3826" spans="2:20" s="86" customFormat="1" ht="10.199999999999999">
      <c r="B3826" s="87"/>
      <c r="C3826" s="87"/>
      <c r="D3826" s="89"/>
      <c r="R3826" s="89"/>
      <c r="S3826" s="89"/>
      <c r="T3826" s="89"/>
    </row>
    <row r="3827" spans="2:20" s="86" customFormat="1" ht="10.199999999999999">
      <c r="B3827" s="87"/>
      <c r="C3827" s="87"/>
      <c r="D3827" s="89"/>
      <c r="R3827" s="89"/>
      <c r="S3827" s="89"/>
      <c r="T3827" s="89"/>
    </row>
    <row r="3828" spans="2:20" s="86" customFormat="1" ht="10.199999999999999">
      <c r="B3828" s="87"/>
      <c r="C3828" s="87"/>
      <c r="D3828" s="89"/>
      <c r="R3828" s="89"/>
      <c r="S3828" s="89"/>
      <c r="T3828" s="89"/>
    </row>
    <row r="3829" spans="2:20" s="86" customFormat="1" ht="10.199999999999999">
      <c r="B3829" s="87"/>
      <c r="C3829" s="87"/>
      <c r="D3829" s="89"/>
      <c r="R3829" s="89"/>
      <c r="S3829" s="89"/>
      <c r="T3829" s="89"/>
    </row>
    <row r="3830" spans="2:20" s="86" customFormat="1" ht="10.199999999999999">
      <c r="B3830" s="87"/>
      <c r="C3830" s="87"/>
      <c r="D3830" s="89"/>
      <c r="R3830" s="89"/>
      <c r="S3830" s="89"/>
      <c r="T3830" s="89"/>
    </row>
    <row r="3831" spans="2:20" s="86" customFormat="1" ht="10.199999999999999">
      <c r="B3831" s="87"/>
      <c r="C3831" s="87"/>
      <c r="D3831" s="89"/>
      <c r="R3831" s="89"/>
      <c r="S3831" s="89"/>
      <c r="T3831" s="89"/>
    </row>
    <row r="3832" spans="2:20" s="86" customFormat="1" ht="10.199999999999999">
      <c r="B3832" s="87"/>
      <c r="C3832" s="87"/>
      <c r="D3832" s="89"/>
      <c r="R3832" s="89"/>
      <c r="S3832" s="89"/>
      <c r="T3832" s="89"/>
    </row>
    <row r="3833" spans="2:20" s="86" customFormat="1" ht="10.199999999999999">
      <c r="B3833" s="87"/>
      <c r="C3833" s="87"/>
      <c r="D3833" s="89"/>
      <c r="R3833" s="89"/>
      <c r="S3833" s="89"/>
      <c r="T3833" s="89"/>
    </row>
    <row r="3834" spans="2:20" s="86" customFormat="1" ht="10.199999999999999">
      <c r="B3834" s="87"/>
      <c r="C3834" s="87"/>
      <c r="D3834" s="89"/>
      <c r="R3834" s="89"/>
      <c r="S3834" s="89"/>
      <c r="T3834" s="89"/>
    </row>
    <row r="3835" spans="2:20" s="86" customFormat="1" ht="10.199999999999999">
      <c r="B3835" s="87"/>
      <c r="C3835" s="87"/>
      <c r="D3835" s="89"/>
      <c r="R3835" s="89"/>
      <c r="S3835" s="89"/>
      <c r="T3835" s="89"/>
    </row>
    <row r="3836" spans="2:20" s="86" customFormat="1" ht="10.199999999999999">
      <c r="B3836" s="87"/>
      <c r="C3836" s="87"/>
      <c r="D3836" s="89"/>
      <c r="R3836" s="89"/>
      <c r="S3836" s="89"/>
      <c r="T3836" s="89"/>
    </row>
    <row r="3837" spans="2:20" s="86" customFormat="1" ht="10.199999999999999">
      <c r="B3837" s="87"/>
      <c r="C3837" s="87"/>
      <c r="D3837" s="89"/>
      <c r="R3837" s="89"/>
      <c r="S3837" s="89"/>
      <c r="T3837" s="89"/>
    </row>
    <row r="3838" spans="2:20" s="86" customFormat="1" ht="10.199999999999999">
      <c r="B3838" s="87"/>
      <c r="C3838" s="87"/>
      <c r="D3838" s="89"/>
      <c r="R3838" s="89"/>
      <c r="S3838" s="89"/>
      <c r="T3838" s="89"/>
    </row>
    <row r="3839" spans="2:20" s="86" customFormat="1" ht="10.199999999999999">
      <c r="B3839" s="87"/>
      <c r="C3839" s="87"/>
      <c r="D3839" s="89"/>
      <c r="R3839" s="89"/>
      <c r="S3839" s="89"/>
      <c r="T3839" s="89"/>
    </row>
    <row r="3840" spans="2:20" s="86" customFormat="1" ht="10.199999999999999">
      <c r="B3840" s="87"/>
      <c r="C3840" s="87"/>
      <c r="D3840" s="89"/>
      <c r="R3840" s="89"/>
      <c r="S3840" s="89"/>
      <c r="T3840" s="89"/>
    </row>
    <row r="3841" spans="2:20" s="86" customFormat="1" ht="10.199999999999999">
      <c r="B3841" s="87"/>
      <c r="C3841" s="87"/>
      <c r="D3841" s="89"/>
      <c r="R3841" s="89"/>
      <c r="S3841" s="89"/>
      <c r="T3841" s="89"/>
    </row>
    <row r="3842" spans="2:20" s="86" customFormat="1" ht="10.199999999999999">
      <c r="B3842" s="87"/>
      <c r="C3842" s="87"/>
      <c r="D3842" s="89"/>
      <c r="R3842" s="89"/>
      <c r="S3842" s="89"/>
      <c r="T3842" s="89"/>
    </row>
    <row r="3843" spans="2:20" s="86" customFormat="1" ht="10.199999999999999">
      <c r="B3843" s="87"/>
      <c r="C3843" s="87"/>
      <c r="D3843" s="89"/>
      <c r="R3843" s="89"/>
      <c r="S3843" s="89"/>
      <c r="T3843" s="89"/>
    </row>
    <row r="3844" spans="2:20" s="86" customFormat="1" ht="10.199999999999999">
      <c r="B3844" s="87"/>
      <c r="C3844" s="87"/>
      <c r="D3844" s="89"/>
      <c r="R3844" s="89"/>
      <c r="S3844" s="89"/>
      <c r="T3844" s="89"/>
    </row>
    <row r="3845" spans="2:20" s="86" customFormat="1" ht="10.199999999999999">
      <c r="B3845" s="87"/>
      <c r="C3845" s="87"/>
      <c r="D3845" s="89"/>
      <c r="R3845" s="89"/>
      <c r="S3845" s="89"/>
      <c r="T3845" s="89"/>
    </row>
    <row r="3846" spans="2:20" s="86" customFormat="1" ht="10.199999999999999">
      <c r="B3846" s="87"/>
      <c r="C3846" s="87"/>
      <c r="D3846" s="89"/>
      <c r="R3846" s="89"/>
      <c r="S3846" s="89"/>
      <c r="T3846" s="89"/>
    </row>
    <row r="3847" spans="2:20" s="86" customFormat="1" ht="10.199999999999999">
      <c r="B3847" s="87"/>
      <c r="C3847" s="87"/>
      <c r="D3847" s="89"/>
      <c r="R3847" s="89"/>
      <c r="S3847" s="89"/>
      <c r="T3847" s="89"/>
    </row>
    <row r="3848" spans="2:20" s="86" customFormat="1" ht="10.199999999999999">
      <c r="B3848" s="87"/>
      <c r="C3848" s="87"/>
      <c r="D3848" s="89"/>
      <c r="R3848" s="89"/>
      <c r="S3848" s="89"/>
      <c r="T3848" s="89"/>
    </row>
    <row r="3849" spans="2:20" s="86" customFormat="1" ht="10.199999999999999">
      <c r="B3849" s="87"/>
      <c r="C3849" s="87"/>
      <c r="D3849" s="89"/>
      <c r="R3849" s="89"/>
      <c r="S3849" s="89"/>
      <c r="T3849" s="89"/>
    </row>
    <row r="3850" spans="2:20" s="86" customFormat="1" ht="10.199999999999999">
      <c r="B3850" s="87"/>
      <c r="C3850" s="87"/>
      <c r="D3850" s="89"/>
      <c r="R3850" s="89"/>
      <c r="S3850" s="89"/>
      <c r="T3850" s="89"/>
    </row>
    <row r="3851" spans="2:20" s="86" customFormat="1" ht="10.199999999999999">
      <c r="B3851" s="87"/>
      <c r="C3851" s="87"/>
      <c r="D3851" s="89"/>
      <c r="R3851" s="89"/>
      <c r="S3851" s="89"/>
      <c r="T3851" s="89"/>
    </row>
    <row r="3852" spans="2:20" s="86" customFormat="1" ht="10.199999999999999">
      <c r="B3852" s="87"/>
      <c r="C3852" s="87"/>
      <c r="D3852" s="89"/>
      <c r="R3852" s="89"/>
      <c r="S3852" s="89"/>
      <c r="T3852" s="89"/>
    </row>
    <row r="3853" spans="2:20" s="86" customFormat="1" ht="10.199999999999999">
      <c r="B3853" s="87"/>
      <c r="C3853" s="87"/>
      <c r="D3853" s="89"/>
      <c r="R3853" s="89"/>
      <c r="S3853" s="89"/>
      <c r="T3853" s="89"/>
    </row>
    <row r="3854" spans="2:20" s="86" customFormat="1" ht="10.199999999999999">
      <c r="B3854" s="87"/>
      <c r="C3854" s="87"/>
      <c r="D3854" s="89"/>
      <c r="R3854" s="89"/>
      <c r="S3854" s="89"/>
      <c r="T3854" s="89"/>
    </row>
    <row r="3855" spans="2:20" s="86" customFormat="1" ht="10.199999999999999">
      <c r="B3855" s="87"/>
      <c r="C3855" s="87"/>
      <c r="D3855" s="89"/>
      <c r="R3855" s="89"/>
      <c r="S3855" s="89"/>
      <c r="T3855" s="89"/>
    </row>
    <row r="3856" spans="2:20" s="86" customFormat="1" ht="10.199999999999999">
      <c r="B3856" s="87"/>
      <c r="C3856" s="87"/>
      <c r="D3856" s="89"/>
      <c r="R3856" s="89"/>
      <c r="S3856" s="89"/>
      <c r="T3856" s="89"/>
    </row>
    <row r="3857" spans="2:20" s="86" customFormat="1" ht="10.199999999999999">
      <c r="B3857" s="87"/>
      <c r="C3857" s="87"/>
      <c r="D3857" s="89"/>
      <c r="R3857" s="89"/>
      <c r="S3857" s="89"/>
      <c r="T3857" s="89"/>
    </row>
    <row r="3858" spans="2:20" s="86" customFormat="1" ht="10.199999999999999">
      <c r="B3858" s="87"/>
      <c r="C3858" s="87"/>
      <c r="D3858" s="89"/>
      <c r="R3858" s="89"/>
      <c r="S3858" s="89"/>
      <c r="T3858" s="89"/>
    </row>
    <row r="3859" spans="2:20" s="86" customFormat="1" ht="10.199999999999999">
      <c r="B3859" s="87"/>
      <c r="C3859" s="87"/>
      <c r="D3859" s="89"/>
      <c r="R3859" s="89"/>
      <c r="S3859" s="89"/>
      <c r="T3859" s="89"/>
    </row>
    <row r="3860" spans="2:20" s="86" customFormat="1" ht="10.199999999999999">
      <c r="B3860" s="87"/>
      <c r="C3860" s="87"/>
      <c r="D3860" s="89"/>
      <c r="R3860" s="89"/>
      <c r="S3860" s="89"/>
      <c r="T3860" s="89"/>
    </row>
    <row r="3861" spans="2:20" s="86" customFormat="1" ht="10.199999999999999">
      <c r="B3861" s="87"/>
      <c r="C3861" s="87"/>
      <c r="D3861" s="89"/>
      <c r="R3861" s="89"/>
      <c r="S3861" s="89"/>
      <c r="T3861" s="89"/>
    </row>
    <row r="3862" spans="2:20" s="86" customFormat="1" ht="10.199999999999999">
      <c r="B3862" s="87"/>
      <c r="C3862" s="87"/>
      <c r="D3862" s="89"/>
      <c r="R3862" s="89"/>
      <c r="S3862" s="89"/>
      <c r="T3862" s="89"/>
    </row>
    <row r="3863" spans="2:20" s="86" customFormat="1" ht="10.199999999999999">
      <c r="B3863" s="87"/>
      <c r="C3863" s="87"/>
      <c r="D3863" s="89"/>
      <c r="R3863" s="89"/>
      <c r="S3863" s="89"/>
      <c r="T3863" s="89"/>
    </row>
    <row r="3864" spans="2:20" s="86" customFormat="1" ht="10.199999999999999">
      <c r="B3864" s="87"/>
      <c r="C3864" s="87"/>
      <c r="D3864" s="89"/>
      <c r="R3864" s="89"/>
      <c r="S3864" s="89"/>
      <c r="T3864" s="89"/>
    </row>
    <row r="3865" spans="2:20" s="86" customFormat="1" ht="10.199999999999999">
      <c r="B3865" s="87"/>
      <c r="C3865" s="87"/>
      <c r="D3865" s="89"/>
      <c r="R3865" s="89"/>
      <c r="S3865" s="89"/>
      <c r="T3865" s="89"/>
    </row>
    <row r="3866" spans="2:20" s="86" customFormat="1" ht="10.199999999999999">
      <c r="B3866" s="87"/>
      <c r="C3866" s="87"/>
      <c r="D3866" s="89"/>
      <c r="R3866" s="89"/>
      <c r="S3866" s="89"/>
      <c r="T3866" s="89"/>
    </row>
    <row r="3867" spans="2:20" s="86" customFormat="1" ht="10.199999999999999">
      <c r="B3867" s="87"/>
      <c r="C3867" s="87"/>
      <c r="D3867" s="89"/>
      <c r="R3867" s="89"/>
      <c r="S3867" s="89"/>
      <c r="T3867" s="89"/>
    </row>
    <row r="3868" spans="2:20" s="86" customFormat="1" ht="10.199999999999999">
      <c r="B3868" s="87"/>
      <c r="C3868" s="87"/>
      <c r="D3868" s="89"/>
      <c r="R3868" s="89"/>
      <c r="S3868" s="89"/>
      <c r="T3868" s="89"/>
    </row>
    <row r="3869" spans="2:20" s="86" customFormat="1" ht="10.199999999999999">
      <c r="B3869" s="87"/>
      <c r="C3869" s="87"/>
      <c r="D3869" s="89"/>
      <c r="R3869" s="89"/>
      <c r="S3869" s="89"/>
      <c r="T3869" s="89"/>
    </row>
    <row r="3870" spans="2:20" s="86" customFormat="1" ht="10.199999999999999">
      <c r="B3870" s="87"/>
      <c r="C3870" s="87"/>
      <c r="D3870" s="89"/>
      <c r="R3870" s="89"/>
      <c r="S3870" s="89"/>
      <c r="T3870" s="89"/>
    </row>
    <row r="3871" spans="2:20" s="86" customFormat="1" ht="10.199999999999999">
      <c r="B3871" s="87"/>
      <c r="C3871" s="87"/>
      <c r="D3871" s="89"/>
      <c r="R3871" s="89"/>
      <c r="S3871" s="89"/>
      <c r="T3871" s="89"/>
    </row>
    <row r="3872" spans="2:20" s="86" customFormat="1" ht="10.199999999999999">
      <c r="B3872" s="87"/>
      <c r="C3872" s="87"/>
      <c r="D3872" s="89"/>
      <c r="R3872" s="89"/>
      <c r="S3872" s="89"/>
      <c r="T3872" s="89"/>
    </row>
    <row r="3873" spans="2:20" s="86" customFormat="1" ht="10.199999999999999">
      <c r="B3873" s="87"/>
      <c r="C3873" s="87"/>
      <c r="D3873" s="89"/>
      <c r="R3873" s="89"/>
      <c r="S3873" s="89"/>
      <c r="T3873" s="89"/>
    </row>
    <row r="3874" spans="2:20" s="86" customFormat="1" ht="10.199999999999999">
      <c r="B3874" s="87"/>
      <c r="C3874" s="87"/>
      <c r="D3874" s="89"/>
      <c r="R3874" s="89"/>
      <c r="S3874" s="89"/>
      <c r="T3874" s="89"/>
    </row>
    <row r="3875" spans="2:20" s="86" customFormat="1" ht="10.199999999999999">
      <c r="B3875" s="87"/>
      <c r="C3875" s="87"/>
      <c r="D3875" s="89"/>
      <c r="R3875" s="89"/>
      <c r="S3875" s="89"/>
      <c r="T3875" s="89"/>
    </row>
    <row r="3876" spans="2:20" s="86" customFormat="1" ht="10.199999999999999">
      <c r="B3876" s="87"/>
      <c r="C3876" s="87"/>
      <c r="D3876" s="89"/>
      <c r="R3876" s="89"/>
      <c r="S3876" s="89"/>
      <c r="T3876" s="89"/>
    </row>
    <row r="3877" spans="2:20" s="86" customFormat="1" ht="10.199999999999999">
      <c r="B3877" s="87"/>
      <c r="C3877" s="87"/>
      <c r="D3877" s="89"/>
      <c r="R3877" s="89"/>
      <c r="S3877" s="89"/>
      <c r="T3877" s="89"/>
    </row>
    <row r="3878" spans="2:20" s="86" customFormat="1" ht="10.199999999999999">
      <c r="B3878" s="87"/>
      <c r="C3878" s="87"/>
      <c r="D3878" s="89"/>
      <c r="R3878" s="89"/>
      <c r="S3878" s="89"/>
      <c r="T3878" s="89"/>
    </row>
    <row r="3879" spans="2:20" s="86" customFormat="1" ht="10.199999999999999">
      <c r="B3879" s="87"/>
      <c r="C3879" s="87"/>
      <c r="D3879" s="89"/>
      <c r="R3879" s="89"/>
      <c r="S3879" s="89"/>
      <c r="T3879" s="89"/>
    </row>
    <row r="3880" spans="2:20" s="86" customFormat="1" ht="10.199999999999999">
      <c r="B3880" s="87"/>
      <c r="C3880" s="87"/>
      <c r="D3880" s="89"/>
      <c r="R3880" s="89"/>
      <c r="S3880" s="89"/>
      <c r="T3880" s="89"/>
    </row>
    <row r="3881" spans="2:20" s="86" customFormat="1" ht="10.199999999999999">
      <c r="B3881" s="87"/>
      <c r="C3881" s="87"/>
      <c r="D3881" s="89"/>
      <c r="R3881" s="89"/>
      <c r="S3881" s="89"/>
      <c r="T3881" s="89"/>
    </row>
    <row r="3882" spans="2:20" s="86" customFormat="1" ht="10.199999999999999">
      <c r="B3882" s="87"/>
      <c r="C3882" s="87"/>
      <c r="D3882" s="89"/>
      <c r="R3882" s="89"/>
      <c r="S3882" s="89"/>
      <c r="T3882" s="89"/>
    </row>
    <row r="3883" spans="2:20" s="86" customFormat="1" ht="10.199999999999999">
      <c r="B3883" s="87"/>
      <c r="C3883" s="87"/>
      <c r="D3883" s="89"/>
      <c r="R3883" s="89"/>
      <c r="S3883" s="89"/>
      <c r="T3883" s="89"/>
    </row>
    <row r="3884" spans="2:20" s="86" customFormat="1" ht="10.199999999999999">
      <c r="B3884" s="87"/>
      <c r="C3884" s="87"/>
      <c r="D3884" s="89"/>
      <c r="R3884" s="89"/>
      <c r="S3884" s="89"/>
      <c r="T3884" s="89"/>
    </row>
    <row r="3885" spans="2:20" s="86" customFormat="1" ht="10.199999999999999">
      <c r="B3885" s="87"/>
      <c r="C3885" s="87"/>
      <c r="D3885" s="89"/>
      <c r="R3885" s="89"/>
      <c r="S3885" s="89"/>
      <c r="T3885" s="89"/>
    </row>
    <row r="3886" spans="2:20" s="86" customFormat="1" ht="10.199999999999999">
      <c r="B3886" s="87"/>
      <c r="C3886" s="87"/>
      <c r="D3886" s="89"/>
      <c r="R3886" s="89"/>
      <c r="S3886" s="89"/>
      <c r="T3886" s="89"/>
    </row>
    <row r="3887" spans="2:20" s="86" customFormat="1" ht="10.199999999999999">
      <c r="B3887" s="87"/>
      <c r="C3887" s="87"/>
      <c r="D3887" s="89"/>
      <c r="R3887" s="89"/>
      <c r="S3887" s="89"/>
      <c r="T3887" s="89"/>
    </row>
    <row r="3888" spans="2:20" s="86" customFormat="1" ht="10.199999999999999">
      <c r="B3888" s="87"/>
      <c r="C3888" s="87"/>
      <c r="D3888" s="89"/>
      <c r="R3888" s="89"/>
      <c r="S3888" s="89"/>
      <c r="T3888" s="89"/>
    </row>
    <row r="3889" spans="2:20" s="86" customFormat="1" ht="10.199999999999999">
      <c r="B3889" s="87"/>
      <c r="C3889" s="87"/>
      <c r="D3889" s="89"/>
      <c r="R3889" s="89"/>
      <c r="S3889" s="89"/>
      <c r="T3889" s="89"/>
    </row>
    <row r="3890" spans="2:20" s="86" customFormat="1" ht="10.199999999999999">
      <c r="B3890" s="87"/>
      <c r="C3890" s="87"/>
      <c r="D3890" s="89"/>
      <c r="R3890" s="89"/>
      <c r="S3890" s="89"/>
      <c r="T3890" s="89"/>
    </row>
    <row r="3891" spans="2:20" s="86" customFormat="1" ht="10.199999999999999">
      <c r="B3891" s="87"/>
      <c r="C3891" s="87"/>
      <c r="D3891" s="89"/>
      <c r="R3891" s="89"/>
      <c r="S3891" s="89"/>
      <c r="T3891" s="89"/>
    </row>
    <row r="3892" spans="2:20" s="86" customFormat="1" ht="10.199999999999999">
      <c r="B3892" s="87"/>
      <c r="C3892" s="87"/>
      <c r="D3892" s="89"/>
      <c r="R3892" s="89"/>
      <c r="S3892" s="89"/>
      <c r="T3892" s="89"/>
    </row>
    <row r="3893" spans="2:20" s="86" customFormat="1" ht="10.199999999999999">
      <c r="B3893" s="87"/>
      <c r="C3893" s="87"/>
      <c r="D3893" s="89"/>
      <c r="R3893" s="89"/>
      <c r="S3893" s="89"/>
      <c r="T3893" s="89"/>
    </row>
    <row r="3894" spans="2:20" s="86" customFormat="1" ht="10.199999999999999">
      <c r="B3894" s="87"/>
      <c r="C3894" s="87"/>
      <c r="D3894" s="89"/>
      <c r="R3894" s="89"/>
      <c r="S3894" s="89"/>
      <c r="T3894" s="89"/>
    </row>
    <row r="3895" spans="2:20" s="86" customFormat="1" ht="10.199999999999999">
      <c r="B3895" s="87"/>
      <c r="C3895" s="87"/>
      <c r="D3895" s="89"/>
      <c r="R3895" s="89"/>
      <c r="S3895" s="89"/>
      <c r="T3895" s="89"/>
    </row>
    <row r="3896" spans="2:20" s="86" customFormat="1" ht="10.199999999999999">
      <c r="B3896" s="87"/>
      <c r="C3896" s="87"/>
      <c r="D3896" s="89"/>
      <c r="R3896" s="89"/>
      <c r="S3896" s="89"/>
      <c r="T3896" s="89"/>
    </row>
    <row r="3897" spans="2:20" s="86" customFormat="1" ht="10.199999999999999">
      <c r="B3897" s="87"/>
      <c r="C3897" s="87"/>
      <c r="D3897" s="89"/>
      <c r="R3897" s="89"/>
      <c r="S3897" s="89"/>
      <c r="T3897" s="89"/>
    </row>
    <row r="3898" spans="2:20" s="86" customFormat="1" ht="10.199999999999999">
      <c r="B3898" s="87"/>
      <c r="C3898" s="87"/>
      <c r="D3898" s="89"/>
      <c r="R3898" s="89"/>
      <c r="S3898" s="89"/>
      <c r="T3898" s="89"/>
    </row>
    <row r="3899" spans="2:20" s="86" customFormat="1" ht="10.199999999999999">
      <c r="B3899" s="87"/>
      <c r="C3899" s="87"/>
      <c r="D3899" s="89"/>
      <c r="R3899" s="89"/>
      <c r="S3899" s="89"/>
      <c r="T3899" s="89"/>
    </row>
    <row r="3900" spans="2:20" s="86" customFormat="1" ht="10.199999999999999">
      <c r="B3900" s="87"/>
      <c r="C3900" s="87"/>
      <c r="D3900" s="89"/>
      <c r="R3900" s="89"/>
      <c r="S3900" s="89"/>
      <c r="T3900" s="89"/>
    </row>
    <row r="3901" spans="2:20" s="86" customFormat="1" ht="10.199999999999999">
      <c r="B3901" s="87"/>
      <c r="C3901" s="87"/>
      <c r="D3901" s="89"/>
      <c r="R3901" s="89"/>
      <c r="S3901" s="89"/>
      <c r="T3901" s="89"/>
    </row>
    <row r="3902" spans="2:20" s="86" customFormat="1" ht="10.199999999999999">
      <c r="B3902" s="87"/>
      <c r="C3902" s="87"/>
      <c r="D3902" s="89"/>
      <c r="R3902" s="89"/>
      <c r="S3902" s="89"/>
      <c r="T3902" s="89"/>
    </row>
    <row r="3903" spans="2:20" s="86" customFormat="1" ht="10.199999999999999">
      <c r="B3903" s="87"/>
      <c r="C3903" s="87"/>
      <c r="D3903" s="89"/>
      <c r="R3903" s="89"/>
      <c r="S3903" s="89"/>
      <c r="T3903" s="89"/>
    </row>
    <row r="3904" spans="2:20" s="86" customFormat="1" ht="10.199999999999999">
      <c r="B3904" s="87"/>
      <c r="C3904" s="87"/>
      <c r="D3904" s="89"/>
      <c r="R3904" s="89"/>
      <c r="S3904" s="89"/>
      <c r="T3904" s="89"/>
    </row>
    <row r="3905" spans="2:20" s="86" customFormat="1" ht="10.199999999999999">
      <c r="B3905" s="87"/>
      <c r="C3905" s="87"/>
      <c r="D3905" s="89"/>
      <c r="R3905" s="89"/>
      <c r="S3905" s="89"/>
      <c r="T3905" s="89"/>
    </row>
    <row r="3906" spans="2:20" s="86" customFormat="1" ht="10.199999999999999">
      <c r="B3906" s="87"/>
      <c r="C3906" s="87"/>
      <c r="D3906" s="89"/>
      <c r="R3906" s="89"/>
      <c r="S3906" s="89"/>
      <c r="T3906" s="89"/>
    </row>
    <row r="3907" spans="2:20" s="86" customFormat="1" ht="10.199999999999999">
      <c r="B3907" s="87"/>
      <c r="C3907" s="87"/>
      <c r="D3907" s="89"/>
      <c r="R3907" s="89"/>
      <c r="S3907" s="89"/>
      <c r="T3907" s="89"/>
    </row>
    <row r="3908" spans="2:20" s="86" customFormat="1" ht="10.199999999999999">
      <c r="B3908" s="87"/>
      <c r="C3908" s="87"/>
      <c r="D3908" s="89"/>
      <c r="R3908" s="89"/>
      <c r="S3908" s="89"/>
      <c r="T3908" s="89"/>
    </row>
    <row r="3909" spans="2:20" s="86" customFormat="1" ht="10.199999999999999">
      <c r="B3909" s="87"/>
      <c r="C3909" s="87"/>
      <c r="D3909" s="89"/>
      <c r="R3909" s="89"/>
      <c r="S3909" s="89"/>
      <c r="T3909" s="89"/>
    </row>
    <row r="3910" spans="2:20" s="86" customFormat="1" ht="10.199999999999999">
      <c r="B3910" s="87"/>
      <c r="C3910" s="87"/>
      <c r="D3910" s="89"/>
      <c r="R3910" s="89"/>
      <c r="S3910" s="89"/>
      <c r="T3910" s="89"/>
    </row>
    <row r="3911" spans="2:20" s="86" customFormat="1" ht="10.199999999999999">
      <c r="B3911" s="87"/>
      <c r="C3911" s="87"/>
      <c r="D3911" s="89"/>
      <c r="R3911" s="89"/>
      <c r="S3911" s="89"/>
      <c r="T3911" s="89"/>
    </row>
    <row r="3912" spans="2:20" s="86" customFormat="1" ht="10.199999999999999">
      <c r="B3912" s="87"/>
      <c r="C3912" s="87"/>
      <c r="D3912" s="89"/>
      <c r="R3912" s="89"/>
      <c r="S3912" s="89"/>
      <c r="T3912" s="89"/>
    </row>
    <row r="3913" spans="2:20" s="86" customFormat="1" ht="10.199999999999999">
      <c r="B3913" s="87"/>
      <c r="C3913" s="87"/>
      <c r="D3913" s="89"/>
      <c r="R3913" s="89"/>
      <c r="S3913" s="89"/>
      <c r="T3913" s="89"/>
    </row>
    <row r="3914" spans="2:20" s="86" customFormat="1" ht="10.199999999999999">
      <c r="B3914" s="87"/>
      <c r="C3914" s="87"/>
      <c r="D3914" s="89"/>
      <c r="R3914" s="89"/>
      <c r="S3914" s="89"/>
      <c r="T3914" s="89"/>
    </row>
    <row r="3915" spans="2:20" s="86" customFormat="1" ht="10.199999999999999">
      <c r="B3915" s="87"/>
      <c r="C3915" s="87"/>
      <c r="D3915" s="89"/>
      <c r="R3915" s="89"/>
      <c r="S3915" s="89"/>
      <c r="T3915" s="89"/>
    </row>
    <row r="3916" spans="2:20" s="86" customFormat="1" ht="10.199999999999999">
      <c r="B3916" s="87"/>
      <c r="C3916" s="87"/>
      <c r="D3916" s="89"/>
      <c r="R3916" s="89"/>
      <c r="S3916" s="89"/>
      <c r="T3916" s="89"/>
    </row>
    <row r="3917" spans="2:20" s="86" customFormat="1" ht="10.199999999999999">
      <c r="B3917" s="87"/>
      <c r="C3917" s="87"/>
      <c r="D3917" s="89"/>
      <c r="R3917" s="89"/>
      <c r="S3917" s="89"/>
      <c r="T3917" s="89"/>
    </row>
    <row r="3918" spans="2:20" s="86" customFormat="1" ht="10.199999999999999">
      <c r="B3918" s="87"/>
      <c r="C3918" s="87"/>
      <c r="D3918" s="89"/>
      <c r="R3918" s="89"/>
      <c r="S3918" s="89"/>
      <c r="T3918" s="89"/>
    </row>
    <row r="3919" spans="2:20" s="86" customFormat="1" ht="10.199999999999999">
      <c r="B3919" s="87"/>
      <c r="C3919" s="87"/>
      <c r="D3919" s="89"/>
      <c r="R3919" s="89"/>
      <c r="S3919" s="89"/>
      <c r="T3919" s="89"/>
    </row>
    <row r="3920" spans="2:20" s="86" customFormat="1" ht="10.199999999999999">
      <c r="B3920" s="87"/>
      <c r="C3920" s="87"/>
      <c r="D3920" s="89"/>
      <c r="R3920" s="89"/>
      <c r="S3920" s="89"/>
      <c r="T3920" s="89"/>
    </row>
    <row r="3921" spans="2:20" s="86" customFormat="1" ht="10.199999999999999">
      <c r="B3921" s="87"/>
      <c r="C3921" s="87"/>
      <c r="D3921" s="89"/>
      <c r="R3921" s="89"/>
      <c r="S3921" s="89"/>
      <c r="T3921" s="89"/>
    </row>
    <row r="3922" spans="2:20" s="86" customFormat="1" ht="10.199999999999999">
      <c r="B3922" s="87"/>
      <c r="C3922" s="87"/>
      <c r="D3922" s="89"/>
      <c r="R3922" s="89"/>
      <c r="S3922" s="89"/>
      <c r="T3922" s="89"/>
    </row>
    <row r="3923" spans="2:20" s="86" customFormat="1" ht="10.199999999999999">
      <c r="B3923" s="87"/>
      <c r="C3923" s="87"/>
      <c r="D3923" s="89"/>
      <c r="R3923" s="89"/>
      <c r="S3923" s="89"/>
      <c r="T3923" s="89"/>
    </row>
    <row r="3924" spans="2:20" s="86" customFormat="1" ht="10.199999999999999">
      <c r="B3924" s="87"/>
      <c r="C3924" s="87"/>
      <c r="D3924" s="89"/>
      <c r="R3924" s="89"/>
      <c r="S3924" s="89"/>
      <c r="T3924" s="89"/>
    </row>
    <row r="3925" spans="2:20" s="86" customFormat="1" ht="10.199999999999999">
      <c r="B3925" s="87"/>
      <c r="C3925" s="87"/>
      <c r="D3925" s="89"/>
      <c r="R3925" s="89"/>
      <c r="S3925" s="89"/>
      <c r="T3925" s="89"/>
    </row>
    <row r="3926" spans="2:20" s="86" customFormat="1" ht="10.199999999999999">
      <c r="B3926" s="87"/>
      <c r="C3926" s="87"/>
      <c r="D3926" s="89"/>
      <c r="R3926" s="89"/>
      <c r="S3926" s="89"/>
      <c r="T3926" s="89"/>
    </row>
    <row r="3927" spans="2:20" s="86" customFormat="1" ht="10.199999999999999">
      <c r="B3927" s="87"/>
      <c r="C3927" s="87"/>
      <c r="D3927" s="89"/>
      <c r="R3927" s="89"/>
      <c r="S3927" s="89"/>
      <c r="T3927" s="89"/>
    </row>
    <row r="3928" spans="2:20" s="86" customFormat="1" ht="10.199999999999999">
      <c r="B3928" s="87"/>
      <c r="C3928" s="87"/>
      <c r="D3928" s="89"/>
      <c r="R3928" s="89"/>
      <c r="S3928" s="89"/>
      <c r="T3928" s="89"/>
    </row>
    <row r="3929" spans="2:20" s="86" customFormat="1" ht="10.199999999999999">
      <c r="B3929" s="87"/>
      <c r="C3929" s="87"/>
      <c r="D3929" s="89"/>
      <c r="R3929" s="89"/>
      <c r="S3929" s="89"/>
      <c r="T3929" s="89"/>
    </row>
    <row r="3930" spans="2:20" s="86" customFormat="1" ht="10.199999999999999">
      <c r="B3930" s="87"/>
      <c r="C3930" s="87"/>
      <c r="D3930" s="89"/>
      <c r="R3930" s="89"/>
      <c r="S3930" s="89"/>
      <c r="T3930" s="89"/>
    </row>
    <row r="3931" spans="2:20" s="86" customFormat="1" ht="10.199999999999999">
      <c r="B3931" s="87"/>
      <c r="C3931" s="87"/>
      <c r="D3931" s="89"/>
      <c r="R3931" s="89"/>
      <c r="S3931" s="89"/>
      <c r="T3931" s="89"/>
    </row>
    <row r="3932" spans="2:20" s="86" customFormat="1" ht="10.199999999999999">
      <c r="B3932" s="87"/>
      <c r="C3932" s="87"/>
      <c r="D3932" s="89"/>
      <c r="R3932" s="89"/>
      <c r="S3932" s="89"/>
      <c r="T3932" s="89"/>
    </row>
    <row r="3933" spans="2:20" s="86" customFormat="1" ht="10.199999999999999">
      <c r="B3933" s="87"/>
      <c r="C3933" s="87"/>
      <c r="D3933" s="89"/>
      <c r="R3933" s="89"/>
      <c r="S3933" s="89"/>
      <c r="T3933" s="89"/>
    </row>
    <row r="3934" spans="2:20" s="86" customFormat="1" ht="10.199999999999999">
      <c r="B3934" s="87"/>
      <c r="C3934" s="87"/>
      <c r="D3934" s="89"/>
      <c r="R3934" s="89"/>
      <c r="S3934" s="89"/>
      <c r="T3934" s="89"/>
    </row>
    <row r="3935" spans="2:20" s="86" customFormat="1" ht="10.199999999999999">
      <c r="B3935" s="87"/>
      <c r="C3935" s="87"/>
      <c r="D3935" s="89"/>
      <c r="R3935" s="89"/>
      <c r="S3935" s="89"/>
      <c r="T3935" s="89"/>
    </row>
    <row r="3936" spans="2:20" s="86" customFormat="1" ht="10.199999999999999">
      <c r="B3936" s="87"/>
      <c r="C3936" s="87"/>
      <c r="D3936" s="89"/>
      <c r="R3936" s="89"/>
      <c r="S3936" s="89"/>
      <c r="T3936" s="89"/>
    </row>
    <row r="3937" spans="2:20" s="86" customFormat="1" ht="10.199999999999999">
      <c r="B3937" s="87"/>
      <c r="C3937" s="87"/>
      <c r="D3937" s="89"/>
      <c r="R3937" s="89"/>
      <c r="S3937" s="89"/>
      <c r="T3937" s="89"/>
    </row>
    <row r="3938" spans="2:20" s="86" customFormat="1" ht="10.199999999999999">
      <c r="B3938" s="87"/>
      <c r="C3938" s="87"/>
      <c r="D3938" s="89"/>
      <c r="R3938" s="89"/>
      <c r="S3938" s="89"/>
      <c r="T3938" s="89"/>
    </row>
    <row r="3939" spans="2:20" s="86" customFormat="1" ht="10.199999999999999">
      <c r="B3939" s="87"/>
      <c r="C3939" s="87"/>
      <c r="D3939" s="89"/>
      <c r="R3939" s="89"/>
      <c r="S3939" s="89"/>
      <c r="T3939" s="89"/>
    </row>
    <row r="3940" spans="2:20" s="86" customFormat="1" ht="10.199999999999999">
      <c r="B3940" s="87"/>
      <c r="C3940" s="87"/>
      <c r="D3940" s="89"/>
      <c r="R3940" s="89"/>
      <c r="S3940" s="89"/>
      <c r="T3940" s="89"/>
    </row>
    <row r="3941" spans="2:20" s="86" customFormat="1" ht="10.199999999999999">
      <c r="B3941" s="87"/>
      <c r="C3941" s="87"/>
      <c r="D3941" s="89"/>
      <c r="R3941" s="89"/>
      <c r="S3941" s="89"/>
      <c r="T3941" s="89"/>
    </row>
    <row r="3942" spans="2:20" s="86" customFormat="1" ht="10.199999999999999">
      <c r="B3942" s="87"/>
      <c r="C3942" s="87"/>
      <c r="D3942" s="89"/>
      <c r="R3942" s="89"/>
      <c r="S3942" s="89"/>
      <c r="T3942" s="89"/>
    </row>
    <row r="3943" spans="2:20" s="86" customFormat="1" ht="10.199999999999999">
      <c r="B3943" s="87"/>
      <c r="C3943" s="87"/>
      <c r="D3943" s="89"/>
      <c r="R3943" s="89"/>
      <c r="S3943" s="89"/>
      <c r="T3943" s="89"/>
    </row>
    <row r="3944" spans="2:20" s="86" customFormat="1" ht="10.199999999999999">
      <c r="B3944" s="87"/>
      <c r="C3944" s="87"/>
      <c r="D3944" s="89"/>
      <c r="R3944" s="89"/>
      <c r="S3944" s="89"/>
      <c r="T3944" s="89"/>
    </row>
    <row r="3945" spans="2:20" s="86" customFormat="1" ht="10.199999999999999">
      <c r="B3945" s="87"/>
      <c r="C3945" s="87"/>
      <c r="D3945" s="89"/>
      <c r="R3945" s="89"/>
      <c r="S3945" s="89"/>
      <c r="T3945" s="89"/>
    </row>
    <row r="3946" spans="2:20" s="86" customFormat="1" ht="10.199999999999999">
      <c r="B3946" s="87"/>
      <c r="C3946" s="87"/>
      <c r="D3946" s="89"/>
      <c r="R3946" s="89"/>
      <c r="S3946" s="89"/>
      <c r="T3946" s="89"/>
    </row>
    <row r="3947" spans="2:20" s="86" customFormat="1" ht="10.199999999999999">
      <c r="B3947" s="87"/>
      <c r="C3947" s="87"/>
      <c r="D3947" s="89"/>
      <c r="R3947" s="89"/>
      <c r="S3947" s="89"/>
      <c r="T3947" s="89"/>
    </row>
    <row r="3948" spans="2:20" s="86" customFormat="1" ht="10.199999999999999">
      <c r="B3948" s="87"/>
      <c r="C3948" s="87"/>
      <c r="D3948" s="89"/>
      <c r="R3948" s="89"/>
      <c r="S3948" s="89"/>
      <c r="T3948" s="89"/>
    </row>
    <row r="3949" spans="2:20" s="86" customFormat="1" ht="10.199999999999999">
      <c r="B3949" s="87"/>
      <c r="C3949" s="87"/>
      <c r="D3949" s="89"/>
      <c r="R3949" s="89"/>
      <c r="S3949" s="89"/>
      <c r="T3949" s="89"/>
    </row>
    <row r="3950" spans="2:20" s="86" customFormat="1" ht="10.199999999999999">
      <c r="B3950" s="87"/>
      <c r="C3950" s="87"/>
      <c r="D3950" s="89"/>
      <c r="R3950" s="89"/>
      <c r="S3950" s="89"/>
      <c r="T3950" s="89"/>
    </row>
    <row r="3951" spans="2:20" s="86" customFormat="1" ht="10.199999999999999">
      <c r="B3951" s="87"/>
      <c r="C3951" s="87"/>
      <c r="D3951" s="89"/>
      <c r="R3951" s="89"/>
      <c r="S3951" s="89"/>
      <c r="T3951" s="89"/>
    </row>
    <row r="3952" spans="2:20" s="86" customFormat="1" ht="10.199999999999999">
      <c r="B3952" s="87"/>
      <c r="C3952" s="87"/>
      <c r="D3952" s="89"/>
      <c r="R3952" s="89"/>
      <c r="S3952" s="89"/>
      <c r="T3952" s="89"/>
    </row>
    <row r="3953" spans="2:20" s="86" customFormat="1" ht="10.199999999999999">
      <c r="B3953" s="87"/>
      <c r="C3953" s="87"/>
      <c r="D3953" s="89"/>
      <c r="R3953" s="89"/>
      <c r="S3953" s="89"/>
      <c r="T3953" s="89"/>
    </row>
    <row r="3954" spans="2:20" s="86" customFormat="1" ht="10.199999999999999">
      <c r="B3954" s="87"/>
      <c r="C3954" s="87"/>
      <c r="D3954" s="89"/>
      <c r="R3954" s="89"/>
      <c r="S3954" s="89"/>
      <c r="T3954" s="89"/>
    </row>
    <row r="3955" spans="2:20" s="86" customFormat="1" ht="10.199999999999999">
      <c r="B3955" s="87"/>
      <c r="C3955" s="87"/>
      <c r="D3955" s="89"/>
      <c r="R3955" s="89"/>
      <c r="S3955" s="89"/>
      <c r="T3955" s="89"/>
    </row>
    <row r="3956" spans="2:20" s="86" customFormat="1" ht="10.199999999999999">
      <c r="B3956" s="87"/>
      <c r="C3956" s="87"/>
      <c r="D3956" s="89"/>
      <c r="R3956" s="89"/>
      <c r="S3956" s="89"/>
      <c r="T3956" s="89"/>
    </row>
    <row r="3957" spans="2:20" s="86" customFormat="1" ht="10.199999999999999">
      <c r="B3957" s="87"/>
      <c r="C3957" s="87"/>
      <c r="D3957" s="89"/>
      <c r="R3957" s="89"/>
      <c r="S3957" s="89"/>
      <c r="T3957" s="89"/>
    </row>
    <row r="3958" spans="2:20" s="86" customFormat="1" ht="10.199999999999999">
      <c r="B3958" s="87"/>
      <c r="C3958" s="87"/>
      <c r="D3958" s="89"/>
      <c r="R3958" s="89"/>
      <c r="S3958" s="89"/>
      <c r="T3958" s="89"/>
    </row>
    <row r="3959" spans="2:20" s="86" customFormat="1" ht="10.199999999999999">
      <c r="B3959" s="87"/>
      <c r="C3959" s="87"/>
      <c r="D3959" s="89"/>
      <c r="R3959" s="89"/>
      <c r="S3959" s="89"/>
      <c r="T3959" s="89"/>
    </row>
    <row r="3960" spans="2:20" s="86" customFormat="1" ht="10.199999999999999">
      <c r="B3960" s="87"/>
      <c r="C3960" s="87"/>
      <c r="D3960" s="89"/>
      <c r="R3960" s="89"/>
      <c r="S3960" s="89"/>
      <c r="T3960" s="89"/>
    </row>
    <row r="3961" spans="2:20" s="86" customFormat="1" ht="10.199999999999999">
      <c r="B3961" s="87"/>
      <c r="C3961" s="87"/>
      <c r="D3961" s="89"/>
      <c r="R3961" s="89"/>
      <c r="S3961" s="89"/>
      <c r="T3961" s="89"/>
    </row>
    <row r="3962" spans="2:20" s="86" customFormat="1" ht="10.199999999999999">
      <c r="B3962" s="87"/>
      <c r="C3962" s="87"/>
      <c r="D3962" s="89"/>
      <c r="R3962" s="89"/>
      <c r="S3962" s="89"/>
      <c r="T3962" s="89"/>
    </row>
    <row r="3963" spans="2:20" s="86" customFormat="1" ht="10.199999999999999">
      <c r="B3963" s="87"/>
      <c r="C3963" s="87"/>
      <c r="D3963" s="89"/>
      <c r="R3963" s="89"/>
      <c r="S3963" s="89"/>
      <c r="T3963" s="89"/>
    </row>
    <row r="3964" spans="2:20" s="86" customFormat="1" ht="10.199999999999999">
      <c r="B3964" s="87"/>
      <c r="C3964" s="87"/>
      <c r="D3964" s="89"/>
      <c r="R3964" s="89"/>
      <c r="S3964" s="89"/>
      <c r="T3964" s="89"/>
    </row>
    <row r="3965" spans="2:20" s="86" customFormat="1" ht="10.199999999999999">
      <c r="B3965" s="87"/>
      <c r="C3965" s="87"/>
      <c r="D3965" s="89"/>
      <c r="R3965" s="89"/>
      <c r="S3965" s="89"/>
      <c r="T3965" s="89"/>
    </row>
    <row r="3966" spans="2:20" s="86" customFormat="1" ht="10.199999999999999">
      <c r="B3966" s="87"/>
      <c r="C3966" s="87"/>
      <c r="D3966" s="89"/>
      <c r="R3966" s="89"/>
      <c r="S3966" s="89"/>
      <c r="T3966" s="89"/>
    </row>
    <row r="3967" spans="2:20" s="86" customFormat="1" ht="10.199999999999999">
      <c r="B3967" s="87"/>
      <c r="C3967" s="87"/>
      <c r="D3967" s="89"/>
      <c r="R3967" s="89"/>
      <c r="S3967" s="89"/>
      <c r="T3967" s="89"/>
    </row>
    <row r="3968" spans="2:20" s="86" customFormat="1" ht="10.199999999999999">
      <c r="B3968" s="87"/>
      <c r="C3968" s="87"/>
      <c r="D3968" s="89"/>
      <c r="R3968" s="89"/>
      <c r="S3968" s="89"/>
      <c r="T3968" s="89"/>
    </row>
    <row r="3969" spans="2:20" s="86" customFormat="1" ht="10.199999999999999">
      <c r="B3969" s="87"/>
      <c r="C3969" s="87"/>
      <c r="D3969" s="89"/>
      <c r="R3969" s="89"/>
      <c r="S3969" s="89"/>
      <c r="T3969" s="89"/>
    </row>
    <row r="3970" spans="2:20" s="86" customFormat="1" ht="10.199999999999999">
      <c r="B3970" s="87"/>
      <c r="C3970" s="87"/>
      <c r="D3970" s="89"/>
      <c r="R3970" s="89"/>
      <c r="S3970" s="89"/>
      <c r="T3970" s="89"/>
    </row>
    <row r="3971" spans="2:20" s="86" customFormat="1" ht="10.199999999999999">
      <c r="B3971" s="87"/>
      <c r="C3971" s="87"/>
      <c r="D3971" s="89"/>
      <c r="R3971" s="89"/>
      <c r="S3971" s="89"/>
      <c r="T3971" s="89"/>
    </row>
    <row r="3972" spans="2:20" s="86" customFormat="1" ht="10.199999999999999">
      <c r="B3972" s="87"/>
      <c r="C3972" s="87"/>
      <c r="D3972" s="89"/>
      <c r="R3972" s="89"/>
      <c r="S3972" s="89"/>
      <c r="T3972" s="89"/>
    </row>
    <row r="3973" spans="2:20" s="86" customFormat="1" ht="10.199999999999999">
      <c r="B3973" s="87"/>
      <c r="C3973" s="87"/>
      <c r="D3973" s="89"/>
      <c r="R3973" s="89"/>
      <c r="S3973" s="89"/>
      <c r="T3973" s="89"/>
    </row>
    <row r="3974" spans="2:20" s="86" customFormat="1" ht="10.199999999999999">
      <c r="B3974" s="87"/>
      <c r="C3974" s="87"/>
      <c r="D3974" s="89"/>
      <c r="R3974" s="89"/>
      <c r="S3974" s="89"/>
      <c r="T3974" s="89"/>
    </row>
    <row r="3975" spans="2:20" s="86" customFormat="1" ht="10.199999999999999">
      <c r="B3975" s="87"/>
      <c r="C3975" s="87"/>
      <c r="D3975" s="89"/>
      <c r="R3975" s="89"/>
      <c r="S3975" s="89"/>
      <c r="T3975" s="89"/>
    </row>
    <row r="3976" spans="2:20" s="86" customFormat="1" ht="10.199999999999999">
      <c r="B3976" s="87"/>
      <c r="C3976" s="87"/>
      <c r="D3976" s="89"/>
      <c r="R3976" s="89"/>
      <c r="S3976" s="89"/>
      <c r="T3976" s="89"/>
    </row>
    <row r="3977" spans="2:20" s="86" customFormat="1" ht="10.199999999999999">
      <c r="B3977" s="87"/>
      <c r="C3977" s="87"/>
      <c r="D3977" s="89"/>
      <c r="R3977" s="89"/>
      <c r="S3977" s="89"/>
      <c r="T3977" s="89"/>
    </row>
    <row r="3978" spans="2:20" s="86" customFormat="1" ht="10.199999999999999">
      <c r="B3978" s="87"/>
      <c r="C3978" s="87"/>
      <c r="D3978" s="89"/>
      <c r="R3978" s="89"/>
      <c r="S3978" s="89"/>
      <c r="T3978" s="89"/>
    </row>
    <row r="3979" spans="2:20" s="86" customFormat="1" ht="10.199999999999999">
      <c r="B3979" s="87"/>
      <c r="C3979" s="87"/>
      <c r="D3979" s="89"/>
      <c r="R3979" s="89"/>
      <c r="S3979" s="89"/>
      <c r="T3979" s="89"/>
    </row>
    <row r="3980" spans="2:20" s="86" customFormat="1" ht="10.199999999999999">
      <c r="B3980" s="87"/>
      <c r="C3980" s="87"/>
      <c r="D3980" s="89"/>
      <c r="R3980" s="89"/>
      <c r="S3980" s="89"/>
      <c r="T3980" s="89"/>
    </row>
    <row r="3981" spans="2:20" s="86" customFormat="1" ht="10.199999999999999">
      <c r="B3981" s="87"/>
      <c r="C3981" s="87"/>
      <c r="D3981" s="89"/>
      <c r="R3981" s="89"/>
      <c r="S3981" s="89"/>
      <c r="T3981" s="89"/>
    </row>
    <row r="3982" spans="2:20" s="86" customFormat="1" ht="10.199999999999999">
      <c r="B3982" s="87"/>
      <c r="C3982" s="87"/>
      <c r="D3982" s="89"/>
      <c r="R3982" s="89"/>
      <c r="S3982" s="89"/>
      <c r="T3982" s="89"/>
    </row>
    <row r="3983" spans="2:20" s="86" customFormat="1" ht="10.199999999999999">
      <c r="B3983" s="87"/>
      <c r="C3983" s="87"/>
      <c r="D3983" s="89"/>
      <c r="R3983" s="89"/>
      <c r="S3983" s="89"/>
      <c r="T3983" s="89"/>
    </row>
    <row r="3984" spans="2:20" s="86" customFormat="1" ht="10.199999999999999">
      <c r="B3984" s="87"/>
      <c r="C3984" s="87"/>
      <c r="D3984" s="89"/>
      <c r="R3984" s="89"/>
      <c r="S3984" s="89"/>
      <c r="T3984" s="89"/>
    </row>
    <row r="3985" spans="2:20" s="86" customFormat="1" ht="10.199999999999999">
      <c r="B3985" s="87"/>
      <c r="C3985" s="87"/>
      <c r="D3985" s="89"/>
      <c r="R3985" s="89"/>
      <c r="S3985" s="89"/>
      <c r="T3985" s="89"/>
    </row>
    <row r="3986" spans="2:20" s="86" customFormat="1" ht="10.199999999999999">
      <c r="B3986" s="87"/>
      <c r="C3986" s="87"/>
      <c r="D3986" s="89"/>
      <c r="R3986" s="89"/>
      <c r="S3986" s="89"/>
      <c r="T3986" s="89"/>
    </row>
    <row r="3987" spans="2:20" s="86" customFormat="1" ht="10.199999999999999">
      <c r="B3987" s="87"/>
      <c r="C3987" s="87"/>
      <c r="D3987" s="89"/>
      <c r="R3987" s="89"/>
      <c r="S3987" s="89"/>
      <c r="T3987" s="89"/>
    </row>
    <row r="3988" spans="2:20" s="86" customFormat="1" ht="10.199999999999999">
      <c r="B3988" s="87"/>
      <c r="C3988" s="87"/>
      <c r="D3988" s="89"/>
      <c r="R3988" s="89"/>
      <c r="S3988" s="89"/>
      <c r="T3988" s="89"/>
    </row>
    <row r="3989" spans="2:20" s="86" customFormat="1" ht="10.199999999999999">
      <c r="B3989" s="87"/>
      <c r="C3989" s="87"/>
      <c r="D3989" s="89"/>
      <c r="R3989" s="89"/>
      <c r="S3989" s="89"/>
      <c r="T3989" s="89"/>
    </row>
    <row r="3990" spans="2:20" s="86" customFormat="1" ht="10.199999999999999">
      <c r="B3990" s="87"/>
      <c r="C3990" s="87"/>
      <c r="D3990" s="89"/>
      <c r="R3990" s="89"/>
      <c r="S3990" s="89"/>
      <c r="T3990" s="89"/>
    </row>
    <row r="3991" spans="2:20" s="86" customFormat="1" ht="10.199999999999999">
      <c r="B3991" s="87"/>
      <c r="C3991" s="87"/>
      <c r="D3991" s="89"/>
      <c r="R3991" s="89"/>
      <c r="S3991" s="89"/>
      <c r="T3991" s="89"/>
    </row>
    <row r="3992" spans="2:20" s="86" customFormat="1" ht="10.199999999999999">
      <c r="B3992" s="87"/>
      <c r="C3992" s="87"/>
      <c r="D3992" s="89"/>
      <c r="R3992" s="89"/>
      <c r="S3992" s="89"/>
      <c r="T3992" s="89"/>
    </row>
    <row r="3993" spans="2:20" s="86" customFormat="1" ht="10.199999999999999">
      <c r="B3993" s="87"/>
      <c r="C3993" s="87"/>
      <c r="D3993" s="89"/>
      <c r="R3993" s="89"/>
      <c r="S3993" s="89"/>
      <c r="T3993" s="89"/>
    </row>
    <row r="3994" spans="2:20" s="86" customFormat="1" ht="10.199999999999999">
      <c r="B3994" s="87"/>
      <c r="C3994" s="87"/>
      <c r="D3994" s="89"/>
      <c r="R3994" s="89"/>
      <c r="S3994" s="89"/>
      <c r="T3994" s="89"/>
    </row>
    <row r="3995" spans="2:20" s="86" customFormat="1" ht="10.199999999999999">
      <c r="B3995" s="87"/>
      <c r="C3995" s="87"/>
      <c r="D3995" s="89"/>
      <c r="R3995" s="89"/>
      <c r="S3995" s="89"/>
      <c r="T3995" s="89"/>
    </row>
    <row r="3996" spans="2:20" s="86" customFormat="1" ht="10.199999999999999">
      <c r="B3996" s="87"/>
      <c r="C3996" s="87"/>
      <c r="D3996" s="89"/>
      <c r="R3996" s="89"/>
      <c r="S3996" s="89"/>
      <c r="T3996" s="89"/>
    </row>
    <row r="3997" spans="2:20" s="86" customFormat="1" ht="10.199999999999999">
      <c r="B3997" s="87"/>
      <c r="C3997" s="87"/>
      <c r="D3997" s="89"/>
      <c r="R3997" s="89"/>
      <c r="S3997" s="89"/>
      <c r="T3997" s="89"/>
    </row>
    <row r="3998" spans="2:20" s="86" customFormat="1" ht="10.199999999999999">
      <c r="B3998" s="87"/>
      <c r="C3998" s="87"/>
      <c r="D3998" s="89"/>
      <c r="R3998" s="89"/>
      <c r="S3998" s="89"/>
      <c r="T3998" s="89"/>
    </row>
    <row r="3999" spans="2:20" s="86" customFormat="1" ht="10.199999999999999">
      <c r="B3999" s="87"/>
      <c r="C3999" s="87"/>
      <c r="D3999" s="89"/>
      <c r="R3999" s="89"/>
      <c r="S3999" s="89"/>
      <c r="T3999" s="89"/>
    </row>
    <row r="4000" spans="2:20" s="86" customFormat="1" ht="10.199999999999999">
      <c r="B4000" s="87"/>
      <c r="C4000" s="87"/>
      <c r="D4000" s="89"/>
      <c r="R4000" s="89"/>
      <c r="S4000" s="89"/>
      <c r="T4000" s="89"/>
    </row>
    <row r="4001" spans="2:20" s="86" customFormat="1" ht="10.199999999999999">
      <c r="B4001" s="87"/>
      <c r="C4001" s="87"/>
      <c r="D4001" s="89"/>
      <c r="R4001" s="89"/>
      <c r="S4001" s="89"/>
      <c r="T4001" s="89"/>
    </row>
    <row r="4002" spans="2:20" s="86" customFormat="1" ht="10.199999999999999">
      <c r="B4002" s="87"/>
      <c r="C4002" s="87"/>
      <c r="D4002" s="89"/>
      <c r="R4002" s="89"/>
      <c r="S4002" s="89"/>
      <c r="T4002" s="89"/>
    </row>
    <row r="4003" spans="2:20" s="86" customFormat="1" ht="10.199999999999999">
      <c r="B4003" s="87"/>
      <c r="C4003" s="87"/>
      <c r="D4003" s="89"/>
      <c r="R4003" s="89"/>
      <c r="S4003" s="89"/>
      <c r="T4003" s="89"/>
    </row>
    <row r="4004" spans="2:20" s="86" customFormat="1" ht="10.199999999999999">
      <c r="B4004" s="87"/>
      <c r="C4004" s="87"/>
      <c r="D4004" s="89"/>
      <c r="R4004" s="89"/>
      <c r="S4004" s="89"/>
      <c r="T4004" s="89"/>
    </row>
    <row r="4005" spans="2:20" s="86" customFormat="1" ht="10.199999999999999">
      <c r="B4005" s="87"/>
      <c r="C4005" s="87"/>
      <c r="D4005" s="89"/>
      <c r="R4005" s="89"/>
      <c r="S4005" s="89"/>
      <c r="T4005" s="89"/>
    </row>
    <row r="4006" spans="2:20" s="86" customFormat="1" ht="10.199999999999999">
      <c r="B4006" s="87"/>
      <c r="C4006" s="87"/>
      <c r="D4006" s="89"/>
      <c r="R4006" s="89"/>
      <c r="S4006" s="89"/>
      <c r="T4006" s="89"/>
    </row>
    <row r="4007" spans="2:20" s="86" customFormat="1" ht="10.199999999999999">
      <c r="B4007" s="87"/>
      <c r="C4007" s="87"/>
      <c r="D4007" s="89"/>
      <c r="R4007" s="89"/>
      <c r="S4007" s="89"/>
      <c r="T4007" s="89"/>
    </row>
    <row r="4008" spans="2:20" s="86" customFormat="1" ht="10.199999999999999">
      <c r="B4008" s="87"/>
      <c r="C4008" s="87"/>
      <c r="D4008" s="89"/>
      <c r="R4008" s="89"/>
      <c r="S4008" s="89"/>
      <c r="T4008" s="89"/>
    </row>
    <row r="4009" spans="2:20" s="86" customFormat="1" ht="10.199999999999999">
      <c r="B4009" s="87"/>
      <c r="C4009" s="87"/>
      <c r="D4009" s="89"/>
      <c r="R4009" s="89"/>
      <c r="S4009" s="89"/>
      <c r="T4009" s="89"/>
    </row>
    <row r="4010" spans="2:20" s="86" customFormat="1" ht="10.199999999999999">
      <c r="B4010" s="87"/>
      <c r="C4010" s="87"/>
      <c r="D4010" s="89"/>
      <c r="R4010" s="89"/>
      <c r="S4010" s="89"/>
      <c r="T4010" s="89"/>
    </row>
    <row r="4011" spans="2:20" s="86" customFormat="1" ht="10.199999999999999">
      <c r="B4011" s="87"/>
      <c r="C4011" s="87"/>
      <c r="D4011" s="89"/>
      <c r="R4011" s="89"/>
      <c r="S4011" s="89"/>
      <c r="T4011" s="89"/>
    </row>
    <row r="4012" spans="2:20" s="86" customFormat="1" ht="10.199999999999999">
      <c r="B4012" s="87"/>
      <c r="C4012" s="87"/>
      <c r="D4012" s="89"/>
      <c r="R4012" s="89"/>
      <c r="S4012" s="89"/>
      <c r="T4012" s="89"/>
    </row>
    <row r="4013" spans="2:20" s="86" customFormat="1" ht="10.199999999999999">
      <c r="B4013" s="87"/>
      <c r="C4013" s="87"/>
      <c r="D4013" s="89"/>
      <c r="R4013" s="89"/>
      <c r="S4013" s="89"/>
      <c r="T4013" s="89"/>
    </row>
    <row r="4014" spans="2:20" s="86" customFormat="1" ht="10.199999999999999">
      <c r="B4014" s="87"/>
      <c r="C4014" s="87"/>
      <c r="D4014" s="89"/>
      <c r="R4014" s="89"/>
      <c r="S4014" s="89"/>
      <c r="T4014" s="89"/>
    </row>
    <row r="4015" spans="2:20" s="86" customFormat="1" ht="10.199999999999999">
      <c r="B4015" s="87"/>
      <c r="C4015" s="87"/>
      <c r="D4015" s="89"/>
      <c r="R4015" s="89"/>
      <c r="S4015" s="89"/>
      <c r="T4015" s="89"/>
    </row>
    <row r="4016" spans="2:20" s="86" customFormat="1" ht="10.199999999999999">
      <c r="B4016" s="87"/>
      <c r="C4016" s="87"/>
      <c r="D4016" s="89"/>
      <c r="R4016" s="89"/>
      <c r="S4016" s="89"/>
      <c r="T4016" s="89"/>
    </row>
    <row r="4017" spans="2:20" s="86" customFormat="1" ht="10.199999999999999">
      <c r="B4017" s="87"/>
      <c r="C4017" s="87"/>
      <c r="D4017" s="89"/>
      <c r="R4017" s="89"/>
      <c r="S4017" s="89"/>
      <c r="T4017" s="89"/>
    </row>
    <row r="4018" spans="2:20" s="86" customFormat="1" ht="10.199999999999999">
      <c r="B4018" s="87"/>
      <c r="C4018" s="87"/>
      <c r="D4018" s="89"/>
      <c r="R4018" s="89"/>
      <c r="S4018" s="89"/>
      <c r="T4018" s="89"/>
    </row>
    <row r="4019" spans="2:20" s="86" customFormat="1" ht="10.199999999999999">
      <c r="B4019" s="87"/>
      <c r="C4019" s="87"/>
      <c r="D4019" s="89"/>
      <c r="R4019" s="89"/>
      <c r="S4019" s="89"/>
      <c r="T4019" s="89"/>
    </row>
    <row r="4020" spans="2:20" s="86" customFormat="1" ht="10.199999999999999">
      <c r="B4020" s="87"/>
      <c r="C4020" s="87"/>
      <c r="D4020" s="89"/>
      <c r="R4020" s="89"/>
      <c r="S4020" s="89"/>
      <c r="T4020" s="89"/>
    </row>
    <row r="4021" spans="2:20" s="86" customFormat="1" ht="10.199999999999999">
      <c r="B4021" s="87"/>
      <c r="C4021" s="87"/>
      <c r="D4021" s="89"/>
      <c r="R4021" s="89"/>
      <c r="S4021" s="89"/>
      <c r="T4021" s="89"/>
    </row>
    <row r="4022" spans="2:20" s="86" customFormat="1" ht="10.199999999999999">
      <c r="B4022" s="87"/>
      <c r="C4022" s="87"/>
      <c r="D4022" s="89"/>
      <c r="R4022" s="89"/>
      <c r="S4022" s="89"/>
      <c r="T4022" s="89"/>
    </row>
    <row r="4023" spans="2:20" s="86" customFormat="1" ht="10.199999999999999">
      <c r="B4023" s="87"/>
      <c r="C4023" s="87"/>
      <c r="D4023" s="89"/>
      <c r="R4023" s="89"/>
      <c r="S4023" s="89"/>
      <c r="T4023" s="89"/>
    </row>
    <row r="4024" spans="2:20" s="86" customFormat="1" ht="10.199999999999999">
      <c r="B4024" s="87"/>
      <c r="C4024" s="87"/>
      <c r="D4024" s="89"/>
      <c r="R4024" s="89"/>
      <c r="S4024" s="89"/>
      <c r="T4024" s="89"/>
    </row>
    <row r="4025" spans="2:20" s="86" customFormat="1" ht="10.199999999999999">
      <c r="B4025" s="87"/>
      <c r="C4025" s="87"/>
      <c r="D4025" s="89"/>
      <c r="R4025" s="89"/>
      <c r="S4025" s="89"/>
      <c r="T4025" s="89"/>
    </row>
    <row r="4026" spans="2:20" s="86" customFormat="1" ht="10.199999999999999">
      <c r="B4026" s="87"/>
      <c r="C4026" s="87"/>
      <c r="D4026" s="89"/>
      <c r="R4026" s="89"/>
      <c r="S4026" s="89"/>
      <c r="T4026" s="89"/>
    </row>
    <row r="4027" spans="2:20" s="86" customFormat="1" ht="10.199999999999999">
      <c r="B4027" s="87"/>
      <c r="C4027" s="87"/>
      <c r="D4027" s="89"/>
      <c r="R4027" s="89"/>
      <c r="S4027" s="89"/>
      <c r="T4027" s="89"/>
    </row>
    <row r="4028" spans="2:20" s="86" customFormat="1" ht="10.199999999999999">
      <c r="B4028" s="87"/>
      <c r="C4028" s="87"/>
      <c r="D4028" s="89"/>
      <c r="R4028" s="89"/>
      <c r="S4028" s="89"/>
      <c r="T4028" s="89"/>
    </row>
    <row r="4029" spans="2:20" s="86" customFormat="1" ht="10.199999999999999">
      <c r="B4029" s="87"/>
      <c r="C4029" s="87"/>
      <c r="D4029" s="89"/>
      <c r="R4029" s="89"/>
      <c r="S4029" s="89"/>
      <c r="T4029" s="89"/>
    </row>
    <row r="4030" spans="2:20" s="86" customFormat="1" ht="10.199999999999999">
      <c r="B4030" s="87"/>
      <c r="C4030" s="87"/>
      <c r="D4030" s="89"/>
      <c r="R4030" s="89"/>
      <c r="S4030" s="89"/>
      <c r="T4030" s="89"/>
    </row>
    <row r="4031" spans="2:20" s="86" customFormat="1" ht="10.199999999999999">
      <c r="B4031" s="87"/>
      <c r="C4031" s="87"/>
      <c r="D4031" s="89"/>
      <c r="R4031" s="89"/>
      <c r="S4031" s="89"/>
      <c r="T4031" s="89"/>
    </row>
    <row r="4032" spans="2:20" s="86" customFormat="1" ht="10.199999999999999">
      <c r="B4032" s="87"/>
      <c r="C4032" s="87"/>
      <c r="D4032" s="89"/>
      <c r="R4032" s="89"/>
      <c r="S4032" s="89"/>
      <c r="T4032" s="89"/>
    </row>
    <row r="4033" spans="2:20" s="86" customFormat="1" ht="10.199999999999999">
      <c r="B4033" s="87"/>
      <c r="C4033" s="87"/>
      <c r="D4033" s="89"/>
      <c r="R4033" s="89"/>
      <c r="S4033" s="89"/>
      <c r="T4033" s="89"/>
    </row>
    <row r="4034" spans="2:20" s="86" customFormat="1" ht="10.199999999999999">
      <c r="B4034" s="87"/>
      <c r="C4034" s="87"/>
      <c r="D4034" s="89"/>
      <c r="R4034" s="89"/>
      <c r="S4034" s="89"/>
      <c r="T4034" s="89"/>
    </row>
    <row r="4035" spans="2:20" s="86" customFormat="1" ht="10.199999999999999">
      <c r="B4035" s="87"/>
      <c r="C4035" s="87"/>
      <c r="D4035" s="89"/>
      <c r="R4035" s="89"/>
      <c r="S4035" s="89"/>
      <c r="T4035" s="89"/>
    </row>
    <row r="4036" spans="2:20" s="86" customFormat="1" ht="10.199999999999999">
      <c r="B4036" s="87"/>
      <c r="C4036" s="87"/>
      <c r="D4036" s="89"/>
      <c r="R4036" s="89"/>
      <c r="S4036" s="89"/>
      <c r="T4036" s="89"/>
    </row>
    <row r="4037" spans="2:20" s="86" customFormat="1" ht="10.199999999999999">
      <c r="B4037" s="87"/>
      <c r="C4037" s="87"/>
      <c r="D4037" s="89"/>
      <c r="R4037" s="89"/>
      <c r="S4037" s="89"/>
      <c r="T4037" s="89"/>
    </row>
    <row r="4038" spans="2:20" s="86" customFormat="1" ht="10.199999999999999">
      <c r="B4038" s="87"/>
      <c r="C4038" s="87"/>
      <c r="D4038" s="89"/>
      <c r="R4038" s="89"/>
      <c r="S4038" s="89"/>
      <c r="T4038" s="89"/>
    </row>
    <row r="4039" spans="2:20" s="86" customFormat="1" ht="10.199999999999999">
      <c r="B4039" s="87"/>
      <c r="C4039" s="87"/>
      <c r="D4039" s="89"/>
      <c r="R4039" s="89"/>
      <c r="S4039" s="89"/>
      <c r="T4039" s="89"/>
    </row>
    <row r="4040" spans="2:20" s="86" customFormat="1" ht="10.199999999999999">
      <c r="B4040" s="87"/>
      <c r="C4040" s="87"/>
      <c r="D4040" s="89"/>
      <c r="R4040" s="89"/>
      <c r="S4040" s="89"/>
      <c r="T4040" s="89"/>
    </row>
    <row r="4041" spans="2:20" s="86" customFormat="1" ht="10.199999999999999">
      <c r="B4041" s="87"/>
      <c r="C4041" s="87"/>
      <c r="D4041" s="89"/>
      <c r="R4041" s="89"/>
      <c r="S4041" s="89"/>
      <c r="T4041" s="89"/>
    </row>
    <row r="4042" spans="2:20" s="86" customFormat="1" ht="10.199999999999999">
      <c r="B4042" s="87"/>
      <c r="C4042" s="87"/>
      <c r="D4042" s="89"/>
      <c r="R4042" s="89"/>
      <c r="S4042" s="89"/>
      <c r="T4042" s="89"/>
    </row>
    <row r="4043" spans="2:20" s="86" customFormat="1" ht="10.199999999999999">
      <c r="B4043" s="87"/>
      <c r="C4043" s="87"/>
      <c r="D4043" s="89"/>
      <c r="R4043" s="89"/>
      <c r="S4043" s="89"/>
      <c r="T4043" s="89"/>
    </row>
    <row r="4044" spans="2:20" s="86" customFormat="1" ht="10.199999999999999">
      <c r="B4044" s="87"/>
      <c r="C4044" s="87"/>
      <c r="D4044" s="89"/>
      <c r="R4044" s="89"/>
      <c r="S4044" s="89"/>
      <c r="T4044" s="89"/>
    </row>
    <row r="4045" spans="2:20" s="86" customFormat="1" ht="10.199999999999999">
      <c r="B4045" s="87"/>
      <c r="C4045" s="87"/>
      <c r="D4045" s="89"/>
      <c r="R4045" s="89"/>
      <c r="S4045" s="89"/>
      <c r="T4045" s="89"/>
    </row>
    <row r="4046" spans="2:20" s="86" customFormat="1" ht="10.199999999999999">
      <c r="B4046" s="87"/>
      <c r="C4046" s="87"/>
      <c r="D4046" s="89"/>
      <c r="R4046" s="89"/>
      <c r="S4046" s="89"/>
      <c r="T4046" s="89"/>
    </row>
    <row r="4047" spans="2:20" s="86" customFormat="1" ht="10.199999999999999">
      <c r="B4047" s="87"/>
      <c r="C4047" s="87"/>
      <c r="D4047" s="89"/>
      <c r="R4047" s="89"/>
      <c r="S4047" s="89"/>
      <c r="T4047" s="89"/>
    </row>
    <row r="4048" spans="2:20" s="86" customFormat="1" ht="10.199999999999999">
      <c r="B4048" s="87"/>
      <c r="C4048" s="87"/>
      <c r="D4048" s="89"/>
      <c r="R4048" s="89"/>
      <c r="S4048" s="89"/>
      <c r="T4048" s="89"/>
    </row>
    <row r="4049" spans="2:20" s="86" customFormat="1" ht="10.199999999999999">
      <c r="B4049" s="87"/>
      <c r="C4049" s="87"/>
      <c r="D4049" s="89"/>
      <c r="R4049" s="89"/>
      <c r="S4049" s="89"/>
      <c r="T4049" s="89"/>
    </row>
    <row r="4050" spans="2:20" s="86" customFormat="1" ht="10.199999999999999">
      <c r="B4050" s="87"/>
      <c r="C4050" s="87"/>
      <c r="D4050" s="89"/>
      <c r="R4050" s="89"/>
      <c r="S4050" s="89"/>
      <c r="T4050" s="89"/>
    </row>
    <row r="4051" spans="2:20" s="86" customFormat="1" ht="10.199999999999999">
      <c r="B4051" s="87"/>
      <c r="C4051" s="87"/>
      <c r="D4051" s="89"/>
      <c r="R4051" s="89"/>
      <c r="S4051" s="89"/>
      <c r="T4051" s="89"/>
    </row>
    <row r="4052" spans="2:20" s="86" customFormat="1" ht="10.199999999999999">
      <c r="B4052" s="87"/>
      <c r="C4052" s="87"/>
      <c r="D4052" s="89"/>
      <c r="R4052" s="89"/>
      <c r="S4052" s="89"/>
      <c r="T4052" s="89"/>
    </row>
    <row r="4053" spans="2:20" s="86" customFormat="1" ht="10.199999999999999">
      <c r="B4053" s="87"/>
      <c r="C4053" s="87"/>
      <c r="D4053" s="89"/>
      <c r="R4053" s="89"/>
      <c r="S4053" s="89"/>
      <c r="T4053" s="89"/>
    </row>
    <row r="4054" spans="2:20" s="86" customFormat="1" ht="10.199999999999999">
      <c r="B4054" s="87"/>
      <c r="C4054" s="87"/>
      <c r="D4054" s="89"/>
      <c r="R4054" s="89"/>
      <c r="S4054" s="89"/>
      <c r="T4054" s="89"/>
    </row>
    <row r="4055" spans="2:20" s="86" customFormat="1" ht="10.199999999999999">
      <c r="B4055" s="87"/>
      <c r="C4055" s="87"/>
      <c r="D4055" s="89"/>
      <c r="R4055" s="89"/>
      <c r="S4055" s="89"/>
      <c r="T4055" s="89"/>
    </row>
    <row r="4056" spans="2:20" s="86" customFormat="1" ht="10.199999999999999">
      <c r="B4056" s="87"/>
      <c r="C4056" s="87"/>
      <c r="D4056" s="89"/>
      <c r="R4056" s="89"/>
      <c r="S4056" s="89"/>
      <c r="T4056" s="89"/>
    </row>
    <row r="4057" spans="2:20" s="86" customFormat="1" ht="10.199999999999999">
      <c r="B4057" s="87"/>
      <c r="C4057" s="87"/>
      <c r="D4057" s="89"/>
      <c r="R4057" s="89"/>
      <c r="S4057" s="89"/>
      <c r="T4057" s="89"/>
    </row>
    <row r="4058" spans="2:20" s="86" customFormat="1" ht="10.199999999999999">
      <c r="B4058" s="87"/>
      <c r="C4058" s="87"/>
      <c r="D4058" s="89"/>
      <c r="R4058" s="89"/>
      <c r="S4058" s="89"/>
      <c r="T4058" s="89"/>
    </row>
    <row r="4059" spans="2:20" s="86" customFormat="1" ht="10.199999999999999">
      <c r="B4059" s="87"/>
      <c r="C4059" s="87"/>
      <c r="D4059" s="89"/>
      <c r="R4059" s="89"/>
      <c r="S4059" s="89"/>
      <c r="T4059" s="89"/>
    </row>
    <row r="4060" spans="2:20" s="86" customFormat="1" ht="10.199999999999999">
      <c r="B4060" s="87"/>
      <c r="C4060" s="87"/>
      <c r="D4060" s="89"/>
      <c r="R4060" s="89"/>
      <c r="S4060" s="89"/>
      <c r="T4060" s="89"/>
    </row>
    <row r="4061" spans="2:20" s="86" customFormat="1" ht="10.199999999999999">
      <c r="B4061" s="87"/>
      <c r="C4061" s="87"/>
      <c r="D4061" s="89"/>
      <c r="R4061" s="89"/>
      <c r="S4061" s="89"/>
      <c r="T4061" s="89"/>
    </row>
    <row r="4062" spans="2:20" s="86" customFormat="1" ht="10.199999999999999">
      <c r="B4062" s="87"/>
      <c r="C4062" s="87"/>
      <c r="D4062" s="89"/>
      <c r="R4062" s="89"/>
      <c r="S4062" s="89"/>
      <c r="T4062" s="89"/>
    </row>
    <row r="4063" spans="2:20" s="86" customFormat="1" ht="10.199999999999999">
      <c r="B4063" s="87"/>
      <c r="C4063" s="87"/>
      <c r="D4063" s="89"/>
      <c r="R4063" s="89"/>
      <c r="S4063" s="89"/>
      <c r="T4063" s="89"/>
    </row>
    <row r="4064" spans="2:20" s="86" customFormat="1" ht="10.199999999999999">
      <c r="B4064" s="87"/>
      <c r="C4064" s="87"/>
      <c r="D4064" s="89"/>
      <c r="R4064" s="89"/>
      <c r="S4064" s="89"/>
      <c r="T4064" s="89"/>
    </row>
    <row r="4065" spans="2:20" s="86" customFormat="1" ht="10.199999999999999">
      <c r="B4065" s="87"/>
      <c r="C4065" s="87"/>
      <c r="D4065" s="89"/>
      <c r="R4065" s="89"/>
      <c r="S4065" s="89"/>
      <c r="T4065" s="89"/>
    </row>
    <row r="4066" spans="2:20" s="86" customFormat="1" ht="10.199999999999999">
      <c r="B4066" s="87"/>
      <c r="C4066" s="87"/>
      <c r="D4066" s="89"/>
      <c r="R4066" s="89"/>
      <c r="S4066" s="89"/>
      <c r="T4066" s="89"/>
    </row>
    <row r="4067" spans="2:20" s="86" customFormat="1" ht="10.199999999999999">
      <c r="B4067" s="87"/>
      <c r="C4067" s="87"/>
      <c r="D4067" s="89"/>
      <c r="R4067" s="89"/>
      <c r="S4067" s="89"/>
      <c r="T4067" s="89"/>
    </row>
    <row r="4068" spans="2:20" s="86" customFormat="1" ht="10.199999999999999">
      <c r="B4068" s="87"/>
      <c r="C4068" s="87"/>
      <c r="D4068" s="89"/>
      <c r="R4068" s="89"/>
      <c r="S4068" s="89"/>
      <c r="T4068" s="89"/>
    </row>
    <row r="4069" spans="2:20" s="86" customFormat="1" ht="10.199999999999999">
      <c r="B4069" s="87"/>
      <c r="C4069" s="87"/>
      <c r="D4069" s="89"/>
      <c r="R4069" s="89"/>
      <c r="S4069" s="89"/>
      <c r="T4069" s="89"/>
    </row>
    <row r="4070" spans="2:20" s="86" customFormat="1" ht="10.199999999999999">
      <c r="B4070" s="87"/>
      <c r="C4070" s="87"/>
      <c r="D4070" s="89"/>
      <c r="R4070" s="89"/>
      <c r="S4070" s="89"/>
      <c r="T4070" s="89"/>
    </row>
    <row r="4071" spans="2:20" s="86" customFormat="1" ht="10.199999999999999">
      <c r="B4071" s="87"/>
      <c r="C4071" s="87"/>
      <c r="D4071" s="89"/>
      <c r="R4071" s="89"/>
      <c r="S4071" s="89"/>
      <c r="T4071" s="89"/>
    </row>
    <row r="4072" spans="2:20" s="86" customFormat="1" ht="10.199999999999999">
      <c r="B4072" s="87"/>
      <c r="C4072" s="87"/>
      <c r="D4072" s="89"/>
      <c r="R4072" s="89"/>
      <c r="S4072" s="89"/>
      <c r="T4072" s="89"/>
    </row>
    <row r="4073" spans="2:20" s="86" customFormat="1" ht="10.199999999999999">
      <c r="B4073" s="87"/>
      <c r="C4073" s="87"/>
      <c r="D4073" s="89"/>
      <c r="R4073" s="89"/>
      <c r="S4073" s="89"/>
      <c r="T4073" s="89"/>
    </row>
    <row r="4074" spans="2:20" s="86" customFormat="1" ht="10.199999999999999">
      <c r="B4074" s="87"/>
      <c r="C4074" s="87"/>
      <c r="D4074" s="89"/>
      <c r="R4074" s="89"/>
      <c r="S4074" s="89"/>
      <c r="T4074" s="89"/>
    </row>
    <row r="4075" spans="2:20" s="86" customFormat="1" ht="10.199999999999999">
      <c r="B4075" s="87"/>
      <c r="C4075" s="87"/>
      <c r="D4075" s="89"/>
      <c r="R4075" s="89"/>
      <c r="S4075" s="89"/>
      <c r="T4075" s="89"/>
    </row>
    <row r="4076" spans="2:20" s="86" customFormat="1" ht="10.199999999999999">
      <c r="B4076" s="87"/>
      <c r="C4076" s="87"/>
      <c r="D4076" s="89"/>
      <c r="R4076" s="89"/>
      <c r="S4076" s="89"/>
      <c r="T4076" s="89"/>
    </row>
    <row r="4077" spans="2:20" s="86" customFormat="1" ht="10.199999999999999">
      <c r="B4077" s="87"/>
      <c r="C4077" s="87"/>
      <c r="D4077" s="89"/>
      <c r="R4077" s="89"/>
      <c r="S4077" s="89"/>
      <c r="T4077" s="89"/>
    </row>
    <row r="4078" spans="2:20" s="86" customFormat="1" ht="10.199999999999999">
      <c r="B4078" s="87"/>
      <c r="C4078" s="87"/>
      <c r="D4078" s="89"/>
      <c r="R4078" s="89"/>
      <c r="S4078" s="89"/>
      <c r="T4078" s="89"/>
    </row>
    <row r="4079" spans="2:20" s="86" customFormat="1" ht="10.199999999999999">
      <c r="B4079" s="87"/>
      <c r="C4079" s="87"/>
      <c r="D4079" s="89"/>
      <c r="R4079" s="89"/>
      <c r="S4079" s="89"/>
      <c r="T4079" s="89"/>
    </row>
    <row r="4080" spans="2:20" s="86" customFormat="1" ht="10.199999999999999">
      <c r="B4080" s="87"/>
      <c r="C4080" s="87"/>
      <c r="D4080" s="89"/>
      <c r="R4080" s="89"/>
      <c r="S4080" s="89"/>
      <c r="T4080" s="89"/>
    </row>
    <row r="4081" spans="2:20" s="86" customFormat="1" ht="10.199999999999999">
      <c r="B4081" s="87"/>
      <c r="C4081" s="87"/>
      <c r="D4081" s="89"/>
      <c r="R4081" s="89"/>
      <c r="S4081" s="89"/>
      <c r="T4081" s="89"/>
    </row>
    <row r="4082" spans="2:20" s="86" customFormat="1" ht="10.199999999999999">
      <c r="B4082" s="87"/>
      <c r="C4082" s="87"/>
      <c r="D4082" s="89"/>
      <c r="R4082" s="89"/>
      <c r="S4082" s="89"/>
      <c r="T4082" s="89"/>
    </row>
    <row r="4083" spans="2:20" s="86" customFormat="1" ht="10.199999999999999">
      <c r="B4083" s="87"/>
      <c r="C4083" s="87"/>
      <c r="D4083" s="89"/>
      <c r="R4083" s="89"/>
      <c r="S4083" s="89"/>
      <c r="T4083" s="89"/>
    </row>
    <row r="4084" spans="2:20" s="86" customFormat="1" ht="10.199999999999999">
      <c r="B4084" s="87"/>
      <c r="C4084" s="87"/>
      <c r="D4084" s="89"/>
      <c r="R4084" s="89"/>
      <c r="S4084" s="89"/>
      <c r="T4084" s="89"/>
    </row>
    <row r="4085" spans="2:20" s="86" customFormat="1" ht="10.199999999999999">
      <c r="B4085" s="87"/>
      <c r="C4085" s="87"/>
      <c r="D4085" s="89"/>
      <c r="R4085" s="89"/>
      <c r="S4085" s="89"/>
      <c r="T4085" s="89"/>
    </row>
    <row r="4086" spans="2:20" s="86" customFormat="1" ht="10.199999999999999">
      <c r="B4086" s="87"/>
      <c r="C4086" s="87"/>
      <c r="D4086" s="89"/>
      <c r="R4086" s="89"/>
      <c r="S4086" s="89"/>
      <c r="T4086" s="89"/>
    </row>
    <row r="4087" spans="2:20" s="86" customFormat="1" ht="10.199999999999999">
      <c r="B4087" s="87"/>
      <c r="C4087" s="87"/>
      <c r="D4087" s="89"/>
      <c r="R4087" s="89"/>
      <c r="S4087" s="89"/>
      <c r="T4087" s="89"/>
    </row>
    <row r="4088" spans="2:20" s="86" customFormat="1" ht="10.199999999999999">
      <c r="B4088" s="87"/>
      <c r="C4088" s="87"/>
      <c r="D4088" s="89"/>
      <c r="R4088" s="89"/>
      <c r="S4088" s="89"/>
      <c r="T4088" s="89"/>
    </row>
    <row r="4089" spans="2:20" s="86" customFormat="1" ht="10.199999999999999">
      <c r="B4089" s="87"/>
      <c r="C4089" s="87"/>
      <c r="D4089" s="89"/>
      <c r="R4089" s="89"/>
      <c r="S4089" s="89"/>
      <c r="T4089" s="89"/>
    </row>
    <row r="4090" spans="2:20" s="86" customFormat="1" ht="10.199999999999999">
      <c r="B4090" s="87"/>
      <c r="C4090" s="87"/>
      <c r="D4090" s="89"/>
      <c r="R4090" s="89"/>
      <c r="S4090" s="89"/>
      <c r="T4090" s="89"/>
    </row>
    <row r="4091" spans="2:20" s="86" customFormat="1" ht="10.199999999999999">
      <c r="B4091" s="87"/>
      <c r="C4091" s="87"/>
      <c r="D4091" s="89"/>
      <c r="R4091" s="89"/>
      <c r="S4091" s="89"/>
      <c r="T4091" s="89"/>
    </row>
    <row r="4092" spans="2:20" s="86" customFormat="1" ht="10.199999999999999">
      <c r="B4092" s="87"/>
      <c r="C4092" s="87"/>
      <c r="D4092" s="89"/>
      <c r="R4092" s="89"/>
      <c r="S4092" s="89"/>
      <c r="T4092" s="89"/>
    </row>
    <row r="4093" spans="2:20" s="86" customFormat="1" ht="10.199999999999999">
      <c r="B4093" s="87"/>
      <c r="C4093" s="87"/>
      <c r="D4093" s="89"/>
      <c r="R4093" s="89"/>
      <c r="S4093" s="89"/>
      <c r="T4093" s="89"/>
    </row>
    <row r="4094" spans="2:20" s="86" customFormat="1" ht="10.199999999999999">
      <c r="B4094" s="87"/>
      <c r="C4094" s="87"/>
      <c r="D4094" s="89"/>
      <c r="R4094" s="89"/>
      <c r="S4094" s="89"/>
      <c r="T4094" s="89"/>
    </row>
    <row r="4095" spans="2:20" s="86" customFormat="1" ht="10.199999999999999">
      <c r="B4095" s="87"/>
      <c r="C4095" s="87"/>
      <c r="D4095" s="89"/>
      <c r="R4095" s="89"/>
      <c r="S4095" s="89"/>
      <c r="T4095" s="89"/>
    </row>
    <row r="4096" spans="2:20" s="86" customFormat="1" ht="10.199999999999999">
      <c r="B4096" s="87"/>
      <c r="C4096" s="87"/>
      <c r="D4096" s="89"/>
      <c r="R4096" s="89"/>
      <c r="S4096" s="89"/>
      <c r="T4096" s="89"/>
    </row>
    <row r="4097" spans="2:20" s="86" customFormat="1" ht="10.199999999999999">
      <c r="B4097" s="87"/>
      <c r="C4097" s="87"/>
      <c r="D4097" s="89"/>
      <c r="R4097" s="89"/>
      <c r="S4097" s="89"/>
      <c r="T4097" s="89"/>
    </row>
    <row r="4098" spans="2:20" s="86" customFormat="1" ht="10.199999999999999">
      <c r="B4098" s="87"/>
      <c r="C4098" s="87"/>
      <c r="D4098" s="89"/>
      <c r="R4098" s="89"/>
      <c r="S4098" s="89"/>
      <c r="T4098" s="89"/>
    </row>
    <row r="4099" spans="2:20" s="86" customFormat="1" ht="10.199999999999999">
      <c r="B4099" s="87"/>
      <c r="C4099" s="87"/>
      <c r="D4099" s="89"/>
      <c r="R4099" s="89"/>
      <c r="S4099" s="89"/>
      <c r="T4099" s="89"/>
    </row>
    <row r="4100" spans="2:20" s="86" customFormat="1" ht="10.199999999999999">
      <c r="B4100" s="87"/>
      <c r="C4100" s="87"/>
      <c r="D4100" s="89"/>
      <c r="R4100" s="89"/>
      <c r="S4100" s="89"/>
      <c r="T4100" s="89"/>
    </row>
    <row r="4101" spans="2:20" s="86" customFormat="1" ht="10.199999999999999">
      <c r="B4101" s="87"/>
      <c r="C4101" s="87"/>
      <c r="D4101" s="89"/>
      <c r="R4101" s="89"/>
      <c r="S4101" s="89"/>
      <c r="T4101" s="89"/>
    </row>
    <row r="4102" spans="2:20" s="86" customFormat="1" ht="10.199999999999999">
      <c r="B4102" s="87"/>
      <c r="C4102" s="87"/>
      <c r="D4102" s="89"/>
      <c r="R4102" s="89"/>
      <c r="S4102" s="89"/>
      <c r="T4102" s="89"/>
    </row>
    <row r="4103" spans="2:20" s="86" customFormat="1" ht="10.199999999999999">
      <c r="B4103" s="87"/>
      <c r="C4103" s="87"/>
      <c r="D4103" s="89"/>
      <c r="R4103" s="89"/>
      <c r="S4103" s="89"/>
      <c r="T4103" s="89"/>
    </row>
    <row r="4104" spans="2:20" s="86" customFormat="1" ht="10.199999999999999">
      <c r="B4104" s="87"/>
      <c r="C4104" s="87"/>
      <c r="D4104" s="89"/>
      <c r="R4104" s="89"/>
      <c r="S4104" s="89"/>
      <c r="T4104" s="89"/>
    </row>
    <row r="4105" spans="2:20" s="86" customFormat="1" ht="10.199999999999999">
      <c r="B4105" s="87"/>
      <c r="C4105" s="87"/>
      <c r="D4105" s="89"/>
      <c r="R4105" s="89"/>
      <c r="S4105" s="89"/>
      <c r="T4105" s="89"/>
    </row>
    <row r="4106" spans="2:20" s="86" customFormat="1" ht="10.199999999999999">
      <c r="B4106" s="87"/>
      <c r="C4106" s="87"/>
      <c r="D4106" s="89"/>
      <c r="R4106" s="89"/>
      <c r="S4106" s="89"/>
      <c r="T4106" s="89"/>
    </row>
    <row r="4107" spans="2:20" s="86" customFormat="1" ht="10.199999999999999">
      <c r="B4107" s="87"/>
      <c r="C4107" s="87"/>
      <c r="D4107" s="89"/>
      <c r="R4107" s="89"/>
      <c r="S4107" s="89"/>
      <c r="T4107" s="89"/>
    </row>
    <row r="4108" spans="2:20" s="86" customFormat="1" ht="10.199999999999999">
      <c r="B4108" s="87"/>
      <c r="C4108" s="87"/>
      <c r="D4108" s="89"/>
      <c r="R4108" s="89"/>
      <c r="S4108" s="89"/>
      <c r="T4108" s="89"/>
    </row>
    <row r="4109" spans="2:20" s="86" customFormat="1" ht="10.199999999999999">
      <c r="B4109" s="87"/>
      <c r="C4109" s="87"/>
      <c r="D4109" s="89"/>
      <c r="R4109" s="89"/>
      <c r="S4109" s="89"/>
      <c r="T4109" s="89"/>
    </row>
    <row r="4110" spans="2:20" s="86" customFormat="1" ht="10.199999999999999">
      <c r="B4110" s="87"/>
      <c r="C4110" s="87"/>
      <c r="D4110" s="89"/>
      <c r="R4110" s="89"/>
      <c r="S4110" s="89"/>
      <c r="T4110" s="89"/>
    </row>
    <row r="4111" spans="2:20" s="86" customFormat="1" ht="10.199999999999999">
      <c r="B4111" s="87"/>
      <c r="C4111" s="87"/>
      <c r="D4111" s="89"/>
      <c r="R4111" s="89"/>
      <c r="S4111" s="89"/>
      <c r="T4111" s="89"/>
    </row>
    <row r="4112" spans="2:20" s="86" customFormat="1" ht="10.199999999999999">
      <c r="B4112" s="87"/>
      <c r="C4112" s="87"/>
      <c r="D4112" s="89"/>
      <c r="R4112" s="89"/>
      <c r="S4112" s="89"/>
      <c r="T4112" s="89"/>
    </row>
    <row r="4113" spans="2:20" s="86" customFormat="1" ht="10.199999999999999">
      <c r="B4113" s="87"/>
      <c r="C4113" s="87"/>
      <c r="D4113" s="89"/>
      <c r="R4113" s="89"/>
      <c r="S4113" s="89"/>
      <c r="T4113" s="89"/>
    </row>
    <row r="4114" spans="2:20" s="86" customFormat="1" ht="10.199999999999999">
      <c r="B4114" s="87"/>
      <c r="C4114" s="87"/>
      <c r="D4114" s="89"/>
      <c r="R4114" s="89"/>
      <c r="S4114" s="89"/>
      <c r="T4114" s="89"/>
    </row>
    <row r="4115" spans="2:20" s="86" customFormat="1" ht="10.199999999999999">
      <c r="B4115" s="87"/>
      <c r="C4115" s="87"/>
      <c r="D4115" s="89"/>
      <c r="R4115" s="89"/>
      <c r="S4115" s="89"/>
      <c r="T4115" s="89"/>
    </row>
    <row r="4116" spans="2:20" s="86" customFormat="1" ht="10.199999999999999">
      <c r="B4116" s="87"/>
      <c r="C4116" s="87"/>
      <c r="D4116" s="89"/>
      <c r="R4116" s="89"/>
      <c r="S4116" s="89"/>
      <c r="T4116" s="89"/>
    </row>
    <row r="4117" spans="2:20" s="86" customFormat="1" ht="10.199999999999999">
      <c r="B4117" s="87"/>
      <c r="C4117" s="87"/>
      <c r="D4117" s="89"/>
      <c r="R4117" s="89"/>
      <c r="S4117" s="89"/>
      <c r="T4117" s="89"/>
    </row>
    <row r="4118" spans="2:20" s="86" customFormat="1" ht="10.199999999999999">
      <c r="B4118" s="87"/>
      <c r="C4118" s="87"/>
      <c r="D4118" s="89"/>
      <c r="R4118" s="89"/>
      <c r="S4118" s="89"/>
      <c r="T4118" s="89"/>
    </row>
    <row r="4119" spans="2:20" s="86" customFormat="1" ht="10.199999999999999">
      <c r="B4119" s="87"/>
      <c r="C4119" s="87"/>
      <c r="D4119" s="89"/>
      <c r="R4119" s="89"/>
      <c r="S4119" s="89"/>
      <c r="T4119" s="89"/>
    </row>
    <row r="4120" spans="2:20" s="86" customFormat="1" ht="10.199999999999999">
      <c r="B4120" s="87"/>
      <c r="C4120" s="87"/>
      <c r="D4120" s="89"/>
      <c r="R4120" s="89"/>
      <c r="S4120" s="89"/>
      <c r="T4120" s="89"/>
    </row>
    <row r="4121" spans="2:20" s="86" customFormat="1" ht="10.199999999999999">
      <c r="B4121" s="87"/>
      <c r="C4121" s="87"/>
      <c r="D4121" s="89"/>
      <c r="R4121" s="89"/>
      <c r="S4121" s="89"/>
      <c r="T4121" s="89"/>
    </row>
    <row r="4122" spans="2:20" s="86" customFormat="1" ht="10.199999999999999">
      <c r="B4122" s="87"/>
      <c r="C4122" s="87"/>
      <c r="D4122" s="89"/>
      <c r="R4122" s="89"/>
      <c r="S4122" s="89"/>
      <c r="T4122" s="89"/>
    </row>
    <row r="4123" spans="2:20" s="86" customFormat="1" ht="10.199999999999999">
      <c r="B4123" s="87"/>
      <c r="C4123" s="87"/>
      <c r="D4123" s="89"/>
      <c r="R4123" s="89"/>
      <c r="S4123" s="89"/>
      <c r="T4123" s="89"/>
    </row>
    <row r="4124" spans="2:20" s="86" customFormat="1" ht="10.199999999999999">
      <c r="B4124" s="87"/>
      <c r="C4124" s="87"/>
      <c r="D4124" s="89"/>
      <c r="R4124" s="89"/>
      <c r="S4124" s="89"/>
      <c r="T4124" s="89"/>
    </row>
    <row r="4125" spans="2:20" s="86" customFormat="1" ht="10.199999999999999">
      <c r="B4125" s="87"/>
      <c r="C4125" s="87"/>
      <c r="D4125" s="89"/>
      <c r="R4125" s="89"/>
      <c r="S4125" s="89"/>
      <c r="T4125" s="89"/>
    </row>
    <row r="4126" spans="2:20" s="86" customFormat="1" ht="10.199999999999999">
      <c r="B4126" s="87"/>
      <c r="C4126" s="87"/>
      <c r="D4126" s="89"/>
      <c r="R4126" s="89"/>
      <c r="S4126" s="89"/>
      <c r="T4126" s="89"/>
    </row>
    <row r="4127" spans="2:20" s="86" customFormat="1" ht="10.199999999999999">
      <c r="B4127" s="87"/>
      <c r="C4127" s="87"/>
      <c r="D4127" s="89"/>
      <c r="R4127" s="89"/>
      <c r="S4127" s="89"/>
      <c r="T4127" s="89"/>
    </row>
    <row r="4128" spans="2:20" s="86" customFormat="1" ht="10.199999999999999">
      <c r="B4128" s="87"/>
      <c r="C4128" s="87"/>
      <c r="D4128" s="89"/>
      <c r="R4128" s="89"/>
      <c r="S4128" s="89"/>
      <c r="T4128" s="89"/>
    </row>
    <row r="4129" spans="2:20" s="86" customFormat="1" ht="10.199999999999999">
      <c r="B4129" s="87"/>
      <c r="C4129" s="87"/>
      <c r="D4129" s="89"/>
      <c r="R4129" s="89"/>
      <c r="S4129" s="89"/>
      <c r="T4129" s="89"/>
    </row>
    <row r="4130" spans="2:20" s="86" customFormat="1" ht="10.199999999999999">
      <c r="B4130" s="87"/>
      <c r="C4130" s="87"/>
      <c r="D4130" s="89"/>
      <c r="R4130" s="89"/>
      <c r="S4130" s="89"/>
      <c r="T4130" s="89"/>
    </row>
    <row r="4131" spans="2:20" s="86" customFormat="1" ht="10.199999999999999">
      <c r="B4131" s="87"/>
      <c r="C4131" s="87"/>
      <c r="D4131" s="89"/>
      <c r="R4131" s="89"/>
      <c r="S4131" s="89"/>
      <c r="T4131" s="89"/>
    </row>
    <row r="4132" spans="2:20" s="86" customFormat="1" ht="10.199999999999999">
      <c r="B4132" s="87"/>
      <c r="C4132" s="87"/>
      <c r="D4132" s="89"/>
      <c r="R4132" s="89"/>
      <c r="S4132" s="89"/>
      <c r="T4132" s="89"/>
    </row>
    <row r="4133" spans="2:20" s="86" customFormat="1" ht="10.199999999999999">
      <c r="B4133" s="87"/>
      <c r="C4133" s="87"/>
      <c r="D4133" s="89"/>
      <c r="R4133" s="89"/>
      <c r="S4133" s="89"/>
      <c r="T4133" s="89"/>
    </row>
    <row r="4134" spans="2:20" s="86" customFormat="1" ht="10.199999999999999">
      <c r="B4134" s="87"/>
      <c r="C4134" s="87"/>
      <c r="D4134" s="89"/>
      <c r="R4134" s="89"/>
      <c r="S4134" s="89"/>
      <c r="T4134" s="89"/>
    </row>
    <row r="4135" spans="2:20" s="86" customFormat="1" ht="10.199999999999999">
      <c r="B4135" s="87"/>
      <c r="C4135" s="87"/>
      <c r="D4135" s="89"/>
      <c r="R4135" s="89"/>
      <c r="S4135" s="89"/>
      <c r="T4135" s="89"/>
    </row>
    <row r="4136" spans="2:20" s="86" customFormat="1" ht="10.199999999999999">
      <c r="B4136" s="87"/>
      <c r="C4136" s="87"/>
      <c r="D4136" s="89"/>
      <c r="R4136" s="89"/>
      <c r="S4136" s="89"/>
      <c r="T4136" s="89"/>
    </row>
    <row r="4137" spans="2:20" s="86" customFormat="1" ht="10.199999999999999">
      <c r="B4137" s="87"/>
      <c r="C4137" s="87"/>
      <c r="D4137" s="89"/>
      <c r="R4137" s="89"/>
      <c r="S4137" s="89"/>
      <c r="T4137" s="89"/>
    </row>
    <row r="4138" spans="2:20" s="86" customFormat="1" ht="10.199999999999999">
      <c r="B4138" s="87"/>
      <c r="C4138" s="87"/>
      <c r="D4138" s="89"/>
      <c r="R4138" s="89"/>
      <c r="S4138" s="89"/>
      <c r="T4138" s="89"/>
    </row>
    <row r="4139" spans="2:20" s="86" customFormat="1" ht="10.199999999999999">
      <c r="B4139" s="87"/>
      <c r="C4139" s="87"/>
      <c r="D4139" s="89"/>
      <c r="R4139" s="89"/>
      <c r="S4139" s="89"/>
      <c r="T4139" s="89"/>
    </row>
    <row r="4140" spans="2:20" s="86" customFormat="1" ht="10.199999999999999">
      <c r="B4140" s="87"/>
      <c r="C4140" s="87"/>
      <c r="D4140" s="89"/>
      <c r="R4140" s="89"/>
      <c r="S4140" s="89"/>
      <c r="T4140" s="89"/>
    </row>
    <row r="4141" spans="2:20" s="86" customFormat="1" ht="10.199999999999999">
      <c r="B4141" s="87"/>
      <c r="C4141" s="87"/>
      <c r="D4141" s="89"/>
      <c r="R4141" s="89"/>
      <c r="S4141" s="89"/>
      <c r="T4141" s="89"/>
    </row>
    <row r="4142" spans="2:20" s="86" customFormat="1" ht="10.199999999999999">
      <c r="B4142" s="87"/>
      <c r="C4142" s="87"/>
      <c r="D4142" s="89"/>
      <c r="R4142" s="89"/>
      <c r="S4142" s="89"/>
      <c r="T4142" s="89"/>
    </row>
    <row r="4143" spans="2:20" s="86" customFormat="1" ht="10.199999999999999">
      <c r="B4143" s="87"/>
      <c r="C4143" s="87"/>
      <c r="D4143" s="89"/>
      <c r="R4143" s="89"/>
      <c r="S4143" s="89"/>
      <c r="T4143" s="89"/>
    </row>
    <row r="4144" spans="2:20" s="86" customFormat="1" ht="10.199999999999999">
      <c r="B4144" s="87"/>
      <c r="C4144" s="87"/>
      <c r="D4144" s="89"/>
      <c r="R4144" s="89"/>
      <c r="S4144" s="89"/>
      <c r="T4144" s="89"/>
    </row>
    <row r="4145" spans="2:20" s="86" customFormat="1" ht="10.199999999999999">
      <c r="B4145" s="87"/>
      <c r="C4145" s="87"/>
      <c r="D4145" s="89"/>
      <c r="R4145" s="89"/>
      <c r="S4145" s="89"/>
      <c r="T4145" s="89"/>
    </row>
    <row r="4146" spans="2:20" s="86" customFormat="1" ht="10.199999999999999">
      <c r="B4146" s="87"/>
      <c r="C4146" s="87"/>
      <c r="D4146" s="89"/>
      <c r="R4146" s="89"/>
      <c r="S4146" s="89"/>
      <c r="T4146" s="89"/>
    </row>
    <row r="4147" spans="2:20" s="86" customFormat="1" ht="10.199999999999999">
      <c r="B4147" s="87"/>
      <c r="C4147" s="87"/>
      <c r="D4147" s="89"/>
      <c r="R4147" s="89"/>
      <c r="S4147" s="89"/>
      <c r="T4147" s="89"/>
    </row>
    <row r="4148" spans="2:20" s="86" customFormat="1" ht="10.199999999999999">
      <c r="B4148" s="87"/>
      <c r="C4148" s="87"/>
      <c r="D4148" s="89"/>
      <c r="R4148" s="89"/>
      <c r="S4148" s="89"/>
      <c r="T4148" s="89"/>
    </row>
    <row r="4149" spans="2:20" s="86" customFormat="1" ht="10.199999999999999">
      <c r="B4149" s="87"/>
      <c r="C4149" s="87"/>
      <c r="D4149" s="89"/>
      <c r="R4149" s="89"/>
      <c r="S4149" s="89"/>
      <c r="T4149" s="89"/>
    </row>
    <row r="4150" spans="2:20" s="86" customFormat="1" ht="10.199999999999999">
      <c r="B4150" s="87"/>
      <c r="C4150" s="87"/>
      <c r="D4150" s="89"/>
      <c r="R4150" s="89"/>
      <c r="S4150" s="89"/>
      <c r="T4150" s="89"/>
    </row>
    <row r="4151" spans="2:20" s="86" customFormat="1" ht="10.199999999999999">
      <c r="B4151" s="87"/>
      <c r="C4151" s="87"/>
      <c r="D4151" s="89"/>
      <c r="R4151" s="89"/>
      <c r="S4151" s="89"/>
      <c r="T4151" s="89"/>
    </row>
    <row r="4152" spans="2:20" s="86" customFormat="1" ht="10.199999999999999">
      <c r="B4152" s="87"/>
      <c r="C4152" s="87"/>
      <c r="D4152" s="89"/>
      <c r="R4152" s="89"/>
      <c r="S4152" s="89"/>
      <c r="T4152" s="89"/>
    </row>
    <row r="4153" spans="2:20" s="86" customFormat="1" ht="10.199999999999999">
      <c r="B4153" s="87"/>
      <c r="C4153" s="87"/>
      <c r="D4153" s="89"/>
      <c r="R4153" s="89"/>
      <c r="S4153" s="89"/>
      <c r="T4153" s="89"/>
    </row>
    <row r="4154" spans="2:20" s="86" customFormat="1" ht="10.199999999999999">
      <c r="B4154" s="87"/>
      <c r="C4154" s="87"/>
      <c r="D4154" s="89"/>
      <c r="R4154" s="89"/>
      <c r="S4154" s="89"/>
      <c r="T4154" s="89"/>
    </row>
    <row r="4155" spans="2:20" s="86" customFormat="1" ht="10.199999999999999">
      <c r="B4155" s="87"/>
      <c r="C4155" s="87"/>
      <c r="D4155" s="89"/>
      <c r="R4155" s="89"/>
      <c r="S4155" s="89"/>
      <c r="T4155" s="89"/>
    </row>
    <row r="4156" spans="2:20" s="86" customFormat="1" ht="10.199999999999999">
      <c r="B4156" s="87"/>
      <c r="C4156" s="87"/>
      <c r="D4156" s="89"/>
      <c r="R4156" s="89"/>
      <c r="S4156" s="89"/>
      <c r="T4156" s="89"/>
    </row>
    <row r="4157" spans="2:20" s="86" customFormat="1" ht="10.199999999999999">
      <c r="B4157" s="87"/>
      <c r="C4157" s="87"/>
      <c r="D4157" s="89"/>
      <c r="R4157" s="89"/>
      <c r="S4157" s="89"/>
      <c r="T4157" s="89"/>
    </row>
    <row r="4158" spans="2:20" s="86" customFormat="1" ht="10.199999999999999">
      <c r="B4158" s="87"/>
      <c r="C4158" s="87"/>
      <c r="D4158" s="89"/>
      <c r="R4158" s="89"/>
      <c r="S4158" s="89"/>
      <c r="T4158" s="89"/>
    </row>
    <row r="4159" spans="2:20" s="86" customFormat="1" ht="10.199999999999999">
      <c r="B4159" s="87"/>
      <c r="C4159" s="87"/>
      <c r="D4159" s="89"/>
      <c r="R4159" s="89"/>
      <c r="S4159" s="89"/>
      <c r="T4159" s="89"/>
    </row>
    <row r="4160" spans="2:20" s="86" customFormat="1" ht="10.199999999999999">
      <c r="B4160" s="87"/>
      <c r="C4160" s="87"/>
      <c r="D4160" s="89"/>
      <c r="R4160" s="89"/>
      <c r="S4160" s="89"/>
      <c r="T4160" s="89"/>
    </row>
    <row r="4161" spans="2:20" s="86" customFormat="1" ht="10.199999999999999">
      <c r="B4161" s="87"/>
      <c r="C4161" s="87"/>
      <c r="D4161" s="89"/>
      <c r="R4161" s="89"/>
      <c r="S4161" s="89"/>
      <c r="T4161" s="89"/>
    </row>
    <row r="4162" spans="2:20" s="86" customFormat="1" ht="10.199999999999999">
      <c r="B4162" s="87"/>
      <c r="C4162" s="87"/>
      <c r="D4162" s="89"/>
      <c r="R4162" s="89"/>
      <c r="S4162" s="89"/>
      <c r="T4162" s="89"/>
    </row>
    <row r="4163" spans="2:20" s="86" customFormat="1" ht="10.199999999999999">
      <c r="B4163" s="87"/>
      <c r="C4163" s="87"/>
      <c r="D4163" s="89"/>
      <c r="R4163" s="89"/>
      <c r="S4163" s="89"/>
      <c r="T4163" s="89"/>
    </row>
    <row r="4164" spans="2:20" s="86" customFormat="1" ht="10.199999999999999">
      <c r="B4164" s="87"/>
      <c r="C4164" s="87"/>
      <c r="D4164" s="89"/>
      <c r="R4164" s="89"/>
      <c r="S4164" s="89"/>
      <c r="T4164" s="89"/>
    </row>
    <row r="4165" spans="2:20" s="86" customFormat="1" ht="10.199999999999999">
      <c r="B4165" s="87"/>
      <c r="C4165" s="87"/>
      <c r="D4165" s="89"/>
      <c r="R4165" s="89"/>
      <c r="S4165" s="89"/>
      <c r="T4165" s="89"/>
    </row>
    <row r="4166" spans="2:20" s="86" customFormat="1" ht="10.199999999999999">
      <c r="B4166" s="87"/>
      <c r="C4166" s="87"/>
      <c r="D4166" s="89"/>
      <c r="R4166" s="89"/>
      <c r="S4166" s="89"/>
      <c r="T4166" s="89"/>
    </row>
    <row r="4167" spans="2:20" s="86" customFormat="1" ht="10.199999999999999">
      <c r="B4167" s="87"/>
      <c r="C4167" s="87"/>
      <c r="D4167" s="89"/>
      <c r="R4167" s="89"/>
      <c r="S4167" s="89"/>
      <c r="T4167" s="89"/>
    </row>
    <row r="4168" spans="2:20" s="86" customFormat="1" ht="10.199999999999999">
      <c r="B4168" s="87"/>
      <c r="C4168" s="87"/>
      <c r="D4168" s="89"/>
      <c r="R4168" s="89"/>
      <c r="S4168" s="89"/>
      <c r="T4168" s="89"/>
    </row>
    <row r="4169" spans="2:20" s="86" customFormat="1" ht="10.199999999999999">
      <c r="B4169" s="87"/>
      <c r="C4169" s="87"/>
      <c r="D4169" s="89"/>
      <c r="R4169" s="89"/>
      <c r="S4169" s="89"/>
      <c r="T4169" s="89"/>
    </row>
    <row r="4170" spans="2:20" s="86" customFormat="1" ht="10.199999999999999">
      <c r="B4170" s="87"/>
      <c r="C4170" s="87"/>
      <c r="D4170" s="89"/>
      <c r="R4170" s="89"/>
      <c r="S4170" s="89"/>
      <c r="T4170" s="89"/>
    </row>
    <row r="4171" spans="2:20" s="86" customFormat="1" ht="10.199999999999999">
      <c r="B4171" s="87"/>
      <c r="C4171" s="87"/>
      <c r="D4171" s="89"/>
      <c r="R4171" s="89"/>
      <c r="S4171" s="89"/>
      <c r="T4171" s="89"/>
    </row>
    <row r="4172" spans="2:20" s="86" customFormat="1" ht="10.199999999999999">
      <c r="B4172" s="87"/>
      <c r="C4172" s="87"/>
      <c r="D4172" s="89"/>
      <c r="R4172" s="89"/>
      <c r="S4172" s="89"/>
      <c r="T4172" s="89"/>
    </row>
    <row r="4173" spans="2:20" s="86" customFormat="1" ht="10.199999999999999">
      <c r="B4173" s="87"/>
      <c r="C4173" s="87"/>
      <c r="D4173" s="89"/>
      <c r="R4173" s="89"/>
      <c r="S4173" s="89"/>
      <c r="T4173" s="89"/>
    </row>
    <row r="4174" spans="2:20" s="86" customFormat="1" ht="10.199999999999999">
      <c r="B4174" s="87"/>
      <c r="C4174" s="87"/>
      <c r="D4174" s="89"/>
      <c r="R4174" s="89"/>
      <c r="S4174" s="89"/>
      <c r="T4174" s="89"/>
    </row>
    <row r="4175" spans="2:20" s="86" customFormat="1" ht="10.199999999999999">
      <c r="B4175" s="87"/>
      <c r="C4175" s="87"/>
      <c r="D4175" s="89"/>
      <c r="R4175" s="89"/>
      <c r="S4175" s="89"/>
      <c r="T4175" s="89"/>
    </row>
    <row r="4176" spans="2:20" s="86" customFormat="1" ht="10.199999999999999">
      <c r="B4176" s="87"/>
      <c r="C4176" s="87"/>
      <c r="D4176" s="89"/>
      <c r="R4176" s="89"/>
      <c r="S4176" s="89"/>
      <c r="T4176" s="89"/>
    </row>
    <row r="4177" spans="2:20" s="86" customFormat="1" ht="10.199999999999999">
      <c r="B4177" s="87"/>
      <c r="C4177" s="87"/>
      <c r="D4177" s="89"/>
      <c r="R4177" s="89"/>
      <c r="S4177" s="89"/>
      <c r="T4177" s="89"/>
    </row>
    <row r="4178" spans="2:20" s="86" customFormat="1" ht="10.199999999999999">
      <c r="B4178" s="87"/>
      <c r="C4178" s="87"/>
      <c r="D4178" s="89"/>
      <c r="R4178" s="89"/>
      <c r="S4178" s="89"/>
      <c r="T4178" s="89"/>
    </row>
    <row r="4179" spans="2:20" s="86" customFormat="1" ht="10.199999999999999">
      <c r="B4179" s="87"/>
      <c r="C4179" s="87"/>
      <c r="D4179" s="89"/>
      <c r="R4179" s="89"/>
      <c r="S4179" s="89"/>
      <c r="T4179" s="89"/>
    </row>
    <row r="4180" spans="2:20" s="86" customFormat="1" ht="10.199999999999999">
      <c r="B4180" s="87"/>
      <c r="C4180" s="87"/>
      <c r="D4180" s="89"/>
      <c r="R4180" s="89"/>
      <c r="S4180" s="89"/>
      <c r="T4180" s="89"/>
    </row>
    <row r="4181" spans="2:20" s="86" customFormat="1" ht="10.199999999999999">
      <c r="B4181" s="87"/>
      <c r="C4181" s="87"/>
      <c r="D4181" s="89"/>
      <c r="R4181" s="89"/>
      <c r="S4181" s="89"/>
      <c r="T4181" s="89"/>
    </row>
    <row r="4182" spans="2:20" s="86" customFormat="1" ht="10.199999999999999">
      <c r="B4182" s="87"/>
      <c r="C4182" s="87"/>
      <c r="D4182" s="89"/>
      <c r="R4182" s="89"/>
      <c r="S4182" s="89"/>
      <c r="T4182" s="89"/>
    </row>
    <row r="4183" spans="2:20" s="86" customFormat="1" ht="10.199999999999999">
      <c r="B4183" s="87"/>
      <c r="C4183" s="87"/>
      <c r="D4183" s="89"/>
      <c r="R4183" s="89"/>
      <c r="S4183" s="89"/>
      <c r="T4183" s="89"/>
    </row>
    <row r="4184" spans="2:20" s="86" customFormat="1" ht="10.199999999999999">
      <c r="B4184" s="87"/>
      <c r="C4184" s="87"/>
      <c r="D4184" s="89"/>
      <c r="R4184" s="89"/>
      <c r="S4184" s="89"/>
      <c r="T4184" s="89"/>
    </row>
    <row r="4185" spans="2:20" s="86" customFormat="1" ht="10.199999999999999">
      <c r="B4185" s="87"/>
      <c r="C4185" s="87"/>
      <c r="D4185" s="89"/>
      <c r="R4185" s="89"/>
      <c r="S4185" s="89"/>
      <c r="T4185" s="89"/>
    </row>
    <row r="4186" spans="2:20" s="86" customFormat="1" ht="10.199999999999999">
      <c r="B4186" s="87"/>
      <c r="C4186" s="87"/>
      <c r="D4186" s="89"/>
      <c r="R4186" s="89"/>
      <c r="S4186" s="89"/>
      <c r="T4186" s="89"/>
    </row>
    <row r="4187" spans="2:20" s="86" customFormat="1" ht="10.199999999999999">
      <c r="B4187" s="87"/>
      <c r="C4187" s="87"/>
      <c r="D4187" s="89"/>
      <c r="R4187" s="89"/>
      <c r="S4187" s="89"/>
      <c r="T4187" s="89"/>
    </row>
    <row r="4188" spans="2:20" s="86" customFormat="1" ht="10.199999999999999">
      <c r="B4188" s="87"/>
      <c r="C4188" s="87"/>
      <c r="D4188" s="89"/>
      <c r="R4188" s="89"/>
      <c r="S4188" s="89"/>
      <c r="T4188" s="89"/>
    </row>
    <row r="4189" spans="2:20" s="86" customFormat="1" ht="10.199999999999999">
      <c r="B4189" s="87"/>
      <c r="C4189" s="87"/>
      <c r="D4189" s="89"/>
      <c r="R4189" s="89"/>
      <c r="S4189" s="89"/>
      <c r="T4189" s="89"/>
    </row>
    <row r="4190" spans="2:20" s="86" customFormat="1" ht="10.199999999999999">
      <c r="B4190" s="87"/>
      <c r="C4190" s="87"/>
      <c r="D4190" s="89"/>
      <c r="R4190" s="89"/>
      <c r="S4190" s="89"/>
      <c r="T4190" s="89"/>
    </row>
    <row r="4191" spans="2:20" s="86" customFormat="1" ht="10.199999999999999">
      <c r="B4191" s="87"/>
      <c r="C4191" s="87"/>
      <c r="D4191" s="89"/>
      <c r="R4191" s="89"/>
      <c r="S4191" s="89"/>
      <c r="T4191" s="89"/>
    </row>
    <row r="4192" spans="2:20" s="86" customFormat="1" ht="10.199999999999999">
      <c r="B4192" s="87"/>
      <c r="C4192" s="87"/>
      <c r="D4192" s="89"/>
      <c r="R4192" s="89"/>
      <c r="S4192" s="89"/>
      <c r="T4192" s="89"/>
    </row>
    <row r="4193" spans="2:20" s="86" customFormat="1" ht="10.199999999999999">
      <c r="B4193" s="87"/>
      <c r="C4193" s="87"/>
      <c r="D4193" s="89"/>
      <c r="R4193" s="89"/>
      <c r="S4193" s="89"/>
      <c r="T4193" s="89"/>
    </row>
    <row r="4194" spans="2:20" s="86" customFormat="1" ht="10.199999999999999">
      <c r="B4194" s="87"/>
      <c r="C4194" s="87"/>
      <c r="D4194" s="89"/>
      <c r="R4194" s="89"/>
      <c r="S4194" s="89"/>
      <c r="T4194" s="89"/>
    </row>
    <row r="4195" spans="2:20" s="86" customFormat="1" ht="10.199999999999999">
      <c r="B4195" s="87"/>
      <c r="C4195" s="87"/>
      <c r="D4195" s="89"/>
      <c r="R4195" s="89"/>
      <c r="S4195" s="89"/>
      <c r="T4195" s="89"/>
    </row>
    <row r="4196" spans="2:20" s="86" customFormat="1" ht="10.199999999999999">
      <c r="B4196" s="87"/>
      <c r="C4196" s="87"/>
      <c r="D4196" s="89"/>
      <c r="R4196" s="89"/>
      <c r="S4196" s="89"/>
      <c r="T4196" s="89"/>
    </row>
    <row r="4197" spans="2:20" s="86" customFormat="1" ht="10.199999999999999">
      <c r="B4197" s="87"/>
      <c r="C4197" s="87"/>
      <c r="D4197" s="89"/>
      <c r="R4197" s="89"/>
      <c r="S4197" s="89"/>
      <c r="T4197" s="89"/>
    </row>
    <row r="4198" spans="2:20" s="86" customFormat="1" ht="10.199999999999999">
      <c r="B4198" s="87"/>
      <c r="C4198" s="87"/>
      <c r="D4198" s="89"/>
      <c r="R4198" s="89"/>
      <c r="S4198" s="89"/>
      <c r="T4198" s="89"/>
    </row>
    <row r="4199" spans="2:20" s="86" customFormat="1" ht="10.199999999999999">
      <c r="B4199" s="87"/>
      <c r="C4199" s="87"/>
      <c r="D4199" s="89"/>
      <c r="R4199" s="89"/>
      <c r="S4199" s="89"/>
      <c r="T4199" s="89"/>
    </row>
    <row r="4200" spans="2:20" s="86" customFormat="1" ht="10.199999999999999">
      <c r="B4200" s="87"/>
      <c r="C4200" s="87"/>
      <c r="D4200" s="89"/>
      <c r="R4200" s="89"/>
      <c r="S4200" s="89"/>
      <c r="T4200" s="89"/>
    </row>
    <row r="4201" spans="2:20" s="86" customFormat="1" ht="10.199999999999999">
      <c r="B4201" s="87"/>
      <c r="C4201" s="87"/>
      <c r="D4201" s="89"/>
      <c r="R4201" s="89"/>
      <c r="S4201" s="89"/>
      <c r="T4201" s="89"/>
    </row>
    <row r="4202" spans="2:20" s="86" customFormat="1" ht="10.199999999999999">
      <c r="B4202" s="87"/>
      <c r="C4202" s="87"/>
      <c r="D4202" s="89"/>
      <c r="R4202" s="89"/>
      <c r="S4202" s="89"/>
      <c r="T4202" s="89"/>
    </row>
    <row r="4203" spans="2:20" s="86" customFormat="1" ht="10.199999999999999">
      <c r="B4203" s="87"/>
      <c r="C4203" s="87"/>
      <c r="D4203" s="89"/>
      <c r="R4203" s="89"/>
      <c r="S4203" s="89"/>
      <c r="T4203" s="89"/>
    </row>
    <row r="4204" spans="2:20" s="86" customFormat="1" ht="10.199999999999999">
      <c r="B4204" s="87"/>
      <c r="C4204" s="87"/>
      <c r="D4204" s="89"/>
      <c r="R4204" s="89"/>
      <c r="S4204" s="89"/>
      <c r="T4204" s="89"/>
    </row>
    <row r="4205" spans="2:20" s="86" customFormat="1" ht="10.199999999999999">
      <c r="B4205" s="87"/>
      <c r="C4205" s="87"/>
      <c r="D4205" s="89"/>
      <c r="R4205" s="89"/>
      <c r="S4205" s="89"/>
      <c r="T4205" s="89"/>
    </row>
    <row r="4206" spans="2:20" s="86" customFormat="1" ht="10.199999999999999">
      <c r="B4206" s="87"/>
      <c r="C4206" s="87"/>
      <c r="D4206" s="89"/>
      <c r="R4206" s="89"/>
      <c r="S4206" s="89"/>
      <c r="T4206" s="89"/>
    </row>
    <row r="4207" spans="2:20" s="86" customFormat="1" ht="10.199999999999999">
      <c r="B4207" s="87"/>
      <c r="C4207" s="87"/>
      <c r="D4207" s="89"/>
      <c r="R4207" s="89"/>
      <c r="S4207" s="89"/>
      <c r="T4207" s="89"/>
    </row>
    <row r="4208" spans="2:20" s="86" customFormat="1" ht="10.199999999999999">
      <c r="B4208" s="87"/>
      <c r="C4208" s="87"/>
      <c r="D4208" s="89"/>
      <c r="R4208" s="89"/>
      <c r="S4208" s="89"/>
      <c r="T4208" s="89"/>
    </row>
    <row r="4209" spans="2:20" s="86" customFormat="1" ht="10.199999999999999">
      <c r="B4209" s="87"/>
      <c r="C4209" s="87"/>
      <c r="D4209" s="89"/>
      <c r="R4209" s="89"/>
      <c r="S4209" s="89"/>
      <c r="T4209" s="89"/>
    </row>
    <row r="4210" spans="2:20" s="86" customFormat="1" ht="10.199999999999999">
      <c r="B4210" s="87"/>
      <c r="C4210" s="87"/>
      <c r="D4210" s="89"/>
      <c r="R4210" s="89"/>
      <c r="S4210" s="89"/>
      <c r="T4210" s="89"/>
    </row>
    <row r="4211" spans="2:20" s="86" customFormat="1" ht="10.199999999999999">
      <c r="B4211" s="87"/>
      <c r="C4211" s="87"/>
      <c r="D4211" s="89"/>
      <c r="R4211" s="89"/>
      <c r="S4211" s="89"/>
      <c r="T4211" s="89"/>
    </row>
    <row r="4212" spans="2:20" s="86" customFormat="1" ht="10.199999999999999">
      <c r="B4212" s="87"/>
      <c r="C4212" s="87"/>
      <c r="D4212" s="89"/>
      <c r="R4212" s="89"/>
      <c r="S4212" s="89"/>
      <c r="T4212" s="89"/>
    </row>
    <row r="4213" spans="2:20" s="86" customFormat="1" ht="10.199999999999999">
      <c r="B4213" s="87"/>
      <c r="C4213" s="87"/>
      <c r="D4213" s="89"/>
      <c r="R4213" s="89"/>
      <c r="S4213" s="89"/>
      <c r="T4213" s="89"/>
    </row>
    <row r="4214" spans="2:20" s="86" customFormat="1" ht="10.199999999999999">
      <c r="B4214" s="87"/>
      <c r="C4214" s="87"/>
      <c r="D4214" s="89"/>
      <c r="R4214" s="89"/>
      <c r="S4214" s="89"/>
      <c r="T4214" s="89"/>
    </row>
    <row r="4215" spans="2:20" s="86" customFormat="1" ht="10.199999999999999">
      <c r="B4215" s="87"/>
      <c r="C4215" s="87"/>
      <c r="D4215" s="89"/>
      <c r="R4215" s="89"/>
      <c r="S4215" s="89"/>
      <c r="T4215" s="89"/>
    </row>
    <row r="4216" spans="2:20" s="86" customFormat="1" ht="10.199999999999999">
      <c r="B4216" s="87"/>
      <c r="C4216" s="87"/>
      <c r="D4216" s="89"/>
      <c r="R4216" s="89"/>
      <c r="S4216" s="89"/>
      <c r="T4216" s="89"/>
    </row>
    <row r="4217" spans="2:20" s="86" customFormat="1" ht="10.199999999999999">
      <c r="B4217" s="87"/>
      <c r="C4217" s="87"/>
      <c r="D4217" s="89"/>
      <c r="R4217" s="89"/>
      <c r="S4217" s="89"/>
      <c r="T4217" s="89"/>
    </row>
    <row r="4218" spans="2:20" s="86" customFormat="1" ht="10.199999999999999">
      <c r="B4218" s="87"/>
      <c r="C4218" s="87"/>
      <c r="D4218" s="89"/>
      <c r="R4218" s="89"/>
      <c r="S4218" s="89"/>
      <c r="T4218" s="89"/>
    </row>
    <row r="4219" spans="2:20" s="86" customFormat="1" ht="10.199999999999999">
      <c r="B4219" s="87"/>
      <c r="C4219" s="87"/>
      <c r="D4219" s="89"/>
      <c r="R4219" s="89"/>
      <c r="S4219" s="89"/>
      <c r="T4219" s="89"/>
    </row>
    <row r="4220" spans="2:20" s="86" customFormat="1" ht="10.199999999999999">
      <c r="B4220" s="87"/>
      <c r="C4220" s="87"/>
      <c r="D4220" s="89"/>
      <c r="R4220" s="89"/>
      <c r="S4220" s="89"/>
      <c r="T4220" s="89"/>
    </row>
    <row r="4221" spans="2:20" s="86" customFormat="1" ht="10.199999999999999">
      <c r="B4221" s="87"/>
      <c r="C4221" s="87"/>
      <c r="D4221" s="89"/>
      <c r="R4221" s="89"/>
      <c r="S4221" s="89"/>
      <c r="T4221" s="89"/>
    </row>
    <row r="4222" spans="2:20" s="86" customFormat="1" ht="10.199999999999999">
      <c r="B4222" s="87"/>
      <c r="C4222" s="87"/>
      <c r="D4222" s="89"/>
      <c r="R4222" s="89"/>
      <c r="S4222" s="89"/>
      <c r="T4222" s="89"/>
    </row>
    <row r="4223" spans="2:20" s="86" customFormat="1" ht="10.199999999999999">
      <c r="B4223" s="87"/>
      <c r="C4223" s="87"/>
      <c r="D4223" s="89"/>
      <c r="R4223" s="89"/>
      <c r="S4223" s="89"/>
      <c r="T4223" s="89"/>
    </row>
    <row r="4224" spans="2:20" s="86" customFormat="1" ht="10.199999999999999">
      <c r="B4224" s="87"/>
      <c r="C4224" s="87"/>
      <c r="D4224" s="89"/>
      <c r="R4224" s="89"/>
      <c r="S4224" s="89"/>
      <c r="T4224" s="89"/>
    </row>
    <row r="4225" spans="2:20" s="86" customFormat="1" ht="10.199999999999999">
      <c r="B4225" s="87"/>
      <c r="C4225" s="87"/>
      <c r="D4225" s="89"/>
      <c r="R4225" s="89"/>
      <c r="S4225" s="89"/>
      <c r="T4225" s="89"/>
    </row>
    <row r="4226" spans="2:20" s="86" customFormat="1" ht="10.199999999999999">
      <c r="B4226" s="87"/>
      <c r="C4226" s="87"/>
      <c r="D4226" s="89"/>
      <c r="R4226" s="89"/>
      <c r="S4226" s="89"/>
      <c r="T4226" s="89"/>
    </row>
    <row r="4227" spans="2:20" s="86" customFormat="1" ht="10.199999999999999">
      <c r="B4227" s="87"/>
      <c r="C4227" s="87"/>
      <c r="D4227" s="89"/>
      <c r="R4227" s="89"/>
      <c r="S4227" s="89"/>
      <c r="T4227" s="89"/>
    </row>
    <row r="4228" spans="2:20" s="86" customFormat="1" ht="10.199999999999999">
      <c r="B4228" s="87"/>
      <c r="C4228" s="87"/>
      <c r="D4228" s="89"/>
      <c r="R4228" s="89"/>
      <c r="S4228" s="89"/>
      <c r="T4228" s="89"/>
    </row>
    <row r="4229" spans="2:20" s="86" customFormat="1" ht="10.199999999999999">
      <c r="B4229" s="87"/>
      <c r="C4229" s="87"/>
      <c r="D4229" s="89"/>
      <c r="R4229" s="89"/>
      <c r="S4229" s="89"/>
      <c r="T4229" s="89"/>
    </row>
    <row r="4230" spans="2:20" s="86" customFormat="1" ht="10.199999999999999">
      <c r="B4230" s="87"/>
      <c r="C4230" s="87"/>
      <c r="D4230" s="89"/>
      <c r="R4230" s="89"/>
      <c r="S4230" s="89"/>
      <c r="T4230" s="89"/>
    </row>
    <row r="4231" spans="2:20" s="86" customFormat="1" ht="10.199999999999999">
      <c r="B4231" s="87"/>
      <c r="C4231" s="87"/>
      <c r="D4231" s="89"/>
      <c r="R4231" s="89"/>
      <c r="S4231" s="89"/>
      <c r="T4231" s="89"/>
    </row>
    <row r="4232" spans="2:20" s="86" customFormat="1" ht="10.199999999999999">
      <c r="B4232" s="87"/>
      <c r="C4232" s="87"/>
      <c r="D4232" s="89"/>
      <c r="R4232" s="89"/>
      <c r="S4232" s="89"/>
      <c r="T4232" s="89"/>
    </row>
    <row r="4233" spans="2:20" s="86" customFormat="1" ht="10.199999999999999">
      <c r="B4233" s="87"/>
      <c r="C4233" s="87"/>
      <c r="D4233" s="89"/>
      <c r="R4233" s="89"/>
      <c r="S4233" s="89"/>
      <c r="T4233" s="89"/>
    </row>
    <row r="4234" spans="2:20" s="86" customFormat="1" ht="10.199999999999999">
      <c r="B4234" s="87"/>
      <c r="C4234" s="87"/>
      <c r="D4234" s="89"/>
      <c r="R4234" s="89"/>
      <c r="S4234" s="89"/>
      <c r="T4234" s="89"/>
    </row>
    <row r="4235" spans="2:20" s="86" customFormat="1" ht="10.199999999999999">
      <c r="B4235" s="87"/>
      <c r="C4235" s="87"/>
      <c r="D4235" s="89"/>
      <c r="R4235" s="89"/>
      <c r="S4235" s="89"/>
      <c r="T4235" s="89"/>
    </row>
    <row r="4236" spans="2:20" s="86" customFormat="1" ht="10.199999999999999">
      <c r="B4236" s="87"/>
      <c r="C4236" s="87"/>
      <c r="D4236" s="89"/>
      <c r="R4236" s="89"/>
      <c r="S4236" s="89"/>
      <c r="T4236" s="89"/>
    </row>
    <row r="4237" spans="2:20" s="86" customFormat="1" ht="10.199999999999999">
      <c r="B4237" s="87"/>
      <c r="C4237" s="87"/>
      <c r="D4237" s="89"/>
      <c r="R4237" s="89"/>
      <c r="S4237" s="89"/>
      <c r="T4237" s="89"/>
    </row>
    <row r="4238" spans="2:20" s="86" customFormat="1" ht="10.199999999999999">
      <c r="B4238" s="87"/>
      <c r="C4238" s="87"/>
      <c r="D4238" s="89"/>
      <c r="R4238" s="89"/>
      <c r="S4238" s="89"/>
      <c r="T4238" s="89"/>
    </row>
    <row r="4239" spans="2:20" s="86" customFormat="1" ht="10.199999999999999">
      <c r="B4239" s="87"/>
      <c r="C4239" s="87"/>
      <c r="D4239" s="89"/>
      <c r="R4239" s="89"/>
      <c r="S4239" s="89"/>
      <c r="T4239" s="89"/>
    </row>
    <row r="4240" spans="2:20" s="86" customFormat="1" ht="10.199999999999999">
      <c r="B4240" s="87"/>
      <c r="C4240" s="87"/>
      <c r="D4240" s="89"/>
      <c r="R4240" s="89"/>
      <c r="S4240" s="89"/>
      <c r="T4240" s="89"/>
    </row>
    <row r="4241" spans="2:20" s="86" customFormat="1" ht="10.199999999999999">
      <c r="B4241" s="87"/>
      <c r="C4241" s="87"/>
      <c r="D4241" s="89"/>
      <c r="R4241" s="89"/>
      <c r="S4241" s="89"/>
      <c r="T4241" s="89"/>
    </row>
    <row r="4242" spans="2:20" s="86" customFormat="1" ht="10.199999999999999">
      <c r="B4242" s="87"/>
      <c r="C4242" s="87"/>
      <c r="D4242" s="89"/>
      <c r="R4242" s="89"/>
      <c r="S4242" s="89"/>
      <c r="T4242" s="89"/>
    </row>
    <row r="4243" spans="2:20" s="86" customFormat="1" ht="10.199999999999999">
      <c r="B4243" s="87"/>
      <c r="C4243" s="87"/>
      <c r="D4243" s="89"/>
      <c r="R4243" s="89"/>
      <c r="S4243" s="89"/>
      <c r="T4243" s="89"/>
    </row>
    <row r="4244" spans="2:20" s="86" customFormat="1" ht="10.199999999999999">
      <c r="B4244" s="87"/>
      <c r="C4244" s="87"/>
      <c r="D4244" s="89"/>
      <c r="R4244" s="89"/>
      <c r="S4244" s="89"/>
      <c r="T4244" s="89"/>
    </row>
    <row r="4245" spans="2:20" s="86" customFormat="1" ht="10.199999999999999">
      <c r="B4245" s="87"/>
      <c r="C4245" s="87"/>
      <c r="D4245" s="89"/>
      <c r="R4245" s="89"/>
      <c r="S4245" s="89"/>
      <c r="T4245" s="89"/>
    </row>
    <row r="4246" spans="2:20" s="86" customFormat="1" ht="10.199999999999999">
      <c r="B4246" s="87"/>
      <c r="C4246" s="87"/>
      <c r="D4246" s="89"/>
      <c r="R4246" s="89"/>
      <c r="S4246" s="89"/>
      <c r="T4246" s="89"/>
    </row>
    <row r="4247" spans="2:20" s="86" customFormat="1" ht="10.199999999999999">
      <c r="B4247" s="87"/>
      <c r="C4247" s="87"/>
      <c r="D4247" s="89"/>
      <c r="R4247" s="89"/>
      <c r="S4247" s="89"/>
      <c r="T4247" s="89"/>
    </row>
    <row r="4248" spans="2:20" s="86" customFormat="1" ht="10.199999999999999">
      <c r="B4248" s="87"/>
      <c r="C4248" s="87"/>
      <c r="D4248" s="89"/>
      <c r="R4248" s="89"/>
      <c r="S4248" s="89"/>
      <c r="T4248" s="89"/>
    </row>
    <row r="4249" spans="2:20" s="86" customFormat="1" ht="10.199999999999999">
      <c r="B4249" s="87"/>
      <c r="C4249" s="87"/>
      <c r="D4249" s="89"/>
      <c r="R4249" s="89"/>
      <c r="S4249" s="89"/>
      <c r="T4249" s="89"/>
    </row>
    <row r="4250" spans="2:20" s="86" customFormat="1" ht="10.199999999999999">
      <c r="B4250" s="87"/>
      <c r="C4250" s="87"/>
      <c r="D4250" s="89"/>
      <c r="R4250" s="89"/>
      <c r="S4250" s="89"/>
      <c r="T4250" s="89"/>
    </row>
    <row r="4251" spans="2:20" s="86" customFormat="1" ht="10.199999999999999">
      <c r="B4251" s="87"/>
      <c r="C4251" s="87"/>
      <c r="D4251" s="89"/>
      <c r="R4251" s="89"/>
      <c r="S4251" s="89"/>
      <c r="T4251" s="89"/>
    </row>
    <row r="4252" spans="2:20" s="86" customFormat="1" ht="10.199999999999999">
      <c r="B4252" s="87"/>
      <c r="C4252" s="87"/>
      <c r="D4252" s="89"/>
      <c r="R4252" s="89"/>
      <c r="S4252" s="89"/>
      <c r="T4252" s="89"/>
    </row>
    <row r="4253" spans="2:20" s="86" customFormat="1" ht="10.199999999999999">
      <c r="B4253" s="87"/>
      <c r="C4253" s="87"/>
      <c r="D4253" s="89"/>
      <c r="R4253" s="89"/>
      <c r="S4253" s="89"/>
      <c r="T4253" s="89"/>
    </row>
    <row r="4254" spans="2:20" s="86" customFormat="1" ht="10.199999999999999">
      <c r="B4254" s="87"/>
      <c r="C4254" s="87"/>
      <c r="D4254" s="89"/>
      <c r="R4254" s="89"/>
      <c r="S4254" s="89"/>
      <c r="T4254" s="89"/>
    </row>
    <row r="4255" spans="2:20" s="86" customFormat="1" ht="10.199999999999999">
      <c r="B4255" s="87"/>
      <c r="C4255" s="87"/>
      <c r="D4255" s="89"/>
      <c r="R4255" s="89"/>
      <c r="S4255" s="89"/>
      <c r="T4255" s="89"/>
    </row>
    <row r="4256" spans="2:20" s="86" customFormat="1" ht="10.199999999999999">
      <c r="B4256" s="87"/>
      <c r="C4256" s="87"/>
      <c r="D4256" s="89"/>
      <c r="R4256" s="89"/>
      <c r="S4256" s="89"/>
      <c r="T4256" s="89"/>
    </row>
    <row r="4257" spans="2:20" s="86" customFormat="1" ht="10.199999999999999">
      <c r="B4257" s="87"/>
      <c r="C4257" s="87"/>
      <c r="D4257" s="89"/>
      <c r="R4257" s="89"/>
      <c r="S4257" s="89"/>
      <c r="T4257" s="89"/>
    </row>
    <row r="4258" spans="2:20" s="86" customFormat="1" ht="10.199999999999999">
      <c r="B4258" s="87"/>
      <c r="C4258" s="87"/>
      <c r="D4258" s="89"/>
      <c r="R4258" s="89"/>
      <c r="S4258" s="89"/>
      <c r="T4258" s="89"/>
    </row>
    <row r="4259" spans="2:20" s="86" customFormat="1" ht="10.199999999999999">
      <c r="B4259" s="87"/>
      <c r="C4259" s="87"/>
      <c r="D4259" s="89"/>
      <c r="R4259" s="89"/>
      <c r="S4259" s="89"/>
      <c r="T4259" s="89"/>
    </row>
    <row r="4260" spans="2:20" s="86" customFormat="1" ht="10.199999999999999">
      <c r="B4260" s="87"/>
      <c r="C4260" s="87"/>
      <c r="D4260" s="89"/>
      <c r="R4260" s="89"/>
      <c r="S4260" s="89"/>
      <c r="T4260" s="89"/>
    </row>
    <row r="4261" spans="2:20" s="86" customFormat="1" ht="10.199999999999999">
      <c r="B4261" s="87"/>
      <c r="C4261" s="87"/>
      <c r="D4261" s="89"/>
      <c r="R4261" s="89"/>
      <c r="S4261" s="89"/>
      <c r="T4261" s="89"/>
    </row>
    <row r="4262" spans="2:20" s="86" customFormat="1" ht="10.199999999999999">
      <c r="B4262" s="87"/>
      <c r="C4262" s="87"/>
      <c r="D4262" s="89"/>
      <c r="R4262" s="89"/>
      <c r="S4262" s="89"/>
      <c r="T4262" s="89"/>
    </row>
    <row r="4263" spans="2:20" s="86" customFormat="1" ht="10.199999999999999">
      <c r="B4263" s="87"/>
      <c r="C4263" s="87"/>
      <c r="D4263" s="89"/>
      <c r="R4263" s="89"/>
      <c r="S4263" s="89"/>
      <c r="T4263" s="89"/>
    </row>
    <row r="4264" spans="2:20" s="86" customFormat="1" ht="10.199999999999999">
      <c r="B4264" s="87"/>
      <c r="C4264" s="87"/>
      <c r="D4264" s="89"/>
      <c r="R4264" s="89"/>
      <c r="S4264" s="89"/>
      <c r="T4264" s="89"/>
    </row>
    <row r="4265" spans="2:20" s="86" customFormat="1" ht="10.199999999999999">
      <c r="B4265" s="87"/>
      <c r="C4265" s="87"/>
      <c r="D4265" s="89"/>
      <c r="R4265" s="89"/>
      <c r="S4265" s="89"/>
      <c r="T4265" s="89"/>
    </row>
    <row r="4266" spans="2:20" s="86" customFormat="1" ht="10.199999999999999">
      <c r="B4266" s="87"/>
      <c r="C4266" s="87"/>
      <c r="D4266" s="89"/>
      <c r="R4266" s="89"/>
      <c r="S4266" s="89"/>
      <c r="T4266" s="89"/>
    </row>
    <row r="4267" spans="2:20" s="86" customFormat="1" ht="10.199999999999999">
      <c r="B4267" s="87"/>
      <c r="C4267" s="87"/>
      <c r="D4267" s="89"/>
      <c r="R4267" s="89"/>
      <c r="S4267" s="89"/>
      <c r="T4267" s="89"/>
    </row>
    <row r="4268" spans="2:20" s="86" customFormat="1" ht="10.199999999999999">
      <c r="B4268" s="87"/>
      <c r="C4268" s="87"/>
      <c r="D4268" s="89"/>
      <c r="R4268" s="89"/>
      <c r="S4268" s="89"/>
      <c r="T4268" s="89"/>
    </row>
    <row r="4269" spans="2:20" s="86" customFormat="1" ht="10.199999999999999">
      <c r="B4269" s="87"/>
      <c r="C4269" s="87"/>
      <c r="D4269" s="89"/>
      <c r="R4269" s="89"/>
      <c r="S4269" s="89"/>
      <c r="T4269" s="89"/>
    </row>
    <row r="4270" spans="2:20" s="86" customFormat="1" ht="10.199999999999999">
      <c r="B4270" s="87"/>
      <c r="C4270" s="87"/>
      <c r="D4270" s="89"/>
      <c r="R4270" s="89"/>
      <c r="S4270" s="89"/>
      <c r="T4270" s="89"/>
    </row>
    <row r="4271" spans="2:20" s="86" customFormat="1" ht="10.199999999999999">
      <c r="B4271" s="87"/>
      <c r="C4271" s="87"/>
      <c r="D4271" s="89"/>
      <c r="R4271" s="89"/>
      <c r="S4271" s="89"/>
      <c r="T4271" s="89"/>
    </row>
    <row r="4272" spans="2:20" s="86" customFormat="1" ht="10.199999999999999">
      <c r="B4272" s="87"/>
      <c r="C4272" s="87"/>
      <c r="D4272" s="89"/>
      <c r="R4272" s="89"/>
      <c r="S4272" s="89"/>
      <c r="T4272" s="89"/>
    </row>
    <row r="4273" spans="2:20" s="86" customFormat="1" ht="10.199999999999999">
      <c r="B4273" s="87"/>
      <c r="C4273" s="87"/>
      <c r="D4273" s="89"/>
      <c r="R4273" s="89"/>
      <c r="S4273" s="89"/>
      <c r="T4273" s="89"/>
    </row>
    <row r="4274" spans="2:20" s="86" customFormat="1" ht="10.199999999999999">
      <c r="B4274" s="87"/>
      <c r="C4274" s="87"/>
      <c r="D4274" s="89"/>
      <c r="R4274" s="89"/>
      <c r="S4274" s="89"/>
      <c r="T4274" s="89"/>
    </row>
    <row r="4275" spans="2:20" s="86" customFormat="1" ht="10.199999999999999">
      <c r="B4275" s="87"/>
      <c r="C4275" s="87"/>
      <c r="D4275" s="89"/>
      <c r="R4275" s="89"/>
      <c r="S4275" s="89"/>
      <c r="T4275" s="89"/>
    </row>
    <row r="4276" spans="2:20" s="86" customFormat="1" ht="10.199999999999999">
      <c r="B4276" s="87"/>
      <c r="C4276" s="87"/>
      <c r="D4276" s="89"/>
      <c r="R4276" s="89"/>
      <c r="S4276" s="89"/>
      <c r="T4276" s="89"/>
    </row>
    <row r="4277" spans="2:20" s="86" customFormat="1" ht="10.199999999999999">
      <c r="B4277" s="87"/>
      <c r="C4277" s="87"/>
      <c r="D4277" s="89"/>
      <c r="R4277" s="89"/>
      <c r="S4277" s="89"/>
      <c r="T4277" s="89"/>
    </row>
    <row r="4278" spans="2:20" s="86" customFormat="1" ht="10.199999999999999">
      <c r="B4278" s="87"/>
      <c r="C4278" s="87"/>
      <c r="D4278" s="89"/>
      <c r="R4278" s="89"/>
      <c r="S4278" s="89"/>
      <c r="T4278" s="89"/>
    </row>
    <row r="4279" spans="2:20" s="86" customFormat="1" ht="10.199999999999999">
      <c r="B4279" s="87"/>
      <c r="C4279" s="87"/>
      <c r="D4279" s="89"/>
      <c r="R4279" s="89"/>
      <c r="S4279" s="89"/>
      <c r="T4279" s="89"/>
    </row>
    <row r="4280" spans="2:20" s="86" customFormat="1" ht="10.199999999999999">
      <c r="B4280" s="87"/>
      <c r="C4280" s="87"/>
      <c r="D4280" s="89"/>
      <c r="R4280" s="89"/>
      <c r="S4280" s="89"/>
      <c r="T4280" s="89"/>
    </row>
    <row r="4281" spans="2:20" s="86" customFormat="1" ht="10.199999999999999">
      <c r="B4281" s="87"/>
      <c r="C4281" s="87"/>
      <c r="D4281" s="89"/>
      <c r="R4281" s="89"/>
      <c r="S4281" s="89"/>
      <c r="T4281" s="89"/>
    </row>
    <row r="4282" spans="2:20" s="86" customFormat="1" ht="10.199999999999999">
      <c r="B4282" s="87"/>
      <c r="C4282" s="87"/>
      <c r="D4282" s="89"/>
      <c r="R4282" s="89"/>
      <c r="S4282" s="89"/>
      <c r="T4282" s="89"/>
    </row>
    <row r="4283" spans="2:20" s="86" customFormat="1" ht="10.199999999999999">
      <c r="B4283" s="87"/>
      <c r="C4283" s="87"/>
      <c r="D4283" s="89"/>
      <c r="R4283" s="89"/>
      <c r="S4283" s="89"/>
      <c r="T4283" s="89"/>
    </row>
    <row r="4284" spans="2:20" s="86" customFormat="1" ht="10.199999999999999">
      <c r="B4284" s="87"/>
      <c r="C4284" s="87"/>
      <c r="D4284" s="89"/>
      <c r="R4284" s="89"/>
      <c r="S4284" s="89"/>
      <c r="T4284" s="89"/>
    </row>
    <row r="4285" spans="2:20" s="86" customFormat="1" ht="10.199999999999999">
      <c r="B4285" s="87"/>
      <c r="C4285" s="87"/>
      <c r="D4285" s="89"/>
      <c r="R4285" s="89"/>
      <c r="S4285" s="89"/>
      <c r="T4285" s="89"/>
    </row>
    <row r="4286" spans="2:20" s="86" customFormat="1" ht="10.199999999999999">
      <c r="B4286" s="87"/>
      <c r="C4286" s="87"/>
      <c r="D4286" s="89"/>
      <c r="R4286" s="89"/>
      <c r="S4286" s="89"/>
      <c r="T4286" s="89"/>
    </row>
    <row r="4287" spans="2:20" s="86" customFormat="1" ht="10.199999999999999">
      <c r="B4287" s="87"/>
      <c r="C4287" s="87"/>
      <c r="D4287" s="89"/>
      <c r="R4287" s="89"/>
      <c r="S4287" s="89"/>
      <c r="T4287" s="89"/>
    </row>
    <row r="4288" spans="2:20" s="86" customFormat="1" ht="10.199999999999999">
      <c r="B4288" s="87"/>
      <c r="C4288" s="87"/>
      <c r="D4288" s="89"/>
      <c r="R4288" s="89"/>
      <c r="S4288" s="89"/>
      <c r="T4288" s="89"/>
    </row>
    <row r="4289" spans="2:20" s="86" customFormat="1" ht="10.199999999999999">
      <c r="B4289" s="87"/>
      <c r="C4289" s="87"/>
      <c r="D4289" s="89"/>
      <c r="R4289" s="89"/>
      <c r="S4289" s="89"/>
      <c r="T4289" s="89"/>
    </row>
    <row r="4290" spans="2:20" s="86" customFormat="1" ht="10.199999999999999">
      <c r="B4290" s="87"/>
      <c r="C4290" s="87"/>
      <c r="D4290" s="89"/>
      <c r="R4290" s="89"/>
      <c r="S4290" s="89"/>
      <c r="T4290" s="89"/>
    </row>
    <row r="4291" spans="2:20" s="86" customFormat="1" ht="10.199999999999999">
      <c r="B4291" s="87"/>
      <c r="C4291" s="87"/>
      <c r="D4291" s="89"/>
      <c r="R4291" s="89"/>
      <c r="S4291" s="89"/>
      <c r="T4291" s="89"/>
    </row>
    <row r="4292" spans="2:20" s="86" customFormat="1" ht="10.199999999999999">
      <c r="B4292" s="87"/>
      <c r="C4292" s="87"/>
      <c r="D4292" s="89"/>
      <c r="R4292" s="89"/>
      <c r="S4292" s="89"/>
      <c r="T4292" s="89"/>
    </row>
    <row r="4293" spans="2:20" s="86" customFormat="1" ht="10.199999999999999">
      <c r="B4293" s="87"/>
      <c r="C4293" s="87"/>
      <c r="D4293" s="89"/>
      <c r="R4293" s="89"/>
      <c r="S4293" s="89"/>
      <c r="T4293" s="89"/>
    </row>
    <row r="4294" spans="2:20" s="86" customFormat="1" ht="10.199999999999999">
      <c r="B4294" s="87"/>
      <c r="C4294" s="87"/>
      <c r="D4294" s="89"/>
      <c r="R4294" s="89"/>
      <c r="S4294" s="89"/>
      <c r="T4294" s="89"/>
    </row>
    <row r="4295" spans="2:20" s="86" customFormat="1" ht="10.199999999999999">
      <c r="B4295" s="87"/>
      <c r="C4295" s="87"/>
      <c r="D4295" s="89"/>
      <c r="R4295" s="89"/>
      <c r="S4295" s="89"/>
      <c r="T4295" s="89"/>
    </row>
    <row r="4296" spans="2:20" s="86" customFormat="1" ht="10.199999999999999">
      <c r="B4296" s="87"/>
      <c r="C4296" s="87"/>
      <c r="D4296" s="89"/>
      <c r="R4296" s="89"/>
      <c r="S4296" s="89"/>
      <c r="T4296" s="89"/>
    </row>
    <row r="4297" spans="2:20" s="86" customFormat="1" ht="10.199999999999999">
      <c r="B4297" s="87"/>
      <c r="C4297" s="87"/>
      <c r="D4297" s="89"/>
      <c r="R4297" s="89"/>
      <c r="S4297" s="89"/>
      <c r="T4297" s="89"/>
    </row>
    <row r="4298" spans="2:20" s="86" customFormat="1" ht="10.199999999999999">
      <c r="B4298" s="87"/>
      <c r="C4298" s="87"/>
      <c r="D4298" s="89"/>
      <c r="R4298" s="89"/>
      <c r="S4298" s="89"/>
      <c r="T4298" s="89"/>
    </row>
    <row r="4299" spans="2:20" s="86" customFormat="1" ht="10.199999999999999">
      <c r="B4299" s="87"/>
      <c r="C4299" s="87"/>
      <c r="D4299" s="89"/>
      <c r="R4299" s="89"/>
      <c r="S4299" s="89"/>
      <c r="T4299" s="89"/>
    </row>
    <row r="4300" spans="2:20" s="86" customFormat="1" ht="10.199999999999999">
      <c r="B4300" s="87"/>
      <c r="C4300" s="87"/>
      <c r="D4300" s="89"/>
      <c r="R4300" s="89"/>
      <c r="S4300" s="89"/>
      <c r="T4300" s="89"/>
    </row>
    <row r="4301" spans="2:20" s="86" customFormat="1" ht="10.199999999999999">
      <c r="B4301" s="87"/>
      <c r="C4301" s="87"/>
      <c r="D4301" s="89"/>
      <c r="R4301" s="89"/>
      <c r="S4301" s="89"/>
      <c r="T4301" s="89"/>
    </row>
    <row r="4302" spans="2:20" s="86" customFormat="1" ht="10.199999999999999">
      <c r="B4302" s="87"/>
      <c r="C4302" s="87"/>
      <c r="D4302" s="89"/>
      <c r="R4302" s="89"/>
      <c r="S4302" s="89"/>
      <c r="T4302" s="89"/>
    </row>
    <row r="4303" spans="2:20" s="86" customFormat="1" ht="10.199999999999999">
      <c r="B4303" s="87"/>
      <c r="C4303" s="87"/>
      <c r="D4303" s="89"/>
      <c r="R4303" s="89"/>
      <c r="S4303" s="89"/>
      <c r="T4303" s="89"/>
    </row>
    <row r="4304" spans="2:20" s="86" customFormat="1" ht="10.199999999999999">
      <c r="B4304" s="87"/>
      <c r="C4304" s="87"/>
      <c r="D4304" s="89"/>
      <c r="R4304" s="89"/>
      <c r="S4304" s="89"/>
      <c r="T4304" s="89"/>
    </row>
    <row r="4305" spans="2:20" s="86" customFormat="1" ht="10.199999999999999">
      <c r="B4305" s="87"/>
      <c r="C4305" s="87"/>
      <c r="D4305" s="89"/>
      <c r="R4305" s="89"/>
      <c r="S4305" s="89"/>
      <c r="T4305" s="89"/>
    </row>
    <row r="4306" spans="2:20" s="86" customFormat="1" ht="10.199999999999999">
      <c r="B4306" s="87"/>
      <c r="C4306" s="87"/>
      <c r="D4306" s="89"/>
      <c r="R4306" s="89"/>
      <c r="S4306" s="89"/>
      <c r="T4306" s="89"/>
    </row>
    <row r="4307" spans="2:20" s="86" customFormat="1" ht="10.199999999999999">
      <c r="B4307" s="87"/>
      <c r="C4307" s="87"/>
      <c r="D4307" s="89"/>
      <c r="R4307" s="89"/>
      <c r="S4307" s="89"/>
      <c r="T4307" s="89"/>
    </row>
    <row r="4308" spans="2:20" s="86" customFormat="1" ht="10.199999999999999">
      <c r="B4308" s="87"/>
      <c r="C4308" s="87"/>
      <c r="D4308" s="89"/>
      <c r="R4308" s="89"/>
      <c r="S4308" s="89"/>
      <c r="T4308" s="89"/>
    </row>
    <row r="4309" spans="2:20" s="86" customFormat="1" ht="10.199999999999999">
      <c r="B4309" s="87"/>
      <c r="C4309" s="87"/>
      <c r="D4309" s="89"/>
      <c r="R4309" s="89"/>
      <c r="S4309" s="89"/>
      <c r="T4309" s="89"/>
    </row>
    <row r="4310" spans="2:20" s="86" customFormat="1" ht="10.199999999999999">
      <c r="B4310" s="87"/>
      <c r="C4310" s="87"/>
      <c r="D4310" s="89"/>
      <c r="R4310" s="89"/>
      <c r="S4310" s="89"/>
      <c r="T4310" s="89"/>
    </row>
    <row r="4311" spans="2:20" s="86" customFormat="1" ht="10.199999999999999">
      <c r="B4311" s="87"/>
      <c r="C4311" s="87"/>
      <c r="D4311" s="89"/>
      <c r="R4311" s="89"/>
      <c r="S4311" s="89"/>
      <c r="T4311" s="89"/>
    </row>
    <row r="4312" spans="2:20" s="86" customFormat="1" ht="10.199999999999999">
      <c r="B4312" s="87"/>
      <c r="C4312" s="87"/>
      <c r="D4312" s="89"/>
      <c r="R4312" s="89"/>
      <c r="S4312" s="89"/>
      <c r="T4312" s="89"/>
    </row>
    <row r="4313" spans="2:20" s="86" customFormat="1" ht="10.199999999999999">
      <c r="B4313" s="87"/>
      <c r="C4313" s="87"/>
      <c r="D4313" s="89"/>
      <c r="R4313" s="89"/>
      <c r="S4313" s="89"/>
      <c r="T4313" s="89"/>
    </row>
    <row r="4314" spans="2:20" s="86" customFormat="1" ht="10.199999999999999">
      <c r="B4314" s="87"/>
      <c r="C4314" s="87"/>
      <c r="D4314" s="89"/>
      <c r="R4314" s="89"/>
      <c r="S4314" s="89"/>
      <c r="T4314" s="89"/>
    </row>
    <row r="4315" spans="2:20" s="86" customFormat="1" ht="10.199999999999999">
      <c r="B4315" s="87"/>
      <c r="C4315" s="87"/>
      <c r="D4315" s="89"/>
      <c r="R4315" s="89"/>
      <c r="S4315" s="89"/>
      <c r="T4315" s="89"/>
    </row>
    <row r="4316" spans="2:20" s="86" customFormat="1" ht="10.199999999999999">
      <c r="B4316" s="87"/>
      <c r="C4316" s="87"/>
      <c r="D4316" s="89"/>
      <c r="R4316" s="89"/>
      <c r="S4316" s="89"/>
      <c r="T4316" s="89"/>
    </row>
    <row r="4317" spans="2:20" s="86" customFormat="1" ht="10.199999999999999">
      <c r="B4317" s="87"/>
      <c r="C4317" s="87"/>
      <c r="D4317" s="89"/>
      <c r="R4317" s="89"/>
      <c r="S4317" s="89"/>
      <c r="T4317" s="89"/>
    </row>
    <row r="4318" spans="2:20" s="86" customFormat="1" ht="10.199999999999999">
      <c r="B4318" s="87"/>
      <c r="C4318" s="87"/>
      <c r="D4318" s="89"/>
      <c r="R4318" s="89"/>
      <c r="S4318" s="89"/>
      <c r="T4318" s="89"/>
    </row>
    <row r="4319" spans="2:20" s="86" customFormat="1" ht="10.199999999999999">
      <c r="B4319" s="87"/>
      <c r="C4319" s="87"/>
      <c r="D4319" s="89"/>
      <c r="R4319" s="89"/>
      <c r="S4319" s="89"/>
      <c r="T4319" s="89"/>
    </row>
    <row r="4320" spans="2:20" s="86" customFormat="1" ht="10.199999999999999">
      <c r="B4320" s="87"/>
      <c r="C4320" s="87"/>
      <c r="D4320" s="89"/>
      <c r="R4320" s="89"/>
      <c r="S4320" s="89"/>
      <c r="T4320" s="89"/>
    </row>
    <row r="4321" spans="2:20" s="86" customFormat="1" ht="10.199999999999999">
      <c r="B4321" s="87"/>
      <c r="C4321" s="87"/>
      <c r="D4321" s="89"/>
      <c r="R4321" s="89"/>
      <c r="S4321" s="89"/>
      <c r="T4321" s="89"/>
    </row>
    <row r="4322" spans="2:20" s="86" customFormat="1" ht="10.199999999999999">
      <c r="B4322" s="87"/>
      <c r="C4322" s="87"/>
      <c r="D4322" s="89"/>
      <c r="R4322" s="89"/>
      <c r="S4322" s="89"/>
      <c r="T4322" s="89"/>
    </row>
    <row r="4323" spans="2:20" s="86" customFormat="1" ht="10.199999999999999">
      <c r="B4323" s="87"/>
      <c r="C4323" s="87"/>
      <c r="D4323" s="89"/>
      <c r="R4323" s="89"/>
      <c r="S4323" s="89"/>
      <c r="T4323" s="89"/>
    </row>
    <row r="4324" spans="2:20" s="86" customFormat="1" ht="10.199999999999999">
      <c r="B4324" s="87"/>
      <c r="C4324" s="87"/>
      <c r="D4324" s="89"/>
      <c r="R4324" s="89"/>
      <c r="S4324" s="89"/>
      <c r="T4324" s="89"/>
    </row>
    <row r="4325" spans="2:20" s="86" customFormat="1" ht="10.199999999999999">
      <c r="B4325" s="87"/>
      <c r="C4325" s="87"/>
      <c r="D4325" s="89"/>
      <c r="R4325" s="89"/>
      <c r="S4325" s="89"/>
      <c r="T4325" s="89"/>
    </row>
    <row r="4326" spans="2:20" s="86" customFormat="1" ht="10.199999999999999">
      <c r="B4326" s="87"/>
      <c r="C4326" s="87"/>
      <c r="D4326" s="89"/>
      <c r="R4326" s="89"/>
      <c r="S4326" s="89"/>
      <c r="T4326" s="89"/>
    </row>
    <row r="4327" spans="2:20" s="86" customFormat="1" ht="10.199999999999999">
      <c r="B4327" s="87"/>
      <c r="C4327" s="87"/>
      <c r="D4327" s="89"/>
      <c r="R4327" s="89"/>
      <c r="S4327" s="89"/>
      <c r="T4327" s="89"/>
    </row>
    <row r="4328" spans="2:20" s="86" customFormat="1" ht="10.199999999999999">
      <c r="B4328" s="87"/>
      <c r="C4328" s="87"/>
      <c r="D4328" s="89"/>
      <c r="R4328" s="89"/>
      <c r="S4328" s="89"/>
      <c r="T4328" s="89"/>
    </row>
    <row r="4329" spans="2:20" s="86" customFormat="1" ht="10.199999999999999">
      <c r="B4329" s="87"/>
      <c r="C4329" s="87"/>
      <c r="D4329" s="89"/>
      <c r="R4329" s="89"/>
      <c r="S4329" s="89"/>
      <c r="T4329" s="89"/>
    </row>
    <row r="4330" spans="2:20" s="86" customFormat="1" ht="10.199999999999999">
      <c r="B4330" s="87"/>
      <c r="C4330" s="87"/>
      <c r="D4330" s="89"/>
      <c r="R4330" s="89"/>
      <c r="S4330" s="89"/>
      <c r="T4330" s="89"/>
    </row>
    <row r="4331" spans="2:20" s="86" customFormat="1" ht="10.199999999999999">
      <c r="B4331" s="87"/>
      <c r="C4331" s="87"/>
      <c r="D4331" s="89"/>
      <c r="R4331" s="89"/>
      <c r="S4331" s="89"/>
      <c r="T4331" s="89"/>
    </row>
    <row r="4332" spans="2:20" s="86" customFormat="1" ht="10.199999999999999">
      <c r="B4332" s="87"/>
      <c r="C4332" s="87"/>
      <c r="D4332" s="89"/>
      <c r="R4332" s="89"/>
      <c r="S4332" s="89"/>
      <c r="T4332" s="89"/>
    </row>
    <row r="4333" spans="2:20" s="86" customFormat="1" ht="10.199999999999999">
      <c r="B4333" s="87"/>
      <c r="C4333" s="87"/>
      <c r="D4333" s="89"/>
      <c r="R4333" s="89"/>
      <c r="S4333" s="89"/>
      <c r="T4333" s="89"/>
    </row>
    <row r="4334" spans="2:20" s="86" customFormat="1" ht="10.199999999999999">
      <c r="B4334" s="87"/>
      <c r="C4334" s="87"/>
      <c r="D4334" s="89"/>
      <c r="R4334" s="89"/>
      <c r="S4334" s="89"/>
      <c r="T4334" s="89"/>
    </row>
    <row r="4335" spans="2:20" s="86" customFormat="1" ht="10.199999999999999">
      <c r="B4335" s="87"/>
      <c r="C4335" s="87"/>
      <c r="D4335" s="89"/>
      <c r="R4335" s="89"/>
      <c r="S4335" s="89"/>
      <c r="T4335" s="89"/>
    </row>
    <row r="4336" spans="2:20" s="86" customFormat="1" ht="10.199999999999999">
      <c r="B4336" s="87"/>
      <c r="C4336" s="87"/>
      <c r="D4336" s="89"/>
      <c r="R4336" s="89"/>
      <c r="S4336" s="89"/>
      <c r="T4336" s="89"/>
    </row>
    <row r="4337" spans="2:20" s="86" customFormat="1" ht="10.199999999999999">
      <c r="B4337" s="87"/>
      <c r="C4337" s="87"/>
      <c r="D4337" s="89"/>
      <c r="R4337" s="89"/>
      <c r="S4337" s="89"/>
      <c r="T4337" s="89"/>
    </row>
    <row r="4338" spans="2:20" s="86" customFormat="1" ht="10.199999999999999">
      <c r="B4338" s="87"/>
      <c r="C4338" s="87"/>
      <c r="D4338" s="89"/>
      <c r="R4338" s="89"/>
      <c r="S4338" s="89"/>
      <c r="T4338" s="89"/>
    </row>
    <row r="4339" spans="2:20" s="86" customFormat="1" ht="10.199999999999999">
      <c r="B4339" s="87"/>
      <c r="C4339" s="87"/>
      <c r="D4339" s="89"/>
      <c r="R4339" s="89"/>
      <c r="S4339" s="89"/>
      <c r="T4339" s="89"/>
    </row>
    <row r="4340" spans="2:20" s="86" customFormat="1" ht="10.199999999999999">
      <c r="B4340" s="87"/>
      <c r="C4340" s="87"/>
      <c r="D4340" s="89"/>
      <c r="R4340" s="89"/>
      <c r="S4340" s="89"/>
      <c r="T4340" s="89"/>
    </row>
    <row r="4341" spans="2:20" s="86" customFormat="1" ht="10.199999999999999">
      <c r="B4341" s="87"/>
      <c r="C4341" s="87"/>
      <c r="D4341" s="89"/>
      <c r="R4341" s="89"/>
      <c r="S4341" s="89"/>
      <c r="T4341" s="89"/>
    </row>
    <row r="4342" spans="2:20" s="86" customFormat="1" ht="10.199999999999999">
      <c r="B4342" s="87"/>
      <c r="C4342" s="87"/>
      <c r="D4342" s="89"/>
      <c r="R4342" s="89"/>
      <c r="S4342" s="89"/>
      <c r="T4342" s="89"/>
    </row>
    <row r="4343" spans="2:20" s="86" customFormat="1" ht="10.199999999999999">
      <c r="B4343" s="87"/>
      <c r="C4343" s="87"/>
      <c r="D4343" s="89"/>
      <c r="R4343" s="89"/>
      <c r="S4343" s="89"/>
      <c r="T4343" s="89"/>
    </row>
    <row r="4344" spans="2:20" s="86" customFormat="1" ht="10.199999999999999">
      <c r="B4344" s="87"/>
      <c r="C4344" s="87"/>
      <c r="D4344" s="89"/>
      <c r="R4344" s="89"/>
      <c r="S4344" s="89"/>
      <c r="T4344" s="89"/>
    </row>
    <row r="4345" spans="2:20" s="86" customFormat="1" ht="10.199999999999999">
      <c r="B4345" s="87"/>
      <c r="C4345" s="87"/>
      <c r="D4345" s="89"/>
      <c r="R4345" s="89"/>
      <c r="S4345" s="89"/>
      <c r="T4345" s="89"/>
    </row>
    <row r="4346" spans="2:20" s="86" customFormat="1" ht="10.199999999999999">
      <c r="B4346" s="87"/>
      <c r="C4346" s="87"/>
      <c r="D4346" s="89"/>
      <c r="R4346" s="89"/>
      <c r="S4346" s="89"/>
      <c r="T4346" s="89"/>
    </row>
    <row r="4347" spans="2:20" s="86" customFormat="1" ht="10.199999999999999">
      <c r="B4347" s="87"/>
      <c r="C4347" s="87"/>
      <c r="D4347" s="89"/>
      <c r="R4347" s="89"/>
      <c r="S4347" s="89"/>
      <c r="T4347" s="89"/>
    </row>
    <row r="4348" spans="2:20" s="86" customFormat="1" ht="10.199999999999999">
      <c r="B4348" s="87"/>
      <c r="C4348" s="87"/>
      <c r="D4348" s="89"/>
      <c r="R4348" s="89"/>
      <c r="S4348" s="89"/>
      <c r="T4348" s="89"/>
    </row>
    <row r="4349" spans="2:20" s="86" customFormat="1" ht="10.199999999999999">
      <c r="B4349" s="87"/>
      <c r="C4349" s="87"/>
      <c r="D4349" s="89"/>
      <c r="R4349" s="89"/>
      <c r="S4349" s="89"/>
      <c r="T4349" s="89"/>
    </row>
    <row r="4350" spans="2:20" s="86" customFormat="1" ht="10.199999999999999">
      <c r="B4350" s="87"/>
      <c r="C4350" s="87"/>
      <c r="D4350" s="89"/>
      <c r="R4350" s="89"/>
      <c r="S4350" s="89"/>
      <c r="T4350" s="89"/>
    </row>
    <row r="4351" spans="2:20" s="86" customFormat="1" ht="10.199999999999999">
      <c r="B4351" s="87"/>
      <c r="C4351" s="87"/>
      <c r="D4351" s="89"/>
      <c r="R4351" s="89"/>
      <c r="S4351" s="89"/>
      <c r="T4351" s="89"/>
    </row>
    <row r="4352" spans="2:20" s="86" customFormat="1" ht="10.199999999999999">
      <c r="B4352" s="87"/>
      <c r="C4352" s="87"/>
      <c r="D4352" s="89"/>
      <c r="R4352" s="89"/>
      <c r="S4352" s="89"/>
      <c r="T4352" s="89"/>
    </row>
    <row r="4353" spans="2:20" s="86" customFormat="1" ht="10.199999999999999">
      <c r="B4353" s="87"/>
      <c r="C4353" s="87"/>
      <c r="D4353" s="89"/>
      <c r="R4353" s="89"/>
      <c r="S4353" s="89"/>
      <c r="T4353" s="89"/>
    </row>
    <row r="4354" spans="2:20" s="86" customFormat="1" ht="10.199999999999999">
      <c r="B4354" s="87"/>
      <c r="C4354" s="87"/>
      <c r="D4354" s="89"/>
      <c r="R4354" s="89"/>
      <c r="S4354" s="89"/>
      <c r="T4354" s="89"/>
    </row>
    <row r="4355" spans="2:20" s="86" customFormat="1" ht="10.199999999999999">
      <c r="B4355" s="87"/>
      <c r="C4355" s="87"/>
      <c r="D4355" s="89"/>
      <c r="R4355" s="89"/>
      <c r="S4355" s="89"/>
      <c r="T4355" s="89"/>
    </row>
    <row r="4356" spans="2:20" s="86" customFormat="1" ht="10.199999999999999">
      <c r="B4356" s="87"/>
      <c r="C4356" s="87"/>
      <c r="D4356" s="89"/>
      <c r="R4356" s="89"/>
      <c r="S4356" s="89"/>
      <c r="T4356" s="89"/>
    </row>
    <row r="4357" spans="2:20" s="86" customFormat="1" ht="10.199999999999999">
      <c r="B4357" s="87"/>
      <c r="C4357" s="87"/>
      <c r="D4357" s="89"/>
      <c r="R4357" s="89"/>
      <c r="S4357" s="89"/>
      <c r="T4357" s="89"/>
    </row>
    <row r="4358" spans="2:20" s="86" customFormat="1" ht="10.199999999999999">
      <c r="B4358" s="87"/>
      <c r="C4358" s="87"/>
      <c r="D4358" s="89"/>
      <c r="R4358" s="89"/>
      <c r="S4358" s="89"/>
      <c r="T4358" s="89"/>
    </row>
    <row r="4359" spans="2:20" s="86" customFormat="1" ht="10.199999999999999">
      <c r="B4359" s="87"/>
      <c r="C4359" s="87"/>
      <c r="D4359" s="89"/>
      <c r="R4359" s="89"/>
      <c r="S4359" s="89"/>
      <c r="T4359" s="89"/>
    </row>
    <row r="4360" spans="2:20" s="86" customFormat="1" ht="10.199999999999999">
      <c r="B4360" s="87"/>
      <c r="C4360" s="87"/>
      <c r="D4360" s="89"/>
      <c r="R4360" s="89"/>
      <c r="S4360" s="89"/>
      <c r="T4360" s="89"/>
    </row>
    <row r="4361" spans="2:20" s="86" customFormat="1" ht="10.199999999999999">
      <c r="B4361" s="87"/>
      <c r="C4361" s="87"/>
      <c r="D4361" s="89"/>
      <c r="R4361" s="89"/>
      <c r="S4361" s="89"/>
      <c r="T4361" s="89"/>
    </row>
    <row r="4362" spans="2:20" s="86" customFormat="1" ht="10.199999999999999">
      <c r="B4362" s="87"/>
      <c r="C4362" s="87"/>
      <c r="D4362" s="89"/>
      <c r="R4362" s="89"/>
      <c r="S4362" s="89"/>
      <c r="T4362" s="89"/>
    </row>
    <row r="4363" spans="2:20" s="86" customFormat="1" ht="10.199999999999999">
      <c r="B4363" s="87"/>
      <c r="C4363" s="87"/>
      <c r="D4363" s="89"/>
      <c r="R4363" s="89"/>
      <c r="S4363" s="89"/>
      <c r="T4363" s="89"/>
    </row>
    <row r="4364" spans="2:20" s="86" customFormat="1" ht="10.199999999999999">
      <c r="B4364" s="87"/>
      <c r="C4364" s="87"/>
      <c r="D4364" s="89"/>
      <c r="R4364" s="89"/>
      <c r="S4364" s="89"/>
      <c r="T4364" s="89"/>
    </row>
    <row r="4365" spans="2:20" s="86" customFormat="1" ht="10.199999999999999">
      <c r="B4365" s="87"/>
      <c r="C4365" s="87"/>
      <c r="D4365" s="89"/>
      <c r="R4365" s="89"/>
      <c r="S4365" s="89"/>
      <c r="T4365" s="89"/>
    </row>
    <row r="4366" spans="2:20" s="86" customFormat="1" ht="10.199999999999999">
      <c r="B4366" s="87"/>
      <c r="C4366" s="87"/>
      <c r="D4366" s="89"/>
      <c r="R4366" s="89"/>
      <c r="S4366" s="89"/>
      <c r="T4366" s="89"/>
    </row>
    <row r="4367" spans="2:20" s="86" customFormat="1" ht="10.199999999999999">
      <c r="B4367" s="87"/>
      <c r="C4367" s="87"/>
      <c r="D4367" s="89"/>
      <c r="R4367" s="89"/>
      <c r="S4367" s="89"/>
      <c r="T4367" s="89"/>
    </row>
    <row r="4368" spans="2:20" s="86" customFormat="1" ht="10.199999999999999">
      <c r="B4368" s="87"/>
      <c r="C4368" s="87"/>
      <c r="D4368" s="89"/>
      <c r="R4368" s="89"/>
      <c r="S4368" s="89"/>
      <c r="T4368" s="89"/>
    </row>
    <row r="4369" spans="2:20" s="86" customFormat="1" ht="10.199999999999999">
      <c r="B4369" s="87"/>
      <c r="C4369" s="87"/>
      <c r="D4369" s="89"/>
      <c r="R4369" s="89"/>
      <c r="S4369" s="89"/>
      <c r="T4369" s="89"/>
    </row>
    <row r="4370" spans="2:20" s="86" customFormat="1" ht="10.199999999999999">
      <c r="B4370" s="87"/>
      <c r="C4370" s="87"/>
      <c r="D4370" s="89"/>
      <c r="R4370" s="89"/>
      <c r="S4370" s="89"/>
      <c r="T4370" s="89"/>
    </row>
    <row r="4371" spans="2:20" s="86" customFormat="1" ht="10.199999999999999">
      <c r="B4371" s="87"/>
      <c r="C4371" s="87"/>
      <c r="D4371" s="89"/>
      <c r="R4371" s="89"/>
      <c r="S4371" s="89"/>
      <c r="T4371" s="89"/>
    </row>
    <row r="4372" spans="2:20" s="86" customFormat="1" ht="10.199999999999999">
      <c r="B4372" s="87"/>
      <c r="C4372" s="87"/>
      <c r="D4372" s="89"/>
      <c r="R4372" s="89"/>
      <c r="S4372" s="89"/>
      <c r="T4372" s="89"/>
    </row>
    <row r="4373" spans="2:20" s="86" customFormat="1" ht="10.199999999999999">
      <c r="B4373" s="87"/>
      <c r="C4373" s="87"/>
      <c r="D4373" s="89"/>
      <c r="R4373" s="89"/>
      <c r="S4373" s="89"/>
      <c r="T4373" s="89"/>
    </row>
    <row r="4374" spans="2:20" s="86" customFormat="1" ht="10.199999999999999">
      <c r="B4374" s="87"/>
      <c r="C4374" s="87"/>
      <c r="D4374" s="89"/>
      <c r="R4374" s="89"/>
      <c r="S4374" s="89"/>
      <c r="T4374" s="89"/>
    </row>
    <row r="4375" spans="2:20" s="86" customFormat="1" ht="10.199999999999999">
      <c r="B4375" s="87"/>
      <c r="C4375" s="87"/>
      <c r="D4375" s="89"/>
      <c r="R4375" s="89"/>
      <c r="S4375" s="89"/>
      <c r="T4375" s="89"/>
    </row>
    <row r="4376" spans="2:20" s="86" customFormat="1" ht="10.199999999999999">
      <c r="B4376" s="87"/>
      <c r="C4376" s="87"/>
      <c r="D4376" s="89"/>
      <c r="R4376" s="89"/>
      <c r="S4376" s="89"/>
      <c r="T4376" s="89"/>
    </row>
    <row r="4377" spans="2:20" s="86" customFormat="1" ht="10.199999999999999">
      <c r="B4377" s="87"/>
      <c r="C4377" s="87"/>
      <c r="D4377" s="89"/>
      <c r="R4377" s="89"/>
      <c r="S4377" s="89"/>
      <c r="T4377" s="89"/>
    </row>
    <row r="4378" spans="2:20" s="86" customFormat="1" ht="10.199999999999999">
      <c r="B4378" s="87"/>
      <c r="C4378" s="87"/>
      <c r="D4378" s="89"/>
      <c r="R4378" s="89"/>
      <c r="S4378" s="89"/>
      <c r="T4378" s="89"/>
    </row>
    <row r="4379" spans="2:20" s="86" customFormat="1" ht="10.199999999999999">
      <c r="B4379" s="87"/>
      <c r="C4379" s="87"/>
      <c r="D4379" s="89"/>
      <c r="R4379" s="89"/>
      <c r="S4379" s="89"/>
      <c r="T4379" s="89"/>
    </row>
    <row r="4380" spans="2:20" s="86" customFormat="1" ht="10.199999999999999">
      <c r="B4380" s="87"/>
      <c r="C4380" s="87"/>
      <c r="D4380" s="89"/>
      <c r="R4380" s="89"/>
      <c r="S4380" s="89"/>
      <c r="T4380" s="89"/>
    </row>
    <row r="4381" spans="2:20" s="86" customFormat="1" ht="10.199999999999999">
      <c r="B4381" s="87"/>
      <c r="C4381" s="87"/>
      <c r="D4381" s="89"/>
      <c r="R4381" s="89"/>
      <c r="S4381" s="89"/>
      <c r="T4381" s="89"/>
    </row>
    <row r="4382" spans="2:20" s="86" customFormat="1" ht="10.199999999999999">
      <c r="B4382" s="87"/>
      <c r="C4382" s="87"/>
      <c r="D4382" s="89"/>
      <c r="R4382" s="89"/>
      <c r="S4382" s="89"/>
      <c r="T4382" s="89"/>
    </row>
    <row r="4383" spans="2:20" s="86" customFormat="1" ht="10.199999999999999">
      <c r="B4383" s="87"/>
      <c r="C4383" s="87"/>
      <c r="D4383" s="89"/>
      <c r="R4383" s="89"/>
      <c r="S4383" s="89"/>
      <c r="T4383" s="89"/>
    </row>
    <row r="4384" spans="2:20" s="86" customFormat="1" ht="10.199999999999999">
      <c r="B4384" s="87"/>
      <c r="C4384" s="87"/>
      <c r="D4384" s="89"/>
      <c r="R4384" s="89"/>
      <c r="S4384" s="89"/>
      <c r="T4384" s="89"/>
    </row>
    <row r="4385" spans="2:20" s="86" customFormat="1" ht="10.199999999999999">
      <c r="B4385" s="87"/>
      <c r="C4385" s="87"/>
      <c r="D4385" s="89"/>
      <c r="R4385" s="89"/>
      <c r="S4385" s="89"/>
      <c r="T4385" s="89"/>
    </row>
    <row r="4386" spans="2:20" s="86" customFormat="1" ht="10.199999999999999">
      <c r="B4386" s="87"/>
      <c r="C4386" s="87"/>
      <c r="D4386" s="89"/>
      <c r="R4386" s="89"/>
      <c r="S4386" s="89"/>
      <c r="T4386" s="89"/>
    </row>
    <row r="4387" spans="2:20" s="86" customFormat="1" ht="10.199999999999999">
      <c r="B4387" s="87"/>
      <c r="C4387" s="87"/>
      <c r="D4387" s="89"/>
      <c r="R4387" s="89"/>
      <c r="S4387" s="89"/>
      <c r="T4387" s="89"/>
    </row>
    <row r="4388" spans="2:20" s="86" customFormat="1" ht="10.199999999999999">
      <c r="B4388" s="87"/>
      <c r="C4388" s="87"/>
      <c r="D4388" s="89"/>
      <c r="R4388" s="89"/>
      <c r="S4388" s="89"/>
      <c r="T4388" s="89"/>
    </row>
    <row r="4389" spans="2:20" s="86" customFormat="1" ht="10.199999999999999">
      <c r="B4389" s="87"/>
      <c r="C4389" s="87"/>
      <c r="D4389" s="89"/>
      <c r="R4389" s="89"/>
      <c r="S4389" s="89"/>
      <c r="T4389" s="89"/>
    </row>
    <row r="4390" spans="2:20" s="86" customFormat="1" ht="10.199999999999999">
      <c r="B4390" s="87"/>
      <c r="C4390" s="87"/>
      <c r="D4390" s="89"/>
      <c r="R4390" s="89"/>
      <c r="S4390" s="89"/>
      <c r="T4390" s="89"/>
    </row>
    <row r="4391" spans="2:20" s="86" customFormat="1" ht="10.199999999999999">
      <c r="B4391" s="87"/>
      <c r="C4391" s="87"/>
      <c r="D4391" s="89"/>
      <c r="R4391" s="89"/>
      <c r="S4391" s="89"/>
      <c r="T4391" s="89"/>
    </row>
    <row r="4392" spans="2:20" s="86" customFormat="1" ht="10.199999999999999">
      <c r="B4392" s="87"/>
      <c r="C4392" s="87"/>
      <c r="D4392" s="89"/>
      <c r="R4392" s="89"/>
      <c r="S4392" s="89"/>
      <c r="T4392" s="89"/>
    </row>
    <row r="4393" spans="2:20" s="86" customFormat="1" ht="10.199999999999999">
      <c r="B4393" s="87"/>
      <c r="C4393" s="87"/>
      <c r="D4393" s="89"/>
      <c r="R4393" s="89"/>
      <c r="S4393" s="89"/>
      <c r="T4393" s="89"/>
    </row>
    <row r="4394" spans="2:20" s="86" customFormat="1" ht="10.199999999999999">
      <c r="B4394" s="87"/>
      <c r="C4394" s="87"/>
      <c r="D4394" s="89"/>
      <c r="R4394" s="89"/>
      <c r="S4394" s="89"/>
      <c r="T4394" s="89"/>
    </row>
    <row r="4395" spans="2:20" s="86" customFormat="1" ht="10.199999999999999">
      <c r="B4395" s="87"/>
      <c r="C4395" s="87"/>
      <c r="D4395" s="89"/>
      <c r="R4395" s="89"/>
      <c r="S4395" s="89"/>
      <c r="T4395" s="89"/>
    </row>
    <row r="4396" spans="2:20" s="86" customFormat="1" ht="10.199999999999999">
      <c r="B4396" s="87"/>
      <c r="C4396" s="87"/>
      <c r="D4396" s="89"/>
      <c r="R4396" s="89"/>
      <c r="S4396" s="89"/>
      <c r="T4396" s="89"/>
    </row>
    <row r="4397" spans="2:20" s="86" customFormat="1" ht="10.199999999999999">
      <c r="B4397" s="87"/>
      <c r="C4397" s="87"/>
      <c r="D4397" s="89"/>
      <c r="R4397" s="89"/>
      <c r="S4397" s="89"/>
      <c r="T4397" s="89"/>
    </row>
    <row r="4398" spans="2:20" s="86" customFormat="1" ht="10.199999999999999">
      <c r="B4398" s="87"/>
      <c r="C4398" s="87"/>
      <c r="D4398" s="89"/>
      <c r="R4398" s="89"/>
      <c r="S4398" s="89"/>
      <c r="T4398" s="89"/>
    </row>
    <row r="4399" spans="2:20" s="86" customFormat="1" ht="10.199999999999999">
      <c r="B4399" s="87"/>
      <c r="C4399" s="87"/>
      <c r="D4399" s="89"/>
      <c r="R4399" s="89"/>
      <c r="S4399" s="89"/>
      <c r="T4399" s="89"/>
    </row>
    <row r="4400" spans="2:20" s="86" customFormat="1" ht="10.199999999999999">
      <c r="B4400" s="87"/>
      <c r="C4400" s="87"/>
      <c r="D4400" s="89"/>
      <c r="R4400" s="89"/>
      <c r="S4400" s="89"/>
      <c r="T4400" s="89"/>
    </row>
    <row r="4401" spans="2:20" s="86" customFormat="1" ht="10.199999999999999">
      <c r="B4401" s="87"/>
      <c r="C4401" s="87"/>
      <c r="D4401" s="89"/>
      <c r="R4401" s="89"/>
      <c r="S4401" s="89"/>
      <c r="T4401" s="89"/>
    </row>
    <row r="4402" spans="2:20" s="86" customFormat="1" ht="10.199999999999999">
      <c r="B4402" s="87"/>
      <c r="C4402" s="87"/>
      <c r="D4402" s="89"/>
      <c r="R4402" s="89"/>
      <c r="S4402" s="89"/>
      <c r="T4402" s="89"/>
    </row>
    <row r="4403" spans="2:20" s="86" customFormat="1" ht="10.199999999999999">
      <c r="B4403" s="87"/>
      <c r="C4403" s="87"/>
      <c r="D4403" s="89"/>
      <c r="R4403" s="89"/>
      <c r="S4403" s="89"/>
      <c r="T4403" s="89"/>
    </row>
    <row r="4404" spans="2:20" s="86" customFormat="1" ht="10.199999999999999">
      <c r="B4404" s="87"/>
      <c r="C4404" s="87"/>
      <c r="D4404" s="89"/>
      <c r="R4404" s="89"/>
      <c r="S4404" s="89"/>
      <c r="T4404" s="89"/>
    </row>
    <row r="4405" spans="2:20" s="86" customFormat="1" ht="10.199999999999999">
      <c r="B4405" s="87"/>
      <c r="C4405" s="87"/>
      <c r="D4405" s="89"/>
      <c r="R4405" s="89"/>
      <c r="S4405" s="89"/>
      <c r="T4405" s="89"/>
    </row>
    <row r="4406" spans="2:20" s="86" customFormat="1" ht="10.199999999999999">
      <c r="B4406" s="87"/>
      <c r="C4406" s="87"/>
      <c r="D4406" s="89"/>
      <c r="R4406" s="89"/>
      <c r="S4406" s="89"/>
      <c r="T4406" s="89"/>
    </row>
    <row r="4407" spans="2:20" s="86" customFormat="1" ht="10.199999999999999">
      <c r="B4407" s="87"/>
      <c r="C4407" s="87"/>
      <c r="D4407" s="89"/>
      <c r="R4407" s="89"/>
      <c r="S4407" s="89"/>
      <c r="T4407" s="89"/>
    </row>
    <row r="4408" spans="2:20" s="86" customFormat="1" ht="10.199999999999999">
      <c r="B4408" s="87"/>
      <c r="C4408" s="87"/>
      <c r="D4408" s="89"/>
      <c r="R4408" s="89"/>
      <c r="S4408" s="89"/>
      <c r="T4408" s="89"/>
    </row>
    <row r="4409" spans="2:20" s="86" customFormat="1" ht="10.199999999999999">
      <c r="B4409" s="87"/>
      <c r="C4409" s="87"/>
      <c r="D4409" s="89"/>
      <c r="R4409" s="89"/>
      <c r="S4409" s="89"/>
      <c r="T4409" s="89"/>
    </row>
    <row r="4410" spans="2:20" s="86" customFormat="1" ht="10.199999999999999">
      <c r="B4410" s="87"/>
      <c r="C4410" s="87"/>
      <c r="D4410" s="89"/>
      <c r="R4410" s="89"/>
      <c r="S4410" s="89"/>
      <c r="T4410" s="89"/>
    </row>
    <row r="4411" spans="2:20" s="86" customFormat="1" ht="10.199999999999999">
      <c r="B4411" s="87"/>
      <c r="C4411" s="87"/>
      <c r="D4411" s="89"/>
      <c r="R4411" s="89"/>
      <c r="S4411" s="89"/>
      <c r="T4411" s="89"/>
    </row>
    <row r="4412" spans="2:20" s="86" customFormat="1" ht="10.199999999999999">
      <c r="B4412" s="87"/>
      <c r="C4412" s="87"/>
      <c r="D4412" s="89"/>
      <c r="R4412" s="89"/>
      <c r="S4412" s="89"/>
      <c r="T4412" s="89"/>
    </row>
    <row r="4413" spans="2:20" s="86" customFormat="1" ht="10.199999999999999">
      <c r="B4413" s="87"/>
      <c r="C4413" s="87"/>
      <c r="D4413" s="89"/>
      <c r="R4413" s="89"/>
      <c r="S4413" s="89"/>
      <c r="T4413" s="89"/>
    </row>
    <row r="4414" spans="2:20" s="86" customFormat="1" ht="10.199999999999999">
      <c r="B4414" s="87"/>
      <c r="C4414" s="87"/>
      <c r="D4414" s="89"/>
      <c r="R4414" s="89"/>
      <c r="S4414" s="89"/>
      <c r="T4414" s="89"/>
    </row>
    <row r="4415" spans="2:20" s="86" customFormat="1" ht="10.199999999999999">
      <c r="B4415" s="87"/>
      <c r="C4415" s="87"/>
      <c r="D4415" s="89"/>
      <c r="R4415" s="89"/>
      <c r="S4415" s="89"/>
      <c r="T4415" s="89"/>
    </row>
    <row r="4416" spans="2:20" s="86" customFormat="1" ht="10.199999999999999">
      <c r="B4416" s="87"/>
      <c r="C4416" s="87"/>
      <c r="D4416" s="89"/>
      <c r="R4416" s="89"/>
      <c r="S4416" s="89"/>
      <c r="T4416" s="89"/>
    </row>
    <row r="4417" spans="2:20" s="86" customFormat="1" ht="10.199999999999999">
      <c r="B4417" s="87"/>
      <c r="C4417" s="87"/>
      <c r="D4417" s="89"/>
      <c r="R4417" s="89"/>
      <c r="S4417" s="89"/>
      <c r="T4417" s="89"/>
    </row>
    <row r="4418" spans="2:20" s="86" customFormat="1" ht="10.199999999999999">
      <c r="B4418" s="87"/>
      <c r="C4418" s="87"/>
      <c r="D4418" s="89"/>
      <c r="R4418" s="89"/>
      <c r="S4418" s="89"/>
      <c r="T4418" s="89"/>
    </row>
    <row r="4419" spans="2:20" s="86" customFormat="1" ht="10.199999999999999">
      <c r="B4419" s="87"/>
      <c r="C4419" s="87"/>
      <c r="D4419" s="89"/>
      <c r="R4419" s="89"/>
      <c r="S4419" s="89"/>
      <c r="T4419" s="89"/>
    </row>
    <row r="4420" spans="2:20" s="86" customFormat="1" ht="10.199999999999999">
      <c r="B4420" s="87"/>
      <c r="C4420" s="87"/>
      <c r="D4420" s="89"/>
      <c r="R4420" s="89"/>
      <c r="S4420" s="89"/>
      <c r="T4420" s="89"/>
    </row>
    <row r="4421" spans="2:20" s="86" customFormat="1" ht="10.199999999999999">
      <c r="B4421" s="87"/>
      <c r="C4421" s="87"/>
      <c r="D4421" s="89"/>
      <c r="R4421" s="89"/>
      <c r="S4421" s="89"/>
      <c r="T4421" s="89"/>
    </row>
    <row r="4422" spans="2:20" s="86" customFormat="1" ht="10.199999999999999">
      <c r="B4422" s="87"/>
      <c r="C4422" s="87"/>
      <c r="D4422" s="89"/>
      <c r="R4422" s="89"/>
      <c r="S4422" s="89"/>
      <c r="T4422" s="89"/>
    </row>
    <row r="4423" spans="2:20" s="86" customFormat="1" ht="10.199999999999999">
      <c r="B4423" s="87"/>
      <c r="C4423" s="87"/>
      <c r="D4423" s="89"/>
      <c r="R4423" s="89"/>
      <c r="S4423" s="89"/>
      <c r="T4423" s="89"/>
    </row>
    <row r="4424" spans="2:20" s="86" customFormat="1" ht="10.199999999999999">
      <c r="B4424" s="87"/>
      <c r="C4424" s="87"/>
      <c r="D4424" s="89"/>
      <c r="R4424" s="89"/>
      <c r="S4424" s="89"/>
      <c r="T4424" s="89"/>
    </row>
    <row r="4425" spans="2:20" s="86" customFormat="1" ht="10.199999999999999">
      <c r="B4425" s="87"/>
      <c r="C4425" s="87"/>
      <c r="D4425" s="89"/>
      <c r="R4425" s="89"/>
      <c r="S4425" s="89"/>
      <c r="T4425" s="89"/>
    </row>
    <row r="4426" spans="2:20" s="86" customFormat="1" ht="10.199999999999999">
      <c r="B4426" s="87"/>
      <c r="C4426" s="87"/>
      <c r="D4426" s="89"/>
      <c r="R4426" s="89"/>
      <c r="S4426" s="89"/>
      <c r="T4426" s="89"/>
    </row>
    <row r="4427" spans="2:20" s="86" customFormat="1" ht="10.199999999999999">
      <c r="B4427" s="87"/>
      <c r="C4427" s="87"/>
      <c r="D4427" s="89"/>
      <c r="R4427" s="89"/>
      <c r="S4427" s="89"/>
      <c r="T4427" s="89"/>
    </row>
    <row r="4428" spans="2:20" s="86" customFormat="1" ht="10.199999999999999">
      <c r="B4428" s="87"/>
      <c r="C4428" s="87"/>
      <c r="D4428" s="89"/>
      <c r="R4428" s="89"/>
      <c r="S4428" s="89"/>
      <c r="T4428" s="89"/>
    </row>
    <row r="4429" spans="2:20" s="86" customFormat="1" ht="10.199999999999999">
      <c r="B4429" s="87"/>
      <c r="C4429" s="87"/>
      <c r="D4429" s="89"/>
      <c r="R4429" s="89"/>
      <c r="S4429" s="89"/>
      <c r="T4429" s="89"/>
    </row>
    <row r="4430" spans="2:20" s="86" customFormat="1" ht="10.199999999999999">
      <c r="B4430" s="87"/>
      <c r="C4430" s="87"/>
      <c r="D4430" s="89"/>
      <c r="R4430" s="89"/>
      <c r="S4430" s="89"/>
      <c r="T4430" s="89"/>
    </row>
    <row r="4431" spans="2:20" s="86" customFormat="1" ht="10.199999999999999">
      <c r="B4431" s="87"/>
      <c r="C4431" s="87"/>
      <c r="D4431" s="89"/>
      <c r="R4431" s="89"/>
      <c r="S4431" s="89"/>
      <c r="T4431" s="89"/>
    </row>
    <row r="4432" spans="2:20" s="86" customFormat="1" ht="10.199999999999999">
      <c r="B4432" s="87"/>
      <c r="C4432" s="87"/>
      <c r="D4432" s="89"/>
      <c r="R4432" s="89"/>
      <c r="S4432" s="89"/>
      <c r="T4432" s="89"/>
    </row>
    <row r="4433" spans="2:20" s="86" customFormat="1" ht="10.199999999999999">
      <c r="B4433" s="87"/>
      <c r="C4433" s="87"/>
      <c r="D4433" s="89"/>
      <c r="R4433" s="89"/>
      <c r="S4433" s="89"/>
      <c r="T4433" s="89"/>
    </row>
    <row r="4434" spans="2:20" s="86" customFormat="1" ht="10.199999999999999">
      <c r="B4434" s="87"/>
      <c r="C4434" s="87"/>
      <c r="D4434" s="89"/>
      <c r="R4434" s="89"/>
      <c r="S4434" s="89"/>
      <c r="T4434" s="89"/>
    </row>
    <row r="4435" spans="2:20" s="86" customFormat="1" ht="10.199999999999999">
      <c r="B4435" s="87"/>
      <c r="C4435" s="87"/>
      <c r="D4435" s="89"/>
      <c r="R4435" s="89"/>
      <c r="S4435" s="89"/>
      <c r="T4435" s="89"/>
    </row>
    <row r="4436" spans="2:20" s="86" customFormat="1" ht="10.199999999999999">
      <c r="B4436" s="87"/>
      <c r="C4436" s="87"/>
      <c r="D4436" s="89"/>
      <c r="R4436" s="89"/>
      <c r="S4436" s="89"/>
      <c r="T4436" s="89"/>
    </row>
    <row r="4437" spans="2:20" s="86" customFormat="1" ht="10.199999999999999">
      <c r="B4437" s="87"/>
      <c r="C4437" s="87"/>
      <c r="D4437" s="89"/>
      <c r="R4437" s="89"/>
      <c r="S4437" s="89"/>
      <c r="T4437" s="89"/>
    </row>
    <row r="4438" spans="2:20" s="86" customFormat="1" ht="10.199999999999999">
      <c r="B4438" s="87"/>
      <c r="C4438" s="87"/>
      <c r="D4438" s="89"/>
      <c r="R4438" s="89"/>
      <c r="S4438" s="89"/>
      <c r="T4438" s="89"/>
    </row>
    <row r="4439" spans="2:20" s="86" customFormat="1" ht="10.199999999999999">
      <c r="B4439" s="87"/>
      <c r="C4439" s="87"/>
      <c r="D4439" s="89"/>
      <c r="R4439" s="89"/>
      <c r="S4439" s="89"/>
      <c r="T4439" s="89"/>
    </row>
    <row r="4440" spans="2:20" s="86" customFormat="1" ht="10.199999999999999">
      <c r="B4440" s="87"/>
      <c r="C4440" s="87"/>
      <c r="D4440" s="89"/>
      <c r="R4440" s="89"/>
      <c r="S4440" s="89"/>
      <c r="T4440" s="89"/>
    </row>
    <row r="4441" spans="2:20" s="86" customFormat="1" ht="10.199999999999999">
      <c r="B4441" s="87"/>
      <c r="C4441" s="87"/>
      <c r="D4441" s="89"/>
      <c r="R4441" s="89"/>
      <c r="S4441" s="89"/>
      <c r="T4441" s="89"/>
    </row>
    <row r="4442" spans="2:20" s="86" customFormat="1" ht="10.199999999999999">
      <c r="B4442" s="87"/>
      <c r="C4442" s="87"/>
      <c r="D4442" s="89"/>
      <c r="R4442" s="89"/>
      <c r="S4442" s="89"/>
      <c r="T4442" s="89"/>
    </row>
    <row r="4443" spans="2:20" s="86" customFormat="1" ht="10.199999999999999">
      <c r="B4443" s="87"/>
      <c r="C4443" s="87"/>
      <c r="D4443" s="89"/>
      <c r="R4443" s="89"/>
      <c r="S4443" s="89"/>
      <c r="T4443" s="89"/>
    </row>
    <row r="4444" spans="2:20" s="86" customFormat="1" ht="10.199999999999999">
      <c r="B4444" s="87"/>
      <c r="C4444" s="87"/>
      <c r="D4444" s="89"/>
      <c r="R4444" s="89"/>
      <c r="S4444" s="89"/>
      <c r="T4444" s="89"/>
    </row>
    <row r="4445" spans="2:20" s="86" customFormat="1" ht="10.199999999999999">
      <c r="B4445" s="87"/>
      <c r="C4445" s="87"/>
      <c r="D4445" s="89"/>
      <c r="R4445" s="89"/>
      <c r="S4445" s="89"/>
      <c r="T4445" s="89"/>
    </row>
    <row r="4446" spans="2:20" s="86" customFormat="1" ht="10.199999999999999">
      <c r="B4446" s="87"/>
      <c r="C4446" s="87"/>
      <c r="D4446" s="89"/>
      <c r="R4446" s="89"/>
      <c r="S4446" s="89"/>
      <c r="T4446" s="89"/>
    </row>
    <row r="4447" spans="2:20" s="86" customFormat="1" ht="10.199999999999999">
      <c r="B4447" s="87"/>
      <c r="C4447" s="87"/>
      <c r="D4447" s="89"/>
      <c r="R4447" s="89"/>
      <c r="S4447" s="89"/>
      <c r="T4447" s="89"/>
    </row>
    <row r="4448" spans="2:20" s="86" customFormat="1" ht="10.199999999999999">
      <c r="B4448" s="87"/>
      <c r="C4448" s="87"/>
      <c r="D4448" s="89"/>
      <c r="R4448" s="89"/>
      <c r="S4448" s="89"/>
      <c r="T4448" s="89"/>
    </row>
    <row r="4449" spans="2:20" s="86" customFormat="1" ht="10.199999999999999">
      <c r="B4449" s="87"/>
      <c r="C4449" s="87"/>
      <c r="D4449" s="89"/>
      <c r="R4449" s="89"/>
      <c r="S4449" s="89"/>
      <c r="T4449" s="89"/>
    </row>
    <row r="4450" spans="2:20" s="86" customFormat="1" ht="10.199999999999999">
      <c r="B4450" s="87"/>
      <c r="C4450" s="87"/>
      <c r="D4450" s="89"/>
      <c r="R4450" s="89"/>
      <c r="S4450" s="89"/>
      <c r="T4450" s="89"/>
    </row>
    <row r="4451" spans="2:20" s="86" customFormat="1" ht="10.199999999999999">
      <c r="B4451" s="87"/>
      <c r="C4451" s="87"/>
      <c r="D4451" s="89"/>
      <c r="R4451" s="89"/>
      <c r="S4451" s="89"/>
      <c r="T4451" s="89"/>
    </row>
    <row r="4452" spans="2:20" s="86" customFormat="1" ht="10.199999999999999">
      <c r="B4452" s="87"/>
      <c r="C4452" s="87"/>
      <c r="D4452" s="89"/>
      <c r="R4452" s="89"/>
      <c r="S4452" s="89"/>
      <c r="T4452" s="89"/>
    </row>
    <row r="4453" spans="2:20" s="86" customFormat="1" ht="10.199999999999999">
      <c r="B4453" s="87"/>
      <c r="C4453" s="87"/>
      <c r="D4453" s="89"/>
      <c r="R4453" s="89"/>
      <c r="S4453" s="89"/>
      <c r="T4453" s="89"/>
    </row>
    <row r="4454" spans="2:20" s="86" customFormat="1" ht="10.199999999999999">
      <c r="B4454" s="87"/>
      <c r="C4454" s="87"/>
      <c r="D4454" s="89"/>
      <c r="R4454" s="89"/>
      <c r="S4454" s="89"/>
      <c r="T4454" s="89"/>
    </row>
    <row r="4455" spans="2:20" s="86" customFormat="1" ht="10.199999999999999">
      <c r="B4455" s="87"/>
      <c r="C4455" s="87"/>
      <c r="D4455" s="89"/>
      <c r="R4455" s="89"/>
      <c r="S4455" s="89"/>
      <c r="T4455" s="89"/>
    </row>
    <row r="4456" spans="2:20" s="86" customFormat="1" ht="10.199999999999999">
      <c r="B4456" s="87"/>
      <c r="C4456" s="87"/>
      <c r="D4456" s="89"/>
      <c r="R4456" s="89"/>
      <c r="S4456" s="89"/>
      <c r="T4456" s="89"/>
    </row>
    <row r="4457" spans="2:20" s="86" customFormat="1" ht="10.199999999999999">
      <c r="B4457" s="87"/>
      <c r="C4457" s="87"/>
      <c r="D4457" s="89"/>
      <c r="R4457" s="89"/>
      <c r="S4457" s="89"/>
      <c r="T4457" s="89"/>
    </row>
    <row r="4458" spans="2:20" s="86" customFormat="1" ht="10.199999999999999">
      <c r="B4458" s="87"/>
      <c r="C4458" s="87"/>
      <c r="D4458" s="89"/>
      <c r="R4458" s="89"/>
      <c r="S4458" s="89"/>
      <c r="T4458" s="89"/>
    </row>
    <row r="4459" spans="2:20" s="86" customFormat="1" ht="10.199999999999999">
      <c r="B4459" s="87"/>
      <c r="C4459" s="87"/>
      <c r="D4459" s="89"/>
      <c r="R4459" s="89"/>
      <c r="S4459" s="89"/>
      <c r="T4459" s="89"/>
    </row>
    <row r="4460" spans="2:20" s="86" customFormat="1" ht="10.199999999999999">
      <c r="B4460" s="87"/>
      <c r="C4460" s="87"/>
      <c r="D4460" s="89"/>
      <c r="R4460" s="89"/>
      <c r="S4460" s="89"/>
      <c r="T4460" s="89"/>
    </row>
    <row r="4461" spans="2:20" s="86" customFormat="1" ht="10.199999999999999">
      <c r="B4461" s="87"/>
      <c r="C4461" s="87"/>
      <c r="D4461" s="89"/>
      <c r="R4461" s="89"/>
      <c r="S4461" s="89"/>
      <c r="T4461" s="89"/>
    </row>
    <row r="4462" spans="2:20" s="86" customFormat="1" ht="10.199999999999999">
      <c r="B4462" s="87"/>
      <c r="C4462" s="87"/>
      <c r="D4462" s="89"/>
      <c r="R4462" s="89"/>
      <c r="S4462" s="89"/>
      <c r="T4462" s="89"/>
    </row>
    <row r="4463" spans="2:20" s="86" customFormat="1" ht="10.199999999999999">
      <c r="B4463" s="87"/>
      <c r="C4463" s="87"/>
      <c r="D4463" s="89"/>
      <c r="R4463" s="89"/>
      <c r="S4463" s="89"/>
      <c r="T4463" s="89"/>
    </row>
    <row r="4464" spans="2:20" s="86" customFormat="1" ht="10.199999999999999">
      <c r="B4464" s="87"/>
      <c r="C4464" s="87"/>
      <c r="D4464" s="89"/>
      <c r="R4464" s="89"/>
      <c r="S4464" s="89"/>
      <c r="T4464" s="89"/>
    </row>
    <row r="4465" spans="2:20" s="86" customFormat="1" ht="10.199999999999999">
      <c r="B4465" s="87"/>
      <c r="C4465" s="87"/>
      <c r="D4465" s="89"/>
      <c r="R4465" s="89"/>
      <c r="S4465" s="89"/>
      <c r="T4465" s="89"/>
    </row>
    <row r="4466" spans="2:20" s="86" customFormat="1" ht="10.199999999999999">
      <c r="B4466" s="87"/>
      <c r="C4466" s="87"/>
      <c r="D4466" s="89"/>
      <c r="R4466" s="89"/>
      <c r="S4466" s="89"/>
      <c r="T4466" s="89"/>
    </row>
    <row r="4467" spans="2:20" s="86" customFormat="1" ht="10.199999999999999">
      <c r="B4467" s="87"/>
      <c r="C4467" s="87"/>
      <c r="D4467" s="89"/>
      <c r="R4467" s="89"/>
      <c r="S4467" s="89"/>
      <c r="T4467" s="89"/>
    </row>
    <row r="4468" spans="2:20" s="86" customFormat="1" ht="10.199999999999999">
      <c r="B4468" s="87"/>
      <c r="C4468" s="87"/>
      <c r="D4468" s="89"/>
      <c r="R4468" s="89"/>
      <c r="S4468" s="89"/>
      <c r="T4468" s="89"/>
    </row>
    <row r="4469" spans="2:20" s="86" customFormat="1" ht="10.199999999999999">
      <c r="B4469" s="87"/>
      <c r="C4469" s="87"/>
      <c r="D4469" s="89"/>
      <c r="R4469" s="89"/>
      <c r="S4469" s="89"/>
      <c r="T4469" s="89"/>
    </row>
    <row r="4470" spans="2:20" s="86" customFormat="1" ht="10.199999999999999">
      <c r="B4470" s="87"/>
      <c r="C4470" s="87"/>
      <c r="D4470" s="89"/>
      <c r="R4470" s="89"/>
      <c r="S4470" s="89"/>
      <c r="T4470" s="89"/>
    </row>
    <row r="4471" spans="2:20" s="86" customFormat="1" ht="10.199999999999999">
      <c r="B4471" s="87"/>
      <c r="C4471" s="87"/>
      <c r="D4471" s="89"/>
      <c r="R4471" s="89"/>
      <c r="S4471" s="89"/>
      <c r="T4471" s="89"/>
    </row>
    <row r="4472" spans="2:20" s="86" customFormat="1" ht="10.199999999999999">
      <c r="B4472" s="87"/>
      <c r="C4472" s="87"/>
      <c r="D4472" s="89"/>
      <c r="R4472" s="89"/>
      <c r="S4472" s="89"/>
      <c r="T4472" s="89"/>
    </row>
    <row r="4473" spans="2:20" s="86" customFormat="1" ht="10.199999999999999">
      <c r="B4473" s="87"/>
      <c r="C4473" s="87"/>
      <c r="D4473" s="89"/>
      <c r="R4473" s="89"/>
      <c r="S4473" s="89"/>
      <c r="T4473" s="89"/>
    </row>
    <row r="4474" spans="2:20" s="86" customFormat="1" ht="10.199999999999999">
      <c r="B4474" s="87"/>
      <c r="C4474" s="87"/>
      <c r="D4474" s="89"/>
      <c r="R4474" s="89"/>
      <c r="S4474" s="89"/>
      <c r="T4474" s="89"/>
    </row>
    <row r="4475" spans="2:20" s="86" customFormat="1" ht="10.199999999999999">
      <c r="B4475" s="87"/>
      <c r="C4475" s="87"/>
      <c r="D4475" s="89"/>
      <c r="R4475" s="89"/>
      <c r="S4475" s="89"/>
      <c r="T4475" s="89"/>
    </row>
    <row r="4476" spans="2:20" s="86" customFormat="1" ht="10.199999999999999">
      <c r="B4476" s="87"/>
      <c r="C4476" s="87"/>
      <c r="D4476" s="89"/>
      <c r="R4476" s="89"/>
      <c r="S4476" s="89"/>
      <c r="T4476" s="89"/>
    </row>
    <row r="4477" spans="2:20" s="86" customFormat="1" ht="10.199999999999999">
      <c r="B4477" s="87"/>
      <c r="C4477" s="87"/>
      <c r="D4477" s="89"/>
      <c r="R4477" s="89"/>
      <c r="S4477" s="89"/>
      <c r="T4477" s="89"/>
    </row>
    <row r="4478" spans="2:20" s="86" customFormat="1" ht="10.199999999999999">
      <c r="B4478" s="87"/>
      <c r="C4478" s="87"/>
      <c r="D4478" s="89"/>
      <c r="R4478" s="89"/>
      <c r="S4478" s="89"/>
      <c r="T4478" s="89"/>
    </row>
    <row r="4479" spans="2:20" s="86" customFormat="1" ht="10.199999999999999">
      <c r="B4479" s="87"/>
      <c r="C4479" s="87"/>
      <c r="D4479" s="89"/>
      <c r="R4479" s="89"/>
      <c r="S4479" s="89"/>
      <c r="T4479" s="89"/>
    </row>
    <row r="4480" spans="2:20" s="86" customFormat="1" ht="10.199999999999999">
      <c r="B4480" s="87"/>
      <c r="C4480" s="87"/>
      <c r="D4480" s="89"/>
      <c r="R4480" s="89"/>
      <c r="S4480" s="89"/>
      <c r="T4480" s="89"/>
    </row>
    <row r="4481" spans="2:20" s="86" customFormat="1" ht="10.199999999999999">
      <c r="B4481" s="87"/>
      <c r="C4481" s="87"/>
      <c r="D4481" s="89"/>
      <c r="R4481" s="89"/>
      <c r="S4481" s="89"/>
      <c r="T4481" s="89"/>
    </row>
    <row r="4482" spans="2:20" s="86" customFormat="1" ht="10.199999999999999">
      <c r="B4482" s="87"/>
      <c r="C4482" s="87"/>
      <c r="D4482" s="89"/>
      <c r="R4482" s="89"/>
      <c r="S4482" s="89"/>
      <c r="T4482" s="89"/>
    </row>
    <row r="4483" spans="2:20" s="86" customFormat="1" ht="10.199999999999999">
      <c r="B4483" s="87"/>
      <c r="C4483" s="87"/>
      <c r="D4483" s="89"/>
      <c r="R4483" s="89"/>
      <c r="S4483" s="89"/>
      <c r="T4483" s="89"/>
    </row>
    <row r="4484" spans="2:20" s="86" customFormat="1" ht="10.199999999999999">
      <c r="B4484" s="87"/>
      <c r="C4484" s="87"/>
      <c r="D4484" s="89"/>
      <c r="R4484" s="89"/>
      <c r="S4484" s="89"/>
      <c r="T4484" s="89"/>
    </row>
    <row r="4485" spans="2:20" s="86" customFormat="1" ht="10.199999999999999">
      <c r="B4485" s="87"/>
      <c r="C4485" s="87"/>
      <c r="D4485" s="89"/>
      <c r="R4485" s="89"/>
      <c r="S4485" s="89"/>
      <c r="T4485" s="89"/>
    </row>
    <row r="4486" spans="2:20" s="86" customFormat="1" ht="10.199999999999999">
      <c r="B4486" s="87"/>
      <c r="C4486" s="87"/>
      <c r="D4486" s="89"/>
      <c r="R4486" s="89"/>
      <c r="S4486" s="89"/>
      <c r="T4486" s="89"/>
    </row>
    <row r="4487" spans="2:20" s="86" customFormat="1" ht="10.199999999999999">
      <c r="B4487" s="87"/>
      <c r="C4487" s="87"/>
      <c r="D4487" s="89"/>
      <c r="R4487" s="89"/>
      <c r="S4487" s="89"/>
      <c r="T4487" s="89"/>
    </row>
    <row r="4488" spans="2:20" s="86" customFormat="1" ht="10.199999999999999">
      <c r="B4488" s="87"/>
      <c r="C4488" s="87"/>
      <c r="D4488" s="89"/>
      <c r="R4488" s="89"/>
      <c r="S4488" s="89"/>
      <c r="T4488" s="89"/>
    </row>
    <row r="4489" spans="2:20" s="86" customFormat="1" ht="10.199999999999999">
      <c r="B4489" s="87"/>
      <c r="C4489" s="87"/>
      <c r="D4489" s="89"/>
      <c r="R4489" s="89"/>
      <c r="S4489" s="89"/>
      <c r="T4489" s="89"/>
    </row>
    <row r="4490" spans="2:20" s="86" customFormat="1" ht="10.199999999999999">
      <c r="B4490" s="87"/>
      <c r="C4490" s="87"/>
      <c r="D4490" s="89"/>
      <c r="R4490" s="89"/>
      <c r="S4490" s="89"/>
      <c r="T4490" s="89"/>
    </row>
    <row r="4491" spans="2:20" s="86" customFormat="1" ht="10.199999999999999">
      <c r="B4491" s="87"/>
      <c r="C4491" s="87"/>
      <c r="D4491" s="89"/>
      <c r="R4491" s="89"/>
      <c r="S4491" s="89"/>
      <c r="T4491" s="89"/>
    </row>
    <row r="4492" spans="2:20" s="86" customFormat="1" ht="10.199999999999999">
      <c r="B4492" s="87"/>
      <c r="C4492" s="87"/>
      <c r="D4492" s="89"/>
      <c r="R4492" s="89"/>
      <c r="S4492" s="89"/>
      <c r="T4492" s="89"/>
    </row>
    <row r="4493" spans="2:20" s="86" customFormat="1" ht="10.199999999999999">
      <c r="B4493" s="87"/>
      <c r="C4493" s="87"/>
      <c r="D4493" s="89"/>
      <c r="R4493" s="89"/>
      <c r="S4493" s="89"/>
      <c r="T4493" s="89"/>
    </row>
    <row r="4494" spans="2:20" s="86" customFormat="1" ht="10.199999999999999">
      <c r="B4494" s="87"/>
      <c r="C4494" s="87"/>
      <c r="D4494" s="89"/>
      <c r="R4494" s="89"/>
      <c r="S4494" s="89"/>
      <c r="T4494" s="89"/>
    </row>
    <row r="4495" spans="2:20" s="86" customFormat="1" ht="10.199999999999999">
      <c r="B4495" s="87"/>
      <c r="C4495" s="87"/>
      <c r="D4495" s="89"/>
      <c r="R4495" s="89"/>
      <c r="S4495" s="89"/>
      <c r="T4495" s="89"/>
    </row>
    <row r="4496" spans="2:20" s="86" customFormat="1" ht="10.199999999999999">
      <c r="B4496" s="87"/>
      <c r="C4496" s="87"/>
      <c r="D4496" s="89"/>
      <c r="R4496" s="89"/>
      <c r="S4496" s="89"/>
      <c r="T4496" s="89"/>
    </row>
    <row r="4497" spans="2:20" s="86" customFormat="1" ht="10.199999999999999">
      <c r="B4497" s="87"/>
      <c r="C4497" s="87"/>
      <c r="D4497" s="89"/>
      <c r="R4497" s="89"/>
      <c r="S4497" s="89"/>
      <c r="T4497" s="89"/>
    </row>
    <row r="4498" spans="2:20" s="86" customFormat="1" ht="10.199999999999999">
      <c r="B4498" s="87"/>
      <c r="C4498" s="87"/>
      <c r="D4498" s="89"/>
      <c r="R4498" s="89"/>
      <c r="S4498" s="89"/>
      <c r="T4498" s="89"/>
    </row>
    <row r="4499" spans="2:20" s="86" customFormat="1" ht="10.199999999999999">
      <c r="B4499" s="87"/>
      <c r="C4499" s="87"/>
      <c r="D4499" s="89"/>
      <c r="R4499" s="89"/>
      <c r="S4499" s="89"/>
      <c r="T4499" s="89"/>
    </row>
    <row r="4500" spans="2:20" s="86" customFormat="1" ht="10.199999999999999">
      <c r="B4500" s="87"/>
      <c r="C4500" s="87"/>
      <c r="D4500" s="89"/>
      <c r="R4500" s="89"/>
      <c r="S4500" s="89"/>
      <c r="T4500" s="89"/>
    </row>
    <row r="4501" spans="2:20" s="86" customFormat="1" ht="10.199999999999999">
      <c r="B4501" s="87"/>
      <c r="C4501" s="87"/>
      <c r="D4501" s="89"/>
      <c r="R4501" s="89"/>
      <c r="S4501" s="89"/>
      <c r="T4501" s="89"/>
    </row>
    <row r="4502" spans="2:20" s="86" customFormat="1" ht="10.199999999999999">
      <c r="B4502" s="87"/>
      <c r="C4502" s="87"/>
      <c r="D4502" s="89"/>
      <c r="R4502" s="89"/>
      <c r="S4502" s="89"/>
      <c r="T4502" s="89"/>
    </row>
    <row r="4503" spans="2:20" s="86" customFormat="1" ht="10.199999999999999">
      <c r="B4503" s="87"/>
      <c r="C4503" s="87"/>
      <c r="D4503" s="89"/>
      <c r="R4503" s="89"/>
      <c r="S4503" s="89"/>
      <c r="T4503" s="89"/>
    </row>
    <row r="4504" spans="2:20" s="86" customFormat="1" ht="10.199999999999999">
      <c r="B4504" s="87"/>
      <c r="C4504" s="87"/>
      <c r="D4504" s="89"/>
      <c r="R4504" s="89"/>
      <c r="S4504" s="89"/>
      <c r="T4504" s="89"/>
    </row>
    <row r="4505" spans="2:20" s="86" customFormat="1" ht="10.199999999999999">
      <c r="B4505" s="87"/>
      <c r="C4505" s="87"/>
      <c r="D4505" s="89"/>
      <c r="R4505" s="89"/>
      <c r="S4505" s="89"/>
      <c r="T4505" s="89"/>
    </row>
    <row r="4506" spans="2:20" s="86" customFormat="1" ht="10.199999999999999">
      <c r="B4506" s="87"/>
      <c r="C4506" s="87"/>
      <c r="D4506" s="89"/>
      <c r="R4506" s="89"/>
      <c r="S4506" s="89"/>
      <c r="T4506" s="89"/>
    </row>
    <row r="4507" spans="2:20" s="86" customFormat="1" ht="10.199999999999999">
      <c r="B4507" s="87"/>
      <c r="C4507" s="87"/>
      <c r="D4507" s="89"/>
      <c r="R4507" s="89"/>
      <c r="S4507" s="89"/>
      <c r="T4507" s="89"/>
    </row>
    <row r="4508" spans="2:20" s="86" customFormat="1" ht="10.199999999999999">
      <c r="B4508" s="87"/>
      <c r="C4508" s="87"/>
      <c r="D4508" s="89"/>
      <c r="R4508" s="89"/>
      <c r="S4508" s="89"/>
      <c r="T4508" s="89"/>
    </row>
    <row r="4509" spans="2:20" s="86" customFormat="1" ht="10.199999999999999">
      <c r="B4509" s="87"/>
      <c r="C4509" s="87"/>
      <c r="D4509" s="89"/>
      <c r="R4509" s="89"/>
      <c r="S4509" s="89"/>
      <c r="T4509" s="89"/>
    </row>
    <row r="4510" spans="2:20" s="86" customFormat="1" ht="10.199999999999999">
      <c r="B4510" s="87"/>
      <c r="C4510" s="87"/>
      <c r="D4510" s="89"/>
      <c r="R4510" s="89"/>
      <c r="S4510" s="89"/>
      <c r="T4510" s="89"/>
    </row>
    <row r="4511" spans="2:20" s="86" customFormat="1" ht="10.199999999999999">
      <c r="B4511" s="87"/>
      <c r="C4511" s="87"/>
      <c r="D4511" s="89"/>
      <c r="R4511" s="89"/>
      <c r="S4511" s="89"/>
      <c r="T4511" s="89"/>
    </row>
    <row r="4512" spans="2:20" s="86" customFormat="1" ht="10.199999999999999">
      <c r="B4512" s="87"/>
      <c r="C4512" s="87"/>
      <c r="D4512" s="89"/>
      <c r="R4512" s="89"/>
      <c r="S4512" s="89"/>
      <c r="T4512" s="89"/>
    </row>
    <row r="4513" spans="2:20" s="86" customFormat="1" ht="10.199999999999999">
      <c r="B4513" s="87"/>
      <c r="C4513" s="87"/>
      <c r="D4513" s="89"/>
      <c r="R4513" s="89"/>
      <c r="S4513" s="89"/>
      <c r="T4513" s="89"/>
    </row>
    <row r="4514" spans="2:20" s="86" customFormat="1" ht="10.199999999999999">
      <c r="B4514" s="87"/>
      <c r="C4514" s="87"/>
      <c r="D4514" s="89"/>
      <c r="R4514" s="89"/>
      <c r="S4514" s="89"/>
      <c r="T4514" s="89"/>
    </row>
    <row r="4515" spans="2:20" s="86" customFormat="1" ht="10.199999999999999">
      <c r="B4515" s="87"/>
      <c r="C4515" s="87"/>
      <c r="D4515" s="89"/>
      <c r="R4515" s="89"/>
      <c r="S4515" s="89"/>
      <c r="T4515" s="89"/>
    </row>
    <row r="4516" spans="2:20" s="86" customFormat="1" ht="10.199999999999999">
      <c r="B4516" s="87"/>
      <c r="C4516" s="87"/>
      <c r="D4516" s="89"/>
      <c r="R4516" s="89"/>
      <c r="S4516" s="89"/>
      <c r="T4516" s="89"/>
    </row>
    <row r="4517" spans="2:20" s="86" customFormat="1" ht="10.199999999999999">
      <c r="B4517" s="87"/>
      <c r="C4517" s="87"/>
      <c r="D4517" s="89"/>
      <c r="R4517" s="89"/>
      <c r="S4517" s="89"/>
      <c r="T4517" s="89"/>
    </row>
    <row r="4518" spans="2:20" s="86" customFormat="1" ht="10.199999999999999">
      <c r="B4518" s="87"/>
      <c r="C4518" s="87"/>
      <c r="D4518" s="89"/>
      <c r="R4518" s="89"/>
      <c r="S4518" s="89"/>
      <c r="T4518" s="89"/>
    </row>
    <row r="4519" spans="2:20" s="86" customFormat="1" ht="10.199999999999999">
      <c r="B4519" s="87"/>
      <c r="C4519" s="87"/>
      <c r="D4519" s="89"/>
      <c r="R4519" s="89"/>
      <c r="S4519" s="89"/>
      <c r="T4519" s="89"/>
    </row>
    <row r="4520" spans="2:20" s="86" customFormat="1" ht="10.199999999999999">
      <c r="B4520" s="87"/>
      <c r="C4520" s="87"/>
      <c r="D4520" s="89"/>
      <c r="R4520" s="89"/>
      <c r="S4520" s="89"/>
      <c r="T4520" s="89"/>
    </row>
    <row r="4521" spans="2:20" s="86" customFormat="1" ht="10.199999999999999">
      <c r="B4521" s="87"/>
      <c r="C4521" s="87"/>
      <c r="D4521" s="89"/>
      <c r="R4521" s="89"/>
      <c r="S4521" s="89"/>
      <c r="T4521" s="89"/>
    </row>
    <row r="4522" spans="2:20" s="86" customFormat="1" ht="10.199999999999999">
      <c r="B4522" s="87"/>
      <c r="C4522" s="87"/>
      <c r="D4522" s="89"/>
      <c r="R4522" s="89"/>
      <c r="S4522" s="89"/>
      <c r="T4522" s="89"/>
    </row>
    <row r="4523" spans="2:20" s="86" customFormat="1" ht="10.199999999999999">
      <c r="B4523" s="87"/>
      <c r="C4523" s="87"/>
      <c r="D4523" s="89"/>
      <c r="R4523" s="89"/>
      <c r="S4523" s="89"/>
      <c r="T4523" s="89"/>
    </row>
    <row r="4524" spans="2:20" s="86" customFormat="1" ht="10.199999999999999">
      <c r="B4524" s="87"/>
      <c r="C4524" s="87"/>
      <c r="D4524" s="89"/>
      <c r="R4524" s="89"/>
      <c r="S4524" s="89"/>
      <c r="T4524" s="89"/>
    </row>
    <row r="4525" spans="2:20" s="86" customFormat="1" ht="10.199999999999999">
      <c r="B4525" s="87"/>
      <c r="C4525" s="87"/>
      <c r="D4525" s="89"/>
      <c r="R4525" s="89"/>
      <c r="S4525" s="89"/>
      <c r="T4525" s="89"/>
    </row>
    <row r="4526" spans="2:20" s="86" customFormat="1" ht="10.199999999999999">
      <c r="B4526" s="87"/>
      <c r="C4526" s="87"/>
      <c r="D4526" s="89"/>
      <c r="R4526" s="89"/>
      <c r="S4526" s="89"/>
      <c r="T4526" s="89"/>
    </row>
    <row r="4527" spans="2:20" s="86" customFormat="1" ht="10.199999999999999">
      <c r="B4527" s="87"/>
      <c r="C4527" s="87"/>
      <c r="D4527" s="89"/>
      <c r="R4527" s="89"/>
      <c r="S4527" s="89"/>
      <c r="T4527" s="89"/>
    </row>
    <row r="4528" spans="2:20" s="86" customFormat="1" ht="10.199999999999999">
      <c r="B4528" s="87"/>
      <c r="C4528" s="87"/>
      <c r="D4528" s="89"/>
      <c r="R4528" s="89"/>
      <c r="S4528" s="89"/>
      <c r="T4528" s="89"/>
    </row>
    <row r="4529" spans="2:20" s="86" customFormat="1" ht="10.199999999999999">
      <c r="B4529" s="87"/>
      <c r="C4529" s="87"/>
      <c r="D4529" s="89"/>
      <c r="R4529" s="89"/>
      <c r="S4529" s="89"/>
      <c r="T4529" s="89"/>
    </row>
    <row r="4530" spans="2:20" s="86" customFormat="1" ht="10.199999999999999">
      <c r="B4530" s="87"/>
      <c r="C4530" s="87"/>
      <c r="D4530" s="89"/>
      <c r="R4530" s="89"/>
      <c r="S4530" s="89"/>
      <c r="T4530" s="89"/>
    </row>
    <row r="4531" spans="2:20" s="86" customFormat="1" ht="10.199999999999999">
      <c r="B4531" s="87"/>
      <c r="C4531" s="87"/>
      <c r="D4531" s="89"/>
      <c r="R4531" s="89"/>
      <c r="S4531" s="89"/>
      <c r="T4531" s="89"/>
    </row>
    <row r="4532" spans="2:20" s="86" customFormat="1" ht="10.199999999999999">
      <c r="B4532" s="87"/>
      <c r="C4532" s="87"/>
      <c r="D4532" s="89"/>
      <c r="R4532" s="89"/>
      <c r="S4532" s="89"/>
      <c r="T4532" s="89"/>
    </row>
    <row r="4533" spans="2:20" s="86" customFormat="1" ht="10.199999999999999">
      <c r="B4533" s="87"/>
      <c r="C4533" s="87"/>
      <c r="D4533" s="89"/>
      <c r="R4533" s="89"/>
      <c r="S4533" s="89"/>
      <c r="T4533" s="89"/>
    </row>
    <row r="4534" spans="2:20" s="86" customFormat="1" ht="10.199999999999999">
      <c r="B4534" s="87"/>
      <c r="C4534" s="87"/>
      <c r="D4534" s="89"/>
      <c r="R4534" s="89"/>
      <c r="S4534" s="89"/>
      <c r="T4534" s="89"/>
    </row>
    <row r="4535" spans="2:20" s="86" customFormat="1" ht="10.199999999999999">
      <c r="B4535" s="87"/>
      <c r="C4535" s="87"/>
      <c r="D4535" s="89"/>
      <c r="R4535" s="89"/>
      <c r="S4535" s="89"/>
      <c r="T4535" s="89"/>
    </row>
    <row r="4536" spans="2:20" s="86" customFormat="1" ht="10.199999999999999">
      <c r="B4536" s="87"/>
      <c r="C4536" s="87"/>
      <c r="D4536" s="89"/>
      <c r="R4536" s="89"/>
      <c r="S4536" s="89"/>
      <c r="T4536" s="89"/>
    </row>
    <row r="4537" spans="2:20" s="86" customFormat="1" ht="10.199999999999999">
      <c r="B4537" s="87"/>
      <c r="C4537" s="87"/>
      <c r="D4537" s="89"/>
      <c r="R4537" s="89"/>
      <c r="S4537" s="89"/>
      <c r="T4537" s="89"/>
    </row>
    <row r="4538" spans="2:20" s="86" customFormat="1" ht="10.199999999999999">
      <c r="B4538" s="87"/>
      <c r="C4538" s="87"/>
      <c r="D4538" s="89"/>
      <c r="R4538" s="89"/>
      <c r="S4538" s="89"/>
      <c r="T4538" s="89"/>
    </row>
    <row r="4539" spans="2:20" s="86" customFormat="1" ht="10.199999999999999">
      <c r="B4539" s="87"/>
      <c r="C4539" s="87"/>
      <c r="D4539" s="89"/>
      <c r="R4539" s="89"/>
      <c r="S4539" s="89"/>
      <c r="T4539" s="89"/>
    </row>
    <row r="4540" spans="2:20" s="86" customFormat="1" ht="10.199999999999999">
      <c r="B4540" s="87"/>
      <c r="C4540" s="87"/>
      <c r="D4540" s="89"/>
      <c r="R4540" s="89"/>
      <c r="S4540" s="89"/>
      <c r="T4540" s="89"/>
    </row>
    <row r="4541" spans="2:20" s="86" customFormat="1" ht="10.199999999999999">
      <c r="B4541" s="87"/>
      <c r="C4541" s="87"/>
      <c r="D4541" s="89"/>
      <c r="R4541" s="89"/>
      <c r="S4541" s="89"/>
      <c r="T4541" s="89"/>
    </row>
    <row r="4542" spans="2:20" s="86" customFormat="1" ht="10.199999999999999">
      <c r="B4542" s="87"/>
      <c r="C4542" s="87"/>
      <c r="D4542" s="89"/>
      <c r="R4542" s="89"/>
      <c r="S4542" s="89"/>
      <c r="T4542" s="89"/>
    </row>
    <row r="4543" spans="2:20" s="86" customFormat="1" ht="10.199999999999999">
      <c r="B4543" s="87"/>
      <c r="C4543" s="87"/>
      <c r="D4543" s="89"/>
      <c r="R4543" s="89"/>
      <c r="S4543" s="89"/>
      <c r="T4543" s="89"/>
    </row>
    <row r="4544" spans="2:20" s="86" customFormat="1" ht="10.199999999999999">
      <c r="B4544" s="87"/>
      <c r="C4544" s="87"/>
      <c r="D4544" s="89"/>
      <c r="R4544" s="89"/>
      <c r="S4544" s="89"/>
      <c r="T4544" s="89"/>
    </row>
    <row r="4545" spans="2:20" s="86" customFormat="1" ht="10.199999999999999">
      <c r="B4545" s="87"/>
      <c r="C4545" s="87"/>
      <c r="D4545" s="89"/>
      <c r="R4545" s="89"/>
      <c r="S4545" s="89"/>
      <c r="T4545" s="89"/>
    </row>
    <row r="4546" spans="2:20" s="86" customFormat="1" ht="10.199999999999999">
      <c r="B4546" s="87"/>
      <c r="C4546" s="87"/>
      <c r="D4546" s="89"/>
      <c r="R4546" s="89"/>
      <c r="S4546" s="89"/>
      <c r="T4546" s="89"/>
    </row>
    <row r="4547" spans="2:20" s="86" customFormat="1" ht="10.199999999999999">
      <c r="B4547" s="87"/>
      <c r="C4547" s="87"/>
      <c r="D4547" s="89"/>
      <c r="R4547" s="89"/>
      <c r="S4547" s="89"/>
      <c r="T4547" s="89"/>
    </row>
    <row r="4548" spans="2:20" s="86" customFormat="1" ht="10.199999999999999">
      <c r="B4548" s="87"/>
      <c r="C4548" s="87"/>
      <c r="D4548" s="89"/>
      <c r="R4548" s="89"/>
      <c r="S4548" s="89"/>
      <c r="T4548" s="89"/>
    </row>
    <row r="4549" spans="2:20" s="86" customFormat="1" ht="10.199999999999999">
      <c r="B4549" s="87"/>
      <c r="C4549" s="87"/>
      <c r="D4549" s="89"/>
      <c r="R4549" s="89"/>
      <c r="S4549" s="89"/>
      <c r="T4549" s="89"/>
    </row>
    <row r="4550" spans="2:20" s="86" customFormat="1" ht="10.199999999999999">
      <c r="B4550" s="87"/>
      <c r="C4550" s="87"/>
      <c r="D4550" s="89"/>
      <c r="R4550" s="89"/>
      <c r="S4550" s="89"/>
      <c r="T4550" s="89"/>
    </row>
    <row r="4551" spans="2:20" s="86" customFormat="1" ht="10.199999999999999">
      <c r="B4551" s="87"/>
      <c r="C4551" s="87"/>
      <c r="D4551" s="89"/>
      <c r="R4551" s="89"/>
      <c r="S4551" s="89"/>
      <c r="T4551" s="89"/>
    </row>
    <row r="4552" spans="2:20" s="86" customFormat="1" ht="10.199999999999999">
      <c r="B4552" s="87"/>
      <c r="C4552" s="87"/>
      <c r="D4552" s="89"/>
      <c r="R4552" s="89"/>
      <c r="S4552" s="89"/>
      <c r="T4552" s="89"/>
    </row>
    <row r="4553" spans="2:20" s="86" customFormat="1" ht="10.199999999999999">
      <c r="B4553" s="87"/>
      <c r="C4553" s="87"/>
      <c r="D4553" s="89"/>
      <c r="R4553" s="89"/>
      <c r="S4553" s="89"/>
      <c r="T4553" s="89"/>
    </row>
    <row r="4554" spans="2:20" s="86" customFormat="1" ht="10.199999999999999">
      <c r="B4554" s="87"/>
      <c r="C4554" s="87"/>
      <c r="D4554" s="89"/>
      <c r="R4554" s="89"/>
      <c r="S4554" s="89"/>
      <c r="T4554" s="89"/>
    </row>
    <row r="4555" spans="2:20" s="86" customFormat="1" ht="10.199999999999999">
      <c r="B4555" s="87"/>
      <c r="C4555" s="87"/>
      <c r="D4555" s="89"/>
      <c r="R4555" s="89"/>
      <c r="S4555" s="89"/>
      <c r="T4555" s="89"/>
    </row>
    <row r="4556" spans="2:20" s="86" customFormat="1" ht="10.199999999999999">
      <c r="B4556" s="87"/>
      <c r="C4556" s="87"/>
      <c r="D4556" s="89"/>
      <c r="R4556" s="89"/>
      <c r="S4556" s="89"/>
      <c r="T4556" s="89"/>
    </row>
    <row r="4557" spans="2:20" s="86" customFormat="1" ht="10.199999999999999">
      <c r="B4557" s="87"/>
      <c r="C4557" s="87"/>
      <c r="D4557" s="89"/>
      <c r="R4557" s="89"/>
      <c r="S4557" s="89"/>
      <c r="T4557" s="89"/>
    </row>
    <row r="4558" spans="2:20" s="86" customFormat="1" ht="10.199999999999999">
      <c r="B4558" s="87"/>
      <c r="C4558" s="87"/>
      <c r="D4558" s="89"/>
      <c r="R4558" s="89"/>
      <c r="S4558" s="89"/>
      <c r="T4558" s="89"/>
    </row>
    <row r="4559" spans="2:20" s="86" customFormat="1" ht="10.199999999999999">
      <c r="B4559" s="87"/>
      <c r="C4559" s="87"/>
      <c r="D4559" s="89"/>
      <c r="R4559" s="89"/>
      <c r="S4559" s="89"/>
      <c r="T4559" s="89"/>
    </row>
    <row r="4560" spans="2:20" s="86" customFormat="1" ht="10.199999999999999">
      <c r="B4560" s="87"/>
      <c r="C4560" s="87"/>
      <c r="D4560" s="89"/>
      <c r="R4560" s="89"/>
      <c r="S4560" s="89"/>
      <c r="T4560" s="89"/>
    </row>
    <row r="4561" spans="2:20" s="86" customFormat="1" ht="10.199999999999999">
      <c r="B4561" s="87"/>
      <c r="C4561" s="87"/>
      <c r="D4561" s="89"/>
      <c r="R4561" s="89"/>
      <c r="S4561" s="89"/>
      <c r="T4561" s="89"/>
    </row>
    <row r="4562" spans="2:20" s="86" customFormat="1" ht="10.199999999999999">
      <c r="B4562" s="87"/>
      <c r="C4562" s="87"/>
      <c r="D4562" s="89"/>
      <c r="R4562" s="89"/>
      <c r="S4562" s="89"/>
      <c r="T4562" s="89"/>
    </row>
    <row r="4563" spans="2:20" s="86" customFormat="1" ht="10.199999999999999">
      <c r="B4563" s="87"/>
      <c r="C4563" s="87"/>
      <c r="D4563" s="89"/>
      <c r="R4563" s="89"/>
      <c r="S4563" s="89"/>
      <c r="T4563" s="89"/>
    </row>
    <row r="4564" spans="2:20" s="86" customFormat="1" ht="10.199999999999999">
      <c r="B4564" s="87"/>
      <c r="C4564" s="87"/>
      <c r="D4564" s="89"/>
      <c r="R4564" s="89"/>
      <c r="S4564" s="89"/>
      <c r="T4564" s="89"/>
    </row>
    <row r="4565" spans="2:20" s="86" customFormat="1" ht="10.199999999999999">
      <c r="B4565" s="87"/>
      <c r="C4565" s="87"/>
      <c r="D4565" s="89"/>
      <c r="R4565" s="89"/>
      <c r="S4565" s="89"/>
      <c r="T4565" s="89"/>
    </row>
    <row r="4566" spans="2:20" s="86" customFormat="1" ht="10.199999999999999">
      <c r="B4566" s="87"/>
      <c r="C4566" s="87"/>
      <c r="D4566" s="89"/>
      <c r="R4566" s="89"/>
      <c r="S4566" s="89"/>
      <c r="T4566" s="89"/>
    </row>
    <row r="4567" spans="2:20" s="86" customFormat="1" ht="10.199999999999999">
      <c r="B4567" s="87"/>
      <c r="C4567" s="87"/>
      <c r="D4567" s="89"/>
      <c r="R4567" s="89"/>
      <c r="S4567" s="89"/>
      <c r="T4567" s="89"/>
    </row>
    <row r="4568" spans="2:20" s="86" customFormat="1" ht="10.199999999999999">
      <c r="B4568" s="87"/>
      <c r="C4568" s="87"/>
      <c r="D4568" s="89"/>
      <c r="R4568" s="89"/>
      <c r="S4568" s="89"/>
      <c r="T4568" s="89"/>
    </row>
    <row r="4569" spans="2:20" s="86" customFormat="1" ht="10.199999999999999">
      <c r="B4569" s="87"/>
      <c r="C4569" s="87"/>
      <c r="D4569" s="89"/>
      <c r="R4569" s="89"/>
      <c r="S4569" s="89"/>
      <c r="T4569" s="89"/>
    </row>
    <row r="4570" spans="2:20" s="86" customFormat="1" ht="10.199999999999999">
      <c r="B4570" s="87"/>
      <c r="C4570" s="87"/>
      <c r="D4570" s="89"/>
      <c r="R4570" s="89"/>
      <c r="S4570" s="89"/>
      <c r="T4570" s="89"/>
    </row>
    <row r="4571" spans="2:20" s="86" customFormat="1" ht="10.199999999999999">
      <c r="B4571" s="87"/>
      <c r="C4571" s="87"/>
      <c r="D4571" s="89"/>
      <c r="R4571" s="89"/>
      <c r="S4571" s="89"/>
      <c r="T4571" s="89"/>
    </row>
    <row r="4572" spans="2:20" s="86" customFormat="1" ht="10.199999999999999">
      <c r="B4572" s="87"/>
      <c r="C4572" s="87"/>
      <c r="D4572" s="89"/>
      <c r="R4572" s="89"/>
      <c r="S4572" s="89"/>
      <c r="T4572" s="89"/>
    </row>
    <row r="4573" spans="2:20" s="86" customFormat="1" ht="10.199999999999999">
      <c r="B4573" s="87"/>
      <c r="C4573" s="87"/>
      <c r="D4573" s="89"/>
      <c r="R4573" s="89"/>
      <c r="S4573" s="89"/>
      <c r="T4573" s="89"/>
    </row>
    <row r="4574" spans="2:20" s="86" customFormat="1" ht="10.199999999999999">
      <c r="B4574" s="87"/>
      <c r="C4574" s="87"/>
      <c r="D4574" s="89"/>
      <c r="R4574" s="89"/>
      <c r="S4574" s="89"/>
      <c r="T4574" s="89"/>
    </row>
    <row r="4575" spans="2:20" s="86" customFormat="1" ht="10.199999999999999">
      <c r="B4575" s="87"/>
      <c r="C4575" s="87"/>
      <c r="D4575" s="89"/>
      <c r="R4575" s="89"/>
      <c r="S4575" s="89"/>
      <c r="T4575" s="89"/>
    </row>
    <row r="4576" spans="2:20" s="86" customFormat="1" ht="10.199999999999999">
      <c r="B4576" s="87"/>
      <c r="C4576" s="87"/>
      <c r="D4576" s="89"/>
      <c r="R4576" s="89"/>
      <c r="S4576" s="89"/>
      <c r="T4576" s="89"/>
    </row>
    <row r="4577" spans="2:20" s="86" customFormat="1" ht="10.199999999999999">
      <c r="B4577" s="87"/>
      <c r="C4577" s="87"/>
      <c r="D4577" s="89"/>
      <c r="R4577" s="89"/>
      <c r="S4577" s="89"/>
      <c r="T4577" s="89"/>
    </row>
    <row r="4578" spans="2:20" s="86" customFormat="1" ht="10.199999999999999">
      <c r="B4578" s="87"/>
      <c r="C4578" s="87"/>
      <c r="D4578" s="89"/>
      <c r="R4578" s="89"/>
      <c r="S4578" s="89"/>
      <c r="T4578" s="89"/>
    </row>
    <row r="4579" spans="2:20" s="86" customFormat="1" ht="10.199999999999999">
      <c r="B4579" s="87"/>
      <c r="C4579" s="87"/>
      <c r="D4579" s="89"/>
      <c r="R4579" s="89"/>
      <c r="S4579" s="89"/>
      <c r="T4579" s="89"/>
    </row>
    <row r="4580" spans="2:20" s="86" customFormat="1" ht="10.199999999999999">
      <c r="B4580" s="87"/>
      <c r="C4580" s="87"/>
      <c r="D4580" s="89"/>
      <c r="R4580" s="89"/>
      <c r="S4580" s="89"/>
      <c r="T4580" s="89"/>
    </row>
    <row r="4581" spans="2:20" s="86" customFormat="1" ht="10.199999999999999">
      <c r="B4581" s="87"/>
      <c r="C4581" s="87"/>
      <c r="D4581" s="89"/>
      <c r="R4581" s="89"/>
      <c r="S4581" s="89"/>
      <c r="T4581" s="89"/>
    </row>
    <row r="4582" spans="2:20" s="86" customFormat="1" ht="10.199999999999999">
      <c r="B4582" s="87"/>
      <c r="C4582" s="87"/>
      <c r="D4582" s="89"/>
      <c r="R4582" s="89"/>
      <c r="S4582" s="89"/>
      <c r="T4582" s="89"/>
    </row>
    <row r="4583" spans="2:20" s="86" customFormat="1" ht="10.199999999999999">
      <c r="B4583" s="87"/>
      <c r="C4583" s="87"/>
      <c r="D4583" s="89"/>
      <c r="R4583" s="89"/>
      <c r="S4583" s="89"/>
      <c r="T4583" s="89"/>
    </row>
    <row r="4584" spans="2:20" s="86" customFormat="1" ht="10.199999999999999">
      <c r="B4584" s="87"/>
      <c r="C4584" s="87"/>
      <c r="D4584" s="89"/>
      <c r="R4584" s="89"/>
      <c r="S4584" s="89"/>
      <c r="T4584" s="89"/>
    </row>
    <row r="4585" spans="2:20" s="86" customFormat="1" ht="10.199999999999999">
      <c r="B4585" s="87"/>
      <c r="C4585" s="87"/>
      <c r="D4585" s="89"/>
      <c r="R4585" s="89"/>
      <c r="S4585" s="89"/>
      <c r="T4585" s="89"/>
    </row>
    <row r="4586" spans="2:20" s="86" customFormat="1" ht="10.199999999999999">
      <c r="B4586" s="87"/>
      <c r="C4586" s="87"/>
      <c r="D4586" s="89"/>
      <c r="R4586" s="89"/>
      <c r="S4586" s="89"/>
      <c r="T4586" s="89"/>
    </row>
    <row r="4587" spans="2:20" s="86" customFormat="1" ht="10.199999999999999">
      <c r="B4587" s="87"/>
      <c r="C4587" s="87"/>
      <c r="D4587" s="89"/>
      <c r="R4587" s="89"/>
      <c r="S4587" s="89"/>
      <c r="T4587" s="89"/>
    </row>
    <row r="4588" spans="2:20" s="86" customFormat="1" ht="10.199999999999999">
      <c r="B4588" s="87"/>
      <c r="C4588" s="87"/>
      <c r="D4588" s="89"/>
      <c r="R4588" s="89"/>
      <c r="S4588" s="89"/>
      <c r="T4588" s="89"/>
    </row>
    <row r="4589" spans="2:20" s="86" customFormat="1" ht="10.199999999999999">
      <c r="B4589" s="87"/>
      <c r="C4589" s="87"/>
      <c r="D4589" s="89"/>
      <c r="R4589" s="89"/>
      <c r="S4589" s="89"/>
      <c r="T4589" s="89"/>
    </row>
    <row r="4590" spans="2:20" s="86" customFormat="1" ht="10.199999999999999">
      <c r="B4590" s="87"/>
      <c r="C4590" s="87"/>
      <c r="D4590" s="89"/>
      <c r="R4590" s="89"/>
      <c r="S4590" s="89"/>
      <c r="T4590" s="89"/>
    </row>
    <row r="4591" spans="2:20" s="86" customFormat="1" ht="10.199999999999999">
      <c r="B4591" s="87"/>
      <c r="C4591" s="87"/>
      <c r="D4591" s="89"/>
      <c r="R4591" s="89"/>
      <c r="S4591" s="89"/>
      <c r="T4591" s="89"/>
    </row>
    <row r="4592" spans="2:20" s="86" customFormat="1" ht="10.199999999999999">
      <c r="B4592" s="87"/>
      <c r="C4592" s="87"/>
      <c r="D4592" s="89"/>
      <c r="R4592" s="89"/>
      <c r="S4592" s="89"/>
      <c r="T4592" s="89"/>
    </row>
    <row r="4593" spans="2:20" s="86" customFormat="1" ht="10.199999999999999">
      <c r="B4593" s="87"/>
      <c r="C4593" s="87"/>
      <c r="D4593" s="89"/>
      <c r="R4593" s="89"/>
      <c r="S4593" s="89"/>
      <c r="T4593" s="89"/>
    </row>
    <row r="4594" spans="2:20" s="86" customFormat="1" ht="10.199999999999999">
      <c r="B4594" s="87"/>
      <c r="C4594" s="87"/>
      <c r="D4594" s="89"/>
      <c r="R4594" s="89"/>
      <c r="S4594" s="89"/>
      <c r="T4594" s="89"/>
    </row>
    <row r="4595" spans="2:20" s="86" customFormat="1" ht="10.199999999999999">
      <c r="B4595" s="87"/>
      <c r="C4595" s="87"/>
      <c r="D4595" s="89"/>
      <c r="R4595" s="89"/>
      <c r="S4595" s="89"/>
      <c r="T4595" s="89"/>
    </row>
    <row r="4596" spans="2:20" s="86" customFormat="1" ht="10.199999999999999">
      <c r="B4596" s="87"/>
      <c r="C4596" s="87"/>
      <c r="D4596" s="89"/>
      <c r="R4596" s="89"/>
      <c r="S4596" s="89"/>
      <c r="T4596" s="89"/>
    </row>
    <row r="4597" spans="2:20" s="86" customFormat="1" ht="10.199999999999999">
      <c r="B4597" s="87"/>
      <c r="C4597" s="87"/>
      <c r="D4597" s="89"/>
      <c r="R4597" s="89"/>
      <c r="S4597" s="89"/>
      <c r="T4597" s="89"/>
    </row>
    <row r="4598" spans="2:20" s="86" customFormat="1" ht="10.199999999999999">
      <c r="B4598" s="87"/>
      <c r="C4598" s="87"/>
      <c r="D4598" s="89"/>
      <c r="R4598" s="89"/>
      <c r="S4598" s="89"/>
      <c r="T4598" s="89"/>
    </row>
    <row r="4599" spans="2:20" s="86" customFormat="1" ht="10.199999999999999">
      <c r="B4599" s="87"/>
      <c r="C4599" s="87"/>
      <c r="D4599" s="89"/>
      <c r="R4599" s="89"/>
      <c r="S4599" s="89"/>
      <c r="T4599" s="89"/>
    </row>
    <row r="4600" spans="2:20" s="86" customFormat="1" ht="10.199999999999999">
      <c r="B4600" s="87"/>
      <c r="C4600" s="87"/>
      <c r="D4600" s="89"/>
      <c r="R4600" s="89"/>
      <c r="S4600" s="89"/>
      <c r="T4600" s="89"/>
    </row>
    <row r="4601" spans="2:20" s="86" customFormat="1" ht="10.199999999999999">
      <c r="B4601" s="87"/>
      <c r="C4601" s="87"/>
      <c r="D4601" s="89"/>
      <c r="R4601" s="89"/>
      <c r="S4601" s="89"/>
      <c r="T4601" s="89"/>
    </row>
    <row r="4602" spans="2:20" s="86" customFormat="1" ht="10.199999999999999">
      <c r="B4602" s="87"/>
      <c r="C4602" s="87"/>
      <c r="D4602" s="89"/>
      <c r="R4602" s="89"/>
      <c r="S4602" s="89"/>
      <c r="T4602" s="89"/>
    </row>
    <row r="4603" spans="2:20" s="86" customFormat="1" ht="10.199999999999999">
      <c r="B4603" s="87"/>
      <c r="C4603" s="87"/>
      <c r="D4603" s="89"/>
      <c r="R4603" s="89"/>
      <c r="S4603" s="89"/>
      <c r="T4603" s="89"/>
    </row>
    <row r="4604" spans="2:20" s="86" customFormat="1" ht="10.199999999999999">
      <c r="B4604" s="87"/>
      <c r="C4604" s="87"/>
      <c r="D4604" s="89"/>
      <c r="R4604" s="89"/>
      <c r="S4604" s="89"/>
      <c r="T4604" s="89"/>
    </row>
    <row r="4605" spans="2:20" s="86" customFormat="1" ht="10.199999999999999">
      <c r="B4605" s="87"/>
      <c r="C4605" s="87"/>
      <c r="D4605" s="89"/>
      <c r="R4605" s="89"/>
      <c r="S4605" s="89"/>
      <c r="T4605" s="89"/>
    </row>
    <row r="4606" spans="2:20" s="86" customFormat="1" ht="10.199999999999999">
      <c r="B4606" s="87"/>
      <c r="C4606" s="87"/>
      <c r="D4606" s="89"/>
      <c r="R4606" s="89"/>
      <c r="S4606" s="89"/>
      <c r="T4606" s="89"/>
    </row>
    <row r="4607" spans="2:20" s="86" customFormat="1" ht="10.199999999999999">
      <c r="B4607" s="87"/>
      <c r="C4607" s="87"/>
      <c r="D4607" s="89"/>
      <c r="R4607" s="89"/>
      <c r="S4607" s="89"/>
      <c r="T4607" s="89"/>
    </row>
    <row r="4608" spans="2:20" s="86" customFormat="1" ht="10.199999999999999">
      <c r="B4608" s="87"/>
      <c r="C4608" s="87"/>
      <c r="D4608" s="89"/>
      <c r="R4608" s="89"/>
      <c r="S4608" s="89"/>
      <c r="T4608" s="89"/>
    </row>
    <row r="4609" spans="2:20" s="86" customFormat="1" ht="10.199999999999999">
      <c r="B4609" s="87"/>
      <c r="C4609" s="87"/>
      <c r="D4609" s="89"/>
      <c r="R4609" s="89"/>
      <c r="S4609" s="89"/>
      <c r="T4609" s="89"/>
    </row>
    <row r="4610" spans="2:20" s="86" customFormat="1" ht="10.199999999999999">
      <c r="B4610" s="87"/>
      <c r="C4610" s="87"/>
      <c r="D4610" s="89"/>
      <c r="R4610" s="89"/>
      <c r="S4610" s="89"/>
      <c r="T4610" s="89"/>
    </row>
    <row r="4611" spans="2:20" s="86" customFormat="1" ht="10.199999999999999">
      <c r="B4611" s="87"/>
      <c r="C4611" s="87"/>
      <c r="D4611" s="89"/>
      <c r="R4611" s="89"/>
      <c r="S4611" s="89"/>
      <c r="T4611" s="89"/>
    </row>
    <row r="4612" spans="2:20" s="86" customFormat="1" ht="10.199999999999999">
      <c r="B4612" s="87"/>
      <c r="C4612" s="87"/>
      <c r="D4612" s="89"/>
      <c r="R4612" s="89"/>
      <c r="S4612" s="89"/>
      <c r="T4612" s="89"/>
    </row>
    <row r="4613" spans="2:20" s="86" customFormat="1" ht="10.199999999999999">
      <c r="B4613" s="87"/>
      <c r="C4613" s="87"/>
      <c r="D4613" s="89"/>
      <c r="R4613" s="89"/>
      <c r="S4613" s="89"/>
      <c r="T4613" s="89"/>
    </row>
    <row r="4614" spans="2:20" s="86" customFormat="1" ht="10.199999999999999">
      <c r="B4614" s="87"/>
      <c r="C4614" s="87"/>
      <c r="D4614" s="89"/>
      <c r="R4614" s="89"/>
      <c r="S4614" s="89"/>
      <c r="T4614" s="89"/>
    </row>
    <row r="4615" spans="2:20" s="86" customFormat="1" ht="10.199999999999999">
      <c r="B4615" s="87"/>
      <c r="C4615" s="87"/>
      <c r="D4615" s="89"/>
      <c r="R4615" s="89"/>
      <c r="S4615" s="89"/>
      <c r="T4615" s="89"/>
    </row>
    <row r="4616" spans="2:20" s="86" customFormat="1" ht="10.199999999999999">
      <c r="B4616" s="87"/>
      <c r="C4616" s="87"/>
      <c r="D4616" s="89"/>
      <c r="R4616" s="89"/>
      <c r="S4616" s="89"/>
      <c r="T4616" s="89"/>
    </row>
    <row r="4617" spans="2:20" s="86" customFormat="1" ht="10.199999999999999">
      <c r="B4617" s="87"/>
      <c r="C4617" s="87"/>
      <c r="D4617" s="89"/>
      <c r="R4617" s="89"/>
      <c r="S4617" s="89"/>
      <c r="T4617" s="89"/>
    </row>
    <row r="4618" spans="2:20" s="86" customFormat="1" ht="10.199999999999999">
      <c r="B4618" s="87"/>
      <c r="C4618" s="87"/>
      <c r="D4618" s="89"/>
      <c r="R4618" s="89"/>
      <c r="S4618" s="89"/>
      <c r="T4618" s="89"/>
    </row>
    <row r="4619" spans="2:20" s="86" customFormat="1" ht="10.199999999999999">
      <c r="B4619" s="87"/>
      <c r="C4619" s="87"/>
      <c r="D4619" s="89"/>
      <c r="R4619" s="89"/>
      <c r="S4619" s="89"/>
      <c r="T4619" s="89"/>
    </row>
    <row r="4620" spans="2:20" s="86" customFormat="1" ht="10.199999999999999">
      <c r="B4620" s="87"/>
      <c r="C4620" s="87"/>
      <c r="D4620" s="89"/>
      <c r="R4620" s="89"/>
      <c r="S4620" s="89"/>
      <c r="T4620" s="89"/>
    </row>
    <row r="4621" spans="2:20" s="86" customFormat="1" ht="10.199999999999999">
      <c r="B4621" s="87"/>
      <c r="C4621" s="87"/>
      <c r="D4621" s="89"/>
      <c r="R4621" s="89"/>
      <c r="S4621" s="89"/>
      <c r="T4621" s="89"/>
    </row>
    <row r="4622" spans="2:20" s="86" customFormat="1" ht="10.199999999999999">
      <c r="B4622" s="87"/>
      <c r="C4622" s="87"/>
      <c r="D4622" s="89"/>
      <c r="R4622" s="89"/>
      <c r="S4622" s="89"/>
      <c r="T4622" s="89"/>
    </row>
    <row r="4623" spans="2:20" s="86" customFormat="1" ht="10.199999999999999">
      <c r="B4623" s="87"/>
      <c r="C4623" s="87"/>
      <c r="D4623" s="89"/>
      <c r="R4623" s="89"/>
      <c r="S4623" s="89"/>
      <c r="T4623" s="89"/>
    </row>
    <row r="4624" spans="2:20" s="86" customFormat="1" ht="10.199999999999999">
      <c r="B4624" s="87"/>
      <c r="C4624" s="87"/>
      <c r="D4624" s="89"/>
      <c r="R4624" s="89"/>
      <c r="S4624" s="89"/>
      <c r="T4624" s="89"/>
    </row>
    <row r="4625" spans="2:20" s="86" customFormat="1" ht="10.199999999999999">
      <c r="B4625" s="87"/>
      <c r="C4625" s="87"/>
      <c r="D4625" s="89"/>
      <c r="R4625" s="89"/>
      <c r="S4625" s="89"/>
      <c r="T4625" s="89"/>
    </row>
    <row r="4626" spans="2:20" s="86" customFormat="1" ht="10.199999999999999">
      <c r="B4626" s="87"/>
      <c r="C4626" s="87"/>
      <c r="D4626" s="89"/>
      <c r="R4626" s="89"/>
      <c r="S4626" s="89"/>
      <c r="T4626" s="89"/>
    </row>
    <row r="4627" spans="2:20" s="86" customFormat="1" ht="10.199999999999999">
      <c r="B4627" s="87"/>
      <c r="C4627" s="87"/>
      <c r="D4627" s="89"/>
      <c r="R4627" s="89"/>
      <c r="S4627" s="89"/>
      <c r="T4627" s="89"/>
    </row>
    <row r="4628" spans="2:20" s="86" customFormat="1" ht="10.199999999999999">
      <c r="B4628" s="87"/>
      <c r="C4628" s="87"/>
      <c r="D4628" s="89"/>
      <c r="R4628" s="89"/>
      <c r="S4628" s="89"/>
      <c r="T4628" s="89"/>
    </row>
    <row r="4629" spans="2:20" s="86" customFormat="1" ht="10.199999999999999">
      <c r="B4629" s="87"/>
      <c r="C4629" s="87"/>
      <c r="D4629" s="89"/>
      <c r="R4629" s="89"/>
      <c r="S4629" s="89"/>
      <c r="T4629" s="89"/>
    </row>
    <row r="4630" spans="2:20" s="86" customFormat="1" ht="10.199999999999999">
      <c r="B4630" s="87"/>
      <c r="C4630" s="87"/>
      <c r="D4630" s="89"/>
      <c r="R4630" s="89"/>
      <c r="S4630" s="89"/>
      <c r="T4630" s="89"/>
    </row>
    <row r="4631" spans="2:20" s="86" customFormat="1" ht="10.199999999999999">
      <c r="B4631" s="87"/>
      <c r="C4631" s="87"/>
      <c r="D4631" s="89"/>
      <c r="R4631" s="89"/>
      <c r="S4631" s="89"/>
      <c r="T4631" s="89"/>
    </row>
    <row r="4632" spans="2:20" s="86" customFormat="1" ht="10.199999999999999">
      <c r="B4632" s="87"/>
      <c r="C4632" s="87"/>
      <c r="D4632" s="89"/>
      <c r="R4632" s="89"/>
      <c r="S4632" s="89"/>
      <c r="T4632" s="89"/>
    </row>
    <row r="4633" spans="2:20" s="86" customFormat="1" ht="10.199999999999999">
      <c r="B4633" s="87"/>
      <c r="C4633" s="87"/>
      <c r="D4633" s="89"/>
      <c r="R4633" s="89"/>
      <c r="S4633" s="89"/>
      <c r="T4633" s="89"/>
    </row>
    <row r="4634" spans="2:20" s="86" customFormat="1" ht="10.199999999999999">
      <c r="B4634" s="87"/>
      <c r="C4634" s="87"/>
      <c r="D4634" s="89"/>
      <c r="R4634" s="89"/>
      <c r="S4634" s="89"/>
      <c r="T4634" s="89"/>
    </row>
    <row r="4635" spans="2:20" s="86" customFormat="1" ht="10.199999999999999">
      <c r="B4635" s="87"/>
      <c r="C4635" s="87"/>
      <c r="D4635" s="89"/>
      <c r="R4635" s="89"/>
      <c r="S4635" s="89"/>
      <c r="T4635" s="89"/>
    </row>
    <row r="4636" spans="2:20" s="86" customFormat="1" ht="10.199999999999999">
      <c r="B4636" s="87"/>
      <c r="C4636" s="87"/>
      <c r="D4636" s="89"/>
      <c r="R4636" s="89"/>
      <c r="S4636" s="89"/>
      <c r="T4636" s="89"/>
    </row>
    <row r="4637" spans="2:20" s="86" customFormat="1" ht="10.199999999999999">
      <c r="B4637" s="87"/>
      <c r="C4637" s="87"/>
      <c r="D4637" s="89"/>
      <c r="R4637" s="89"/>
      <c r="S4637" s="89"/>
      <c r="T4637" s="89"/>
    </row>
    <row r="4638" spans="2:20" s="86" customFormat="1" ht="10.199999999999999">
      <c r="B4638" s="87"/>
      <c r="C4638" s="87"/>
      <c r="D4638" s="89"/>
      <c r="R4638" s="89"/>
      <c r="S4638" s="89"/>
      <c r="T4638" s="89"/>
    </row>
    <row r="4639" spans="2:20" s="86" customFormat="1" ht="10.199999999999999">
      <c r="B4639" s="87"/>
      <c r="C4639" s="87"/>
      <c r="D4639" s="89"/>
      <c r="R4639" s="89"/>
      <c r="S4639" s="89"/>
      <c r="T4639" s="89"/>
    </row>
    <row r="4640" spans="2:20" s="86" customFormat="1" ht="10.199999999999999">
      <c r="B4640" s="87"/>
      <c r="C4640" s="87"/>
      <c r="D4640" s="89"/>
      <c r="R4640" s="89"/>
      <c r="S4640" s="89"/>
      <c r="T4640" s="89"/>
    </row>
    <row r="4641" spans="2:20" s="86" customFormat="1" ht="10.199999999999999">
      <c r="B4641" s="87"/>
      <c r="C4641" s="87"/>
      <c r="D4641" s="89"/>
      <c r="R4641" s="89"/>
      <c r="S4641" s="89"/>
      <c r="T4641" s="89"/>
    </row>
    <row r="4642" spans="2:20" s="86" customFormat="1" ht="10.199999999999999">
      <c r="B4642" s="87"/>
      <c r="C4642" s="87"/>
      <c r="D4642" s="89"/>
      <c r="R4642" s="89"/>
      <c r="S4642" s="89"/>
      <c r="T4642" s="89"/>
    </row>
    <row r="4643" spans="2:20" s="86" customFormat="1" ht="10.199999999999999">
      <c r="B4643" s="87"/>
      <c r="C4643" s="87"/>
      <c r="D4643" s="89"/>
      <c r="R4643" s="89"/>
      <c r="S4643" s="89"/>
      <c r="T4643" s="89"/>
    </row>
    <row r="4644" spans="2:20" s="86" customFormat="1" ht="10.199999999999999">
      <c r="B4644" s="87"/>
      <c r="C4644" s="87"/>
      <c r="D4644" s="89"/>
      <c r="R4644" s="89"/>
      <c r="S4644" s="89"/>
      <c r="T4644" s="89"/>
    </row>
    <row r="4645" spans="2:20" s="86" customFormat="1" ht="10.199999999999999">
      <c r="B4645" s="87"/>
      <c r="C4645" s="87"/>
      <c r="D4645" s="89"/>
      <c r="R4645" s="89"/>
      <c r="S4645" s="89"/>
      <c r="T4645" s="89"/>
    </row>
    <row r="4646" spans="2:20" s="86" customFormat="1" ht="10.199999999999999">
      <c r="B4646" s="87"/>
      <c r="C4646" s="87"/>
      <c r="D4646" s="89"/>
      <c r="R4646" s="89"/>
      <c r="S4646" s="89"/>
      <c r="T4646" s="89"/>
    </row>
    <row r="4647" spans="2:20" s="86" customFormat="1" ht="10.199999999999999">
      <c r="B4647" s="87"/>
      <c r="C4647" s="87"/>
      <c r="D4647" s="89"/>
      <c r="R4647" s="89"/>
      <c r="S4647" s="89"/>
      <c r="T4647" s="89"/>
    </row>
    <row r="4648" spans="2:20" s="86" customFormat="1" ht="10.199999999999999">
      <c r="B4648" s="87"/>
      <c r="C4648" s="87"/>
      <c r="D4648" s="89"/>
      <c r="R4648" s="89"/>
      <c r="S4648" s="89"/>
      <c r="T4648" s="89"/>
    </row>
    <row r="4649" spans="2:20" s="86" customFormat="1" ht="10.199999999999999">
      <c r="B4649" s="87"/>
      <c r="C4649" s="87"/>
      <c r="D4649" s="89"/>
      <c r="R4649" s="89"/>
      <c r="S4649" s="89"/>
      <c r="T4649" s="89"/>
    </row>
    <row r="4650" spans="2:20" s="86" customFormat="1" ht="10.199999999999999">
      <c r="B4650" s="87"/>
      <c r="C4650" s="87"/>
      <c r="D4650" s="89"/>
      <c r="R4650" s="89"/>
      <c r="S4650" s="89"/>
      <c r="T4650" s="89"/>
    </row>
    <row r="4651" spans="2:20" s="86" customFormat="1" ht="10.199999999999999">
      <c r="B4651" s="87"/>
      <c r="C4651" s="87"/>
      <c r="D4651" s="89"/>
      <c r="R4651" s="89"/>
      <c r="S4651" s="89"/>
      <c r="T4651" s="89"/>
    </row>
    <row r="4652" spans="2:20" s="86" customFormat="1" ht="10.199999999999999">
      <c r="B4652" s="87"/>
      <c r="C4652" s="87"/>
      <c r="D4652" s="89"/>
      <c r="R4652" s="89"/>
      <c r="S4652" s="89"/>
      <c r="T4652" s="89"/>
    </row>
    <row r="4653" spans="2:20" s="86" customFormat="1" ht="10.199999999999999">
      <c r="B4653" s="87"/>
      <c r="C4653" s="87"/>
      <c r="D4653" s="89"/>
      <c r="R4653" s="89"/>
      <c r="S4653" s="89"/>
      <c r="T4653" s="89"/>
    </row>
    <row r="4654" spans="2:20" s="86" customFormat="1" ht="10.199999999999999">
      <c r="B4654" s="87"/>
      <c r="C4654" s="87"/>
      <c r="D4654" s="89"/>
      <c r="R4654" s="89"/>
      <c r="S4654" s="89"/>
      <c r="T4654" s="89"/>
    </row>
    <row r="4655" spans="2:20" s="86" customFormat="1" ht="10.199999999999999">
      <c r="B4655" s="87"/>
      <c r="C4655" s="87"/>
      <c r="D4655" s="89"/>
      <c r="R4655" s="89"/>
      <c r="S4655" s="89"/>
      <c r="T4655" s="89"/>
    </row>
    <row r="4656" spans="2:20" s="86" customFormat="1" ht="10.199999999999999">
      <c r="B4656" s="87"/>
      <c r="C4656" s="87"/>
      <c r="D4656" s="89"/>
      <c r="R4656" s="89"/>
      <c r="S4656" s="89"/>
      <c r="T4656" s="89"/>
    </row>
    <row r="4657" spans="2:20" s="86" customFormat="1" ht="10.199999999999999">
      <c r="B4657" s="87"/>
      <c r="C4657" s="87"/>
      <c r="D4657" s="89"/>
      <c r="R4657" s="89"/>
      <c r="S4657" s="89"/>
      <c r="T4657" s="89"/>
    </row>
    <row r="4658" spans="2:20" s="86" customFormat="1" ht="10.199999999999999">
      <c r="B4658" s="87"/>
      <c r="C4658" s="87"/>
      <c r="D4658" s="89"/>
      <c r="R4658" s="89"/>
      <c r="S4658" s="89"/>
      <c r="T4658" s="89"/>
    </row>
    <row r="4659" spans="2:20" s="86" customFormat="1" ht="10.199999999999999">
      <c r="B4659" s="87"/>
      <c r="C4659" s="87"/>
      <c r="D4659" s="89"/>
      <c r="R4659" s="89"/>
      <c r="S4659" s="89"/>
      <c r="T4659" s="89"/>
    </row>
    <row r="4660" spans="2:20" s="86" customFormat="1" ht="10.199999999999999">
      <c r="B4660" s="87"/>
      <c r="C4660" s="87"/>
      <c r="D4660" s="89"/>
      <c r="R4660" s="89"/>
      <c r="S4660" s="89"/>
      <c r="T4660" s="89"/>
    </row>
    <row r="4661" spans="2:20" s="86" customFormat="1" ht="10.199999999999999">
      <c r="B4661" s="87"/>
      <c r="C4661" s="87"/>
      <c r="D4661" s="89"/>
      <c r="R4661" s="89"/>
      <c r="S4661" s="89"/>
      <c r="T4661" s="89"/>
    </row>
    <row r="4662" spans="2:20" s="86" customFormat="1" ht="10.199999999999999">
      <c r="B4662" s="87"/>
      <c r="C4662" s="87"/>
      <c r="D4662" s="89"/>
      <c r="R4662" s="89"/>
      <c r="S4662" s="89"/>
      <c r="T4662" s="89"/>
    </row>
    <row r="4663" spans="2:20" s="86" customFormat="1" ht="10.199999999999999">
      <c r="B4663" s="87"/>
      <c r="C4663" s="87"/>
      <c r="D4663" s="89"/>
      <c r="R4663" s="89"/>
      <c r="S4663" s="89"/>
      <c r="T4663" s="89"/>
    </row>
    <row r="4664" spans="2:20" s="86" customFormat="1" ht="10.199999999999999">
      <c r="B4664" s="87"/>
      <c r="C4664" s="87"/>
      <c r="D4664" s="89"/>
      <c r="R4664" s="89"/>
      <c r="S4664" s="89"/>
      <c r="T4664" s="89"/>
    </row>
    <row r="4665" spans="2:20" s="86" customFormat="1" ht="10.199999999999999">
      <c r="B4665" s="87"/>
      <c r="C4665" s="87"/>
      <c r="D4665" s="89"/>
      <c r="R4665" s="89"/>
      <c r="S4665" s="89"/>
      <c r="T4665" s="89"/>
    </row>
    <row r="4666" spans="2:20" s="86" customFormat="1" ht="10.199999999999999">
      <c r="B4666" s="87"/>
      <c r="C4666" s="87"/>
      <c r="D4666" s="89"/>
      <c r="R4666" s="89"/>
      <c r="S4666" s="89"/>
      <c r="T4666" s="89"/>
    </row>
    <row r="4667" spans="2:20" s="86" customFormat="1" ht="10.199999999999999">
      <c r="B4667" s="87"/>
      <c r="C4667" s="87"/>
      <c r="D4667" s="89"/>
      <c r="R4667" s="89"/>
      <c r="S4667" s="89"/>
      <c r="T4667" s="89"/>
    </row>
    <row r="4668" spans="2:20" s="86" customFormat="1" ht="10.199999999999999">
      <c r="B4668" s="87"/>
      <c r="C4668" s="87"/>
      <c r="D4668" s="89"/>
      <c r="R4668" s="89"/>
      <c r="S4668" s="89"/>
      <c r="T4668" s="89"/>
    </row>
    <row r="4669" spans="2:20" s="86" customFormat="1" ht="10.199999999999999">
      <c r="B4669" s="87"/>
      <c r="C4669" s="87"/>
      <c r="D4669" s="89"/>
      <c r="R4669" s="89"/>
      <c r="S4669" s="89"/>
      <c r="T4669" s="89"/>
    </row>
    <row r="4670" spans="2:20" s="86" customFormat="1" ht="10.199999999999999">
      <c r="B4670" s="87"/>
      <c r="C4670" s="87"/>
      <c r="D4670" s="89"/>
      <c r="R4670" s="89"/>
      <c r="S4670" s="89"/>
      <c r="T4670" s="89"/>
    </row>
    <row r="4671" spans="2:20" s="86" customFormat="1" ht="10.199999999999999">
      <c r="B4671" s="87"/>
      <c r="C4671" s="87"/>
      <c r="D4671" s="89"/>
      <c r="R4671" s="89"/>
      <c r="S4671" s="89"/>
      <c r="T4671" s="89"/>
    </row>
    <row r="4672" spans="2:20" s="86" customFormat="1" ht="10.199999999999999">
      <c r="B4672" s="87"/>
      <c r="C4672" s="87"/>
      <c r="D4672" s="89"/>
      <c r="R4672" s="89"/>
      <c r="S4672" s="89"/>
      <c r="T4672" s="89"/>
    </row>
    <row r="4673" spans="2:20" s="86" customFormat="1" ht="10.199999999999999">
      <c r="B4673" s="87"/>
      <c r="C4673" s="87"/>
      <c r="D4673" s="89"/>
      <c r="R4673" s="89"/>
      <c r="S4673" s="89"/>
      <c r="T4673" s="89"/>
    </row>
    <row r="4674" spans="2:20" s="86" customFormat="1" ht="10.199999999999999">
      <c r="B4674" s="87"/>
      <c r="C4674" s="87"/>
      <c r="D4674" s="89"/>
      <c r="R4674" s="89"/>
      <c r="S4674" s="89"/>
      <c r="T4674" s="89"/>
    </row>
    <row r="4675" spans="2:20" s="86" customFormat="1" ht="10.199999999999999">
      <c r="B4675" s="87"/>
      <c r="C4675" s="87"/>
      <c r="D4675" s="89"/>
      <c r="R4675" s="89"/>
      <c r="S4675" s="89"/>
      <c r="T4675" s="89"/>
    </row>
    <row r="4676" spans="2:20" s="86" customFormat="1" ht="10.199999999999999">
      <c r="B4676" s="87"/>
      <c r="C4676" s="87"/>
      <c r="D4676" s="89"/>
      <c r="R4676" s="89"/>
      <c r="S4676" s="89"/>
      <c r="T4676" s="89"/>
    </row>
    <row r="4677" spans="2:20" s="86" customFormat="1" ht="10.199999999999999">
      <c r="B4677" s="87"/>
      <c r="C4677" s="87"/>
      <c r="D4677" s="89"/>
      <c r="R4677" s="89"/>
      <c r="S4677" s="89"/>
      <c r="T4677" s="89"/>
    </row>
    <row r="4678" spans="2:20" s="86" customFormat="1" ht="10.199999999999999">
      <c r="B4678" s="87"/>
      <c r="C4678" s="87"/>
      <c r="D4678" s="89"/>
      <c r="R4678" s="89"/>
      <c r="S4678" s="89"/>
      <c r="T4678" s="89"/>
    </row>
    <row r="4679" spans="2:20" s="86" customFormat="1" ht="10.199999999999999">
      <c r="B4679" s="87"/>
      <c r="C4679" s="87"/>
      <c r="D4679" s="89"/>
      <c r="R4679" s="89"/>
      <c r="S4679" s="89"/>
      <c r="T4679" s="89"/>
    </row>
    <row r="4680" spans="2:20" s="86" customFormat="1" ht="10.199999999999999">
      <c r="B4680" s="87"/>
      <c r="C4680" s="87"/>
      <c r="D4680" s="89"/>
      <c r="R4680" s="89"/>
      <c r="S4680" s="89"/>
      <c r="T4680" s="89"/>
    </row>
    <row r="4681" spans="2:20" s="86" customFormat="1" ht="10.199999999999999">
      <c r="B4681" s="87"/>
      <c r="C4681" s="87"/>
      <c r="D4681" s="89"/>
      <c r="R4681" s="89"/>
      <c r="S4681" s="89"/>
      <c r="T4681" s="89"/>
    </row>
    <row r="4682" spans="2:20" s="86" customFormat="1" ht="10.199999999999999">
      <c r="B4682" s="87"/>
      <c r="C4682" s="87"/>
      <c r="D4682" s="89"/>
      <c r="R4682" s="89"/>
      <c r="S4682" s="89"/>
      <c r="T4682" s="89"/>
    </row>
    <row r="4683" spans="2:20" s="86" customFormat="1" ht="10.199999999999999">
      <c r="B4683" s="87"/>
      <c r="C4683" s="87"/>
      <c r="D4683" s="89"/>
      <c r="R4683" s="89"/>
      <c r="S4683" s="89"/>
      <c r="T4683" s="89"/>
    </row>
    <row r="4684" spans="2:20" s="86" customFormat="1" ht="10.199999999999999">
      <c r="B4684" s="87"/>
      <c r="C4684" s="87"/>
      <c r="D4684" s="89"/>
      <c r="R4684" s="89"/>
      <c r="S4684" s="89"/>
      <c r="T4684" s="89"/>
    </row>
    <row r="4685" spans="2:20" s="86" customFormat="1" ht="10.199999999999999">
      <c r="B4685" s="87"/>
      <c r="C4685" s="87"/>
      <c r="D4685" s="89"/>
      <c r="R4685" s="89"/>
      <c r="S4685" s="89"/>
      <c r="T4685" s="89"/>
    </row>
    <row r="4686" spans="2:20" s="86" customFormat="1" ht="10.199999999999999">
      <c r="B4686" s="87"/>
      <c r="C4686" s="87"/>
      <c r="D4686" s="89"/>
      <c r="R4686" s="89"/>
      <c r="S4686" s="89"/>
      <c r="T4686" s="89"/>
    </row>
    <row r="4687" spans="2:20" s="86" customFormat="1" ht="10.199999999999999">
      <c r="B4687" s="87"/>
      <c r="C4687" s="87"/>
      <c r="D4687" s="89"/>
      <c r="R4687" s="89"/>
      <c r="S4687" s="89"/>
      <c r="T4687" s="89"/>
    </row>
    <row r="4688" spans="2:20" s="86" customFormat="1" ht="10.199999999999999">
      <c r="B4688" s="87"/>
      <c r="C4688" s="87"/>
      <c r="D4688" s="89"/>
      <c r="R4688" s="89"/>
      <c r="S4688" s="89"/>
      <c r="T4688" s="89"/>
    </row>
    <row r="4689" spans="2:20" s="86" customFormat="1" ht="10.199999999999999">
      <c r="B4689" s="87"/>
      <c r="C4689" s="87"/>
      <c r="D4689" s="89"/>
      <c r="R4689" s="89"/>
      <c r="S4689" s="89"/>
      <c r="T4689" s="89"/>
    </row>
    <row r="4690" spans="2:20" s="86" customFormat="1" ht="10.199999999999999">
      <c r="B4690" s="87"/>
      <c r="C4690" s="87"/>
      <c r="D4690" s="89"/>
      <c r="R4690" s="89"/>
      <c r="S4690" s="89"/>
      <c r="T4690" s="89"/>
    </row>
    <row r="4691" spans="2:20" s="86" customFormat="1" ht="10.199999999999999">
      <c r="B4691" s="87"/>
      <c r="C4691" s="87"/>
      <c r="D4691" s="89"/>
      <c r="R4691" s="89"/>
      <c r="S4691" s="89"/>
      <c r="T4691" s="89"/>
    </row>
    <row r="4692" spans="2:20" s="86" customFormat="1" ht="10.199999999999999">
      <c r="B4692" s="87"/>
      <c r="C4692" s="87"/>
      <c r="D4692" s="89"/>
      <c r="R4692" s="89"/>
      <c r="S4692" s="89"/>
      <c r="T4692" s="89"/>
    </row>
    <row r="4693" spans="2:20" s="86" customFormat="1" ht="10.199999999999999">
      <c r="B4693" s="87"/>
      <c r="C4693" s="87"/>
      <c r="D4693" s="89"/>
      <c r="R4693" s="89"/>
      <c r="S4693" s="89"/>
      <c r="T4693" s="89"/>
    </row>
    <row r="4694" spans="2:20" s="86" customFormat="1" ht="10.199999999999999">
      <c r="B4694" s="87"/>
      <c r="C4694" s="87"/>
      <c r="D4694" s="89"/>
      <c r="R4694" s="89"/>
      <c r="S4694" s="89"/>
      <c r="T4694" s="89"/>
    </row>
    <row r="4695" spans="2:20" s="86" customFormat="1" ht="10.199999999999999">
      <c r="B4695" s="87"/>
      <c r="C4695" s="87"/>
      <c r="D4695" s="89"/>
      <c r="R4695" s="89"/>
      <c r="S4695" s="89"/>
      <c r="T4695" s="89"/>
    </row>
    <row r="4696" spans="2:20" s="86" customFormat="1" ht="10.199999999999999">
      <c r="B4696" s="87"/>
      <c r="C4696" s="87"/>
      <c r="D4696" s="89"/>
      <c r="R4696" s="89"/>
      <c r="S4696" s="89"/>
      <c r="T4696" s="89"/>
    </row>
    <row r="4697" spans="2:20" s="86" customFormat="1" ht="10.199999999999999">
      <c r="B4697" s="87"/>
      <c r="C4697" s="87"/>
      <c r="D4697" s="89"/>
      <c r="R4697" s="89"/>
      <c r="S4697" s="89"/>
      <c r="T4697" s="89"/>
    </row>
    <row r="4698" spans="2:20" s="86" customFormat="1" ht="10.199999999999999">
      <c r="B4698" s="87"/>
      <c r="C4698" s="87"/>
      <c r="D4698" s="89"/>
      <c r="R4698" s="89"/>
      <c r="S4698" s="89"/>
      <c r="T4698" s="89"/>
    </row>
    <row r="4699" spans="2:20" s="86" customFormat="1" ht="10.199999999999999">
      <c r="B4699" s="87"/>
      <c r="C4699" s="87"/>
      <c r="D4699" s="89"/>
      <c r="R4699" s="89"/>
      <c r="S4699" s="89"/>
      <c r="T4699" s="89"/>
    </row>
    <row r="4700" spans="2:20" s="86" customFormat="1" ht="10.199999999999999">
      <c r="B4700" s="87"/>
      <c r="C4700" s="87"/>
      <c r="D4700" s="89"/>
      <c r="R4700" s="89"/>
      <c r="S4700" s="89"/>
      <c r="T4700" s="89"/>
    </row>
    <row r="4701" spans="2:20" s="86" customFormat="1" ht="10.199999999999999">
      <c r="B4701" s="87"/>
      <c r="C4701" s="87"/>
      <c r="D4701" s="89"/>
      <c r="R4701" s="89"/>
      <c r="S4701" s="89"/>
      <c r="T4701" s="89"/>
    </row>
    <row r="4702" spans="2:20" s="86" customFormat="1" ht="10.199999999999999">
      <c r="B4702" s="87"/>
      <c r="C4702" s="87"/>
      <c r="D4702" s="89"/>
      <c r="R4702" s="89"/>
      <c r="S4702" s="89"/>
      <c r="T4702" s="89"/>
    </row>
    <row r="4703" spans="2:20" s="86" customFormat="1" ht="10.199999999999999">
      <c r="B4703" s="87"/>
      <c r="C4703" s="87"/>
      <c r="D4703" s="89"/>
      <c r="R4703" s="89"/>
      <c r="S4703" s="89"/>
      <c r="T4703" s="89"/>
    </row>
    <row r="4704" spans="2:20" s="86" customFormat="1" ht="10.199999999999999">
      <c r="B4704" s="87"/>
      <c r="C4704" s="87"/>
      <c r="D4704" s="89"/>
      <c r="R4704" s="89"/>
      <c r="S4704" s="89"/>
      <c r="T4704" s="89"/>
    </row>
    <row r="4705" spans="2:20" s="86" customFormat="1" ht="10.199999999999999">
      <c r="B4705" s="87"/>
      <c r="C4705" s="87"/>
      <c r="D4705" s="89"/>
      <c r="R4705" s="89"/>
      <c r="S4705" s="89"/>
      <c r="T4705" s="89"/>
    </row>
    <row r="4706" spans="2:20" s="86" customFormat="1" ht="10.199999999999999">
      <c r="B4706" s="87"/>
      <c r="C4706" s="87"/>
      <c r="D4706" s="89"/>
      <c r="R4706" s="89"/>
      <c r="S4706" s="89"/>
      <c r="T4706" s="89"/>
    </row>
    <row r="4707" spans="2:20" s="86" customFormat="1" ht="10.199999999999999">
      <c r="B4707" s="87"/>
      <c r="C4707" s="87"/>
      <c r="D4707" s="89"/>
      <c r="R4707" s="89"/>
      <c r="S4707" s="89"/>
      <c r="T4707" s="89"/>
    </row>
    <row r="4708" spans="2:20" s="86" customFormat="1" ht="10.199999999999999">
      <c r="B4708" s="87"/>
      <c r="C4708" s="87"/>
      <c r="D4708" s="89"/>
      <c r="R4708" s="89"/>
      <c r="S4708" s="89"/>
      <c r="T4708" s="89"/>
    </row>
    <row r="4709" spans="2:20" s="86" customFormat="1" ht="10.199999999999999">
      <c r="B4709" s="87"/>
      <c r="C4709" s="87"/>
      <c r="D4709" s="89"/>
      <c r="R4709" s="89"/>
      <c r="S4709" s="89"/>
      <c r="T4709" s="89"/>
    </row>
    <row r="4710" spans="2:20" s="86" customFormat="1" ht="10.199999999999999">
      <c r="B4710" s="87"/>
      <c r="C4710" s="87"/>
      <c r="D4710" s="89"/>
      <c r="R4710" s="89"/>
      <c r="S4710" s="89"/>
      <c r="T4710" s="89"/>
    </row>
    <row r="4711" spans="2:20" s="86" customFormat="1" ht="10.199999999999999">
      <c r="B4711" s="87"/>
      <c r="C4711" s="87"/>
      <c r="D4711" s="89"/>
      <c r="R4711" s="89"/>
      <c r="S4711" s="89"/>
      <c r="T4711" s="89"/>
    </row>
    <row r="4712" spans="2:20" s="86" customFormat="1" ht="10.199999999999999">
      <c r="B4712" s="87"/>
      <c r="C4712" s="87"/>
      <c r="D4712" s="89"/>
      <c r="R4712" s="89"/>
      <c r="S4712" s="89"/>
      <c r="T4712" s="89"/>
    </row>
    <row r="4713" spans="2:20" s="86" customFormat="1" ht="10.199999999999999">
      <c r="B4713" s="87"/>
      <c r="C4713" s="87"/>
      <c r="D4713" s="89"/>
      <c r="R4713" s="89"/>
      <c r="S4713" s="89"/>
      <c r="T4713" s="89"/>
    </row>
    <row r="4714" spans="2:20" s="86" customFormat="1" ht="10.199999999999999">
      <c r="B4714" s="87"/>
      <c r="C4714" s="87"/>
      <c r="D4714" s="89"/>
      <c r="R4714" s="89"/>
      <c r="S4714" s="89"/>
      <c r="T4714" s="89"/>
    </row>
    <row r="4715" spans="2:20" s="86" customFormat="1" ht="10.199999999999999">
      <c r="B4715" s="87"/>
      <c r="C4715" s="87"/>
      <c r="D4715" s="89"/>
      <c r="R4715" s="89"/>
      <c r="S4715" s="89"/>
      <c r="T4715" s="89"/>
    </row>
    <row r="4716" spans="2:20" s="86" customFormat="1" ht="10.199999999999999">
      <c r="B4716" s="87"/>
      <c r="C4716" s="87"/>
      <c r="D4716" s="89"/>
      <c r="R4716" s="89"/>
      <c r="S4716" s="89"/>
      <c r="T4716" s="89"/>
    </row>
    <row r="4717" spans="2:20" s="86" customFormat="1" ht="10.199999999999999">
      <c r="B4717" s="87"/>
      <c r="C4717" s="87"/>
      <c r="D4717" s="89"/>
      <c r="R4717" s="89"/>
      <c r="S4717" s="89"/>
      <c r="T4717" s="89"/>
    </row>
    <row r="4718" spans="2:20" s="86" customFormat="1" ht="10.199999999999999">
      <c r="B4718" s="87"/>
      <c r="C4718" s="87"/>
      <c r="D4718" s="89"/>
      <c r="R4718" s="89"/>
      <c r="S4718" s="89"/>
      <c r="T4718" s="89"/>
    </row>
    <row r="4719" spans="2:20" s="86" customFormat="1" ht="10.199999999999999">
      <c r="B4719" s="87"/>
      <c r="C4719" s="87"/>
      <c r="D4719" s="89"/>
      <c r="R4719" s="89"/>
      <c r="S4719" s="89"/>
      <c r="T4719" s="89"/>
    </row>
    <row r="4720" spans="2:20" s="86" customFormat="1" ht="10.199999999999999">
      <c r="B4720" s="87"/>
      <c r="C4720" s="87"/>
      <c r="D4720" s="89"/>
      <c r="R4720" s="89"/>
      <c r="S4720" s="89"/>
      <c r="T4720" s="89"/>
    </row>
    <row r="4721" spans="2:20" s="86" customFormat="1" ht="10.199999999999999">
      <c r="B4721" s="87"/>
      <c r="C4721" s="87"/>
      <c r="D4721" s="89"/>
      <c r="R4721" s="89"/>
      <c r="S4721" s="89"/>
      <c r="T4721" s="89"/>
    </row>
    <row r="4722" spans="2:20" s="86" customFormat="1" ht="10.199999999999999">
      <c r="B4722" s="87"/>
      <c r="C4722" s="87"/>
      <c r="D4722" s="89"/>
      <c r="R4722" s="89"/>
      <c r="S4722" s="89"/>
      <c r="T4722" s="89"/>
    </row>
    <row r="4723" spans="2:20" s="86" customFormat="1" ht="10.199999999999999">
      <c r="B4723" s="87"/>
      <c r="C4723" s="87"/>
      <c r="D4723" s="89"/>
      <c r="R4723" s="89"/>
      <c r="S4723" s="89"/>
      <c r="T4723" s="89"/>
    </row>
    <row r="4724" spans="2:20" s="86" customFormat="1" ht="10.199999999999999">
      <c r="B4724" s="87"/>
      <c r="C4724" s="87"/>
      <c r="D4724" s="89"/>
      <c r="R4724" s="89"/>
      <c r="S4724" s="89"/>
      <c r="T4724" s="89"/>
    </row>
    <row r="4725" spans="2:20" s="86" customFormat="1" ht="10.199999999999999">
      <c r="B4725" s="87"/>
      <c r="C4725" s="87"/>
      <c r="D4725" s="89"/>
      <c r="R4725" s="89"/>
      <c r="S4725" s="89"/>
      <c r="T4725" s="89"/>
    </row>
    <row r="4726" spans="2:20" s="86" customFormat="1" ht="10.199999999999999">
      <c r="B4726" s="87"/>
      <c r="C4726" s="87"/>
      <c r="D4726" s="89"/>
      <c r="R4726" s="89"/>
      <c r="S4726" s="89"/>
      <c r="T4726" s="89"/>
    </row>
    <row r="4727" spans="2:20" s="86" customFormat="1" ht="10.199999999999999">
      <c r="B4727" s="87"/>
      <c r="C4727" s="87"/>
      <c r="D4727" s="89"/>
      <c r="R4727" s="89"/>
      <c r="S4727" s="89"/>
      <c r="T4727" s="89"/>
    </row>
    <row r="4728" spans="2:20" s="86" customFormat="1" ht="10.199999999999999">
      <c r="B4728" s="87"/>
      <c r="C4728" s="87"/>
      <c r="D4728" s="89"/>
      <c r="R4728" s="89"/>
      <c r="S4728" s="89"/>
      <c r="T4728" s="89"/>
    </row>
    <row r="4729" spans="2:20" s="86" customFormat="1" ht="10.199999999999999">
      <c r="B4729" s="87"/>
      <c r="C4729" s="87"/>
      <c r="D4729" s="89"/>
      <c r="R4729" s="89"/>
      <c r="S4729" s="89"/>
      <c r="T4729" s="89"/>
    </row>
    <row r="4730" spans="2:20" s="86" customFormat="1" ht="10.199999999999999">
      <c r="B4730" s="87"/>
      <c r="C4730" s="87"/>
      <c r="D4730" s="89"/>
      <c r="R4730" s="89"/>
      <c r="S4730" s="89"/>
      <c r="T4730" s="89"/>
    </row>
    <row r="4731" spans="2:20" s="86" customFormat="1" ht="10.199999999999999">
      <c r="B4731" s="87"/>
      <c r="C4731" s="87"/>
      <c r="D4731" s="89"/>
      <c r="R4731" s="89"/>
      <c r="S4731" s="89"/>
      <c r="T4731" s="89"/>
    </row>
    <row r="4732" spans="2:20" s="86" customFormat="1" ht="10.199999999999999">
      <c r="B4732" s="87"/>
      <c r="C4732" s="87"/>
      <c r="D4732" s="89"/>
      <c r="R4732" s="89"/>
      <c r="S4732" s="89"/>
      <c r="T4732" s="89"/>
    </row>
    <row r="4733" spans="2:20" s="86" customFormat="1" ht="10.199999999999999">
      <c r="B4733" s="87"/>
      <c r="C4733" s="87"/>
      <c r="D4733" s="89"/>
      <c r="R4733" s="89"/>
      <c r="S4733" s="89"/>
      <c r="T4733" s="89"/>
    </row>
    <row r="4734" spans="2:20" s="86" customFormat="1" ht="10.199999999999999">
      <c r="B4734" s="87"/>
      <c r="C4734" s="87"/>
      <c r="D4734" s="89"/>
      <c r="R4734" s="89"/>
      <c r="S4734" s="89"/>
      <c r="T4734" s="89"/>
    </row>
    <row r="4735" spans="2:20" s="86" customFormat="1" ht="10.199999999999999">
      <c r="B4735" s="87"/>
      <c r="C4735" s="87"/>
      <c r="D4735" s="89"/>
      <c r="R4735" s="89"/>
      <c r="S4735" s="89"/>
      <c r="T4735" s="89"/>
    </row>
    <row r="4736" spans="2:20" s="86" customFormat="1" ht="10.199999999999999">
      <c r="B4736" s="87"/>
      <c r="C4736" s="87"/>
      <c r="D4736" s="89"/>
      <c r="R4736" s="89"/>
      <c r="S4736" s="89"/>
      <c r="T4736" s="89"/>
    </row>
    <row r="4737" spans="2:20" s="86" customFormat="1" ht="10.199999999999999">
      <c r="B4737" s="87"/>
      <c r="C4737" s="87"/>
      <c r="D4737" s="89"/>
      <c r="R4737" s="89"/>
      <c r="S4737" s="89"/>
      <c r="T4737" s="89"/>
    </row>
    <row r="4738" spans="2:20" s="86" customFormat="1" ht="10.199999999999999">
      <c r="B4738" s="87"/>
      <c r="C4738" s="87"/>
      <c r="D4738" s="89"/>
      <c r="R4738" s="89"/>
      <c r="S4738" s="89"/>
      <c r="T4738" s="89"/>
    </row>
    <row r="4739" spans="2:20" s="86" customFormat="1" ht="10.199999999999999">
      <c r="B4739" s="87"/>
      <c r="C4739" s="87"/>
      <c r="D4739" s="89"/>
      <c r="R4739" s="89"/>
      <c r="S4739" s="89"/>
      <c r="T4739" s="89"/>
    </row>
    <row r="4740" spans="2:20" s="86" customFormat="1" ht="10.199999999999999">
      <c r="B4740" s="87"/>
      <c r="C4740" s="87"/>
      <c r="D4740" s="89"/>
      <c r="R4740" s="89"/>
      <c r="S4740" s="89"/>
      <c r="T4740" s="89"/>
    </row>
    <row r="4741" spans="2:20" s="86" customFormat="1" ht="10.199999999999999">
      <c r="B4741" s="87"/>
      <c r="C4741" s="87"/>
      <c r="D4741" s="89"/>
      <c r="R4741" s="89"/>
      <c r="S4741" s="89"/>
      <c r="T4741" s="89"/>
    </row>
    <row r="4742" spans="2:20" s="86" customFormat="1" ht="10.199999999999999">
      <c r="B4742" s="87"/>
      <c r="C4742" s="87"/>
      <c r="D4742" s="89"/>
      <c r="R4742" s="89"/>
      <c r="S4742" s="89"/>
      <c r="T4742" s="89"/>
    </row>
    <row r="4743" spans="2:20" s="86" customFormat="1" ht="10.199999999999999">
      <c r="B4743" s="87"/>
      <c r="C4743" s="87"/>
      <c r="D4743" s="89"/>
      <c r="R4743" s="89"/>
      <c r="S4743" s="89"/>
      <c r="T4743" s="89"/>
    </row>
    <row r="4744" spans="2:20" s="86" customFormat="1" ht="10.199999999999999">
      <c r="B4744" s="87"/>
      <c r="C4744" s="87"/>
      <c r="D4744" s="89"/>
      <c r="R4744" s="89"/>
      <c r="S4744" s="89"/>
      <c r="T4744" s="89"/>
    </row>
    <row r="4745" spans="2:20" s="86" customFormat="1" ht="10.199999999999999">
      <c r="B4745" s="87"/>
      <c r="C4745" s="87"/>
      <c r="D4745" s="89"/>
      <c r="R4745" s="89"/>
      <c r="S4745" s="89"/>
      <c r="T4745" s="89"/>
    </row>
    <row r="4746" spans="2:20" s="86" customFormat="1" ht="10.199999999999999">
      <c r="B4746" s="87"/>
      <c r="C4746" s="87"/>
      <c r="D4746" s="89"/>
      <c r="R4746" s="89"/>
      <c r="S4746" s="89"/>
      <c r="T4746" s="89"/>
    </row>
    <row r="4747" spans="2:20" s="86" customFormat="1" ht="10.199999999999999">
      <c r="B4747" s="87"/>
      <c r="C4747" s="87"/>
      <c r="D4747" s="89"/>
      <c r="R4747" s="89"/>
      <c r="S4747" s="89"/>
      <c r="T4747" s="89"/>
    </row>
    <row r="4748" spans="2:20" s="86" customFormat="1" ht="10.199999999999999">
      <c r="B4748" s="87"/>
      <c r="C4748" s="87"/>
      <c r="D4748" s="89"/>
      <c r="R4748" s="89"/>
      <c r="S4748" s="89"/>
      <c r="T4748" s="89"/>
    </row>
    <row r="4749" spans="2:20" s="86" customFormat="1" ht="10.199999999999999">
      <c r="B4749" s="87"/>
      <c r="C4749" s="87"/>
      <c r="D4749" s="89"/>
      <c r="R4749" s="89"/>
      <c r="S4749" s="89"/>
      <c r="T4749" s="89"/>
    </row>
    <row r="4750" spans="2:20" s="86" customFormat="1" ht="10.199999999999999">
      <c r="B4750" s="87"/>
      <c r="C4750" s="87"/>
      <c r="D4750" s="89"/>
      <c r="R4750" s="89"/>
      <c r="S4750" s="89"/>
      <c r="T4750" s="89"/>
    </row>
    <row r="4751" spans="2:20" s="86" customFormat="1" ht="10.199999999999999">
      <c r="B4751" s="87"/>
      <c r="C4751" s="87"/>
      <c r="D4751" s="89"/>
      <c r="R4751" s="89"/>
      <c r="S4751" s="89"/>
      <c r="T4751" s="89"/>
    </row>
    <row r="4752" spans="2:20" s="86" customFormat="1" ht="10.199999999999999">
      <c r="B4752" s="87"/>
      <c r="C4752" s="87"/>
      <c r="D4752" s="89"/>
      <c r="R4752" s="89"/>
      <c r="S4752" s="89"/>
      <c r="T4752" s="89"/>
    </row>
    <row r="4753" spans="2:20" s="86" customFormat="1" ht="10.199999999999999">
      <c r="B4753" s="87"/>
      <c r="C4753" s="87"/>
      <c r="D4753" s="89"/>
      <c r="R4753" s="89"/>
      <c r="S4753" s="89"/>
      <c r="T4753" s="89"/>
    </row>
    <row r="4754" spans="2:20" s="86" customFormat="1" ht="10.199999999999999">
      <c r="B4754" s="87"/>
      <c r="C4754" s="87"/>
      <c r="D4754" s="89"/>
      <c r="R4754" s="89"/>
      <c r="S4754" s="89"/>
      <c r="T4754" s="89"/>
    </row>
    <row r="4755" spans="2:20" s="86" customFormat="1" ht="10.199999999999999">
      <c r="B4755" s="87"/>
      <c r="C4755" s="87"/>
      <c r="D4755" s="89"/>
      <c r="R4755" s="89"/>
      <c r="S4755" s="89"/>
      <c r="T4755" s="89"/>
    </row>
    <row r="4756" spans="2:20" s="86" customFormat="1" ht="10.199999999999999">
      <c r="B4756" s="87"/>
      <c r="C4756" s="87"/>
      <c r="D4756" s="89"/>
      <c r="R4756" s="89"/>
      <c r="S4756" s="89"/>
      <c r="T4756" s="89"/>
    </row>
    <row r="4757" spans="2:20" s="86" customFormat="1" ht="10.199999999999999">
      <c r="B4757" s="87"/>
      <c r="C4757" s="87"/>
      <c r="D4757" s="89"/>
      <c r="R4757" s="89"/>
      <c r="S4757" s="89"/>
      <c r="T4757" s="89"/>
    </row>
    <row r="4758" spans="2:20" s="86" customFormat="1" ht="10.199999999999999">
      <c r="B4758" s="87"/>
      <c r="C4758" s="87"/>
      <c r="D4758" s="89"/>
      <c r="R4758" s="89"/>
      <c r="S4758" s="89"/>
      <c r="T4758" s="89"/>
    </row>
    <row r="4759" spans="2:20" s="86" customFormat="1" ht="10.199999999999999">
      <c r="B4759" s="87"/>
      <c r="C4759" s="87"/>
      <c r="D4759" s="89"/>
      <c r="R4759" s="89"/>
      <c r="S4759" s="89"/>
      <c r="T4759" s="89"/>
    </row>
    <row r="4760" spans="2:20" s="86" customFormat="1" ht="10.199999999999999">
      <c r="B4760" s="87"/>
      <c r="C4760" s="87"/>
      <c r="D4760" s="89"/>
      <c r="R4760" s="89"/>
      <c r="S4760" s="89"/>
      <c r="T4760" s="89"/>
    </row>
    <row r="4761" spans="2:20" s="86" customFormat="1" ht="10.199999999999999">
      <c r="B4761" s="87"/>
      <c r="C4761" s="87"/>
      <c r="D4761" s="89"/>
      <c r="R4761" s="89"/>
      <c r="S4761" s="89"/>
      <c r="T4761" s="89"/>
    </row>
    <row r="4762" spans="2:20" s="86" customFormat="1" ht="10.199999999999999">
      <c r="B4762" s="87"/>
      <c r="C4762" s="87"/>
      <c r="D4762" s="89"/>
      <c r="R4762" s="89"/>
      <c r="S4762" s="89"/>
      <c r="T4762" s="89"/>
    </row>
    <row r="4763" spans="2:20" s="86" customFormat="1" ht="10.199999999999999">
      <c r="B4763" s="87"/>
      <c r="C4763" s="87"/>
      <c r="D4763" s="89"/>
      <c r="R4763" s="89"/>
      <c r="S4763" s="89"/>
      <c r="T4763" s="89"/>
    </row>
    <row r="4764" spans="2:20" s="86" customFormat="1" ht="10.199999999999999">
      <c r="B4764" s="87"/>
      <c r="C4764" s="87"/>
      <c r="D4764" s="89"/>
      <c r="R4764" s="89"/>
      <c r="S4764" s="89"/>
      <c r="T4764" s="89"/>
    </row>
    <row r="4765" spans="2:20" s="86" customFormat="1" ht="10.199999999999999">
      <c r="B4765" s="87"/>
      <c r="C4765" s="87"/>
      <c r="D4765" s="89"/>
      <c r="R4765" s="89"/>
      <c r="S4765" s="89"/>
      <c r="T4765" s="89"/>
    </row>
    <row r="4766" spans="2:20" s="86" customFormat="1" ht="10.199999999999999">
      <c r="B4766" s="87"/>
      <c r="C4766" s="87"/>
      <c r="D4766" s="89"/>
      <c r="R4766" s="89"/>
      <c r="S4766" s="89"/>
      <c r="T4766" s="89"/>
    </row>
    <row r="4767" spans="2:20" s="86" customFormat="1" ht="10.199999999999999">
      <c r="B4767" s="87"/>
      <c r="C4767" s="87"/>
      <c r="D4767" s="89"/>
      <c r="R4767" s="89"/>
      <c r="S4767" s="89"/>
      <c r="T4767" s="89"/>
    </row>
    <row r="4768" spans="2:20" s="86" customFormat="1" ht="10.199999999999999">
      <c r="B4768" s="87"/>
      <c r="C4768" s="87"/>
      <c r="D4768" s="89"/>
      <c r="R4768" s="89"/>
      <c r="S4768" s="89"/>
      <c r="T4768" s="89"/>
    </row>
    <row r="4769" spans="2:20" s="86" customFormat="1" ht="10.199999999999999">
      <c r="B4769" s="87"/>
      <c r="C4769" s="87"/>
      <c r="D4769" s="89"/>
      <c r="R4769" s="89"/>
      <c r="S4769" s="89"/>
      <c r="T4769" s="89"/>
    </row>
    <row r="4770" spans="2:20" s="86" customFormat="1" ht="10.199999999999999">
      <c r="B4770" s="87"/>
      <c r="C4770" s="87"/>
      <c r="D4770" s="89"/>
      <c r="R4770" s="89"/>
      <c r="S4770" s="89"/>
      <c r="T4770" s="89"/>
    </row>
    <row r="4771" spans="2:20" s="86" customFormat="1" ht="10.199999999999999">
      <c r="B4771" s="87"/>
      <c r="C4771" s="87"/>
      <c r="D4771" s="89"/>
      <c r="R4771" s="89"/>
      <c r="S4771" s="89"/>
      <c r="T4771" s="89"/>
    </row>
    <row r="4772" spans="2:20" s="86" customFormat="1" ht="10.199999999999999">
      <c r="B4772" s="87"/>
      <c r="C4772" s="87"/>
      <c r="D4772" s="89"/>
      <c r="R4772" s="89"/>
      <c r="S4772" s="89"/>
      <c r="T4772" s="89"/>
    </row>
    <row r="4773" spans="2:20" s="86" customFormat="1" ht="10.199999999999999">
      <c r="B4773" s="87"/>
      <c r="C4773" s="87"/>
      <c r="D4773" s="89"/>
      <c r="R4773" s="89"/>
      <c r="S4773" s="89"/>
      <c r="T4773" s="89"/>
    </row>
    <row r="4774" spans="2:20" s="86" customFormat="1" ht="10.199999999999999">
      <c r="B4774" s="87"/>
      <c r="C4774" s="87"/>
      <c r="D4774" s="89"/>
      <c r="R4774" s="89"/>
      <c r="S4774" s="89"/>
      <c r="T4774" s="89"/>
    </row>
    <row r="4775" spans="2:20" s="86" customFormat="1" ht="10.199999999999999">
      <c r="B4775" s="87"/>
      <c r="C4775" s="87"/>
      <c r="D4775" s="89"/>
      <c r="R4775" s="89"/>
      <c r="S4775" s="89"/>
      <c r="T4775" s="89"/>
    </row>
    <row r="4776" spans="2:20" s="86" customFormat="1" ht="10.199999999999999">
      <c r="B4776" s="87"/>
      <c r="C4776" s="87"/>
      <c r="D4776" s="89"/>
      <c r="R4776" s="89"/>
      <c r="S4776" s="89"/>
      <c r="T4776" s="89"/>
    </row>
    <row r="4777" spans="2:20" s="86" customFormat="1" ht="10.199999999999999">
      <c r="B4777" s="87"/>
      <c r="C4777" s="87"/>
      <c r="D4777" s="89"/>
      <c r="R4777" s="89"/>
      <c r="S4777" s="89"/>
      <c r="T4777" s="89"/>
    </row>
    <row r="4778" spans="2:20" s="86" customFormat="1" ht="10.199999999999999">
      <c r="B4778" s="87"/>
      <c r="C4778" s="87"/>
      <c r="D4778" s="89"/>
      <c r="R4778" s="89"/>
      <c r="S4778" s="89"/>
      <c r="T4778" s="89"/>
    </row>
    <row r="4779" spans="2:20" s="86" customFormat="1" ht="10.199999999999999">
      <c r="B4779" s="87"/>
      <c r="C4779" s="87"/>
      <c r="D4779" s="89"/>
      <c r="R4779" s="89"/>
      <c r="S4779" s="89"/>
      <c r="T4779" s="89"/>
    </row>
    <row r="4780" spans="2:20" s="86" customFormat="1" ht="10.199999999999999">
      <c r="B4780" s="87"/>
      <c r="C4780" s="87"/>
      <c r="D4780" s="89"/>
      <c r="R4780" s="89"/>
      <c r="S4780" s="89"/>
      <c r="T4780" s="89"/>
    </row>
    <row r="4781" spans="2:20" s="86" customFormat="1" ht="10.199999999999999">
      <c r="B4781" s="87"/>
      <c r="C4781" s="87"/>
      <c r="D4781" s="89"/>
      <c r="R4781" s="89"/>
      <c r="S4781" s="89"/>
      <c r="T4781" s="89"/>
    </row>
    <row r="4782" spans="2:20" s="86" customFormat="1" ht="10.199999999999999">
      <c r="B4782" s="87"/>
      <c r="C4782" s="87"/>
      <c r="D4782" s="89"/>
      <c r="R4782" s="89"/>
      <c r="S4782" s="89"/>
      <c r="T4782" s="89"/>
    </row>
    <row r="4783" spans="2:20" s="86" customFormat="1" ht="10.199999999999999">
      <c r="B4783" s="87"/>
      <c r="C4783" s="87"/>
      <c r="D4783" s="89"/>
      <c r="R4783" s="89"/>
      <c r="S4783" s="89"/>
      <c r="T4783" s="89"/>
    </row>
    <row r="4784" spans="2:20" s="86" customFormat="1" ht="10.199999999999999">
      <c r="B4784" s="87"/>
      <c r="C4784" s="87"/>
      <c r="D4784" s="89"/>
      <c r="R4784" s="89"/>
      <c r="S4784" s="89"/>
      <c r="T4784" s="89"/>
    </row>
    <row r="4785" spans="2:20" s="86" customFormat="1" ht="10.199999999999999">
      <c r="B4785" s="87"/>
      <c r="C4785" s="87"/>
      <c r="D4785" s="89"/>
      <c r="R4785" s="89"/>
      <c r="S4785" s="89"/>
      <c r="T4785" s="89"/>
    </row>
    <row r="4786" spans="2:20" s="86" customFormat="1" ht="10.199999999999999">
      <c r="B4786" s="87"/>
      <c r="C4786" s="87"/>
      <c r="D4786" s="89"/>
      <c r="R4786" s="89"/>
      <c r="S4786" s="89"/>
      <c r="T4786" s="89"/>
    </row>
    <row r="4787" spans="2:20" s="86" customFormat="1" ht="10.199999999999999">
      <c r="B4787" s="87"/>
      <c r="C4787" s="87"/>
      <c r="D4787" s="89"/>
      <c r="R4787" s="89"/>
      <c r="S4787" s="89"/>
      <c r="T4787" s="89"/>
    </row>
    <row r="4788" spans="2:20" s="86" customFormat="1" ht="10.199999999999999">
      <c r="B4788" s="87"/>
      <c r="C4788" s="87"/>
      <c r="D4788" s="89"/>
      <c r="R4788" s="89"/>
      <c r="S4788" s="89"/>
      <c r="T4788" s="89"/>
    </row>
    <row r="4789" spans="2:20" s="86" customFormat="1" ht="10.199999999999999">
      <c r="B4789" s="87"/>
      <c r="C4789" s="87"/>
      <c r="D4789" s="89"/>
      <c r="R4789" s="89"/>
      <c r="S4789" s="89"/>
      <c r="T4789" s="89"/>
    </row>
    <row r="4790" spans="2:20" s="86" customFormat="1" ht="10.199999999999999">
      <c r="B4790" s="87"/>
      <c r="C4790" s="87"/>
      <c r="D4790" s="89"/>
      <c r="R4790" s="89"/>
      <c r="S4790" s="89"/>
      <c r="T4790" s="89"/>
    </row>
    <row r="4791" spans="2:20" s="86" customFormat="1" ht="10.199999999999999">
      <c r="B4791" s="87"/>
      <c r="C4791" s="87"/>
      <c r="D4791" s="89"/>
      <c r="R4791" s="89"/>
      <c r="S4791" s="89"/>
      <c r="T4791" s="89"/>
    </row>
    <row r="4792" spans="2:20" s="86" customFormat="1" ht="10.199999999999999">
      <c r="B4792" s="87"/>
      <c r="C4792" s="87"/>
      <c r="D4792" s="89"/>
      <c r="R4792" s="89"/>
      <c r="S4792" s="89"/>
      <c r="T4792" s="89"/>
    </row>
    <row r="4793" spans="2:20" s="86" customFormat="1" ht="10.199999999999999">
      <c r="B4793" s="87"/>
      <c r="C4793" s="87"/>
      <c r="D4793" s="89"/>
      <c r="R4793" s="89"/>
      <c r="S4793" s="89"/>
      <c r="T4793" s="89"/>
    </row>
    <row r="4794" spans="2:20" s="86" customFormat="1" ht="10.199999999999999">
      <c r="B4794" s="87"/>
      <c r="C4794" s="87"/>
      <c r="D4794" s="89"/>
      <c r="R4794" s="89"/>
      <c r="S4794" s="89"/>
      <c r="T4794" s="89"/>
    </row>
    <row r="4795" spans="2:20" s="86" customFormat="1" ht="10.199999999999999">
      <c r="B4795" s="87"/>
      <c r="C4795" s="87"/>
      <c r="D4795" s="89"/>
      <c r="R4795" s="89"/>
      <c r="S4795" s="89"/>
      <c r="T4795" s="89"/>
    </row>
    <row r="4796" spans="2:20" s="86" customFormat="1" ht="10.199999999999999">
      <c r="B4796" s="87"/>
      <c r="C4796" s="87"/>
      <c r="D4796" s="89"/>
      <c r="R4796" s="89"/>
      <c r="S4796" s="89"/>
      <c r="T4796" s="89"/>
    </row>
    <row r="4797" spans="2:20" s="86" customFormat="1" ht="10.199999999999999">
      <c r="B4797" s="87"/>
      <c r="C4797" s="87"/>
      <c r="D4797" s="89"/>
      <c r="R4797" s="89"/>
      <c r="S4797" s="89"/>
      <c r="T4797" s="89"/>
    </row>
    <row r="4798" spans="2:20" s="86" customFormat="1" ht="10.199999999999999">
      <c r="B4798" s="87"/>
      <c r="C4798" s="87"/>
      <c r="D4798" s="89"/>
      <c r="R4798" s="89"/>
      <c r="S4798" s="89"/>
      <c r="T4798" s="89"/>
    </row>
    <row r="4799" spans="2:20" s="86" customFormat="1" ht="10.199999999999999">
      <c r="B4799" s="87"/>
      <c r="C4799" s="87"/>
      <c r="D4799" s="89"/>
      <c r="R4799" s="89"/>
      <c r="S4799" s="89"/>
      <c r="T4799" s="89"/>
    </row>
    <row r="4800" spans="2:20" s="86" customFormat="1" ht="10.199999999999999">
      <c r="B4800" s="87"/>
      <c r="C4800" s="87"/>
      <c r="D4800" s="89"/>
      <c r="R4800" s="89"/>
      <c r="S4800" s="89"/>
      <c r="T4800" s="89"/>
    </row>
    <row r="4801" spans="2:20" s="86" customFormat="1" ht="10.199999999999999">
      <c r="B4801" s="87"/>
      <c r="C4801" s="87"/>
      <c r="D4801" s="89"/>
      <c r="R4801" s="89"/>
      <c r="S4801" s="89"/>
      <c r="T4801" s="89"/>
    </row>
    <row r="4802" spans="2:20" s="86" customFormat="1" ht="10.199999999999999">
      <c r="B4802" s="87"/>
      <c r="C4802" s="87"/>
      <c r="D4802" s="89"/>
      <c r="R4802" s="89"/>
      <c r="S4802" s="89"/>
      <c r="T4802" s="89"/>
    </row>
    <row r="4803" spans="2:20" s="86" customFormat="1" ht="10.199999999999999">
      <c r="B4803" s="87"/>
      <c r="C4803" s="87"/>
      <c r="D4803" s="89"/>
      <c r="R4803" s="89"/>
      <c r="S4803" s="89"/>
      <c r="T4803" s="89"/>
    </row>
    <row r="4804" spans="2:20" s="86" customFormat="1" ht="10.199999999999999">
      <c r="B4804" s="87"/>
      <c r="C4804" s="87"/>
      <c r="D4804" s="89"/>
      <c r="R4804" s="89"/>
      <c r="S4804" s="89"/>
      <c r="T4804" s="89"/>
    </row>
    <row r="4805" spans="2:20" s="86" customFormat="1" ht="10.199999999999999">
      <c r="B4805" s="87"/>
      <c r="C4805" s="87"/>
      <c r="D4805" s="89"/>
      <c r="R4805" s="89"/>
      <c r="S4805" s="89"/>
      <c r="T4805" s="89"/>
    </row>
    <row r="4806" spans="2:20" s="86" customFormat="1" ht="10.199999999999999">
      <c r="B4806" s="87"/>
      <c r="C4806" s="87"/>
      <c r="D4806" s="89"/>
      <c r="R4806" s="89"/>
      <c r="S4806" s="89"/>
      <c r="T4806" s="89"/>
    </row>
    <row r="4807" spans="2:20" s="86" customFormat="1" ht="10.199999999999999">
      <c r="B4807" s="87"/>
      <c r="C4807" s="87"/>
      <c r="D4807" s="89"/>
      <c r="R4807" s="89"/>
      <c r="S4807" s="89"/>
      <c r="T4807" s="89"/>
    </row>
    <row r="4808" spans="2:20" s="86" customFormat="1" ht="10.199999999999999">
      <c r="B4808" s="87"/>
      <c r="C4808" s="87"/>
      <c r="D4808" s="89"/>
      <c r="R4808" s="89"/>
      <c r="S4808" s="89"/>
      <c r="T4808" s="89"/>
    </row>
    <row r="4809" spans="2:20" s="86" customFormat="1" ht="10.199999999999999">
      <c r="B4809" s="87"/>
      <c r="C4809" s="87"/>
      <c r="D4809" s="89"/>
      <c r="R4809" s="89"/>
      <c r="S4809" s="89"/>
      <c r="T4809" s="89"/>
    </row>
    <row r="4810" spans="2:20" s="86" customFormat="1" ht="10.199999999999999">
      <c r="B4810" s="87"/>
      <c r="C4810" s="87"/>
      <c r="D4810" s="89"/>
      <c r="R4810" s="89"/>
      <c r="S4810" s="89"/>
      <c r="T4810" s="89"/>
    </row>
    <row r="4811" spans="2:20" s="86" customFormat="1" ht="10.199999999999999">
      <c r="B4811" s="87"/>
      <c r="C4811" s="87"/>
      <c r="D4811" s="89"/>
      <c r="R4811" s="89"/>
      <c r="S4811" s="89"/>
      <c r="T4811" s="89"/>
    </row>
    <row r="4812" spans="2:20" s="86" customFormat="1" ht="10.199999999999999">
      <c r="B4812" s="87"/>
      <c r="C4812" s="87"/>
      <c r="D4812" s="89"/>
      <c r="R4812" s="89"/>
      <c r="S4812" s="89"/>
      <c r="T4812" s="89"/>
    </row>
    <row r="4813" spans="2:20" s="86" customFormat="1" ht="10.199999999999999">
      <c r="B4813" s="87"/>
      <c r="C4813" s="87"/>
      <c r="D4813" s="89"/>
      <c r="R4813" s="89"/>
      <c r="S4813" s="89"/>
      <c r="T4813" s="89"/>
    </row>
    <row r="4814" spans="2:20" s="86" customFormat="1" ht="10.199999999999999">
      <c r="B4814" s="87"/>
      <c r="C4814" s="87"/>
      <c r="D4814" s="89"/>
      <c r="R4814" s="89"/>
      <c r="S4814" s="89"/>
      <c r="T4814" s="89"/>
    </row>
    <row r="4815" spans="2:20" s="86" customFormat="1" ht="10.199999999999999">
      <c r="B4815" s="87"/>
      <c r="C4815" s="87"/>
      <c r="D4815" s="89"/>
      <c r="R4815" s="89"/>
      <c r="S4815" s="89"/>
      <c r="T4815" s="89"/>
    </row>
    <row r="4816" spans="2:20" s="86" customFormat="1" ht="10.199999999999999">
      <c r="B4816" s="87"/>
      <c r="C4816" s="87"/>
      <c r="D4816" s="89"/>
      <c r="R4816" s="89"/>
      <c r="S4816" s="89"/>
      <c r="T4816" s="89"/>
    </row>
    <row r="4817" spans="2:20" s="86" customFormat="1" ht="10.199999999999999">
      <c r="B4817" s="87"/>
      <c r="C4817" s="87"/>
      <c r="D4817" s="89"/>
      <c r="R4817" s="89"/>
      <c r="S4817" s="89"/>
      <c r="T4817" s="89"/>
    </row>
    <row r="4818" spans="2:20" s="86" customFormat="1" ht="10.199999999999999">
      <c r="B4818" s="87"/>
      <c r="C4818" s="87"/>
      <c r="D4818" s="89"/>
      <c r="R4818" s="89"/>
      <c r="S4818" s="89"/>
      <c r="T4818" s="89"/>
    </row>
    <row r="4819" spans="2:20" s="86" customFormat="1" ht="10.199999999999999">
      <c r="B4819" s="87"/>
      <c r="C4819" s="87"/>
      <c r="D4819" s="89"/>
      <c r="R4819" s="89"/>
      <c r="S4819" s="89"/>
      <c r="T4819" s="89"/>
    </row>
    <row r="4820" spans="2:20" s="86" customFormat="1" ht="10.199999999999999">
      <c r="B4820" s="87"/>
      <c r="C4820" s="87"/>
      <c r="D4820" s="89"/>
      <c r="R4820" s="89"/>
      <c r="S4820" s="89"/>
      <c r="T4820" s="89"/>
    </row>
    <row r="4821" spans="2:20" s="86" customFormat="1" ht="10.199999999999999">
      <c r="B4821" s="87"/>
      <c r="C4821" s="87"/>
      <c r="D4821" s="89"/>
      <c r="R4821" s="89"/>
      <c r="S4821" s="89"/>
      <c r="T4821" s="89"/>
    </row>
    <row r="4822" spans="2:20" s="86" customFormat="1" ht="10.199999999999999">
      <c r="B4822" s="87"/>
      <c r="C4822" s="87"/>
      <c r="D4822" s="89"/>
      <c r="R4822" s="89"/>
      <c r="S4822" s="89"/>
      <c r="T4822" s="89"/>
    </row>
    <row r="4823" spans="2:20" s="86" customFormat="1" ht="10.199999999999999">
      <c r="B4823" s="87"/>
      <c r="C4823" s="87"/>
      <c r="D4823" s="89"/>
      <c r="R4823" s="89"/>
      <c r="S4823" s="89"/>
      <c r="T4823" s="89"/>
    </row>
    <row r="4824" spans="2:20" s="86" customFormat="1" ht="10.199999999999999">
      <c r="B4824" s="87"/>
      <c r="C4824" s="87"/>
      <c r="D4824" s="89"/>
      <c r="R4824" s="89"/>
      <c r="S4824" s="89"/>
      <c r="T4824" s="89"/>
    </row>
    <row r="4825" spans="2:20" s="86" customFormat="1" ht="10.199999999999999">
      <c r="B4825" s="87"/>
      <c r="C4825" s="87"/>
      <c r="D4825" s="89"/>
      <c r="R4825" s="89"/>
      <c r="S4825" s="89"/>
      <c r="T4825" s="89"/>
    </row>
    <row r="4826" spans="2:20" s="86" customFormat="1" ht="10.199999999999999">
      <c r="B4826" s="87"/>
      <c r="C4826" s="87"/>
      <c r="D4826" s="89"/>
      <c r="R4826" s="89"/>
      <c r="S4826" s="89"/>
      <c r="T4826" s="89"/>
    </row>
    <row r="4827" spans="2:20" s="86" customFormat="1" ht="10.199999999999999">
      <c r="B4827" s="87"/>
      <c r="C4827" s="87"/>
      <c r="D4827" s="89"/>
      <c r="R4827" s="89"/>
      <c r="S4827" s="89"/>
      <c r="T4827" s="89"/>
    </row>
    <row r="4828" spans="2:20" s="86" customFormat="1" ht="10.199999999999999">
      <c r="B4828" s="87"/>
      <c r="C4828" s="87"/>
      <c r="D4828" s="89"/>
      <c r="R4828" s="89"/>
      <c r="S4828" s="89"/>
      <c r="T4828" s="89"/>
    </row>
    <row r="4829" spans="2:20" s="86" customFormat="1" ht="10.199999999999999">
      <c r="B4829" s="87"/>
      <c r="C4829" s="87"/>
      <c r="D4829" s="89"/>
      <c r="R4829" s="89"/>
      <c r="S4829" s="89"/>
      <c r="T4829" s="89"/>
    </row>
    <row r="4830" spans="2:20" s="86" customFormat="1" ht="10.199999999999999">
      <c r="B4830" s="87"/>
      <c r="C4830" s="87"/>
      <c r="D4830" s="89"/>
      <c r="R4830" s="89"/>
      <c r="S4830" s="89"/>
      <c r="T4830" s="89"/>
    </row>
    <row r="4831" spans="2:20" s="86" customFormat="1" ht="10.199999999999999">
      <c r="B4831" s="87"/>
      <c r="C4831" s="87"/>
      <c r="D4831" s="89"/>
      <c r="R4831" s="89"/>
      <c r="S4831" s="89"/>
      <c r="T4831" s="89"/>
    </row>
    <row r="4832" spans="2:20" s="86" customFormat="1" ht="10.199999999999999">
      <c r="B4832" s="87"/>
      <c r="C4832" s="87"/>
      <c r="D4832" s="89"/>
      <c r="R4832" s="89"/>
      <c r="S4832" s="89"/>
      <c r="T4832" s="89"/>
    </row>
    <row r="4833" spans="2:20" s="86" customFormat="1" ht="10.199999999999999">
      <c r="B4833" s="87"/>
      <c r="C4833" s="87"/>
      <c r="D4833" s="89"/>
      <c r="R4833" s="89"/>
      <c r="S4833" s="89"/>
      <c r="T4833" s="89"/>
    </row>
    <row r="4834" spans="2:20" s="86" customFormat="1" ht="10.199999999999999">
      <c r="B4834" s="87"/>
      <c r="C4834" s="87"/>
      <c r="D4834" s="89"/>
      <c r="R4834" s="89"/>
      <c r="S4834" s="89"/>
      <c r="T4834" s="89"/>
    </row>
    <row r="4835" spans="2:20" s="86" customFormat="1" ht="10.199999999999999">
      <c r="B4835" s="87"/>
      <c r="C4835" s="87"/>
      <c r="D4835" s="89"/>
      <c r="R4835" s="89"/>
      <c r="S4835" s="89"/>
      <c r="T4835" s="89"/>
    </row>
    <row r="4836" spans="2:20" s="86" customFormat="1" ht="10.199999999999999">
      <c r="B4836" s="87"/>
      <c r="C4836" s="87"/>
      <c r="D4836" s="89"/>
      <c r="R4836" s="89"/>
      <c r="S4836" s="89"/>
      <c r="T4836" s="89"/>
    </row>
    <row r="4837" spans="2:20" s="86" customFormat="1" ht="10.199999999999999">
      <c r="B4837" s="87"/>
      <c r="C4837" s="87"/>
      <c r="D4837" s="89"/>
      <c r="R4837" s="89"/>
      <c r="S4837" s="89"/>
      <c r="T4837" s="89"/>
    </row>
    <row r="4838" spans="2:20" s="86" customFormat="1" ht="10.199999999999999">
      <c r="B4838" s="87"/>
      <c r="C4838" s="87"/>
      <c r="D4838" s="89"/>
      <c r="R4838" s="89"/>
      <c r="S4838" s="89"/>
      <c r="T4838" s="89"/>
    </row>
    <row r="4839" spans="2:20" s="86" customFormat="1" ht="10.199999999999999">
      <c r="B4839" s="87"/>
      <c r="C4839" s="87"/>
      <c r="D4839" s="89"/>
      <c r="R4839" s="89"/>
      <c r="S4839" s="89"/>
      <c r="T4839" s="89"/>
    </row>
    <row r="4840" spans="2:20" s="86" customFormat="1" ht="10.199999999999999">
      <c r="B4840" s="87"/>
      <c r="C4840" s="87"/>
      <c r="D4840" s="89"/>
      <c r="R4840" s="89"/>
      <c r="S4840" s="89"/>
      <c r="T4840" s="89"/>
    </row>
    <row r="4841" spans="2:20" s="86" customFormat="1" ht="10.199999999999999">
      <c r="B4841" s="87"/>
      <c r="C4841" s="87"/>
      <c r="D4841" s="89"/>
      <c r="R4841" s="89"/>
      <c r="S4841" s="89"/>
      <c r="T4841" s="89"/>
    </row>
    <row r="4842" spans="2:20" s="86" customFormat="1" ht="10.199999999999999">
      <c r="B4842" s="87"/>
      <c r="C4842" s="87"/>
      <c r="D4842" s="89"/>
      <c r="R4842" s="89"/>
      <c r="S4842" s="89"/>
      <c r="T4842" s="89"/>
    </row>
    <row r="4843" spans="2:20" s="86" customFormat="1" ht="10.199999999999999">
      <c r="B4843" s="87"/>
      <c r="C4843" s="87"/>
      <c r="D4843" s="89"/>
      <c r="R4843" s="89"/>
      <c r="S4843" s="89"/>
      <c r="T4843" s="89"/>
    </row>
    <row r="4844" spans="2:20" s="86" customFormat="1" ht="10.199999999999999">
      <c r="B4844" s="87"/>
      <c r="C4844" s="87"/>
      <c r="D4844" s="89"/>
      <c r="R4844" s="89"/>
      <c r="S4844" s="89"/>
      <c r="T4844" s="89"/>
    </row>
    <row r="4845" spans="2:20" s="86" customFormat="1" ht="10.199999999999999">
      <c r="B4845" s="87"/>
      <c r="C4845" s="87"/>
      <c r="D4845" s="89"/>
      <c r="R4845" s="89"/>
      <c r="S4845" s="89"/>
      <c r="T4845" s="89"/>
    </row>
    <row r="4846" spans="2:20" s="86" customFormat="1" ht="10.199999999999999">
      <c r="B4846" s="87"/>
      <c r="C4846" s="87"/>
      <c r="D4846" s="89"/>
      <c r="R4846" s="89"/>
      <c r="S4846" s="89"/>
      <c r="T4846" s="89"/>
    </row>
    <row r="4847" spans="2:20" s="86" customFormat="1" ht="10.199999999999999">
      <c r="B4847" s="87"/>
      <c r="C4847" s="87"/>
      <c r="D4847" s="89"/>
      <c r="R4847" s="89"/>
      <c r="S4847" s="89"/>
      <c r="T4847" s="89"/>
    </row>
    <row r="4848" spans="2:20" s="86" customFormat="1" ht="10.199999999999999">
      <c r="B4848" s="87"/>
      <c r="C4848" s="87"/>
      <c r="D4848" s="89"/>
      <c r="R4848" s="89"/>
      <c r="S4848" s="89"/>
      <c r="T4848" s="89"/>
    </row>
    <row r="4849" spans="2:20" s="86" customFormat="1" ht="10.199999999999999">
      <c r="B4849" s="87"/>
      <c r="C4849" s="87"/>
      <c r="D4849" s="89"/>
      <c r="R4849" s="89"/>
      <c r="S4849" s="89"/>
      <c r="T4849" s="89"/>
    </row>
    <row r="4850" spans="2:20" s="86" customFormat="1" ht="10.199999999999999">
      <c r="B4850" s="87"/>
      <c r="C4850" s="87"/>
      <c r="D4850" s="89"/>
      <c r="R4850" s="89"/>
      <c r="S4850" s="89"/>
      <c r="T4850" s="89"/>
    </row>
    <row r="4851" spans="2:20" s="86" customFormat="1" ht="10.199999999999999">
      <c r="B4851" s="87"/>
      <c r="C4851" s="87"/>
      <c r="D4851" s="89"/>
      <c r="R4851" s="89"/>
      <c r="S4851" s="89"/>
      <c r="T4851" s="89"/>
    </row>
    <row r="4852" spans="2:20" s="86" customFormat="1" ht="10.199999999999999">
      <c r="B4852" s="87"/>
      <c r="C4852" s="87"/>
      <c r="D4852" s="89"/>
      <c r="R4852" s="89"/>
      <c r="S4852" s="89"/>
      <c r="T4852" s="89"/>
    </row>
    <row r="4853" spans="2:20" s="86" customFormat="1" ht="10.199999999999999">
      <c r="B4853" s="87"/>
      <c r="C4853" s="87"/>
      <c r="D4853" s="89"/>
      <c r="R4853" s="89"/>
      <c r="S4853" s="89"/>
      <c r="T4853" s="89"/>
    </row>
    <row r="4854" spans="2:20" s="86" customFormat="1" ht="10.199999999999999">
      <c r="B4854" s="87"/>
      <c r="C4854" s="87"/>
      <c r="D4854" s="89"/>
      <c r="R4854" s="89"/>
      <c r="S4854" s="89"/>
      <c r="T4854" s="89"/>
    </row>
    <row r="4855" spans="2:20" s="86" customFormat="1" ht="10.199999999999999">
      <c r="B4855" s="87"/>
      <c r="C4855" s="87"/>
      <c r="D4855" s="89"/>
      <c r="R4855" s="89"/>
      <c r="S4855" s="89"/>
      <c r="T4855" s="89"/>
    </row>
    <row r="4856" spans="2:20" s="86" customFormat="1" ht="10.199999999999999">
      <c r="B4856" s="87"/>
      <c r="C4856" s="87"/>
      <c r="D4856" s="89"/>
      <c r="R4856" s="89"/>
      <c r="S4856" s="89"/>
      <c r="T4856" s="89"/>
    </row>
    <row r="4857" spans="2:20" s="86" customFormat="1" ht="10.199999999999999">
      <c r="B4857" s="87"/>
      <c r="C4857" s="87"/>
      <c r="D4857" s="89"/>
      <c r="R4857" s="89"/>
      <c r="S4857" s="89"/>
      <c r="T4857" s="89"/>
    </row>
    <row r="4858" spans="2:20" s="86" customFormat="1" ht="10.199999999999999">
      <c r="B4858" s="87"/>
      <c r="C4858" s="87"/>
      <c r="D4858" s="89"/>
      <c r="R4858" s="89"/>
      <c r="S4858" s="89"/>
      <c r="T4858" s="89"/>
    </row>
    <row r="4859" spans="2:20" s="86" customFormat="1" ht="10.199999999999999">
      <c r="B4859" s="87"/>
      <c r="C4859" s="87"/>
      <c r="D4859" s="89"/>
      <c r="R4859" s="89"/>
      <c r="S4859" s="89"/>
      <c r="T4859" s="89"/>
    </row>
    <row r="4860" spans="2:20" s="86" customFormat="1" ht="10.199999999999999">
      <c r="B4860" s="87"/>
      <c r="C4860" s="87"/>
      <c r="D4860" s="89"/>
      <c r="R4860" s="89"/>
      <c r="S4860" s="89"/>
      <c r="T4860" s="89"/>
    </row>
    <row r="4861" spans="2:20" s="86" customFormat="1" ht="10.199999999999999">
      <c r="B4861" s="87"/>
      <c r="C4861" s="87"/>
      <c r="D4861" s="89"/>
      <c r="R4861" s="89"/>
      <c r="S4861" s="89"/>
      <c r="T4861" s="89"/>
    </row>
    <row r="4862" spans="2:20" s="86" customFormat="1" ht="10.199999999999999">
      <c r="B4862" s="87"/>
      <c r="C4862" s="87"/>
      <c r="D4862" s="89"/>
      <c r="R4862" s="89"/>
      <c r="S4862" s="89"/>
      <c r="T4862" s="89"/>
    </row>
    <row r="4863" spans="2:20" s="86" customFormat="1" ht="10.199999999999999">
      <c r="B4863" s="87"/>
      <c r="C4863" s="87"/>
      <c r="D4863" s="89"/>
      <c r="R4863" s="89"/>
      <c r="S4863" s="89"/>
      <c r="T4863" s="89"/>
    </row>
    <row r="4864" spans="2:20" s="86" customFormat="1" ht="10.199999999999999">
      <c r="B4864" s="87"/>
      <c r="C4864" s="87"/>
      <c r="D4864" s="89"/>
      <c r="R4864" s="89"/>
      <c r="S4864" s="89"/>
      <c r="T4864" s="89"/>
    </row>
    <row r="4865" spans="2:20" s="86" customFormat="1" ht="10.199999999999999">
      <c r="B4865" s="87"/>
      <c r="C4865" s="87"/>
      <c r="D4865" s="89"/>
      <c r="R4865" s="89"/>
      <c r="S4865" s="89"/>
      <c r="T4865" s="89"/>
    </row>
    <row r="4866" spans="2:20" s="86" customFormat="1" ht="10.199999999999999">
      <c r="B4866" s="87"/>
      <c r="C4866" s="87"/>
      <c r="D4866" s="89"/>
      <c r="R4866" s="89"/>
      <c r="S4866" s="89"/>
      <c r="T4866" s="89"/>
    </row>
    <row r="4867" spans="2:20" s="86" customFormat="1" ht="10.199999999999999">
      <c r="B4867" s="87"/>
      <c r="C4867" s="87"/>
      <c r="D4867" s="89"/>
      <c r="R4867" s="89"/>
      <c r="S4867" s="89"/>
      <c r="T4867" s="89"/>
    </row>
    <row r="4868" spans="2:20" s="86" customFormat="1" ht="10.199999999999999">
      <c r="B4868" s="87"/>
      <c r="C4868" s="87"/>
      <c r="D4868" s="89"/>
      <c r="R4868" s="89"/>
      <c r="S4868" s="89"/>
      <c r="T4868" s="89"/>
    </row>
    <row r="4869" spans="2:20" s="86" customFormat="1" ht="10.199999999999999">
      <c r="B4869" s="87"/>
      <c r="C4869" s="87"/>
      <c r="D4869" s="89"/>
      <c r="R4869" s="89"/>
      <c r="S4869" s="89"/>
      <c r="T4869" s="89"/>
    </row>
    <row r="4870" spans="2:20" s="86" customFormat="1" ht="10.199999999999999">
      <c r="B4870" s="87"/>
      <c r="C4870" s="87"/>
      <c r="D4870" s="89"/>
      <c r="R4870" s="89"/>
      <c r="S4870" s="89"/>
      <c r="T4870" s="89"/>
    </row>
    <row r="4871" spans="2:20" s="86" customFormat="1" ht="10.199999999999999">
      <c r="B4871" s="87"/>
      <c r="C4871" s="87"/>
      <c r="D4871" s="89"/>
      <c r="R4871" s="89"/>
      <c r="S4871" s="89"/>
      <c r="T4871" s="89"/>
    </row>
    <row r="4872" spans="2:20" s="86" customFormat="1" ht="10.199999999999999">
      <c r="B4872" s="87"/>
      <c r="C4872" s="87"/>
      <c r="D4872" s="89"/>
      <c r="R4872" s="89"/>
      <c r="S4872" s="89"/>
      <c r="T4872" s="89"/>
    </row>
    <row r="4873" spans="2:20" s="86" customFormat="1" ht="10.199999999999999">
      <c r="B4873" s="87"/>
      <c r="C4873" s="87"/>
      <c r="D4873" s="89"/>
      <c r="R4873" s="89"/>
      <c r="S4873" s="89"/>
      <c r="T4873" s="89"/>
    </row>
    <row r="4874" spans="2:20" s="86" customFormat="1" ht="10.199999999999999">
      <c r="B4874" s="87"/>
      <c r="C4874" s="87"/>
      <c r="D4874" s="89"/>
      <c r="R4874" s="89"/>
      <c r="S4874" s="89"/>
      <c r="T4874" s="89"/>
    </row>
    <row r="4875" spans="2:20" s="86" customFormat="1" ht="10.199999999999999">
      <c r="B4875" s="87"/>
      <c r="C4875" s="87"/>
      <c r="D4875" s="89"/>
      <c r="R4875" s="89"/>
      <c r="S4875" s="89"/>
      <c r="T4875" s="89"/>
    </row>
    <row r="4876" spans="2:20" s="86" customFormat="1" ht="10.199999999999999">
      <c r="B4876" s="87"/>
      <c r="C4876" s="87"/>
      <c r="D4876" s="89"/>
      <c r="R4876" s="89"/>
      <c r="S4876" s="89"/>
      <c r="T4876" s="89"/>
    </row>
    <row r="4877" spans="2:20" s="86" customFormat="1" ht="10.199999999999999">
      <c r="B4877" s="87"/>
      <c r="C4877" s="87"/>
      <c r="D4877" s="89"/>
      <c r="R4877" s="89"/>
      <c r="S4877" s="89"/>
      <c r="T4877" s="89"/>
    </row>
    <row r="4878" spans="2:20" s="86" customFormat="1" ht="10.199999999999999">
      <c r="B4878" s="87"/>
      <c r="C4878" s="87"/>
      <c r="D4878" s="89"/>
      <c r="R4878" s="89"/>
      <c r="S4878" s="89"/>
      <c r="T4878" s="89"/>
    </row>
    <row r="4879" spans="2:20" s="86" customFormat="1" ht="10.199999999999999">
      <c r="B4879" s="87"/>
      <c r="C4879" s="87"/>
      <c r="D4879" s="89"/>
      <c r="R4879" s="89"/>
      <c r="S4879" s="89"/>
      <c r="T4879" s="89"/>
    </row>
    <row r="4880" spans="2:20" s="86" customFormat="1" ht="10.199999999999999">
      <c r="B4880" s="87"/>
      <c r="C4880" s="87"/>
      <c r="D4880" s="89"/>
      <c r="R4880" s="89"/>
      <c r="S4880" s="89"/>
      <c r="T4880" s="89"/>
    </row>
    <row r="4881" spans="2:20" s="86" customFormat="1" ht="10.199999999999999">
      <c r="B4881" s="87"/>
      <c r="C4881" s="87"/>
      <c r="D4881" s="89"/>
      <c r="R4881" s="89"/>
      <c r="S4881" s="89"/>
      <c r="T4881" s="89"/>
    </row>
    <row r="4882" spans="2:20" s="86" customFormat="1" ht="10.199999999999999">
      <c r="B4882" s="87"/>
      <c r="C4882" s="87"/>
      <c r="D4882" s="89"/>
      <c r="R4882" s="89"/>
      <c r="S4882" s="89"/>
      <c r="T4882" s="89"/>
    </row>
    <row r="4883" spans="2:20" s="86" customFormat="1" ht="10.199999999999999">
      <c r="B4883" s="87"/>
      <c r="C4883" s="87"/>
      <c r="D4883" s="89"/>
      <c r="R4883" s="89"/>
      <c r="S4883" s="89"/>
      <c r="T4883" s="89"/>
    </row>
    <row r="4884" spans="2:20" s="86" customFormat="1" ht="10.199999999999999">
      <c r="B4884" s="87"/>
      <c r="C4884" s="87"/>
      <c r="D4884" s="89"/>
      <c r="R4884" s="89"/>
      <c r="S4884" s="89"/>
      <c r="T4884" s="89"/>
    </row>
    <row r="4885" spans="2:20" s="86" customFormat="1" ht="10.199999999999999">
      <c r="B4885" s="87"/>
      <c r="C4885" s="87"/>
      <c r="D4885" s="89"/>
      <c r="R4885" s="89"/>
      <c r="S4885" s="89"/>
      <c r="T4885" s="89"/>
    </row>
    <row r="4886" spans="2:20" s="86" customFormat="1" ht="10.199999999999999">
      <c r="B4886" s="87"/>
      <c r="C4886" s="87"/>
      <c r="D4886" s="89"/>
      <c r="R4886" s="89"/>
      <c r="S4886" s="89"/>
      <c r="T4886" s="89"/>
    </row>
    <row r="4887" spans="2:20" s="86" customFormat="1" ht="10.199999999999999">
      <c r="B4887" s="87"/>
      <c r="C4887" s="87"/>
      <c r="D4887" s="89"/>
      <c r="R4887" s="89"/>
      <c r="S4887" s="89"/>
      <c r="T4887" s="89"/>
    </row>
    <row r="4888" spans="2:20" s="86" customFormat="1" ht="10.199999999999999">
      <c r="B4888" s="87"/>
      <c r="C4888" s="87"/>
      <c r="D4888" s="89"/>
      <c r="R4888" s="89"/>
      <c r="S4888" s="89"/>
      <c r="T4888" s="89"/>
    </row>
    <row r="4889" spans="2:20" s="86" customFormat="1" ht="10.199999999999999">
      <c r="B4889" s="87"/>
      <c r="C4889" s="87"/>
      <c r="D4889" s="89"/>
      <c r="R4889" s="89"/>
      <c r="S4889" s="89"/>
      <c r="T4889" s="89"/>
    </row>
    <row r="4890" spans="2:20" s="86" customFormat="1" ht="10.199999999999999">
      <c r="B4890" s="87"/>
      <c r="C4890" s="87"/>
      <c r="D4890" s="89"/>
      <c r="R4890" s="89"/>
      <c r="S4890" s="89"/>
      <c r="T4890" s="89"/>
    </row>
    <row r="4891" spans="2:20" s="86" customFormat="1" ht="10.199999999999999">
      <c r="B4891" s="87"/>
      <c r="C4891" s="87"/>
      <c r="D4891" s="89"/>
      <c r="R4891" s="89"/>
      <c r="S4891" s="89"/>
      <c r="T4891" s="89"/>
    </row>
    <row r="4892" spans="2:20" s="86" customFormat="1" ht="10.199999999999999">
      <c r="B4892" s="87"/>
      <c r="C4892" s="87"/>
      <c r="D4892" s="89"/>
      <c r="R4892" s="89"/>
      <c r="S4892" s="89"/>
      <c r="T4892" s="89"/>
    </row>
    <row r="4893" spans="2:20" s="86" customFormat="1" ht="10.199999999999999">
      <c r="B4893" s="87"/>
      <c r="C4893" s="87"/>
      <c r="D4893" s="89"/>
      <c r="R4893" s="89"/>
      <c r="S4893" s="89"/>
      <c r="T4893" s="89"/>
    </row>
    <row r="4894" spans="2:20" s="86" customFormat="1" ht="10.199999999999999">
      <c r="B4894" s="87"/>
      <c r="C4894" s="87"/>
      <c r="D4894" s="89"/>
      <c r="R4894" s="89"/>
      <c r="S4894" s="89"/>
      <c r="T4894" s="89"/>
    </row>
    <row r="4895" spans="2:20" s="86" customFormat="1" ht="10.199999999999999">
      <c r="B4895" s="87"/>
      <c r="C4895" s="87"/>
      <c r="D4895" s="89"/>
      <c r="R4895" s="89"/>
      <c r="S4895" s="89"/>
      <c r="T4895" s="89"/>
    </row>
    <row r="4896" spans="2:20" s="86" customFormat="1" ht="10.199999999999999">
      <c r="B4896" s="87"/>
      <c r="C4896" s="87"/>
      <c r="D4896" s="89"/>
      <c r="R4896" s="89"/>
      <c r="S4896" s="89"/>
      <c r="T4896" s="89"/>
    </row>
    <row r="4897" spans="2:20" s="86" customFormat="1" ht="10.199999999999999">
      <c r="B4897" s="87"/>
      <c r="C4897" s="87"/>
      <c r="D4897" s="89"/>
      <c r="R4897" s="89"/>
      <c r="S4897" s="89"/>
      <c r="T4897" s="89"/>
    </row>
    <row r="4898" spans="2:20" s="86" customFormat="1" ht="10.199999999999999">
      <c r="B4898" s="87"/>
      <c r="C4898" s="87"/>
      <c r="D4898" s="89"/>
      <c r="R4898" s="89"/>
      <c r="S4898" s="89"/>
      <c r="T4898" s="89"/>
    </row>
    <row r="4899" spans="2:20" s="86" customFormat="1" ht="10.199999999999999">
      <c r="B4899" s="87"/>
      <c r="C4899" s="87"/>
      <c r="D4899" s="89"/>
      <c r="R4899" s="89"/>
      <c r="S4899" s="89"/>
      <c r="T4899" s="89"/>
    </row>
    <row r="4900" spans="2:20" s="86" customFormat="1" ht="10.199999999999999">
      <c r="B4900" s="87"/>
      <c r="C4900" s="87"/>
      <c r="D4900" s="89"/>
      <c r="R4900" s="89"/>
      <c r="S4900" s="89"/>
      <c r="T4900" s="89"/>
    </row>
    <row r="4901" spans="2:20" s="86" customFormat="1" ht="10.199999999999999">
      <c r="B4901" s="87"/>
      <c r="C4901" s="87"/>
      <c r="D4901" s="89"/>
      <c r="R4901" s="89"/>
      <c r="S4901" s="89"/>
      <c r="T4901" s="89"/>
    </row>
    <row r="4902" spans="2:20" s="86" customFormat="1" ht="10.199999999999999">
      <c r="B4902" s="87"/>
      <c r="C4902" s="87"/>
      <c r="D4902" s="89"/>
      <c r="R4902" s="89"/>
      <c r="S4902" s="89"/>
      <c r="T4902" s="89"/>
    </row>
    <row r="4903" spans="2:20" s="86" customFormat="1" ht="10.199999999999999">
      <c r="B4903" s="87"/>
      <c r="C4903" s="87"/>
      <c r="D4903" s="89"/>
      <c r="R4903" s="89"/>
      <c r="S4903" s="89"/>
      <c r="T4903" s="89"/>
    </row>
    <row r="4904" spans="2:20" s="86" customFormat="1" ht="10.199999999999999">
      <c r="B4904" s="87"/>
      <c r="C4904" s="87"/>
      <c r="D4904" s="89"/>
      <c r="R4904" s="89"/>
      <c r="S4904" s="89"/>
      <c r="T4904" s="89"/>
    </row>
    <row r="4905" spans="2:20" s="86" customFormat="1" ht="10.199999999999999">
      <c r="B4905" s="87"/>
      <c r="C4905" s="87"/>
      <c r="D4905" s="89"/>
      <c r="R4905" s="89"/>
      <c r="S4905" s="89"/>
      <c r="T4905" s="89"/>
    </row>
    <row r="4906" spans="2:20" s="86" customFormat="1" ht="10.199999999999999">
      <c r="B4906" s="87"/>
      <c r="C4906" s="87"/>
      <c r="D4906" s="89"/>
      <c r="R4906" s="89"/>
      <c r="S4906" s="89"/>
      <c r="T4906" s="89"/>
    </row>
    <row r="4907" spans="2:20" s="86" customFormat="1" ht="10.199999999999999">
      <c r="B4907" s="87"/>
      <c r="C4907" s="87"/>
      <c r="D4907" s="89"/>
      <c r="R4907" s="89"/>
      <c r="S4907" s="89"/>
      <c r="T4907" s="89"/>
    </row>
    <row r="4908" spans="2:20" s="86" customFormat="1" ht="10.199999999999999">
      <c r="B4908" s="87"/>
      <c r="C4908" s="87"/>
      <c r="D4908" s="89"/>
      <c r="R4908" s="89"/>
      <c r="S4908" s="89"/>
      <c r="T4908" s="89"/>
    </row>
    <row r="4909" spans="2:20" s="86" customFormat="1" ht="10.199999999999999">
      <c r="B4909" s="87"/>
      <c r="C4909" s="87"/>
      <c r="D4909" s="89"/>
      <c r="R4909" s="89"/>
      <c r="S4909" s="89"/>
      <c r="T4909" s="89"/>
    </row>
    <row r="4910" spans="2:20" s="86" customFormat="1" ht="10.199999999999999">
      <c r="B4910" s="87"/>
      <c r="C4910" s="87"/>
      <c r="D4910" s="89"/>
      <c r="R4910" s="89"/>
      <c r="S4910" s="89"/>
      <c r="T4910" s="89"/>
    </row>
    <row r="4911" spans="2:20" s="86" customFormat="1" ht="10.199999999999999">
      <c r="B4911" s="87"/>
      <c r="C4911" s="87"/>
      <c r="D4911" s="89"/>
      <c r="R4911" s="89"/>
      <c r="S4911" s="89"/>
      <c r="T4911" s="89"/>
    </row>
    <row r="4912" spans="2:20" s="86" customFormat="1" ht="10.199999999999999">
      <c r="B4912" s="87"/>
      <c r="C4912" s="87"/>
      <c r="D4912" s="89"/>
      <c r="R4912" s="89"/>
      <c r="S4912" s="89"/>
      <c r="T4912" s="89"/>
    </row>
    <row r="4913" spans="2:20" s="86" customFormat="1" ht="10.199999999999999">
      <c r="B4913" s="87"/>
      <c r="C4913" s="87"/>
      <c r="D4913" s="89"/>
      <c r="R4913" s="89"/>
      <c r="S4913" s="89"/>
      <c r="T4913" s="89"/>
    </row>
    <row r="4914" spans="2:20" s="86" customFormat="1" ht="10.199999999999999">
      <c r="B4914" s="87"/>
      <c r="C4914" s="87"/>
      <c r="D4914" s="89"/>
      <c r="R4914" s="89"/>
      <c r="S4914" s="89"/>
      <c r="T4914" s="89"/>
    </row>
    <row r="4915" spans="2:20" s="86" customFormat="1" ht="10.199999999999999">
      <c r="B4915" s="87"/>
      <c r="C4915" s="87"/>
      <c r="D4915" s="89"/>
      <c r="R4915" s="89"/>
      <c r="S4915" s="89"/>
      <c r="T4915" s="89"/>
    </row>
    <row r="4916" spans="2:20" s="86" customFormat="1" ht="10.199999999999999">
      <c r="B4916" s="87"/>
      <c r="C4916" s="87"/>
      <c r="D4916" s="89"/>
      <c r="R4916" s="89"/>
      <c r="S4916" s="89"/>
      <c r="T4916" s="89"/>
    </row>
    <row r="4917" spans="2:20" s="86" customFormat="1" ht="10.199999999999999">
      <c r="B4917" s="87"/>
      <c r="C4917" s="87"/>
      <c r="D4917" s="89"/>
      <c r="R4917" s="89"/>
      <c r="S4917" s="89"/>
      <c r="T4917" s="89"/>
    </row>
    <row r="4918" spans="2:20" s="86" customFormat="1" ht="10.199999999999999">
      <c r="B4918" s="87"/>
      <c r="C4918" s="87"/>
      <c r="D4918" s="89"/>
      <c r="R4918" s="89"/>
      <c r="S4918" s="89"/>
      <c r="T4918" s="89"/>
    </row>
    <row r="4919" spans="2:20" s="86" customFormat="1" ht="10.199999999999999">
      <c r="B4919" s="87"/>
      <c r="C4919" s="87"/>
      <c r="D4919" s="89"/>
      <c r="R4919" s="89"/>
      <c r="S4919" s="89"/>
      <c r="T4919" s="89"/>
    </row>
    <row r="4920" spans="2:20" s="86" customFormat="1" ht="10.199999999999999">
      <c r="B4920" s="87"/>
      <c r="C4920" s="87"/>
      <c r="D4920" s="89"/>
      <c r="R4920" s="89"/>
      <c r="S4920" s="89"/>
      <c r="T4920" s="89"/>
    </row>
    <row r="4921" spans="2:20" s="86" customFormat="1" ht="10.199999999999999">
      <c r="B4921" s="87"/>
      <c r="C4921" s="87"/>
      <c r="D4921" s="89"/>
      <c r="R4921" s="89"/>
      <c r="S4921" s="89"/>
      <c r="T4921" s="89"/>
    </row>
    <row r="4922" spans="2:20" s="86" customFormat="1" ht="10.199999999999999">
      <c r="B4922" s="87"/>
      <c r="C4922" s="87"/>
      <c r="D4922" s="89"/>
      <c r="R4922" s="89"/>
      <c r="S4922" s="89"/>
      <c r="T4922" s="89"/>
    </row>
    <row r="4923" spans="2:20" s="86" customFormat="1" ht="10.199999999999999">
      <c r="B4923" s="87"/>
      <c r="C4923" s="87"/>
      <c r="D4923" s="89"/>
      <c r="R4923" s="89"/>
      <c r="S4923" s="89"/>
      <c r="T4923" s="89"/>
    </row>
    <row r="4924" spans="2:20" s="86" customFormat="1" ht="10.199999999999999">
      <c r="B4924" s="87"/>
      <c r="C4924" s="87"/>
      <c r="D4924" s="89"/>
      <c r="R4924" s="89"/>
      <c r="S4924" s="89"/>
      <c r="T4924" s="89"/>
    </row>
    <row r="4925" spans="2:20" s="86" customFormat="1" ht="10.199999999999999">
      <c r="B4925" s="87"/>
      <c r="C4925" s="87"/>
      <c r="D4925" s="89"/>
      <c r="R4925" s="89"/>
      <c r="S4925" s="89"/>
      <c r="T4925" s="89"/>
    </row>
    <row r="4926" spans="2:20" s="86" customFormat="1" ht="10.199999999999999">
      <c r="B4926" s="87"/>
      <c r="C4926" s="87"/>
      <c r="D4926" s="89"/>
      <c r="R4926" s="89"/>
      <c r="S4926" s="89"/>
      <c r="T4926" s="89"/>
    </row>
    <row r="4927" spans="2:20" s="86" customFormat="1" ht="10.199999999999999">
      <c r="B4927" s="87"/>
      <c r="C4927" s="87"/>
      <c r="D4927" s="89"/>
      <c r="R4927" s="89"/>
      <c r="S4927" s="89"/>
      <c r="T4927" s="89"/>
    </row>
    <row r="4928" spans="2:20" s="86" customFormat="1" ht="10.199999999999999">
      <c r="B4928" s="87"/>
      <c r="C4928" s="87"/>
      <c r="D4928" s="89"/>
      <c r="R4928" s="89"/>
      <c r="S4928" s="89"/>
      <c r="T4928" s="89"/>
    </row>
    <row r="4929" spans="2:20" s="86" customFormat="1" ht="10.199999999999999">
      <c r="B4929" s="87"/>
      <c r="C4929" s="87"/>
      <c r="D4929" s="89"/>
      <c r="R4929" s="89"/>
      <c r="S4929" s="89"/>
      <c r="T4929" s="89"/>
    </row>
    <row r="4930" spans="2:20" s="86" customFormat="1" ht="10.199999999999999">
      <c r="B4930" s="87"/>
      <c r="C4930" s="87"/>
      <c r="D4930" s="89"/>
      <c r="R4930" s="89"/>
      <c r="S4930" s="89"/>
      <c r="T4930" s="89"/>
    </row>
    <row r="4931" spans="2:20" s="86" customFormat="1" ht="10.199999999999999">
      <c r="B4931" s="87"/>
      <c r="C4931" s="87"/>
      <c r="D4931" s="89"/>
      <c r="R4931" s="89"/>
      <c r="S4931" s="89"/>
      <c r="T4931" s="89"/>
    </row>
    <row r="4932" spans="2:20" s="86" customFormat="1" ht="10.199999999999999">
      <c r="B4932" s="87"/>
      <c r="C4932" s="87"/>
      <c r="D4932" s="89"/>
      <c r="R4932" s="89"/>
      <c r="S4932" s="89"/>
      <c r="T4932" s="89"/>
    </row>
    <row r="4933" spans="2:20" s="86" customFormat="1" ht="10.199999999999999">
      <c r="B4933" s="87"/>
      <c r="C4933" s="87"/>
      <c r="D4933" s="89"/>
      <c r="R4933" s="89"/>
      <c r="S4933" s="89"/>
      <c r="T4933" s="89"/>
    </row>
    <row r="4934" spans="2:20" s="86" customFormat="1" ht="10.199999999999999">
      <c r="B4934" s="87"/>
      <c r="C4934" s="87"/>
      <c r="D4934" s="89"/>
      <c r="R4934" s="89"/>
      <c r="S4934" s="89"/>
      <c r="T4934" s="89"/>
    </row>
    <row r="4935" spans="2:20" s="86" customFormat="1" ht="10.199999999999999">
      <c r="B4935" s="87"/>
      <c r="C4935" s="87"/>
      <c r="D4935" s="89"/>
      <c r="R4935" s="89"/>
      <c r="S4935" s="89"/>
      <c r="T4935" s="89"/>
    </row>
    <row r="4936" spans="2:20" s="86" customFormat="1" ht="10.199999999999999">
      <c r="B4936" s="87"/>
      <c r="C4936" s="87"/>
      <c r="D4936" s="89"/>
      <c r="R4936" s="89"/>
      <c r="S4936" s="89"/>
      <c r="T4936" s="89"/>
    </row>
    <row r="4937" spans="2:20" s="86" customFormat="1" ht="10.199999999999999">
      <c r="B4937" s="87"/>
      <c r="C4937" s="87"/>
      <c r="D4937" s="89"/>
      <c r="R4937" s="89"/>
      <c r="S4937" s="89"/>
      <c r="T4937" s="89"/>
    </row>
    <row r="4938" spans="2:20" s="86" customFormat="1" ht="10.199999999999999">
      <c r="B4938" s="87"/>
      <c r="C4938" s="87"/>
      <c r="D4938" s="89"/>
      <c r="R4938" s="89"/>
      <c r="S4938" s="89"/>
      <c r="T4938" s="89"/>
    </row>
    <row r="4939" spans="2:20" s="86" customFormat="1" ht="10.199999999999999">
      <c r="B4939" s="87"/>
      <c r="C4939" s="87"/>
      <c r="D4939" s="89"/>
      <c r="R4939" s="89"/>
      <c r="S4939" s="89"/>
      <c r="T4939" s="89"/>
    </row>
    <row r="4940" spans="2:20" s="86" customFormat="1" ht="10.199999999999999">
      <c r="B4940" s="87"/>
      <c r="C4940" s="87"/>
      <c r="D4940" s="89"/>
      <c r="R4940" s="89"/>
      <c r="S4940" s="89"/>
      <c r="T4940" s="89"/>
    </row>
    <row r="4941" spans="2:20" s="86" customFormat="1" ht="10.199999999999999">
      <c r="B4941" s="87"/>
      <c r="C4941" s="87"/>
      <c r="D4941" s="89"/>
      <c r="R4941" s="89"/>
      <c r="S4941" s="89"/>
      <c r="T4941" s="89"/>
    </row>
    <row r="4942" spans="2:20" s="86" customFormat="1" ht="10.199999999999999">
      <c r="B4942" s="87"/>
      <c r="C4942" s="87"/>
      <c r="D4942" s="89"/>
      <c r="R4942" s="89"/>
      <c r="S4942" s="89"/>
      <c r="T4942" s="89"/>
    </row>
    <row r="4943" spans="2:20" s="86" customFormat="1" ht="10.199999999999999">
      <c r="B4943" s="87"/>
      <c r="C4943" s="87"/>
      <c r="D4943" s="89"/>
      <c r="R4943" s="89"/>
      <c r="S4943" s="89"/>
      <c r="T4943" s="89"/>
    </row>
    <row r="4944" spans="2:20" s="86" customFormat="1" ht="10.199999999999999">
      <c r="B4944" s="87"/>
      <c r="C4944" s="87"/>
      <c r="D4944" s="89"/>
      <c r="R4944" s="89"/>
      <c r="S4944" s="89"/>
      <c r="T4944" s="89"/>
    </row>
    <row r="4945" spans="2:20" s="86" customFormat="1" ht="10.199999999999999">
      <c r="B4945" s="87"/>
      <c r="C4945" s="87"/>
      <c r="D4945" s="89"/>
      <c r="R4945" s="89"/>
      <c r="S4945" s="89"/>
      <c r="T4945" s="89"/>
    </row>
    <row r="4946" spans="2:20" s="86" customFormat="1" ht="10.199999999999999">
      <c r="B4946" s="87"/>
      <c r="C4946" s="87"/>
      <c r="D4946" s="89"/>
      <c r="R4946" s="89"/>
      <c r="S4946" s="89"/>
      <c r="T4946" s="89"/>
    </row>
    <row r="4947" spans="2:20" s="86" customFormat="1" ht="10.199999999999999">
      <c r="B4947" s="87"/>
      <c r="C4947" s="87"/>
      <c r="D4947" s="89"/>
      <c r="R4947" s="89"/>
      <c r="S4947" s="89"/>
      <c r="T4947" s="89"/>
    </row>
    <row r="4948" spans="2:20" s="86" customFormat="1" ht="10.199999999999999">
      <c r="B4948" s="87"/>
      <c r="C4948" s="87"/>
      <c r="D4948" s="89"/>
      <c r="R4948" s="89"/>
      <c r="S4948" s="89"/>
      <c r="T4948" s="89"/>
    </row>
    <row r="4949" spans="2:20" s="86" customFormat="1" ht="10.199999999999999">
      <c r="B4949" s="87"/>
      <c r="C4949" s="87"/>
      <c r="D4949" s="89"/>
      <c r="R4949" s="89"/>
      <c r="S4949" s="89"/>
      <c r="T4949" s="89"/>
    </row>
    <row r="4950" spans="2:20" s="86" customFormat="1" ht="10.199999999999999">
      <c r="B4950" s="87"/>
      <c r="C4950" s="87"/>
      <c r="D4950" s="89"/>
      <c r="R4950" s="89"/>
      <c r="S4950" s="89"/>
      <c r="T4950" s="89"/>
    </row>
    <row r="4951" spans="2:20" s="86" customFormat="1" ht="10.199999999999999">
      <c r="B4951" s="87"/>
      <c r="C4951" s="87"/>
      <c r="D4951" s="89"/>
      <c r="R4951" s="89"/>
      <c r="S4951" s="89"/>
      <c r="T4951" s="89"/>
    </row>
    <row r="4952" spans="2:20" s="86" customFormat="1" ht="10.199999999999999">
      <c r="B4952" s="87"/>
      <c r="C4952" s="87"/>
      <c r="D4952" s="89"/>
      <c r="R4952" s="89"/>
      <c r="S4952" s="89"/>
      <c r="T4952" s="89"/>
    </row>
    <row r="4953" spans="2:20" s="86" customFormat="1" ht="10.199999999999999">
      <c r="B4953" s="87"/>
      <c r="C4953" s="87"/>
      <c r="D4953" s="89"/>
      <c r="R4953" s="89"/>
      <c r="S4953" s="89"/>
      <c r="T4953" s="89"/>
    </row>
    <row r="4954" spans="2:20" s="86" customFormat="1" ht="10.199999999999999">
      <c r="B4954" s="87"/>
      <c r="C4954" s="87"/>
      <c r="D4954" s="89"/>
      <c r="R4954" s="89"/>
      <c r="S4954" s="89"/>
      <c r="T4954" s="89"/>
    </row>
    <row r="4955" spans="2:20" s="86" customFormat="1" ht="10.199999999999999">
      <c r="B4955" s="87"/>
      <c r="C4955" s="87"/>
      <c r="D4955" s="89"/>
      <c r="R4955" s="89"/>
      <c r="S4955" s="89"/>
      <c r="T4955" s="89"/>
    </row>
    <row r="4956" spans="2:20" s="86" customFormat="1" ht="10.199999999999999">
      <c r="B4956" s="87"/>
      <c r="C4956" s="87"/>
      <c r="D4956" s="89"/>
      <c r="R4956" s="89"/>
      <c r="S4956" s="89"/>
      <c r="T4956" s="89"/>
    </row>
    <row r="4957" spans="2:20" s="86" customFormat="1" ht="10.199999999999999">
      <c r="B4957" s="87"/>
      <c r="C4957" s="87"/>
      <c r="D4957" s="89"/>
      <c r="R4957" s="89"/>
      <c r="S4957" s="89"/>
      <c r="T4957" s="89"/>
    </row>
    <row r="4958" spans="2:20" s="86" customFormat="1" ht="10.199999999999999">
      <c r="B4958" s="87"/>
      <c r="C4958" s="87"/>
      <c r="D4958" s="89"/>
      <c r="R4958" s="89"/>
      <c r="S4958" s="89"/>
      <c r="T4958" s="89"/>
    </row>
    <row r="4959" spans="2:20" s="86" customFormat="1" ht="10.199999999999999">
      <c r="B4959" s="87"/>
      <c r="C4959" s="87"/>
      <c r="D4959" s="89"/>
      <c r="R4959" s="89"/>
      <c r="S4959" s="89"/>
      <c r="T4959" s="89"/>
    </row>
    <row r="4960" spans="2:20" s="86" customFormat="1" ht="10.199999999999999">
      <c r="B4960" s="87"/>
      <c r="C4960" s="87"/>
      <c r="D4960" s="89"/>
      <c r="R4960" s="89"/>
      <c r="S4960" s="89"/>
      <c r="T4960" s="89"/>
    </row>
    <row r="4961" spans="2:20" s="86" customFormat="1" ht="10.199999999999999">
      <c r="B4961" s="87"/>
      <c r="C4961" s="87"/>
      <c r="D4961" s="89"/>
      <c r="R4961" s="89"/>
      <c r="S4961" s="89"/>
      <c r="T4961" s="89"/>
    </row>
    <row r="4962" spans="2:20" s="86" customFormat="1" ht="10.199999999999999">
      <c r="B4962" s="87"/>
      <c r="C4962" s="87"/>
      <c r="D4962" s="89"/>
      <c r="R4962" s="89"/>
      <c r="S4962" s="89"/>
      <c r="T4962" s="89"/>
    </row>
    <row r="4963" spans="2:20" s="86" customFormat="1" ht="10.199999999999999">
      <c r="B4963" s="87"/>
      <c r="C4963" s="87"/>
      <c r="D4963" s="89"/>
      <c r="R4963" s="89"/>
      <c r="S4963" s="89"/>
      <c r="T4963" s="89"/>
    </row>
    <row r="4964" spans="2:20" s="86" customFormat="1" ht="10.199999999999999">
      <c r="B4964" s="87"/>
      <c r="C4964" s="87"/>
      <c r="D4964" s="89"/>
      <c r="R4964" s="89"/>
      <c r="S4964" s="89"/>
      <c r="T4964" s="89"/>
    </row>
    <row r="4965" spans="2:20" s="86" customFormat="1" ht="10.199999999999999">
      <c r="B4965" s="87"/>
      <c r="C4965" s="87"/>
      <c r="D4965" s="89"/>
      <c r="R4965" s="89"/>
      <c r="S4965" s="89"/>
      <c r="T4965" s="89"/>
    </row>
    <row r="4966" spans="2:20" s="86" customFormat="1" ht="10.199999999999999">
      <c r="B4966" s="87"/>
      <c r="C4966" s="87"/>
      <c r="D4966" s="89"/>
      <c r="R4966" s="89"/>
      <c r="S4966" s="89"/>
      <c r="T4966" s="89"/>
    </row>
    <row r="4967" spans="2:20" s="86" customFormat="1" ht="10.199999999999999">
      <c r="B4967" s="87"/>
      <c r="C4967" s="87"/>
      <c r="D4967" s="89"/>
      <c r="R4967" s="89"/>
      <c r="S4967" s="89"/>
      <c r="T4967" s="89"/>
    </row>
    <row r="4968" spans="2:20" s="86" customFormat="1" ht="10.199999999999999">
      <c r="B4968" s="87"/>
      <c r="C4968" s="87"/>
      <c r="D4968" s="89"/>
      <c r="R4968" s="89"/>
      <c r="S4968" s="89"/>
      <c r="T4968" s="89"/>
    </row>
    <row r="4969" spans="2:20" s="86" customFormat="1" ht="10.199999999999999">
      <c r="B4969" s="87"/>
      <c r="C4969" s="87"/>
      <c r="D4969" s="89"/>
      <c r="R4969" s="89"/>
      <c r="S4969" s="89"/>
      <c r="T4969" s="89"/>
    </row>
    <row r="4970" spans="2:20" s="86" customFormat="1" ht="10.199999999999999">
      <c r="B4970" s="87"/>
      <c r="C4970" s="87"/>
      <c r="D4970" s="89"/>
      <c r="R4970" s="89"/>
      <c r="S4970" s="89"/>
      <c r="T4970" s="89"/>
    </row>
    <row r="4971" spans="2:20" s="86" customFormat="1" ht="10.199999999999999">
      <c r="B4971" s="87"/>
      <c r="C4971" s="87"/>
      <c r="D4971" s="89"/>
      <c r="R4971" s="89"/>
      <c r="S4971" s="89"/>
      <c r="T4971" s="89"/>
    </row>
    <row r="4972" spans="2:20" s="86" customFormat="1" ht="10.199999999999999">
      <c r="B4972" s="87"/>
      <c r="C4972" s="87"/>
      <c r="D4972" s="89"/>
      <c r="R4972" s="89"/>
      <c r="S4972" s="89"/>
      <c r="T4972" s="89"/>
    </row>
    <row r="4973" spans="2:20" s="86" customFormat="1" ht="10.199999999999999">
      <c r="B4973" s="87"/>
      <c r="C4973" s="87"/>
      <c r="D4973" s="89"/>
      <c r="R4973" s="89"/>
      <c r="S4973" s="89"/>
      <c r="T4973" s="89"/>
    </row>
    <row r="4974" spans="2:20" s="86" customFormat="1" ht="10.199999999999999">
      <c r="B4974" s="87"/>
      <c r="C4974" s="87"/>
      <c r="D4974" s="89"/>
      <c r="R4974" s="89"/>
      <c r="S4974" s="89"/>
      <c r="T4974" s="89"/>
    </row>
    <row r="4975" spans="2:20" s="86" customFormat="1" ht="10.199999999999999">
      <c r="B4975" s="87"/>
      <c r="C4975" s="87"/>
      <c r="D4975" s="89"/>
      <c r="R4975" s="89"/>
      <c r="S4975" s="89"/>
      <c r="T4975" s="89"/>
    </row>
    <row r="4976" spans="2:20" s="86" customFormat="1" ht="10.199999999999999">
      <c r="B4976" s="87"/>
      <c r="C4976" s="87"/>
      <c r="D4976" s="89"/>
      <c r="R4976" s="89"/>
      <c r="S4976" s="89"/>
      <c r="T4976" s="89"/>
    </row>
    <row r="4977" spans="2:20" s="86" customFormat="1" ht="10.199999999999999">
      <c r="B4977" s="87"/>
      <c r="C4977" s="87"/>
      <c r="D4977" s="89"/>
      <c r="R4977" s="89"/>
      <c r="S4977" s="89"/>
      <c r="T4977" s="89"/>
    </row>
    <row r="4978" spans="2:20" s="86" customFormat="1" ht="10.199999999999999">
      <c r="B4978" s="87"/>
      <c r="C4978" s="87"/>
      <c r="D4978" s="89"/>
      <c r="R4978" s="89"/>
      <c r="S4978" s="89"/>
      <c r="T4978" s="89"/>
    </row>
    <row r="4979" spans="2:20" s="86" customFormat="1" ht="10.199999999999999">
      <c r="B4979" s="87"/>
      <c r="C4979" s="87"/>
      <c r="D4979" s="89"/>
      <c r="R4979" s="89"/>
      <c r="S4979" s="89"/>
      <c r="T4979" s="89"/>
    </row>
    <row r="4980" spans="2:20" s="86" customFormat="1" ht="10.199999999999999">
      <c r="B4980" s="87"/>
      <c r="C4980" s="87"/>
      <c r="D4980" s="89"/>
      <c r="R4980" s="89"/>
      <c r="S4980" s="89"/>
      <c r="T4980" s="89"/>
    </row>
    <row r="4981" spans="2:20" s="86" customFormat="1" ht="10.199999999999999">
      <c r="B4981" s="87"/>
      <c r="C4981" s="87"/>
      <c r="D4981" s="89"/>
      <c r="R4981" s="89"/>
      <c r="S4981" s="89"/>
      <c r="T4981" s="89"/>
    </row>
    <row r="4982" spans="2:20" s="86" customFormat="1" ht="10.199999999999999">
      <c r="B4982" s="87"/>
      <c r="C4982" s="87"/>
      <c r="D4982" s="89"/>
      <c r="R4982" s="89"/>
      <c r="S4982" s="89"/>
      <c r="T4982" s="89"/>
    </row>
    <row r="4983" spans="2:20" s="86" customFormat="1" ht="10.199999999999999">
      <c r="B4983" s="87"/>
      <c r="C4983" s="87"/>
      <c r="D4983" s="89"/>
      <c r="R4983" s="89"/>
      <c r="S4983" s="89"/>
      <c r="T4983" s="89"/>
    </row>
    <row r="4984" spans="2:20" s="86" customFormat="1" ht="10.199999999999999">
      <c r="B4984" s="87"/>
      <c r="C4984" s="87"/>
      <c r="D4984" s="89"/>
      <c r="R4984" s="89"/>
      <c r="S4984" s="89"/>
      <c r="T4984" s="89"/>
    </row>
    <row r="4985" spans="2:20" s="86" customFormat="1" ht="10.199999999999999">
      <c r="B4985" s="87"/>
      <c r="C4985" s="87"/>
      <c r="D4985" s="89"/>
      <c r="R4985" s="89"/>
      <c r="S4985" s="89"/>
      <c r="T4985" s="89"/>
    </row>
    <row r="4986" spans="2:20" s="86" customFormat="1" ht="10.199999999999999">
      <c r="B4986" s="87"/>
      <c r="C4986" s="87"/>
      <c r="D4986" s="89"/>
      <c r="R4986" s="89"/>
      <c r="S4986" s="89"/>
      <c r="T4986" s="89"/>
    </row>
    <row r="4987" spans="2:20" s="86" customFormat="1" ht="10.199999999999999">
      <c r="B4987" s="87"/>
      <c r="C4987" s="87"/>
      <c r="D4987" s="89"/>
      <c r="R4987" s="89"/>
      <c r="S4987" s="89"/>
      <c r="T4987" s="89"/>
    </row>
    <row r="4988" spans="2:20" s="86" customFormat="1" ht="10.199999999999999">
      <c r="B4988" s="87"/>
      <c r="C4988" s="87"/>
      <c r="D4988" s="89"/>
      <c r="R4988" s="89"/>
      <c r="S4988" s="89"/>
      <c r="T4988" s="89"/>
    </row>
    <row r="4989" spans="2:20" s="86" customFormat="1" ht="10.199999999999999">
      <c r="B4989" s="87"/>
      <c r="C4989" s="87"/>
      <c r="D4989" s="89"/>
      <c r="R4989" s="89"/>
      <c r="S4989" s="89"/>
      <c r="T4989" s="89"/>
    </row>
    <row r="4990" spans="2:20" s="86" customFormat="1" ht="10.199999999999999">
      <c r="B4990" s="87"/>
      <c r="C4990" s="87"/>
      <c r="D4990" s="89"/>
      <c r="R4990" s="89"/>
      <c r="S4990" s="89"/>
      <c r="T4990" s="89"/>
    </row>
    <row r="4991" spans="2:20" s="86" customFormat="1" ht="10.199999999999999">
      <c r="B4991" s="87"/>
      <c r="C4991" s="87"/>
      <c r="D4991" s="89"/>
      <c r="R4991" s="89"/>
      <c r="S4991" s="89"/>
      <c r="T4991" s="89"/>
    </row>
    <row r="4992" spans="2:20" s="86" customFormat="1" ht="10.199999999999999">
      <c r="B4992" s="87"/>
      <c r="C4992" s="87"/>
      <c r="D4992" s="89"/>
      <c r="R4992" s="89"/>
      <c r="S4992" s="89"/>
      <c r="T4992" s="89"/>
    </row>
    <row r="4993" spans="2:20" s="86" customFormat="1" ht="10.199999999999999">
      <c r="B4993" s="87"/>
      <c r="C4993" s="87"/>
      <c r="D4993" s="89"/>
      <c r="R4993" s="89"/>
      <c r="S4993" s="89"/>
      <c r="T4993" s="89"/>
    </row>
    <row r="4994" spans="2:20" s="86" customFormat="1" ht="10.199999999999999">
      <c r="B4994" s="87"/>
      <c r="C4994" s="87"/>
      <c r="D4994" s="89"/>
      <c r="R4994" s="89"/>
      <c r="S4994" s="89"/>
      <c r="T4994" s="89"/>
    </row>
    <row r="4995" spans="2:20" s="86" customFormat="1" ht="10.199999999999999">
      <c r="B4995" s="87"/>
      <c r="C4995" s="87"/>
      <c r="D4995" s="89"/>
      <c r="R4995" s="89"/>
      <c r="S4995" s="89"/>
      <c r="T4995" s="89"/>
    </row>
    <row r="4996" spans="2:20" s="86" customFormat="1" ht="10.199999999999999">
      <c r="B4996" s="87"/>
      <c r="C4996" s="87"/>
      <c r="D4996" s="89"/>
      <c r="R4996" s="89"/>
      <c r="S4996" s="89"/>
      <c r="T4996" s="89"/>
    </row>
    <row r="4997" spans="2:20" s="86" customFormat="1" ht="10.199999999999999">
      <c r="B4997" s="87"/>
      <c r="C4997" s="87"/>
      <c r="D4997" s="89"/>
      <c r="R4997" s="89"/>
      <c r="S4997" s="89"/>
      <c r="T4997" s="89"/>
    </row>
    <row r="4998" spans="2:20" s="86" customFormat="1" ht="10.199999999999999">
      <c r="B4998" s="87"/>
      <c r="C4998" s="87"/>
      <c r="D4998" s="89"/>
      <c r="R4998" s="89"/>
      <c r="S4998" s="89"/>
      <c r="T4998" s="89"/>
    </row>
    <row r="4999" spans="2:20" s="86" customFormat="1" ht="10.199999999999999">
      <c r="B4999" s="87"/>
      <c r="C4999" s="87"/>
      <c r="D4999" s="89"/>
      <c r="R4999" s="89"/>
      <c r="S4999" s="89"/>
      <c r="T4999" s="89"/>
    </row>
    <row r="5000" spans="2:20" s="86" customFormat="1" ht="10.199999999999999">
      <c r="B5000" s="87"/>
      <c r="C5000" s="87"/>
      <c r="D5000" s="89"/>
      <c r="R5000" s="89"/>
      <c r="S5000" s="89"/>
      <c r="T5000" s="89"/>
    </row>
    <row r="5001" spans="2:20" s="86" customFormat="1" ht="10.199999999999999">
      <c r="B5001" s="87"/>
      <c r="C5001" s="87"/>
      <c r="R5001" s="89"/>
      <c r="S5001" s="89"/>
      <c r="T5001" s="89"/>
    </row>
    <row r="5002" spans="2:20" s="86" customFormat="1" ht="10.199999999999999">
      <c r="B5002" s="87"/>
      <c r="C5002" s="87"/>
      <c r="R5002" s="89"/>
      <c r="S5002" s="89"/>
      <c r="T5002" s="89"/>
    </row>
    <row r="5003" spans="2:20" s="86" customFormat="1" ht="10.199999999999999">
      <c r="B5003" s="87"/>
      <c r="C5003" s="87"/>
      <c r="R5003" s="89"/>
      <c r="S5003" s="89"/>
      <c r="T5003" s="89"/>
    </row>
    <row r="5004" spans="2:20" s="86" customFormat="1" ht="10.199999999999999">
      <c r="B5004" s="87"/>
      <c r="C5004" s="87"/>
      <c r="R5004" s="89"/>
      <c r="S5004" s="89"/>
      <c r="T5004" s="89"/>
    </row>
    <row r="5005" spans="2:20" s="86" customFormat="1" ht="10.199999999999999">
      <c r="B5005" s="87"/>
      <c r="C5005" s="87"/>
      <c r="R5005" s="89"/>
      <c r="S5005" s="89"/>
      <c r="T5005" s="89"/>
    </row>
    <row r="5006" spans="2:20" s="86" customFormat="1" ht="10.199999999999999">
      <c r="B5006" s="87"/>
      <c r="C5006" s="87"/>
      <c r="R5006" s="89"/>
      <c r="S5006" s="89"/>
      <c r="T5006" s="89"/>
    </row>
    <row r="5007" spans="2:20" s="86" customFormat="1" ht="10.199999999999999">
      <c r="B5007" s="87"/>
      <c r="C5007" s="87"/>
      <c r="R5007" s="89"/>
      <c r="S5007" s="89"/>
      <c r="T5007" s="89"/>
    </row>
    <row r="5008" spans="2:20" s="86" customFormat="1" ht="10.199999999999999">
      <c r="B5008" s="87"/>
      <c r="C5008" s="87"/>
      <c r="R5008" s="89"/>
      <c r="S5008" s="89"/>
      <c r="T5008" s="89"/>
    </row>
    <row r="5009" spans="2:20" s="86" customFormat="1" ht="10.199999999999999">
      <c r="B5009" s="87"/>
      <c r="C5009" s="87"/>
      <c r="R5009" s="89"/>
      <c r="S5009" s="89"/>
      <c r="T5009" s="89"/>
    </row>
    <row r="5010" spans="2:20" s="86" customFormat="1" ht="10.199999999999999">
      <c r="B5010" s="87"/>
      <c r="C5010" s="87"/>
      <c r="R5010" s="89"/>
      <c r="S5010" s="89"/>
      <c r="T5010" s="89"/>
    </row>
    <row r="5011" spans="2:20" s="86" customFormat="1" ht="10.199999999999999">
      <c r="B5011" s="87"/>
      <c r="C5011" s="87"/>
      <c r="R5011" s="89"/>
      <c r="S5011" s="89"/>
      <c r="T5011" s="89"/>
    </row>
    <row r="5012" spans="2:20" s="86" customFormat="1" ht="10.199999999999999">
      <c r="B5012" s="87"/>
      <c r="C5012" s="87"/>
      <c r="R5012" s="89"/>
      <c r="S5012" s="89"/>
      <c r="T5012" s="89"/>
    </row>
    <row r="5013" spans="2:20" s="86" customFormat="1" ht="10.199999999999999">
      <c r="B5013" s="87"/>
      <c r="C5013" s="87"/>
      <c r="R5013" s="89"/>
      <c r="S5013" s="89"/>
      <c r="T5013" s="89"/>
    </row>
    <row r="5014" spans="2:20" s="86" customFormat="1" ht="10.199999999999999">
      <c r="B5014" s="87"/>
      <c r="C5014" s="87"/>
      <c r="R5014" s="89"/>
      <c r="S5014" s="89"/>
      <c r="T5014" s="89"/>
    </row>
    <row r="5015" spans="2:20" s="86" customFormat="1" ht="10.199999999999999">
      <c r="B5015" s="87"/>
      <c r="C5015" s="87"/>
      <c r="R5015" s="89"/>
      <c r="S5015" s="89"/>
      <c r="T5015" s="89"/>
    </row>
    <row r="5016" spans="2:20" s="86" customFormat="1" ht="10.199999999999999">
      <c r="B5016" s="87"/>
      <c r="C5016" s="87"/>
      <c r="R5016" s="89"/>
      <c r="S5016" s="89"/>
      <c r="T5016" s="89"/>
    </row>
    <row r="5017" spans="2:20" s="86" customFormat="1" ht="10.199999999999999">
      <c r="B5017" s="87"/>
      <c r="C5017" s="87"/>
      <c r="R5017" s="89"/>
      <c r="S5017" s="89"/>
      <c r="T5017" s="89"/>
    </row>
    <row r="5018" spans="2:20" s="86" customFormat="1" ht="10.199999999999999">
      <c r="B5018" s="87"/>
      <c r="C5018" s="87"/>
      <c r="R5018" s="89"/>
      <c r="S5018" s="89"/>
      <c r="T5018" s="89"/>
    </row>
    <row r="5019" spans="2:20" s="86" customFormat="1" ht="10.199999999999999">
      <c r="B5019" s="87"/>
      <c r="C5019" s="87"/>
      <c r="R5019" s="89"/>
      <c r="S5019" s="89"/>
      <c r="T5019" s="89"/>
    </row>
    <row r="5020" spans="2:20" s="86" customFormat="1" ht="10.199999999999999">
      <c r="B5020" s="87"/>
      <c r="C5020" s="87"/>
      <c r="R5020" s="89"/>
      <c r="S5020" s="89"/>
      <c r="T5020" s="89"/>
    </row>
    <row r="5021" spans="2:20" s="86" customFormat="1" ht="10.199999999999999">
      <c r="B5021" s="87"/>
      <c r="C5021" s="87"/>
      <c r="R5021" s="89"/>
      <c r="S5021" s="89"/>
      <c r="T5021" s="89"/>
    </row>
    <row r="5022" spans="2:20" s="86" customFormat="1" ht="10.199999999999999">
      <c r="B5022" s="87"/>
      <c r="C5022" s="87"/>
      <c r="R5022" s="89"/>
      <c r="S5022" s="89"/>
      <c r="T5022" s="89"/>
    </row>
    <row r="5023" spans="2:20" s="86" customFormat="1" ht="10.199999999999999">
      <c r="B5023" s="87"/>
      <c r="C5023" s="87"/>
      <c r="R5023" s="89"/>
      <c r="S5023" s="89"/>
      <c r="T5023" s="89"/>
    </row>
    <row r="5024" spans="2:20" s="86" customFormat="1" ht="10.199999999999999">
      <c r="B5024" s="87"/>
      <c r="C5024" s="87"/>
      <c r="R5024" s="89"/>
      <c r="S5024" s="89"/>
      <c r="T5024" s="89"/>
    </row>
    <row r="5025" spans="2:20" s="86" customFormat="1" ht="10.199999999999999">
      <c r="B5025" s="87"/>
      <c r="C5025" s="87"/>
      <c r="R5025" s="89"/>
      <c r="S5025" s="89"/>
      <c r="T5025" s="89"/>
    </row>
    <row r="5026" spans="2:20" s="86" customFormat="1" ht="10.199999999999999">
      <c r="B5026" s="87"/>
      <c r="C5026" s="87"/>
      <c r="R5026" s="89"/>
      <c r="S5026" s="89"/>
      <c r="T5026" s="89"/>
    </row>
    <row r="5027" spans="2:20" s="86" customFormat="1" ht="10.199999999999999">
      <c r="B5027" s="87"/>
      <c r="C5027" s="87"/>
      <c r="R5027" s="89"/>
      <c r="S5027" s="89"/>
      <c r="T5027" s="89"/>
    </row>
    <row r="5028" spans="2:20" s="86" customFormat="1" ht="10.199999999999999">
      <c r="B5028" s="87"/>
      <c r="C5028" s="87"/>
      <c r="R5028" s="89"/>
      <c r="S5028" s="89"/>
      <c r="T5028" s="89"/>
    </row>
    <row r="5029" spans="2:20" s="86" customFormat="1" ht="10.199999999999999">
      <c r="B5029" s="87"/>
      <c r="C5029" s="87"/>
      <c r="R5029" s="89"/>
      <c r="S5029" s="89"/>
      <c r="T5029" s="89"/>
    </row>
    <row r="5030" spans="2:20" s="86" customFormat="1" ht="10.199999999999999">
      <c r="B5030" s="87"/>
      <c r="C5030" s="87"/>
      <c r="R5030" s="89"/>
      <c r="S5030" s="89"/>
      <c r="T5030" s="89"/>
    </row>
    <row r="5031" spans="2:20" s="86" customFormat="1" ht="10.199999999999999">
      <c r="B5031" s="87"/>
      <c r="C5031" s="87"/>
      <c r="R5031" s="89"/>
      <c r="S5031" s="89"/>
      <c r="T5031" s="89"/>
    </row>
    <row r="5032" spans="2:20" s="86" customFormat="1" ht="10.199999999999999">
      <c r="B5032" s="87"/>
      <c r="C5032" s="87"/>
      <c r="R5032" s="89"/>
      <c r="S5032" s="89"/>
      <c r="T5032" s="89"/>
    </row>
    <row r="5033" spans="2:20" s="86" customFormat="1" ht="10.199999999999999">
      <c r="B5033" s="87"/>
      <c r="C5033" s="87"/>
      <c r="R5033" s="89"/>
      <c r="S5033" s="89"/>
      <c r="T5033" s="89"/>
    </row>
    <row r="5034" spans="2:20" s="86" customFormat="1" ht="10.199999999999999">
      <c r="B5034" s="87"/>
      <c r="C5034" s="87"/>
      <c r="R5034" s="89"/>
      <c r="S5034" s="89"/>
      <c r="T5034" s="89"/>
    </row>
    <row r="5035" spans="2:20" s="86" customFormat="1" ht="10.199999999999999">
      <c r="B5035" s="87"/>
      <c r="C5035" s="87"/>
      <c r="R5035" s="89"/>
      <c r="S5035" s="89"/>
      <c r="T5035" s="89"/>
    </row>
    <row r="5036" spans="2:20" s="86" customFormat="1" ht="10.199999999999999">
      <c r="B5036" s="87"/>
      <c r="C5036" s="87"/>
      <c r="R5036" s="89"/>
      <c r="S5036" s="89"/>
      <c r="T5036" s="89"/>
    </row>
    <row r="5037" spans="2:20" s="86" customFormat="1" ht="10.199999999999999">
      <c r="B5037" s="87"/>
      <c r="C5037" s="87"/>
      <c r="R5037" s="89"/>
      <c r="S5037" s="89"/>
      <c r="T5037" s="89"/>
    </row>
    <row r="5038" spans="2:20" s="86" customFormat="1" ht="10.199999999999999">
      <c r="B5038" s="87"/>
      <c r="C5038" s="87"/>
      <c r="R5038" s="89"/>
      <c r="S5038" s="89"/>
      <c r="T5038" s="89"/>
    </row>
    <row r="5039" spans="2:20" s="86" customFormat="1" ht="10.199999999999999">
      <c r="B5039" s="87"/>
      <c r="C5039" s="87"/>
      <c r="R5039" s="89"/>
      <c r="S5039" s="89"/>
      <c r="T5039" s="89"/>
    </row>
    <row r="5040" spans="2:20" s="86" customFormat="1" ht="10.199999999999999">
      <c r="B5040" s="87"/>
      <c r="C5040" s="87"/>
      <c r="R5040" s="89"/>
      <c r="S5040" s="89"/>
      <c r="T5040" s="89"/>
    </row>
    <row r="5041" spans="2:20" s="86" customFormat="1" ht="10.199999999999999">
      <c r="B5041" s="87"/>
      <c r="C5041" s="87"/>
      <c r="R5041" s="89"/>
      <c r="S5041" s="89"/>
      <c r="T5041" s="89"/>
    </row>
    <row r="5042" spans="2:20" s="86" customFormat="1" ht="10.199999999999999">
      <c r="B5042" s="87"/>
      <c r="C5042" s="87"/>
      <c r="R5042" s="89"/>
      <c r="S5042" s="89"/>
      <c r="T5042" s="89"/>
    </row>
    <row r="5043" spans="2:20" s="86" customFormat="1" ht="10.199999999999999">
      <c r="B5043" s="87"/>
      <c r="C5043" s="87"/>
      <c r="R5043" s="89"/>
      <c r="S5043" s="89"/>
      <c r="T5043" s="89"/>
    </row>
    <row r="5044" spans="2:20" s="86" customFormat="1" ht="10.199999999999999">
      <c r="B5044" s="87"/>
      <c r="C5044" s="87"/>
      <c r="R5044" s="89"/>
      <c r="S5044" s="89"/>
      <c r="T5044" s="89"/>
    </row>
    <row r="5045" spans="2:20" s="86" customFormat="1" ht="10.199999999999999">
      <c r="B5045" s="87"/>
      <c r="C5045" s="87"/>
      <c r="R5045" s="89"/>
      <c r="S5045" s="89"/>
      <c r="T5045" s="89"/>
    </row>
    <row r="5046" spans="2:20" s="86" customFormat="1" ht="10.199999999999999">
      <c r="B5046" s="87"/>
      <c r="C5046" s="87"/>
      <c r="R5046" s="89"/>
      <c r="S5046" s="89"/>
      <c r="T5046" s="89"/>
    </row>
    <row r="5047" spans="2:20" s="86" customFormat="1" ht="10.199999999999999">
      <c r="B5047" s="87"/>
      <c r="C5047" s="87"/>
      <c r="R5047" s="89"/>
      <c r="S5047" s="89"/>
      <c r="T5047" s="89"/>
    </row>
    <row r="5048" spans="2:20" s="86" customFormat="1" ht="10.199999999999999">
      <c r="B5048" s="87"/>
      <c r="C5048" s="87"/>
      <c r="R5048" s="89"/>
      <c r="S5048" s="89"/>
      <c r="T5048" s="89"/>
    </row>
    <row r="5049" spans="2:20" s="86" customFormat="1" ht="10.199999999999999">
      <c r="B5049" s="87"/>
      <c r="C5049" s="87"/>
      <c r="R5049" s="89"/>
      <c r="S5049" s="89"/>
      <c r="T5049" s="89"/>
    </row>
    <row r="5050" spans="2:20" s="86" customFormat="1" ht="10.199999999999999">
      <c r="B5050" s="87"/>
      <c r="C5050" s="87"/>
      <c r="R5050" s="89"/>
      <c r="S5050" s="89"/>
      <c r="T5050" s="89"/>
    </row>
    <row r="5051" spans="2:20" s="86" customFormat="1" ht="10.199999999999999">
      <c r="B5051" s="87"/>
      <c r="C5051" s="87"/>
      <c r="R5051" s="89"/>
      <c r="S5051" s="89"/>
      <c r="T5051" s="89"/>
    </row>
    <row r="5052" spans="2:20" s="86" customFormat="1" ht="10.199999999999999">
      <c r="B5052" s="87"/>
      <c r="C5052" s="87"/>
      <c r="R5052" s="89"/>
      <c r="S5052" s="89"/>
      <c r="T5052" s="89"/>
    </row>
    <row r="5053" spans="2:20" s="86" customFormat="1" ht="10.199999999999999">
      <c r="B5053" s="87"/>
      <c r="C5053" s="87"/>
      <c r="R5053" s="89"/>
      <c r="S5053" s="89"/>
      <c r="T5053" s="89"/>
    </row>
    <row r="5054" spans="2:20" s="86" customFormat="1" ht="10.199999999999999">
      <c r="B5054" s="87"/>
      <c r="C5054" s="87"/>
      <c r="R5054" s="89"/>
      <c r="S5054" s="89"/>
      <c r="T5054" s="89"/>
    </row>
    <row r="5055" spans="2:20" s="86" customFormat="1" ht="10.199999999999999">
      <c r="B5055" s="87"/>
      <c r="C5055" s="87"/>
      <c r="R5055" s="89"/>
      <c r="S5055" s="89"/>
      <c r="T5055" s="89"/>
    </row>
    <row r="5056" spans="2:20" s="86" customFormat="1" ht="10.199999999999999">
      <c r="B5056" s="87"/>
      <c r="C5056" s="87"/>
      <c r="R5056" s="89"/>
      <c r="S5056" s="89"/>
      <c r="T5056" s="89"/>
    </row>
    <row r="5057" spans="2:20" s="86" customFormat="1" ht="10.199999999999999">
      <c r="B5057" s="87"/>
      <c r="C5057" s="87"/>
      <c r="R5057" s="89"/>
      <c r="S5057" s="89"/>
      <c r="T5057" s="89"/>
    </row>
    <row r="5058" spans="2:20" s="86" customFormat="1" ht="10.199999999999999">
      <c r="B5058" s="87"/>
      <c r="C5058" s="87"/>
      <c r="R5058" s="89"/>
      <c r="S5058" s="89"/>
      <c r="T5058" s="89"/>
    </row>
    <row r="5059" spans="2:20" s="86" customFormat="1" ht="10.199999999999999">
      <c r="B5059" s="87"/>
      <c r="C5059" s="87"/>
      <c r="R5059" s="89"/>
      <c r="S5059" s="89"/>
      <c r="T5059" s="89"/>
    </row>
    <row r="5060" spans="2:20" s="86" customFormat="1" ht="10.199999999999999">
      <c r="B5060" s="87"/>
      <c r="C5060" s="87"/>
      <c r="R5060" s="89"/>
      <c r="S5060" s="89"/>
      <c r="T5060" s="89"/>
    </row>
    <row r="5061" spans="2:20" s="86" customFormat="1" ht="10.199999999999999">
      <c r="B5061" s="87"/>
      <c r="C5061" s="87"/>
      <c r="R5061" s="89"/>
      <c r="S5061" s="89"/>
      <c r="T5061" s="89"/>
    </row>
    <row r="5062" spans="2:20" s="86" customFormat="1" ht="10.199999999999999">
      <c r="B5062" s="87"/>
      <c r="C5062" s="87"/>
      <c r="R5062" s="89"/>
      <c r="S5062" s="89"/>
      <c r="T5062" s="89"/>
    </row>
    <row r="5063" spans="2:20" s="86" customFormat="1" ht="10.199999999999999">
      <c r="B5063" s="87"/>
      <c r="C5063" s="87"/>
      <c r="R5063" s="89"/>
      <c r="S5063" s="89"/>
      <c r="T5063" s="89"/>
    </row>
    <row r="5064" spans="2:20" s="86" customFormat="1" ht="10.199999999999999">
      <c r="B5064" s="87"/>
      <c r="C5064" s="87"/>
      <c r="R5064" s="89"/>
      <c r="S5064" s="89"/>
      <c r="T5064" s="89"/>
    </row>
    <row r="5065" spans="2:20" s="86" customFormat="1" ht="10.199999999999999">
      <c r="B5065" s="87"/>
      <c r="C5065" s="87"/>
      <c r="R5065" s="89"/>
      <c r="S5065" s="89"/>
      <c r="T5065" s="89"/>
    </row>
    <row r="5066" spans="2:20" s="86" customFormat="1" ht="10.199999999999999">
      <c r="B5066" s="87"/>
      <c r="C5066" s="87"/>
      <c r="R5066" s="89"/>
      <c r="S5066" s="89"/>
      <c r="T5066" s="89"/>
    </row>
    <row r="5067" spans="2:20" s="86" customFormat="1" ht="10.199999999999999">
      <c r="B5067" s="87"/>
      <c r="C5067" s="87"/>
      <c r="R5067" s="89"/>
      <c r="S5067" s="89"/>
      <c r="T5067" s="89"/>
    </row>
    <row r="5068" spans="2:20" s="86" customFormat="1" ht="10.199999999999999">
      <c r="B5068" s="87"/>
      <c r="C5068" s="87"/>
      <c r="R5068" s="89"/>
      <c r="S5068" s="89"/>
      <c r="T5068" s="89"/>
    </row>
    <row r="5069" spans="2:20" s="86" customFormat="1" ht="10.199999999999999">
      <c r="B5069" s="87"/>
      <c r="C5069" s="87"/>
      <c r="R5069" s="89"/>
      <c r="S5069" s="89"/>
      <c r="T5069" s="89"/>
    </row>
    <row r="5070" spans="2:20" s="86" customFormat="1" ht="10.199999999999999">
      <c r="B5070" s="87"/>
      <c r="C5070" s="87"/>
      <c r="R5070" s="89"/>
      <c r="S5070" s="89"/>
      <c r="T5070" s="89"/>
    </row>
    <row r="5071" spans="2:20" s="86" customFormat="1" ht="10.199999999999999">
      <c r="B5071" s="87"/>
      <c r="C5071" s="87"/>
      <c r="R5071" s="89"/>
      <c r="S5071" s="89"/>
      <c r="T5071" s="89"/>
    </row>
    <row r="5072" spans="2:20" s="86" customFormat="1" ht="10.199999999999999">
      <c r="B5072" s="87"/>
      <c r="C5072" s="87"/>
      <c r="R5072" s="89"/>
      <c r="S5072" s="89"/>
      <c r="T5072" s="89"/>
    </row>
    <row r="5073" spans="2:20" s="86" customFormat="1" ht="10.199999999999999">
      <c r="B5073" s="87"/>
      <c r="C5073" s="87"/>
      <c r="R5073" s="89"/>
      <c r="S5073" s="89"/>
      <c r="T5073" s="89"/>
    </row>
    <row r="5074" spans="2:20" s="86" customFormat="1" ht="10.199999999999999">
      <c r="B5074" s="87"/>
      <c r="C5074" s="87"/>
      <c r="R5074" s="89"/>
      <c r="S5074" s="89"/>
      <c r="T5074" s="89"/>
    </row>
    <row r="5075" spans="2:20" s="86" customFormat="1" ht="10.199999999999999">
      <c r="B5075" s="87"/>
      <c r="C5075" s="87"/>
      <c r="R5075" s="89"/>
      <c r="S5075" s="89"/>
      <c r="T5075" s="89"/>
    </row>
    <row r="5076" spans="2:20" s="86" customFormat="1" ht="10.199999999999999">
      <c r="B5076" s="87"/>
      <c r="C5076" s="87"/>
      <c r="R5076" s="89"/>
      <c r="S5076" s="89"/>
      <c r="T5076" s="89"/>
    </row>
    <row r="5077" spans="2:20" s="86" customFormat="1" ht="10.199999999999999">
      <c r="B5077" s="87"/>
      <c r="C5077" s="87"/>
      <c r="R5077" s="89"/>
      <c r="S5077" s="89"/>
      <c r="T5077" s="89"/>
    </row>
    <row r="5078" spans="2:20" s="86" customFormat="1" ht="10.199999999999999">
      <c r="B5078" s="87"/>
      <c r="C5078" s="87"/>
      <c r="R5078" s="89"/>
      <c r="S5078" s="89"/>
      <c r="T5078" s="89"/>
    </row>
    <row r="5079" spans="2:20" s="86" customFormat="1" ht="10.199999999999999">
      <c r="B5079" s="87"/>
      <c r="C5079" s="87"/>
      <c r="R5079" s="89"/>
      <c r="S5079" s="89"/>
      <c r="T5079" s="89"/>
    </row>
    <row r="5080" spans="2:20" s="86" customFormat="1" ht="10.199999999999999">
      <c r="B5080" s="87"/>
      <c r="C5080" s="87"/>
      <c r="R5080" s="89"/>
      <c r="S5080" s="89"/>
      <c r="T5080" s="89"/>
    </row>
    <row r="5081" spans="2:20" s="86" customFormat="1" ht="10.199999999999999">
      <c r="B5081" s="87"/>
      <c r="C5081" s="87"/>
      <c r="R5081" s="89"/>
      <c r="S5081" s="89"/>
      <c r="T5081" s="89"/>
    </row>
    <row r="5082" spans="2:20" s="86" customFormat="1" ht="10.199999999999999">
      <c r="B5082" s="87"/>
      <c r="C5082" s="87"/>
      <c r="R5082" s="89"/>
      <c r="S5082" s="89"/>
      <c r="T5082" s="89"/>
    </row>
    <row r="5083" spans="2:20" s="86" customFormat="1" ht="10.199999999999999">
      <c r="B5083" s="87"/>
      <c r="C5083" s="87"/>
      <c r="R5083" s="89"/>
      <c r="S5083" s="89"/>
      <c r="T5083" s="89"/>
    </row>
    <row r="5084" spans="2:20" s="86" customFormat="1" ht="10.199999999999999">
      <c r="B5084" s="87"/>
      <c r="C5084" s="87"/>
      <c r="R5084" s="89"/>
      <c r="S5084" s="89"/>
      <c r="T5084" s="89"/>
    </row>
    <row r="5085" spans="2:20" s="86" customFormat="1" ht="10.199999999999999">
      <c r="B5085" s="87"/>
      <c r="C5085" s="87"/>
      <c r="R5085" s="89"/>
      <c r="S5085" s="89"/>
      <c r="T5085" s="89"/>
    </row>
    <row r="5086" spans="2:20" s="86" customFormat="1" ht="10.199999999999999">
      <c r="B5086" s="87"/>
      <c r="C5086" s="87"/>
      <c r="R5086" s="89"/>
      <c r="S5086" s="89"/>
      <c r="T5086" s="89"/>
    </row>
    <row r="5087" spans="2:20" s="86" customFormat="1" ht="10.199999999999999">
      <c r="B5087" s="87"/>
      <c r="C5087" s="87"/>
      <c r="R5087" s="89"/>
      <c r="S5087" s="89"/>
      <c r="T5087" s="89"/>
    </row>
    <row r="5088" spans="2:20" s="86" customFormat="1" ht="10.199999999999999">
      <c r="B5088" s="87"/>
      <c r="C5088" s="87"/>
      <c r="R5088" s="89"/>
      <c r="S5088" s="89"/>
      <c r="T5088" s="89"/>
    </row>
    <row r="5089" spans="2:20" s="86" customFormat="1" ht="10.199999999999999">
      <c r="B5089" s="87"/>
      <c r="C5089" s="87"/>
      <c r="R5089" s="89"/>
      <c r="S5089" s="89"/>
      <c r="T5089" s="89"/>
    </row>
    <row r="5090" spans="2:20" s="86" customFormat="1" ht="10.199999999999999">
      <c r="B5090" s="87"/>
      <c r="C5090" s="87"/>
      <c r="R5090" s="89"/>
      <c r="S5090" s="89"/>
      <c r="T5090" s="89"/>
    </row>
    <row r="5091" spans="2:20" s="86" customFormat="1" ht="10.199999999999999">
      <c r="B5091" s="87"/>
      <c r="C5091" s="87"/>
      <c r="R5091" s="89"/>
      <c r="S5091" s="89"/>
      <c r="T5091" s="89"/>
    </row>
    <row r="5092" spans="2:20" s="86" customFormat="1" ht="10.199999999999999">
      <c r="B5092" s="87"/>
      <c r="C5092" s="87"/>
      <c r="R5092" s="89"/>
      <c r="S5092" s="89"/>
      <c r="T5092" s="89"/>
    </row>
    <row r="5093" spans="2:20" s="86" customFormat="1" ht="10.199999999999999">
      <c r="B5093" s="87"/>
      <c r="C5093" s="87"/>
      <c r="R5093" s="89"/>
      <c r="S5093" s="89"/>
      <c r="T5093" s="89"/>
    </row>
    <row r="5094" spans="2:20" s="86" customFormat="1" ht="10.199999999999999">
      <c r="B5094" s="87"/>
      <c r="C5094" s="87"/>
      <c r="R5094" s="89"/>
      <c r="S5094" s="89"/>
      <c r="T5094" s="89"/>
    </row>
    <row r="5095" spans="2:20" s="86" customFormat="1" ht="10.199999999999999">
      <c r="B5095" s="87"/>
      <c r="C5095" s="87"/>
      <c r="R5095" s="89"/>
      <c r="S5095" s="89"/>
      <c r="T5095" s="89"/>
    </row>
    <row r="5096" spans="2:20" s="86" customFormat="1" ht="10.199999999999999">
      <c r="B5096" s="87"/>
      <c r="C5096" s="87"/>
      <c r="R5096" s="89"/>
      <c r="S5096" s="89"/>
      <c r="T5096" s="89"/>
    </row>
    <row r="5097" spans="2:20" s="86" customFormat="1" ht="10.199999999999999">
      <c r="B5097" s="87"/>
      <c r="C5097" s="87"/>
      <c r="R5097" s="89"/>
      <c r="S5097" s="89"/>
      <c r="T5097" s="89"/>
    </row>
    <row r="5098" spans="2:20" s="86" customFormat="1" ht="10.199999999999999">
      <c r="B5098" s="87"/>
      <c r="C5098" s="87"/>
      <c r="R5098" s="89"/>
      <c r="S5098" s="89"/>
      <c r="T5098" s="89"/>
    </row>
    <row r="5099" spans="2:20" s="86" customFormat="1" ht="10.199999999999999">
      <c r="B5099" s="87"/>
      <c r="C5099" s="87"/>
      <c r="R5099" s="89"/>
      <c r="S5099" s="89"/>
      <c r="T5099" s="89"/>
    </row>
    <row r="5100" spans="2:20" s="86" customFormat="1" ht="10.199999999999999">
      <c r="B5100" s="87"/>
      <c r="C5100" s="87"/>
      <c r="R5100" s="89"/>
      <c r="S5100" s="89"/>
      <c r="T5100" s="89"/>
    </row>
    <row r="5101" spans="2:20" s="86" customFormat="1" ht="10.199999999999999">
      <c r="B5101" s="87"/>
      <c r="C5101" s="87"/>
      <c r="R5101" s="89"/>
      <c r="S5101" s="89"/>
      <c r="T5101" s="89"/>
    </row>
    <row r="5102" spans="2:20" s="86" customFormat="1" ht="10.199999999999999">
      <c r="B5102" s="87"/>
      <c r="C5102" s="87"/>
      <c r="R5102" s="89"/>
      <c r="S5102" s="89"/>
      <c r="T5102" s="89"/>
    </row>
    <row r="5103" spans="2:20" s="86" customFormat="1" ht="10.199999999999999">
      <c r="B5103" s="87"/>
      <c r="C5103" s="87"/>
      <c r="R5103" s="89"/>
      <c r="S5103" s="89"/>
      <c r="T5103" s="89"/>
    </row>
    <row r="5104" spans="2:20" s="86" customFormat="1" ht="10.199999999999999">
      <c r="B5104" s="87"/>
      <c r="C5104" s="87"/>
      <c r="R5104" s="89"/>
      <c r="S5104" s="89"/>
      <c r="T5104" s="89"/>
    </row>
    <row r="5105" spans="2:20" s="86" customFormat="1" ht="10.199999999999999">
      <c r="B5105" s="87"/>
      <c r="C5105" s="87"/>
      <c r="R5105" s="89"/>
      <c r="S5105" s="89"/>
      <c r="T5105" s="89"/>
    </row>
    <row r="5106" spans="2:20" s="86" customFormat="1" ht="10.199999999999999">
      <c r="B5106" s="87"/>
      <c r="C5106" s="87"/>
      <c r="R5106" s="89"/>
      <c r="S5106" s="89"/>
      <c r="T5106" s="89"/>
    </row>
    <row r="5107" spans="2:20" s="86" customFormat="1" ht="10.199999999999999">
      <c r="B5107" s="87"/>
      <c r="C5107" s="87"/>
      <c r="R5107" s="89"/>
      <c r="S5107" s="89"/>
      <c r="T5107" s="89"/>
    </row>
    <row r="5108" spans="2:20" s="86" customFormat="1" ht="10.199999999999999">
      <c r="B5108" s="87"/>
      <c r="C5108" s="87"/>
      <c r="R5108" s="89"/>
      <c r="S5108" s="89"/>
      <c r="T5108" s="89"/>
    </row>
    <row r="5109" spans="2:20" s="86" customFormat="1" ht="10.199999999999999">
      <c r="B5109" s="87"/>
      <c r="C5109" s="87"/>
      <c r="R5109" s="89"/>
      <c r="S5109" s="89"/>
      <c r="T5109" s="89"/>
    </row>
    <row r="5110" spans="2:20" s="86" customFormat="1" ht="10.199999999999999">
      <c r="B5110" s="87"/>
      <c r="C5110" s="87"/>
      <c r="R5110" s="89"/>
      <c r="S5110" s="89"/>
      <c r="T5110" s="89"/>
    </row>
    <row r="5111" spans="2:20" s="86" customFormat="1" ht="10.199999999999999">
      <c r="B5111" s="87"/>
      <c r="C5111" s="87"/>
      <c r="R5111" s="89"/>
      <c r="S5111" s="89"/>
      <c r="T5111" s="89"/>
    </row>
    <row r="5112" spans="2:20" s="86" customFormat="1" ht="10.199999999999999">
      <c r="B5112" s="87"/>
      <c r="C5112" s="87"/>
      <c r="R5112" s="89"/>
      <c r="S5112" s="89"/>
      <c r="T5112" s="89"/>
    </row>
    <row r="5113" spans="2:20" s="86" customFormat="1" ht="10.199999999999999">
      <c r="B5113" s="87"/>
      <c r="C5113" s="87"/>
      <c r="R5113" s="89"/>
      <c r="S5113" s="89"/>
      <c r="T5113" s="89"/>
    </row>
    <row r="5114" spans="2:20" s="86" customFormat="1" ht="10.199999999999999">
      <c r="B5114" s="87"/>
      <c r="C5114" s="87"/>
      <c r="R5114" s="89"/>
      <c r="S5114" s="89"/>
      <c r="T5114" s="89"/>
    </row>
    <row r="5115" spans="2:20" s="86" customFormat="1" ht="10.199999999999999">
      <c r="B5115" s="87"/>
      <c r="C5115" s="87"/>
      <c r="R5115" s="89"/>
      <c r="S5115" s="89"/>
      <c r="T5115" s="89"/>
    </row>
    <row r="5116" spans="2:20" s="86" customFormat="1" ht="10.199999999999999">
      <c r="B5116" s="87"/>
      <c r="C5116" s="87"/>
      <c r="R5116" s="89"/>
      <c r="S5116" s="89"/>
      <c r="T5116" s="89"/>
    </row>
    <row r="5117" spans="2:20" s="86" customFormat="1" ht="10.199999999999999">
      <c r="B5117" s="87"/>
      <c r="C5117" s="87"/>
      <c r="R5117" s="89"/>
      <c r="S5117" s="89"/>
      <c r="T5117" s="89"/>
    </row>
    <row r="5118" spans="2:20" s="86" customFormat="1" ht="10.199999999999999">
      <c r="B5118" s="87"/>
      <c r="C5118" s="87"/>
      <c r="R5118" s="89"/>
      <c r="S5118" s="89"/>
      <c r="T5118" s="89"/>
    </row>
    <row r="5119" spans="2:20" s="86" customFormat="1" ht="10.199999999999999">
      <c r="B5119" s="87"/>
      <c r="C5119" s="87"/>
      <c r="R5119" s="89"/>
      <c r="S5119" s="89"/>
      <c r="T5119" s="89"/>
    </row>
    <row r="5120" spans="2:20" s="86" customFormat="1" ht="10.199999999999999">
      <c r="B5120" s="87"/>
      <c r="C5120" s="87"/>
      <c r="R5120" s="89"/>
      <c r="S5120" s="89"/>
      <c r="T5120" s="89"/>
    </row>
    <row r="5121" spans="2:20" s="86" customFormat="1" ht="10.199999999999999">
      <c r="B5121" s="87"/>
      <c r="C5121" s="87"/>
      <c r="R5121" s="89"/>
      <c r="S5121" s="89"/>
      <c r="T5121" s="89"/>
    </row>
    <row r="5122" spans="2:20" s="86" customFormat="1" ht="10.199999999999999">
      <c r="B5122" s="87"/>
      <c r="C5122" s="87"/>
      <c r="R5122" s="89"/>
      <c r="S5122" s="89"/>
      <c r="T5122" s="89"/>
    </row>
    <row r="5123" spans="2:20" s="86" customFormat="1" ht="10.199999999999999">
      <c r="B5123" s="87"/>
      <c r="C5123" s="87"/>
      <c r="R5123" s="89"/>
      <c r="S5123" s="89"/>
      <c r="T5123" s="89"/>
    </row>
    <row r="5124" spans="2:20" s="86" customFormat="1" ht="10.199999999999999">
      <c r="B5124" s="87"/>
      <c r="C5124" s="87"/>
      <c r="R5124" s="89"/>
      <c r="S5124" s="89"/>
      <c r="T5124" s="89"/>
    </row>
    <row r="5125" spans="2:20" s="86" customFormat="1" ht="10.199999999999999">
      <c r="B5125" s="87"/>
      <c r="C5125" s="87"/>
      <c r="R5125" s="89"/>
      <c r="S5125" s="89"/>
      <c r="T5125" s="89"/>
    </row>
    <row r="5126" spans="2:20" s="86" customFormat="1" ht="10.199999999999999">
      <c r="B5126" s="87"/>
      <c r="C5126" s="87"/>
      <c r="R5126" s="89"/>
      <c r="S5126" s="89"/>
      <c r="T5126" s="89"/>
    </row>
    <row r="5127" spans="2:20" s="86" customFormat="1" ht="10.199999999999999">
      <c r="B5127" s="87"/>
      <c r="C5127" s="87"/>
      <c r="R5127" s="89"/>
      <c r="S5127" s="89"/>
      <c r="T5127" s="89"/>
    </row>
    <row r="5128" spans="2:20" s="86" customFormat="1" ht="10.199999999999999">
      <c r="B5128" s="87"/>
      <c r="C5128" s="87"/>
      <c r="R5128" s="89"/>
      <c r="S5128" s="89"/>
      <c r="T5128" s="89"/>
    </row>
    <row r="5129" spans="2:20" s="86" customFormat="1" ht="10.199999999999999">
      <c r="B5129" s="87"/>
      <c r="C5129" s="87"/>
      <c r="R5129" s="89"/>
      <c r="S5129" s="89"/>
      <c r="T5129" s="89"/>
    </row>
    <row r="5130" spans="2:20" s="86" customFormat="1" ht="10.199999999999999">
      <c r="B5130" s="87"/>
      <c r="C5130" s="87"/>
      <c r="R5130" s="89"/>
      <c r="S5130" s="89"/>
      <c r="T5130" s="89"/>
    </row>
    <row r="5131" spans="2:20" s="86" customFormat="1" ht="10.199999999999999">
      <c r="B5131" s="87"/>
      <c r="C5131" s="87"/>
      <c r="R5131" s="89"/>
      <c r="S5131" s="89"/>
      <c r="T5131" s="89"/>
    </row>
    <row r="5132" spans="2:20" s="86" customFormat="1" ht="10.199999999999999">
      <c r="B5132" s="87"/>
      <c r="C5132" s="87"/>
      <c r="R5132" s="89"/>
      <c r="S5132" s="89"/>
      <c r="T5132" s="89"/>
    </row>
    <row r="5133" spans="2:20" s="86" customFormat="1" ht="10.199999999999999">
      <c r="B5133" s="87"/>
      <c r="C5133" s="87"/>
      <c r="R5133" s="89"/>
      <c r="S5133" s="89"/>
      <c r="T5133" s="89"/>
    </row>
    <row r="5134" spans="2:20" s="86" customFormat="1" ht="10.199999999999999">
      <c r="B5134" s="87"/>
      <c r="C5134" s="87"/>
      <c r="R5134" s="89"/>
      <c r="S5134" s="89"/>
      <c r="T5134" s="89"/>
    </row>
    <row r="5135" spans="2:20" s="86" customFormat="1" ht="10.199999999999999">
      <c r="B5135" s="87"/>
      <c r="C5135" s="87"/>
      <c r="R5135" s="89"/>
      <c r="S5135" s="89"/>
      <c r="T5135" s="89"/>
    </row>
    <row r="5136" spans="2:20" s="86" customFormat="1" ht="10.199999999999999">
      <c r="B5136" s="87"/>
      <c r="C5136" s="87"/>
      <c r="R5136" s="89"/>
      <c r="S5136" s="89"/>
      <c r="T5136" s="89"/>
    </row>
    <row r="5137" spans="2:20" s="86" customFormat="1" ht="10.199999999999999">
      <c r="B5137" s="87"/>
      <c r="C5137" s="87"/>
      <c r="R5137" s="89"/>
      <c r="S5137" s="89"/>
      <c r="T5137" s="89"/>
    </row>
    <row r="5138" spans="2:20" s="86" customFormat="1" ht="10.199999999999999">
      <c r="B5138" s="87"/>
      <c r="C5138" s="87"/>
      <c r="R5138" s="89"/>
      <c r="S5138" s="89"/>
      <c r="T5138" s="89"/>
    </row>
    <row r="5139" spans="2:20" s="86" customFormat="1" ht="10.199999999999999">
      <c r="B5139" s="87"/>
      <c r="C5139" s="87"/>
      <c r="R5139" s="89"/>
      <c r="S5139" s="89"/>
      <c r="T5139" s="89"/>
    </row>
    <row r="5140" spans="2:20" s="86" customFormat="1" ht="10.199999999999999">
      <c r="B5140" s="87"/>
      <c r="C5140" s="87"/>
      <c r="R5140" s="89"/>
      <c r="S5140" s="89"/>
      <c r="T5140" s="89"/>
    </row>
    <row r="5141" spans="2:20" s="86" customFormat="1" ht="10.199999999999999">
      <c r="B5141" s="87"/>
      <c r="C5141" s="87"/>
      <c r="R5141" s="89"/>
      <c r="S5141" s="89"/>
      <c r="T5141" s="89"/>
    </row>
    <row r="5142" spans="2:20" s="86" customFormat="1" ht="10.199999999999999">
      <c r="B5142" s="87"/>
      <c r="C5142" s="87"/>
      <c r="R5142" s="89"/>
      <c r="S5142" s="89"/>
      <c r="T5142" s="89"/>
    </row>
    <row r="5143" spans="2:20" s="86" customFormat="1" ht="10.199999999999999">
      <c r="B5143" s="87"/>
      <c r="C5143" s="87"/>
      <c r="R5143" s="89"/>
      <c r="S5143" s="89"/>
      <c r="T5143" s="89"/>
    </row>
    <row r="5144" spans="2:20" s="86" customFormat="1" ht="10.199999999999999">
      <c r="B5144" s="87"/>
      <c r="C5144" s="87"/>
      <c r="R5144" s="89"/>
      <c r="S5144" s="89"/>
      <c r="T5144" s="89"/>
    </row>
    <row r="5145" spans="2:20" s="86" customFormat="1" ht="10.199999999999999">
      <c r="B5145" s="87"/>
      <c r="C5145" s="87"/>
      <c r="R5145" s="89"/>
      <c r="S5145" s="89"/>
      <c r="T5145" s="89"/>
    </row>
    <row r="5146" spans="2:20" s="86" customFormat="1" ht="10.199999999999999">
      <c r="B5146" s="87"/>
      <c r="C5146" s="87"/>
      <c r="R5146" s="89"/>
      <c r="S5146" s="89"/>
      <c r="T5146" s="89"/>
    </row>
    <row r="5147" spans="2:20" s="86" customFormat="1" ht="10.199999999999999">
      <c r="B5147" s="87"/>
      <c r="C5147" s="87"/>
      <c r="R5147" s="89"/>
      <c r="S5147" s="89"/>
      <c r="T5147" s="89"/>
    </row>
    <row r="5148" spans="2:20" s="86" customFormat="1" ht="10.199999999999999">
      <c r="B5148" s="87"/>
      <c r="C5148" s="87"/>
      <c r="R5148" s="89"/>
      <c r="S5148" s="89"/>
      <c r="T5148" s="89"/>
    </row>
    <row r="5149" spans="2:20" s="86" customFormat="1" ht="10.199999999999999">
      <c r="B5149" s="87"/>
      <c r="C5149" s="87"/>
      <c r="R5149" s="89"/>
      <c r="S5149" s="89"/>
      <c r="T5149" s="89"/>
    </row>
    <row r="5150" spans="2:20" s="86" customFormat="1" ht="10.199999999999999">
      <c r="B5150" s="87"/>
      <c r="C5150" s="87"/>
      <c r="R5150" s="89"/>
      <c r="S5150" s="89"/>
      <c r="T5150" s="89"/>
    </row>
    <row r="5151" spans="2:20" s="86" customFormat="1" ht="10.199999999999999">
      <c r="B5151" s="87"/>
      <c r="C5151" s="87"/>
      <c r="R5151" s="89"/>
      <c r="S5151" s="89"/>
      <c r="T5151" s="89"/>
    </row>
    <row r="5152" spans="2:20" s="86" customFormat="1" ht="10.199999999999999">
      <c r="B5152" s="87"/>
      <c r="C5152" s="87"/>
      <c r="R5152" s="89"/>
      <c r="S5152" s="89"/>
      <c r="T5152" s="89"/>
    </row>
    <row r="5153" spans="2:20" s="86" customFormat="1" ht="10.199999999999999">
      <c r="B5153" s="87"/>
      <c r="C5153" s="87"/>
      <c r="R5153" s="89"/>
      <c r="S5153" s="89"/>
      <c r="T5153" s="89"/>
    </row>
    <row r="5154" spans="2:20" s="86" customFormat="1" ht="10.199999999999999">
      <c r="B5154" s="87"/>
      <c r="C5154" s="87"/>
      <c r="R5154" s="89"/>
      <c r="S5154" s="89"/>
      <c r="T5154" s="89"/>
    </row>
    <row r="5155" spans="2:20" s="86" customFormat="1" ht="10.199999999999999">
      <c r="B5155" s="87"/>
      <c r="C5155" s="87"/>
      <c r="R5155" s="89"/>
      <c r="S5155" s="89"/>
      <c r="T5155" s="89"/>
    </row>
    <row r="5156" spans="2:20" s="86" customFormat="1" ht="10.199999999999999">
      <c r="B5156" s="87"/>
      <c r="C5156" s="87"/>
      <c r="R5156" s="89"/>
      <c r="S5156" s="89"/>
      <c r="T5156" s="89"/>
    </row>
    <row r="5157" spans="2:20" s="86" customFormat="1" ht="10.199999999999999">
      <c r="B5157" s="87"/>
      <c r="C5157" s="87"/>
      <c r="R5157" s="89"/>
      <c r="S5157" s="89"/>
      <c r="T5157" s="89"/>
    </row>
    <row r="5158" spans="2:20" s="86" customFormat="1" ht="10.199999999999999">
      <c r="B5158" s="87"/>
      <c r="C5158" s="87"/>
      <c r="R5158" s="89"/>
      <c r="S5158" s="89"/>
      <c r="T5158" s="89"/>
    </row>
    <row r="5159" spans="2:20" s="86" customFormat="1" ht="10.199999999999999">
      <c r="B5159" s="87"/>
      <c r="C5159" s="87"/>
      <c r="R5159" s="89"/>
      <c r="S5159" s="89"/>
      <c r="T5159" s="89"/>
    </row>
    <row r="5160" spans="2:20" s="86" customFormat="1" ht="10.199999999999999">
      <c r="B5160" s="87"/>
      <c r="C5160" s="87"/>
      <c r="R5160" s="89"/>
      <c r="S5160" s="89"/>
      <c r="T5160" s="89"/>
    </row>
    <row r="5161" spans="2:20" s="86" customFormat="1" ht="10.199999999999999">
      <c r="B5161" s="87"/>
      <c r="C5161" s="87"/>
      <c r="R5161" s="89"/>
      <c r="S5161" s="89"/>
      <c r="T5161" s="89"/>
    </row>
    <row r="5162" spans="2:20" s="86" customFormat="1" ht="10.199999999999999">
      <c r="B5162" s="87"/>
      <c r="C5162" s="87"/>
      <c r="R5162" s="89"/>
      <c r="S5162" s="89"/>
      <c r="T5162" s="89"/>
    </row>
    <row r="5163" spans="2:20" s="86" customFormat="1" ht="10.199999999999999">
      <c r="B5163" s="87"/>
      <c r="C5163" s="87"/>
      <c r="R5163" s="89"/>
      <c r="S5163" s="89"/>
      <c r="T5163" s="89"/>
    </row>
    <row r="5164" spans="2:20" s="86" customFormat="1" ht="10.199999999999999">
      <c r="B5164" s="87"/>
      <c r="C5164" s="87"/>
      <c r="R5164" s="89"/>
      <c r="S5164" s="89"/>
      <c r="T5164" s="89"/>
    </row>
    <row r="5165" spans="2:20" s="86" customFormat="1" ht="10.199999999999999">
      <c r="B5165" s="87"/>
      <c r="C5165" s="87"/>
      <c r="R5165" s="89"/>
      <c r="S5165" s="89"/>
      <c r="T5165" s="89"/>
    </row>
    <row r="5166" spans="2:20" s="86" customFormat="1" ht="10.199999999999999">
      <c r="B5166" s="87"/>
      <c r="C5166" s="87"/>
      <c r="R5166" s="89"/>
      <c r="S5166" s="89"/>
      <c r="T5166" s="89"/>
    </row>
    <row r="5167" spans="2:20" s="86" customFormat="1" ht="10.199999999999999">
      <c r="B5167" s="87"/>
      <c r="C5167" s="87"/>
      <c r="R5167" s="89"/>
      <c r="S5167" s="89"/>
      <c r="T5167" s="89"/>
    </row>
    <row r="5168" spans="2:20" s="86" customFormat="1" ht="10.199999999999999">
      <c r="B5168" s="87"/>
      <c r="C5168" s="87"/>
      <c r="R5168" s="89"/>
      <c r="S5168" s="89"/>
      <c r="T5168" s="89"/>
    </row>
    <row r="5169" spans="2:20" s="86" customFormat="1" ht="10.199999999999999">
      <c r="B5169" s="87"/>
      <c r="C5169" s="87"/>
      <c r="R5169" s="89"/>
      <c r="S5169" s="89"/>
      <c r="T5169" s="89"/>
    </row>
    <row r="5170" spans="2:20" s="86" customFormat="1" ht="10.199999999999999">
      <c r="B5170" s="87"/>
      <c r="C5170" s="87"/>
      <c r="R5170" s="89"/>
      <c r="S5170" s="89"/>
      <c r="T5170" s="89"/>
    </row>
    <row r="5171" spans="2:20" s="86" customFormat="1" ht="10.199999999999999">
      <c r="B5171" s="87"/>
      <c r="C5171" s="87"/>
      <c r="R5171" s="89"/>
      <c r="S5171" s="89"/>
      <c r="T5171" s="89"/>
    </row>
    <row r="5172" spans="2:20" s="86" customFormat="1" ht="10.199999999999999">
      <c r="B5172" s="87"/>
      <c r="C5172" s="87"/>
      <c r="R5172" s="89"/>
      <c r="S5172" s="89"/>
      <c r="T5172" s="89"/>
    </row>
    <row r="5173" spans="2:20" s="86" customFormat="1" ht="10.199999999999999">
      <c r="B5173" s="87"/>
      <c r="C5173" s="87"/>
      <c r="R5173" s="89"/>
      <c r="S5173" s="89"/>
      <c r="T5173" s="89"/>
    </row>
    <row r="5174" spans="2:20" s="86" customFormat="1" ht="10.199999999999999">
      <c r="B5174" s="87"/>
      <c r="C5174" s="87"/>
      <c r="R5174" s="89"/>
      <c r="S5174" s="89"/>
      <c r="T5174" s="89"/>
    </row>
    <row r="5175" spans="2:20" s="86" customFormat="1" ht="10.199999999999999">
      <c r="B5175" s="87"/>
      <c r="C5175" s="87"/>
      <c r="R5175" s="89"/>
      <c r="S5175" s="89"/>
      <c r="T5175" s="89"/>
    </row>
    <row r="5176" spans="2:20" s="86" customFormat="1" ht="10.199999999999999">
      <c r="B5176" s="87"/>
      <c r="C5176" s="87"/>
      <c r="R5176" s="89"/>
      <c r="S5176" s="89"/>
      <c r="T5176" s="89"/>
    </row>
    <row r="5177" spans="2:20" s="86" customFormat="1" ht="10.199999999999999">
      <c r="B5177" s="87"/>
      <c r="C5177" s="87"/>
      <c r="R5177" s="89"/>
      <c r="S5177" s="89"/>
      <c r="T5177" s="89"/>
    </row>
    <row r="5178" spans="2:20" s="86" customFormat="1" ht="10.199999999999999">
      <c r="B5178" s="87"/>
      <c r="C5178" s="87"/>
      <c r="R5178" s="89"/>
      <c r="S5178" s="89"/>
      <c r="T5178" s="89"/>
    </row>
    <row r="5179" spans="2:20" s="86" customFormat="1" ht="10.199999999999999">
      <c r="B5179" s="87"/>
      <c r="C5179" s="87"/>
      <c r="R5179" s="89"/>
      <c r="S5179" s="89"/>
      <c r="T5179" s="89"/>
    </row>
    <row r="5180" spans="2:20" s="86" customFormat="1" ht="10.199999999999999">
      <c r="B5180" s="87"/>
      <c r="C5180" s="87"/>
      <c r="R5180" s="89"/>
      <c r="S5180" s="89"/>
      <c r="T5180" s="89"/>
    </row>
    <row r="5181" spans="2:20" s="86" customFormat="1" ht="10.199999999999999">
      <c r="B5181" s="87"/>
      <c r="C5181" s="87"/>
      <c r="R5181" s="89"/>
      <c r="S5181" s="89"/>
      <c r="T5181" s="89"/>
    </row>
    <row r="5182" spans="2:20" s="86" customFormat="1" ht="10.199999999999999">
      <c r="B5182" s="87"/>
      <c r="C5182" s="87"/>
      <c r="R5182" s="89"/>
      <c r="S5182" s="89"/>
      <c r="T5182" s="89"/>
    </row>
    <row r="5183" spans="2:20" s="86" customFormat="1" ht="10.199999999999999">
      <c r="B5183" s="87"/>
      <c r="C5183" s="87"/>
      <c r="R5183" s="89"/>
      <c r="S5183" s="89"/>
      <c r="T5183" s="89"/>
    </row>
    <row r="5184" spans="2:20" s="86" customFormat="1" ht="10.199999999999999">
      <c r="B5184" s="87"/>
      <c r="C5184" s="87"/>
      <c r="R5184" s="89"/>
      <c r="S5184" s="89"/>
      <c r="T5184" s="89"/>
    </row>
    <row r="5185" spans="2:20" s="86" customFormat="1" ht="10.199999999999999">
      <c r="B5185" s="87"/>
      <c r="C5185" s="87"/>
      <c r="R5185" s="89"/>
      <c r="S5185" s="89"/>
      <c r="T5185" s="89"/>
    </row>
    <row r="5186" spans="2:20" s="86" customFormat="1" ht="10.199999999999999">
      <c r="B5186" s="87"/>
      <c r="C5186" s="87"/>
      <c r="R5186" s="89"/>
      <c r="S5186" s="89"/>
      <c r="T5186" s="89"/>
    </row>
    <row r="5187" spans="2:20" s="86" customFormat="1" ht="10.199999999999999">
      <c r="B5187" s="87"/>
      <c r="C5187" s="87"/>
      <c r="R5187" s="89"/>
      <c r="S5187" s="89"/>
      <c r="T5187" s="89"/>
    </row>
    <row r="5188" spans="2:20" s="86" customFormat="1" ht="10.199999999999999">
      <c r="B5188" s="87"/>
      <c r="C5188" s="87"/>
      <c r="R5188" s="89"/>
      <c r="S5188" s="89"/>
      <c r="T5188" s="89"/>
    </row>
    <row r="5189" spans="2:20" s="86" customFormat="1" ht="10.199999999999999">
      <c r="B5189" s="87"/>
      <c r="C5189" s="87"/>
      <c r="R5189" s="89"/>
      <c r="S5189" s="89"/>
      <c r="T5189" s="89"/>
    </row>
    <row r="5190" spans="2:20" s="86" customFormat="1" ht="10.199999999999999">
      <c r="B5190" s="87"/>
      <c r="C5190" s="87"/>
      <c r="R5190" s="89"/>
      <c r="S5190" s="89"/>
      <c r="T5190" s="89"/>
    </row>
    <row r="5191" spans="2:20" s="86" customFormat="1" ht="10.199999999999999">
      <c r="B5191" s="87"/>
      <c r="C5191" s="87"/>
      <c r="R5191" s="89"/>
      <c r="S5191" s="89"/>
      <c r="T5191" s="89"/>
    </row>
    <row r="5192" spans="2:20" s="86" customFormat="1" ht="10.199999999999999">
      <c r="B5192" s="87"/>
      <c r="C5192" s="87"/>
      <c r="R5192" s="89"/>
      <c r="S5192" s="89"/>
      <c r="T5192" s="89"/>
    </row>
    <row r="5193" spans="2:20" s="86" customFormat="1" ht="10.199999999999999">
      <c r="B5193" s="87"/>
      <c r="C5193" s="87"/>
      <c r="R5193" s="89"/>
      <c r="S5193" s="89"/>
      <c r="T5193" s="89"/>
    </row>
    <row r="5194" spans="2:20" s="86" customFormat="1" ht="10.199999999999999">
      <c r="B5194" s="87"/>
      <c r="C5194" s="87"/>
      <c r="R5194" s="89"/>
      <c r="S5194" s="89"/>
      <c r="T5194" s="89"/>
    </row>
    <row r="5195" spans="2:20" s="86" customFormat="1" ht="10.199999999999999">
      <c r="B5195" s="87"/>
      <c r="C5195" s="87"/>
      <c r="R5195" s="89"/>
      <c r="S5195" s="89"/>
      <c r="T5195" s="89"/>
    </row>
    <row r="5196" spans="2:20" s="86" customFormat="1" ht="10.199999999999999">
      <c r="B5196" s="87"/>
      <c r="C5196" s="87"/>
      <c r="R5196" s="89"/>
      <c r="S5196" s="89"/>
      <c r="T5196" s="89"/>
    </row>
    <row r="5197" spans="2:20" s="86" customFormat="1" ht="10.199999999999999">
      <c r="B5197" s="87"/>
      <c r="C5197" s="87"/>
      <c r="R5197" s="89"/>
      <c r="S5197" s="89"/>
      <c r="T5197" s="89"/>
    </row>
    <row r="5198" spans="2:20" s="86" customFormat="1" ht="10.199999999999999">
      <c r="B5198" s="87"/>
      <c r="C5198" s="87"/>
      <c r="R5198" s="89"/>
      <c r="S5198" s="89"/>
      <c r="T5198" s="89"/>
    </row>
    <row r="5199" spans="2:20" s="86" customFormat="1" ht="10.199999999999999">
      <c r="B5199" s="87"/>
      <c r="C5199" s="87"/>
      <c r="R5199" s="89"/>
      <c r="S5199" s="89"/>
      <c r="T5199" s="89"/>
    </row>
    <row r="5200" spans="2:20" s="86" customFormat="1" ht="10.199999999999999">
      <c r="B5200" s="87"/>
      <c r="C5200" s="87"/>
      <c r="R5200" s="89"/>
      <c r="S5200" s="89"/>
      <c r="T5200" s="89"/>
    </row>
    <row r="5201" spans="2:20" s="86" customFormat="1" ht="10.199999999999999">
      <c r="B5201" s="87"/>
      <c r="C5201" s="87"/>
      <c r="R5201" s="89"/>
      <c r="S5201" s="89"/>
      <c r="T5201" s="89"/>
    </row>
    <row r="5202" spans="2:20" s="86" customFormat="1" ht="10.199999999999999">
      <c r="B5202" s="87"/>
      <c r="C5202" s="87"/>
      <c r="R5202" s="89"/>
      <c r="S5202" s="89"/>
      <c r="T5202" s="89"/>
    </row>
    <row r="5203" spans="2:20" s="86" customFormat="1" ht="10.199999999999999">
      <c r="B5203" s="87"/>
      <c r="C5203" s="87"/>
      <c r="R5203" s="89"/>
      <c r="S5203" s="89"/>
      <c r="T5203" s="89"/>
    </row>
    <row r="5204" spans="2:20" s="86" customFormat="1" ht="10.199999999999999">
      <c r="B5204" s="87"/>
      <c r="C5204" s="87"/>
      <c r="R5204" s="89"/>
      <c r="S5204" s="89"/>
      <c r="T5204" s="89"/>
    </row>
    <row r="5205" spans="2:20" s="86" customFormat="1" ht="10.199999999999999">
      <c r="B5205" s="87"/>
      <c r="C5205" s="87"/>
      <c r="R5205" s="89"/>
      <c r="S5205" s="89"/>
      <c r="T5205" s="89"/>
    </row>
    <row r="5206" spans="2:20" s="86" customFormat="1" ht="10.199999999999999">
      <c r="B5206" s="87"/>
      <c r="C5206" s="87"/>
      <c r="R5206" s="89"/>
      <c r="S5206" s="89"/>
      <c r="T5206" s="89"/>
    </row>
    <row r="5207" spans="2:20" s="86" customFormat="1" ht="10.199999999999999">
      <c r="B5207" s="87"/>
      <c r="C5207" s="87"/>
      <c r="R5207" s="89"/>
      <c r="S5207" s="89"/>
      <c r="T5207" s="89"/>
    </row>
    <row r="5208" spans="2:20" s="86" customFormat="1" ht="10.199999999999999">
      <c r="B5208" s="87"/>
      <c r="C5208" s="87"/>
      <c r="R5208" s="89"/>
      <c r="S5208" s="89"/>
      <c r="T5208" s="89"/>
    </row>
    <row r="5209" spans="2:20" s="86" customFormat="1" ht="10.199999999999999">
      <c r="B5209" s="87"/>
      <c r="C5209" s="87"/>
      <c r="R5209" s="89"/>
      <c r="S5209" s="89"/>
      <c r="T5209" s="89"/>
    </row>
    <row r="5210" spans="2:20" s="86" customFormat="1" ht="10.199999999999999">
      <c r="B5210" s="87"/>
      <c r="C5210" s="87"/>
      <c r="R5210" s="89"/>
      <c r="S5210" s="89"/>
      <c r="T5210" s="89"/>
    </row>
    <row r="5211" spans="2:20" s="86" customFormat="1" ht="10.199999999999999">
      <c r="B5211" s="87"/>
      <c r="C5211" s="87"/>
      <c r="R5211" s="89"/>
      <c r="S5211" s="89"/>
      <c r="T5211" s="89"/>
    </row>
    <row r="5212" spans="2:20" s="86" customFormat="1" ht="10.199999999999999">
      <c r="B5212" s="87"/>
      <c r="C5212" s="87"/>
      <c r="R5212" s="89"/>
      <c r="S5212" s="89"/>
      <c r="T5212" s="89"/>
    </row>
    <row r="5213" spans="2:20" s="86" customFormat="1" ht="10.199999999999999">
      <c r="B5213" s="87"/>
      <c r="C5213" s="87"/>
      <c r="R5213" s="89"/>
      <c r="S5213" s="89"/>
      <c r="T5213" s="89"/>
    </row>
    <row r="5214" spans="2:20" s="86" customFormat="1" ht="10.199999999999999">
      <c r="B5214" s="87"/>
      <c r="C5214" s="87"/>
      <c r="R5214" s="89"/>
      <c r="S5214" s="89"/>
      <c r="T5214" s="89"/>
    </row>
    <row r="5215" spans="2:20" s="86" customFormat="1" ht="10.199999999999999">
      <c r="B5215" s="87"/>
      <c r="C5215" s="87"/>
      <c r="R5215" s="89"/>
      <c r="S5215" s="89"/>
      <c r="T5215" s="89"/>
    </row>
    <row r="5216" spans="2:20" s="86" customFormat="1" ht="10.199999999999999">
      <c r="B5216" s="87"/>
      <c r="C5216" s="87"/>
      <c r="R5216" s="89"/>
      <c r="S5216" s="89"/>
      <c r="T5216" s="89"/>
    </row>
    <row r="5217" spans="2:20" s="86" customFormat="1" ht="10.199999999999999">
      <c r="B5217" s="87"/>
      <c r="C5217" s="87"/>
      <c r="R5217" s="89"/>
      <c r="S5217" s="89"/>
      <c r="T5217" s="89"/>
    </row>
    <row r="5218" spans="2:20" s="86" customFormat="1" ht="10.199999999999999">
      <c r="B5218" s="87"/>
      <c r="C5218" s="87"/>
      <c r="R5218" s="89"/>
      <c r="S5218" s="89"/>
      <c r="T5218" s="89"/>
    </row>
    <row r="5219" spans="2:20" s="86" customFormat="1" ht="10.199999999999999">
      <c r="B5219" s="87"/>
      <c r="C5219" s="87"/>
      <c r="R5219" s="89"/>
      <c r="S5219" s="89"/>
      <c r="T5219" s="89"/>
    </row>
    <row r="5220" spans="2:20" s="86" customFormat="1" ht="10.199999999999999">
      <c r="B5220" s="87"/>
      <c r="C5220" s="87"/>
      <c r="R5220" s="89"/>
      <c r="S5220" s="89"/>
      <c r="T5220" s="89"/>
    </row>
    <row r="5221" spans="2:20" s="86" customFormat="1" ht="10.199999999999999">
      <c r="B5221" s="87"/>
      <c r="C5221" s="87"/>
      <c r="R5221" s="89"/>
      <c r="S5221" s="89"/>
      <c r="T5221" s="89"/>
    </row>
    <row r="5222" spans="2:20" s="86" customFormat="1" ht="10.199999999999999">
      <c r="B5222" s="87"/>
      <c r="C5222" s="87"/>
      <c r="R5222" s="89"/>
      <c r="S5222" s="89"/>
      <c r="T5222" s="89"/>
    </row>
    <row r="5223" spans="2:20" s="86" customFormat="1" ht="10.199999999999999">
      <c r="B5223" s="87"/>
      <c r="C5223" s="87"/>
      <c r="R5223" s="89"/>
      <c r="S5223" s="89"/>
      <c r="T5223" s="89"/>
    </row>
    <row r="5224" spans="2:20" s="86" customFormat="1" ht="10.199999999999999">
      <c r="B5224" s="87"/>
      <c r="C5224" s="87"/>
      <c r="R5224" s="89"/>
      <c r="S5224" s="89"/>
      <c r="T5224" s="89"/>
    </row>
    <row r="5225" spans="2:20" s="86" customFormat="1" ht="10.199999999999999">
      <c r="B5225" s="87"/>
      <c r="C5225" s="87"/>
      <c r="R5225" s="89"/>
      <c r="S5225" s="89"/>
      <c r="T5225" s="89"/>
    </row>
    <row r="5226" spans="2:20" s="86" customFormat="1" ht="10.199999999999999">
      <c r="B5226" s="87"/>
      <c r="C5226" s="87"/>
      <c r="R5226" s="89"/>
      <c r="S5226" s="89"/>
      <c r="T5226" s="89"/>
    </row>
    <row r="5227" spans="2:20" s="86" customFormat="1" ht="10.199999999999999">
      <c r="B5227" s="87"/>
      <c r="C5227" s="87"/>
      <c r="R5227" s="89"/>
      <c r="S5227" s="89"/>
      <c r="T5227" s="89"/>
    </row>
    <row r="5228" spans="2:20" s="86" customFormat="1" ht="10.199999999999999">
      <c r="B5228" s="87"/>
      <c r="C5228" s="87"/>
      <c r="R5228" s="89"/>
      <c r="S5228" s="89"/>
      <c r="T5228" s="89"/>
    </row>
    <row r="5229" spans="2:20" s="86" customFormat="1" ht="10.199999999999999">
      <c r="B5229" s="87"/>
      <c r="C5229" s="87"/>
      <c r="R5229" s="89"/>
      <c r="S5229" s="89"/>
      <c r="T5229" s="89"/>
    </row>
    <row r="5230" spans="2:20" s="86" customFormat="1" ht="10.199999999999999">
      <c r="B5230" s="87"/>
      <c r="C5230" s="87"/>
      <c r="R5230" s="89"/>
      <c r="S5230" s="89"/>
      <c r="T5230" s="89"/>
    </row>
    <row r="5231" spans="2:20" s="86" customFormat="1" ht="10.199999999999999">
      <c r="B5231" s="87"/>
      <c r="C5231" s="87"/>
      <c r="R5231" s="89"/>
      <c r="S5231" s="89"/>
      <c r="T5231" s="89"/>
    </row>
    <row r="5232" spans="2:20" s="86" customFormat="1" ht="10.199999999999999">
      <c r="B5232" s="87"/>
      <c r="C5232" s="87"/>
      <c r="R5232" s="89"/>
      <c r="S5232" s="89"/>
      <c r="T5232" s="89"/>
    </row>
    <row r="5233" spans="2:20" s="86" customFormat="1" ht="10.199999999999999">
      <c r="B5233" s="87"/>
      <c r="C5233" s="87"/>
      <c r="R5233" s="89"/>
      <c r="S5233" s="89"/>
      <c r="T5233" s="89"/>
    </row>
    <row r="5234" spans="2:20" s="86" customFormat="1" ht="10.199999999999999">
      <c r="B5234" s="87"/>
      <c r="C5234" s="87"/>
      <c r="R5234" s="89"/>
      <c r="S5234" s="89"/>
      <c r="T5234" s="89"/>
    </row>
    <row r="5235" spans="2:20" s="86" customFormat="1" ht="10.199999999999999">
      <c r="B5235" s="87"/>
      <c r="C5235" s="87"/>
      <c r="R5235" s="89"/>
      <c r="S5235" s="89"/>
      <c r="T5235" s="89"/>
    </row>
    <row r="5236" spans="2:20" s="86" customFormat="1" ht="10.199999999999999">
      <c r="B5236" s="87"/>
      <c r="C5236" s="87"/>
      <c r="R5236" s="89"/>
      <c r="S5236" s="89"/>
      <c r="T5236" s="89"/>
    </row>
    <row r="5237" spans="2:20" s="86" customFormat="1" ht="10.199999999999999">
      <c r="B5237" s="87"/>
      <c r="C5237" s="87"/>
      <c r="R5237" s="89"/>
      <c r="S5237" s="89"/>
      <c r="T5237" s="89"/>
    </row>
    <row r="5238" spans="2:20" s="86" customFormat="1" ht="10.199999999999999">
      <c r="B5238" s="87"/>
      <c r="C5238" s="87"/>
      <c r="R5238" s="89"/>
      <c r="S5238" s="89"/>
      <c r="T5238" s="89"/>
    </row>
    <row r="5239" spans="2:20" s="86" customFormat="1" ht="10.199999999999999">
      <c r="B5239" s="87"/>
      <c r="C5239" s="87"/>
      <c r="R5239" s="89"/>
      <c r="S5239" s="89"/>
      <c r="T5239" s="89"/>
    </row>
    <row r="5240" spans="2:20" s="86" customFormat="1" ht="10.199999999999999">
      <c r="B5240" s="87"/>
      <c r="C5240" s="87"/>
      <c r="R5240" s="89"/>
      <c r="S5240" s="89"/>
      <c r="T5240" s="89"/>
    </row>
    <row r="5241" spans="2:20" s="86" customFormat="1" ht="10.199999999999999">
      <c r="B5241" s="87"/>
      <c r="C5241" s="87"/>
      <c r="R5241" s="89"/>
      <c r="S5241" s="89"/>
      <c r="T5241" s="89"/>
    </row>
    <row r="5242" spans="2:20" s="86" customFormat="1" ht="10.199999999999999">
      <c r="B5242" s="87"/>
      <c r="C5242" s="87"/>
      <c r="R5242" s="89"/>
      <c r="S5242" s="89"/>
      <c r="T5242" s="89"/>
    </row>
    <row r="5243" spans="2:20" s="86" customFormat="1" ht="10.199999999999999">
      <c r="B5243" s="87"/>
      <c r="C5243" s="87"/>
      <c r="R5243" s="89"/>
      <c r="S5243" s="89"/>
      <c r="T5243" s="89"/>
    </row>
    <row r="5244" spans="2:20" s="86" customFormat="1" ht="10.199999999999999">
      <c r="B5244" s="87"/>
      <c r="C5244" s="87"/>
      <c r="R5244" s="89"/>
      <c r="S5244" s="89"/>
      <c r="T5244" s="89"/>
    </row>
    <row r="5245" spans="2:20" s="86" customFormat="1" ht="10.199999999999999">
      <c r="B5245" s="87"/>
      <c r="C5245" s="87"/>
      <c r="R5245" s="89"/>
      <c r="S5245" s="89"/>
      <c r="T5245" s="89"/>
    </row>
    <row r="5246" spans="2:20" s="86" customFormat="1" ht="10.199999999999999">
      <c r="B5246" s="87"/>
      <c r="C5246" s="87"/>
      <c r="R5246" s="89"/>
      <c r="S5246" s="89"/>
      <c r="T5246" s="89"/>
    </row>
    <row r="5247" spans="2:20" s="86" customFormat="1" ht="10.199999999999999">
      <c r="B5247" s="87"/>
      <c r="C5247" s="87"/>
      <c r="R5247" s="89"/>
      <c r="S5247" s="89"/>
      <c r="T5247" s="89"/>
    </row>
    <row r="5248" spans="2:20" s="86" customFormat="1" ht="10.199999999999999">
      <c r="B5248" s="87"/>
      <c r="C5248" s="87"/>
      <c r="R5248" s="89"/>
      <c r="S5248" s="89"/>
      <c r="T5248" s="89"/>
    </row>
    <row r="5249" spans="2:20" s="86" customFormat="1" ht="10.199999999999999">
      <c r="B5249" s="87"/>
      <c r="C5249" s="87"/>
      <c r="R5249" s="89"/>
      <c r="S5249" s="89"/>
      <c r="T5249" s="89"/>
    </row>
    <row r="5250" spans="2:20" s="86" customFormat="1" ht="10.199999999999999">
      <c r="B5250" s="87"/>
      <c r="C5250" s="87"/>
      <c r="R5250" s="89"/>
      <c r="S5250" s="89"/>
      <c r="T5250" s="89"/>
    </row>
    <row r="5251" spans="2:20" s="86" customFormat="1" ht="10.199999999999999">
      <c r="B5251" s="87"/>
      <c r="C5251" s="87"/>
      <c r="R5251" s="89"/>
      <c r="S5251" s="89"/>
      <c r="T5251" s="89"/>
    </row>
    <row r="5252" spans="2:20" s="86" customFormat="1" ht="10.199999999999999">
      <c r="B5252" s="87"/>
      <c r="C5252" s="87"/>
      <c r="R5252" s="89"/>
      <c r="S5252" s="89"/>
      <c r="T5252" s="89"/>
    </row>
    <row r="5253" spans="2:20" s="86" customFormat="1" ht="10.199999999999999">
      <c r="B5253" s="87"/>
      <c r="C5253" s="87"/>
      <c r="R5253" s="89"/>
      <c r="S5253" s="89"/>
      <c r="T5253" s="89"/>
    </row>
    <row r="5254" spans="2:20" s="86" customFormat="1" ht="10.199999999999999">
      <c r="B5254" s="87"/>
      <c r="C5254" s="87"/>
      <c r="R5254" s="89"/>
      <c r="S5254" s="89"/>
      <c r="T5254" s="89"/>
    </row>
    <row r="5255" spans="2:20" s="86" customFormat="1" ht="10.199999999999999">
      <c r="B5255" s="87"/>
      <c r="C5255" s="87"/>
      <c r="R5255" s="89"/>
      <c r="S5255" s="89"/>
      <c r="T5255" s="89"/>
    </row>
    <row r="5256" spans="2:20" s="86" customFormat="1" ht="10.199999999999999">
      <c r="B5256" s="87"/>
      <c r="C5256" s="87"/>
      <c r="R5256" s="89"/>
      <c r="S5256" s="89"/>
      <c r="T5256" s="89"/>
    </row>
    <row r="5257" spans="2:20" s="86" customFormat="1" ht="10.199999999999999">
      <c r="B5257" s="87"/>
      <c r="C5257" s="87"/>
      <c r="R5257" s="89"/>
      <c r="S5257" s="89"/>
      <c r="T5257" s="89"/>
    </row>
    <row r="5258" spans="2:20" s="86" customFormat="1" ht="10.199999999999999">
      <c r="B5258" s="87"/>
      <c r="C5258" s="87"/>
      <c r="R5258" s="89"/>
      <c r="S5258" s="89"/>
      <c r="T5258" s="89"/>
    </row>
    <row r="5259" spans="2:20" s="86" customFormat="1" ht="10.199999999999999">
      <c r="B5259" s="87"/>
      <c r="C5259" s="87"/>
      <c r="R5259" s="89"/>
      <c r="S5259" s="89"/>
      <c r="T5259" s="89"/>
    </row>
    <row r="5260" spans="2:20" s="86" customFormat="1" ht="10.199999999999999">
      <c r="B5260" s="87"/>
      <c r="C5260" s="87"/>
      <c r="R5260" s="89"/>
      <c r="S5260" s="89"/>
      <c r="T5260" s="89"/>
    </row>
    <row r="5261" spans="2:20" s="86" customFormat="1" ht="10.199999999999999">
      <c r="B5261" s="87"/>
      <c r="C5261" s="87"/>
      <c r="R5261" s="89"/>
      <c r="S5261" s="89"/>
      <c r="T5261" s="89"/>
    </row>
    <row r="5262" spans="2:20" s="86" customFormat="1" ht="10.199999999999999">
      <c r="B5262" s="87"/>
      <c r="C5262" s="87"/>
      <c r="R5262" s="89"/>
      <c r="S5262" s="89"/>
      <c r="T5262" s="89"/>
    </row>
    <row r="5263" spans="2:20" s="86" customFormat="1" ht="10.199999999999999">
      <c r="B5263" s="87"/>
      <c r="C5263" s="87"/>
      <c r="R5263" s="89"/>
      <c r="S5263" s="89"/>
      <c r="T5263" s="89"/>
    </row>
    <row r="5264" spans="2:20" s="86" customFormat="1" ht="10.199999999999999">
      <c r="B5264" s="87"/>
      <c r="C5264" s="87"/>
      <c r="R5264" s="89"/>
      <c r="S5264" s="89"/>
      <c r="T5264" s="89"/>
    </row>
    <row r="5265" spans="2:20" s="86" customFormat="1" ht="10.199999999999999">
      <c r="B5265" s="87"/>
      <c r="C5265" s="87"/>
      <c r="R5265" s="89"/>
      <c r="S5265" s="89"/>
      <c r="T5265" s="89"/>
    </row>
    <row r="5266" spans="2:20" s="86" customFormat="1" ht="10.199999999999999">
      <c r="B5266" s="87"/>
      <c r="C5266" s="87"/>
      <c r="R5266" s="89"/>
      <c r="S5266" s="89"/>
      <c r="T5266" s="89"/>
    </row>
    <row r="5267" spans="2:20" s="86" customFormat="1" ht="10.199999999999999">
      <c r="B5267" s="87"/>
      <c r="C5267" s="87"/>
      <c r="R5267" s="89"/>
      <c r="S5267" s="89"/>
      <c r="T5267" s="89"/>
    </row>
    <row r="5268" spans="2:20" s="86" customFormat="1" ht="10.199999999999999">
      <c r="B5268" s="87"/>
      <c r="C5268" s="87"/>
      <c r="R5268" s="89"/>
      <c r="S5268" s="89"/>
      <c r="T5268" s="89"/>
    </row>
    <row r="5269" spans="2:20" s="86" customFormat="1" ht="10.199999999999999">
      <c r="B5269" s="87"/>
      <c r="C5269" s="87"/>
      <c r="R5269" s="89"/>
      <c r="S5269" s="89"/>
      <c r="T5269" s="89"/>
    </row>
    <row r="5270" spans="2:20" s="86" customFormat="1" ht="10.199999999999999">
      <c r="B5270" s="87"/>
      <c r="C5270" s="87"/>
      <c r="R5270" s="89"/>
      <c r="S5270" s="89"/>
      <c r="T5270" s="89"/>
    </row>
    <row r="5271" spans="2:20" s="86" customFormat="1" ht="10.199999999999999">
      <c r="B5271" s="87"/>
      <c r="C5271" s="87"/>
      <c r="R5271" s="89"/>
      <c r="S5271" s="89"/>
      <c r="T5271" s="89"/>
    </row>
    <row r="5272" spans="2:20" s="86" customFormat="1" ht="10.199999999999999">
      <c r="B5272" s="87"/>
      <c r="C5272" s="87"/>
      <c r="R5272" s="89"/>
      <c r="S5272" s="89"/>
      <c r="T5272" s="89"/>
    </row>
    <row r="5273" spans="2:20" s="86" customFormat="1" ht="10.199999999999999">
      <c r="B5273" s="87"/>
      <c r="C5273" s="87"/>
      <c r="R5273" s="89"/>
      <c r="S5273" s="89"/>
      <c r="T5273" s="89"/>
    </row>
    <row r="5274" spans="2:20" s="86" customFormat="1" ht="10.199999999999999">
      <c r="B5274" s="87"/>
      <c r="C5274" s="87"/>
      <c r="R5274" s="89"/>
      <c r="S5274" s="89"/>
      <c r="T5274" s="89"/>
    </row>
    <row r="5275" spans="2:20" s="86" customFormat="1" ht="10.199999999999999">
      <c r="B5275" s="87"/>
      <c r="C5275" s="87"/>
      <c r="R5275" s="89"/>
      <c r="S5275" s="89"/>
      <c r="T5275" s="89"/>
    </row>
    <row r="5276" spans="2:20" s="86" customFormat="1" ht="10.199999999999999">
      <c r="B5276" s="87"/>
      <c r="C5276" s="87"/>
      <c r="R5276" s="89"/>
      <c r="S5276" s="89"/>
      <c r="T5276" s="89"/>
    </row>
    <row r="5277" spans="2:20" s="86" customFormat="1" ht="10.199999999999999">
      <c r="B5277" s="87"/>
      <c r="C5277" s="87"/>
      <c r="R5277" s="89"/>
      <c r="S5277" s="89"/>
      <c r="T5277" s="89"/>
    </row>
    <row r="5278" spans="2:20" s="86" customFormat="1" ht="10.199999999999999">
      <c r="B5278" s="87"/>
      <c r="C5278" s="87"/>
      <c r="R5278" s="89"/>
      <c r="S5278" s="89"/>
      <c r="T5278" s="89"/>
    </row>
    <row r="5279" spans="2:20" s="86" customFormat="1" ht="10.199999999999999">
      <c r="B5279" s="87"/>
      <c r="C5279" s="87"/>
      <c r="R5279" s="89"/>
      <c r="S5279" s="89"/>
      <c r="T5279" s="89"/>
    </row>
    <row r="5280" spans="2:20" s="86" customFormat="1" ht="10.199999999999999">
      <c r="B5280" s="87"/>
      <c r="C5280" s="87"/>
      <c r="R5280" s="89"/>
      <c r="S5280" s="89"/>
      <c r="T5280" s="89"/>
    </row>
    <row r="5281" spans="2:20" s="86" customFormat="1" ht="10.199999999999999">
      <c r="B5281" s="87"/>
      <c r="C5281" s="87"/>
      <c r="R5281" s="89"/>
      <c r="S5281" s="89"/>
      <c r="T5281" s="89"/>
    </row>
    <row r="5282" spans="2:20" s="86" customFormat="1" ht="10.199999999999999">
      <c r="B5282" s="87"/>
      <c r="C5282" s="87"/>
      <c r="R5282" s="89"/>
      <c r="S5282" s="89"/>
      <c r="T5282" s="89"/>
    </row>
    <row r="5283" spans="2:20" s="86" customFormat="1" ht="10.199999999999999">
      <c r="B5283" s="87"/>
      <c r="C5283" s="87"/>
      <c r="R5283" s="89"/>
      <c r="S5283" s="89"/>
      <c r="T5283" s="89"/>
    </row>
    <row r="5284" spans="2:20" s="86" customFormat="1" ht="10.199999999999999">
      <c r="B5284" s="87"/>
      <c r="C5284" s="87"/>
      <c r="R5284" s="89"/>
      <c r="S5284" s="89"/>
      <c r="T5284" s="89"/>
    </row>
    <row r="5285" spans="2:20" s="86" customFormat="1" ht="10.199999999999999">
      <c r="B5285" s="87"/>
      <c r="C5285" s="87"/>
      <c r="R5285" s="89"/>
      <c r="S5285" s="89"/>
      <c r="T5285" s="89"/>
    </row>
    <row r="5286" spans="2:20" s="86" customFormat="1" ht="10.199999999999999">
      <c r="B5286" s="87"/>
      <c r="C5286" s="87"/>
      <c r="R5286" s="89"/>
      <c r="S5286" s="89"/>
      <c r="T5286" s="89"/>
    </row>
    <row r="5287" spans="2:20" s="86" customFormat="1" ht="10.199999999999999">
      <c r="B5287" s="87"/>
      <c r="C5287" s="87"/>
      <c r="R5287" s="89"/>
      <c r="S5287" s="89"/>
      <c r="T5287" s="89"/>
    </row>
    <row r="5288" spans="2:20" s="86" customFormat="1" ht="10.199999999999999">
      <c r="B5288" s="87"/>
      <c r="C5288" s="87"/>
      <c r="R5288" s="89"/>
      <c r="S5288" s="89"/>
      <c r="T5288" s="89"/>
    </row>
    <row r="5289" spans="2:20" s="86" customFormat="1" ht="10.199999999999999">
      <c r="B5289" s="87"/>
      <c r="C5289" s="87"/>
      <c r="R5289" s="89"/>
      <c r="S5289" s="89"/>
      <c r="T5289" s="89"/>
    </row>
    <row r="5290" spans="2:20" s="86" customFormat="1" ht="10.199999999999999">
      <c r="B5290" s="87"/>
      <c r="C5290" s="87"/>
      <c r="R5290" s="89"/>
      <c r="S5290" s="89"/>
      <c r="T5290" s="89"/>
    </row>
    <row r="5291" spans="2:20" s="86" customFormat="1" ht="10.199999999999999">
      <c r="B5291" s="87"/>
      <c r="C5291" s="87"/>
      <c r="R5291" s="89"/>
      <c r="S5291" s="89"/>
      <c r="T5291" s="89"/>
    </row>
    <row r="5292" spans="2:20" s="86" customFormat="1" ht="10.199999999999999">
      <c r="B5292" s="87"/>
      <c r="C5292" s="87"/>
      <c r="R5292" s="89"/>
      <c r="S5292" s="89"/>
      <c r="T5292" s="89"/>
    </row>
    <row r="5293" spans="2:20" s="86" customFormat="1" ht="10.199999999999999">
      <c r="B5293" s="87"/>
      <c r="C5293" s="87"/>
      <c r="R5293" s="89"/>
      <c r="S5293" s="89"/>
      <c r="T5293" s="89"/>
    </row>
    <row r="5294" spans="2:20" s="86" customFormat="1" ht="10.199999999999999">
      <c r="B5294" s="87"/>
      <c r="C5294" s="87"/>
      <c r="R5294" s="89"/>
      <c r="S5294" s="89"/>
      <c r="T5294" s="89"/>
    </row>
    <row r="5295" spans="2:20" s="86" customFormat="1" ht="10.199999999999999">
      <c r="B5295" s="87"/>
      <c r="C5295" s="87"/>
      <c r="R5295" s="89"/>
      <c r="S5295" s="89"/>
      <c r="T5295" s="89"/>
    </row>
    <row r="5296" spans="2:20" s="86" customFormat="1" ht="10.199999999999999">
      <c r="B5296" s="87"/>
      <c r="C5296" s="87"/>
      <c r="R5296" s="89"/>
      <c r="S5296" s="89"/>
      <c r="T5296" s="89"/>
    </row>
    <row r="5297" spans="2:20" s="86" customFormat="1" ht="10.199999999999999">
      <c r="B5297" s="87"/>
      <c r="C5297" s="87"/>
      <c r="R5297" s="89"/>
      <c r="S5297" s="89"/>
      <c r="T5297" s="89"/>
    </row>
    <row r="5298" spans="2:20" s="86" customFormat="1" ht="10.199999999999999">
      <c r="B5298" s="87"/>
      <c r="C5298" s="87"/>
      <c r="R5298" s="89"/>
      <c r="S5298" s="89"/>
      <c r="T5298" s="89"/>
    </row>
    <row r="5299" spans="2:20" s="86" customFormat="1" ht="10.199999999999999">
      <c r="B5299" s="87"/>
      <c r="C5299" s="87"/>
      <c r="R5299" s="89"/>
      <c r="S5299" s="89"/>
      <c r="T5299" s="89"/>
    </row>
    <row r="5300" spans="2:20" s="86" customFormat="1" ht="10.199999999999999">
      <c r="B5300" s="87"/>
      <c r="C5300" s="87"/>
      <c r="R5300" s="89"/>
      <c r="S5300" s="89"/>
      <c r="T5300" s="89"/>
    </row>
    <row r="5301" spans="2:20" s="86" customFormat="1" ht="10.199999999999999">
      <c r="B5301" s="87"/>
      <c r="C5301" s="87"/>
      <c r="R5301" s="89"/>
      <c r="S5301" s="89"/>
      <c r="T5301" s="89"/>
    </row>
    <row r="5302" spans="2:20" s="86" customFormat="1" ht="10.199999999999999">
      <c r="B5302" s="87"/>
      <c r="C5302" s="87"/>
      <c r="R5302" s="89"/>
      <c r="S5302" s="89"/>
      <c r="T5302" s="89"/>
    </row>
    <row r="5303" spans="2:20" s="86" customFormat="1" ht="10.199999999999999">
      <c r="B5303" s="87"/>
      <c r="C5303" s="87"/>
      <c r="R5303" s="89"/>
      <c r="S5303" s="89"/>
      <c r="T5303" s="89"/>
    </row>
    <row r="5304" spans="2:20" s="86" customFormat="1" ht="10.199999999999999">
      <c r="B5304" s="87"/>
      <c r="C5304" s="87"/>
      <c r="R5304" s="89"/>
      <c r="S5304" s="89"/>
      <c r="T5304" s="89"/>
    </row>
    <row r="5305" spans="2:20" s="86" customFormat="1" ht="10.199999999999999">
      <c r="B5305" s="87"/>
      <c r="C5305" s="87"/>
      <c r="R5305" s="89"/>
      <c r="S5305" s="89"/>
      <c r="T5305" s="89"/>
    </row>
    <row r="5306" spans="2:20" s="86" customFormat="1" ht="10.199999999999999">
      <c r="B5306" s="87"/>
      <c r="C5306" s="87"/>
      <c r="R5306" s="89"/>
      <c r="S5306" s="89"/>
      <c r="T5306" s="89"/>
    </row>
    <row r="5307" spans="2:20" s="86" customFormat="1" ht="10.199999999999999">
      <c r="B5307" s="87"/>
      <c r="C5307" s="87"/>
      <c r="R5307" s="89"/>
      <c r="S5307" s="89"/>
      <c r="T5307" s="89"/>
    </row>
    <row r="5308" spans="2:20" s="86" customFormat="1" ht="10.199999999999999">
      <c r="B5308" s="87"/>
      <c r="C5308" s="87"/>
      <c r="R5308" s="89"/>
      <c r="S5308" s="89"/>
      <c r="T5308" s="89"/>
    </row>
    <row r="5309" spans="2:20" s="86" customFormat="1" ht="10.199999999999999">
      <c r="B5309" s="87"/>
      <c r="C5309" s="87"/>
      <c r="R5309" s="89"/>
      <c r="S5309" s="89"/>
      <c r="T5309" s="89"/>
    </row>
    <row r="5310" spans="2:20" s="86" customFormat="1" ht="10.199999999999999">
      <c r="B5310" s="87"/>
      <c r="C5310" s="87"/>
      <c r="R5310" s="89"/>
      <c r="S5310" s="89"/>
      <c r="T5310" s="89"/>
    </row>
    <row r="5311" spans="2:20" s="86" customFormat="1" ht="10.199999999999999">
      <c r="B5311" s="87"/>
      <c r="C5311" s="87"/>
      <c r="R5311" s="89"/>
      <c r="S5311" s="89"/>
      <c r="T5311" s="89"/>
    </row>
    <row r="5312" spans="2:20" s="86" customFormat="1" ht="10.199999999999999">
      <c r="B5312" s="87"/>
      <c r="C5312" s="87"/>
      <c r="R5312" s="89"/>
      <c r="S5312" s="89"/>
      <c r="T5312" s="89"/>
    </row>
    <row r="5313" spans="2:20" s="86" customFormat="1" ht="10.199999999999999">
      <c r="B5313" s="87"/>
      <c r="C5313" s="87"/>
      <c r="R5313" s="89"/>
      <c r="S5313" s="89"/>
      <c r="T5313" s="89"/>
    </row>
    <row r="5314" spans="2:20" s="86" customFormat="1" ht="10.199999999999999">
      <c r="B5314" s="87"/>
      <c r="C5314" s="87"/>
      <c r="R5314" s="89"/>
      <c r="S5314" s="89"/>
      <c r="T5314" s="89"/>
    </row>
    <row r="5315" spans="2:20" s="86" customFormat="1" ht="10.199999999999999">
      <c r="B5315" s="87"/>
      <c r="C5315" s="87"/>
      <c r="R5315" s="89"/>
      <c r="S5315" s="89"/>
      <c r="T5315" s="89"/>
    </row>
    <row r="5316" spans="2:20" s="86" customFormat="1" ht="10.199999999999999">
      <c r="B5316" s="87"/>
      <c r="C5316" s="87"/>
      <c r="R5316" s="89"/>
      <c r="S5316" s="89"/>
      <c r="T5316" s="89"/>
    </row>
    <row r="5317" spans="2:20" s="86" customFormat="1" ht="10.199999999999999">
      <c r="B5317" s="87"/>
      <c r="C5317" s="87"/>
      <c r="R5317" s="89"/>
      <c r="S5317" s="89"/>
      <c r="T5317" s="89"/>
    </row>
    <row r="5318" spans="2:20" s="86" customFormat="1" ht="10.199999999999999">
      <c r="B5318" s="87"/>
      <c r="C5318" s="87"/>
      <c r="R5318" s="89"/>
      <c r="S5318" s="89"/>
      <c r="T5318" s="89"/>
    </row>
    <row r="5319" spans="2:20" s="86" customFormat="1" ht="10.199999999999999">
      <c r="B5319" s="87"/>
      <c r="C5319" s="87"/>
      <c r="R5319" s="89"/>
      <c r="S5319" s="89"/>
      <c r="T5319" s="89"/>
    </row>
    <row r="5320" spans="2:20" s="86" customFormat="1" ht="10.199999999999999">
      <c r="B5320" s="87"/>
      <c r="C5320" s="87"/>
      <c r="R5320" s="89"/>
      <c r="S5320" s="89"/>
      <c r="T5320" s="89"/>
    </row>
    <row r="5321" spans="2:20" s="86" customFormat="1" ht="10.199999999999999">
      <c r="B5321" s="87"/>
      <c r="C5321" s="87"/>
      <c r="R5321" s="89"/>
      <c r="S5321" s="89"/>
      <c r="T5321" s="89"/>
    </row>
    <row r="5322" spans="2:20" s="86" customFormat="1" ht="10.199999999999999">
      <c r="B5322" s="87"/>
      <c r="C5322" s="87"/>
      <c r="R5322" s="89"/>
      <c r="S5322" s="89"/>
      <c r="T5322" s="89"/>
    </row>
    <row r="5323" spans="2:20" s="86" customFormat="1" ht="10.199999999999999">
      <c r="B5323" s="87"/>
      <c r="C5323" s="87"/>
      <c r="R5323" s="89"/>
      <c r="S5323" s="89"/>
      <c r="T5323" s="89"/>
    </row>
    <row r="5324" spans="2:20" s="86" customFormat="1" ht="10.199999999999999">
      <c r="B5324" s="87"/>
      <c r="C5324" s="87"/>
      <c r="R5324" s="89"/>
      <c r="S5324" s="89"/>
      <c r="T5324" s="89"/>
    </row>
    <row r="5325" spans="2:20" s="86" customFormat="1" ht="10.199999999999999">
      <c r="B5325" s="87"/>
      <c r="C5325" s="87"/>
      <c r="R5325" s="89"/>
      <c r="S5325" s="89"/>
      <c r="T5325" s="89"/>
    </row>
    <row r="5326" spans="2:20" s="86" customFormat="1" ht="10.199999999999999">
      <c r="B5326" s="87"/>
      <c r="C5326" s="87"/>
      <c r="R5326" s="89"/>
      <c r="S5326" s="89"/>
      <c r="T5326" s="89"/>
    </row>
    <row r="5327" spans="2:20" s="86" customFormat="1" ht="10.199999999999999">
      <c r="B5327" s="87"/>
      <c r="C5327" s="87"/>
      <c r="R5327" s="89"/>
      <c r="S5327" s="89"/>
      <c r="T5327" s="89"/>
    </row>
    <row r="5328" spans="2:20" s="86" customFormat="1" ht="10.199999999999999">
      <c r="B5328" s="87"/>
      <c r="C5328" s="87"/>
      <c r="R5328" s="89"/>
      <c r="S5328" s="89"/>
      <c r="T5328" s="89"/>
    </row>
    <row r="5329" spans="2:20" s="86" customFormat="1" ht="10.199999999999999">
      <c r="B5329" s="87"/>
      <c r="C5329" s="87"/>
      <c r="R5329" s="89"/>
      <c r="S5329" s="89"/>
      <c r="T5329" s="89"/>
    </row>
    <row r="5330" spans="2:20" s="86" customFormat="1" ht="10.199999999999999">
      <c r="B5330" s="87"/>
      <c r="C5330" s="87"/>
      <c r="R5330" s="89"/>
      <c r="S5330" s="89"/>
      <c r="T5330" s="89"/>
    </row>
    <row r="5331" spans="2:20" s="86" customFormat="1" ht="10.199999999999999">
      <c r="B5331" s="87"/>
      <c r="C5331" s="87"/>
      <c r="R5331" s="89"/>
      <c r="S5331" s="89"/>
      <c r="T5331" s="89"/>
    </row>
    <row r="5332" spans="2:20" s="86" customFormat="1" ht="10.199999999999999">
      <c r="B5332" s="87"/>
      <c r="C5332" s="87"/>
      <c r="R5332" s="89"/>
      <c r="S5332" s="89"/>
      <c r="T5332" s="89"/>
    </row>
    <row r="5333" spans="2:20" s="86" customFormat="1" ht="10.199999999999999">
      <c r="B5333" s="87"/>
      <c r="C5333" s="87"/>
      <c r="R5333" s="89"/>
      <c r="S5333" s="89"/>
      <c r="T5333" s="89"/>
    </row>
    <row r="5334" spans="2:20" s="86" customFormat="1" ht="10.199999999999999">
      <c r="B5334" s="87"/>
      <c r="C5334" s="87"/>
      <c r="R5334" s="89"/>
      <c r="S5334" s="89"/>
      <c r="T5334" s="89"/>
    </row>
    <row r="5335" spans="2:20" s="86" customFormat="1" ht="10.199999999999999">
      <c r="B5335" s="87"/>
      <c r="C5335" s="87"/>
      <c r="R5335" s="89"/>
      <c r="S5335" s="89"/>
      <c r="T5335" s="89"/>
    </row>
    <row r="5336" spans="2:20" s="86" customFormat="1" ht="10.199999999999999">
      <c r="B5336" s="87"/>
      <c r="C5336" s="87"/>
      <c r="R5336" s="89"/>
      <c r="S5336" s="89"/>
      <c r="T5336" s="89"/>
    </row>
    <row r="5337" spans="2:20" s="86" customFormat="1" ht="10.199999999999999">
      <c r="B5337" s="87"/>
      <c r="C5337" s="87"/>
      <c r="R5337" s="89"/>
      <c r="S5337" s="89"/>
      <c r="T5337" s="89"/>
    </row>
    <row r="5338" spans="2:20" s="86" customFormat="1" ht="10.199999999999999">
      <c r="B5338" s="87"/>
      <c r="C5338" s="87"/>
      <c r="R5338" s="89"/>
      <c r="S5338" s="89"/>
      <c r="T5338" s="89"/>
    </row>
    <row r="5339" spans="2:20" s="86" customFormat="1" ht="10.199999999999999">
      <c r="B5339" s="87"/>
      <c r="C5339" s="87"/>
      <c r="R5339" s="89"/>
      <c r="S5339" s="89"/>
      <c r="T5339" s="89"/>
    </row>
    <row r="5340" spans="2:20" s="86" customFormat="1" ht="10.199999999999999">
      <c r="B5340" s="87"/>
      <c r="C5340" s="87"/>
      <c r="R5340" s="89"/>
      <c r="S5340" s="89"/>
      <c r="T5340" s="89"/>
    </row>
    <row r="5341" spans="2:20" s="86" customFormat="1" ht="10.199999999999999">
      <c r="B5341" s="87"/>
      <c r="C5341" s="87"/>
      <c r="R5341" s="89"/>
      <c r="S5341" s="89"/>
      <c r="T5341" s="89"/>
    </row>
    <row r="5342" spans="2:20" s="86" customFormat="1" ht="10.199999999999999">
      <c r="B5342" s="87"/>
      <c r="C5342" s="87"/>
      <c r="R5342" s="89"/>
      <c r="S5342" s="89"/>
      <c r="T5342" s="89"/>
    </row>
    <row r="5343" spans="2:20" s="86" customFormat="1" ht="10.199999999999999">
      <c r="B5343" s="87"/>
      <c r="C5343" s="87"/>
      <c r="R5343" s="89"/>
      <c r="S5343" s="89"/>
      <c r="T5343" s="89"/>
    </row>
    <row r="5344" spans="2:20" s="86" customFormat="1" ht="10.199999999999999">
      <c r="B5344" s="87"/>
      <c r="C5344" s="87"/>
      <c r="R5344" s="89"/>
      <c r="S5344" s="89"/>
      <c r="T5344" s="89"/>
    </row>
    <row r="5345" spans="2:20" s="86" customFormat="1" ht="10.199999999999999">
      <c r="B5345" s="87"/>
      <c r="C5345" s="87"/>
      <c r="R5345" s="89"/>
      <c r="S5345" s="89"/>
      <c r="T5345" s="89"/>
    </row>
    <row r="5346" spans="2:20" s="86" customFormat="1" ht="10.199999999999999">
      <c r="B5346" s="87"/>
      <c r="C5346" s="87"/>
      <c r="R5346" s="89"/>
      <c r="S5346" s="89"/>
      <c r="T5346" s="89"/>
    </row>
    <row r="5347" spans="2:20" s="86" customFormat="1" ht="10.199999999999999">
      <c r="B5347" s="87"/>
      <c r="C5347" s="87"/>
      <c r="R5347" s="89"/>
      <c r="S5347" s="89"/>
      <c r="T5347" s="89"/>
    </row>
    <row r="5348" spans="2:20" s="86" customFormat="1" ht="10.199999999999999">
      <c r="B5348" s="87"/>
      <c r="C5348" s="87"/>
      <c r="R5348" s="89"/>
      <c r="S5348" s="89"/>
      <c r="T5348" s="89"/>
    </row>
    <row r="5349" spans="2:20" s="86" customFormat="1" ht="10.199999999999999">
      <c r="B5349" s="87"/>
      <c r="C5349" s="87"/>
      <c r="R5349" s="89"/>
      <c r="S5349" s="89"/>
      <c r="T5349" s="89"/>
    </row>
    <row r="5350" spans="2:20" s="86" customFormat="1" ht="10.199999999999999">
      <c r="B5350" s="87"/>
      <c r="C5350" s="87"/>
      <c r="R5350" s="89"/>
      <c r="S5350" s="89"/>
      <c r="T5350" s="89"/>
    </row>
    <row r="5351" spans="2:20" s="86" customFormat="1" ht="10.199999999999999">
      <c r="B5351" s="87"/>
      <c r="C5351" s="87"/>
      <c r="R5351" s="89"/>
      <c r="S5351" s="89"/>
      <c r="T5351" s="89"/>
    </row>
    <row r="5352" spans="2:20" s="86" customFormat="1" ht="10.199999999999999">
      <c r="B5352" s="87"/>
      <c r="C5352" s="87"/>
      <c r="R5352" s="89"/>
      <c r="S5352" s="89"/>
      <c r="T5352" s="89"/>
    </row>
    <row r="5353" spans="2:20" s="86" customFormat="1" ht="10.199999999999999">
      <c r="B5353" s="87"/>
      <c r="C5353" s="87"/>
      <c r="R5353" s="89"/>
      <c r="S5353" s="89"/>
      <c r="T5353" s="89"/>
    </row>
    <row r="5354" spans="2:20" s="86" customFormat="1" ht="10.199999999999999">
      <c r="B5354" s="87"/>
      <c r="C5354" s="87"/>
      <c r="R5354" s="89"/>
      <c r="S5354" s="89"/>
      <c r="T5354" s="89"/>
    </row>
    <row r="5355" spans="2:20" s="86" customFormat="1" ht="10.199999999999999">
      <c r="B5355" s="87"/>
      <c r="C5355" s="87"/>
      <c r="R5355" s="89"/>
      <c r="S5355" s="89"/>
      <c r="T5355" s="89"/>
    </row>
    <row r="5356" spans="2:20" s="86" customFormat="1" ht="10.199999999999999">
      <c r="B5356" s="87"/>
      <c r="C5356" s="87"/>
      <c r="R5356" s="89"/>
      <c r="S5356" s="89"/>
      <c r="T5356" s="89"/>
    </row>
    <row r="5357" spans="2:20" s="86" customFormat="1" ht="10.199999999999999">
      <c r="B5357" s="87"/>
      <c r="C5357" s="87"/>
      <c r="R5357" s="89"/>
      <c r="S5357" s="89"/>
      <c r="T5357" s="89"/>
    </row>
    <row r="5358" spans="2:20" s="86" customFormat="1" ht="10.199999999999999">
      <c r="B5358" s="87"/>
      <c r="C5358" s="87"/>
      <c r="R5358" s="89"/>
      <c r="S5358" s="89"/>
      <c r="T5358" s="89"/>
    </row>
    <row r="5359" spans="2:20" s="86" customFormat="1" ht="10.199999999999999">
      <c r="B5359" s="87"/>
      <c r="C5359" s="87"/>
      <c r="R5359" s="89"/>
      <c r="S5359" s="89"/>
      <c r="T5359" s="89"/>
    </row>
    <row r="5360" spans="2:20" s="86" customFormat="1" ht="10.199999999999999">
      <c r="B5360" s="87"/>
      <c r="C5360" s="87"/>
      <c r="R5360" s="89"/>
      <c r="S5360" s="89"/>
      <c r="T5360" s="89"/>
    </row>
    <row r="5361" spans="2:20" s="86" customFormat="1" ht="10.199999999999999">
      <c r="B5361" s="87"/>
      <c r="C5361" s="87"/>
      <c r="R5361" s="89"/>
      <c r="S5361" s="89"/>
      <c r="T5361" s="89"/>
    </row>
    <row r="5362" spans="2:20" s="86" customFormat="1" ht="10.199999999999999">
      <c r="B5362" s="87"/>
      <c r="C5362" s="87"/>
      <c r="R5362" s="89"/>
      <c r="S5362" s="89"/>
      <c r="T5362" s="89"/>
    </row>
    <row r="5363" spans="2:20" s="86" customFormat="1" ht="10.199999999999999">
      <c r="B5363" s="87"/>
      <c r="C5363" s="87"/>
      <c r="R5363" s="89"/>
      <c r="S5363" s="89"/>
      <c r="T5363" s="89"/>
    </row>
    <row r="5364" spans="2:20" s="86" customFormat="1" ht="10.199999999999999">
      <c r="B5364" s="87"/>
      <c r="C5364" s="87"/>
      <c r="R5364" s="89"/>
      <c r="S5364" s="89"/>
      <c r="T5364" s="89"/>
    </row>
    <row r="5365" spans="2:20" s="86" customFormat="1" ht="10.199999999999999">
      <c r="B5365" s="87"/>
      <c r="C5365" s="87"/>
      <c r="R5365" s="89"/>
      <c r="S5365" s="89"/>
      <c r="T5365" s="89"/>
    </row>
    <row r="5366" spans="2:20" s="86" customFormat="1" ht="10.199999999999999">
      <c r="B5366" s="87"/>
      <c r="C5366" s="87"/>
      <c r="R5366" s="89"/>
      <c r="S5366" s="89"/>
      <c r="T5366" s="89"/>
    </row>
    <row r="5367" spans="2:20" s="86" customFormat="1" ht="10.199999999999999">
      <c r="B5367" s="87"/>
      <c r="C5367" s="87"/>
      <c r="R5367" s="89"/>
      <c r="S5367" s="89"/>
      <c r="T5367" s="89"/>
    </row>
    <row r="5368" spans="2:20" s="86" customFormat="1" ht="10.199999999999999">
      <c r="B5368" s="87"/>
      <c r="C5368" s="87"/>
      <c r="R5368" s="89"/>
      <c r="S5368" s="89"/>
      <c r="T5368" s="89"/>
    </row>
    <row r="5369" spans="2:20" s="86" customFormat="1" ht="10.199999999999999">
      <c r="B5369" s="87"/>
      <c r="C5369" s="87"/>
      <c r="R5369" s="89"/>
      <c r="S5369" s="89"/>
      <c r="T5369" s="89"/>
    </row>
    <row r="5370" spans="2:20" s="86" customFormat="1" ht="10.199999999999999">
      <c r="B5370" s="87"/>
      <c r="C5370" s="87"/>
      <c r="R5370" s="89"/>
      <c r="S5370" s="89"/>
      <c r="T5370" s="89"/>
    </row>
    <row r="5371" spans="2:20" s="86" customFormat="1" ht="10.199999999999999">
      <c r="B5371" s="87"/>
      <c r="C5371" s="87"/>
      <c r="R5371" s="89"/>
      <c r="S5371" s="89"/>
      <c r="T5371" s="89"/>
    </row>
    <row r="5372" spans="2:20" s="86" customFormat="1" ht="10.199999999999999">
      <c r="B5372" s="87"/>
      <c r="C5372" s="87"/>
      <c r="R5372" s="89"/>
      <c r="S5372" s="89"/>
      <c r="T5372" s="89"/>
    </row>
    <row r="5373" spans="2:20" s="86" customFormat="1" ht="10.199999999999999">
      <c r="B5373" s="87"/>
      <c r="C5373" s="87"/>
      <c r="R5373" s="89"/>
      <c r="S5373" s="89"/>
      <c r="T5373" s="89"/>
    </row>
    <row r="5374" spans="2:20" s="86" customFormat="1" ht="10.199999999999999">
      <c r="B5374" s="87"/>
      <c r="C5374" s="87"/>
      <c r="R5374" s="89"/>
      <c r="S5374" s="89"/>
      <c r="T5374" s="89"/>
    </row>
    <row r="5375" spans="2:20" s="86" customFormat="1" ht="10.199999999999999">
      <c r="B5375" s="87"/>
      <c r="C5375" s="87"/>
      <c r="R5375" s="89"/>
      <c r="S5375" s="89"/>
      <c r="T5375" s="89"/>
    </row>
    <row r="5376" spans="2:20" s="86" customFormat="1" ht="10.199999999999999">
      <c r="B5376" s="87"/>
      <c r="C5376" s="87"/>
      <c r="R5376" s="89"/>
      <c r="S5376" s="89"/>
      <c r="T5376" s="89"/>
    </row>
    <row r="5377" spans="2:20" s="86" customFormat="1" ht="10.199999999999999">
      <c r="B5377" s="87"/>
      <c r="C5377" s="87"/>
      <c r="R5377" s="89"/>
      <c r="S5377" s="89"/>
      <c r="T5377" s="89"/>
    </row>
    <row r="5378" spans="2:20" s="86" customFormat="1" ht="10.199999999999999">
      <c r="B5378" s="87"/>
      <c r="C5378" s="87"/>
      <c r="R5378" s="89"/>
      <c r="S5378" s="89"/>
      <c r="T5378" s="89"/>
    </row>
    <row r="5379" spans="2:20" s="86" customFormat="1" ht="10.199999999999999">
      <c r="B5379" s="87"/>
      <c r="C5379" s="87"/>
      <c r="R5379" s="89"/>
      <c r="S5379" s="89"/>
      <c r="T5379" s="89"/>
    </row>
    <row r="5380" spans="2:20" s="86" customFormat="1" ht="10.199999999999999">
      <c r="B5380" s="87"/>
      <c r="C5380" s="87"/>
      <c r="R5380" s="89"/>
      <c r="S5380" s="89"/>
      <c r="T5380" s="89"/>
    </row>
    <row r="5381" spans="2:20" s="86" customFormat="1" ht="10.199999999999999">
      <c r="B5381" s="87"/>
      <c r="C5381" s="87"/>
      <c r="R5381" s="89"/>
      <c r="S5381" s="89"/>
      <c r="T5381" s="89"/>
    </row>
    <row r="5382" spans="2:20" s="86" customFormat="1" ht="10.199999999999999">
      <c r="B5382" s="87"/>
      <c r="C5382" s="87"/>
      <c r="R5382" s="89"/>
      <c r="S5382" s="89"/>
      <c r="T5382" s="89"/>
    </row>
    <row r="5383" spans="2:20" s="86" customFormat="1" ht="10.199999999999999">
      <c r="B5383" s="87"/>
      <c r="C5383" s="87"/>
      <c r="R5383" s="89"/>
      <c r="S5383" s="89"/>
      <c r="T5383" s="89"/>
    </row>
    <row r="5384" spans="2:20" s="86" customFormat="1" ht="10.199999999999999">
      <c r="B5384" s="87"/>
      <c r="C5384" s="87"/>
      <c r="R5384" s="89"/>
      <c r="S5384" s="89"/>
      <c r="T5384" s="89"/>
    </row>
    <row r="5385" spans="2:20" s="86" customFormat="1" ht="10.199999999999999">
      <c r="B5385" s="87"/>
      <c r="C5385" s="87"/>
      <c r="R5385" s="89"/>
      <c r="S5385" s="89"/>
      <c r="T5385" s="89"/>
    </row>
    <row r="5386" spans="2:20" s="86" customFormat="1" ht="10.199999999999999">
      <c r="B5386" s="87"/>
      <c r="C5386" s="87"/>
      <c r="R5386" s="89"/>
      <c r="S5386" s="89"/>
      <c r="T5386" s="89"/>
    </row>
    <row r="5387" spans="2:20" s="86" customFormat="1" ht="10.199999999999999">
      <c r="B5387" s="87"/>
      <c r="C5387" s="87"/>
      <c r="R5387" s="89"/>
      <c r="S5387" s="89"/>
      <c r="T5387" s="89"/>
    </row>
    <row r="5388" spans="2:20" s="86" customFormat="1" ht="10.199999999999999">
      <c r="B5388" s="87"/>
      <c r="C5388" s="87"/>
      <c r="R5388" s="89"/>
      <c r="S5388" s="89"/>
      <c r="T5388" s="89"/>
    </row>
    <row r="5389" spans="2:20" s="86" customFormat="1" ht="10.199999999999999">
      <c r="B5389" s="87"/>
      <c r="C5389" s="87"/>
      <c r="R5389" s="89"/>
      <c r="S5389" s="89"/>
      <c r="T5389" s="89"/>
    </row>
    <row r="5390" spans="2:20" s="86" customFormat="1" ht="10.199999999999999">
      <c r="B5390" s="87"/>
      <c r="C5390" s="87"/>
      <c r="R5390" s="89"/>
      <c r="S5390" s="89"/>
      <c r="T5390" s="89"/>
    </row>
    <row r="5391" spans="2:20" s="86" customFormat="1" ht="10.199999999999999">
      <c r="B5391" s="87"/>
      <c r="C5391" s="87"/>
      <c r="R5391" s="89"/>
      <c r="S5391" s="89"/>
      <c r="T5391" s="89"/>
    </row>
    <row r="5392" spans="2:20" s="86" customFormat="1" ht="10.199999999999999">
      <c r="B5392" s="87"/>
      <c r="C5392" s="87"/>
      <c r="R5392" s="89"/>
      <c r="S5392" s="89"/>
      <c r="T5392" s="89"/>
    </row>
    <row r="5393" spans="2:20" s="86" customFormat="1" ht="10.199999999999999">
      <c r="B5393" s="87"/>
      <c r="C5393" s="87"/>
      <c r="R5393" s="89"/>
      <c r="S5393" s="89"/>
      <c r="T5393" s="89"/>
    </row>
    <row r="5394" spans="2:20" s="86" customFormat="1" ht="10.199999999999999">
      <c r="B5394" s="87"/>
      <c r="C5394" s="87"/>
      <c r="R5394" s="89"/>
      <c r="S5394" s="89"/>
      <c r="T5394" s="89"/>
    </row>
    <row r="5395" spans="2:20" s="86" customFormat="1" ht="10.199999999999999">
      <c r="B5395" s="87"/>
      <c r="C5395" s="87"/>
      <c r="R5395" s="89"/>
      <c r="S5395" s="89"/>
      <c r="T5395" s="89"/>
    </row>
    <row r="5396" spans="2:20" s="86" customFormat="1" ht="10.199999999999999">
      <c r="B5396" s="87"/>
      <c r="C5396" s="87"/>
      <c r="R5396" s="89"/>
      <c r="S5396" s="89"/>
      <c r="T5396" s="89"/>
    </row>
    <row r="5397" spans="2:20" s="86" customFormat="1" ht="10.199999999999999">
      <c r="B5397" s="87"/>
      <c r="C5397" s="87"/>
      <c r="R5397" s="89"/>
      <c r="S5397" s="89"/>
      <c r="T5397" s="89"/>
    </row>
    <row r="5398" spans="2:20" s="86" customFormat="1" ht="10.199999999999999">
      <c r="B5398" s="87"/>
      <c r="C5398" s="87"/>
      <c r="R5398" s="89"/>
      <c r="S5398" s="89"/>
      <c r="T5398" s="89"/>
    </row>
    <row r="5399" spans="2:20" s="86" customFormat="1" ht="10.199999999999999">
      <c r="B5399" s="87"/>
      <c r="C5399" s="87"/>
      <c r="R5399" s="89"/>
      <c r="S5399" s="89"/>
      <c r="T5399" s="89"/>
    </row>
    <row r="5400" spans="2:20" s="86" customFormat="1" ht="10.199999999999999">
      <c r="B5400" s="87"/>
      <c r="C5400" s="87"/>
      <c r="R5400" s="89"/>
      <c r="S5400" s="89"/>
      <c r="T5400" s="89"/>
    </row>
    <row r="5401" spans="2:20" s="86" customFormat="1" ht="10.199999999999999">
      <c r="B5401" s="87"/>
      <c r="C5401" s="87"/>
      <c r="R5401" s="89"/>
      <c r="S5401" s="89"/>
      <c r="T5401" s="89"/>
    </row>
    <row r="5402" spans="2:20" s="86" customFormat="1" ht="10.199999999999999">
      <c r="B5402" s="87"/>
      <c r="C5402" s="87"/>
      <c r="R5402" s="89"/>
      <c r="S5402" s="89"/>
      <c r="T5402" s="89"/>
    </row>
    <row r="5403" spans="2:20" s="86" customFormat="1" ht="10.199999999999999">
      <c r="B5403" s="87"/>
      <c r="C5403" s="87"/>
      <c r="R5403" s="89"/>
      <c r="S5403" s="89"/>
      <c r="T5403" s="89"/>
    </row>
    <row r="5404" spans="2:20" s="86" customFormat="1" ht="10.199999999999999">
      <c r="B5404" s="87"/>
      <c r="C5404" s="87"/>
      <c r="R5404" s="89"/>
      <c r="S5404" s="89"/>
      <c r="T5404" s="89"/>
    </row>
    <row r="5405" spans="2:20" s="86" customFormat="1" ht="10.199999999999999">
      <c r="B5405" s="87"/>
      <c r="C5405" s="87"/>
      <c r="R5405" s="89"/>
      <c r="S5405" s="89"/>
      <c r="T5405" s="89"/>
    </row>
    <row r="5406" spans="2:20" s="86" customFormat="1" ht="10.199999999999999">
      <c r="B5406" s="87"/>
      <c r="C5406" s="87"/>
      <c r="R5406" s="89"/>
      <c r="S5406" s="89"/>
      <c r="T5406" s="89"/>
    </row>
    <row r="5407" spans="2:20" s="86" customFormat="1" ht="10.199999999999999">
      <c r="B5407" s="87"/>
      <c r="C5407" s="87"/>
      <c r="R5407" s="89"/>
      <c r="S5407" s="89"/>
      <c r="T5407" s="89"/>
    </row>
    <row r="5408" spans="2:20" s="86" customFormat="1" ht="10.199999999999999">
      <c r="B5408" s="87"/>
      <c r="C5408" s="87"/>
      <c r="R5408" s="89"/>
      <c r="S5408" s="89"/>
      <c r="T5408" s="89"/>
    </row>
    <row r="5409" spans="2:20" s="86" customFormat="1" ht="10.199999999999999">
      <c r="B5409" s="87"/>
      <c r="C5409" s="87"/>
      <c r="R5409" s="89"/>
      <c r="S5409" s="89"/>
      <c r="T5409" s="89"/>
    </row>
    <row r="5410" spans="2:20" s="86" customFormat="1" ht="10.199999999999999">
      <c r="B5410" s="87"/>
      <c r="C5410" s="87"/>
      <c r="R5410" s="89"/>
      <c r="S5410" s="89"/>
      <c r="T5410" s="89"/>
    </row>
    <row r="5411" spans="2:20" s="86" customFormat="1" ht="10.199999999999999">
      <c r="B5411" s="87"/>
      <c r="C5411" s="87"/>
      <c r="R5411" s="89"/>
      <c r="S5411" s="89"/>
      <c r="T5411" s="89"/>
    </row>
    <row r="5412" spans="2:20" s="86" customFormat="1" ht="10.199999999999999">
      <c r="B5412" s="87"/>
      <c r="C5412" s="87"/>
      <c r="R5412" s="89"/>
      <c r="S5412" s="89"/>
      <c r="T5412" s="89"/>
    </row>
    <row r="5413" spans="2:20" s="86" customFormat="1" ht="10.199999999999999">
      <c r="B5413" s="87"/>
      <c r="C5413" s="87"/>
      <c r="R5413" s="89"/>
      <c r="S5413" s="89"/>
      <c r="T5413" s="89"/>
    </row>
    <row r="5414" spans="2:20" s="86" customFormat="1" ht="10.199999999999999">
      <c r="B5414" s="87"/>
      <c r="C5414" s="87"/>
      <c r="R5414" s="89"/>
      <c r="S5414" s="89"/>
      <c r="T5414" s="89"/>
    </row>
    <row r="5415" spans="2:20" s="86" customFormat="1" ht="10.199999999999999">
      <c r="B5415" s="87"/>
      <c r="C5415" s="87"/>
      <c r="R5415" s="89"/>
      <c r="S5415" s="89"/>
      <c r="T5415" s="89"/>
    </row>
    <row r="5416" spans="2:20" s="86" customFormat="1" ht="10.199999999999999">
      <c r="B5416" s="87"/>
      <c r="C5416" s="87"/>
      <c r="R5416" s="89"/>
      <c r="S5416" s="89"/>
      <c r="T5416" s="89"/>
    </row>
    <row r="5417" spans="2:20" s="86" customFormat="1" ht="10.199999999999999">
      <c r="B5417" s="87"/>
      <c r="C5417" s="87"/>
      <c r="R5417" s="89"/>
      <c r="S5417" s="89"/>
      <c r="T5417" s="89"/>
    </row>
    <row r="5418" spans="2:20" s="86" customFormat="1" ht="10.199999999999999">
      <c r="B5418" s="87"/>
      <c r="C5418" s="87"/>
      <c r="R5418" s="89"/>
      <c r="S5418" s="89"/>
      <c r="T5418" s="89"/>
    </row>
    <row r="5419" spans="2:20" s="86" customFormat="1" ht="10.199999999999999">
      <c r="B5419" s="87"/>
      <c r="C5419" s="87"/>
      <c r="R5419" s="89"/>
      <c r="S5419" s="89"/>
      <c r="T5419" s="89"/>
    </row>
    <row r="5420" spans="2:20" s="86" customFormat="1" ht="10.199999999999999">
      <c r="B5420" s="87"/>
      <c r="C5420" s="87"/>
      <c r="R5420" s="89"/>
      <c r="S5420" s="89"/>
      <c r="T5420" s="89"/>
    </row>
    <row r="5421" spans="2:20" s="86" customFormat="1" ht="10.199999999999999">
      <c r="B5421" s="87"/>
      <c r="C5421" s="87"/>
      <c r="R5421" s="89"/>
      <c r="S5421" s="89"/>
      <c r="T5421" s="89"/>
    </row>
    <row r="5422" spans="2:20" s="86" customFormat="1" ht="10.199999999999999">
      <c r="B5422" s="87"/>
      <c r="C5422" s="87"/>
      <c r="R5422" s="89"/>
      <c r="S5422" s="89"/>
      <c r="T5422" s="89"/>
    </row>
    <row r="5423" spans="2:20" s="86" customFormat="1" ht="10.199999999999999">
      <c r="B5423" s="87"/>
      <c r="C5423" s="87"/>
      <c r="R5423" s="89"/>
      <c r="S5423" s="89"/>
      <c r="T5423" s="89"/>
    </row>
    <row r="5424" spans="2:20" s="86" customFormat="1" ht="10.199999999999999">
      <c r="B5424" s="87"/>
      <c r="C5424" s="87"/>
      <c r="R5424" s="89"/>
      <c r="S5424" s="89"/>
      <c r="T5424" s="89"/>
    </row>
    <row r="5425" spans="2:20" s="86" customFormat="1" ht="10.199999999999999">
      <c r="B5425" s="87"/>
      <c r="C5425" s="87"/>
      <c r="R5425" s="89"/>
      <c r="S5425" s="89"/>
      <c r="T5425" s="89"/>
    </row>
    <row r="5426" spans="2:20" s="86" customFormat="1" ht="10.199999999999999">
      <c r="B5426" s="87"/>
      <c r="C5426" s="87"/>
      <c r="R5426" s="89"/>
      <c r="S5426" s="89"/>
      <c r="T5426" s="89"/>
    </row>
    <row r="5427" spans="2:20" s="86" customFormat="1" ht="10.199999999999999">
      <c r="B5427" s="87"/>
      <c r="C5427" s="87"/>
      <c r="R5427" s="89"/>
      <c r="S5427" s="89"/>
      <c r="T5427" s="89"/>
    </row>
    <row r="5428" spans="2:20" s="86" customFormat="1" ht="10.199999999999999">
      <c r="B5428" s="87"/>
      <c r="C5428" s="87"/>
      <c r="R5428" s="89"/>
      <c r="S5428" s="89"/>
      <c r="T5428" s="89"/>
    </row>
    <row r="5429" spans="2:20" s="86" customFormat="1" ht="10.199999999999999">
      <c r="B5429" s="87"/>
      <c r="C5429" s="87"/>
      <c r="R5429" s="89"/>
      <c r="S5429" s="89"/>
      <c r="T5429" s="89"/>
    </row>
    <row r="5430" spans="2:20" s="86" customFormat="1" ht="10.199999999999999">
      <c r="B5430" s="87"/>
      <c r="C5430" s="87"/>
      <c r="R5430" s="89"/>
      <c r="S5430" s="89"/>
      <c r="T5430" s="89"/>
    </row>
    <row r="5431" spans="2:20" s="86" customFormat="1" ht="10.199999999999999">
      <c r="B5431" s="87"/>
      <c r="C5431" s="87"/>
      <c r="R5431" s="89"/>
      <c r="S5431" s="89"/>
      <c r="T5431" s="89"/>
    </row>
    <row r="5432" spans="2:20" s="86" customFormat="1" ht="10.199999999999999">
      <c r="B5432" s="87"/>
      <c r="C5432" s="87"/>
      <c r="R5432" s="89"/>
      <c r="S5432" s="89"/>
      <c r="T5432" s="89"/>
    </row>
    <row r="5433" spans="2:20" s="86" customFormat="1" ht="10.199999999999999">
      <c r="B5433" s="87"/>
      <c r="C5433" s="87"/>
      <c r="R5433" s="89"/>
      <c r="S5433" s="89"/>
      <c r="T5433" s="89"/>
    </row>
    <row r="5434" spans="2:20" s="86" customFormat="1" ht="10.199999999999999">
      <c r="B5434" s="87"/>
      <c r="C5434" s="87"/>
      <c r="R5434" s="89"/>
      <c r="S5434" s="89"/>
      <c r="T5434" s="89"/>
    </row>
    <row r="5435" spans="2:20" s="86" customFormat="1" ht="10.199999999999999">
      <c r="B5435" s="87"/>
      <c r="C5435" s="87"/>
      <c r="R5435" s="89"/>
      <c r="S5435" s="89"/>
      <c r="T5435" s="89"/>
    </row>
    <row r="5436" spans="2:20" s="86" customFormat="1" ht="10.199999999999999">
      <c r="B5436" s="87"/>
      <c r="C5436" s="87"/>
      <c r="R5436" s="89"/>
      <c r="S5436" s="89"/>
      <c r="T5436" s="89"/>
    </row>
    <row r="5437" spans="2:20" s="86" customFormat="1" ht="10.199999999999999">
      <c r="B5437" s="87"/>
      <c r="C5437" s="87"/>
      <c r="R5437" s="89"/>
      <c r="S5437" s="89"/>
      <c r="T5437" s="89"/>
    </row>
    <row r="5438" spans="2:20" s="86" customFormat="1" ht="10.199999999999999">
      <c r="B5438" s="87"/>
      <c r="C5438" s="87"/>
      <c r="R5438" s="89"/>
      <c r="S5438" s="89"/>
      <c r="T5438" s="89"/>
    </row>
    <row r="5439" spans="2:20" s="86" customFormat="1" ht="10.199999999999999">
      <c r="B5439" s="87"/>
      <c r="C5439" s="87"/>
      <c r="R5439" s="89"/>
      <c r="S5439" s="89"/>
      <c r="T5439" s="89"/>
    </row>
    <row r="5440" spans="2:20" s="86" customFormat="1" ht="10.199999999999999">
      <c r="B5440" s="87"/>
      <c r="C5440" s="87"/>
      <c r="R5440" s="89"/>
      <c r="S5440" s="89"/>
      <c r="T5440" s="89"/>
    </row>
    <row r="5441" spans="2:20" s="86" customFormat="1" ht="10.199999999999999">
      <c r="B5441" s="87"/>
      <c r="C5441" s="87"/>
      <c r="R5441" s="89"/>
      <c r="S5441" s="89"/>
      <c r="T5441" s="89"/>
    </row>
    <row r="5442" spans="2:20" s="86" customFormat="1" ht="10.199999999999999">
      <c r="B5442" s="87"/>
      <c r="C5442" s="87"/>
      <c r="R5442" s="89"/>
      <c r="S5442" s="89"/>
      <c r="T5442" s="89"/>
    </row>
    <row r="5443" spans="2:20" s="86" customFormat="1" ht="10.199999999999999">
      <c r="B5443" s="87"/>
      <c r="C5443" s="87"/>
      <c r="R5443" s="89"/>
      <c r="S5443" s="89"/>
      <c r="T5443" s="89"/>
    </row>
    <row r="5444" spans="2:20" s="86" customFormat="1" ht="10.199999999999999">
      <c r="B5444" s="87"/>
      <c r="C5444" s="87"/>
      <c r="R5444" s="89"/>
      <c r="S5444" s="89"/>
      <c r="T5444" s="89"/>
    </row>
    <row r="5445" spans="2:20" s="86" customFormat="1" ht="10.199999999999999">
      <c r="B5445" s="87"/>
      <c r="C5445" s="87"/>
      <c r="R5445" s="89"/>
      <c r="S5445" s="89"/>
      <c r="T5445" s="89"/>
    </row>
    <row r="5446" spans="2:20" s="86" customFormat="1" ht="10.199999999999999">
      <c r="B5446" s="87"/>
      <c r="C5446" s="87"/>
      <c r="R5446" s="89"/>
      <c r="S5446" s="89"/>
      <c r="T5446" s="89"/>
    </row>
    <row r="5447" spans="2:20" s="86" customFormat="1" ht="10.199999999999999">
      <c r="B5447" s="87"/>
      <c r="C5447" s="87"/>
      <c r="R5447" s="89"/>
      <c r="S5447" s="89"/>
      <c r="T5447" s="89"/>
    </row>
    <row r="5448" spans="2:20" s="86" customFormat="1" ht="10.199999999999999">
      <c r="B5448" s="87"/>
      <c r="C5448" s="87"/>
      <c r="R5448" s="89"/>
      <c r="S5448" s="89"/>
      <c r="T5448" s="89"/>
    </row>
    <row r="5449" spans="2:20" s="86" customFormat="1" ht="10.199999999999999">
      <c r="B5449" s="87"/>
      <c r="C5449" s="87"/>
      <c r="R5449" s="89"/>
      <c r="S5449" s="89"/>
      <c r="T5449" s="89"/>
    </row>
    <row r="5450" spans="2:20" s="86" customFormat="1" ht="10.199999999999999">
      <c r="B5450" s="87"/>
      <c r="C5450" s="87"/>
      <c r="R5450" s="89"/>
      <c r="S5450" s="89"/>
      <c r="T5450" s="89"/>
    </row>
    <row r="5451" spans="2:20" s="86" customFormat="1" ht="10.199999999999999">
      <c r="B5451" s="87"/>
      <c r="C5451" s="87"/>
      <c r="R5451" s="89"/>
      <c r="S5451" s="89"/>
      <c r="T5451" s="89"/>
    </row>
    <row r="5452" spans="2:20" s="86" customFormat="1" ht="10.199999999999999">
      <c r="B5452" s="87"/>
      <c r="C5452" s="87"/>
      <c r="R5452" s="89"/>
      <c r="S5452" s="89"/>
      <c r="T5452" s="89"/>
    </row>
    <row r="5453" spans="2:20" s="86" customFormat="1" ht="10.199999999999999">
      <c r="B5453" s="87"/>
      <c r="C5453" s="87"/>
      <c r="R5453" s="89"/>
      <c r="S5453" s="89"/>
      <c r="T5453" s="89"/>
    </row>
    <row r="5454" spans="2:20" s="86" customFormat="1" ht="10.199999999999999">
      <c r="B5454" s="87"/>
      <c r="C5454" s="87"/>
      <c r="R5454" s="89"/>
      <c r="S5454" s="89"/>
      <c r="T5454" s="89"/>
    </row>
    <row r="5455" spans="2:20" s="86" customFormat="1" ht="10.199999999999999">
      <c r="B5455" s="87"/>
      <c r="C5455" s="87"/>
      <c r="R5455" s="89"/>
      <c r="S5455" s="89"/>
      <c r="T5455" s="89"/>
    </row>
    <row r="5456" spans="2:20" s="86" customFormat="1" ht="10.199999999999999">
      <c r="B5456" s="87"/>
      <c r="C5456" s="87"/>
      <c r="R5456" s="89"/>
      <c r="S5456" s="89"/>
      <c r="T5456" s="89"/>
    </row>
    <row r="5457" spans="2:20" s="86" customFormat="1" ht="10.199999999999999">
      <c r="B5457" s="87"/>
      <c r="C5457" s="87"/>
      <c r="R5457" s="89"/>
      <c r="S5457" s="89"/>
      <c r="T5457" s="89"/>
    </row>
    <row r="5458" spans="2:20" s="86" customFormat="1" ht="10.199999999999999">
      <c r="B5458" s="87"/>
      <c r="C5458" s="87"/>
      <c r="R5458" s="89"/>
      <c r="S5458" s="89"/>
      <c r="T5458" s="89"/>
    </row>
    <row r="5459" spans="2:20" s="86" customFormat="1" ht="10.199999999999999">
      <c r="B5459" s="87"/>
      <c r="C5459" s="87"/>
      <c r="R5459" s="89"/>
      <c r="S5459" s="89"/>
      <c r="T5459" s="89"/>
    </row>
    <row r="5460" spans="2:20" s="86" customFormat="1" ht="10.199999999999999">
      <c r="B5460" s="87"/>
      <c r="C5460" s="87"/>
      <c r="R5460" s="89"/>
      <c r="S5460" s="89"/>
      <c r="T5460" s="89"/>
    </row>
    <row r="5461" spans="2:20" s="86" customFormat="1" ht="10.199999999999999">
      <c r="B5461" s="87"/>
      <c r="C5461" s="87"/>
      <c r="R5461" s="89"/>
      <c r="S5461" s="89"/>
      <c r="T5461" s="89"/>
    </row>
    <row r="5462" spans="2:20" s="86" customFormat="1" ht="10.199999999999999">
      <c r="B5462" s="87"/>
      <c r="C5462" s="87"/>
      <c r="R5462" s="89"/>
      <c r="S5462" s="89"/>
      <c r="T5462" s="89"/>
    </row>
    <row r="5463" spans="2:20" s="86" customFormat="1" ht="10.199999999999999">
      <c r="B5463" s="87"/>
      <c r="C5463" s="87"/>
      <c r="R5463" s="89"/>
      <c r="S5463" s="89"/>
      <c r="T5463" s="89"/>
    </row>
    <row r="5464" spans="2:20" s="86" customFormat="1" ht="10.199999999999999">
      <c r="B5464" s="87"/>
      <c r="C5464" s="87"/>
      <c r="R5464" s="89"/>
      <c r="S5464" s="89"/>
      <c r="T5464" s="89"/>
    </row>
    <row r="5465" spans="2:20" s="86" customFormat="1" ht="10.199999999999999">
      <c r="B5465" s="87"/>
      <c r="C5465" s="87"/>
      <c r="R5465" s="89"/>
      <c r="S5465" s="89"/>
      <c r="T5465" s="89"/>
    </row>
    <row r="5466" spans="2:20" s="86" customFormat="1" ht="10.199999999999999">
      <c r="B5466" s="87"/>
      <c r="C5466" s="87"/>
      <c r="R5466" s="89"/>
      <c r="S5466" s="89"/>
      <c r="T5466" s="89"/>
    </row>
    <row r="5467" spans="2:20" s="86" customFormat="1" ht="10.199999999999999">
      <c r="B5467" s="87"/>
      <c r="C5467" s="87"/>
      <c r="R5467" s="89"/>
      <c r="S5467" s="89"/>
      <c r="T5467" s="89"/>
    </row>
    <row r="5468" spans="2:20" s="86" customFormat="1" ht="10.199999999999999">
      <c r="B5468" s="87"/>
      <c r="C5468" s="87"/>
      <c r="R5468" s="89"/>
      <c r="S5468" s="89"/>
      <c r="T5468" s="89"/>
    </row>
    <row r="5469" spans="2:20" s="86" customFormat="1" ht="10.199999999999999">
      <c r="B5469" s="87"/>
      <c r="C5469" s="87"/>
      <c r="R5469" s="89"/>
      <c r="S5469" s="89"/>
      <c r="T5469" s="89"/>
    </row>
    <row r="5470" spans="2:20" s="86" customFormat="1" ht="10.199999999999999">
      <c r="B5470" s="87"/>
      <c r="C5470" s="87"/>
      <c r="R5470" s="89"/>
      <c r="S5470" s="89"/>
      <c r="T5470" s="89"/>
    </row>
    <row r="5471" spans="2:20" s="86" customFormat="1" ht="10.199999999999999">
      <c r="B5471" s="87"/>
      <c r="C5471" s="87"/>
      <c r="R5471" s="89"/>
      <c r="S5471" s="89"/>
      <c r="T5471" s="89"/>
    </row>
    <row r="5472" spans="2:20" s="86" customFormat="1" ht="10.199999999999999">
      <c r="B5472" s="87"/>
      <c r="C5472" s="87"/>
      <c r="R5472" s="89"/>
      <c r="S5472" s="89"/>
      <c r="T5472" s="89"/>
    </row>
    <row r="5473" spans="2:20" s="86" customFormat="1" ht="10.199999999999999">
      <c r="B5473" s="87"/>
      <c r="C5473" s="87"/>
      <c r="R5473" s="89"/>
      <c r="S5473" s="89"/>
      <c r="T5473" s="89"/>
    </row>
    <row r="5474" spans="2:20" s="86" customFormat="1" ht="10.199999999999999">
      <c r="B5474" s="87"/>
      <c r="C5474" s="87"/>
      <c r="R5474" s="89"/>
      <c r="S5474" s="89"/>
      <c r="T5474" s="89"/>
    </row>
    <row r="5475" spans="2:20" s="86" customFormat="1" ht="10.199999999999999">
      <c r="B5475" s="87"/>
      <c r="C5475" s="87"/>
      <c r="R5475" s="89"/>
      <c r="S5475" s="89"/>
      <c r="T5475" s="89"/>
    </row>
    <row r="5476" spans="2:20" s="86" customFormat="1" ht="10.199999999999999">
      <c r="B5476" s="87"/>
      <c r="C5476" s="87"/>
      <c r="R5476" s="89"/>
      <c r="S5476" s="89"/>
      <c r="T5476" s="89"/>
    </row>
    <row r="5477" spans="2:20" s="86" customFormat="1" ht="10.199999999999999">
      <c r="B5477" s="87"/>
      <c r="C5477" s="87"/>
      <c r="R5477" s="89"/>
      <c r="S5477" s="89"/>
      <c r="T5477" s="89"/>
    </row>
    <row r="5478" spans="2:20" s="86" customFormat="1" ht="10.199999999999999">
      <c r="B5478" s="87"/>
      <c r="C5478" s="87"/>
      <c r="R5478" s="89"/>
      <c r="S5478" s="89"/>
      <c r="T5478" s="89"/>
    </row>
    <row r="5479" spans="2:20" s="86" customFormat="1" ht="10.199999999999999">
      <c r="B5479" s="87"/>
      <c r="C5479" s="87"/>
      <c r="R5479" s="89"/>
      <c r="S5479" s="89"/>
      <c r="T5479" s="89"/>
    </row>
    <row r="5480" spans="2:20" s="86" customFormat="1" ht="10.199999999999999">
      <c r="B5480" s="87"/>
      <c r="C5480" s="87"/>
      <c r="R5480" s="89"/>
      <c r="S5480" s="89"/>
      <c r="T5480" s="89"/>
    </row>
    <row r="5481" spans="2:20" s="86" customFormat="1" ht="10.199999999999999">
      <c r="B5481" s="87"/>
      <c r="C5481" s="87"/>
      <c r="R5481" s="89"/>
      <c r="S5481" s="89"/>
      <c r="T5481" s="89"/>
    </row>
    <row r="5482" spans="2:20" s="86" customFormat="1" ht="10.199999999999999">
      <c r="B5482" s="87"/>
      <c r="C5482" s="87"/>
      <c r="R5482" s="89"/>
      <c r="S5482" s="89"/>
      <c r="T5482" s="89"/>
    </row>
    <row r="5483" spans="2:20" s="86" customFormat="1" ht="10.199999999999999">
      <c r="B5483" s="87"/>
      <c r="C5483" s="87"/>
      <c r="R5483" s="89"/>
      <c r="S5483" s="89"/>
      <c r="T5483" s="89"/>
    </row>
    <row r="5484" spans="2:20" s="86" customFormat="1" ht="10.199999999999999">
      <c r="B5484" s="87"/>
      <c r="C5484" s="87"/>
      <c r="R5484" s="89"/>
      <c r="S5484" s="89"/>
      <c r="T5484" s="89"/>
    </row>
    <row r="5485" spans="2:20" s="86" customFormat="1" ht="10.199999999999999">
      <c r="B5485" s="87"/>
      <c r="C5485" s="87"/>
      <c r="R5485" s="89"/>
      <c r="S5485" s="89"/>
      <c r="T5485" s="89"/>
    </row>
    <row r="5486" spans="2:20" s="86" customFormat="1" ht="10.199999999999999">
      <c r="B5486" s="87"/>
      <c r="C5486" s="87"/>
      <c r="R5486" s="89"/>
      <c r="S5486" s="89"/>
      <c r="T5486" s="89"/>
    </row>
    <row r="5487" spans="2:20" s="86" customFormat="1" ht="10.199999999999999">
      <c r="B5487" s="87"/>
      <c r="C5487" s="87"/>
      <c r="R5487" s="89"/>
      <c r="S5487" s="89"/>
      <c r="T5487" s="89"/>
    </row>
    <row r="5488" spans="2:20" s="86" customFormat="1" ht="10.199999999999999">
      <c r="B5488" s="87"/>
      <c r="C5488" s="87"/>
      <c r="R5488" s="89"/>
      <c r="S5488" s="89"/>
      <c r="T5488" s="89"/>
    </row>
    <row r="5489" spans="2:20" s="86" customFormat="1" ht="10.199999999999999">
      <c r="B5489" s="87"/>
      <c r="C5489" s="87"/>
      <c r="R5489" s="89"/>
      <c r="S5489" s="89"/>
      <c r="T5489" s="89"/>
    </row>
    <row r="5490" spans="2:20" s="86" customFormat="1" ht="10.199999999999999">
      <c r="B5490" s="87"/>
      <c r="C5490" s="87"/>
      <c r="R5490" s="89"/>
      <c r="S5490" s="89"/>
      <c r="T5490" s="89"/>
    </row>
    <row r="5491" spans="2:20" s="86" customFormat="1" ht="10.199999999999999">
      <c r="B5491" s="87"/>
      <c r="C5491" s="87"/>
      <c r="R5491" s="89"/>
      <c r="S5491" s="89"/>
      <c r="T5491" s="89"/>
    </row>
    <row r="5492" spans="2:20" s="86" customFormat="1" ht="10.199999999999999">
      <c r="B5492" s="87"/>
      <c r="C5492" s="87"/>
      <c r="R5492" s="89"/>
      <c r="S5492" s="89"/>
      <c r="T5492" s="89"/>
    </row>
    <row r="5493" spans="2:20" s="86" customFormat="1" ht="10.199999999999999">
      <c r="B5493" s="87"/>
      <c r="C5493" s="87"/>
      <c r="R5493" s="89"/>
      <c r="S5493" s="89"/>
      <c r="T5493" s="89"/>
    </row>
    <row r="5494" spans="2:20" s="86" customFormat="1" ht="10.199999999999999">
      <c r="B5494" s="87"/>
      <c r="C5494" s="87"/>
      <c r="R5494" s="89"/>
      <c r="S5494" s="89"/>
      <c r="T5494" s="89"/>
    </row>
    <row r="5495" spans="2:20" s="86" customFormat="1" ht="10.199999999999999">
      <c r="B5495" s="87"/>
      <c r="C5495" s="87"/>
      <c r="R5495" s="89"/>
      <c r="S5495" s="89"/>
      <c r="T5495" s="89"/>
    </row>
    <row r="5496" spans="2:20" s="86" customFormat="1" ht="10.199999999999999">
      <c r="B5496" s="87"/>
      <c r="C5496" s="87"/>
      <c r="R5496" s="89"/>
      <c r="S5496" s="89"/>
      <c r="T5496" s="89"/>
    </row>
    <row r="5497" spans="2:20" s="86" customFormat="1" ht="10.199999999999999">
      <c r="B5497" s="87"/>
      <c r="C5497" s="87"/>
      <c r="R5497" s="89"/>
      <c r="S5497" s="89"/>
      <c r="T5497" s="89"/>
    </row>
    <row r="5498" spans="2:20" s="86" customFormat="1" ht="10.199999999999999">
      <c r="B5498" s="87"/>
      <c r="C5498" s="87"/>
      <c r="R5498" s="89"/>
      <c r="S5498" s="89"/>
      <c r="T5498" s="89"/>
    </row>
    <row r="5499" spans="2:20" s="86" customFormat="1" ht="10.199999999999999">
      <c r="B5499" s="87"/>
      <c r="C5499" s="87"/>
      <c r="R5499" s="89"/>
      <c r="S5499" s="89"/>
      <c r="T5499" s="89"/>
    </row>
    <row r="5500" spans="2:20" s="86" customFormat="1" ht="10.199999999999999">
      <c r="B5500" s="87"/>
      <c r="C5500" s="87"/>
      <c r="R5500" s="89"/>
      <c r="S5500" s="89"/>
      <c r="T5500" s="89"/>
    </row>
    <row r="5501" spans="2:20" s="86" customFormat="1" ht="10.199999999999999">
      <c r="B5501" s="87"/>
      <c r="C5501" s="87"/>
      <c r="R5501" s="89"/>
      <c r="S5501" s="89"/>
      <c r="T5501" s="89"/>
    </row>
    <row r="5502" spans="2:20" s="86" customFormat="1" ht="10.199999999999999">
      <c r="B5502" s="87"/>
      <c r="C5502" s="87"/>
      <c r="R5502" s="89"/>
      <c r="S5502" s="89"/>
      <c r="T5502" s="89"/>
    </row>
    <row r="5503" spans="2:20" s="86" customFormat="1" ht="10.199999999999999">
      <c r="B5503" s="87"/>
      <c r="C5503" s="87"/>
      <c r="R5503" s="89"/>
      <c r="S5503" s="89"/>
      <c r="T5503" s="89"/>
    </row>
    <row r="5504" spans="2:20" s="86" customFormat="1" ht="10.199999999999999">
      <c r="B5504" s="87"/>
      <c r="C5504" s="87"/>
      <c r="R5504" s="89"/>
      <c r="S5504" s="89"/>
      <c r="T5504" s="89"/>
    </row>
    <row r="5505" spans="2:20" s="86" customFormat="1" ht="10.199999999999999">
      <c r="B5505" s="87"/>
      <c r="C5505" s="87"/>
      <c r="R5505" s="89"/>
      <c r="S5505" s="89"/>
      <c r="T5505" s="89"/>
    </row>
    <row r="5506" spans="2:20" s="86" customFormat="1" ht="10.199999999999999">
      <c r="B5506" s="87"/>
      <c r="C5506" s="87"/>
      <c r="R5506" s="89"/>
      <c r="S5506" s="89"/>
      <c r="T5506" s="89"/>
    </row>
    <row r="5507" spans="2:20" s="86" customFormat="1" ht="10.199999999999999">
      <c r="B5507" s="87"/>
      <c r="C5507" s="87"/>
      <c r="R5507" s="89"/>
      <c r="S5507" s="89"/>
      <c r="T5507" s="89"/>
    </row>
    <row r="5508" spans="2:20" s="86" customFormat="1" ht="10.199999999999999">
      <c r="B5508" s="87"/>
      <c r="C5508" s="87"/>
      <c r="R5508" s="89"/>
      <c r="S5508" s="89"/>
      <c r="T5508" s="89"/>
    </row>
    <row r="5509" spans="2:20" s="86" customFormat="1" ht="10.199999999999999">
      <c r="B5509" s="87"/>
      <c r="C5509" s="87"/>
      <c r="R5509" s="89"/>
      <c r="S5509" s="89"/>
      <c r="T5509" s="89"/>
    </row>
    <row r="5510" spans="2:20" s="86" customFormat="1" ht="10.199999999999999">
      <c r="B5510" s="87"/>
      <c r="C5510" s="87"/>
      <c r="R5510" s="89"/>
      <c r="S5510" s="89"/>
      <c r="T5510" s="89"/>
    </row>
    <row r="5511" spans="2:20" s="86" customFormat="1" ht="10.199999999999999">
      <c r="B5511" s="87"/>
      <c r="C5511" s="87"/>
      <c r="R5511" s="89"/>
      <c r="S5511" s="89"/>
      <c r="T5511" s="89"/>
    </row>
    <row r="5512" spans="2:20" s="86" customFormat="1" ht="10.199999999999999">
      <c r="B5512" s="87"/>
      <c r="C5512" s="87"/>
      <c r="R5512" s="89"/>
      <c r="S5512" s="89"/>
      <c r="T5512" s="89"/>
    </row>
    <row r="5513" spans="2:20" s="86" customFormat="1" ht="10.199999999999999">
      <c r="B5513" s="87"/>
      <c r="C5513" s="87"/>
      <c r="R5513" s="89"/>
      <c r="S5513" s="89"/>
      <c r="T5513" s="89"/>
    </row>
    <row r="5514" spans="2:20" s="86" customFormat="1" ht="10.199999999999999">
      <c r="B5514" s="87"/>
      <c r="C5514" s="87"/>
      <c r="R5514" s="89"/>
      <c r="S5514" s="89"/>
      <c r="T5514" s="89"/>
    </row>
    <row r="5515" spans="2:20" s="86" customFormat="1" ht="10.199999999999999">
      <c r="B5515" s="87"/>
      <c r="C5515" s="87"/>
      <c r="R5515" s="89"/>
      <c r="S5515" s="89"/>
      <c r="T5515" s="89"/>
    </row>
    <row r="5516" spans="2:20" s="86" customFormat="1" ht="10.199999999999999">
      <c r="B5516" s="87"/>
      <c r="C5516" s="87"/>
      <c r="R5516" s="89"/>
      <c r="S5516" s="89"/>
      <c r="T5516" s="89"/>
    </row>
    <row r="5517" spans="2:20" s="86" customFormat="1" ht="10.199999999999999">
      <c r="B5517" s="87"/>
      <c r="C5517" s="87"/>
      <c r="R5517" s="89"/>
      <c r="S5517" s="89"/>
      <c r="T5517" s="89"/>
    </row>
    <row r="5518" spans="2:20" s="86" customFormat="1" ht="10.199999999999999">
      <c r="B5518" s="87"/>
      <c r="C5518" s="87"/>
      <c r="R5518" s="89"/>
      <c r="S5518" s="89"/>
      <c r="T5518" s="89"/>
    </row>
    <row r="5519" spans="2:20" s="86" customFormat="1" ht="10.199999999999999">
      <c r="B5519" s="87"/>
      <c r="C5519" s="87"/>
      <c r="R5519" s="89"/>
      <c r="S5519" s="89"/>
      <c r="T5519" s="89"/>
    </row>
    <row r="5520" spans="2:20" s="86" customFormat="1" ht="10.199999999999999">
      <c r="B5520" s="87"/>
      <c r="C5520" s="87"/>
      <c r="R5520" s="89"/>
      <c r="S5520" s="89"/>
      <c r="T5520" s="89"/>
    </row>
    <row r="5521" spans="2:20" s="86" customFormat="1" ht="10.199999999999999">
      <c r="B5521" s="87"/>
      <c r="C5521" s="87"/>
      <c r="R5521" s="89"/>
      <c r="S5521" s="89"/>
      <c r="T5521" s="89"/>
    </row>
    <row r="5522" spans="2:20" s="86" customFormat="1" ht="10.199999999999999">
      <c r="B5522" s="87"/>
      <c r="C5522" s="87"/>
      <c r="R5522" s="89"/>
      <c r="S5522" s="89"/>
      <c r="T5522" s="89"/>
    </row>
    <row r="5523" spans="2:20" s="86" customFormat="1" ht="10.199999999999999">
      <c r="B5523" s="87"/>
      <c r="C5523" s="87"/>
      <c r="R5523" s="89"/>
      <c r="S5523" s="89"/>
      <c r="T5523" s="89"/>
    </row>
    <row r="5524" spans="2:20" s="86" customFormat="1" ht="10.199999999999999">
      <c r="B5524" s="87"/>
      <c r="C5524" s="87"/>
      <c r="R5524" s="89"/>
      <c r="S5524" s="89"/>
      <c r="T5524" s="89"/>
    </row>
    <row r="5525" spans="2:20" s="86" customFormat="1" ht="10.199999999999999">
      <c r="B5525" s="87"/>
      <c r="C5525" s="87"/>
      <c r="R5525" s="89"/>
      <c r="S5525" s="89"/>
      <c r="T5525" s="89"/>
    </row>
    <row r="5526" spans="2:20" s="86" customFormat="1" ht="10.199999999999999">
      <c r="B5526" s="87"/>
      <c r="C5526" s="87"/>
      <c r="R5526" s="89"/>
      <c r="S5526" s="89"/>
      <c r="T5526" s="89"/>
    </row>
    <row r="5527" spans="2:20" s="86" customFormat="1" ht="10.199999999999999">
      <c r="B5527" s="87"/>
      <c r="C5527" s="87"/>
      <c r="R5527" s="89"/>
      <c r="S5527" s="89"/>
      <c r="T5527" s="89"/>
    </row>
    <row r="5528" spans="2:20" s="86" customFormat="1" ht="10.199999999999999">
      <c r="B5528" s="87"/>
      <c r="C5528" s="87"/>
      <c r="R5528" s="89"/>
      <c r="S5528" s="89"/>
      <c r="T5528" s="89"/>
    </row>
    <row r="5529" spans="2:20" s="86" customFormat="1" ht="10.199999999999999">
      <c r="B5529" s="87"/>
      <c r="C5529" s="87"/>
      <c r="R5529" s="89"/>
      <c r="S5529" s="89"/>
      <c r="T5529" s="89"/>
    </row>
    <row r="5530" spans="2:20" s="86" customFormat="1" ht="10.199999999999999">
      <c r="B5530" s="87"/>
      <c r="C5530" s="87"/>
      <c r="R5530" s="89"/>
      <c r="S5530" s="89"/>
      <c r="T5530" s="89"/>
    </row>
    <row r="5531" spans="2:20" s="86" customFormat="1" ht="10.199999999999999">
      <c r="B5531" s="87"/>
      <c r="C5531" s="87"/>
      <c r="R5531" s="89"/>
      <c r="S5531" s="89"/>
      <c r="T5531" s="89"/>
    </row>
    <row r="5532" spans="2:20" s="86" customFormat="1" ht="10.199999999999999">
      <c r="B5532" s="87"/>
      <c r="C5532" s="87"/>
      <c r="R5532" s="89"/>
      <c r="S5532" s="89"/>
      <c r="T5532" s="89"/>
    </row>
    <row r="5533" spans="2:20" s="86" customFormat="1" ht="10.199999999999999">
      <c r="B5533" s="87"/>
      <c r="C5533" s="87"/>
      <c r="R5533" s="89"/>
      <c r="S5533" s="89"/>
      <c r="T5533" s="89"/>
    </row>
    <row r="5534" spans="2:20" s="86" customFormat="1" ht="10.199999999999999">
      <c r="B5534" s="87"/>
      <c r="C5534" s="87"/>
      <c r="R5534" s="89"/>
      <c r="S5534" s="89"/>
      <c r="T5534" s="89"/>
    </row>
    <row r="5535" spans="2:20" s="86" customFormat="1" ht="10.199999999999999">
      <c r="B5535" s="87"/>
      <c r="C5535" s="87"/>
      <c r="R5535" s="89"/>
      <c r="S5535" s="89"/>
      <c r="T5535" s="89"/>
    </row>
    <row r="5536" spans="2:20" s="86" customFormat="1" ht="10.199999999999999">
      <c r="B5536" s="87"/>
      <c r="C5536" s="87"/>
      <c r="R5536" s="89"/>
      <c r="S5536" s="89"/>
      <c r="T5536" s="89"/>
    </row>
    <row r="5537" spans="2:20" s="86" customFormat="1" ht="10.199999999999999">
      <c r="B5537" s="87"/>
      <c r="C5537" s="87"/>
      <c r="R5537" s="89"/>
      <c r="S5537" s="89"/>
      <c r="T5537" s="89"/>
    </row>
    <row r="5538" spans="2:20" s="86" customFormat="1" ht="10.199999999999999">
      <c r="B5538" s="87"/>
      <c r="C5538" s="87"/>
      <c r="R5538" s="89"/>
      <c r="S5538" s="89"/>
      <c r="T5538" s="89"/>
    </row>
    <row r="5539" spans="2:20" s="86" customFormat="1" ht="10.199999999999999">
      <c r="B5539" s="87"/>
      <c r="C5539" s="87"/>
      <c r="R5539" s="89"/>
      <c r="S5539" s="89"/>
      <c r="T5539" s="89"/>
    </row>
    <row r="5540" spans="2:20" s="86" customFormat="1" ht="10.199999999999999">
      <c r="B5540" s="87"/>
      <c r="C5540" s="87"/>
      <c r="R5540" s="89"/>
      <c r="S5540" s="89"/>
      <c r="T5540" s="89"/>
    </row>
    <row r="5541" spans="2:20" s="86" customFormat="1" ht="10.199999999999999">
      <c r="B5541" s="87"/>
      <c r="C5541" s="87"/>
      <c r="R5541" s="89"/>
      <c r="S5541" s="89"/>
      <c r="T5541" s="89"/>
    </row>
    <row r="5542" spans="2:20" s="86" customFormat="1" ht="10.199999999999999">
      <c r="B5542" s="87"/>
      <c r="C5542" s="87"/>
      <c r="R5542" s="89"/>
      <c r="S5542" s="89"/>
      <c r="T5542" s="89"/>
    </row>
    <row r="5543" spans="2:20" s="86" customFormat="1" ht="10.199999999999999">
      <c r="B5543" s="87"/>
      <c r="C5543" s="87"/>
      <c r="R5543" s="89"/>
      <c r="S5543" s="89"/>
      <c r="T5543" s="89"/>
    </row>
    <row r="5544" spans="2:20" s="86" customFormat="1" ht="10.199999999999999">
      <c r="B5544" s="87"/>
      <c r="C5544" s="87"/>
      <c r="R5544" s="89"/>
      <c r="S5544" s="89"/>
      <c r="T5544" s="89"/>
    </row>
    <row r="5545" spans="2:20" s="86" customFormat="1" ht="10.199999999999999">
      <c r="B5545" s="87"/>
      <c r="C5545" s="87"/>
      <c r="R5545" s="89"/>
      <c r="S5545" s="89"/>
      <c r="T5545" s="89"/>
    </row>
    <row r="5546" spans="2:20" s="86" customFormat="1" ht="10.199999999999999">
      <c r="B5546" s="87"/>
      <c r="C5546" s="87"/>
      <c r="R5546" s="89"/>
      <c r="S5546" s="89"/>
      <c r="T5546" s="89"/>
    </row>
    <row r="5547" spans="2:20" s="86" customFormat="1" ht="10.199999999999999">
      <c r="B5547" s="87"/>
      <c r="C5547" s="87"/>
      <c r="R5547" s="89"/>
      <c r="S5547" s="89"/>
      <c r="T5547" s="89"/>
    </row>
    <row r="5548" spans="2:20" s="86" customFormat="1" ht="10.199999999999999">
      <c r="B5548" s="87"/>
      <c r="C5548" s="87"/>
      <c r="R5548" s="89"/>
      <c r="S5548" s="89"/>
      <c r="T5548" s="89"/>
    </row>
    <row r="5549" spans="2:20" s="86" customFormat="1" ht="10.199999999999999">
      <c r="B5549" s="87"/>
      <c r="C5549" s="87"/>
      <c r="R5549" s="89"/>
      <c r="S5549" s="89"/>
      <c r="T5549" s="89"/>
    </row>
    <row r="5550" spans="2:20" s="86" customFormat="1" ht="10.199999999999999">
      <c r="B5550" s="87"/>
      <c r="C5550" s="87"/>
      <c r="R5550" s="89"/>
      <c r="S5550" s="89"/>
      <c r="T5550" s="89"/>
    </row>
    <row r="5551" spans="2:20" s="86" customFormat="1" ht="10.199999999999999">
      <c r="B5551" s="87"/>
      <c r="C5551" s="87"/>
      <c r="R5551" s="89"/>
      <c r="S5551" s="89"/>
      <c r="T5551" s="89"/>
    </row>
    <row r="5552" spans="2:20" s="86" customFormat="1" ht="10.199999999999999">
      <c r="B5552" s="87"/>
      <c r="C5552" s="87"/>
      <c r="R5552" s="89"/>
      <c r="S5552" s="89"/>
      <c r="T5552" s="89"/>
    </row>
    <row r="5553" spans="2:20" s="86" customFormat="1" ht="10.199999999999999">
      <c r="B5553" s="87"/>
      <c r="C5553" s="87"/>
      <c r="R5553" s="89"/>
      <c r="S5553" s="89"/>
      <c r="T5553" s="89"/>
    </row>
    <row r="5554" spans="2:20" s="86" customFormat="1" ht="10.199999999999999">
      <c r="B5554" s="87"/>
      <c r="C5554" s="87"/>
      <c r="R5554" s="89"/>
      <c r="S5554" s="89"/>
      <c r="T5554" s="89"/>
    </row>
    <row r="5555" spans="2:20" s="86" customFormat="1" ht="10.199999999999999">
      <c r="B5555" s="87"/>
      <c r="C5555" s="87"/>
      <c r="R5555" s="89"/>
      <c r="S5555" s="89"/>
      <c r="T5555" s="89"/>
    </row>
    <row r="5556" spans="2:20" s="86" customFormat="1" ht="10.199999999999999">
      <c r="B5556" s="87"/>
      <c r="C5556" s="87"/>
      <c r="R5556" s="89"/>
      <c r="S5556" s="89"/>
      <c r="T5556" s="89"/>
    </row>
    <row r="5557" spans="2:20" s="86" customFormat="1" ht="10.199999999999999">
      <c r="B5557" s="87"/>
      <c r="C5557" s="87"/>
      <c r="R5557" s="89"/>
      <c r="S5557" s="89"/>
      <c r="T5557" s="89"/>
    </row>
    <row r="5558" spans="2:20" s="86" customFormat="1" ht="10.199999999999999">
      <c r="B5558" s="87"/>
      <c r="C5558" s="87"/>
      <c r="R5558" s="89"/>
      <c r="S5558" s="89"/>
      <c r="T5558" s="89"/>
    </row>
    <row r="5559" spans="2:20" s="86" customFormat="1" ht="10.199999999999999">
      <c r="B5559" s="87"/>
      <c r="C5559" s="87"/>
      <c r="R5559" s="89"/>
      <c r="S5559" s="89"/>
      <c r="T5559" s="89"/>
    </row>
    <row r="5560" spans="2:20" s="86" customFormat="1" ht="10.199999999999999">
      <c r="B5560" s="87"/>
      <c r="C5560" s="87"/>
      <c r="R5560" s="89"/>
      <c r="S5560" s="89"/>
      <c r="T5560" s="89"/>
    </row>
    <row r="5561" spans="2:20" s="86" customFormat="1" ht="10.199999999999999">
      <c r="B5561" s="87"/>
      <c r="C5561" s="87"/>
      <c r="R5561" s="89"/>
      <c r="S5561" s="89"/>
      <c r="T5561" s="89"/>
    </row>
    <row r="5562" spans="2:20" s="86" customFormat="1" ht="10.199999999999999">
      <c r="B5562" s="87"/>
      <c r="C5562" s="87"/>
      <c r="R5562" s="89"/>
      <c r="S5562" s="89"/>
      <c r="T5562" s="89"/>
    </row>
    <row r="5563" spans="2:20" s="86" customFormat="1" ht="10.199999999999999">
      <c r="B5563" s="87"/>
      <c r="C5563" s="87"/>
      <c r="R5563" s="89"/>
      <c r="S5563" s="89"/>
      <c r="T5563" s="89"/>
    </row>
    <row r="5564" spans="2:20" s="86" customFormat="1" ht="10.199999999999999">
      <c r="B5564" s="87"/>
      <c r="C5564" s="87"/>
      <c r="R5564" s="89"/>
      <c r="S5564" s="89"/>
      <c r="T5564" s="89"/>
    </row>
    <row r="5565" spans="2:20" s="86" customFormat="1" ht="10.199999999999999">
      <c r="B5565" s="87"/>
      <c r="C5565" s="87"/>
      <c r="R5565" s="89"/>
      <c r="S5565" s="89"/>
      <c r="T5565" s="89"/>
    </row>
    <row r="5566" spans="2:20" s="86" customFormat="1" ht="10.199999999999999">
      <c r="B5566" s="87"/>
      <c r="C5566" s="87"/>
      <c r="R5566" s="89"/>
      <c r="S5566" s="89"/>
      <c r="T5566" s="89"/>
    </row>
    <row r="5567" spans="2:20" s="86" customFormat="1" ht="10.199999999999999">
      <c r="B5567" s="87"/>
      <c r="C5567" s="87"/>
      <c r="R5567" s="89"/>
      <c r="S5567" s="89"/>
      <c r="T5567" s="89"/>
    </row>
    <row r="5568" spans="2:20" s="86" customFormat="1" ht="10.199999999999999">
      <c r="B5568" s="87"/>
      <c r="C5568" s="87"/>
      <c r="R5568" s="89"/>
      <c r="S5568" s="89"/>
      <c r="T5568" s="89"/>
    </row>
    <row r="5569" spans="2:20" s="86" customFormat="1" ht="10.199999999999999">
      <c r="B5569" s="87"/>
      <c r="C5569" s="87"/>
      <c r="R5569" s="89"/>
      <c r="S5569" s="89"/>
      <c r="T5569" s="89"/>
    </row>
    <row r="5570" spans="2:20" s="86" customFormat="1" ht="10.199999999999999">
      <c r="B5570" s="87"/>
      <c r="C5570" s="87"/>
      <c r="R5570" s="89"/>
      <c r="S5570" s="89"/>
      <c r="T5570" s="89"/>
    </row>
    <row r="5571" spans="2:20" s="86" customFormat="1" ht="10.199999999999999">
      <c r="B5571" s="87"/>
      <c r="C5571" s="87"/>
      <c r="R5571" s="89"/>
      <c r="S5571" s="89"/>
      <c r="T5571" s="89"/>
    </row>
    <row r="5572" spans="2:20" s="86" customFormat="1" ht="10.199999999999999">
      <c r="B5572" s="87"/>
      <c r="C5572" s="87"/>
      <c r="R5572" s="89"/>
      <c r="S5572" s="89"/>
      <c r="T5572" s="89"/>
    </row>
    <row r="5573" spans="2:20" s="86" customFormat="1" ht="10.199999999999999">
      <c r="B5573" s="87"/>
      <c r="C5573" s="87"/>
      <c r="R5573" s="89"/>
      <c r="S5573" s="89"/>
      <c r="T5573" s="89"/>
    </row>
    <row r="5574" spans="2:20" s="86" customFormat="1" ht="10.199999999999999">
      <c r="B5574" s="87"/>
      <c r="C5574" s="87"/>
      <c r="R5574" s="89"/>
      <c r="S5574" s="89"/>
      <c r="T5574" s="89"/>
    </row>
    <row r="5575" spans="2:20" s="86" customFormat="1" ht="10.199999999999999">
      <c r="B5575" s="87"/>
      <c r="C5575" s="87"/>
      <c r="R5575" s="89"/>
      <c r="S5575" s="89"/>
      <c r="T5575" s="89"/>
    </row>
    <row r="5576" spans="2:20" s="86" customFormat="1" ht="10.199999999999999">
      <c r="B5576" s="87"/>
      <c r="C5576" s="87"/>
      <c r="R5576" s="89"/>
      <c r="S5576" s="89"/>
      <c r="T5576" s="89"/>
    </row>
    <row r="5577" spans="2:20" s="86" customFormat="1" ht="10.199999999999999">
      <c r="B5577" s="87"/>
      <c r="C5577" s="87"/>
      <c r="R5577" s="89"/>
      <c r="S5577" s="89"/>
      <c r="T5577" s="89"/>
    </row>
    <row r="5578" spans="2:20" s="86" customFormat="1" ht="10.199999999999999">
      <c r="B5578" s="87"/>
      <c r="C5578" s="87"/>
      <c r="R5578" s="89"/>
      <c r="S5578" s="89"/>
      <c r="T5578" s="89"/>
    </row>
    <row r="5579" spans="2:20" s="86" customFormat="1" ht="10.199999999999999">
      <c r="B5579" s="87"/>
      <c r="C5579" s="87"/>
      <c r="R5579" s="89"/>
      <c r="S5579" s="89"/>
      <c r="T5579" s="89"/>
    </row>
    <row r="5580" spans="2:20" s="86" customFormat="1" ht="10.199999999999999">
      <c r="B5580" s="87"/>
      <c r="C5580" s="87"/>
      <c r="R5580" s="89"/>
      <c r="S5580" s="89"/>
      <c r="T5580" s="89"/>
    </row>
    <row r="5581" spans="2:20" s="86" customFormat="1" ht="10.199999999999999">
      <c r="B5581" s="87"/>
      <c r="C5581" s="87"/>
      <c r="R5581" s="89"/>
      <c r="S5581" s="89"/>
      <c r="T5581" s="89"/>
    </row>
    <row r="5582" spans="2:20" s="86" customFormat="1" ht="10.199999999999999">
      <c r="B5582" s="87"/>
      <c r="C5582" s="87"/>
      <c r="R5582" s="89"/>
      <c r="S5582" s="89"/>
      <c r="T5582" s="89"/>
    </row>
    <row r="5583" spans="2:20" s="86" customFormat="1" ht="10.199999999999999">
      <c r="B5583" s="87"/>
      <c r="C5583" s="87"/>
      <c r="R5583" s="89"/>
      <c r="S5583" s="89"/>
      <c r="T5583" s="89"/>
    </row>
    <row r="5584" spans="2:20" s="86" customFormat="1" ht="10.199999999999999">
      <c r="B5584" s="87"/>
      <c r="C5584" s="87"/>
      <c r="R5584" s="89"/>
      <c r="S5584" s="89"/>
      <c r="T5584" s="89"/>
    </row>
    <row r="5585" spans="2:20" s="86" customFormat="1" ht="10.199999999999999">
      <c r="B5585" s="87"/>
      <c r="C5585" s="87"/>
      <c r="R5585" s="89"/>
      <c r="S5585" s="89"/>
      <c r="T5585" s="89"/>
    </row>
    <row r="5586" spans="2:20" s="86" customFormat="1" ht="10.199999999999999">
      <c r="B5586" s="87"/>
      <c r="C5586" s="87"/>
      <c r="R5586" s="89"/>
      <c r="S5586" s="89"/>
      <c r="T5586" s="89"/>
    </row>
    <row r="5587" spans="2:20" s="86" customFormat="1" ht="10.199999999999999">
      <c r="B5587" s="87"/>
      <c r="C5587" s="87"/>
      <c r="R5587" s="89"/>
      <c r="S5587" s="89"/>
      <c r="T5587" s="89"/>
    </row>
    <row r="5588" spans="2:20" s="86" customFormat="1" ht="10.199999999999999">
      <c r="B5588" s="87"/>
      <c r="C5588" s="87"/>
      <c r="R5588" s="89"/>
      <c r="S5588" s="89"/>
      <c r="T5588" s="89"/>
    </row>
    <row r="5589" spans="2:20" s="86" customFormat="1" ht="10.199999999999999">
      <c r="B5589" s="87"/>
      <c r="C5589" s="87"/>
      <c r="R5589" s="89"/>
      <c r="S5589" s="89"/>
      <c r="T5589" s="89"/>
    </row>
    <row r="5590" spans="2:20" s="86" customFormat="1" ht="10.199999999999999">
      <c r="B5590" s="87"/>
      <c r="C5590" s="87"/>
      <c r="R5590" s="89"/>
      <c r="S5590" s="89"/>
      <c r="T5590" s="89"/>
    </row>
    <row r="5591" spans="2:20" s="86" customFormat="1" ht="10.199999999999999">
      <c r="B5591" s="87"/>
      <c r="C5591" s="87"/>
      <c r="R5591" s="89"/>
      <c r="S5591" s="89"/>
      <c r="T5591" s="89"/>
    </row>
    <row r="5592" spans="2:20" s="86" customFormat="1" ht="10.199999999999999">
      <c r="B5592" s="87"/>
      <c r="C5592" s="87"/>
      <c r="R5592" s="89"/>
      <c r="S5592" s="89"/>
      <c r="T5592" s="89"/>
    </row>
    <row r="5593" spans="2:20" s="86" customFormat="1" ht="10.199999999999999">
      <c r="B5593" s="87"/>
      <c r="C5593" s="87"/>
      <c r="R5593" s="89"/>
      <c r="S5593" s="89"/>
      <c r="T5593" s="89"/>
    </row>
    <row r="5594" spans="2:20" s="86" customFormat="1" ht="10.199999999999999">
      <c r="B5594" s="87"/>
      <c r="C5594" s="87"/>
      <c r="R5594" s="89"/>
      <c r="S5594" s="89"/>
      <c r="T5594" s="89"/>
    </row>
    <row r="5595" spans="2:20" s="86" customFormat="1" ht="10.199999999999999">
      <c r="B5595" s="87"/>
      <c r="C5595" s="87"/>
      <c r="R5595" s="89"/>
      <c r="S5595" s="89"/>
      <c r="T5595" s="89"/>
    </row>
    <row r="5596" spans="2:20" s="86" customFormat="1" ht="10.199999999999999">
      <c r="B5596" s="87"/>
      <c r="C5596" s="87"/>
      <c r="R5596" s="89"/>
      <c r="S5596" s="89"/>
      <c r="T5596" s="89"/>
    </row>
    <row r="5597" spans="2:20" s="86" customFormat="1" ht="10.199999999999999">
      <c r="B5597" s="87"/>
      <c r="C5597" s="87"/>
      <c r="R5597" s="89"/>
      <c r="S5597" s="89"/>
      <c r="T5597" s="89"/>
    </row>
    <row r="5598" spans="2:20" s="86" customFormat="1" ht="10.199999999999999">
      <c r="B5598" s="87"/>
      <c r="C5598" s="87"/>
      <c r="R5598" s="89"/>
      <c r="S5598" s="89"/>
      <c r="T5598" s="89"/>
    </row>
    <row r="5599" spans="2:20" s="86" customFormat="1" ht="10.199999999999999">
      <c r="B5599" s="87"/>
      <c r="C5599" s="87"/>
      <c r="R5599" s="89"/>
      <c r="S5599" s="89"/>
      <c r="T5599" s="89"/>
    </row>
    <row r="5600" spans="2:20" s="86" customFormat="1" ht="10.199999999999999">
      <c r="B5600" s="87"/>
      <c r="C5600" s="87"/>
      <c r="R5600" s="89"/>
      <c r="S5600" s="89"/>
      <c r="T5600" s="89"/>
    </row>
    <row r="5601" spans="2:20" s="86" customFormat="1" ht="10.199999999999999">
      <c r="B5601" s="87"/>
      <c r="C5601" s="87"/>
      <c r="R5601" s="89"/>
      <c r="S5601" s="89"/>
      <c r="T5601" s="89"/>
    </row>
    <row r="5602" spans="2:20" s="86" customFormat="1" ht="10.199999999999999">
      <c r="B5602" s="87"/>
      <c r="C5602" s="87"/>
      <c r="R5602" s="89"/>
      <c r="S5602" s="89"/>
      <c r="T5602" s="89"/>
    </row>
    <row r="5603" spans="2:20" s="86" customFormat="1" ht="10.199999999999999">
      <c r="B5603" s="87"/>
      <c r="C5603" s="87"/>
      <c r="R5603" s="89"/>
      <c r="S5603" s="89"/>
      <c r="T5603" s="89"/>
    </row>
    <row r="5604" spans="2:20" s="86" customFormat="1" ht="10.199999999999999">
      <c r="B5604" s="87"/>
      <c r="C5604" s="87"/>
      <c r="R5604" s="89"/>
      <c r="S5604" s="89"/>
      <c r="T5604" s="89"/>
    </row>
    <row r="5605" spans="2:20" s="86" customFormat="1" ht="10.199999999999999">
      <c r="B5605" s="87"/>
      <c r="C5605" s="87"/>
      <c r="R5605" s="89"/>
      <c r="S5605" s="89"/>
      <c r="T5605" s="89"/>
    </row>
    <row r="5606" spans="2:20" s="86" customFormat="1" ht="10.199999999999999">
      <c r="B5606" s="87"/>
      <c r="C5606" s="87"/>
      <c r="R5606" s="89"/>
      <c r="S5606" s="89"/>
      <c r="T5606" s="89"/>
    </row>
    <row r="5607" spans="2:20" s="86" customFormat="1" ht="10.199999999999999">
      <c r="B5607" s="87"/>
      <c r="C5607" s="87"/>
      <c r="R5607" s="89"/>
      <c r="S5607" s="89"/>
      <c r="T5607" s="89"/>
    </row>
    <row r="5608" spans="2:20" s="86" customFormat="1" ht="10.199999999999999">
      <c r="B5608" s="87"/>
      <c r="C5608" s="87"/>
      <c r="R5608" s="89"/>
      <c r="S5608" s="89"/>
      <c r="T5608" s="89"/>
    </row>
    <row r="5609" spans="2:20" s="86" customFormat="1" ht="10.199999999999999">
      <c r="B5609" s="87"/>
      <c r="C5609" s="87"/>
      <c r="R5609" s="89"/>
      <c r="S5609" s="89"/>
      <c r="T5609" s="89"/>
    </row>
    <row r="5610" spans="2:20" s="86" customFormat="1" ht="10.199999999999999">
      <c r="B5610" s="87"/>
      <c r="C5610" s="87"/>
      <c r="R5610" s="89"/>
      <c r="S5610" s="89"/>
      <c r="T5610" s="89"/>
    </row>
    <row r="5611" spans="2:20" s="86" customFormat="1" ht="10.199999999999999">
      <c r="B5611" s="87"/>
      <c r="C5611" s="87"/>
      <c r="R5611" s="89"/>
      <c r="S5611" s="89"/>
      <c r="T5611" s="89"/>
    </row>
    <row r="5612" spans="2:20" s="86" customFormat="1" ht="10.199999999999999">
      <c r="B5612" s="87"/>
      <c r="C5612" s="87"/>
      <c r="R5612" s="89"/>
      <c r="S5612" s="89"/>
      <c r="T5612" s="89"/>
    </row>
    <row r="5613" spans="2:20" s="86" customFormat="1" ht="10.199999999999999">
      <c r="B5613" s="87"/>
      <c r="C5613" s="87"/>
      <c r="R5613" s="89"/>
      <c r="S5613" s="89"/>
      <c r="T5613" s="89"/>
    </row>
    <row r="5614" spans="2:20" s="86" customFormat="1" ht="10.199999999999999">
      <c r="B5614" s="87"/>
      <c r="C5614" s="87"/>
      <c r="R5614" s="89"/>
      <c r="S5614" s="89"/>
      <c r="T5614" s="89"/>
    </row>
    <row r="5615" spans="2:20" s="86" customFormat="1" ht="10.199999999999999">
      <c r="B5615" s="87"/>
      <c r="C5615" s="87"/>
      <c r="R5615" s="89"/>
      <c r="S5615" s="89"/>
      <c r="T5615" s="89"/>
    </row>
    <row r="5616" spans="2:20" s="86" customFormat="1" ht="10.199999999999999">
      <c r="B5616" s="87"/>
      <c r="C5616" s="87"/>
      <c r="R5616" s="89"/>
      <c r="S5616" s="89"/>
      <c r="T5616" s="89"/>
    </row>
    <row r="5617" spans="2:20" s="86" customFormat="1" ht="10.199999999999999">
      <c r="B5617" s="87"/>
      <c r="C5617" s="87"/>
      <c r="R5617" s="89"/>
      <c r="S5617" s="89"/>
      <c r="T5617" s="89"/>
    </row>
    <row r="5618" spans="2:20" s="86" customFormat="1" ht="10.199999999999999">
      <c r="B5618" s="87"/>
      <c r="C5618" s="87"/>
      <c r="R5618" s="89"/>
      <c r="S5618" s="89"/>
      <c r="T5618" s="89"/>
    </row>
    <row r="5619" spans="2:20" s="86" customFormat="1" ht="10.199999999999999">
      <c r="B5619" s="87"/>
      <c r="C5619" s="87"/>
      <c r="R5619" s="89"/>
      <c r="S5619" s="89"/>
      <c r="T5619" s="89"/>
    </row>
    <row r="5620" spans="2:20" s="86" customFormat="1" ht="10.199999999999999">
      <c r="B5620" s="87"/>
      <c r="C5620" s="87"/>
      <c r="R5620" s="89"/>
      <c r="S5620" s="89"/>
      <c r="T5620" s="89"/>
    </row>
    <row r="5621" spans="2:20" s="86" customFormat="1" ht="10.199999999999999">
      <c r="B5621" s="87"/>
      <c r="C5621" s="87"/>
      <c r="R5621" s="89"/>
      <c r="S5621" s="89"/>
      <c r="T5621" s="89"/>
    </row>
    <row r="5622" spans="2:20" s="86" customFormat="1" ht="10.199999999999999">
      <c r="B5622" s="87"/>
      <c r="C5622" s="87"/>
      <c r="R5622" s="89"/>
      <c r="S5622" s="89"/>
      <c r="T5622" s="89"/>
    </row>
    <row r="5623" spans="2:20" s="86" customFormat="1" ht="10.199999999999999">
      <c r="B5623" s="87"/>
      <c r="C5623" s="87"/>
      <c r="R5623" s="89"/>
      <c r="S5623" s="89"/>
      <c r="T5623" s="89"/>
    </row>
    <row r="5624" spans="2:20" s="86" customFormat="1" ht="10.199999999999999">
      <c r="B5624" s="87"/>
      <c r="C5624" s="87"/>
      <c r="R5624" s="89"/>
      <c r="S5624" s="89"/>
      <c r="T5624" s="89"/>
    </row>
    <row r="5625" spans="2:20" s="86" customFormat="1" ht="10.199999999999999">
      <c r="B5625" s="87"/>
      <c r="C5625" s="87"/>
      <c r="R5625" s="89"/>
      <c r="S5625" s="89"/>
      <c r="T5625" s="89"/>
    </row>
    <row r="5626" spans="2:20" s="86" customFormat="1" ht="10.199999999999999">
      <c r="B5626" s="87"/>
      <c r="C5626" s="87"/>
      <c r="R5626" s="89"/>
      <c r="S5626" s="89"/>
      <c r="T5626" s="89"/>
    </row>
    <row r="5627" spans="2:20" s="86" customFormat="1" ht="10.199999999999999">
      <c r="B5627" s="87"/>
      <c r="C5627" s="87"/>
      <c r="R5627" s="89"/>
      <c r="S5627" s="89"/>
      <c r="T5627" s="89"/>
    </row>
    <row r="5628" spans="2:20" s="86" customFormat="1" ht="10.199999999999999">
      <c r="B5628" s="87"/>
      <c r="C5628" s="87"/>
      <c r="R5628" s="89"/>
      <c r="S5628" s="89"/>
      <c r="T5628" s="89"/>
    </row>
    <row r="5629" spans="2:20" s="86" customFormat="1" ht="10.199999999999999">
      <c r="B5629" s="87"/>
      <c r="C5629" s="87"/>
      <c r="R5629" s="89"/>
      <c r="S5629" s="89"/>
      <c r="T5629" s="89"/>
    </row>
    <row r="5630" spans="2:20" s="86" customFormat="1" ht="10.199999999999999">
      <c r="B5630" s="87"/>
      <c r="C5630" s="87"/>
      <c r="R5630" s="89"/>
      <c r="S5630" s="89"/>
      <c r="T5630" s="89"/>
    </row>
    <row r="5631" spans="2:20" s="86" customFormat="1" ht="10.199999999999999">
      <c r="B5631" s="87"/>
      <c r="C5631" s="87"/>
      <c r="R5631" s="89"/>
      <c r="S5631" s="89"/>
      <c r="T5631" s="89"/>
    </row>
    <row r="5632" spans="2:20" s="86" customFormat="1" ht="10.199999999999999">
      <c r="B5632" s="87"/>
      <c r="C5632" s="87"/>
      <c r="R5632" s="89"/>
      <c r="S5632" s="89"/>
      <c r="T5632" s="89"/>
    </row>
    <row r="5633" spans="2:20" s="86" customFormat="1" ht="10.199999999999999">
      <c r="B5633" s="87"/>
      <c r="C5633" s="87"/>
      <c r="R5633" s="89"/>
      <c r="S5633" s="89"/>
      <c r="T5633" s="89"/>
    </row>
    <row r="5634" spans="2:20" s="86" customFormat="1" ht="10.199999999999999">
      <c r="B5634" s="87"/>
      <c r="C5634" s="87"/>
      <c r="R5634" s="89"/>
      <c r="S5634" s="89"/>
      <c r="T5634" s="89"/>
    </row>
    <row r="5635" spans="2:20" s="86" customFormat="1" ht="10.199999999999999">
      <c r="B5635" s="87"/>
      <c r="C5635" s="87"/>
      <c r="R5635" s="89"/>
      <c r="S5635" s="89"/>
      <c r="T5635" s="89"/>
    </row>
    <row r="5636" spans="2:20" s="86" customFormat="1" ht="10.199999999999999">
      <c r="B5636" s="87"/>
      <c r="C5636" s="87"/>
      <c r="R5636" s="89"/>
      <c r="S5636" s="89"/>
      <c r="T5636" s="89"/>
    </row>
    <row r="5637" spans="2:20" s="86" customFormat="1" ht="10.199999999999999">
      <c r="B5637" s="87"/>
      <c r="C5637" s="87"/>
      <c r="R5637" s="89"/>
      <c r="S5637" s="89"/>
      <c r="T5637" s="89"/>
    </row>
    <row r="5638" spans="2:20" s="86" customFormat="1" ht="10.199999999999999">
      <c r="B5638" s="87"/>
      <c r="C5638" s="87"/>
      <c r="R5638" s="89"/>
      <c r="S5638" s="89"/>
      <c r="T5638" s="89"/>
    </row>
    <row r="5639" spans="2:20" s="86" customFormat="1" ht="10.199999999999999">
      <c r="B5639" s="87"/>
      <c r="C5639" s="87"/>
      <c r="R5639" s="89"/>
      <c r="S5639" s="89"/>
      <c r="T5639" s="89"/>
    </row>
    <row r="5640" spans="2:20" s="86" customFormat="1" ht="10.199999999999999">
      <c r="B5640" s="87"/>
      <c r="C5640" s="87"/>
      <c r="R5640" s="89"/>
      <c r="S5640" s="89"/>
      <c r="T5640" s="89"/>
    </row>
    <row r="5641" spans="2:20" s="86" customFormat="1" ht="10.199999999999999">
      <c r="B5641" s="87"/>
      <c r="C5641" s="87"/>
      <c r="R5641" s="89"/>
      <c r="S5641" s="89"/>
      <c r="T5641" s="89"/>
    </row>
    <row r="5642" spans="2:20" s="86" customFormat="1" ht="10.199999999999999">
      <c r="B5642" s="87"/>
      <c r="C5642" s="87"/>
      <c r="R5642" s="89"/>
      <c r="S5642" s="89"/>
      <c r="T5642" s="89"/>
    </row>
    <row r="5643" spans="2:20" s="86" customFormat="1" ht="10.199999999999999">
      <c r="B5643" s="87"/>
      <c r="C5643" s="87"/>
      <c r="R5643" s="89"/>
      <c r="S5643" s="89"/>
      <c r="T5643" s="89"/>
    </row>
    <row r="5644" spans="2:20" s="86" customFormat="1" ht="10.199999999999999">
      <c r="B5644" s="87"/>
      <c r="C5644" s="87"/>
      <c r="R5644" s="89"/>
      <c r="S5644" s="89"/>
      <c r="T5644" s="89"/>
    </row>
    <row r="5645" spans="2:20" s="86" customFormat="1" ht="10.199999999999999">
      <c r="B5645" s="87"/>
      <c r="C5645" s="87"/>
      <c r="R5645" s="89"/>
      <c r="S5645" s="89"/>
      <c r="T5645" s="89"/>
    </row>
    <row r="5646" spans="2:20" s="86" customFormat="1" ht="10.199999999999999">
      <c r="B5646" s="87"/>
      <c r="C5646" s="87"/>
      <c r="R5646" s="89"/>
      <c r="S5646" s="89"/>
      <c r="T5646" s="89"/>
    </row>
    <row r="5647" spans="2:20" s="86" customFormat="1" ht="10.199999999999999">
      <c r="B5647" s="87"/>
      <c r="C5647" s="87"/>
      <c r="R5647" s="89"/>
      <c r="S5647" s="89"/>
      <c r="T5647" s="89"/>
    </row>
    <row r="5648" spans="2:20" s="86" customFormat="1" ht="10.199999999999999">
      <c r="B5648" s="87"/>
      <c r="C5648" s="87"/>
      <c r="R5648" s="89"/>
      <c r="S5648" s="89"/>
      <c r="T5648" s="89"/>
    </row>
    <row r="5649" spans="2:20" s="86" customFormat="1" ht="10.199999999999999">
      <c r="B5649" s="87"/>
      <c r="C5649" s="87"/>
      <c r="R5649" s="89"/>
      <c r="S5649" s="89"/>
      <c r="T5649" s="89"/>
    </row>
    <row r="5650" spans="2:20" s="86" customFormat="1" ht="10.199999999999999">
      <c r="B5650" s="87"/>
      <c r="C5650" s="87"/>
      <c r="R5650" s="89"/>
      <c r="S5650" s="89"/>
      <c r="T5650" s="89"/>
    </row>
    <row r="5651" spans="2:20" s="86" customFormat="1" ht="10.199999999999999">
      <c r="B5651" s="87"/>
      <c r="C5651" s="87"/>
      <c r="R5651" s="89"/>
      <c r="S5651" s="89"/>
      <c r="T5651" s="89"/>
    </row>
    <row r="5652" spans="2:20" s="86" customFormat="1" ht="10.199999999999999">
      <c r="B5652" s="87"/>
      <c r="C5652" s="87"/>
      <c r="R5652" s="89"/>
      <c r="S5652" s="89"/>
      <c r="T5652" s="89"/>
    </row>
    <row r="5653" spans="2:20" s="86" customFormat="1" ht="10.199999999999999">
      <c r="B5653" s="87"/>
      <c r="C5653" s="87"/>
      <c r="R5653" s="89"/>
      <c r="S5653" s="89"/>
      <c r="T5653" s="89"/>
    </row>
    <row r="5654" spans="2:20" s="86" customFormat="1" ht="10.199999999999999">
      <c r="B5654" s="87"/>
      <c r="C5654" s="87"/>
      <c r="R5654" s="89"/>
      <c r="S5654" s="89"/>
      <c r="T5654" s="89"/>
    </row>
    <row r="5655" spans="2:20" s="86" customFormat="1" ht="10.199999999999999">
      <c r="B5655" s="87"/>
      <c r="C5655" s="87"/>
      <c r="R5655" s="89"/>
      <c r="S5655" s="89"/>
      <c r="T5655" s="89"/>
    </row>
    <row r="5656" spans="2:20" s="86" customFormat="1" ht="10.199999999999999">
      <c r="B5656" s="87"/>
      <c r="C5656" s="87"/>
      <c r="R5656" s="89"/>
      <c r="S5656" s="89"/>
      <c r="T5656" s="89"/>
    </row>
    <row r="5657" spans="2:20" s="86" customFormat="1" ht="10.199999999999999">
      <c r="B5657" s="87"/>
      <c r="C5657" s="87"/>
      <c r="R5657" s="89"/>
      <c r="S5657" s="89"/>
      <c r="T5657" s="89"/>
    </row>
    <row r="5658" spans="2:20" s="86" customFormat="1" ht="10.199999999999999">
      <c r="B5658" s="87"/>
      <c r="C5658" s="87"/>
      <c r="R5658" s="89"/>
      <c r="S5658" s="89"/>
      <c r="T5658" s="89"/>
    </row>
    <row r="5659" spans="2:20" s="86" customFormat="1" ht="10.199999999999999">
      <c r="B5659" s="87"/>
      <c r="C5659" s="87"/>
      <c r="R5659" s="89"/>
      <c r="S5659" s="89"/>
      <c r="T5659" s="89"/>
    </row>
    <row r="5660" spans="2:20" s="86" customFormat="1" ht="10.199999999999999">
      <c r="B5660" s="87"/>
      <c r="C5660" s="87"/>
      <c r="R5660" s="89"/>
      <c r="S5660" s="89"/>
      <c r="T5660" s="89"/>
    </row>
    <row r="5661" spans="2:20" s="86" customFormat="1" ht="10.199999999999999">
      <c r="B5661" s="87"/>
      <c r="C5661" s="87"/>
      <c r="R5661" s="89"/>
      <c r="S5661" s="89"/>
      <c r="T5661" s="89"/>
    </row>
    <row r="5662" spans="2:20" s="86" customFormat="1" ht="10.199999999999999">
      <c r="B5662" s="87"/>
      <c r="C5662" s="87"/>
      <c r="R5662" s="89"/>
      <c r="S5662" s="89"/>
      <c r="T5662" s="89"/>
    </row>
    <row r="5663" spans="2:20" s="86" customFormat="1" ht="10.199999999999999">
      <c r="B5663" s="87"/>
      <c r="C5663" s="87"/>
      <c r="R5663" s="89"/>
      <c r="S5663" s="89"/>
      <c r="T5663" s="89"/>
    </row>
    <row r="5664" spans="2:20" s="86" customFormat="1" ht="10.199999999999999">
      <c r="B5664" s="87"/>
      <c r="C5664" s="87"/>
      <c r="R5664" s="89"/>
      <c r="S5664" s="89"/>
      <c r="T5664" s="89"/>
    </row>
    <row r="5665" spans="2:20" s="86" customFormat="1" ht="10.199999999999999">
      <c r="B5665" s="87"/>
      <c r="C5665" s="87"/>
      <c r="R5665" s="89"/>
      <c r="S5665" s="89"/>
      <c r="T5665" s="89"/>
    </row>
    <row r="5666" spans="2:20" s="86" customFormat="1" ht="10.199999999999999">
      <c r="B5666" s="87"/>
      <c r="C5666" s="87"/>
      <c r="R5666" s="89"/>
      <c r="S5666" s="89"/>
      <c r="T5666" s="89"/>
    </row>
    <row r="5667" spans="2:20" s="86" customFormat="1" ht="10.199999999999999">
      <c r="B5667" s="87"/>
      <c r="C5667" s="87"/>
      <c r="R5667" s="89"/>
      <c r="S5667" s="89"/>
      <c r="T5667" s="89"/>
    </row>
    <row r="5668" spans="2:20" s="86" customFormat="1" ht="10.199999999999999">
      <c r="B5668" s="87"/>
      <c r="C5668" s="87"/>
      <c r="R5668" s="89"/>
      <c r="S5668" s="89"/>
      <c r="T5668" s="89"/>
    </row>
    <row r="5669" spans="2:20" s="86" customFormat="1" ht="10.199999999999999">
      <c r="B5669" s="87"/>
      <c r="C5669" s="87"/>
      <c r="R5669" s="89"/>
      <c r="S5669" s="89"/>
      <c r="T5669" s="89"/>
    </row>
    <row r="5670" spans="2:20" s="86" customFormat="1" ht="10.199999999999999">
      <c r="B5670" s="87"/>
      <c r="C5670" s="87"/>
      <c r="R5670" s="89"/>
      <c r="S5670" s="89"/>
      <c r="T5670" s="89"/>
    </row>
    <row r="5671" spans="2:20" s="86" customFormat="1" ht="10.199999999999999">
      <c r="B5671" s="87"/>
      <c r="C5671" s="87"/>
      <c r="R5671" s="89"/>
      <c r="S5671" s="89"/>
      <c r="T5671" s="89"/>
    </row>
    <row r="5672" spans="2:20" s="86" customFormat="1" ht="10.199999999999999">
      <c r="B5672" s="87"/>
      <c r="C5672" s="87"/>
      <c r="R5672" s="89"/>
      <c r="S5672" s="89"/>
      <c r="T5672" s="89"/>
    </row>
    <row r="5673" spans="2:20" s="86" customFormat="1" ht="10.199999999999999">
      <c r="B5673" s="87"/>
      <c r="C5673" s="87"/>
      <c r="R5673" s="89"/>
      <c r="S5673" s="89"/>
      <c r="T5673" s="89"/>
    </row>
    <row r="5674" spans="2:20" s="86" customFormat="1" ht="10.199999999999999">
      <c r="B5674" s="87"/>
      <c r="C5674" s="87"/>
      <c r="R5674" s="89"/>
      <c r="S5674" s="89"/>
      <c r="T5674" s="89"/>
    </row>
    <row r="5675" spans="2:20" s="86" customFormat="1" ht="10.199999999999999">
      <c r="B5675" s="87"/>
      <c r="C5675" s="87"/>
      <c r="R5675" s="89"/>
      <c r="S5675" s="89"/>
      <c r="T5675" s="89"/>
    </row>
    <row r="5676" spans="2:20" s="86" customFormat="1" ht="10.199999999999999">
      <c r="B5676" s="87"/>
      <c r="C5676" s="87"/>
      <c r="R5676" s="89"/>
      <c r="S5676" s="89"/>
      <c r="T5676" s="89"/>
    </row>
    <row r="5677" spans="2:20" s="86" customFormat="1" ht="10.199999999999999">
      <c r="B5677" s="87"/>
      <c r="C5677" s="87"/>
      <c r="R5677" s="89"/>
      <c r="S5677" s="89"/>
      <c r="T5677" s="89"/>
    </row>
    <row r="5678" spans="2:20" s="86" customFormat="1" ht="10.199999999999999">
      <c r="B5678" s="87"/>
      <c r="C5678" s="87"/>
      <c r="R5678" s="89"/>
      <c r="S5678" s="89"/>
      <c r="T5678" s="89"/>
    </row>
    <row r="5679" spans="2:20" s="86" customFormat="1" ht="10.199999999999999">
      <c r="B5679" s="87"/>
      <c r="C5679" s="87"/>
      <c r="R5679" s="89"/>
      <c r="S5679" s="89"/>
      <c r="T5679" s="89"/>
    </row>
    <row r="5680" spans="2:20" s="86" customFormat="1" ht="10.199999999999999">
      <c r="B5680" s="87"/>
      <c r="C5680" s="87"/>
      <c r="R5680" s="89"/>
      <c r="S5680" s="89"/>
      <c r="T5680" s="89"/>
    </row>
    <row r="5681" spans="2:20" s="86" customFormat="1" ht="10.199999999999999">
      <c r="B5681" s="87"/>
      <c r="C5681" s="87"/>
      <c r="R5681" s="89"/>
      <c r="S5681" s="89"/>
      <c r="T5681" s="89"/>
    </row>
    <row r="5682" spans="2:20" s="86" customFormat="1" ht="10.199999999999999">
      <c r="B5682" s="87"/>
      <c r="C5682" s="87"/>
      <c r="R5682" s="89"/>
      <c r="S5682" s="89"/>
      <c r="T5682" s="89"/>
    </row>
    <row r="5683" spans="2:20" s="86" customFormat="1" ht="10.199999999999999">
      <c r="B5683" s="87"/>
      <c r="C5683" s="87"/>
      <c r="R5683" s="89"/>
      <c r="S5683" s="89"/>
      <c r="T5683" s="89"/>
    </row>
    <row r="5684" spans="2:20" s="86" customFormat="1" ht="10.199999999999999">
      <c r="B5684" s="87"/>
      <c r="C5684" s="87"/>
      <c r="R5684" s="89"/>
      <c r="S5684" s="89"/>
      <c r="T5684" s="89"/>
    </row>
    <row r="5685" spans="2:20" s="86" customFormat="1" ht="10.199999999999999">
      <c r="B5685" s="87"/>
      <c r="C5685" s="87"/>
      <c r="R5685" s="89"/>
      <c r="S5685" s="89"/>
      <c r="T5685" s="89"/>
    </row>
    <row r="5686" spans="2:20" s="86" customFormat="1" ht="10.199999999999999">
      <c r="B5686" s="87"/>
      <c r="C5686" s="87"/>
      <c r="R5686" s="89"/>
      <c r="S5686" s="89"/>
      <c r="T5686" s="89"/>
    </row>
    <row r="5687" spans="2:20" s="86" customFormat="1" ht="10.199999999999999">
      <c r="B5687" s="87"/>
      <c r="C5687" s="87"/>
      <c r="R5687" s="89"/>
      <c r="S5687" s="89"/>
      <c r="T5687" s="89"/>
    </row>
    <row r="5688" spans="2:20" s="86" customFormat="1" ht="10.199999999999999">
      <c r="B5688" s="87"/>
      <c r="C5688" s="87"/>
      <c r="R5688" s="89"/>
      <c r="S5688" s="89"/>
      <c r="T5688" s="89"/>
    </row>
    <row r="5689" spans="2:20" s="86" customFormat="1" ht="10.199999999999999">
      <c r="B5689" s="87"/>
      <c r="C5689" s="87"/>
      <c r="R5689" s="89"/>
      <c r="S5689" s="89"/>
      <c r="T5689" s="89"/>
    </row>
    <row r="5690" spans="2:20" s="86" customFormat="1" ht="10.199999999999999">
      <c r="B5690" s="87"/>
      <c r="C5690" s="87"/>
      <c r="R5690" s="89"/>
      <c r="S5690" s="89"/>
      <c r="T5690" s="89"/>
    </row>
    <row r="5691" spans="2:20" s="86" customFormat="1" ht="10.199999999999999">
      <c r="B5691" s="87"/>
      <c r="C5691" s="87"/>
      <c r="R5691" s="89"/>
      <c r="S5691" s="89"/>
      <c r="T5691" s="89"/>
    </row>
    <row r="5692" spans="2:20" s="86" customFormat="1" ht="10.199999999999999">
      <c r="B5692" s="87"/>
      <c r="C5692" s="87"/>
      <c r="R5692" s="89"/>
      <c r="S5692" s="89"/>
      <c r="T5692" s="89"/>
    </row>
    <row r="5693" spans="2:20" s="86" customFormat="1" ht="10.199999999999999">
      <c r="B5693" s="87"/>
      <c r="C5693" s="87"/>
      <c r="R5693" s="89"/>
      <c r="S5693" s="89"/>
      <c r="T5693" s="89"/>
    </row>
    <row r="5694" spans="2:20" s="86" customFormat="1" ht="10.199999999999999">
      <c r="B5694" s="87"/>
      <c r="C5694" s="87"/>
      <c r="R5694" s="89"/>
      <c r="S5694" s="89"/>
      <c r="T5694" s="89"/>
    </row>
    <row r="5695" spans="2:20" s="86" customFormat="1" ht="10.199999999999999">
      <c r="B5695" s="87"/>
      <c r="C5695" s="87"/>
      <c r="R5695" s="89"/>
      <c r="S5695" s="89"/>
      <c r="T5695" s="89"/>
    </row>
    <row r="5696" spans="2:20" s="86" customFormat="1" ht="10.199999999999999">
      <c r="B5696" s="87"/>
      <c r="C5696" s="87"/>
      <c r="R5696" s="89"/>
      <c r="S5696" s="89"/>
      <c r="T5696" s="89"/>
    </row>
    <row r="5697" spans="2:20" s="86" customFormat="1" ht="10.199999999999999">
      <c r="B5697" s="87"/>
      <c r="C5697" s="87"/>
      <c r="R5697" s="89"/>
      <c r="S5697" s="89"/>
      <c r="T5697" s="89"/>
    </row>
    <row r="5698" spans="2:20" s="86" customFormat="1" ht="10.199999999999999">
      <c r="B5698" s="87"/>
      <c r="C5698" s="87"/>
      <c r="R5698" s="89"/>
      <c r="S5698" s="89"/>
      <c r="T5698" s="89"/>
    </row>
    <row r="5699" spans="2:20" s="86" customFormat="1" ht="10.199999999999999">
      <c r="B5699" s="87"/>
      <c r="C5699" s="87"/>
      <c r="R5699" s="89"/>
      <c r="S5699" s="89"/>
      <c r="T5699" s="89"/>
    </row>
    <row r="5700" spans="2:20" s="86" customFormat="1" ht="10.199999999999999">
      <c r="B5700" s="87"/>
      <c r="C5700" s="87"/>
      <c r="R5700" s="89"/>
      <c r="S5700" s="89"/>
      <c r="T5700" s="89"/>
    </row>
    <row r="5701" spans="2:20" s="86" customFormat="1" ht="10.199999999999999">
      <c r="B5701" s="87"/>
      <c r="C5701" s="87"/>
      <c r="R5701" s="89"/>
      <c r="S5701" s="89"/>
      <c r="T5701" s="89"/>
    </row>
    <row r="5702" spans="2:20" s="86" customFormat="1" ht="10.199999999999999">
      <c r="B5702" s="87"/>
      <c r="C5702" s="87"/>
      <c r="R5702" s="89"/>
      <c r="S5702" s="89"/>
      <c r="T5702" s="89"/>
    </row>
    <row r="5703" spans="2:20" s="86" customFormat="1" ht="10.199999999999999">
      <c r="B5703" s="87"/>
      <c r="C5703" s="87"/>
      <c r="R5703" s="89"/>
      <c r="S5703" s="89"/>
      <c r="T5703" s="89"/>
    </row>
    <row r="5704" spans="2:20" s="86" customFormat="1" ht="10.199999999999999">
      <c r="B5704" s="87"/>
      <c r="C5704" s="87"/>
      <c r="R5704" s="89"/>
      <c r="S5704" s="89"/>
      <c r="T5704" s="89"/>
    </row>
    <row r="5705" spans="2:20" s="86" customFormat="1" ht="10.199999999999999">
      <c r="B5705" s="87"/>
      <c r="C5705" s="87"/>
      <c r="R5705" s="89"/>
      <c r="S5705" s="89"/>
      <c r="T5705" s="89"/>
    </row>
    <row r="5706" spans="2:20" s="86" customFormat="1" ht="10.199999999999999">
      <c r="B5706" s="87"/>
      <c r="C5706" s="87"/>
      <c r="R5706" s="89"/>
      <c r="S5706" s="89"/>
      <c r="T5706" s="89"/>
    </row>
    <row r="5707" spans="2:20" s="86" customFormat="1" ht="10.199999999999999">
      <c r="B5707" s="87"/>
      <c r="C5707" s="87"/>
      <c r="R5707" s="89"/>
      <c r="S5707" s="89"/>
      <c r="T5707" s="89"/>
    </row>
    <row r="5708" spans="2:20" s="86" customFormat="1" ht="10.199999999999999">
      <c r="B5708" s="87"/>
      <c r="C5708" s="87"/>
      <c r="R5708" s="89"/>
      <c r="S5708" s="89"/>
      <c r="T5708" s="89"/>
    </row>
    <row r="5709" spans="2:20" s="86" customFormat="1" ht="10.199999999999999">
      <c r="B5709" s="87"/>
      <c r="C5709" s="87"/>
      <c r="R5709" s="89"/>
      <c r="S5709" s="89"/>
      <c r="T5709" s="89"/>
    </row>
    <row r="5710" spans="2:20" s="86" customFormat="1" ht="10.199999999999999">
      <c r="B5710" s="87"/>
      <c r="C5710" s="87"/>
      <c r="R5710" s="89"/>
      <c r="S5710" s="89"/>
      <c r="T5710" s="89"/>
    </row>
    <row r="5711" spans="2:20" s="86" customFormat="1" ht="10.199999999999999">
      <c r="B5711" s="87"/>
      <c r="C5711" s="87"/>
      <c r="R5711" s="89"/>
      <c r="S5711" s="89"/>
      <c r="T5711" s="89"/>
    </row>
    <row r="5712" spans="2:20" s="86" customFormat="1" ht="10.199999999999999">
      <c r="B5712" s="87"/>
      <c r="C5712" s="87"/>
      <c r="R5712" s="89"/>
      <c r="S5712" s="89"/>
      <c r="T5712" s="89"/>
    </row>
    <row r="5713" spans="2:20" s="86" customFormat="1" ht="10.199999999999999">
      <c r="B5713" s="87"/>
      <c r="C5713" s="87"/>
      <c r="R5713" s="89"/>
      <c r="S5713" s="89"/>
      <c r="T5713" s="89"/>
    </row>
    <row r="5714" spans="2:20" s="86" customFormat="1" ht="10.199999999999999">
      <c r="B5714" s="87"/>
      <c r="C5714" s="87"/>
      <c r="R5714" s="89"/>
      <c r="S5714" s="89"/>
      <c r="T5714" s="89"/>
    </row>
    <row r="5715" spans="2:20" s="86" customFormat="1" ht="10.199999999999999">
      <c r="B5715" s="87"/>
      <c r="C5715" s="87"/>
      <c r="R5715" s="89"/>
      <c r="S5715" s="89"/>
      <c r="T5715" s="89"/>
    </row>
    <row r="5716" spans="2:20" s="86" customFormat="1" ht="10.199999999999999">
      <c r="B5716" s="87"/>
      <c r="C5716" s="87"/>
      <c r="R5716" s="89"/>
      <c r="S5716" s="89"/>
      <c r="T5716" s="89"/>
    </row>
    <row r="5717" spans="2:20" s="86" customFormat="1" ht="10.199999999999999">
      <c r="B5717" s="87"/>
      <c r="C5717" s="87"/>
      <c r="R5717" s="89"/>
      <c r="S5717" s="89"/>
      <c r="T5717" s="89"/>
    </row>
    <row r="5718" spans="2:20" s="86" customFormat="1" ht="10.199999999999999">
      <c r="B5718" s="87"/>
      <c r="C5718" s="87"/>
      <c r="R5718" s="89"/>
      <c r="S5718" s="89"/>
      <c r="T5718" s="89"/>
    </row>
    <row r="5719" spans="2:20" s="86" customFormat="1" ht="10.199999999999999">
      <c r="B5719" s="87"/>
      <c r="C5719" s="87"/>
      <c r="R5719" s="89"/>
      <c r="S5719" s="89"/>
      <c r="T5719" s="89"/>
    </row>
    <row r="5720" spans="2:20" s="86" customFormat="1" ht="10.199999999999999">
      <c r="B5720" s="87"/>
      <c r="C5720" s="87"/>
      <c r="R5720" s="89"/>
      <c r="S5720" s="89"/>
      <c r="T5720" s="89"/>
    </row>
    <row r="5721" spans="2:20" s="86" customFormat="1" ht="10.199999999999999">
      <c r="B5721" s="87"/>
      <c r="C5721" s="87"/>
      <c r="R5721" s="89"/>
      <c r="S5721" s="89"/>
      <c r="T5721" s="89"/>
    </row>
    <row r="5722" spans="2:20" s="86" customFormat="1" ht="10.199999999999999">
      <c r="B5722" s="87"/>
      <c r="C5722" s="87"/>
      <c r="R5722" s="89"/>
      <c r="S5722" s="89"/>
      <c r="T5722" s="89"/>
    </row>
    <row r="5723" spans="2:20" s="86" customFormat="1" ht="10.199999999999999">
      <c r="B5723" s="87"/>
      <c r="C5723" s="87"/>
      <c r="R5723" s="89"/>
      <c r="S5723" s="89"/>
      <c r="T5723" s="89"/>
    </row>
    <row r="5724" spans="2:20" s="86" customFormat="1" ht="10.199999999999999">
      <c r="B5724" s="87"/>
      <c r="C5724" s="87"/>
      <c r="R5724" s="89"/>
      <c r="S5724" s="89"/>
      <c r="T5724" s="89"/>
    </row>
    <row r="5725" spans="2:20" s="86" customFormat="1" ht="10.199999999999999">
      <c r="B5725" s="87"/>
      <c r="C5725" s="87"/>
      <c r="R5725" s="89"/>
      <c r="S5725" s="89"/>
      <c r="T5725" s="89"/>
    </row>
    <row r="5726" spans="2:20" s="86" customFormat="1" ht="10.199999999999999">
      <c r="B5726" s="87"/>
      <c r="C5726" s="87"/>
      <c r="R5726" s="89"/>
      <c r="S5726" s="89"/>
      <c r="T5726" s="89"/>
    </row>
    <row r="5727" spans="2:20" s="86" customFormat="1" ht="10.199999999999999">
      <c r="B5727" s="87"/>
      <c r="C5727" s="87"/>
      <c r="R5727" s="89"/>
      <c r="S5727" s="89"/>
      <c r="T5727" s="89"/>
    </row>
    <row r="5728" spans="2:20" s="86" customFormat="1" ht="10.199999999999999">
      <c r="B5728" s="87"/>
      <c r="C5728" s="87"/>
      <c r="R5728" s="89"/>
      <c r="S5728" s="89"/>
      <c r="T5728" s="89"/>
    </row>
    <row r="5729" spans="2:20" s="86" customFormat="1" ht="10.199999999999999">
      <c r="B5729" s="87"/>
      <c r="C5729" s="87"/>
      <c r="R5729" s="89"/>
      <c r="S5729" s="89"/>
      <c r="T5729" s="89"/>
    </row>
    <row r="5730" spans="2:20" s="86" customFormat="1" ht="10.199999999999999">
      <c r="B5730" s="87"/>
      <c r="C5730" s="87"/>
      <c r="R5730" s="89"/>
      <c r="S5730" s="89"/>
      <c r="T5730" s="89"/>
    </row>
    <row r="5731" spans="2:20" s="86" customFormat="1" ht="10.199999999999999">
      <c r="B5731" s="87"/>
      <c r="C5731" s="87"/>
      <c r="R5731" s="89"/>
      <c r="S5731" s="89"/>
      <c r="T5731" s="89"/>
    </row>
    <row r="5732" spans="2:20" s="86" customFormat="1" ht="10.199999999999999">
      <c r="B5732" s="87"/>
      <c r="C5732" s="87"/>
      <c r="R5732" s="89"/>
      <c r="S5732" s="89"/>
      <c r="T5732" s="89"/>
    </row>
    <row r="5733" spans="2:20" s="86" customFormat="1" ht="10.199999999999999">
      <c r="B5733" s="87"/>
      <c r="C5733" s="87"/>
      <c r="R5733" s="89"/>
      <c r="S5733" s="89"/>
      <c r="T5733" s="89"/>
    </row>
    <row r="5734" spans="2:20" s="86" customFormat="1" ht="10.199999999999999">
      <c r="B5734" s="87"/>
      <c r="C5734" s="87"/>
      <c r="R5734" s="89"/>
      <c r="S5734" s="89"/>
      <c r="T5734" s="89"/>
    </row>
    <row r="5735" spans="2:20" s="86" customFormat="1" ht="10.199999999999999">
      <c r="B5735" s="87"/>
      <c r="C5735" s="87"/>
      <c r="R5735" s="89"/>
      <c r="S5735" s="89"/>
      <c r="T5735" s="89"/>
    </row>
    <row r="5736" spans="2:20" s="86" customFormat="1" ht="10.199999999999999">
      <c r="B5736" s="87"/>
      <c r="C5736" s="87"/>
      <c r="R5736" s="89"/>
      <c r="S5736" s="89"/>
      <c r="T5736" s="89"/>
    </row>
    <row r="5737" spans="2:20" s="86" customFormat="1" ht="10.199999999999999">
      <c r="B5737" s="87"/>
      <c r="C5737" s="87"/>
      <c r="R5737" s="89"/>
      <c r="S5737" s="89"/>
      <c r="T5737" s="89"/>
    </row>
    <row r="5738" spans="2:20" s="86" customFormat="1" ht="10.199999999999999">
      <c r="B5738" s="87"/>
      <c r="C5738" s="87"/>
      <c r="R5738" s="89"/>
      <c r="S5738" s="89"/>
      <c r="T5738" s="89"/>
    </row>
    <row r="5739" spans="2:20" s="86" customFormat="1" ht="10.199999999999999">
      <c r="B5739" s="87"/>
      <c r="C5739" s="87"/>
      <c r="R5739" s="89"/>
      <c r="S5739" s="89"/>
      <c r="T5739" s="89"/>
    </row>
    <row r="5740" spans="2:20" s="86" customFormat="1" ht="10.199999999999999">
      <c r="B5740" s="87"/>
      <c r="C5740" s="87"/>
      <c r="R5740" s="89"/>
      <c r="S5740" s="89"/>
      <c r="T5740" s="89"/>
    </row>
    <row r="5741" spans="2:20" s="86" customFormat="1" ht="10.199999999999999">
      <c r="B5741" s="87"/>
      <c r="C5741" s="87"/>
      <c r="R5741" s="89"/>
      <c r="S5741" s="89"/>
      <c r="T5741" s="89"/>
    </row>
    <row r="5742" spans="2:20" s="86" customFormat="1" ht="10.199999999999999">
      <c r="B5742" s="87"/>
      <c r="C5742" s="87"/>
      <c r="R5742" s="89"/>
      <c r="S5742" s="89"/>
      <c r="T5742" s="89"/>
    </row>
    <row r="5743" spans="2:20" s="86" customFormat="1" ht="10.199999999999999">
      <c r="B5743" s="87"/>
      <c r="C5743" s="87"/>
      <c r="R5743" s="89"/>
      <c r="S5743" s="89"/>
      <c r="T5743" s="89"/>
    </row>
    <row r="5744" spans="2:20" s="86" customFormat="1" ht="10.199999999999999">
      <c r="B5744" s="87"/>
      <c r="C5744" s="87"/>
      <c r="R5744" s="89"/>
      <c r="S5744" s="89"/>
      <c r="T5744" s="89"/>
    </row>
    <row r="5745" spans="2:20" s="86" customFormat="1" ht="10.199999999999999">
      <c r="B5745" s="87"/>
      <c r="C5745" s="87"/>
      <c r="R5745" s="89"/>
      <c r="S5745" s="89"/>
      <c r="T5745" s="89"/>
    </row>
    <row r="5746" spans="2:20" s="86" customFormat="1" ht="10.199999999999999">
      <c r="B5746" s="87"/>
      <c r="C5746" s="87"/>
      <c r="R5746" s="89"/>
      <c r="S5746" s="89"/>
      <c r="T5746" s="89"/>
    </row>
    <row r="5747" spans="2:20" s="86" customFormat="1" ht="10.199999999999999">
      <c r="B5747" s="87"/>
      <c r="C5747" s="87"/>
      <c r="R5747" s="89"/>
      <c r="S5747" s="89"/>
      <c r="T5747" s="89"/>
    </row>
    <row r="5748" spans="2:20" s="86" customFormat="1" ht="10.199999999999999">
      <c r="B5748" s="87"/>
      <c r="C5748" s="87"/>
      <c r="R5748" s="89"/>
      <c r="S5748" s="89"/>
      <c r="T5748" s="89"/>
    </row>
    <row r="5749" spans="2:20" s="86" customFormat="1" ht="10.199999999999999">
      <c r="B5749" s="87"/>
      <c r="C5749" s="87"/>
      <c r="R5749" s="89"/>
      <c r="S5749" s="89"/>
      <c r="T5749" s="89"/>
    </row>
    <row r="5750" spans="2:20" s="86" customFormat="1" ht="10.199999999999999">
      <c r="B5750" s="87"/>
      <c r="C5750" s="87"/>
      <c r="R5750" s="89"/>
      <c r="S5750" s="89"/>
      <c r="T5750" s="89"/>
    </row>
    <row r="5751" spans="2:20" s="86" customFormat="1" ht="10.199999999999999">
      <c r="B5751" s="87"/>
      <c r="C5751" s="87"/>
      <c r="R5751" s="89"/>
      <c r="S5751" s="89"/>
      <c r="T5751" s="89"/>
    </row>
    <row r="5752" spans="2:20" s="86" customFormat="1" ht="10.199999999999999">
      <c r="B5752" s="87"/>
      <c r="C5752" s="87"/>
      <c r="R5752" s="89"/>
      <c r="S5752" s="89"/>
      <c r="T5752" s="89"/>
    </row>
    <row r="5753" spans="2:20" s="86" customFormat="1" ht="10.199999999999999">
      <c r="B5753" s="87"/>
      <c r="C5753" s="87"/>
      <c r="R5753" s="89"/>
      <c r="S5753" s="89"/>
      <c r="T5753" s="89"/>
    </row>
    <row r="5754" spans="2:20" s="86" customFormat="1" ht="10.199999999999999">
      <c r="B5754" s="87"/>
      <c r="C5754" s="87"/>
      <c r="R5754" s="89"/>
      <c r="S5754" s="89"/>
      <c r="T5754" s="89"/>
    </row>
    <row r="5755" spans="2:20" s="86" customFormat="1" ht="10.199999999999999">
      <c r="B5755" s="87"/>
      <c r="C5755" s="87"/>
      <c r="R5755" s="89"/>
      <c r="S5755" s="89"/>
      <c r="T5755" s="89"/>
    </row>
    <row r="5756" spans="2:20" s="86" customFormat="1" ht="10.199999999999999">
      <c r="B5756" s="87"/>
      <c r="C5756" s="87"/>
      <c r="R5756" s="89"/>
      <c r="S5756" s="89"/>
      <c r="T5756" s="89"/>
    </row>
    <row r="5757" spans="2:20" s="86" customFormat="1" ht="10.199999999999999">
      <c r="B5757" s="87"/>
      <c r="C5757" s="87"/>
      <c r="R5757" s="89"/>
      <c r="S5757" s="89"/>
      <c r="T5757" s="89"/>
    </row>
    <row r="5758" spans="2:20" s="86" customFormat="1" ht="10.199999999999999">
      <c r="B5758" s="87"/>
      <c r="C5758" s="87"/>
      <c r="R5758" s="89"/>
      <c r="S5758" s="89"/>
      <c r="T5758" s="89"/>
    </row>
    <row r="5759" spans="2:20" s="86" customFormat="1" ht="10.199999999999999">
      <c r="B5759" s="87"/>
      <c r="C5759" s="87"/>
      <c r="R5759" s="89"/>
      <c r="S5759" s="89"/>
      <c r="T5759" s="89"/>
    </row>
    <row r="5760" spans="2:20" s="86" customFormat="1" ht="10.199999999999999">
      <c r="B5760" s="87"/>
      <c r="C5760" s="87"/>
      <c r="R5760" s="89"/>
      <c r="S5760" s="89"/>
      <c r="T5760" s="89"/>
    </row>
    <row r="5761" spans="2:20" s="86" customFormat="1" ht="10.199999999999999">
      <c r="B5761" s="87"/>
      <c r="C5761" s="87"/>
      <c r="R5761" s="89"/>
      <c r="S5761" s="89"/>
      <c r="T5761" s="89"/>
    </row>
    <row r="5762" spans="2:20" s="86" customFormat="1" ht="10.199999999999999">
      <c r="B5762" s="87"/>
      <c r="C5762" s="87"/>
      <c r="R5762" s="89"/>
      <c r="S5762" s="89"/>
      <c r="T5762" s="89"/>
    </row>
    <row r="5763" spans="2:20" s="86" customFormat="1" ht="10.199999999999999">
      <c r="B5763" s="87"/>
      <c r="C5763" s="87"/>
      <c r="R5763" s="89"/>
      <c r="S5763" s="89"/>
      <c r="T5763" s="89"/>
    </row>
    <row r="5764" spans="2:20" s="86" customFormat="1" ht="10.199999999999999">
      <c r="B5764" s="87"/>
      <c r="C5764" s="87"/>
      <c r="R5764" s="89"/>
      <c r="S5764" s="89"/>
      <c r="T5764" s="89"/>
    </row>
    <row r="5765" spans="2:20" s="86" customFormat="1" ht="10.199999999999999">
      <c r="B5765" s="87"/>
      <c r="C5765" s="87"/>
      <c r="R5765" s="89"/>
      <c r="S5765" s="89"/>
      <c r="T5765" s="89"/>
    </row>
    <row r="5766" spans="2:20" s="86" customFormat="1" ht="10.199999999999999">
      <c r="B5766" s="87"/>
      <c r="C5766" s="87"/>
      <c r="R5766" s="89"/>
      <c r="S5766" s="89"/>
      <c r="T5766" s="89"/>
    </row>
    <row r="5767" spans="2:20" s="86" customFormat="1" ht="10.199999999999999">
      <c r="B5767" s="87"/>
      <c r="C5767" s="87"/>
      <c r="R5767" s="89"/>
      <c r="S5767" s="89"/>
      <c r="T5767" s="89"/>
    </row>
    <row r="5768" spans="2:20" s="86" customFormat="1" ht="10.199999999999999">
      <c r="B5768" s="87"/>
      <c r="C5768" s="87"/>
      <c r="R5768" s="89"/>
      <c r="S5768" s="89"/>
      <c r="T5768" s="89"/>
    </row>
    <row r="5769" spans="2:20" s="86" customFormat="1" ht="10.199999999999999">
      <c r="B5769" s="87"/>
      <c r="C5769" s="87"/>
      <c r="R5769" s="89"/>
      <c r="S5769" s="89"/>
      <c r="T5769" s="89"/>
    </row>
    <row r="5770" spans="2:20" s="86" customFormat="1" ht="10.199999999999999">
      <c r="B5770" s="87"/>
      <c r="C5770" s="87"/>
      <c r="R5770" s="89"/>
      <c r="S5770" s="89"/>
      <c r="T5770" s="89"/>
    </row>
    <row r="5771" spans="2:20" s="86" customFormat="1" ht="10.199999999999999">
      <c r="B5771" s="87"/>
      <c r="C5771" s="87"/>
      <c r="R5771" s="89"/>
      <c r="S5771" s="89"/>
      <c r="T5771" s="89"/>
    </row>
    <row r="5772" spans="2:20" s="86" customFormat="1" ht="10.199999999999999">
      <c r="B5772" s="87"/>
      <c r="C5772" s="87"/>
      <c r="R5772" s="89"/>
      <c r="S5772" s="89"/>
      <c r="T5772" s="89"/>
    </row>
    <row r="5773" spans="2:20" s="86" customFormat="1" ht="10.199999999999999">
      <c r="B5773" s="87"/>
      <c r="C5773" s="87"/>
      <c r="R5773" s="89"/>
      <c r="S5773" s="89"/>
      <c r="T5773" s="89"/>
    </row>
    <row r="5774" spans="2:20" s="86" customFormat="1" ht="10.199999999999999">
      <c r="B5774" s="87"/>
      <c r="C5774" s="87"/>
      <c r="R5774" s="89"/>
      <c r="S5774" s="89"/>
      <c r="T5774" s="89"/>
    </row>
    <row r="5775" spans="2:20" s="86" customFormat="1" ht="10.199999999999999">
      <c r="B5775" s="87"/>
      <c r="C5775" s="87"/>
      <c r="R5775" s="89"/>
      <c r="S5775" s="89"/>
      <c r="T5775" s="89"/>
    </row>
    <row r="5776" spans="2:20" s="86" customFormat="1" ht="10.199999999999999">
      <c r="B5776" s="87"/>
      <c r="C5776" s="87"/>
      <c r="R5776" s="89"/>
      <c r="S5776" s="89"/>
      <c r="T5776" s="89"/>
    </row>
    <row r="5777" spans="2:20" s="86" customFormat="1" ht="10.199999999999999">
      <c r="B5777" s="87"/>
      <c r="C5777" s="87"/>
      <c r="R5777" s="89"/>
      <c r="S5777" s="89"/>
      <c r="T5777" s="89"/>
    </row>
    <row r="5778" spans="2:20" s="86" customFormat="1" ht="10.199999999999999">
      <c r="B5778" s="87"/>
      <c r="C5778" s="87"/>
      <c r="R5778" s="89"/>
      <c r="S5778" s="89"/>
      <c r="T5778" s="89"/>
    </row>
    <row r="5779" spans="2:20" s="86" customFormat="1" ht="10.199999999999999">
      <c r="B5779" s="87"/>
      <c r="C5779" s="87"/>
      <c r="R5779" s="89"/>
      <c r="S5779" s="89"/>
      <c r="T5779" s="89"/>
    </row>
    <row r="5780" spans="2:20" s="86" customFormat="1" ht="10.199999999999999">
      <c r="B5780" s="87"/>
      <c r="C5780" s="87"/>
      <c r="R5780" s="89"/>
      <c r="S5780" s="89"/>
      <c r="T5780" s="89"/>
    </row>
    <row r="5781" spans="2:20" s="86" customFormat="1" ht="10.199999999999999">
      <c r="B5781" s="87"/>
      <c r="C5781" s="87"/>
      <c r="R5781" s="89"/>
      <c r="S5781" s="89"/>
      <c r="T5781" s="89"/>
    </row>
    <row r="5782" spans="2:20" s="86" customFormat="1" ht="10.199999999999999">
      <c r="B5782" s="87"/>
      <c r="C5782" s="87"/>
      <c r="R5782" s="89"/>
      <c r="S5782" s="89"/>
      <c r="T5782" s="89"/>
    </row>
    <row r="5783" spans="2:20" s="86" customFormat="1" ht="10.199999999999999">
      <c r="B5783" s="87"/>
      <c r="C5783" s="87"/>
      <c r="R5783" s="89"/>
      <c r="S5783" s="89"/>
      <c r="T5783" s="89"/>
    </row>
    <row r="5784" spans="2:20" s="86" customFormat="1" ht="10.199999999999999">
      <c r="B5784" s="87"/>
      <c r="C5784" s="87"/>
      <c r="R5784" s="89"/>
      <c r="S5784" s="89"/>
      <c r="T5784" s="89"/>
    </row>
    <row r="5785" spans="2:20" s="86" customFormat="1" ht="10.199999999999999">
      <c r="B5785" s="87"/>
      <c r="C5785" s="87"/>
      <c r="R5785" s="89"/>
      <c r="S5785" s="89"/>
      <c r="T5785" s="89"/>
    </row>
    <row r="5786" spans="2:20" s="86" customFormat="1" ht="10.199999999999999">
      <c r="B5786" s="87"/>
      <c r="C5786" s="87"/>
      <c r="R5786" s="89"/>
      <c r="S5786" s="89"/>
      <c r="T5786" s="89"/>
    </row>
    <row r="5787" spans="2:20" s="86" customFormat="1" ht="10.199999999999999">
      <c r="B5787" s="87"/>
      <c r="C5787" s="87"/>
      <c r="R5787" s="89"/>
      <c r="S5787" s="89"/>
      <c r="T5787" s="89"/>
    </row>
    <row r="5788" spans="2:20" s="86" customFormat="1" ht="10.199999999999999">
      <c r="B5788" s="87"/>
      <c r="C5788" s="87"/>
      <c r="R5788" s="89"/>
      <c r="S5788" s="89"/>
      <c r="T5788" s="89"/>
    </row>
    <row r="5789" spans="2:20" s="86" customFormat="1" ht="10.199999999999999">
      <c r="B5789" s="87"/>
      <c r="C5789" s="87"/>
      <c r="R5789" s="89"/>
      <c r="S5789" s="89"/>
      <c r="T5789" s="89"/>
    </row>
    <row r="5790" spans="2:20" s="86" customFormat="1" ht="10.199999999999999">
      <c r="B5790" s="87"/>
      <c r="C5790" s="87"/>
      <c r="R5790" s="89"/>
      <c r="S5790" s="89"/>
      <c r="T5790" s="89"/>
    </row>
    <row r="5791" spans="2:20" s="86" customFormat="1" ht="10.199999999999999">
      <c r="B5791" s="87"/>
      <c r="C5791" s="87"/>
      <c r="R5791" s="89"/>
      <c r="S5791" s="89"/>
      <c r="T5791" s="89"/>
    </row>
    <row r="5792" spans="2:20" s="86" customFormat="1" ht="10.199999999999999">
      <c r="B5792" s="87"/>
      <c r="C5792" s="87"/>
      <c r="R5792" s="89"/>
      <c r="S5792" s="89"/>
      <c r="T5792" s="89"/>
    </row>
    <row r="5793" spans="2:20" s="86" customFormat="1" ht="10.199999999999999">
      <c r="B5793" s="87"/>
      <c r="C5793" s="87"/>
      <c r="R5793" s="89"/>
      <c r="S5793" s="89"/>
      <c r="T5793" s="89"/>
    </row>
    <row r="5794" spans="2:20" s="86" customFormat="1" ht="10.199999999999999">
      <c r="B5794" s="87"/>
      <c r="C5794" s="87"/>
      <c r="R5794" s="89"/>
      <c r="S5794" s="89"/>
      <c r="T5794" s="89"/>
    </row>
    <row r="5795" spans="2:20" s="86" customFormat="1" ht="10.199999999999999">
      <c r="B5795" s="87"/>
      <c r="C5795" s="87"/>
      <c r="R5795" s="89"/>
      <c r="S5795" s="89"/>
      <c r="T5795" s="89"/>
    </row>
    <row r="5796" spans="2:20" s="86" customFormat="1" ht="10.199999999999999">
      <c r="B5796" s="87"/>
      <c r="C5796" s="87"/>
      <c r="R5796" s="89"/>
      <c r="S5796" s="89"/>
      <c r="T5796" s="89"/>
    </row>
    <row r="5797" spans="2:20" s="86" customFormat="1" ht="10.199999999999999">
      <c r="B5797" s="87"/>
      <c r="C5797" s="87"/>
      <c r="R5797" s="89"/>
      <c r="S5797" s="89"/>
      <c r="T5797" s="89"/>
    </row>
    <row r="5798" spans="2:20" s="86" customFormat="1" ht="10.199999999999999">
      <c r="B5798" s="87"/>
      <c r="C5798" s="87"/>
      <c r="R5798" s="89"/>
      <c r="S5798" s="89"/>
      <c r="T5798" s="89"/>
    </row>
    <row r="5799" spans="2:20" s="86" customFormat="1" ht="10.199999999999999">
      <c r="B5799" s="87"/>
      <c r="C5799" s="87"/>
      <c r="R5799" s="89"/>
      <c r="S5799" s="89"/>
      <c r="T5799" s="89"/>
    </row>
    <row r="5800" spans="2:20" s="86" customFormat="1" ht="10.199999999999999">
      <c r="B5800" s="87"/>
      <c r="C5800" s="87"/>
      <c r="R5800" s="89"/>
      <c r="S5800" s="89"/>
      <c r="T5800" s="89"/>
    </row>
    <row r="5801" spans="2:20" s="86" customFormat="1" ht="10.199999999999999">
      <c r="B5801" s="87"/>
      <c r="C5801" s="87"/>
      <c r="R5801" s="89"/>
      <c r="S5801" s="89"/>
      <c r="T5801" s="89"/>
    </row>
    <row r="5802" spans="2:20" s="86" customFormat="1" ht="10.199999999999999">
      <c r="B5802" s="87"/>
      <c r="C5802" s="87"/>
      <c r="R5802" s="89"/>
      <c r="S5802" s="89"/>
      <c r="T5802" s="89"/>
    </row>
    <row r="5803" spans="2:20" s="86" customFormat="1" ht="10.199999999999999">
      <c r="B5803" s="87"/>
      <c r="C5803" s="87"/>
      <c r="R5803" s="89"/>
      <c r="S5803" s="89"/>
      <c r="T5803" s="89"/>
    </row>
    <row r="5804" spans="2:20" s="86" customFormat="1" ht="10.199999999999999">
      <c r="B5804" s="87"/>
      <c r="C5804" s="87"/>
      <c r="R5804" s="89"/>
      <c r="S5804" s="89"/>
      <c r="T5804" s="89"/>
    </row>
    <row r="5805" spans="2:20" s="86" customFormat="1" ht="10.199999999999999">
      <c r="B5805" s="87"/>
      <c r="C5805" s="87"/>
      <c r="R5805" s="89"/>
      <c r="S5805" s="89"/>
      <c r="T5805" s="89"/>
    </row>
    <row r="5806" spans="2:20" s="86" customFormat="1" ht="10.199999999999999">
      <c r="B5806" s="87"/>
      <c r="C5806" s="87"/>
      <c r="R5806" s="89"/>
      <c r="S5806" s="89"/>
      <c r="T5806" s="89"/>
    </row>
    <row r="5807" spans="2:20" s="86" customFormat="1" ht="10.199999999999999">
      <c r="B5807" s="87"/>
      <c r="C5807" s="87"/>
      <c r="R5807" s="89"/>
      <c r="S5807" s="89"/>
      <c r="T5807" s="89"/>
    </row>
    <row r="5808" spans="2:20" s="86" customFormat="1" ht="10.199999999999999">
      <c r="B5808" s="87"/>
      <c r="C5808" s="87"/>
      <c r="R5808" s="89"/>
      <c r="S5808" s="89"/>
      <c r="T5808" s="89"/>
    </row>
    <row r="5809" spans="2:20" s="86" customFormat="1" ht="10.199999999999999">
      <c r="B5809" s="87"/>
      <c r="C5809" s="87"/>
      <c r="R5809" s="89"/>
      <c r="S5809" s="89"/>
      <c r="T5809" s="89"/>
    </row>
    <row r="5810" spans="2:20" s="86" customFormat="1" ht="10.199999999999999">
      <c r="B5810" s="87"/>
      <c r="C5810" s="87"/>
      <c r="R5810" s="89"/>
      <c r="S5810" s="89"/>
      <c r="T5810" s="89"/>
    </row>
    <row r="5811" spans="2:20" s="86" customFormat="1" ht="10.199999999999999">
      <c r="B5811" s="87"/>
      <c r="C5811" s="87"/>
      <c r="R5811" s="89"/>
      <c r="S5811" s="89"/>
      <c r="T5811" s="89"/>
    </row>
    <row r="5812" spans="2:20" s="86" customFormat="1" ht="10.199999999999999">
      <c r="B5812" s="87"/>
      <c r="C5812" s="87"/>
      <c r="R5812" s="89"/>
      <c r="S5812" s="89"/>
      <c r="T5812" s="89"/>
    </row>
    <row r="5813" spans="2:20" s="86" customFormat="1" ht="10.199999999999999">
      <c r="B5813" s="87"/>
      <c r="C5813" s="87"/>
      <c r="R5813" s="89"/>
      <c r="S5813" s="89"/>
      <c r="T5813" s="89"/>
    </row>
    <row r="5814" spans="2:20" s="86" customFormat="1" ht="10.199999999999999">
      <c r="B5814" s="87"/>
      <c r="C5814" s="87"/>
      <c r="R5814" s="89"/>
      <c r="S5814" s="89"/>
      <c r="T5814" s="89"/>
    </row>
    <row r="5815" spans="2:20" s="86" customFormat="1" ht="10.199999999999999">
      <c r="B5815" s="87"/>
      <c r="C5815" s="87"/>
      <c r="R5815" s="89"/>
      <c r="S5815" s="89"/>
      <c r="T5815" s="89"/>
    </row>
    <row r="5816" spans="2:20" s="86" customFormat="1" ht="10.199999999999999">
      <c r="B5816" s="87"/>
      <c r="C5816" s="87"/>
      <c r="R5816" s="89"/>
      <c r="S5816" s="89"/>
      <c r="T5816" s="89"/>
    </row>
    <row r="5817" spans="2:20" s="86" customFormat="1" ht="10.199999999999999">
      <c r="B5817" s="87"/>
      <c r="C5817" s="87"/>
      <c r="R5817" s="89"/>
      <c r="S5817" s="89"/>
      <c r="T5817" s="89"/>
    </row>
    <row r="5818" spans="2:20" s="86" customFormat="1" ht="10.199999999999999">
      <c r="B5818" s="87"/>
      <c r="C5818" s="87"/>
      <c r="R5818" s="89"/>
      <c r="S5818" s="89"/>
      <c r="T5818" s="89"/>
    </row>
    <row r="5819" spans="2:20" s="86" customFormat="1" ht="10.199999999999999">
      <c r="B5819" s="87"/>
      <c r="C5819" s="87"/>
      <c r="R5819" s="89"/>
      <c r="S5819" s="89"/>
      <c r="T5819" s="89"/>
    </row>
    <row r="5820" spans="2:20" s="86" customFormat="1" ht="10.199999999999999">
      <c r="B5820" s="87"/>
      <c r="C5820" s="87"/>
      <c r="R5820" s="89"/>
      <c r="S5820" s="89"/>
      <c r="T5820" s="89"/>
    </row>
    <row r="5821" spans="2:20" s="86" customFormat="1" ht="10.199999999999999">
      <c r="B5821" s="87"/>
      <c r="C5821" s="87"/>
      <c r="R5821" s="89"/>
      <c r="S5821" s="89"/>
      <c r="T5821" s="89"/>
    </row>
    <row r="5822" spans="2:20" s="86" customFormat="1" ht="10.199999999999999">
      <c r="B5822" s="87"/>
      <c r="C5822" s="87"/>
      <c r="R5822" s="89"/>
      <c r="S5822" s="89"/>
      <c r="T5822" s="89"/>
    </row>
    <row r="5823" spans="2:20" s="86" customFormat="1" ht="10.199999999999999">
      <c r="B5823" s="87"/>
      <c r="C5823" s="87"/>
      <c r="R5823" s="89"/>
      <c r="S5823" s="89"/>
      <c r="T5823" s="89"/>
    </row>
    <row r="5824" spans="2:20" s="86" customFormat="1" ht="10.199999999999999">
      <c r="B5824" s="87"/>
      <c r="C5824" s="87"/>
      <c r="R5824" s="89"/>
      <c r="S5824" s="89"/>
      <c r="T5824" s="89"/>
    </row>
    <row r="5825" spans="2:20" s="86" customFormat="1" ht="10.199999999999999">
      <c r="B5825" s="87"/>
      <c r="C5825" s="87"/>
      <c r="R5825" s="89"/>
      <c r="S5825" s="89"/>
      <c r="T5825" s="89"/>
    </row>
    <row r="5826" spans="2:20" s="86" customFormat="1" ht="10.199999999999999">
      <c r="B5826" s="87"/>
      <c r="C5826" s="87"/>
      <c r="R5826" s="89"/>
      <c r="S5826" s="89"/>
      <c r="T5826" s="89"/>
    </row>
    <row r="5827" spans="2:20" s="86" customFormat="1" ht="10.199999999999999">
      <c r="B5827" s="87"/>
      <c r="C5827" s="87"/>
      <c r="R5827" s="89"/>
      <c r="S5827" s="89"/>
      <c r="T5827" s="89"/>
    </row>
    <row r="5828" spans="2:20" s="86" customFormat="1" ht="10.199999999999999">
      <c r="B5828" s="87"/>
      <c r="C5828" s="87"/>
      <c r="R5828" s="89"/>
      <c r="S5828" s="89"/>
      <c r="T5828" s="89"/>
    </row>
    <row r="5829" spans="2:20" s="86" customFormat="1" ht="10.199999999999999">
      <c r="B5829" s="87"/>
      <c r="C5829" s="87"/>
      <c r="R5829" s="89"/>
      <c r="S5829" s="89"/>
      <c r="T5829" s="89"/>
    </row>
    <row r="5830" spans="2:20" s="86" customFormat="1" ht="10.199999999999999">
      <c r="B5830" s="87"/>
      <c r="C5830" s="87"/>
      <c r="R5830" s="89"/>
      <c r="S5830" s="89"/>
      <c r="T5830" s="89"/>
    </row>
    <row r="5831" spans="2:20" s="86" customFormat="1" ht="10.199999999999999">
      <c r="B5831" s="87"/>
      <c r="C5831" s="87"/>
      <c r="R5831" s="89"/>
      <c r="S5831" s="89"/>
      <c r="T5831" s="89"/>
    </row>
    <row r="5832" spans="2:20" s="86" customFormat="1" ht="10.199999999999999">
      <c r="B5832" s="87"/>
      <c r="C5832" s="87"/>
      <c r="R5832" s="89"/>
      <c r="S5832" s="89"/>
      <c r="T5832" s="89"/>
    </row>
    <row r="5833" spans="2:20" s="86" customFormat="1" ht="10.199999999999999">
      <c r="B5833" s="87"/>
      <c r="C5833" s="87"/>
      <c r="R5833" s="89"/>
      <c r="S5833" s="89"/>
      <c r="T5833" s="89"/>
    </row>
    <row r="5834" spans="2:20" s="86" customFormat="1" ht="10.199999999999999">
      <c r="B5834" s="87"/>
      <c r="C5834" s="87"/>
      <c r="R5834" s="89"/>
      <c r="S5834" s="89"/>
      <c r="T5834" s="89"/>
    </row>
    <row r="5835" spans="2:20" s="86" customFormat="1" ht="10.199999999999999">
      <c r="B5835" s="87"/>
      <c r="C5835" s="87"/>
      <c r="R5835" s="89"/>
      <c r="S5835" s="89"/>
      <c r="T5835" s="89"/>
    </row>
    <row r="5836" spans="2:20" s="86" customFormat="1" ht="10.199999999999999">
      <c r="B5836" s="87"/>
      <c r="C5836" s="87"/>
      <c r="R5836" s="89"/>
      <c r="S5836" s="89"/>
      <c r="T5836" s="89"/>
    </row>
    <row r="5837" spans="2:20" s="86" customFormat="1" ht="10.199999999999999">
      <c r="B5837" s="87"/>
      <c r="C5837" s="87"/>
      <c r="R5837" s="89"/>
      <c r="S5837" s="89"/>
      <c r="T5837" s="89"/>
    </row>
    <row r="5838" spans="2:20" s="86" customFormat="1" ht="10.199999999999999">
      <c r="B5838" s="87"/>
      <c r="C5838" s="87"/>
      <c r="R5838" s="89"/>
      <c r="S5838" s="89"/>
      <c r="T5838" s="89"/>
    </row>
    <row r="5839" spans="2:20" s="86" customFormat="1" ht="10.199999999999999">
      <c r="B5839" s="87"/>
      <c r="C5839" s="87"/>
      <c r="R5839" s="89"/>
      <c r="S5839" s="89"/>
      <c r="T5839" s="89"/>
    </row>
    <row r="5840" spans="2:20" s="86" customFormat="1" ht="10.199999999999999">
      <c r="B5840" s="87"/>
      <c r="C5840" s="87"/>
      <c r="R5840" s="89"/>
      <c r="S5840" s="89"/>
      <c r="T5840" s="89"/>
    </row>
    <row r="5841" spans="2:20" s="86" customFormat="1" ht="10.199999999999999">
      <c r="B5841" s="87"/>
      <c r="C5841" s="87"/>
      <c r="R5841" s="89"/>
      <c r="S5841" s="89"/>
      <c r="T5841" s="89"/>
    </row>
    <row r="5842" spans="2:20" s="86" customFormat="1" ht="10.199999999999999">
      <c r="B5842" s="87"/>
      <c r="C5842" s="87"/>
      <c r="R5842" s="89"/>
      <c r="S5842" s="89"/>
      <c r="T5842" s="89"/>
    </row>
    <row r="5843" spans="2:20" s="86" customFormat="1" ht="10.199999999999999">
      <c r="B5843" s="87"/>
      <c r="C5843" s="87"/>
      <c r="R5843" s="89"/>
      <c r="S5843" s="89"/>
      <c r="T5843" s="89"/>
    </row>
    <row r="5844" spans="2:20" s="86" customFormat="1" ht="10.199999999999999">
      <c r="B5844" s="87"/>
      <c r="C5844" s="87"/>
      <c r="R5844" s="89"/>
      <c r="S5844" s="89"/>
      <c r="T5844" s="89"/>
    </row>
    <row r="5845" spans="2:20" s="86" customFormat="1" ht="10.199999999999999">
      <c r="B5845" s="87"/>
      <c r="C5845" s="87"/>
      <c r="R5845" s="89"/>
      <c r="S5845" s="89"/>
      <c r="T5845" s="89"/>
    </row>
    <row r="5846" spans="2:20" s="86" customFormat="1" ht="10.199999999999999">
      <c r="B5846" s="87"/>
      <c r="C5846" s="87"/>
      <c r="R5846" s="89"/>
      <c r="S5846" s="89"/>
      <c r="T5846" s="89"/>
    </row>
    <row r="5847" spans="2:20" s="86" customFormat="1" ht="10.199999999999999">
      <c r="B5847" s="87"/>
      <c r="C5847" s="87"/>
      <c r="R5847" s="89"/>
      <c r="S5847" s="89"/>
      <c r="T5847" s="89"/>
    </row>
    <row r="5848" spans="2:20" s="86" customFormat="1" ht="10.199999999999999">
      <c r="B5848" s="87"/>
      <c r="C5848" s="87"/>
      <c r="R5848" s="89"/>
      <c r="S5848" s="89"/>
      <c r="T5848" s="89"/>
    </row>
    <row r="5849" spans="2:20" s="86" customFormat="1" ht="10.199999999999999">
      <c r="B5849" s="87"/>
      <c r="C5849" s="87"/>
      <c r="R5849" s="89"/>
      <c r="S5849" s="89"/>
      <c r="T5849" s="89"/>
    </row>
    <row r="5850" spans="2:20" s="86" customFormat="1" ht="10.199999999999999">
      <c r="B5850" s="87"/>
      <c r="C5850" s="87"/>
      <c r="R5850" s="89"/>
      <c r="S5850" s="89"/>
      <c r="T5850" s="89"/>
    </row>
    <row r="5851" spans="2:20" s="86" customFormat="1" ht="10.199999999999999">
      <c r="B5851" s="87"/>
      <c r="C5851" s="87"/>
      <c r="R5851" s="89"/>
      <c r="S5851" s="89"/>
      <c r="T5851" s="89"/>
    </row>
    <row r="5852" spans="2:20" s="86" customFormat="1" ht="10.199999999999999">
      <c r="B5852" s="87"/>
      <c r="C5852" s="87"/>
      <c r="R5852" s="89"/>
      <c r="S5852" s="89"/>
      <c r="T5852" s="89"/>
    </row>
    <row r="5853" spans="2:20" s="86" customFormat="1" ht="10.199999999999999">
      <c r="B5853" s="87"/>
      <c r="C5853" s="87"/>
      <c r="R5853" s="89"/>
      <c r="S5853" s="89"/>
      <c r="T5853" s="89"/>
    </row>
    <row r="5854" spans="2:20" s="86" customFormat="1" ht="10.199999999999999">
      <c r="B5854" s="87"/>
      <c r="C5854" s="87"/>
      <c r="R5854" s="89"/>
      <c r="S5854" s="89"/>
      <c r="T5854" s="89"/>
    </row>
    <row r="5855" spans="2:20" s="86" customFormat="1" ht="10.199999999999999">
      <c r="B5855" s="87"/>
      <c r="C5855" s="87"/>
      <c r="R5855" s="89"/>
      <c r="S5855" s="89"/>
      <c r="T5855" s="89"/>
    </row>
    <row r="5856" spans="2:20" s="86" customFormat="1" ht="10.199999999999999">
      <c r="B5856" s="87"/>
      <c r="C5856" s="87"/>
      <c r="R5856" s="89"/>
      <c r="S5856" s="89"/>
      <c r="T5856" s="89"/>
    </row>
    <row r="5857" spans="2:20" s="86" customFormat="1" ht="10.199999999999999">
      <c r="B5857" s="87"/>
      <c r="C5857" s="87"/>
      <c r="R5857" s="89"/>
      <c r="S5857" s="89"/>
      <c r="T5857" s="89"/>
    </row>
    <row r="5858" spans="2:20" s="86" customFormat="1" ht="10.199999999999999">
      <c r="B5858" s="87"/>
      <c r="C5858" s="87"/>
      <c r="R5858" s="89"/>
      <c r="S5858" s="89"/>
      <c r="T5858" s="89"/>
    </row>
    <row r="5859" spans="2:20" s="86" customFormat="1" ht="10.199999999999999">
      <c r="B5859" s="87"/>
      <c r="C5859" s="87"/>
      <c r="R5859" s="89"/>
      <c r="S5859" s="89"/>
      <c r="T5859" s="89"/>
    </row>
    <row r="5860" spans="2:20" s="86" customFormat="1" ht="10.199999999999999">
      <c r="B5860" s="87"/>
      <c r="C5860" s="87"/>
      <c r="R5860" s="89"/>
      <c r="S5860" s="89"/>
      <c r="T5860" s="89"/>
    </row>
    <row r="5861" spans="2:20" s="86" customFormat="1" ht="10.199999999999999">
      <c r="B5861" s="87"/>
      <c r="C5861" s="87"/>
      <c r="R5861" s="89"/>
      <c r="S5861" s="89"/>
      <c r="T5861" s="89"/>
    </row>
    <row r="5862" spans="2:20" s="86" customFormat="1" ht="10.199999999999999">
      <c r="B5862" s="87"/>
      <c r="C5862" s="87"/>
      <c r="R5862" s="89"/>
      <c r="S5862" s="89"/>
      <c r="T5862" s="89"/>
    </row>
    <row r="5863" spans="2:20" s="86" customFormat="1" ht="10.199999999999999">
      <c r="B5863" s="87"/>
      <c r="C5863" s="87"/>
      <c r="R5863" s="89"/>
      <c r="S5863" s="89"/>
      <c r="T5863" s="89"/>
    </row>
    <row r="5864" spans="2:20" s="86" customFormat="1" ht="10.199999999999999">
      <c r="B5864" s="87"/>
      <c r="C5864" s="87"/>
      <c r="R5864" s="89"/>
      <c r="S5864" s="89"/>
      <c r="T5864" s="89"/>
    </row>
    <row r="5865" spans="2:20" s="86" customFormat="1" ht="10.199999999999999">
      <c r="B5865" s="87"/>
      <c r="C5865" s="87"/>
      <c r="R5865" s="89"/>
      <c r="S5865" s="89"/>
      <c r="T5865" s="89"/>
    </row>
    <row r="5866" spans="2:20" s="86" customFormat="1" ht="10.199999999999999">
      <c r="B5866" s="87"/>
      <c r="C5866" s="87"/>
      <c r="R5866" s="89"/>
      <c r="S5866" s="89"/>
      <c r="T5866" s="89"/>
    </row>
    <row r="5867" spans="2:20" s="86" customFormat="1" ht="10.199999999999999">
      <c r="B5867" s="87"/>
      <c r="C5867" s="87"/>
      <c r="R5867" s="89"/>
      <c r="S5867" s="89"/>
      <c r="T5867" s="89"/>
    </row>
    <row r="5868" spans="2:20" s="86" customFormat="1" ht="10.199999999999999">
      <c r="B5868" s="87"/>
      <c r="C5868" s="87"/>
      <c r="R5868" s="89"/>
      <c r="S5868" s="89"/>
      <c r="T5868" s="89"/>
    </row>
    <row r="5869" spans="2:20" s="86" customFormat="1" ht="10.199999999999999">
      <c r="B5869" s="87"/>
      <c r="C5869" s="87"/>
      <c r="R5869" s="89"/>
      <c r="S5869" s="89"/>
      <c r="T5869" s="89"/>
    </row>
    <row r="5870" spans="2:20" s="86" customFormat="1" ht="10.199999999999999">
      <c r="B5870" s="87"/>
      <c r="C5870" s="87"/>
      <c r="R5870" s="89"/>
      <c r="S5870" s="89"/>
      <c r="T5870" s="89"/>
    </row>
    <row r="5871" spans="2:20" s="86" customFormat="1" ht="10.199999999999999">
      <c r="B5871" s="87"/>
      <c r="C5871" s="87"/>
      <c r="R5871" s="89"/>
      <c r="S5871" s="89"/>
      <c r="T5871" s="89"/>
    </row>
    <row r="5872" spans="2:20" s="86" customFormat="1" ht="10.199999999999999">
      <c r="B5872" s="87"/>
      <c r="C5872" s="87"/>
      <c r="R5872" s="89"/>
      <c r="S5872" s="89"/>
      <c r="T5872" s="89"/>
    </row>
    <row r="5873" spans="2:20" s="86" customFormat="1" ht="10.199999999999999">
      <c r="B5873" s="87"/>
      <c r="C5873" s="87"/>
      <c r="R5873" s="89"/>
      <c r="S5873" s="89"/>
      <c r="T5873" s="89"/>
    </row>
    <row r="5874" spans="2:20" s="86" customFormat="1" ht="10.199999999999999">
      <c r="B5874" s="87"/>
      <c r="C5874" s="87"/>
      <c r="R5874" s="89"/>
      <c r="S5874" s="89"/>
      <c r="T5874" s="89"/>
    </row>
    <row r="5875" spans="2:20" s="86" customFormat="1" ht="10.199999999999999">
      <c r="B5875" s="87"/>
      <c r="C5875" s="87"/>
      <c r="R5875" s="89"/>
      <c r="S5875" s="89"/>
      <c r="T5875" s="89"/>
    </row>
    <row r="5876" spans="2:20" s="86" customFormat="1" ht="10.199999999999999">
      <c r="B5876" s="87"/>
      <c r="C5876" s="87"/>
      <c r="R5876" s="89"/>
      <c r="S5876" s="89"/>
      <c r="T5876" s="89"/>
    </row>
    <row r="5877" spans="2:20" s="86" customFormat="1" ht="10.199999999999999">
      <c r="B5877" s="87"/>
      <c r="C5877" s="87"/>
      <c r="R5877" s="89"/>
      <c r="S5877" s="89"/>
      <c r="T5877" s="89"/>
    </row>
    <row r="5878" spans="2:20" s="86" customFormat="1" ht="10.199999999999999">
      <c r="B5878" s="87"/>
      <c r="C5878" s="87"/>
      <c r="R5878" s="89"/>
      <c r="S5878" s="89"/>
      <c r="T5878" s="89"/>
    </row>
    <row r="5879" spans="2:20" s="86" customFormat="1" ht="10.199999999999999">
      <c r="B5879" s="87"/>
      <c r="C5879" s="87"/>
      <c r="R5879" s="89"/>
      <c r="S5879" s="89"/>
      <c r="T5879" s="89"/>
    </row>
    <row r="5880" spans="2:20" s="86" customFormat="1" ht="10.199999999999999">
      <c r="B5880" s="87"/>
      <c r="C5880" s="87"/>
      <c r="R5880" s="89"/>
      <c r="S5880" s="89"/>
      <c r="T5880" s="89"/>
    </row>
    <row r="5881" spans="2:20" s="86" customFormat="1" ht="10.199999999999999">
      <c r="B5881" s="87"/>
      <c r="C5881" s="87"/>
      <c r="R5881" s="89"/>
      <c r="S5881" s="89"/>
      <c r="T5881" s="89"/>
    </row>
    <row r="5882" spans="2:20" s="86" customFormat="1" ht="10.199999999999999">
      <c r="B5882" s="87"/>
      <c r="C5882" s="87"/>
      <c r="R5882" s="89"/>
      <c r="S5882" s="89"/>
      <c r="T5882" s="89"/>
    </row>
    <row r="5883" spans="2:20" s="86" customFormat="1" ht="10.199999999999999">
      <c r="B5883" s="87"/>
      <c r="C5883" s="87"/>
      <c r="R5883" s="89"/>
      <c r="S5883" s="89"/>
      <c r="T5883" s="89"/>
    </row>
    <row r="5884" spans="2:20" s="86" customFormat="1" ht="10.199999999999999">
      <c r="B5884" s="87"/>
      <c r="C5884" s="87"/>
      <c r="R5884" s="89"/>
      <c r="S5884" s="89"/>
      <c r="T5884" s="89"/>
    </row>
    <row r="5885" spans="2:20" s="86" customFormat="1" ht="10.199999999999999">
      <c r="B5885" s="87"/>
      <c r="C5885" s="87"/>
      <c r="R5885" s="89"/>
      <c r="S5885" s="89"/>
      <c r="T5885" s="89"/>
    </row>
    <row r="5886" spans="2:20" s="86" customFormat="1" ht="10.199999999999999">
      <c r="B5886" s="87"/>
      <c r="C5886" s="87"/>
      <c r="R5886" s="89"/>
      <c r="S5886" s="89"/>
      <c r="T5886" s="89"/>
    </row>
    <row r="5887" spans="2:20" s="86" customFormat="1" ht="10.199999999999999">
      <c r="B5887" s="87"/>
      <c r="C5887" s="87"/>
      <c r="R5887" s="89"/>
      <c r="S5887" s="89"/>
      <c r="T5887" s="89"/>
    </row>
    <row r="5888" spans="2:20" s="86" customFormat="1" ht="10.199999999999999">
      <c r="B5888" s="87"/>
      <c r="C5888" s="87"/>
      <c r="R5888" s="89"/>
      <c r="S5888" s="89"/>
      <c r="T5888" s="89"/>
    </row>
    <row r="5889" spans="2:20" s="86" customFormat="1" ht="10.199999999999999">
      <c r="B5889" s="87"/>
      <c r="C5889" s="87"/>
      <c r="R5889" s="89"/>
      <c r="S5889" s="89"/>
      <c r="T5889" s="89"/>
    </row>
    <row r="5890" spans="2:20" s="86" customFormat="1" ht="10.199999999999999">
      <c r="B5890" s="87"/>
      <c r="C5890" s="87"/>
      <c r="R5890" s="89"/>
      <c r="S5890" s="89"/>
      <c r="T5890" s="89"/>
    </row>
    <row r="5891" spans="2:20" s="86" customFormat="1" ht="10.199999999999999">
      <c r="B5891" s="87"/>
      <c r="C5891" s="87"/>
      <c r="R5891" s="89"/>
      <c r="S5891" s="89"/>
      <c r="T5891" s="89"/>
    </row>
    <row r="5892" spans="2:20" s="86" customFormat="1" ht="10.199999999999999">
      <c r="B5892" s="87"/>
      <c r="C5892" s="87"/>
      <c r="R5892" s="89"/>
      <c r="S5892" s="89"/>
      <c r="T5892" s="89"/>
    </row>
    <row r="5893" spans="2:20" s="86" customFormat="1" ht="10.199999999999999">
      <c r="B5893" s="87"/>
      <c r="C5893" s="87"/>
      <c r="R5893" s="89"/>
      <c r="S5893" s="89"/>
      <c r="T5893" s="89"/>
    </row>
    <row r="5894" spans="2:20" s="86" customFormat="1" ht="10.199999999999999">
      <c r="B5894" s="87"/>
      <c r="C5894" s="87"/>
      <c r="R5894" s="89"/>
      <c r="S5894" s="89"/>
      <c r="T5894" s="89"/>
    </row>
    <row r="5895" spans="2:20" s="86" customFormat="1" ht="10.199999999999999">
      <c r="B5895" s="87"/>
      <c r="C5895" s="87"/>
      <c r="R5895" s="89"/>
      <c r="S5895" s="89"/>
      <c r="T5895" s="89"/>
    </row>
    <row r="5896" spans="2:20" s="86" customFormat="1" ht="10.199999999999999">
      <c r="B5896" s="87"/>
      <c r="C5896" s="87"/>
      <c r="R5896" s="89"/>
      <c r="S5896" s="89"/>
      <c r="T5896" s="89"/>
    </row>
    <row r="5897" spans="2:20" s="86" customFormat="1" ht="10.199999999999999">
      <c r="B5897" s="87"/>
      <c r="C5897" s="87"/>
      <c r="R5897" s="89"/>
      <c r="S5897" s="89"/>
      <c r="T5897" s="89"/>
    </row>
    <row r="5898" spans="2:20" s="86" customFormat="1" ht="10.199999999999999">
      <c r="B5898" s="87"/>
      <c r="C5898" s="87"/>
      <c r="R5898" s="89"/>
      <c r="S5898" s="89"/>
      <c r="T5898" s="89"/>
    </row>
    <row r="5899" spans="2:20" s="86" customFormat="1" ht="10.199999999999999">
      <c r="B5899" s="87"/>
      <c r="C5899" s="87"/>
      <c r="R5899" s="89"/>
      <c r="S5899" s="89"/>
      <c r="T5899" s="89"/>
    </row>
    <row r="5900" spans="2:20" s="86" customFormat="1" ht="10.199999999999999">
      <c r="B5900" s="87"/>
      <c r="C5900" s="87"/>
      <c r="R5900" s="89"/>
      <c r="S5900" s="89"/>
      <c r="T5900" s="89"/>
    </row>
    <row r="5901" spans="2:20" s="86" customFormat="1" ht="10.199999999999999">
      <c r="B5901" s="87"/>
      <c r="C5901" s="87"/>
      <c r="R5901" s="89"/>
      <c r="S5901" s="89"/>
      <c r="T5901" s="89"/>
    </row>
    <row r="5902" spans="2:20" s="86" customFormat="1" ht="10.199999999999999">
      <c r="B5902" s="87"/>
      <c r="C5902" s="87"/>
      <c r="R5902" s="89"/>
      <c r="S5902" s="89"/>
      <c r="T5902" s="89"/>
    </row>
    <row r="5903" spans="2:20" s="86" customFormat="1" ht="10.199999999999999">
      <c r="B5903" s="87"/>
      <c r="C5903" s="87"/>
      <c r="R5903" s="89"/>
      <c r="S5903" s="89"/>
      <c r="T5903" s="89"/>
    </row>
    <row r="5904" spans="2:20" s="86" customFormat="1" ht="10.199999999999999">
      <c r="B5904" s="87"/>
      <c r="C5904" s="87"/>
      <c r="R5904" s="89"/>
      <c r="S5904" s="89"/>
      <c r="T5904" s="89"/>
    </row>
    <row r="5905" spans="2:20" s="86" customFormat="1" ht="10.199999999999999">
      <c r="B5905" s="87"/>
      <c r="C5905" s="87"/>
      <c r="R5905" s="89"/>
      <c r="S5905" s="89"/>
      <c r="T5905" s="89"/>
    </row>
    <row r="5906" spans="2:20" s="86" customFormat="1" ht="10.199999999999999">
      <c r="B5906" s="87"/>
      <c r="C5906" s="87"/>
      <c r="R5906" s="89"/>
      <c r="S5906" s="89"/>
      <c r="T5906" s="89"/>
    </row>
    <row r="5907" spans="2:20" s="86" customFormat="1" ht="10.199999999999999">
      <c r="B5907" s="87"/>
      <c r="C5907" s="87"/>
      <c r="R5907" s="89"/>
      <c r="S5907" s="89"/>
      <c r="T5907" s="89"/>
    </row>
    <row r="5908" spans="2:20" s="86" customFormat="1" ht="10.199999999999999">
      <c r="B5908" s="87"/>
      <c r="C5908" s="87"/>
      <c r="R5908" s="89"/>
      <c r="S5908" s="89"/>
      <c r="T5908" s="89"/>
    </row>
    <row r="5909" spans="2:20" s="86" customFormat="1" ht="10.199999999999999">
      <c r="B5909" s="87"/>
      <c r="C5909" s="87"/>
      <c r="R5909" s="89"/>
      <c r="S5909" s="89"/>
      <c r="T5909" s="89"/>
    </row>
    <row r="5910" spans="2:20" s="86" customFormat="1" ht="10.199999999999999">
      <c r="B5910" s="87"/>
      <c r="C5910" s="87"/>
      <c r="R5910" s="89"/>
      <c r="S5910" s="89"/>
      <c r="T5910" s="89"/>
    </row>
    <row r="5911" spans="2:20" s="86" customFormat="1" ht="10.199999999999999">
      <c r="B5911" s="87"/>
      <c r="C5911" s="87"/>
      <c r="R5911" s="89"/>
      <c r="S5911" s="89"/>
      <c r="T5911" s="89"/>
    </row>
    <row r="5912" spans="2:20" s="86" customFormat="1" ht="10.199999999999999">
      <c r="B5912" s="87"/>
      <c r="C5912" s="87"/>
      <c r="R5912" s="89"/>
      <c r="S5912" s="89"/>
      <c r="T5912" s="89"/>
    </row>
    <row r="5913" spans="2:20" s="86" customFormat="1" ht="10.199999999999999">
      <c r="B5913" s="87"/>
      <c r="C5913" s="87"/>
      <c r="R5913" s="89"/>
      <c r="S5913" s="89"/>
      <c r="T5913" s="89"/>
    </row>
    <row r="5914" spans="2:20" s="86" customFormat="1" ht="10.199999999999999">
      <c r="B5914" s="87"/>
      <c r="C5914" s="87"/>
      <c r="R5914" s="89"/>
      <c r="S5914" s="89"/>
      <c r="T5914" s="89"/>
    </row>
    <row r="5915" spans="2:20" s="86" customFormat="1" ht="10.199999999999999">
      <c r="B5915" s="87"/>
      <c r="C5915" s="87"/>
      <c r="R5915" s="89"/>
      <c r="S5915" s="89"/>
      <c r="T5915" s="89"/>
    </row>
    <row r="5916" spans="2:20" s="86" customFormat="1" ht="10.199999999999999">
      <c r="B5916" s="87"/>
      <c r="C5916" s="87"/>
      <c r="R5916" s="89"/>
      <c r="S5916" s="89"/>
      <c r="T5916" s="89"/>
    </row>
    <row r="5917" spans="2:20" s="86" customFormat="1" ht="10.199999999999999">
      <c r="B5917" s="87"/>
      <c r="C5917" s="87"/>
      <c r="R5917" s="89"/>
      <c r="S5917" s="89"/>
      <c r="T5917" s="89"/>
    </row>
    <row r="5918" spans="2:20" s="86" customFormat="1" ht="10.199999999999999">
      <c r="B5918" s="87"/>
      <c r="C5918" s="87"/>
      <c r="R5918" s="89"/>
      <c r="S5918" s="89"/>
      <c r="T5918" s="89"/>
    </row>
    <row r="5919" spans="2:20" s="86" customFormat="1" ht="10.199999999999999">
      <c r="B5919" s="87"/>
      <c r="C5919" s="87"/>
      <c r="R5919" s="89"/>
      <c r="S5919" s="89"/>
      <c r="T5919" s="89"/>
    </row>
    <row r="5920" spans="2:20" s="86" customFormat="1" ht="10.199999999999999">
      <c r="B5920" s="87"/>
      <c r="C5920" s="87"/>
      <c r="R5920" s="89"/>
      <c r="S5920" s="89"/>
      <c r="T5920" s="89"/>
    </row>
    <row r="5921" spans="2:20" s="86" customFormat="1" ht="10.199999999999999">
      <c r="B5921" s="87"/>
      <c r="C5921" s="87"/>
      <c r="R5921" s="89"/>
      <c r="S5921" s="89"/>
      <c r="T5921" s="89"/>
    </row>
    <row r="5922" spans="2:20" s="86" customFormat="1" ht="10.199999999999999">
      <c r="B5922" s="87"/>
      <c r="C5922" s="87"/>
      <c r="R5922" s="89"/>
      <c r="S5922" s="89"/>
      <c r="T5922" s="89"/>
    </row>
    <row r="5923" spans="2:20" s="86" customFormat="1" ht="10.199999999999999">
      <c r="B5923" s="87"/>
      <c r="C5923" s="87"/>
      <c r="R5923" s="89"/>
      <c r="S5923" s="89"/>
      <c r="T5923" s="89"/>
    </row>
    <row r="5924" spans="2:20" s="86" customFormat="1" ht="10.199999999999999">
      <c r="B5924" s="87"/>
      <c r="C5924" s="87"/>
      <c r="R5924" s="89"/>
      <c r="S5924" s="89"/>
      <c r="T5924" s="89"/>
    </row>
    <row r="5925" spans="2:20" s="86" customFormat="1" ht="10.199999999999999">
      <c r="B5925" s="87"/>
      <c r="C5925" s="87"/>
      <c r="R5925" s="89"/>
      <c r="S5925" s="89"/>
      <c r="T5925" s="89"/>
    </row>
    <row r="5926" spans="2:20" s="86" customFormat="1" ht="10.199999999999999">
      <c r="B5926" s="87"/>
      <c r="C5926" s="87"/>
      <c r="R5926" s="89"/>
      <c r="S5926" s="89"/>
      <c r="T5926" s="89"/>
    </row>
    <row r="5927" spans="2:20" s="86" customFormat="1" ht="10.199999999999999">
      <c r="B5927" s="87"/>
      <c r="C5927" s="87"/>
      <c r="R5927" s="89"/>
      <c r="S5927" s="89"/>
      <c r="T5927" s="89"/>
    </row>
    <row r="5928" spans="2:20" s="86" customFormat="1" ht="10.199999999999999">
      <c r="B5928" s="87"/>
      <c r="C5928" s="87"/>
      <c r="R5928" s="89"/>
      <c r="S5928" s="89"/>
      <c r="T5928" s="89"/>
    </row>
    <row r="5929" spans="2:20" s="86" customFormat="1" ht="10.199999999999999">
      <c r="B5929" s="87"/>
      <c r="C5929" s="87"/>
      <c r="R5929" s="89"/>
      <c r="S5929" s="89"/>
      <c r="T5929" s="89"/>
    </row>
    <row r="5930" spans="2:20" s="86" customFormat="1" ht="10.199999999999999">
      <c r="B5930" s="87"/>
      <c r="C5930" s="87"/>
      <c r="R5930" s="89"/>
      <c r="S5930" s="89"/>
      <c r="T5930" s="89"/>
    </row>
    <row r="5931" spans="2:20" s="86" customFormat="1" ht="10.199999999999999">
      <c r="B5931" s="87"/>
      <c r="C5931" s="87"/>
      <c r="R5931" s="89"/>
      <c r="S5931" s="89"/>
      <c r="T5931" s="89"/>
    </row>
    <row r="5932" spans="2:20" s="86" customFormat="1" ht="10.199999999999999">
      <c r="B5932" s="87"/>
      <c r="C5932" s="87"/>
      <c r="R5932" s="89"/>
      <c r="S5932" s="89"/>
      <c r="T5932" s="89"/>
    </row>
    <row r="5933" spans="2:20" s="86" customFormat="1" ht="10.199999999999999">
      <c r="B5933" s="87"/>
      <c r="C5933" s="87"/>
      <c r="R5933" s="89"/>
      <c r="S5933" s="89"/>
      <c r="T5933" s="89"/>
    </row>
    <row r="5934" spans="2:20" s="86" customFormat="1" ht="10.199999999999999">
      <c r="B5934" s="87"/>
      <c r="C5934" s="87"/>
      <c r="R5934" s="89"/>
      <c r="S5934" s="89"/>
      <c r="T5934" s="89"/>
    </row>
    <row r="5935" spans="2:20" s="86" customFormat="1" ht="10.199999999999999">
      <c r="B5935" s="87"/>
      <c r="C5935" s="87"/>
      <c r="R5935" s="89"/>
      <c r="S5935" s="89"/>
      <c r="T5935" s="89"/>
    </row>
    <row r="5936" spans="2:20" s="86" customFormat="1" ht="10.199999999999999">
      <c r="B5936" s="87"/>
      <c r="C5936" s="87"/>
      <c r="R5936" s="89"/>
      <c r="S5936" s="89"/>
      <c r="T5936" s="89"/>
    </row>
    <row r="5937" spans="2:20" s="86" customFormat="1" ht="10.199999999999999">
      <c r="B5937" s="87"/>
      <c r="C5937" s="87"/>
      <c r="R5937" s="89"/>
      <c r="S5937" s="89"/>
      <c r="T5937" s="89"/>
    </row>
    <row r="5938" spans="2:20" s="86" customFormat="1" ht="10.199999999999999">
      <c r="B5938" s="87"/>
      <c r="C5938" s="87"/>
      <c r="R5938" s="89"/>
      <c r="S5938" s="89"/>
      <c r="T5938" s="89"/>
    </row>
    <row r="5939" spans="2:20" s="86" customFormat="1" ht="10.199999999999999">
      <c r="B5939" s="87"/>
      <c r="C5939" s="87"/>
      <c r="R5939" s="89"/>
      <c r="S5939" s="89"/>
      <c r="T5939" s="89"/>
    </row>
    <row r="5940" spans="2:20" s="86" customFormat="1" ht="10.199999999999999">
      <c r="B5940" s="87"/>
      <c r="C5940" s="87"/>
      <c r="R5940" s="89"/>
      <c r="S5940" s="89"/>
      <c r="T5940" s="89"/>
    </row>
    <row r="5941" spans="2:20" s="86" customFormat="1" ht="10.199999999999999">
      <c r="B5941" s="87"/>
      <c r="C5941" s="87"/>
      <c r="R5941" s="89"/>
      <c r="S5941" s="89"/>
      <c r="T5941" s="89"/>
    </row>
    <row r="5942" spans="2:20" s="86" customFormat="1" ht="10.199999999999999">
      <c r="B5942" s="87"/>
      <c r="C5942" s="87"/>
      <c r="R5942" s="89"/>
      <c r="S5942" s="89"/>
      <c r="T5942" s="89"/>
    </row>
    <row r="5943" spans="2:20" s="86" customFormat="1" ht="10.199999999999999">
      <c r="B5943" s="87"/>
      <c r="C5943" s="87"/>
      <c r="R5943" s="89"/>
      <c r="S5943" s="89"/>
      <c r="T5943" s="89"/>
    </row>
    <row r="5944" spans="2:20" s="86" customFormat="1" ht="10.199999999999999">
      <c r="B5944" s="87"/>
      <c r="C5944" s="87"/>
      <c r="R5944" s="89"/>
      <c r="S5944" s="89"/>
      <c r="T5944" s="89"/>
    </row>
    <row r="5945" spans="2:20" s="86" customFormat="1" ht="10.199999999999999">
      <c r="B5945" s="87"/>
      <c r="C5945" s="87"/>
      <c r="R5945" s="89"/>
      <c r="S5945" s="89"/>
      <c r="T5945" s="89"/>
    </row>
    <row r="5946" spans="2:20" s="86" customFormat="1" ht="10.199999999999999">
      <c r="B5946" s="87"/>
      <c r="C5946" s="87"/>
      <c r="R5946" s="89"/>
      <c r="S5946" s="89"/>
      <c r="T5946" s="89"/>
    </row>
    <row r="5947" spans="2:20" s="86" customFormat="1" ht="10.199999999999999">
      <c r="B5947" s="87"/>
      <c r="C5947" s="87"/>
      <c r="R5947" s="89"/>
      <c r="S5947" s="89"/>
      <c r="T5947" s="89"/>
    </row>
    <row r="5948" spans="2:20" s="86" customFormat="1" ht="10.199999999999999">
      <c r="B5948" s="87"/>
      <c r="C5948" s="87"/>
      <c r="R5948" s="89"/>
      <c r="S5948" s="89"/>
      <c r="T5948" s="89"/>
    </row>
    <row r="5949" spans="2:20" s="86" customFormat="1" ht="10.199999999999999">
      <c r="B5949" s="87"/>
      <c r="C5949" s="87"/>
      <c r="R5949" s="89"/>
      <c r="S5949" s="89"/>
      <c r="T5949" s="89"/>
    </row>
    <row r="5950" spans="2:20" s="86" customFormat="1" ht="10.199999999999999">
      <c r="B5950" s="87"/>
      <c r="C5950" s="87"/>
      <c r="R5950" s="89"/>
      <c r="S5950" s="89"/>
      <c r="T5950" s="89"/>
    </row>
    <row r="5951" spans="2:20" s="86" customFormat="1" ht="10.199999999999999">
      <c r="B5951" s="87"/>
      <c r="C5951" s="87"/>
      <c r="R5951" s="89"/>
      <c r="S5951" s="89"/>
      <c r="T5951" s="89"/>
    </row>
    <row r="5952" spans="2:20" s="86" customFormat="1" ht="10.199999999999999">
      <c r="B5952" s="87"/>
      <c r="C5952" s="87"/>
      <c r="R5952" s="89"/>
      <c r="S5952" s="89"/>
      <c r="T5952" s="89"/>
    </row>
    <row r="5953" spans="2:20" s="86" customFormat="1" ht="10.199999999999999">
      <c r="B5953" s="87"/>
      <c r="C5953" s="87"/>
      <c r="R5953" s="89"/>
      <c r="S5953" s="89"/>
      <c r="T5953" s="89"/>
    </row>
    <row r="5954" spans="2:20" s="86" customFormat="1" ht="10.199999999999999">
      <c r="B5954" s="87"/>
      <c r="C5954" s="87"/>
      <c r="R5954" s="89"/>
      <c r="S5954" s="89"/>
      <c r="T5954" s="89"/>
    </row>
    <row r="5955" spans="2:20" s="86" customFormat="1" ht="10.199999999999999">
      <c r="B5955" s="87"/>
      <c r="C5955" s="87"/>
      <c r="R5955" s="89"/>
      <c r="S5955" s="89"/>
      <c r="T5955" s="89"/>
    </row>
    <row r="5956" spans="2:20" s="86" customFormat="1" ht="10.199999999999999">
      <c r="B5956" s="87"/>
      <c r="C5956" s="87"/>
      <c r="R5956" s="89"/>
      <c r="S5956" s="89"/>
      <c r="T5956" s="89"/>
    </row>
    <row r="5957" spans="2:20" s="86" customFormat="1" ht="10.199999999999999">
      <c r="B5957" s="87"/>
      <c r="C5957" s="87"/>
      <c r="R5957" s="89"/>
      <c r="S5957" s="89"/>
      <c r="T5957" s="89"/>
    </row>
    <row r="5958" spans="2:20" s="86" customFormat="1" ht="10.199999999999999">
      <c r="B5958" s="87"/>
      <c r="C5958" s="87"/>
      <c r="R5958" s="89"/>
      <c r="S5958" s="89"/>
      <c r="T5958" s="89"/>
    </row>
    <row r="5959" spans="2:20" s="86" customFormat="1" ht="10.199999999999999">
      <c r="B5959" s="87"/>
      <c r="C5959" s="87"/>
      <c r="R5959" s="89"/>
      <c r="S5959" s="89"/>
      <c r="T5959" s="89"/>
    </row>
    <row r="5960" spans="2:20" s="86" customFormat="1" ht="10.199999999999999">
      <c r="B5960" s="87"/>
      <c r="C5960" s="87"/>
      <c r="R5960" s="89"/>
      <c r="S5960" s="89"/>
      <c r="T5960" s="89"/>
    </row>
    <row r="5961" spans="2:20" s="86" customFormat="1" ht="10.199999999999999">
      <c r="B5961" s="87"/>
      <c r="C5961" s="87"/>
      <c r="R5961" s="89"/>
      <c r="S5961" s="89"/>
      <c r="T5961" s="89"/>
    </row>
    <row r="5962" spans="2:20" s="86" customFormat="1" ht="10.199999999999999">
      <c r="B5962" s="87"/>
      <c r="C5962" s="87"/>
      <c r="R5962" s="89"/>
      <c r="S5962" s="89"/>
      <c r="T5962" s="89"/>
    </row>
    <row r="5963" spans="2:20" s="86" customFormat="1" ht="10.199999999999999">
      <c r="B5963" s="87"/>
      <c r="C5963" s="87"/>
      <c r="R5963" s="89"/>
      <c r="S5963" s="89"/>
      <c r="T5963" s="89"/>
    </row>
    <row r="5964" spans="2:20" s="86" customFormat="1" ht="10.199999999999999">
      <c r="B5964" s="87"/>
      <c r="C5964" s="87"/>
      <c r="R5964" s="89"/>
      <c r="S5964" s="89"/>
      <c r="T5964" s="89"/>
    </row>
    <row r="5965" spans="2:20" s="86" customFormat="1" ht="10.199999999999999">
      <c r="B5965" s="87"/>
      <c r="C5965" s="87"/>
      <c r="R5965" s="89"/>
      <c r="S5965" s="89"/>
      <c r="T5965" s="89"/>
    </row>
    <row r="5966" spans="2:20" s="86" customFormat="1" ht="10.199999999999999">
      <c r="B5966" s="87"/>
      <c r="C5966" s="87"/>
      <c r="R5966" s="89"/>
      <c r="S5966" s="89"/>
      <c r="T5966" s="89"/>
    </row>
    <row r="5967" spans="2:20" s="86" customFormat="1" ht="10.199999999999999">
      <c r="B5967" s="87"/>
      <c r="C5967" s="87"/>
      <c r="R5967" s="89"/>
      <c r="S5967" s="89"/>
      <c r="T5967" s="89"/>
    </row>
    <row r="5968" spans="2:20" s="86" customFormat="1" ht="10.199999999999999">
      <c r="B5968" s="87"/>
      <c r="C5968" s="87"/>
      <c r="R5968" s="89"/>
      <c r="S5968" s="89"/>
      <c r="T5968" s="89"/>
    </row>
    <row r="5969" spans="2:20" s="86" customFormat="1" ht="10.199999999999999">
      <c r="B5969" s="87"/>
      <c r="C5969" s="87"/>
      <c r="R5969" s="89"/>
      <c r="S5969" s="89"/>
      <c r="T5969" s="89"/>
    </row>
    <row r="5970" spans="2:20" s="86" customFormat="1" ht="10.199999999999999">
      <c r="B5970" s="87"/>
      <c r="C5970" s="87"/>
      <c r="R5970" s="89"/>
      <c r="S5970" s="89"/>
      <c r="T5970" s="89"/>
    </row>
    <row r="5971" spans="2:20" s="86" customFormat="1" ht="10.199999999999999">
      <c r="B5971" s="87"/>
      <c r="C5971" s="87"/>
      <c r="R5971" s="89"/>
      <c r="S5971" s="89"/>
      <c r="T5971" s="89"/>
    </row>
    <row r="5972" spans="2:20" s="86" customFormat="1" ht="10.199999999999999">
      <c r="B5972" s="87"/>
      <c r="C5972" s="87"/>
      <c r="R5972" s="89"/>
      <c r="S5972" s="89"/>
      <c r="T5972" s="89"/>
    </row>
    <row r="5973" spans="2:20" s="86" customFormat="1" ht="10.199999999999999">
      <c r="B5973" s="87"/>
      <c r="C5973" s="87"/>
      <c r="R5973" s="89"/>
      <c r="S5973" s="89"/>
      <c r="T5973" s="89"/>
    </row>
    <row r="5974" spans="2:20" s="86" customFormat="1" ht="10.199999999999999">
      <c r="B5974" s="87"/>
      <c r="C5974" s="87"/>
      <c r="R5974" s="89"/>
      <c r="S5974" s="89"/>
      <c r="T5974" s="89"/>
    </row>
    <row r="5975" spans="2:20" s="86" customFormat="1" ht="10.199999999999999">
      <c r="B5975" s="87"/>
      <c r="C5975" s="87"/>
      <c r="R5975" s="89"/>
      <c r="S5975" s="89"/>
      <c r="T5975" s="89"/>
    </row>
    <row r="5976" spans="2:20" s="86" customFormat="1" ht="10.199999999999999">
      <c r="B5976" s="87"/>
      <c r="C5976" s="87"/>
      <c r="R5976" s="89"/>
      <c r="S5976" s="89"/>
      <c r="T5976" s="89"/>
    </row>
    <row r="5977" spans="2:20" s="86" customFormat="1" ht="10.199999999999999">
      <c r="B5977" s="87"/>
      <c r="C5977" s="87"/>
      <c r="R5977" s="89"/>
      <c r="S5977" s="89"/>
      <c r="T5977" s="89"/>
    </row>
    <row r="5978" spans="2:20" s="86" customFormat="1" ht="10.199999999999999">
      <c r="B5978" s="87"/>
      <c r="C5978" s="87"/>
      <c r="R5978" s="89"/>
      <c r="S5978" s="89"/>
      <c r="T5978" s="89"/>
    </row>
    <row r="5979" spans="2:20" s="86" customFormat="1" ht="10.199999999999999">
      <c r="B5979" s="87"/>
      <c r="C5979" s="87"/>
      <c r="R5979" s="89"/>
      <c r="S5979" s="89"/>
      <c r="T5979" s="89"/>
    </row>
    <row r="5980" spans="2:20" s="86" customFormat="1" ht="10.199999999999999">
      <c r="B5980" s="87"/>
      <c r="C5980" s="87"/>
      <c r="R5980" s="89"/>
      <c r="S5980" s="89"/>
      <c r="T5980" s="89"/>
    </row>
    <row r="5981" spans="2:20" s="86" customFormat="1" ht="10.199999999999999">
      <c r="B5981" s="87"/>
      <c r="C5981" s="87"/>
      <c r="R5981" s="89"/>
      <c r="S5981" s="89"/>
      <c r="T5981" s="89"/>
    </row>
    <row r="5982" spans="2:20" s="86" customFormat="1" ht="10.199999999999999">
      <c r="B5982" s="87"/>
      <c r="C5982" s="87"/>
      <c r="R5982" s="89"/>
      <c r="S5982" s="89"/>
      <c r="T5982" s="89"/>
    </row>
    <row r="5983" spans="2:20" s="86" customFormat="1" ht="10.199999999999999">
      <c r="B5983" s="87"/>
      <c r="C5983" s="87"/>
      <c r="R5983" s="89"/>
      <c r="S5983" s="89"/>
      <c r="T5983" s="89"/>
    </row>
    <row r="5984" spans="2:20" s="86" customFormat="1" ht="10.199999999999999">
      <c r="B5984" s="87"/>
      <c r="C5984" s="87"/>
      <c r="R5984" s="89"/>
      <c r="S5984" s="89"/>
      <c r="T5984" s="89"/>
    </row>
    <row r="5985" spans="2:20" s="86" customFormat="1" ht="10.199999999999999">
      <c r="B5985" s="87"/>
      <c r="C5985" s="87"/>
      <c r="R5985" s="89"/>
      <c r="S5985" s="89"/>
      <c r="T5985" s="89"/>
    </row>
    <row r="5986" spans="2:20" s="86" customFormat="1" ht="10.199999999999999">
      <c r="B5986" s="87"/>
      <c r="C5986" s="87"/>
      <c r="R5986" s="89"/>
      <c r="S5986" s="89"/>
      <c r="T5986" s="89"/>
    </row>
    <row r="5987" spans="2:20" s="86" customFormat="1" ht="10.199999999999999">
      <c r="B5987" s="87"/>
      <c r="C5987" s="87"/>
      <c r="R5987" s="89"/>
      <c r="S5987" s="89"/>
      <c r="T5987" s="89"/>
    </row>
    <row r="5988" spans="2:20" s="86" customFormat="1" ht="10.199999999999999">
      <c r="B5988" s="87"/>
      <c r="C5988" s="87"/>
      <c r="R5988" s="89"/>
      <c r="S5988" s="89"/>
      <c r="T5988" s="89"/>
    </row>
    <row r="5989" spans="2:20" s="86" customFormat="1" ht="10.199999999999999">
      <c r="B5989" s="87"/>
      <c r="C5989" s="87"/>
      <c r="R5989" s="89"/>
      <c r="S5989" s="89"/>
      <c r="T5989" s="89"/>
    </row>
    <row r="5990" spans="2:20" s="86" customFormat="1" ht="10.199999999999999">
      <c r="B5990" s="87"/>
      <c r="C5990" s="87"/>
      <c r="R5990" s="89"/>
      <c r="S5990" s="89"/>
      <c r="T5990" s="89"/>
    </row>
    <row r="5991" spans="2:20" s="86" customFormat="1" ht="10.199999999999999">
      <c r="B5991" s="87"/>
      <c r="C5991" s="87"/>
      <c r="R5991" s="89"/>
      <c r="S5991" s="89"/>
      <c r="T5991" s="89"/>
    </row>
    <row r="5992" spans="2:20" s="86" customFormat="1" ht="10.199999999999999">
      <c r="B5992" s="87"/>
      <c r="C5992" s="87"/>
      <c r="R5992" s="89"/>
      <c r="S5992" s="89"/>
      <c r="T5992" s="89"/>
    </row>
    <row r="5993" spans="2:20" s="86" customFormat="1" ht="10.199999999999999">
      <c r="B5993" s="87"/>
      <c r="C5993" s="87"/>
      <c r="R5993" s="89"/>
      <c r="S5993" s="89"/>
      <c r="T5993" s="89"/>
    </row>
    <row r="5994" spans="2:20" s="86" customFormat="1" ht="10.199999999999999">
      <c r="B5994" s="87"/>
      <c r="C5994" s="87"/>
      <c r="R5994" s="89"/>
      <c r="S5994" s="89"/>
      <c r="T5994" s="89"/>
    </row>
    <row r="5995" spans="2:20" s="86" customFormat="1" ht="10.199999999999999">
      <c r="B5995" s="87"/>
      <c r="C5995" s="87"/>
      <c r="R5995" s="89"/>
      <c r="S5995" s="89"/>
      <c r="T5995" s="89"/>
    </row>
    <row r="5996" spans="2:20" s="86" customFormat="1" ht="10.199999999999999">
      <c r="B5996" s="87"/>
      <c r="C5996" s="87"/>
      <c r="R5996" s="89"/>
      <c r="S5996" s="89"/>
      <c r="T5996" s="89"/>
    </row>
    <row r="5997" spans="2:20" s="86" customFormat="1" ht="10.199999999999999">
      <c r="B5997" s="87"/>
      <c r="C5997" s="87"/>
      <c r="R5997" s="89"/>
      <c r="S5997" s="89"/>
      <c r="T5997" s="89"/>
    </row>
    <row r="5998" spans="2:20" s="86" customFormat="1" ht="10.199999999999999">
      <c r="B5998" s="87"/>
      <c r="C5998" s="87"/>
      <c r="R5998" s="89"/>
      <c r="S5998" s="89"/>
      <c r="T5998" s="89"/>
    </row>
    <row r="5999" spans="2:20" s="86" customFormat="1" ht="10.199999999999999">
      <c r="B5999" s="87"/>
      <c r="C5999" s="87"/>
      <c r="R5999" s="89"/>
      <c r="S5999" s="89"/>
      <c r="T5999" s="89"/>
    </row>
    <row r="6000" spans="2:20" s="86" customFormat="1" ht="10.199999999999999">
      <c r="B6000" s="87"/>
      <c r="C6000" s="87"/>
      <c r="R6000" s="89"/>
      <c r="S6000" s="89"/>
      <c r="T6000" s="89"/>
    </row>
    <row r="6001" spans="2:20" s="86" customFormat="1" ht="10.199999999999999">
      <c r="B6001" s="87"/>
      <c r="C6001" s="87"/>
      <c r="R6001" s="89"/>
      <c r="S6001" s="89"/>
      <c r="T6001" s="89"/>
    </row>
    <row r="6002" spans="2:20" s="86" customFormat="1" ht="10.199999999999999">
      <c r="B6002" s="87"/>
      <c r="C6002" s="87"/>
      <c r="R6002" s="89"/>
      <c r="S6002" s="89"/>
      <c r="T6002" s="89"/>
    </row>
    <row r="6003" spans="2:20" s="86" customFormat="1" ht="10.199999999999999">
      <c r="B6003" s="87"/>
      <c r="C6003" s="87"/>
      <c r="R6003" s="89"/>
      <c r="S6003" s="89"/>
      <c r="T6003" s="89"/>
    </row>
    <row r="6004" spans="2:20" s="86" customFormat="1" ht="10.199999999999999">
      <c r="B6004" s="87"/>
      <c r="C6004" s="87"/>
      <c r="R6004" s="89"/>
      <c r="S6004" s="89"/>
      <c r="T6004" s="89"/>
    </row>
    <row r="6005" spans="2:20" s="86" customFormat="1" ht="10.199999999999999">
      <c r="B6005" s="87"/>
      <c r="C6005" s="87"/>
      <c r="R6005" s="89"/>
      <c r="S6005" s="89"/>
      <c r="T6005" s="89"/>
    </row>
    <row r="6006" spans="2:20" s="86" customFormat="1" ht="10.199999999999999">
      <c r="B6006" s="87"/>
      <c r="C6006" s="87"/>
      <c r="R6006" s="89"/>
      <c r="S6006" s="89"/>
      <c r="T6006" s="89"/>
    </row>
    <row r="6007" spans="2:20" s="86" customFormat="1" ht="10.199999999999999">
      <c r="B6007" s="87"/>
      <c r="C6007" s="87"/>
      <c r="R6007" s="89"/>
      <c r="S6007" s="89"/>
      <c r="T6007" s="89"/>
    </row>
    <row r="6008" spans="2:20" s="86" customFormat="1" ht="10.199999999999999">
      <c r="B6008" s="87"/>
      <c r="C6008" s="87"/>
      <c r="R6008" s="89"/>
      <c r="S6008" s="89"/>
      <c r="T6008" s="89"/>
    </row>
    <row r="6009" spans="2:20" s="86" customFormat="1" ht="10.199999999999999">
      <c r="B6009" s="87"/>
      <c r="C6009" s="87"/>
      <c r="R6009" s="89"/>
      <c r="S6009" s="89"/>
      <c r="T6009" s="89"/>
    </row>
    <row r="6010" spans="2:20" s="86" customFormat="1" ht="10.199999999999999">
      <c r="B6010" s="87"/>
      <c r="C6010" s="87"/>
      <c r="R6010" s="89"/>
      <c r="S6010" s="89"/>
      <c r="T6010" s="89"/>
    </row>
    <row r="6011" spans="2:20" s="86" customFormat="1" ht="10.199999999999999">
      <c r="B6011" s="87"/>
      <c r="C6011" s="87"/>
      <c r="R6011" s="89"/>
      <c r="S6011" s="89"/>
      <c r="T6011" s="89"/>
    </row>
    <row r="6012" spans="2:20" s="86" customFormat="1" ht="10.199999999999999">
      <c r="B6012" s="87"/>
      <c r="C6012" s="87"/>
      <c r="R6012" s="89"/>
      <c r="S6012" s="89"/>
      <c r="T6012" s="89"/>
    </row>
    <row r="6013" spans="2:20" s="86" customFormat="1" ht="10.199999999999999">
      <c r="B6013" s="87"/>
      <c r="C6013" s="87"/>
      <c r="R6013" s="89"/>
      <c r="S6013" s="89"/>
      <c r="T6013" s="89"/>
    </row>
    <row r="6014" spans="2:20" s="86" customFormat="1" ht="10.199999999999999">
      <c r="B6014" s="87"/>
      <c r="C6014" s="87"/>
      <c r="R6014" s="89"/>
      <c r="S6014" s="89"/>
      <c r="T6014" s="89"/>
    </row>
    <row r="6015" spans="2:20" s="86" customFormat="1" ht="10.199999999999999">
      <c r="B6015" s="87"/>
      <c r="C6015" s="87"/>
      <c r="R6015" s="89"/>
      <c r="S6015" s="89"/>
      <c r="T6015" s="89"/>
    </row>
    <row r="6016" spans="2:20" s="86" customFormat="1" ht="10.199999999999999">
      <c r="B6016" s="87"/>
      <c r="C6016" s="87"/>
      <c r="R6016" s="89"/>
      <c r="S6016" s="89"/>
      <c r="T6016" s="89"/>
    </row>
    <row r="6017" spans="2:20" s="86" customFormat="1" ht="10.199999999999999">
      <c r="B6017" s="87"/>
      <c r="C6017" s="87"/>
      <c r="R6017" s="89"/>
      <c r="S6017" s="89"/>
      <c r="T6017" s="89"/>
    </row>
    <row r="6018" spans="2:20" s="86" customFormat="1" ht="10.199999999999999">
      <c r="B6018" s="87"/>
      <c r="C6018" s="87"/>
      <c r="R6018" s="89"/>
      <c r="S6018" s="89"/>
      <c r="T6018" s="89"/>
    </row>
    <row r="6019" spans="2:20" s="86" customFormat="1" ht="10.199999999999999">
      <c r="B6019" s="87"/>
      <c r="C6019" s="87"/>
      <c r="R6019" s="89"/>
      <c r="S6019" s="89"/>
      <c r="T6019" s="89"/>
    </row>
    <row r="6020" spans="2:20" s="86" customFormat="1" ht="10.199999999999999">
      <c r="B6020" s="87"/>
      <c r="C6020" s="87"/>
      <c r="R6020" s="89"/>
      <c r="S6020" s="89"/>
      <c r="T6020" s="89"/>
    </row>
    <row r="6021" spans="2:20" s="86" customFormat="1" ht="10.199999999999999">
      <c r="B6021" s="87"/>
      <c r="C6021" s="87"/>
      <c r="R6021" s="89"/>
      <c r="S6021" s="89"/>
      <c r="T6021" s="89"/>
    </row>
    <row r="6022" spans="2:20" s="86" customFormat="1" ht="10.199999999999999">
      <c r="B6022" s="87"/>
      <c r="C6022" s="87"/>
      <c r="R6022" s="89"/>
      <c r="S6022" s="89"/>
      <c r="T6022" s="89"/>
    </row>
    <row r="6023" spans="2:20" s="86" customFormat="1" ht="10.199999999999999">
      <c r="B6023" s="87"/>
      <c r="C6023" s="87"/>
      <c r="R6023" s="89"/>
      <c r="S6023" s="89"/>
      <c r="T6023" s="89"/>
    </row>
    <row r="6024" spans="2:20" s="86" customFormat="1" ht="10.199999999999999">
      <c r="B6024" s="87"/>
      <c r="C6024" s="87"/>
      <c r="R6024" s="89"/>
      <c r="S6024" s="89"/>
      <c r="T6024" s="89"/>
    </row>
    <row r="6025" spans="2:20" s="86" customFormat="1" ht="10.199999999999999">
      <c r="B6025" s="87"/>
      <c r="C6025" s="87"/>
      <c r="R6025" s="89"/>
      <c r="S6025" s="89"/>
      <c r="T6025" s="89"/>
    </row>
    <row r="6026" spans="2:20" s="86" customFormat="1" ht="10.199999999999999">
      <c r="B6026" s="87"/>
      <c r="C6026" s="87"/>
      <c r="R6026" s="89"/>
      <c r="S6026" s="89"/>
      <c r="T6026" s="89"/>
    </row>
    <row r="6027" spans="2:20" s="86" customFormat="1" ht="10.199999999999999">
      <c r="B6027" s="87"/>
      <c r="C6027" s="87"/>
      <c r="R6027" s="89"/>
      <c r="S6027" s="89"/>
      <c r="T6027" s="89"/>
    </row>
    <row r="6028" spans="2:20" s="86" customFormat="1" ht="10.199999999999999">
      <c r="B6028" s="87"/>
      <c r="C6028" s="87"/>
      <c r="R6028" s="89"/>
      <c r="S6028" s="89"/>
      <c r="T6028" s="89"/>
    </row>
    <row r="6029" spans="2:20" s="86" customFormat="1" ht="10.199999999999999">
      <c r="B6029" s="87"/>
      <c r="C6029" s="87"/>
      <c r="R6029" s="89"/>
      <c r="S6029" s="89"/>
      <c r="T6029" s="89"/>
    </row>
    <row r="6030" spans="2:20" s="86" customFormat="1" ht="10.199999999999999">
      <c r="B6030" s="87"/>
      <c r="C6030" s="87"/>
      <c r="R6030" s="89"/>
      <c r="S6030" s="89"/>
      <c r="T6030" s="89"/>
    </row>
    <row r="6031" spans="2:20" s="86" customFormat="1" ht="10.199999999999999">
      <c r="B6031" s="87"/>
      <c r="C6031" s="87"/>
      <c r="R6031" s="89"/>
      <c r="S6031" s="89"/>
      <c r="T6031" s="89"/>
    </row>
    <row r="6032" spans="2:20" s="86" customFormat="1" ht="10.199999999999999">
      <c r="B6032" s="87"/>
      <c r="C6032" s="87"/>
      <c r="R6032" s="89"/>
      <c r="S6032" s="89"/>
      <c r="T6032" s="89"/>
    </row>
    <row r="6033" spans="2:20" s="86" customFormat="1" ht="10.199999999999999">
      <c r="B6033" s="87"/>
      <c r="C6033" s="87"/>
      <c r="R6033" s="89"/>
      <c r="S6033" s="89"/>
      <c r="T6033" s="89"/>
    </row>
    <row r="6034" spans="2:20" s="86" customFormat="1" ht="10.199999999999999">
      <c r="B6034" s="87"/>
      <c r="C6034" s="87"/>
      <c r="R6034" s="89"/>
      <c r="S6034" s="89"/>
      <c r="T6034" s="89"/>
    </row>
    <row r="6035" spans="2:20" s="86" customFormat="1" ht="10.199999999999999">
      <c r="B6035" s="87"/>
      <c r="C6035" s="87"/>
      <c r="R6035" s="89"/>
      <c r="S6035" s="89"/>
      <c r="T6035" s="89"/>
    </row>
    <row r="6036" spans="2:20" s="86" customFormat="1" ht="10.199999999999999">
      <c r="B6036" s="87"/>
      <c r="C6036" s="87"/>
      <c r="R6036" s="89"/>
      <c r="S6036" s="89"/>
      <c r="T6036" s="89"/>
    </row>
    <row r="6037" spans="2:20" s="86" customFormat="1" ht="10.199999999999999">
      <c r="B6037" s="87"/>
      <c r="C6037" s="87"/>
      <c r="R6037" s="89"/>
      <c r="S6037" s="89"/>
      <c r="T6037" s="89"/>
    </row>
    <row r="6038" spans="2:20" s="86" customFormat="1" ht="10.199999999999999">
      <c r="B6038" s="87"/>
      <c r="C6038" s="87"/>
      <c r="R6038" s="89"/>
      <c r="S6038" s="89"/>
      <c r="T6038" s="89"/>
    </row>
    <row r="6039" spans="2:20" s="86" customFormat="1" ht="10.199999999999999">
      <c r="B6039" s="87"/>
      <c r="C6039" s="87"/>
      <c r="R6039" s="89"/>
      <c r="S6039" s="89"/>
      <c r="T6039" s="89"/>
    </row>
    <row r="6040" spans="2:20" s="86" customFormat="1" ht="10.199999999999999">
      <c r="B6040" s="87"/>
      <c r="C6040" s="87"/>
      <c r="R6040" s="89"/>
      <c r="S6040" s="89"/>
      <c r="T6040" s="89"/>
    </row>
    <row r="6041" spans="2:20" s="86" customFormat="1" ht="10.199999999999999">
      <c r="B6041" s="87"/>
      <c r="C6041" s="87"/>
      <c r="R6041" s="89"/>
      <c r="S6041" s="89"/>
      <c r="T6041" s="89"/>
    </row>
    <row r="6042" spans="2:20" s="86" customFormat="1" ht="10.199999999999999">
      <c r="B6042" s="87"/>
      <c r="C6042" s="87"/>
      <c r="R6042" s="89"/>
      <c r="S6042" s="89"/>
      <c r="T6042" s="89"/>
    </row>
    <row r="6043" spans="2:20" s="86" customFormat="1" ht="10.199999999999999">
      <c r="B6043" s="87"/>
      <c r="C6043" s="87"/>
      <c r="R6043" s="89"/>
      <c r="S6043" s="89"/>
      <c r="T6043" s="89"/>
    </row>
    <row r="6044" spans="2:20" s="86" customFormat="1" ht="10.199999999999999">
      <c r="B6044" s="87"/>
      <c r="C6044" s="87"/>
      <c r="R6044" s="89"/>
      <c r="S6044" s="89"/>
      <c r="T6044" s="89"/>
    </row>
    <row r="6045" spans="2:20" s="86" customFormat="1" ht="10.199999999999999">
      <c r="B6045" s="87"/>
      <c r="C6045" s="87"/>
      <c r="R6045" s="89"/>
      <c r="S6045" s="89"/>
      <c r="T6045" s="89"/>
    </row>
    <row r="6046" spans="2:20" s="86" customFormat="1" ht="10.199999999999999">
      <c r="B6046" s="87"/>
      <c r="C6046" s="87"/>
      <c r="R6046" s="89"/>
      <c r="S6046" s="89"/>
      <c r="T6046" s="89"/>
    </row>
    <row r="6047" spans="2:20" s="86" customFormat="1" ht="10.199999999999999">
      <c r="B6047" s="87"/>
      <c r="C6047" s="87"/>
      <c r="R6047" s="89"/>
      <c r="S6047" s="89"/>
      <c r="T6047" s="89"/>
    </row>
    <row r="6048" spans="2:20" s="86" customFormat="1" ht="10.199999999999999">
      <c r="B6048" s="87"/>
      <c r="C6048" s="87"/>
      <c r="R6048" s="89"/>
      <c r="S6048" s="89"/>
      <c r="T6048" s="89"/>
    </row>
    <row r="6049" spans="2:20" s="86" customFormat="1" ht="10.199999999999999">
      <c r="B6049" s="87"/>
      <c r="C6049" s="87"/>
      <c r="R6049" s="89"/>
      <c r="S6049" s="89"/>
      <c r="T6049" s="89"/>
    </row>
    <row r="6050" spans="2:20" s="86" customFormat="1" ht="10.199999999999999">
      <c r="B6050" s="87"/>
      <c r="C6050" s="87"/>
      <c r="R6050" s="89"/>
      <c r="S6050" s="89"/>
      <c r="T6050" s="89"/>
    </row>
    <row r="6051" spans="2:20" s="86" customFormat="1" ht="10.199999999999999">
      <c r="B6051" s="87"/>
      <c r="C6051" s="87"/>
      <c r="R6051" s="89"/>
      <c r="S6051" s="89"/>
      <c r="T6051" s="89"/>
    </row>
    <row r="6052" spans="2:20" s="86" customFormat="1" ht="10.199999999999999">
      <c r="B6052" s="87"/>
      <c r="C6052" s="87"/>
      <c r="R6052" s="89"/>
      <c r="S6052" s="89"/>
      <c r="T6052" s="89"/>
    </row>
    <row r="6053" spans="2:20" s="86" customFormat="1" ht="10.199999999999999">
      <c r="B6053" s="87"/>
      <c r="C6053" s="87"/>
      <c r="R6053" s="89"/>
      <c r="S6053" s="89"/>
      <c r="T6053" s="89"/>
    </row>
    <row r="6054" spans="2:20" s="86" customFormat="1" ht="10.199999999999999">
      <c r="B6054" s="87"/>
      <c r="C6054" s="87"/>
      <c r="R6054" s="89"/>
      <c r="S6054" s="89"/>
      <c r="T6054" s="89"/>
    </row>
    <row r="6055" spans="2:20" s="86" customFormat="1" ht="10.199999999999999">
      <c r="B6055" s="87"/>
      <c r="C6055" s="87"/>
      <c r="R6055" s="89"/>
      <c r="S6055" s="89"/>
      <c r="T6055" s="89"/>
    </row>
    <row r="6056" spans="2:20" s="86" customFormat="1" ht="10.199999999999999">
      <c r="B6056" s="87"/>
      <c r="C6056" s="87"/>
      <c r="R6056" s="89"/>
      <c r="S6056" s="89"/>
      <c r="T6056" s="89"/>
    </row>
    <row r="6057" spans="2:20" s="86" customFormat="1" ht="10.199999999999999">
      <c r="B6057" s="87"/>
      <c r="C6057" s="87"/>
      <c r="R6057" s="89"/>
      <c r="S6057" s="89"/>
      <c r="T6057" s="89"/>
    </row>
    <row r="6058" spans="2:20" s="86" customFormat="1" ht="10.199999999999999">
      <c r="B6058" s="87"/>
      <c r="C6058" s="87"/>
      <c r="R6058" s="89"/>
      <c r="S6058" s="89"/>
      <c r="T6058" s="89"/>
    </row>
    <row r="6059" spans="2:20" s="86" customFormat="1" ht="10.199999999999999">
      <c r="B6059" s="87"/>
      <c r="C6059" s="87"/>
      <c r="R6059" s="89"/>
      <c r="S6059" s="89"/>
      <c r="T6059" s="89"/>
    </row>
    <row r="6060" spans="2:20" s="86" customFormat="1" ht="10.199999999999999">
      <c r="B6060" s="87"/>
      <c r="C6060" s="87"/>
      <c r="R6060" s="89"/>
      <c r="S6060" s="89"/>
      <c r="T6060" s="89"/>
    </row>
    <row r="6061" spans="2:20" s="86" customFormat="1" ht="10.199999999999999">
      <c r="B6061" s="87"/>
      <c r="C6061" s="87"/>
      <c r="R6061" s="89"/>
      <c r="S6061" s="89"/>
      <c r="T6061" s="89"/>
    </row>
    <row r="6062" spans="2:20" s="86" customFormat="1" ht="10.199999999999999">
      <c r="B6062" s="87"/>
      <c r="C6062" s="87"/>
      <c r="R6062" s="89"/>
      <c r="S6062" s="89"/>
      <c r="T6062" s="89"/>
    </row>
    <row r="6063" spans="2:20" s="86" customFormat="1" ht="10.199999999999999">
      <c r="B6063" s="87"/>
      <c r="C6063" s="87"/>
      <c r="R6063" s="89"/>
      <c r="S6063" s="89"/>
      <c r="T6063" s="89"/>
    </row>
    <row r="6064" spans="2:20" s="86" customFormat="1" ht="10.199999999999999">
      <c r="B6064" s="87"/>
      <c r="C6064" s="87"/>
      <c r="R6064" s="89"/>
      <c r="S6064" s="89"/>
      <c r="T6064" s="89"/>
    </row>
    <row r="6065" spans="2:20" s="86" customFormat="1" ht="10.199999999999999">
      <c r="B6065" s="87"/>
      <c r="C6065" s="87"/>
      <c r="R6065" s="89"/>
      <c r="S6065" s="89"/>
      <c r="T6065" s="89"/>
    </row>
    <row r="6066" spans="2:20" s="86" customFormat="1" ht="10.199999999999999">
      <c r="B6066" s="87"/>
      <c r="C6066" s="87"/>
      <c r="R6066" s="89"/>
      <c r="S6066" s="89"/>
      <c r="T6066" s="89"/>
    </row>
    <row r="6067" spans="2:20" s="86" customFormat="1" ht="10.199999999999999">
      <c r="B6067" s="87"/>
      <c r="C6067" s="87"/>
      <c r="R6067" s="89"/>
      <c r="S6067" s="89"/>
      <c r="T6067" s="89"/>
    </row>
    <row r="6068" spans="2:20" s="86" customFormat="1" ht="10.199999999999999">
      <c r="B6068" s="87"/>
      <c r="C6068" s="87"/>
      <c r="R6068" s="89"/>
      <c r="S6068" s="89"/>
      <c r="T6068" s="89"/>
    </row>
    <row r="6069" spans="2:20" s="86" customFormat="1" ht="10.199999999999999">
      <c r="B6069" s="87"/>
      <c r="C6069" s="87"/>
      <c r="R6069" s="89"/>
      <c r="S6069" s="89"/>
      <c r="T6069" s="89"/>
    </row>
    <row r="6070" spans="2:20" s="86" customFormat="1" ht="10.199999999999999">
      <c r="B6070" s="87"/>
      <c r="C6070" s="87"/>
      <c r="R6070" s="89"/>
      <c r="S6070" s="89"/>
      <c r="T6070" s="89"/>
    </row>
    <row r="6071" spans="2:20" s="86" customFormat="1" ht="10.199999999999999">
      <c r="B6071" s="87"/>
      <c r="C6071" s="87"/>
      <c r="R6071" s="89"/>
      <c r="S6071" s="89"/>
      <c r="T6071" s="89"/>
    </row>
    <row r="6072" spans="2:20" s="86" customFormat="1" ht="10.199999999999999">
      <c r="B6072" s="87"/>
      <c r="C6072" s="87"/>
      <c r="R6072" s="89"/>
      <c r="S6072" s="89"/>
      <c r="T6072" s="89"/>
    </row>
    <row r="6073" spans="2:20" s="86" customFormat="1" ht="10.199999999999999">
      <c r="B6073" s="87"/>
      <c r="C6073" s="87"/>
      <c r="R6073" s="89"/>
      <c r="S6073" s="89"/>
      <c r="T6073" s="89"/>
    </row>
    <row r="6074" spans="2:20" s="86" customFormat="1" ht="10.199999999999999">
      <c r="B6074" s="87"/>
      <c r="C6074" s="87"/>
      <c r="R6074" s="89"/>
      <c r="S6074" s="89"/>
      <c r="T6074" s="89"/>
    </row>
    <row r="6075" spans="2:20" s="86" customFormat="1" ht="10.199999999999999">
      <c r="B6075" s="87"/>
      <c r="C6075" s="87"/>
      <c r="R6075" s="89"/>
      <c r="S6075" s="89"/>
      <c r="T6075" s="89"/>
    </row>
    <row r="6076" spans="2:20" s="86" customFormat="1" ht="10.199999999999999">
      <c r="B6076" s="87"/>
      <c r="C6076" s="87"/>
      <c r="R6076" s="89"/>
      <c r="S6076" s="89"/>
      <c r="T6076" s="89"/>
    </row>
    <row r="6077" spans="2:20" s="86" customFormat="1" ht="10.199999999999999">
      <c r="B6077" s="87"/>
      <c r="C6077" s="87"/>
      <c r="R6077" s="89"/>
      <c r="S6077" s="89"/>
      <c r="T6077" s="89"/>
    </row>
    <row r="6078" spans="2:20" s="86" customFormat="1" ht="10.199999999999999">
      <c r="B6078" s="87"/>
      <c r="C6078" s="87"/>
      <c r="R6078" s="89"/>
      <c r="S6078" s="89"/>
      <c r="T6078" s="89"/>
    </row>
    <row r="6079" spans="2:20" s="86" customFormat="1" ht="10.199999999999999">
      <c r="B6079" s="87"/>
      <c r="C6079" s="87"/>
      <c r="R6079" s="89"/>
      <c r="S6079" s="89"/>
      <c r="T6079" s="89"/>
    </row>
    <row r="6080" spans="2:20" s="86" customFormat="1" ht="10.199999999999999">
      <c r="B6080" s="87"/>
      <c r="C6080" s="87"/>
      <c r="R6080" s="89"/>
      <c r="S6080" s="89"/>
      <c r="T6080" s="89"/>
    </row>
    <row r="6081" spans="2:20" s="86" customFormat="1" ht="10.199999999999999">
      <c r="B6081" s="87"/>
      <c r="C6081" s="87"/>
      <c r="R6081" s="89"/>
      <c r="S6081" s="89"/>
      <c r="T6081" s="89"/>
    </row>
    <row r="6082" spans="2:20" s="86" customFormat="1" ht="10.199999999999999">
      <c r="B6082" s="87"/>
      <c r="C6082" s="87"/>
      <c r="R6082" s="89"/>
      <c r="S6082" s="89"/>
      <c r="T6082" s="89"/>
    </row>
    <row r="6083" spans="2:20" s="86" customFormat="1" ht="10.199999999999999">
      <c r="B6083" s="87"/>
      <c r="C6083" s="87"/>
      <c r="R6083" s="89"/>
      <c r="S6083" s="89"/>
      <c r="T6083" s="89"/>
    </row>
    <row r="6084" spans="2:20" s="86" customFormat="1" ht="10.199999999999999">
      <c r="B6084" s="87"/>
      <c r="C6084" s="87"/>
      <c r="R6084" s="89"/>
      <c r="S6084" s="89"/>
      <c r="T6084" s="89"/>
    </row>
    <row r="6085" spans="2:20" s="86" customFormat="1" ht="10.199999999999999">
      <c r="B6085" s="87"/>
      <c r="C6085" s="87"/>
      <c r="R6085" s="89"/>
      <c r="S6085" s="89"/>
      <c r="T6085" s="89"/>
    </row>
    <row r="6086" spans="2:20" s="86" customFormat="1" ht="10.199999999999999">
      <c r="B6086" s="87"/>
      <c r="C6086" s="87"/>
      <c r="R6086" s="89"/>
      <c r="S6086" s="89"/>
      <c r="T6086" s="89"/>
    </row>
    <row r="6087" spans="2:20" s="86" customFormat="1" ht="10.199999999999999">
      <c r="B6087" s="87"/>
      <c r="C6087" s="87"/>
      <c r="R6087" s="89"/>
      <c r="S6087" s="89"/>
      <c r="T6087" s="89"/>
    </row>
    <row r="6088" spans="2:20" s="86" customFormat="1" ht="10.199999999999999">
      <c r="B6088" s="87"/>
      <c r="C6088" s="87"/>
      <c r="R6088" s="89"/>
      <c r="S6088" s="89"/>
      <c r="T6088" s="89"/>
    </row>
    <row r="6089" spans="2:20" s="86" customFormat="1" ht="10.199999999999999">
      <c r="B6089" s="87"/>
      <c r="C6089" s="87"/>
      <c r="R6089" s="89"/>
      <c r="S6089" s="89"/>
      <c r="T6089" s="89"/>
    </row>
    <row r="6090" spans="2:20" s="86" customFormat="1" ht="10.199999999999999">
      <c r="B6090" s="87"/>
      <c r="C6090" s="87"/>
      <c r="R6090" s="89"/>
      <c r="S6090" s="89"/>
      <c r="T6090" s="89"/>
    </row>
    <row r="6091" spans="2:20" s="86" customFormat="1" ht="10.199999999999999">
      <c r="B6091" s="87"/>
      <c r="C6091" s="87"/>
      <c r="R6091" s="89"/>
      <c r="S6091" s="89"/>
      <c r="T6091" s="89"/>
    </row>
    <row r="6092" spans="2:20" s="86" customFormat="1" ht="10.199999999999999">
      <c r="B6092" s="87"/>
      <c r="C6092" s="87"/>
      <c r="R6092" s="89"/>
      <c r="S6092" s="89"/>
      <c r="T6092" s="89"/>
    </row>
    <row r="6093" spans="2:20" s="86" customFormat="1" ht="10.199999999999999">
      <c r="B6093" s="87"/>
      <c r="C6093" s="87"/>
      <c r="R6093" s="89"/>
      <c r="S6093" s="89"/>
      <c r="T6093" s="89"/>
    </row>
    <row r="6094" spans="2:20" s="86" customFormat="1" ht="10.199999999999999">
      <c r="B6094" s="87"/>
      <c r="C6094" s="87"/>
      <c r="R6094" s="89"/>
      <c r="S6094" s="89"/>
      <c r="T6094" s="89"/>
    </row>
    <row r="6095" spans="2:20" s="86" customFormat="1" ht="10.199999999999999">
      <c r="B6095" s="87"/>
      <c r="C6095" s="87"/>
      <c r="R6095" s="89"/>
      <c r="S6095" s="89"/>
      <c r="T6095" s="89"/>
    </row>
    <row r="6096" spans="2:20" s="86" customFormat="1" ht="10.199999999999999">
      <c r="B6096" s="87"/>
      <c r="C6096" s="87"/>
      <c r="R6096" s="89"/>
      <c r="S6096" s="89"/>
      <c r="T6096" s="89"/>
    </row>
    <row r="6097" spans="2:20" s="86" customFormat="1" ht="10.199999999999999">
      <c r="B6097" s="87"/>
      <c r="C6097" s="87"/>
      <c r="R6097" s="89"/>
      <c r="S6097" s="89"/>
      <c r="T6097" s="89"/>
    </row>
    <row r="6098" spans="2:20" s="86" customFormat="1" ht="10.199999999999999">
      <c r="B6098" s="87"/>
      <c r="C6098" s="87"/>
      <c r="R6098" s="89"/>
      <c r="S6098" s="89"/>
      <c r="T6098" s="89"/>
    </row>
    <row r="6099" spans="2:20" s="86" customFormat="1" ht="10.199999999999999">
      <c r="B6099" s="87"/>
      <c r="C6099" s="87"/>
      <c r="R6099" s="89"/>
      <c r="S6099" s="89"/>
      <c r="T6099" s="89"/>
    </row>
    <row r="6100" spans="2:20" s="86" customFormat="1" ht="10.199999999999999">
      <c r="B6100" s="87"/>
      <c r="C6100" s="87"/>
      <c r="R6100" s="89"/>
      <c r="S6100" s="89"/>
      <c r="T6100" s="89"/>
    </row>
    <row r="6101" spans="2:20" s="86" customFormat="1" ht="10.199999999999999">
      <c r="B6101" s="87"/>
      <c r="C6101" s="87"/>
      <c r="R6101" s="89"/>
      <c r="S6101" s="89"/>
      <c r="T6101" s="89"/>
    </row>
    <row r="6102" spans="2:20" s="86" customFormat="1" ht="10.199999999999999">
      <c r="B6102" s="87"/>
      <c r="C6102" s="87"/>
      <c r="R6102" s="89"/>
      <c r="S6102" s="89"/>
      <c r="T6102" s="89"/>
    </row>
    <row r="6103" spans="2:20" s="86" customFormat="1" ht="10.199999999999999">
      <c r="B6103" s="87"/>
      <c r="C6103" s="87"/>
      <c r="R6103" s="89"/>
      <c r="S6103" s="89"/>
      <c r="T6103" s="89"/>
    </row>
    <row r="6104" spans="2:20" s="86" customFormat="1" ht="10.199999999999999">
      <c r="B6104" s="87"/>
      <c r="C6104" s="87"/>
      <c r="R6104" s="89"/>
      <c r="S6104" s="89"/>
      <c r="T6104" s="89"/>
    </row>
    <row r="6105" spans="2:20" s="86" customFormat="1" ht="10.199999999999999">
      <c r="B6105" s="87"/>
      <c r="C6105" s="87"/>
      <c r="R6105" s="89"/>
      <c r="S6105" s="89"/>
      <c r="T6105" s="89"/>
    </row>
    <row r="6106" spans="2:20" s="86" customFormat="1" ht="10.199999999999999">
      <c r="B6106" s="87"/>
      <c r="C6106" s="87"/>
      <c r="R6106" s="89"/>
      <c r="S6106" s="89"/>
      <c r="T6106" s="89"/>
    </row>
    <row r="6107" spans="2:20" s="86" customFormat="1" ht="10.199999999999999">
      <c r="B6107" s="87"/>
      <c r="C6107" s="87"/>
      <c r="R6107" s="89"/>
      <c r="S6107" s="89"/>
      <c r="T6107" s="89"/>
    </row>
    <row r="6108" spans="2:20" s="86" customFormat="1" ht="10.199999999999999">
      <c r="B6108" s="87"/>
      <c r="C6108" s="87"/>
      <c r="R6108" s="89"/>
      <c r="S6108" s="89"/>
      <c r="T6108" s="89"/>
    </row>
    <row r="6109" spans="2:20" s="86" customFormat="1" ht="10.199999999999999">
      <c r="B6109" s="87"/>
      <c r="C6109" s="87"/>
      <c r="R6109" s="89"/>
      <c r="S6109" s="89"/>
      <c r="T6109" s="89"/>
    </row>
    <row r="6110" spans="2:20" s="86" customFormat="1" ht="10.199999999999999">
      <c r="B6110" s="87"/>
      <c r="C6110" s="87"/>
      <c r="R6110" s="89"/>
      <c r="S6110" s="89"/>
      <c r="T6110" s="89"/>
    </row>
    <row r="6111" spans="2:20" s="86" customFormat="1" ht="10.199999999999999">
      <c r="B6111" s="87"/>
      <c r="C6111" s="87"/>
      <c r="R6111" s="89"/>
      <c r="S6111" s="89"/>
      <c r="T6111" s="89"/>
    </row>
    <row r="6112" spans="2:20" s="86" customFormat="1" ht="10.199999999999999">
      <c r="B6112" s="87"/>
      <c r="C6112" s="87"/>
      <c r="R6112" s="89"/>
      <c r="S6112" s="89"/>
      <c r="T6112" s="89"/>
    </row>
    <row r="6113" spans="2:20" s="86" customFormat="1" ht="10.199999999999999">
      <c r="B6113" s="87"/>
      <c r="C6113" s="87"/>
      <c r="R6113" s="89"/>
      <c r="S6113" s="89"/>
      <c r="T6113" s="89"/>
    </row>
    <row r="6114" spans="2:20" s="86" customFormat="1" ht="10.199999999999999">
      <c r="B6114" s="87"/>
      <c r="C6114" s="87"/>
      <c r="R6114" s="89"/>
      <c r="S6114" s="89"/>
      <c r="T6114" s="89"/>
    </row>
    <row r="6115" spans="2:20" s="86" customFormat="1" ht="10.199999999999999">
      <c r="B6115" s="87"/>
      <c r="C6115" s="87"/>
      <c r="R6115" s="89"/>
      <c r="S6115" s="89"/>
      <c r="T6115" s="89"/>
    </row>
    <row r="6116" spans="2:20" s="86" customFormat="1" ht="10.199999999999999">
      <c r="B6116" s="87"/>
      <c r="C6116" s="87"/>
      <c r="R6116" s="89"/>
      <c r="S6116" s="89"/>
      <c r="T6116" s="89"/>
    </row>
    <row r="6117" spans="2:20" s="86" customFormat="1" ht="10.199999999999999">
      <c r="B6117" s="87"/>
      <c r="C6117" s="87"/>
      <c r="R6117" s="89"/>
      <c r="S6117" s="89"/>
      <c r="T6117" s="89"/>
    </row>
    <row r="6118" spans="2:20" s="86" customFormat="1" ht="10.199999999999999">
      <c r="B6118" s="87"/>
      <c r="C6118" s="87"/>
      <c r="R6118" s="89"/>
      <c r="S6118" s="89"/>
      <c r="T6118" s="89"/>
    </row>
    <row r="6119" spans="2:20" s="86" customFormat="1" ht="10.199999999999999">
      <c r="B6119" s="87"/>
      <c r="C6119" s="87"/>
      <c r="R6119" s="89"/>
      <c r="S6119" s="89"/>
      <c r="T6119" s="89"/>
    </row>
    <row r="6120" spans="2:20" s="86" customFormat="1" ht="10.199999999999999">
      <c r="B6120" s="87"/>
      <c r="C6120" s="87"/>
      <c r="R6120" s="89"/>
      <c r="S6120" s="89"/>
      <c r="T6120" s="89"/>
    </row>
    <row r="6121" spans="2:20" s="86" customFormat="1" ht="10.199999999999999">
      <c r="B6121" s="87"/>
      <c r="C6121" s="87"/>
      <c r="R6121" s="89"/>
      <c r="S6121" s="89"/>
      <c r="T6121" s="89"/>
    </row>
    <row r="6122" spans="2:20" s="86" customFormat="1" ht="10.199999999999999">
      <c r="B6122" s="87"/>
      <c r="C6122" s="87"/>
      <c r="R6122" s="89"/>
      <c r="S6122" s="89"/>
      <c r="T6122" s="89"/>
    </row>
    <row r="6123" spans="2:20" s="86" customFormat="1" ht="10.199999999999999">
      <c r="B6123" s="87"/>
      <c r="C6123" s="87"/>
      <c r="R6123" s="89"/>
      <c r="S6123" s="89"/>
      <c r="T6123" s="89"/>
    </row>
    <row r="6124" spans="2:20" s="86" customFormat="1" ht="10.199999999999999">
      <c r="B6124" s="87"/>
      <c r="C6124" s="87"/>
      <c r="R6124" s="89"/>
      <c r="S6124" s="89"/>
      <c r="T6124" s="89"/>
    </row>
    <row r="6125" spans="2:20" s="86" customFormat="1" ht="10.199999999999999">
      <c r="B6125" s="87"/>
      <c r="C6125" s="87"/>
      <c r="R6125" s="89"/>
      <c r="S6125" s="89"/>
      <c r="T6125" s="89"/>
    </row>
    <row r="6126" spans="2:20" s="86" customFormat="1" ht="10.199999999999999">
      <c r="B6126" s="87"/>
      <c r="C6126" s="87"/>
      <c r="R6126" s="89"/>
      <c r="S6126" s="89"/>
      <c r="T6126" s="89"/>
    </row>
    <row r="6127" spans="2:20" s="86" customFormat="1" ht="10.199999999999999">
      <c r="B6127" s="87"/>
      <c r="C6127" s="87"/>
      <c r="R6127" s="89"/>
      <c r="S6127" s="89"/>
      <c r="T6127" s="89"/>
    </row>
    <row r="6128" spans="2:20" s="86" customFormat="1" ht="10.199999999999999">
      <c r="B6128" s="87"/>
      <c r="C6128" s="87"/>
      <c r="R6128" s="89"/>
      <c r="S6128" s="89"/>
      <c r="T6128" s="89"/>
    </row>
    <row r="6129" spans="2:20" s="86" customFormat="1" ht="10.199999999999999">
      <c r="B6129" s="87"/>
      <c r="C6129" s="87"/>
      <c r="R6129" s="89"/>
      <c r="S6129" s="89"/>
      <c r="T6129" s="89"/>
    </row>
    <row r="6130" spans="2:20" s="86" customFormat="1" ht="10.199999999999999">
      <c r="B6130" s="87"/>
      <c r="C6130" s="87"/>
      <c r="R6130" s="89"/>
      <c r="S6130" s="89"/>
      <c r="T6130" s="89"/>
    </row>
    <row r="6131" spans="2:20" s="86" customFormat="1" ht="10.199999999999999">
      <c r="B6131" s="87"/>
      <c r="C6131" s="87"/>
      <c r="R6131" s="89"/>
      <c r="S6131" s="89"/>
      <c r="T6131" s="89"/>
    </row>
    <row r="6132" spans="2:20" s="86" customFormat="1" ht="10.199999999999999">
      <c r="B6132" s="87"/>
      <c r="C6132" s="87"/>
      <c r="R6132" s="89"/>
      <c r="S6132" s="89"/>
      <c r="T6132" s="89"/>
    </row>
    <row r="6133" spans="2:20" s="86" customFormat="1" ht="10.199999999999999">
      <c r="B6133" s="87"/>
      <c r="C6133" s="87"/>
      <c r="R6133" s="89"/>
      <c r="S6133" s="89"/>
      <c r="T6133" s="89"/>
    </row>
    <row r="6134" spans="2:20" s="86" customFormat="1" ht="10.199999999999999">
      <c r="B6134" s="87"/>
      <c r="C6134" s="87"/>
      <c r="R6134" s="89"/>
      <c r="S6134" s="89"/>
      <c r="T6134" s="89"/>
    </row>
    <row r="6135" spans="2:20" s="86" customFormat="1" ht="10.199999999999999">
      <c r="B6135" s="87"/>
      <c r="C6135" s="87"/>
      <c r="R6135" s="89"/>
      <c r="S6135" s="89"/>
      <c r="T6135" s="89"/>
    </row>
    <row r="6136" spans="2:20" s="86" customFormat="1" ht="10.199999999999999">
      <c r="B6136" s="87"/>
      <c r="C6136" s="87"/>
      <c r="R6136" s="89"/>
      <c r="S6136" s="89"/>
      <c r="T6136" s="89"/>
    </row>
    <row r="6137" spans="2:20" s="86" customFormat="1" ht="10.199999999999999">
      <c r="B6137" s="87"/>
      <c r="C6137" s="87"/>
      <c r="R6137" s="89"/>
      <c r="S6137" s="89"/>
      <c r="T6137" s="89"/>
    </row>
    <row r="6138" spans="2:20" s="86" customFormat="1" ht="10.199999999999999">
      <c r="B6138" s="87"/>
      <c r="C6138" s="87"/>
      <c r="R6138" s="89"/>
      <c r="S6138" s="89"/>
      <c r="T6138" s="89"/>
    </row>
    <row r="6139" spans="2:20" s="86" customFormat="1" ht="10.199999999999999">
      <c r="B6139" s="87"/>
      <c r="C6139" s="87"/>
      <c r="R6139" s="89"/>
      <c r="S6139" s="89"/>
      <c r="T6139" s="89"/>
    </row>
    <row r="6140" spans="2:20" s="86" customFormat="1" ht="10.199999999999999">
      <c r="B6140" s="87"/>
      <c r="C6140" s="87"/>
      <c r="R6140" s="89"/>
      <c r="S6140" s="89"/>
      <c r="T6140" s="89"/>
    </row>
    <row r="6141" spans="2:20" s="86" customFormat="1" ht="10.199999999999999">
      <c r="B6141" s="87"/>
      <c r="C6141" s="87"/>
      <c r="R6141" s="89"/>
      <c r="S6141" s="89"/>
      <c r="T6141" s="89"/>
    </row>
    <row r="6142" spans="2:20" s="86" customFormat="1" ht="10.199999999999999">
      <c r="B6142" s="87"/>
      <c r="C6142" s="87"/>
      <c r="R6142" s="89"/>
      <c r="S6142" s="89"/>
      <c r="T6142" s="89"/>
    </row>
    <row r="6143" spans="2:20" s="86" customFormat="1" ht="10.199999999999999">
      <c r="B6143" s="87"/>
      <c r="C6143" s="87"/>
      <c r="R6143" s="89"/>
      <c r="S6143" s="89"/>
      <c r="T6143" s="89"/>
    </row>
    <row r="6144" spans="2:20" s="86" customFormat="1" ht="10.199999999999999">
      <c r="B6144" s="87"/>
      <c r="C6144" s="87"/>
      <c r="R6144" s="89"/>
      <c r="S6144" s="89"/>
      <c r="T6144" s="89"/>
    </row>
    <row r="6145" spans="2:20" s="86" customFormat="1" ht="10.199999999999999">
      <c r="B6145" s="87"/>
      <c r="C6145" s="87"/>
      <c r="R6145" s="89"/>
      <c r="S6145" s="89"/>
      <c r="T6145" s="89"/>
    </row>
    <row r="6146" spans="2:20" s="86" customFormat="1" ht="10.199999999999999">
      <c r="B6146" s="87"/>
      <c r="C6146" s="87"/>
      <c r="R6146" s="89"/>
      <c r="S6146" s="89"/>
      <c r="T6146" s="89"/>
    </row>
    <row r="6147" spans="2:20" s="86" customFormat="1" ht="10.199999999999999">
      <c r="B6147" s="87"/>
      <c r="C6147" s="87"/>
      <c r="R6147" s="89"/>
      <c r="S6147" s="89"/>
      <c r="T6147" s="89"/>
    </row>
    <row r="6148" spans="2:20" s="86" customFormat="1" ht="10.199999999999999">
      <c r="B6148" s="87"/>
      <c r="C6148" s="87"/>
      <c r="R6148" s="89"/>
      <c r="S6148" s="89"/>
      <c r="T6148" s="89"/>
    </row>
    <row r="6149" spans="2:20" s="86" customFormat="1" ht="10.199999999999999">
      <c r="B6149" s="87"/>
      <c r="C6149" s="87"/>
      <c r="R6149" s="89"/>
      <c r="S6149" s="89"/>
      <c r="T6149" s="89"/>
    </row>
    <row r="6150" spans="2:20" s="86" customFormat="1" ht="10.199999999999999">
      <c r="B6150" s="87"/>
      <c r="C6150" s="87"/>
      <c r="R6150" s="89"/>
      <c r="S6150" s="89"/>
      <c r="T6150" s="89"/>
    </row>
    <row r="6151" spans="2:20" s="86" customFormat="1" ht="10.199999999999999">
      <c r="B6151" s="87"/>
      <c r="C6151" s="87"/>
      <c r="R6151" s="89"/>
      <c r="S6151" s="89"/>
      <c r="T6151" s="89"/>
    </row>
    <row r="6152" spans="2:20" s="86" customFormat="1" ht="10.199999999999999">
      <c r="B6152" s="87"/>
      <c r="C6152" s="87"/>
      <c r="R6152" s="89"/>
      <c r="S6152" s="89"/>
      <c r="T6152" s="89"/>
    </row>
    <row r="6153" spans="2:20" s="86" customFormat="1" ht="10.199999999999999">
      <c r="B6153" s="87"/>
      <c r="C6153" s="87"/>
      <c r="R6153" s="89"/>
      <c r="S6153" s="89"/>
      <c r="T6153" s="89"/>
    </row>
    <row r="6154" spans="2:20" s="86" customFormat="1" ht="10.199999999999999">
      <c r="B6154" s="87"/>
      <c r="C6154" s="87"/>
      <c r="R6154" s="89"/>
      <c r="S6154" s="89"/>
      <c r="T6154" s="89"/>
    </row>
    <row r="6155" spans="2:20" s="86" customFormat="1" ht="10.199999999999999">
      <c r="B6155" s="87"/>
      <c r="C6155" s="87"/>
      <c r="R6155" s="89"/>
      <c r="S6155" s="89"/>
      <c r="T6155" s="89"/>
    </row>
    <row r="6156" spans="2:20" s="86" customFormat="1" ht="10.199999999999999">
      <c r="B6156" s="87"/>
      <c r="C6156" s="87"/>
      <c r="R6156" s="89"/>
      <c r="S6156" s="89"/>
      <c r="T6156" s="89"/>
    </row>
    <row r="6157" spans="2:20" s="86" customFormat="1" ht="10.199999999999999">
      <c r="B6157" s="87"/>
      <c r="C6157" s="87"/>
      <c r="R6157" s="89"/>
      <c r="S6157" s="89"/>
      <c r="T6157" s="89"/>
    </row>
    <row r="6158" spans="2:20" s="86" customFormat="1" ht="10.199999999999999">
      <c r="B6158" s="87"/>
      <c r="C6158" s="87"/>
      <c r="R6158" s="89"/>
      <c r="S6158" s="89"/>
      <c r="T6158" s="89"/>
    </row>
    <row r="6159" spans="2:20" s="86" customFormat="1" ht="10.199999999999999">
      <c r="B6159" s="87"/>
      <c r="C6159" s="87"/>
      <c r="R6159" s="89"/>
      <c r="S6159" s="89"/>
      <c r="T6159" s="89"/>
    </row>
    <row r="6160" spans="2:20" s="86" customFormat="1" ht="10.199999999999999">
      <c r="B6160" s="87"/>
      <c r="C6160" s="87"/>
      <c r="R6160" s="89"/>
      <c r="S6160" s="89"/>
      <c r="T6160" s="89"/>
    </row>
    <row r="6161" spans="2:20" s="86" customFormat="1" ht="10.199999999999999">
      <c r="B6161" s="87"/>
      <c r="C6161" s="87"/>
      <c r="R6161" s="89"/>
      <c r="S6161" s="89"/>
      <c r="T6161" s="89"/>
    </row>
    <row r="6162" spans="2:20" s="86" customFormat="1" ht="10.199999999999999">
      <c r="B6162" s="87"/>
      <c r="C6162" s="87"/>
      <c r="R6162" s="89"/>
      <c r="S6162" s="89"/>
      <c r="T6162" s="89"/>
    </row>
    <row r="6163" spans="2:20" s="86" customFormat="1" ht="10.199999999999999">
      <c r="B6163" s="87"/>
      <c r="C6163" s="87"/>
      <c r="R6163" s="89"/>
      <c r="S6163" s="89"/>
      <c r="T6163" s="89"/>
    </row>
    <row r="6164" spans="2:20" s="86" customFormat="1" ht="10.199999999999999">
      <c r="B6164" s="87"/>
      <c r="C6164" s="87"/>
      <c r="R6164" s="89"/>
      <c r="S6164" s="89"/>
      <c r="T6164" s="89"/>
    </row>
    <row r="6165" spans="2:20" s="86" customFormat="1" ht="10.199999999999999">
      <c r="B6165" s="87"/>
      <c r="C6165" s="87"/>
      <c r="R6165" s="89"/>
      <c r="S6165" s="89"/>
      <c r="T6165" s="89"/>
    </row>
    <row r="6166" spans="2:20" s="86" customFormat="1" ht="10.199999999999999">
      <c r="B6166" s="87"/>
      <c r="C6166" s="87"/>
      <c r="R6166" s="89"/>
      <c r="S6166" s="89"/>
      <c r="T6166" s="89"/>
    </row>
    <row r="6167" spans="2:20" s="86" customFormat="1" ht="10.199999999999999">
      <c r="B6167" s="87"/>
      <c r="C6167" s="87"/>
      <c r="R6167" s="89"/>
      <c r="S6167" s="89"/>
      <c r="T6167" s="89"/>
    </row>
    <row r="6168" spans="2:20" s="86" customFormat="1" ht="10.199999999999999">
      <c r="B6168" s="87"/>
      <c r="C6168" s="87"/>
      <c r="R6168" s="89"/>
      <c r="S6168" s="89"/>
      <c r="T6168" s="89"/>
    </row>
    <row r="6169" spans="2:20" s="86" customFormat="1" ht="10.199999999999999">
      <c r="B6169" s="87"/>
      <c r="C6169" s="87"/>
      <c r="R6169" s="89"/>
      <c r="S6169" s="89"/>
      <c r="T6169" s="89"/>
    </row>
    <row r="6170" spans="2:20" s="86" customFormat="1" ht="10.199999999999999">
      <c r="B6170" s="87"/>
      <c r="C6170" s="87"/>
      <c r="R6170" s="89"/>
      <c r="S6170" s="89"/>
      <c r="T6170" s="89"/>
    </row>
    <row r="6171" spans="2:20" s="86" customFormat="1" ht="10.199999999999999">
      <c r="B6171" s="87"/>
      <c r="C6171" s="87"/>
      <c r="R6171" s="89"/>
      <c r="S6171" s="89"/>
      <c r="T6171" s="89"/>
    </row>
    <row r="6172" spans="2:20" s="86" customFormat="1" ht="10.199999999999999">
      <c r="B6172" s="87"/>
      <c r="C6172" s="87"/>
      <c r="R6172" s="89"/>
      <c r="S6172" s="89"/>
      <c r="T6172" s="89"/>
    </row>
    <row r="6173" spans="2:20" s="86" customFormat="1" ht="10.199999999999999">
      <c r="B6173" s="87"/>
      <c r="C6173" s="87"/>
      <c r="R6173" s="89"/>
      <c r="S6173" s="89"/>
      <c r="T6173" s="89"/>
    </row>
    <row r="6174" spans="2:20" s="86" customFormat="1" ht="10.199999999999999">
      <c r="B6174" s="87"/>
      <c r="C6174" s="87"/>
      <c r="R6174" s="89"/>
      <c r="S6174" s="89"/>
      <c r="T6174" s="89"/>
    </row>
    <row r="6175" spans="2:20" s="86" customFormat="1" ht="10.199999999999999">
      <c r="B6175" s="87"/>
      <c r="C6175" s="87"/>
      <c r="R6175" s="89"/>
      <c r="S6175" s="89"/>
      <c r="T6175" s="89"/>
    </row>
    <row r="6176" spans="2:20" s="86" customFormat="1" ht="10.199999999999999">
      <c r="B6176" s="87"/>
      <c r="C6176" s="87"/>
      <c r="R6176" s="89"/>
      <c r="S6176" s="89"/>
      <c r="T6176" s="89"/>
    </row>
    <row r="6177" spans="2:20" s="86" customFormat="1" ht="10.199999999999999">
      <c r="B6177" s="87"/>
      <c r="C6177" s="87"/>
      <c r="R6177" s="89"/>
      <c r="S6177" s="89"/>
      <c r="T6177" s="89"/>
    </row>
    <row r="6178" spans="2:20" s="86" customFormat="1" ht="10.199999999999999">
      <c r="B6178" s="87"/>
      <c r="C6178" s="87"/>
      <c r="R6178" s="89"/>
      <c r="S6178" s="89"/>
      <c r="T6178" s="89"/>
    </row>
    <row r="6179" spans="2:20" s="86" customFormat="1" ht="10.199999999999999">
      <c r="B6179" s="87"/>
      <c r="C6179" s="87"/>
      <c r="R6179" s="89"/>
      <c r="S6179" s="89"/>
      <c r="T6179" s="89"/>
    </row>
    <row r="6180" spans="2:20" s="86" customFormat="1" ht="10.199999999999999">
      <c r="B6180" s="87"/>
      <c r="C6180" s="87"/>
      <c r="R6180" s="89"/>
      <c r="S6180" s="89"/>
      <c r="T6180" s="89"/>
    </row>
    <row r="6181" spans="2:20" s="86" customFormat="1" ht="10.199999999999999">
      <c r="B6181" s="87"/>
      <c r="C6181" s="87"/>
      <c r="R6181" s="89"/>
      <c r="S6181" s="89"/>
      <c r="T6181" s="89"/>
    </row>
    <row r="6182" spans="2:20" s="86" customFormat="1" ht="10.199999999999999">
      <c r="B6182" s="87"/>
      <c r="C6182" s="87"/>
      <c r="R6182" s="89"/>
      <c r="S6182" s="89"/>
      <c r="T6182" s="89"/>
    </row>
    <row r="6183" spans="2:20" s="86" customFormat="1" ht="10.199999999999999">
      <c r="B6183" s="87"/>
      <c r="C6183" s="87"/>
      <c r="R6183" s="89"/>
      <c r="S6183" s="89"/>
      <c r="T6183" s="89"/>
    </row>
    <row r="6184" spans="2:20" s="86" customFormat="1" ht="10.199999999999999">
      <c r="B6184" s="87"/>
      <c r="C6184" s="87"/>
      <c r="R6184" s="89"/>
      <c r="S6184" s="89"/>
      <c r="T6184" s="89"/>
    </row>
    <row r="6185" spans="2:20" s="86" customFormat="1" ht="10.199999999999999">
      <c r="B6185" s="87"/>
      <c r="C6185" s="87"/>
      <c r="R6185" s="89"/>
      <c r="S6185" s="89"/>
      <c r="T6185" s="89"/>
    </row>
    <row r="6186" spans="2:20" s="86" customFormat="1" ht="10.199999999999999">
      <c r="B6186" s="87"/>
      <c r="C6186" s="87"/>
      <c r="R6186" s="89"/>
      <c r="S6186" s="89"/>
      <c r="T6186" s="89"/>
    </row>
    <row r="6187" spans="2:20" s="86" customFormat="1" ht="10.199999999999999">
      <c r="B6187" s="87"/>
      <c r="C6187" s="87"/>
      <c r="R6187" s="89"/>
      <c r="S6187" s="89"/>
      <c r="T6187" s="89"/>
    </row>
    <row r="6188" spans="2:20" s="86" customFormat="1" ht="10.199999999999999">
      <c r="B6188" s="87"/>
      <c r="C6188" s="87"/>
      <c r="R6188" s="89"/>
      <c r="S6188" s="89"/>
      <c r="T6188" s="89"/>
    </row>
    <row r="6189" spans="2:20" s="86" customFormat="1" ht="10.199999999999999">
      <c r="B6189" s="87"/>
      <c r="C6189" s="87"/>
      <c r="R6189" s="89"/>
      <c r="S6189" s="89"/>
      <c r="T6189" s="89"/>
    </row>
    <row r="6190" spans="2:20" s="86" customFormat="1" ht="10.199999999999999">
      <c r="B6190" s="87"/>
      <c r="C6190" s="87"/>
      <c r="R6190" s="89"/>
      <c r="S6190" s="89"/>
      <c r="T6190" s="89"/>
    </row>
    <row r="6191" spans="2:20" s="86" customFormat="1" ht="10.199999999999999">
      <c r="B6191" s="87"/>
      <c r="C6191" s="87"/>
      <c r="R6191" s="89"/>
      <c r="S6191" s="89"/>
      <c r="T6191" s="89"/>
    </row>
    <row r="6192" spans="2:20" s="86" customFormat="1" ht="10.199999999999999">
      <c r="B6192" s="87"/>
      <c r="C6192" s="87"/>
      <c r="R6192" s="89"/>
      <c r="S6192" s="89"/>
      <c r="T6192" s="89"/>
    </row>
    <row r="6193" spans="2:20" s="86" customFormat="1" ht="10.199999999999999">
      <c r="B6193" s="87"/>
      <c r="C6193" s="87"/>
      <c r="R6193" s="89"/>
      <c r="S6193" s="89"/>
      <c r="T6193" s="89"/>
    </row>
    <row r="6194" spans="2:20" s="86" customFormat="1" ht="10.199999999999999">
      <c r="B6194" s="87"/>
      <c r="C6194" s="87"/>
      <c r="R6194" s="89"/>
      <c r="S6194" s="89"/>
      <c r="T6194" s="89"/>
    </row>
    <row r="6195" spans="2:20" s="86" customFormat="1" ht="10.199999999999999">
      <c r="B6195" s="87"/>
      <c r="C6195" s="87"/>
      <c r="R6195" s="89"/>
      <c r="S6195" s="89"/>
      <c r="T6195" s="89"/>
    </row>
    <row r="6196" spans="2:20" s="86" customFormat="1" ht="10.199999999999999">
      <c r="B6196" s="87"/>
      <c r="C6196" s="87"/>
      <c r="R6196" s="89"/>
      <c r="S6196" s="89"/>
      <c r="T6196" s="89"/>
    </row>
    <row r="6197" spans="2:20" s="86" customFormat="1" ht="10.199999999999999">
      <c r="B6197" s="87"/>
      <c r="C6197" s="87"/>
      <c r="R6197" s="89"/>
      <c r="S6197" s="89"/>
      <c r="T6197" s="89"/>
    </row>
    <row r="6198" spans="2:20" s="86" customFormat="1" ht="10.199999999999999">
      <c r="B6198" s="87"/>
      <c r="C6198" s="87"/>
      <c r="R6198" s="89"/>
      <c r="S6198" s="89"/>
      <c r="T6198" s="89"/>
    </row>
    <row r="6199" spans="2:20" s="86" customFormat="1" ht="10.199999999999999">
      <c r="B6199" s="87"/>
      <c r="C6199" s="87"/>
      <c r="R6199" s="89"/>
      <c r="S6199" s="89"/>
      <c r="T6199" s="89"/>
    </row>
    <row r="6200" spans="2:20" s="86" customFormat="1" ht="10.199999999999999">
      <c r="B6200" s="87"/>
      <c r="C6200" s="87"/>
      <c r="R6200" s="89"/>
      <c r="S6200" s="89"/>
      <c r="T6200" s="89"/>
    </row>
    <row r="6201" spans="2:20" s="86" customFormat="1" ht="10.199999999999999">
      <c r="B6201" s="87"/>
      <c r="C6201" s="87"/>
      <c r="R6201" s="89"/>
      <c r="S6201" s="89"/>
      <c r="T6201" s="89"/>
    </row>
    <row r="6202" spans="2:20" s="86" customFormat="1" ht="10.199999999999999">
      <c r="B6202" s="87"/>
      <c r="C6202" s="87"/>
      <c r="R6202" s="89"/>
      <c r="S6202" s="89"/>
      <c r="T6202" s="89"/>
    </row>
    <row r="6203" spans="2:20" s="86" customFormat="1" ht="10.199999999999999">
      <c r="B6203" s="87"/>
      <c r="C6203" s="87"/>
      <c r="R6203" s="89"/>
      <c r="S6203" s="89"/>
      <c r="T6203" s="89"/>
    </row>
    <row r="6204" spans="2:20" s="86" customFormat="1" ht="10.199999999999999">
      <c r="B6204" s="87"/>
      <c r="C6204" s="87"/>
      <c r="R6204" s="89"/>
      <c r="S6204" s="89"/>
      <c r="T6204" s="89"/>
    </row>
    <row r="6205" spans="2:20" s="86" customFormat="1" ht="10.199999999999999">
      <c r="B6205" s="87"/>
      <c r="C6205" s="87"/>
      <c r="R6205" s="89"/>
      <c r="S6205" s="89"/>
      <c r="T6205" s="89"/>
    </row>
    <row r="6206" spans="2:20" s="86" customFormat="1" ht="10.199999999999999">
      <c r="B6206" s="87"/>
      <c r="C6206" s="87"/>
      <c r="R6206" s="89"/>
      <c r="S6206" s="89"/>
      <c r="T6206" s="89"/>
    </row>
    <row r="6207" spans="2:20" s="86" customFormat="1" ht="10.199999999999999">
      <c r="B6207" s="87"/>
      <c r="C6207" s="87"/>
      <c r="R6207" s="89"/>
      <c r="S6207" s="89"/>
      <c r="T6207" s="89"/>
    </row>
    <row r="6208" spans="2:20" s="86" customFormat="1" ht="10.199999999999999">
      <c r="B6208" s="87"/>
      <c r="C6208" s="87"/>
      <c r="R6208" s="89"/>
      <c r="S6208" s="89"/>
      <c r="T6208" s="89"/>
    </row>
    <row r="6209" spans="2:20" s="86" customFormat="1" ht="10.199999999999999">
      <c r="B6209" s="87"/>
      <c r="C6209" s="87"/>
      <c r="R6209" s="89"/>
      <c r="S6209" s="89"/>
      <c r="T6209" s="89"/>
    </row>
    <row r="6210" spans="2:20" s="86" customFormat="1" ht="10.199999999999999">
      <c r="B6210" s="87"/>
      <c r="C6210" s="87"/>
      <c r="R6210" s="89"/>
      <c r="S6210" s="89"/>
      <c r="T6210" s="89"/>
    </row>
    <row r="6211" spans="2:20" s="86" customFormat="1" ht="10.199999999999999">
      <c r="B6211" s="87"/>
      <c r="C6211" s="87"/>
      <c r="R6211" s="89"/>
      <c r="S6211" s="89"/>
      <c r="T6211" s="89"/>
    </row>
    <row r="6212" spans="2:20" s="86" customFormat="1" ht="10.199999999999999">
      <c r="B6212" s="87"/>
      <c r="C6212" s="87"/>
      <c r="R6212" s="89"/>
      <c r="S6212" s="89"/>
      <c r="T6212" s="89"/>
    </row>
    <row r="6213" spans="2:20" s="86" customFormat="1" ht="10.199999999999999">
      <c r="B6213" s="87"/>
      <c r="C6213" s="87"/>
      <c r="R6213" s="89"/>
      <c r="S6213" s="89"/>
      <c r="T6213" s="89"/>
    </row>
    <row r="6214" spans="2:20" s="86" customFormat="1" ht="10.199999999999999">
      <c r="B6214" s="87"/>
      <c r="C6214" s="87"/>
      <c r="R6214" s="89"/>
      <c r="S6214" s="89"/>
      <c r="T6214" s="89"/>
    </row>
    <row r="6215" spans="2:20" s="86" customFormat="1" ht="10.199999999999999">
      <c r="B6215" s="87"/>
      <c r="C6215" s="87"/>
      <c r="R6215" s="89"/>
      <c r="S6215" s="89"/>
      <c r="T6215" s="89"/>
    </row>
    <row r="6216" spans="2:20" s="86" customFormat="1" ht="10.199999999999999">
      <c r="B6216" s="87"/>
      <c r="C6216" s="87"/>
      <c r="R6216" s="89"/>
      <c r="S6216" s="89"/>
      <c r="T6216" s="89"/>
    </row>
    <row r="6217" spans="2:20" s="86" customFormat="1" ht="10.199999999999999">
      <c r="B6217" s="87"/>
      <c r="C6217" s="87"/>
      <c r="R6217" s="89"/>
      <c r="S6217" s="89"/>
      <c r="T6217" s="89"/>
    </row>
    <row r="6218" spans="2:20" s="86" customFormat="1" ht="10.199999999999999">
      <c r="B6218" s="87"/>
      <c r="C6218" s="87"/>
      <c r="R6218" s="89"/>
      <c r="S6218" s="89"/>
      <c r="T6218" s="89"/>
    </row>
    <row r="6219" spans="2:20" s="86" customFormat="1" ht="10.199999999999999">
      <c r="B6219" s="87"/>
      <c r="C6219" s="87"/>
      <c r="R6219" s="89"/>
      <c r="S6219" s="89"/>
      <c r="T6219" s="89"/>
    </row>
    <row r="6220" spans="2:20" s="86" customFormat="1" ht="10.199999999999999">
      <c r="B6220" s="87"/>
      <c r="C6220" s="87"/>
      <c r="R6220" s="89"/>
      <c r="S6220" s="89"/>
      <c r="T6220" s="89"/>
    </row>
    <row r="6221" spans="2:20" s="86" customFormat="1" ht="10.199999999999999">
      <c r="B6221" s="87"/>
      <c r="C6221" s="87"/>
      <c r="R6221" s="89"/>
      <c r="S6221" s="89"/>
      <c r="T6221" s="89"/>
    </row>
    <row r="6222" spans="2:20" s="86" customFormat="1" ht="10.199999999999999">
      <c r="B6222" s="87"/>
      <c r="C6222" s="87"/>
      <c r="R6222" s="89"/>
      <c r="S6222" s="89"/>
      <c r="T6222" s="89"/>
    </row>
    <row r="6223" spans="2:20" s="86" customFormat="1" ht="10.199999999999999">
      <c r="B6223" s="87"/>
      <c r="C6223" s="87"/>
      <c r="R6223" s="89"/>
      <c r="S6223" s="89"/>
      <c r="T6223" s="89"/>
    </row>
    <row r="6224" spans="2:20" s="86" customFormat="1" ht="10.199999999999999">
      <c r="B6224" s="87"/>
      <c r="C6224" s="87"/>
      <c r="R6224" s="89"/>
      <c r="S6224" s="89"/>
      <c r="T6224" s="89"/>
    </row>
    <row r="6225" spans="2:20" s="86" customFormat="1" ht="10.199999999999999">
      <c r="B6225" s="87"/>
      <c r="C6225" s="87"/>
      <c r="R6225" s="89"/>
      <c r="S6225" s="89"/>
      <c r="T6225" s="89"/>
    </row>
    <row r="6226" spans="2:20" s="86" customFormat="1" ht="10.199999999999999">
      <c r="B6226" s="87"/>
      <c r="C6226" s="87"/>
      <c r="R6226" s="89"/>
      <c r="S6226" s="89"/>
      <c r="T6226" s="89"/>
    </row>
    <row r="6227" spans="2:20" s="86" customFormat="1" ht="10.199999999999999">
      <c r="B6227" s="87"/>
      <c r="C6227" s="87"/>
      <c r="R6227" s="89"/>
      <c r="S6227" s="89"/>
      <c r="T6227" s="89"/>
    </row>
    <row r="6228" spans="2:20" s="86" customFormat="1" ht="10.199999999999999">
      <c r="B6228" s="87"/>
      <c r="C6228" s="87"/>
      <c r="R6228" s="89"/>
      <c r="S6228" s="89"/>
      <c r="T6228" s="89"/>
    </row>
    <row r="6229" spans="2:20" s="86" customFormat="1" ht="10.199999999999999">
      <c r="B6229" s="87"/>
      <c r="C6229" s="87"/>
      <c r="R6229" s="89"/>
      <c r="S6229" s="89"/>
      <c r="T6229" s="89"/>
    </row>
    <row r="6230" spans="2:20" s="86" customFormat="1" ht="10.199999999999999">
      <c r="B6230" s="87"/>
      <c r="C6230" s="87"/>
      <c r="R6230" s="89"/>
      <c r="S6230" s="89"/>
      <c r="T6230" s="89"/>
    </row>
    <row r="6231" spans="2:20" s="86" customFormat="1" ht="10.199999999999999">
      <c r="B6231" s="87"/>
      <c r="C6231" s="87"/>
      <c r="R6231" s="89"/>
      <c r="S6231" s="89"/>
      <c r="T6231" s="89"/>
    </row>
    <row r="6232" spans="2:20" s="86" customFormat="1" ht="10.199999999999999">
      <c r="B6232" s="87"/>
      <c r="C6232" s="87"/>
      <c r="R6232" s="89"/>
      <c r="S6232" s="89"/>
      <c r="T6232" s="89"/>
    </row>
    <row r="6233" spans="2:20" s="86" customFormat="1" ht="10.199999999999999">
      <c r="B6233" s="87"/>
      <c r="C6233" s="87"/>
      <c r="R6233" s="89"/>
      <c r="S6233" s="89"/>
      <c r="T6233" s="89"/>
    </row>
    <row r="6234" spans="2:20" s="86" customFormat="1" ht="10.199999999999999">
      <c r="B6234" s="87"/>
      <c r="C6234" s="87"/>
      <c r="R6234" s="89"/>
      <c r="S6234" s="89"/>
      <c r="T6234" s="89"/>
    </row>
    <row r="6235" spans="2:20" s="86" customFormat="1" ht="10.199999999999999">
      <c r="B6235" s="87"/>
      <c r="C6235" s="87"/>
      <c r="R6235" s="89"/>
      <c r="S6235" s="89"/>
      <c r="T6235" s="89"/>
    </row>
    <row r="6236" spans="2:20" s="86" customFormat="1" ht="10.199999999999999">
      <c r="B6236" s="87"/>
      <c r="C6236" s="87"/>
      <c r="R6236" s="89"/>
      <c r="S6236" s="89"/>
      <c r="T6236" s="89"/>
    </row>
    <row r="6237" spans="2:20" s="86" customFormat="1" ht="10.199999999999999">
      <c r="B6237" s="87"/>
      <c r="C6237" s="87"/>
      <c r="R6237" s="89"/>
      <c r="S6237" s="89"/>
      <c r="T6237" s="89"/>
    </row>
    <row r="6238" spans="2:20" s="86" customFormat="1" ht="10.199999999999999">
      <c r="B6238" s="87"/>
      <c r="C6238" s="87"/>
      <c r="R6238" s="89"/>
      <c r="S6238" s="89"/>
      <c r="T6238" s="89"/>
    </row>
    <row r="6239" spans="2:20" s="86" customFormat="1" ht="10.199999999999999">
      <c r="B6239" s="87"/>
      <c r="C6239" s="87"/>
      <c r="R6239" s="89"/>
      <c r="S6239" s="89"/>
      <c r="T6239" s="89"/>
    </row>
    <row r="6240" spans="2:20" s="86" customFormat="1" ht="10.199999999999999">
      <c r="B6240" s="87"/>
      <c r="C6240" s="87"/>
      <c r="R6240" s="89"/>
      <c r="S6240" s="89"/>
      <c r="T6240" s="89"/>
    </row>
    <row r="6241" spans="2:20" s="86" customFormat="1" ht="10.199999999999999">
      <c r="B6241" s="87"/>
      <c r="C6241" s="87"/>
      <c r="R6241" s="89"/>
      <c r="S6241" s="89"/>
      <c r="T6241" s="89"/>
    </row>
    <row r="6242" spans="2:20" s="86" customFormat="1" ht="10.199999999999999">
      <c r="B6242" s="87"/>
      <c r="C6242" s="87"/>
      <c r="R6242" s="89"/>
      <c r="S6242" s="89"/>
      <c r="T6242" s="89"/>
    </row>
    <row r="6243" spans="2:20" s="86" customFormat="1" ht="10.199999999999999">
      <c r="B6243" s="87"/>
      <c r="C6243" s="87"/>
      <c r="R6243" s="89"/>
      <c r="S6243" s="89"/>
      <c r="T6243" s="89"/>
    </row>
    <row r="6244" spans="2:20" s="86" customFormat="1" ht="10.199999999999999">
      <c r="B6244" s="87"/>
      <c r="C6244" s="87"/>
      <c r="R6244" s="89"/>
      <c r="S6244" s="89"/>
      <c r="T6244" s="89"/>
    </row>
    <row r="6245" spans="2:20" s="86" customFormat="1" ht="10.199999999999999">
      <c r="B6245" s="87"/>
      <c r="C6245" s="87"/>
      <c r="R6245" s="89"/>
      <c r="S6245" s="89"/>
      <c r="T6245" s="89"/>
    </row>
    <row r="6246" spans="2:20" s="86" customFormat="1" ht="10.199999999999999">
      <c r="B6246" s="87"/>
      <c r="C6246" s="87"/>
      <c r="R6246" s="89"/>
      <c r="S6246" s="89"/>
      <c r="T6246" s="89"/>
    </row>
    <row r="6247" spans="2:20" s="86" customFormat="1" ht="10.199999999999999">
      <c r="B6247" s="87"/>
      <c r="C6247" s="87"/>
      <c r="R6247" s="89"/>
      <c r="S6247" s="89"/>
      <c r="T6247" s="89"/>
    </row>
    <row r="6248" spans="2:20" s="86" customFormat="1" ht="10.199999999999999">
      <c r="B6248" s="87"/>
      <c r="C6248" s="87"/>
      <c r="R6248" s="89"/>
      <c r="S6248" s="89"/>
      <c r="T6248" s="89"/>
    </row>
    <row r="6249" spans="2:20" s="86" customFormat="1" ht="10.199999999999999">
      <c r="B6249" s="87"/>
      <c r="C6249" s="87"/>
      <c r="R6249" s="89"/>
      <c r="S6249" s="89"/>
      <c r="T6249" s="89"/>
    </row>
    <row r="6250" spans="2:20" s="86" customFormat="1" ht="10.199999999999999">
      <c r="B6250" s="87"/>
      <c r="C6250" s="87"/>
      <c r="R6250" s="89"/>
      <c r="S6250" s="89"/>
      <c r="T6250" s="89"/>
    </row>
    <row r="6251" spans="2:20" s="86" customFormat="1" ht="10.199999999999999">
      <c r="B6251" s="87"/>
      <c r="C6251" s="87"/>
      <c r="R6251" s="89"/>
      <c r="S6251" s="89"/>
      <c r="T6251" s="89"/>
    </row>
    <row r="6252" spans="2:20" s="86" customFormat="1" ht="10.199999999999999">
      <c r="B6252" s="87"/>
      <c r="C6252" s="87"/>
      <c r="R6252" s="89"/>
      <c r="S6252" s="89"/>
      <c r="T6252" s="89"/>
    </row>
    <row r="6253" spans="2:20" s="86" customFormat="1" ht="10.199999999999999">
      <c r="B6253" s="87"/>
      <c r="C6253" s="87"/>
      <c r="R6253" s="89"/>
      <c r="S6253" s="89"/>
      <c r="T6253" s="89"/>
    </row>
    <row r="6254" spans="2:20" s="86" customFormat="1" ht="10.199999999999999">
      <c r="B6254" s="87"/>
      <c r="C6254" s="87"/>
      <c r="R6254" s="89"/>
      <c r="S6254" s="89"/>
      <c r="T6254" s="89"/>
    </row>
    <row r="6255" spans="2:20" s="86" customFormat="1" ht="10.199999999999999">
      <c r="B6255" s="87"/>
      <c r="C6255" s="87"/>
      <c r="R6255" s="89"/>
      <c r="S6255" s="89"/>
      <c r="T6255" s="89"/>
    </row>
    <row r="6256" spans="2:20" s="86" customFormat="1" ht="10.199999999999999">
      <c r="B6256" s="87"/>
      <c r="C6256" s="87"/>
      <c r="R6256" s="89"/>
      <c r="S6256" s="89"/>
      <c r="T6256" s="89"/>
    </row>
    <row r="6257" spans="2:20" s="86" customFormat="1" ht="10.199999999999999">
      <c r="B6257" s="87"/>
      <c r="C6257" s="87"/>
      <c r="R6257" s="89"/>
      <c r="S6257" s="89"/>
      <c r="T6257" s="89"/>
    </row>
    <row r="6258" spans="2:20" s="86" customFormat="1" ht="10.199999999999999">
      <c r="B6258" s="87"/>
      <c r="C6258" s="87"/>
      <c r="R6258" s="89"/>
      <c r="S6258" s="89"/>
      <c r="T6258" s="89"/>
    </row>
    <row r="6259" spans="2:20" s="86" customFormat="1" ht="10.199999999999999">
      <c r="B6259" s="87"/>
      <c r="C6259" s="87"/>
      <c r="R6259" s="89"/>
      <c r="S6259" s="89"/>
      <c r="T6259" s="89"/>
    </row>
    <row r="6260" spans="2:20" s="86" customFormat="1" ht="10.199999999999999">
      <c r="B6260" s="87"/>
      <c r="C6260" s="87"/>
      <c r="R6260" s="89"/>
      <c r="S6260" s="89"/>
      <c r="T6260" s="89"/>
    </row>
    <row r="6261" spans="2:20" s="86" customFormat="1" ht="10.199999999999999">
      <c r="B6261" s="87"/>
      <c r="C6261" s="87"/>
      <c r="R6261" s="89"/>
      <c r="S6261" s="89"/>
      <c r="T6261" s="89"/>
    </row>
    <row r="6262" spans="2:20" s="86" customFormat="1" ht="10.199999999999999">
      <c r="B6262" s="87"/>
      <c r="C6262" s="87"/>
      <c r="R6262" s="89"/>
      <c r="S6262" s="89"/>
      <c r="T6262" s="89"/>
    </row>
    <row r="6263" spans="2:20" s="86" customFormat="1" ht="10.199999999999999">
      <c r="B6263" s="87"/>
      <c r="C6263" s="87"/>
      <c r="R6263" s="89"/>
      <c r="S6263" s="89"/>
      <c r="T6263" s="89"/>
    </row>
    <row r="6264" spans="2:20" s="86" customFormat="1" ht="10.199999999999999">
      <c r="B6264" s="87"/>
      <c r="C6264" s="87"/>
      <c r="R6264" s="89"/>
      <c r="S6264" s="89"/>
      <c r="T6264" s="89"/>
    </row>
    <row r="6265" spans="2:20" s="86" customFormat="1" ht="10.199999999999999">
      <c r="B6265" s="87"/>
      <c r="C6265" s="87"/>
      <c r="R6265" s="89"/>
      <c r="S6265" s="89"/>
      <c r="T6265" s="89"/>
    </row>
    <row r="6266" spans="2:20" s="86" customFormat="1" ht="10.199999999999999">
      <c r="B6266" s="87"/>
      <c r="C6266" s="87"/>
      <c r="R6266" s="89"/>
      <c r="S6266" s="89"/>
      <c r="T6266" s="89"/>
    </row>
    <row r="6267" spans="2:20" s="86" customFormat="1" ht="10.199999999999999">
      <c r="B6267" s="87"/>
      <c r="C6267" s="87"/>
      <c r="R6267" s="89"/>
      <c r="S6267" s="89"/>
      <c r="T6267" s="89"/>
    </row>
    <row r="6268" spans="2:20" s="86" customFormat="1" ht="10.199999999999999">
      <c r="B6268" s="87"/>
      <c r="C6268" s="87"/>
      <c r="R6268" s="89"/>
      <c r="S6268" s="89"/>
      <c r="T6268" s="89"/>
    </row>
    <row r="6269" spans="2:20" s="86" customFormat="1" ht="10.199999999999999">
      <c r="B6269" s="87"/>
      <c r="C6269" s="87"/>
      <c r="R6269" s="89"/>
      <c r="S6269" s="89"/>
      <c r="T6269" s="89"/>
    </row>
    <row r="6270" spans="2:20" s="86" customFormat="1" ht="10.199999999999999">
      <c r="B6270" s="87"/>
      <c r="C6270" s="87"/>
      <c r="R6270" s="89"/>
      <c r="S6270" s="89"/>
      <c r="T6270" s="89"/>
    </row>
    <row r="6271" spans="2:20" s="86" customFormat="1" ht="10.199999999999999">
      <c r="B6271" s="87"/>
      <c r="C6271" s="87"/>
      <c r="R6271" s="89"/>
      <c r="S6271" s="89"/>
      <c r="T6271" s="89"/>
    </row>
    <row r="6272" spans="2:20" s="86" customFormat="1" ht="10.199999999999999">
      <c r="B6272" s="87"/>
      <c r="C6272" s="87"/>
      <c r="R6272" s="89"/>
      <c r="S6272" s="89"/>
      <c r="T6272" s="89"/>
    </row>
    <row r="6273" spans="2:20" s="86" customFormat="1" ht="10.199999999999999">
      <c r="B6273" s="87"/>
      <c r="C6273" s="87"/>
      <c r="R6273" s="89"/>
      <c r="S6273" s="89"/>
      <c r="T6273" s="89"/>
    </row>
    <row r="6274" spans="2:20" s="86" customFormat="1" ht="10.199999999999999">
      <c r="B6274" s="87"/>
      <c r="C6274" s="87"/>
      <c r="R6274" s="89"/>
      <c r="S6274" s="89"/>
      <c r="T6274" s="89"/>
    </row>
    <row r="6275" spans="2:20" s="86" customFormat="1" ht="10.199999999999999">
      <c r="B6275" s="87"/>
      <c r="C6275" s="87"/>
      <c r="R6275" s="89"/>
      <c r="S6275" s="89"/>
      <c r="T6275" s="89"/>
    </row>
    <row r="6276" spans="2:20" s="86" customFormat="1" ht="10.199999999999999">
      <c r="B6276" s="87"/>
      <c r="C6276" s="87"/>
      <c r="R6276" s="89"/>
      <c r="S6276" s="89"/>
      <c r="T6276" s="89"/>
    </row>
    <row r="6277" spans="2:20" s="86" customFormat="1" ht="10.199999999999999">
      <c r="B6277" s="87"/>
      <c r="C6277" s="87"/>
      <c r="R6277" s="89"/>
      <c r="S6277" s="89"/>
      <c r="T6277" s="89"/>
    </row>
    <row r="6278" spans="2:20" s="86" customFormat="1" ht="10.199999999999999">
      <c r="B6278" s="87"/>
      <c r="C6278" s="87"/>
      <c r="R6278" s="89"/>
      <c r="S6278" s="89"/>
      <c r="T6278" s="89"/>
    </row>
    <row r="6279" spans="2:20" s="86" customFormat="1" ht="10.199999999999999">
      <c r="B6279" s="87"/>
      <c r="C6279" s="87"/>
      <c r="R6279" s="89"/>
      <c r="S6279" s="89"/>
      <c r="T6279" s="89"/>
    </row>
    <row r="6280" spans="2:20" s="86" customFormat="1" ht="10.199999999999999">
      <c r="B6280" s="87"/>
      <c r="C6280" s="87"/>
      <c r="R6280" s="89"/>
      <c r="S6280" s="89"/>
      <c r="T6280" s="89"/>
    </row>
    <row r="6281" spans="2:20" s="86" customFormat="1" ht="10.199999999999999">
      <c r="B6281" s="87"/>
      <c r="C6281" s="87"/>
      <c r="R6281" s="89"/>
      <c r="S6281" s="89"/>
      <c r="T6281" s="89"/>
    </row>
    <row r="6282" spans="2:20" s="86" customFormat="1" ht="10.199999999999999">
      <c r="B6282" s="87"/>
      <c r="C6282" s="87"/>
      <c r="R6282" s="89"/>
      <c r="S6282" s="89"/>
      <c r="T6282" s="89"/>
    </row>
    <row r="6283" spans="2:20" s="86" customFormat="1" ht="10.199999999999999">
      <c r="B6283" s="87"/>
      <c r="C6283" s="87"/>
      <c r="R6283" s="89"/>
      <c r="S6283" s="89"/>
      <c r="T6283" s="89"/>
    </row>
    <row r="6284" spans="2:20" s="86" customFormat="1" ht="10.199999999999999">
      <c r="B6284" s="87"/>
      <c r="C6284" s="87"/>
      <c r="R6284" s="89"/>
      <c r="S6284" s="89"/>
      <c r="T6284" s="89"/>
    </row>
    <row r="6285" spans="2:20" s="86" customFormat="1" ht="10.199999999999999">
      <c r="B6285" s="87"/>
      <c r="C6285" s="87"/>
      <c r="R6285" s="89"/>
      <c r="S6285" s="89"/>
      <c r="T6285" s="89"/>
    </row>
    <row r="6286" spans="2:20" s="86" customFormat="1" ht="10.199999999999999">
      <c r="B6286" s="87"/>
      <c r="C6286" s="87"/>
      <c r="R6286" s="89"/>
      <c r="S6286" s="89"/>
      <c r="T6286" s="89"/>
    </row>
    <row r="6287" spans="2:20" s="86" customFormat="1" ht="10.199999999999999">
      <c r="B6287" s="87"/>
      <c r="C6287" s="87"/>
      <c r="R6287" s="89"/>
      <c r="S6287" s="89"/>
      <c r="T6287" s="89"/>
    </row>
    <row r="6288" spans="2:20" s="86" customFormat="1" ht="10.199999999999999">
      <c r="B6288" s="87"/>
      <c r="C6288" s="87"/>
      <c r="R6288" s="89"/>
      <c r="S6288" s="89"/>
      <c r="T6288" s="89"/>
    </row>
    <row r="6289" spans="2:20" s="86" customFormat="1" ht="10.199999999999999">
      <c r="B6289" s="87"/>
      <c r="C6289" s="87"/>
      <c r="R6289" s="89"/>
      <c r="S6289" s="89"/>
      <c r="T6289" s="89"/>
    </row>
    <row r="6290" spans="2:20" s="86" customFormat="1" ht="10.199999999999999">
      <c r="B6290" s="87"/>
      <c r="C6290" s="87"/>
      <c r="R6290" s="89"/>
      <c r="S6290" s="89"/>
      <c r="T6290" s="89"/>
    </row>
    <row r="6291" spans="2:20" s="86" customFormat="1" ht="10.199999999999999">
      <c r="B6291" s="87"/>
      <c r="C6291" s="87"/>
      <c r="R6291" s="89"/>
      <c r="S6291" s="89"/>
      <c r="T6291" s="89"/>
    </row>
    <row r="6292" spans="2:20" s="86" customFormat="1" ht="10.199999999999999">
      <c r="B6292" s="87"/>
      <c r="C6292" s="87"/>
      <c r="R6292" s="89"/>
      <c r="S6292" s="89"/>
      <c r="T6292" s="89"/>
    </row>
    <row r="6293" spans="2:20" s="86" customFormat="1" ht="10.199999999999999">
      <c r="B6293" s="87"/>
      <c r="C6293" s="87"/>
      <c r="R6293" s="89"/>
      <c r="S6293" s="89"/>
      <c r="T6293" s="89"/>
    </row>
    <row r="6294" spans="2:20" s="86" customFormat="1" ht="10.199999999999999">
      <c r="B6294" s="87"/>
      <c r="C6294" s="87"/>
      <c r="R6294" s="89"/>
      <c r="S6294" s="89"/>
      <c r="T6294" s="89"/>
    </row>
    <row r="6295" spans="2:20" s="86" customFormat="1" ht="10.199999999999999">
      <c r="B6295" s="87"/>
      <c r="C6295" s="87"/>
      <c r="R6295" s="89"/>
      <c r="S6295" s="89"/>
      <c r="T6295" s="89"/>
    </row>
    <row r="6296" spans="2:20" s="86" customFormat="1" ht="10.199999999999999">
      <c r="B6296" s="87"/>
      <c r="C6296" s="87"/>
      <c r="R6296" s="89"/>
      <c r="S6296" s="89"/>
      <c r="T6296" s="89"/>
    </row>
    <row r="6297" spans="2:20" s="86" customFormat="1" ht="10.199999999999999">
      <c r="B6297" s="87"/>
      <c r="C6297" s="87"/>
      <c r="R6297" s="89"/>
      <c r="S6297" s="89"/>
      <c r="T6297" s="89"/>
    </row>
    <row r="6298" spans="2:20" s="86" customFormat="1" ht="10.199999999999999">
      <c r="B6298" s="87"/>
      <c r="C6298" s="87"/>
      <c r="R6298" s="89"/>
      <c r="S6298" s="89"/>
      <c r="T6298" s="89"/>
    </row>
    <row r="6299" spans="2:20" s="86" customFormat="1" ht="10.199999999999999">
      <c r="B6299" s="87"/>
      <c r="C6299" s="87"/>
      <c r="R6299" s="89"/>
      <c r="S6299" s="89"/>
      <c r="T6299" s="89"/>
    </row>
    <row r="6300" spans="2:20" s="86" customFormat="1" ht="10.199999999999999">
      <c r="B6300" s="87"/>
      <c r="C6300" s="87"/>
      <c r="R6300" s="89"/>
      <c r="S6300" s="89"/>
      <c r="T6300" s="89"/>
    </row>
    <row r="6301" spans="2:20" s="86" customFormat="1" ht="10.199999999999999">
      <c r="B6301" s="87"/>
      <c r="C6301" s="87"/>
      <c r="R6301" s="89"/>
      <c r="S6301" s="89"/>
      <c r="T6301" s="89"/>
    </row>
    <row r="6302" spans="2:20" s="86" customFormat="1" ht="10.199999999999999">
      <c r="B6302" s="87"/>
      <c r="C6302" s="87"/>
      <c r="R6302" s="89"/>
      <c r="S6302" s="89"/>
      <c r="T6302" s="89"/>
    </row>
    <row r="6303" spans="2:20" s="86" customFormat="1" ht="10.199999999999999">
      <c r="B6303" s="87"/>
      <c r="C6303" s="87"/>
      <c r="R6303" s="89"/>
      <c r="S6303" s="89"/>
      <c r="T6303" s="89"/>
    </row>
    <row r="6304" spans="2:20" s="86" customFormat="1" ht="10.199999999999999">
      <c r="B6304" s="87"/>
      <c r="C6304" s="87"/>
      <c r="R6304" s="89"/>
      <c r="S6304" s="89"/>
      <c r="T6304" s="89"/>
    </row>
    <row r="6305" spans="2:20" s="86" customFormat="1" ht="10.199999999999999">
      <c r="B6305" s="87"/>
      <c r="C6305" s="87"/>
      <c r="R6305" s="89"/>
      <c r="S6305" s="89"/>
      <c r="T6305" s="89"/>
    </row>
    <row r="6306" spans="2:20" s="86" customFormat="1" ht="10.199999999999999">
      <c r="B6306" s="87"/>
      <c r="C6306" s="87"/>
      <c r="R6306" s="89"/>
      <c r="S6306" s="89"/>
      <c r="T6306" s="89"/>
    </row>
    <row r="6307" spans="2:20" s="86" customFormat="1" ht="10.199999999999999">
      <c r="B6307" s="87"/>
      <c r="C6307" s="87"/>
      <c r="R6307" s="89"/>
      <c r="S6307" s="89"/>
      <c r="T6307" s="89"/>
    </row>
    <row r="6308" spans="2:20" s="86" customFormat="1" ht="10.199999999999999">
      <c r="B6308" s="87"/>
      <c r="C6308" s="87"/>
      <c r="R6308" s="89"/>
      <c r="S6308" s="89"/>
      <c r="T6308" s="89"/>
    </row>
    <row r="6309" spans="2:20" s="86" customFormat="1" ht="10.199999999999999">
      <c r="B6309" s="87"/>
      <c r="C6309" s="87"/>
      <c r="R6309" s="89"/>
      <c r="S6309" s="89"/>
      <c r="T6309" s="89"/>
    </row>
    <row r="6310" spans="2:20" s="86" customFormat="1" ht="10.199999999999999">
      <c r="B6310" s="87"/>
      <c r="C6310" s="87"/>
      <c r="R6310" s="89"/>
      <c r="S6310" s="89"/>
      <c r="T6310" s="89"/>
    </row>
    <row r="6311" spans="2:20" s="86" customFormat="1" ht="10.199999999999999">
      <c r="B6311" s="87"/>
      <c r="C6311" s="87"/>
      <c r="R6311" s="89"/>
      <c r="S6311" s="89"/>
      <c r="T6311" s="89"/>
    </row>
    <row r="6312" spans="2:20" s="86" customFormat="1" ht="10.199999999999999">
      <c r="B6312" s="87"/>
      <c r="C6312" s="87"/>
      <c r="R6312" s="89"/>
      <c r="S6312" s="89"/>
      <c r="T6312" s="89"/>
    </row>
    <row r="6313" spans="2:20" s="86" customFormat="1" ht="10.199999999999999">
      <c r="B6313" s="87"/>
      <c r="C6313" s="87"/>
      <c r="R6313" s="89"/>
      <c r="S6313" s="89"/>
      <c r="T6313" s="89"/>
    </row>
    <row r="6314" spans="2:20" s="86" customFormat="1" ht="10.199999999999999">
      <c r="B6314" s="87"/>
      <c r="C6314" s="87"/>
      <c r="R6314" s="89"/>
      <c r="S6314" s="89"/>
      <c r="T6314" s="89"/>
    </row>
    <row r="6315" spans="2:20" s="86" customFormat="1" ht="10.199999999999999">
      <c r="B6315" s="87"/>
      <c r="C6315" s="87"/>
      <c r="R6315" s="89"/>
      <c r="S6315" s="89"/>
      <c r="T6315" s="89"/>
    </row>
    <row r="6316" spans="2:20" s="86" customFormat="1" ht="10.199999999999999">
      <c r="B6316" s="87"/>
      <c r="C6316" s="87"/>
      <c r="R6316" s="89"/>
      <c r="S6316" s="89"/>
      <c r="T6316" s="89"/>
    </row>
    <row r="6317" spans="2:20" s="86" customFormat="1" ht="10.199999999999999">
      <c r="B6317" s="87"/>
      <c r="C6317" s="87"/>
      <c r="R6317" s="89"/>
      <c r="S6317" s="89"/>
      <c r="T6317" s="89"/>
    </row>
    <row r="6318" spans="2:20" s="86" customFormat="1" ht="10.199999999999999">
      <c r="B6318" s="87"/>
      <c r="C6318" s="87"/>
      <c r="R6318" s="89"/>
      <c r="S6318" s="89"/>
      <c r="T6318" s="89"/>
    </row>
    <row r="6319" spans="2:20" s="86" customFormat="1" ht="10.199999999999999">
      <c r="B6319" s="87"/>
      <c r="C6319" s="87"/>
      <c r="R6319" s="89"/>
      <c r="S6319" s="89"/>
      <c r="T6319" s="89"/>
    </row>
    <row r="6320" spans="2:20" s="86" customFormat="1" ht="10.199999999999999">
      <c r="B6320" s="87"/>
      <c r="C6320" s="87"/>
      <c r="R6320" s="89"/>
      <c r="S6320" s="89"/>
      <c r="T6320" s="89"/>
    </row>
    <row r="6321" spans="2:20" s="86" customFormat="1" ht="10.199999999999999">
      <c r="B6321" s="87"/>
      <c r="C6321" s="87"/>
      <c r="R6321" s="89"/>
      <c r="S6321" s="89"/>
      <c r="T6321" s="89"/>
    </row>
    <row r="6322" spans="2:20" s="86" customFormat="1" ht="10.199999999999999">
      <c r="B6322" s="87"/>
      <c r="C6322" s="87"/>
      <c r="R6322" s="89"/>
      <c r="S6322" s="89"/>
      <c r="T6322" s="89"/>
    </row>
    <row r="6323" spans="2:20" s="86" customFormat="1" ht="10.199999999999999">
      <c r="B6323" s="87"/>
      <c r="C6323" s="87"/>
      <c r="R6323" s="89"/>
      <c r="S6323" s="89"/>
      <c r="T6323" s="89"/>
    </row>
    <row r="6324" spans="2:20" s="86" customFormat="1" ht="10.199999999999999">
      <c r="B6324" s="87"/>
      <c r="C6324" s="87"/>
      <c r="R6324" s="89"/>
      <c r="S6324" s="89"/>
      <c r="T6324" s="89"/>
    </row>
    <row r="6325" spans="2:20" s="86" customFormat="1" ht="10.199999999999999">
      <c r="B6325" s="87"/>
      <c r="C6325" s="87"/>
      <c r="R6325" s="89"/>
      <c r="S6325" s="89"/>
      <c r="T6325" s="89"/>
    </row>
    <row r="6326" spans="2:20" s="86" customFormat="1" ht="10.199999999999999">
      <c r="B6326" s="87"/>
      <c r="C6326" s="87"/>
      <c r="R6326" s="89"/>
      <c r="S6326" s="89"/>
      <c r="T6326" s="89"/>
    </row>
    <row r="6327" spans="2:20" s="86" customFormat="1" ht="10.199999999999999">
      <c r="B6327" s="87"/>
      <c r="C6327" s="87"/>
      <c r="R6327" s="89"/>
      <c r="S6327" s="89"/>
      <c r="T6327" s="89"/>
    </row>
    <row r="6328" spans="2:20" s="86" customFormat="1" ht="10.199999999999999">
      <c r="B6328" s="87"/>
      <c r="C6328" s="87"/>
      <c r="R6328" s="89"/>
      <c r="S6328" s="89"/>
      <c r="T6328" s="89"/>
    </row>
    <row r="6329" spans="2:20" s="86" customFormat="1" ht="10.199999999999999">
      <c r="B6329" s="87"/>
      <c r="C6329" s="87"/>
      <c r="R6329" s="89"/>
      <c r="S6329" s="89"/>
      <c r="T6329" s="89"/>
    </row>
    <row r="6330" spans="2:20" s="86" customFormat="1" ht="10.199999999999999">
      <c r="B6330" s="87"/>
      <c r="C6330" s="87"/>
      <c r="R6330" s="89"/>
      <c r="S6330" s="89"/>
      <c r="T6330" s="89"/>
    </row>
    <row r="6331" spans="2:20" s="86" customFormat="1" ht="10.199999999999999">
      <c r="B6331" s="87"/>
      <c r="C6331" s="87"/>
      <c r="R6331" s="89"/>
      <c r="S6331" s="89"/>
      <c r="T6331" s="89"/>
    </row>
    <row r="6332" spans="2:20" s="86" customFormat="1" ht="10.199999999999999">
      <c r="B6332" s="87"/>
      <c r="C6332" s="87"/>
      <c r="R6332" s="89"/>
      <c r="S6332" s="89"/>
      <c r="T6332" s="89"/>
    </row>
    <row r="6333" spans="2:20" s="86" customFormat="1" ht="10.199999999999999">
      <c r="B6333" s="87"/>
      <c r="C6333" s="87"/>
      <c r="R6333" s="89"/>
      <c r="S6333" s="89"/>
      <c r="T6333" s="89"/>
    </row>
    <row r="6334" spans="2:20" s="86" customFormat="1" ht="10.199999999999999">
      <c r="B6334" s="87"/>
      <c r="C6334" s="87"/>
      <c r="R6334" s="89"/>
      <c r="S6334" s="89"/>
      <c r="T6334" s="89"/>
    </row>
    <row r="6335" spans="2:20" s="86" customFormat="1" ht="10.199999999999999">
      <c r="B6335" s="87"/>
      <c r="C6335" s="87"/>
      <c r="R6335" s="89"/>
      <c r="S6335" s="89"/>
      <c r="T6335" s="89"/>
    </row>
    <row r="6336" spans="2:20" s="86" customFormat="1" ht="10.199999999999999">
      <c r="B6336" s="87"/>
      <c r="C6336" s="87"/>
      <c r="R6336" s="89"/>
      <c r="S6336" s="89"/>
      <c r="T6336" s="89"/>
    </row>
    <row r="6337" spans="2:20" s="86" customFormat="1" ht="10.199999999999999">
      <c r="B6337" s="87"/>
      <c r="C6337" s="87"/>
      <c r="R6337" s="89"/>
      <c r="S6337" s="89"/>
      <c r="T6337" s="89"/>
    </row>
    <row r="6338" spans="2:20" s="86" customFormat="1" ht="10.199999999999999">
      <c r="B6338" s="87"/>
      <c r="C6338" s="87"/>
      <c r="R6338" s="89"/>
      <c r="S6338" s="89"/>
      <c r="T6338" s="89"/>
    </row>
    <row r="6339" spans="2:20" s="86" customFormat="1" ht="10.199999999999999">
      <c r="B6339" s="87"/>
      <c r="C6339" s="87"/>
      <c r="R6339" s="89"/>
      <c r="S6339" s="89"/>
      <c r="T6339" s="89"/>
    </row>
    <row r="6340" spans="2:20" s="86" customFormat="1" ht="10.199999999999999">
      <c r="B6340" s="87"/>
      <c r="C6340" s="87"/>
      <c r="R6340" s="89"/>
      <c r="S6340" s="89"/>
      <c r="T6340" s="89"/>
    </row>
    <row r="6341" spans="2:20" s="86" customFormat="1" ht="10.199999999999999">
      <c r="B6341" s="87"/>
      <c r="C6341" s="87"/>
      <c r="R6341" s="89"/>
      <c r="S6341" s="89"/>
      <c r="T6341" s="89"/>
    </row>
    <row r="6342" spans="2:20" s="86" customFormat="1" ht="10.199999999999999">
      <c r="B6342" s="87"/>
      <c r="C6342" s="87"/>
      <c r="R6342" s="89"/>
      <c r="S6342" s="89"/>
      <c r="T6342" s="89"/>
    </row>
    <row r="6343" spans="2:20" s="86" customFormat="1" ht="10.199999999999999">
      <c r="B6343" s="87"/>
      <c r="C6343" s="87"/>
      <c r="R6343" s="89"/>
      <c r="S6343" s="89"/>
      <c r="T6343" s="89"/>
    </row>
    <row r="6344" spans="2:20" s="86" customFormat="1" ht="10.199999999999999">
      <c r="B6344" s="87"/>
      <c r="C6344" s="87"/>
      <c r="R6344" s="89"/>
      <c r="S6344" s="89"/>
      <c r="T6344" s="89"/>
    </row>
    <row r="6345" spans="2:20" s="86" customFormat="1" ht="10.199999999999999">
      <c r="B6345" s="87"/>
      <c r="C6345" s="87"/>
      <c r="R6345" s="89"/>
      <c r="S6345" s="89"/>
      <c r="T6345" s="89"/>
    </row>
    <row r="6346" spans="2:20" s="86" customFormat="1" ht="10.199999999999999">
      <c r="B6346" s="87"/>
      <c r="C6346" s="87"/>
      <c r="R6346" s="89"/>
      <c r="S6346" s="89"/>
      <c r="T6346" s="89"/>
    </row>
    <row r="6347" spans="2:20" s="86" customFormat="1" ht="10.199999999999999">
      <c r="B6347" s="87"/>
      <c r="C6347" s="87"/>
      <c r="R6347" s="89"/>
      <c r="S6347" s="89"/>
      <c r="T6347" s="89"/>
    </row>
    <row r="6348" spans="2:20" s="86" customFormat="1" ht="10.199999999999999">
      <c r="B6348" s="87"/>
      <c r="C6348" s="87"/>
      <c r="R6348" s="89"/>
      <c r="S6348" s="89"/>
      <c r="T6348" s="89"/>
    </row>
    <row r="6349" spans="2:20" s="86" customFormat="1" ht="10.199999999999999">
      <c r="B6349" s="87"/>
      <c r="C6349" s="87"/>
      <c r="R6349" s="89"/>
      <c r="S6349" s="89"/>
      <c r="T6349" s="89"/>
    </row>
    <row r="6350" spans="2:20" s="86" customFormat="1" ht="10.199999999999999">
      <c r="B6350" s="87"/>
      <c r="C6350" s="87"/>
      <c r="R6350" s="89"/>
      <c r="S6350" s="89"/>
      <c r="T6350" s="89"/>
    </row>
    <row r="6351" spans="2:20" s="86" customFormat="1" ht="10.199999999999999">
      <c r="B6351" s="87"/>
      <c r="C6351" s="87"/>
      <c r="R6351" s="89"/>
      <c r="S6351" s="89"/>
      <c r="T6351" s="89"/>
    </row>
    <row r="6352" spans="2:20" s="86" customFormat="1" ht="10.199999999999999">
      <c r="B6352" s="87"/>
      <c r="C6352" s="87"/>
      <c r="R6352" s="89"/>
      <c r="S6352" s="89"/>
      <c r="T6352" s="89"/>
    </row>
    <row r="6353" spans="2:20" s="86" customFormat="1" ht="10.199999999999999">
      <c r="B6353" s="87"/>
      <c r="C6353" s="87"/>
      <c r="R6353" s="89"/>
      <c r="S6353" s="89"/>
      <c r="T6353" s="89"/>
    </row>
    <row r="6354" spans="2:20" s="86" customFormat="1" ht="10.199999999999999">
      <c r="B6354" s="87"/>
      <c r="C6354" s="87"/>
      <c r="R6354" s="89"/>
      <c r="S6354" s="89"/>
      <c r="T6354" s="89"/>
    </row>
    <row r="6355" spans="2:20" s="86" customFormat="1" ht="10.199999999999999">
      <c r="B6355" s="87"/>
      <c r="C6355" s="87"/>
      <c r="R6355" s="89"/>
      <c r="S6355" s="89"/>
      <c r="T6355" s="89"/>
    </row>
    <row r="6356" spans="2:20" s="86" customFormat="1" ht="10.199999999999999">
      <c r="B6356" s="87"/>
      <c r="C6356" s="87"/>
      <c r="R6356" s="89"/>
      <c r="S6356" s="89"/>
      <c r="T6356" s="89"/>
    </row>
    <row r="6357" spans="2:20" s="86" customFormat="1" ht="10.199999999999999">
      <c r="B6357" s="87"/>
      <c r="C6357" s="87"/>
      <c r="R6357" s="89"/>
      <c r="S6357" s="89"/>
      <c r="T6357" s="89"/>
    </row>
    <row r="6358" spans="2:20" s="86" customFormat="1" ht="10.199999999999999">
      <c r="B6358" s="87"/>
      <c r="C6358" s="87"/>
      <c r="R6358" s="89"/>
      <c r="S6358" s="89"/>
      <c r="T6358" s="89"/>
    </row>
    <row r="6359" spans="2:20" s="86" customFormat="1" ht="10.199999999999999">
      <c r="B6359" s="87"/>
      <c r="C6359" s="87"/>
      <c r="R6359" s="89"/>
      <c r="S6359" s="89"/>
      <c r="T6359" s="89"/>
    </row>
    <row r="6360" spans="2:20" s="86" customFormat="1" ht="10.199999999999999">
      <c r="B6360" s="87"/>
      <c r="C6360" s="87"/>
      <c r="R6360" s="89"/>
      <c r="S6360" s="89"/>
      <c r="T6360" s="89"/>
    </row>
    <row r="6361" spans="2:20" s="86" customFormat="1" ht="10.199999999999999">
      <c r="B6361" s="87"/>
      <c r="C6361" s="87"/>
      <c r="R6361" s="89"/>
      <c r="S6361" s="89"/>
      <c r="T6361" s="89"/>
    </row>
    <row r="6362" spans="2:20" s="86" customFormat="1" ht="10.199999999999999">
      <c r="B6362" s="87"/>
      <c r="C6362" s="87"/>
      <c r="R6362" s="89"/>
      <c r="S6362" s="89"/>
      <c r="T6362" s="89"/>
    </row>
    <row r="6363" spans="2:20" s="86" customFormat="1" ht="10.199999999999999">
      <c r="B6363" s="87"/>
      <c r="C6363" s="87"/>
      <c r="R6363" s="89"/>
      <c r="S6363" s="89"/>
      <c r="T6363" s="89"/>
    </row>
    <row r="6364" spans="2:20" s="86" customFormat="1" ht="10.199999999999999">
      <c r="B6364" s="87"/>
      <c r="C6364" s="87"/>
      <c r="R6364" s="89"/>
      <c r="S6364" s="89"/>
      <c r="T6364" s="89"/>
    </row>
    <row r="6365" spans="2:20" s="86" customFormat="1" ht="10.199999999999999">
      <c r="B6365" s="87"/>
      <c r="C6365" s="87"/>
      <c r="R6365" s="89"/>
      <c r="S6365" s="89"/>
      <c r="T6365" s="89"/>
    </row>
    <row r="6366" spans="2:20" s="86" customFormat="1" ht="10.199999999999999">
      <c r="B6366" s="87"/>
      <c r="C6366" s="87"/>
      <c r="R6366" s="89"/>
      <c r="S6366" s="89"/>
      <c r="T6366" s="89"/>
    </row>
    <row r="6367" spans="2:20" s="86" customFormat="1" ht="10.199999999999999">
      <c r="B6367" s="87"/>
      <c r="C6367" s="87"/>
      <c r="R6367" s="89"/>
      <c r="S6367" s="89"/>
      <c r="T6367" s="89"/>
    </row>
    <row r="6368" spans="2:20" s="86" customFormat="1" ht="10.199999999999999">
      <c r="B6368" s="87"/>
      <c r="C6368" s="87"/>
      <c r="R6368" s="89"/>
      <c r="S6368" s="89"/>
      <c r="T6368" s="89"/>
    </row>
    <row r="6369" spans="2:20" s="86" customFormat="1" ht="10.199999999999999">
      <c r="B6369" s="87"/>
      <c r="C6369" s="87"/>
      <c r="R6369" s="89"/>
      <c r="S6369" s="89"/>
      <c r="T6369" s="89"/>
    </row>
    <row r="6370" spans="2:20" s="86" customFormat="1" ht="10.199999999999999">
      <c r="B6370" s="87"/>
      <c r="C6370" s="87"/>
      <c r="R6370" s="89"/>
      <c r="S6370" s="89"/>
      <c r="T6370" s="89"/>
    </row>
    <row r="6371" spans="2:20" s="86" customFormat="1" ht="10.199999999999999">
      <c r="B6371" s="87"/>
      <c r="C6371" s="87"/>
      <c r="R6371" s="89"/>
      <c r="S6371" s="89"/>
      <c r="T6371" s="89"/>
    </row>
    <row r="6372" spans="2:20" s="86" customFormat="1" ht="10.199999999999999">
      <c r="B6372" s="87"/>
      <c r="C6372" s="87"/>
      <c r="R6372" s="89"/>
      <c r="S6372" s="89"/>
      <c r="T6372" s="89"/>
    </row>
    <row r="6373" spans="2:20" s="86" customFormat="1" ht="10.199999999999999">
      <c r="B6373" s="87"/>
      <c r="C6373" s="87"/>
      <c r="R6373" s="89"/>
      <c r="S6373" s="89"/>
      <c r="T6373" s="89"/>
    </row>
    <row r="6374" spans="2:20" s="86" customFormat="1" ht="10.199999999999999">
      <c r="B6374" s="87"/>
      <c r="C6374" s="87"/>
      <c r="R6374" s="89"/>
      <c r="S6374" s="89"/>
      <c r="T6374" s="89"/>
    </row>
    <row r="6375" spans="2:20" s="86" customFormat="1" ht="10.199999999999999">
      <c r="B6375" s="87"/>
      <c r="C6375" s="87"/>
      <c r="R6375" s="89"/>
      <c r="S6375" s="89"/>
      <c r="T6375" s="89"/>
    </row>
    <row r="6376" spans="2:20" s="86" customFormat="1" ht="10.199999999999999">
      <c r="B6376" s="87"/>
      <c r="C6376" s="87"/>
      <c r="R6376" s="89"/>
      <c r="S6376" s="89"/>
      <c r="T6376" s="89"/>
    </row>
    <row r="6377" spans="2:20" s="86" customFormat="1" ht="10.199999999999999">
      <c r="B6377" s="87"/>
      <c r="C6377" s="87"/>
      <c r="R6377" s="89"/>
      <c r="S6377" s="89"/>
      <c r="T6377" s="89"/>
    </row>
    <row r="6378" spans="2:20" s="86" customFormat="1" ht="10.199999999999999">
      <c r="B6378" s="87"/>
      <c r="C6378" s="87"/>
      <c r="R6378" s="89"/>
      <c r="S6378" s="89"/>
      <c r="T6378" s="89"/>
    </row>
    <row r="6379" spans="2:20" s="86" customFormat="1" ht="10.199999999999999">
      <c r="B6379" s="87"/>
      <c r="C6379" s="87"/>
      <c r="R6379" s="89"/>
      <c r="S6379" s="89"/>
      <c r="T6379" s="89"/>
    </row>
    <row r="6380" spans="2:20" s="86" customFormat="1" ht="10.199999999999999">
      <c r="B6380" s="87"/>
      <c r="C6380" s="87"/>
      <c r="R6380" s="89"/>
      <c r="S6380" s="89"/>
      <c r="T6380" s="89"/>
    </row>
    <row r="6381" spans="2:20" s="86" customFormat="1" ht="10.199999999999999">
      <c r="B6381" s="87"/>
      <c r="C6381" s="87"/>
      <c r="R6381" s="89"/>
      <c r="S6381" s="89"/>
      <c r="T6381" s="89"/>
    </row>
    <row r="6382" spans="2:20" s="86" customFormat="1" ht="10.199999999999999">
      <c r="B6382" s="87"/>
      <c r="C6382" s="87"/>
      <c r="R6382" s="89"/>
      <c r="S6382" s="89"/>
      <c r="T6382" s="89"/>
    </row>
    <row r="6383" spans="2:20" s="86" customFormat="1" ht="10.199999999999999">
      <c r="B6383" s="87"/>
      <c r="C6383" s="87"/>
      <c r="R6383" s="89"/>
      <c r="S6383" s="89"/>
      <c r="T6383" s="89"/>
    </row>
    <row r="6384" spans="2:20" s="86" customFormat="1" ht="10.199999999999999">
      <c r="B6384" s="87"/>
      <c r="C6384" s="87"/>
      <c r="R6384" s="89"/>
      <c r="S6384" s="89"/>
      <c r="T6384" s="89"/>
    </row>
    <row r="6385" spans="2:20" s="86" customFormat="1" ht="10.199999999999999">
      <c r="B6385" s="87"/>
      <c r="C6385" s="87"/>
      <c r="R6385" s="89"/>
      <c r="S6385" s="89"/>
      <c r="T6385" s="89"/>
    </row>
    <row r="6386" spans="2:20" s="86" customFormat="1" ht="10.199999999999999">
      <c r="B6386" s="87"/>
      <c r="C6386" s="87"/>
      <c r="R6386" s="89"/>
      <c r="S6386" s="89"/>
      <c r="T6386" s="89"/>
    </row>
    <row r="6387" spans="2:20" s="86" customFormat="1" ht="10.199999999999999">
      <c r="B6387" s="87"/>
      <c r="C6387" s="87"/>
      <c r="R6387" s="89"/>
      <c r="S6387" s="89"/>
      <c r="T6387" s="89"/>
    </row>
    <row r="6388" spans="2:20" s="86" customFormat="1" ht="10.199999999999999">
      <c r="B6388" s="87"/>
      <c r="C6388" s="87"/>
      <c r="R6388" s="89"/>
      <c r="S6388" s="89"/>
      <c r="T6388" s="89"/>
    </row>
    <row r="6389" spans="2:20" s="86" customFormat="1" ht="10.199999999999999">
      <c r="B6389" s="87"/>
      <c r="C6389" s="87"/>
      <c r="R6389" s="89"/>
      <c r="S6389" s="89"/>
      <c r="T6389" s="89"/>
    </row>
    <row r="6390" spans="2:20" s="86" customFormat="1" ht="10.199999999999999">
      <c r="B6390" s="87"/>
      <c r="C6390" s="87"/>
      <c r="R6390" s="89"/>
      <c r="S6390" s="89"/>
      <c r="T6390" s="89"/>
    </row>
    <row r="6391" spans="2:20" s="86" customFormat="1" ht="10.199999999999999">
      <c r="B6391" s="87"/>
      <c r="C6391" s="87"/>
      <c r="R6391" s="89"/>
      <c r="S6391" s="89"/>
      <c r="T6391" s="89"/>
    </row>
    <row r="6392" spans="2:20" s="86" customFormat="1" ht="10.199999999999999">
      <c r="B6392" s="87"/>
      <c r="C6392" s="87"/>
      <c r="R6392" s="89"/>
      <c r="S6392" s="89"/>
      <c r="T6392" s="89"/>
    </row>
    <row r="6393" spans="2:20" s="86" customFormat="1" ht="10.199999999999999">
      <c r="B6393" s="87"/>
      <c r="C6393" s="87"/>
      <c r="R6393" s="89"/>
      <c r="S6393" s="89"/>
      <c r="T6393" s="89"/>
    </row>
    <row r="6394" spans="2:20" s="86" customFormat="1" ht="10.199999999999999">
      <c r="B6394" s="87"/>
      <c r="C6394" s="87"/>
      <c r="R6394" s="89"/>
      <c r="S6394" s="89"/>
      <c r="T6394" s="89"/>
    </row>
    <row r="6395" spans="2:20" s="86" customFormat="1" ht="10.199999999999999">
      <c r="B6395" s="87"/>
      <c r="C6395" s="87"/>
      <c r="R6395" s="89"/>
      <c r="S6395" s="89"/>
      <c r="T6395" s="89"/>
    </row>
    <row r="6396" spans="2:20" s="86" customFormat="1" ht="10.199999999999999">
      <c r="B6396" s="87"/>
      <c r="C6396" s="87"/>
      <c r="R6396" s="89"/>
      <c r="S6396" s="89"/>
      <c r="T6396" s="89"/>
    </row>
    <row r="6397" spans="2:20" s="86" customFormat="1" ht="10.199999999999999">
      <c r="B6397" s="87"/>
      <c r="C6397" s="87"/>
      <c r="R6397" s="89"/>
      <c r="S6397" s="89"/>
      <c r="T6397" s="89"/>
    </row>
    <row r="6398" spans="2:20" s="86" customFormat="1" ht="10.199999999999999">
      <c r="B6398" s="87"/>
      <c r="C6398" s="87"/>
      <c r="R6398" s="89"/>
      <c r="S6398" s="89"/>
      <c r="T6398" s="89"/>
    </row>
    <row r="6399" spans="2:20" s="86" customFormat="1" ht="10.199999999999999">
      <c r="B6399" s="87"/>
      <c r="C6399" s="87"/>
      <c r="R6399" s="89"/>
      <c r="S6399" s="89"/>
      <c r="T6399" s="89"/>
    </row>
    <row r="6400" spans="2:20" s="86" customFormat="1" ht="10.199999999999999">
      <c r="B6400" s="87"/>
      <c r="C6400" s="87"/>
      <c r="R6400" s="89"/>
      <c r="S6400" s="89"/>
      <c r="T6400" s="89"/>
    </row>
    <row r="6401" spans="2:20" s="86" customFormat="1" ht="10.199999999999999">
      <c r="B6401" s="87"/>
      <c r="C6401" s="87"/>
      <c r="R6401" s="89"/>
      <c r="S6401" s="89"/>
      <c r="T6401" s="89"/>
    </row>
    <row r="6402" spans="2:20" s="86" customFormat="1" ht="10.199999999999999">
      <c r="B6402" s="87"/>
      <c r="C6402" s="87"/>
      <c r="R6402" s="89"/>
      <c r="S6402" s="89"/>
      <c r="T6402" s="89"/>
    </row>
    <row r="6403" spans="2:20" s="86" customFormat="1" ht="10.199999999999999">
      <c r="B6403" s="87"/>
      <c r="C6403" s="87"/>
      <c r="R6403" s="89"/>
      <c r="S6403" s="89"/>
      <c r="T6403" s="89"/>
    </row>
    <row r="6404" spans="2:20" s="86" customFormat="1" ht="10.199999999999999">
      <c r="B6404" s="87"/>
      <c r="C6404" s="87"/>
      <c r="R6404" s="89"/>
      <c r="S6404" s="89"/>
      <c r="T6404" s="89"/>
    </row>
    <row r="6405" spans="2:20" s="86" customFormat="1" ht="10.199999999999999">
      <c r="B6405" s="87"/>
      <c r="C6405" s="87"/>
      <c r="R6405" s="89"/>
      <c r="S6405" s="89"/>
      <c r="T6405" s="89"/>
    </row>
    <row r="6406" spans="2:20" s="86" customFormat="1" ht="10.199999999999999">
      <c r="B6406" s="87"/>
      <c r="C6406" s="87"/>
      <c r="R6406" s="89"/>
      <c r="S6406" s="89"/>
      <c r="T6406" s="89"/>
    </row>
    <row r="6407" spans="2:20" s="86" customFormat="1" ht="10.199999999999999">
      <c r="B6407" s="87"/>
      <c r="C6407" s="87"/>
      <c r="R6407" s="89"/>
      <c r="S6407" s="89"/>
      <c r="T6407" s="89"/>
    </row>
    <row r="6408" spans="2:20" s="86" customFormat="1" ht="10.199999999999999">
      <c r="B6408" s="87"/>
      <c r="C6408" s="87"/>
      <c r="R6408" s="89"/>
      <c r="S6408" s="89"/>
      <c r="T6408" s="89"/>
    </row>
    <row r="6409" spans="2:20" s="86" customFormat="1" ht="10.199999999999999">
      <c r="B6409" s="87"/>
      <c r="C6409" s="87"/>
      <c r="R6409" s="89"/>
      <c r="S6409" s="89"/>
      <c r="T6409" s="89"/>
    </row>
    <row r="6410" spans="2:20" s="86" customFormat="1" ht="10.199999999999999">
      <c r="B6410" s="87"/>
      <c r="C6410" s="87"/>
      <c r="R6410" s="89"/>
      <c r="S6410" s="89"/>
      <c r="T6410" s="89"/>
    </row>
    <row r="6411" spans="2:20" s="86" customFormat="1" ht="10.199999999999999">
      <c r="B6411" s="87"/>
      <c r="C6411" s="87"/>
      <c r="R6411" s="89"/>
      <c r="S6411" s="89"/>
      <c r="T6411" s="89"/>
    </row>
    <row r="6412" spans="2:20" s="86" customFormat="1" ht="10.199999999999999">
      <c r="B6412" s="87"/>
      <c r="C6412" s="87"/>
      <c r="R6412" s="89"/>
      <c r="S6412" s="89"/>
      <c r="T6412" s="89"/>
    </row>
    <row r="6413" spans="2:20" s="86" customFormat="1" ht="10.199999999999999">
      <c r="B6413" s="87"/>
      <c r="C6413" s="87"/>
      <c r="R6413" s="89"/>
      <c r="S6413" s="89"/>
      <c r="T6413" s="89"/>
    </row>
    <row r="6414" spans="2:20" s="86" customFormat="1" ht="10.199999999999999">
      <c r="B6414" s="87"/>
      <c r="C6414" s="87"/>
      <c r="R6414" s="89"/>
      <c r="S6414" s="89"/>
      <c r="T6414" s="89"/>
    </row>
    <row r="6415" spans="2:20" s="86" customFormat="1" ht="10.199999999999999">
      <c r="B6415" s="87"/>
      <c r="C6415" s="87"/>
      <c r="R6415" s="89"/>
      <c r="S6415" s="89"/>
      <c r="T6415" s="89"/>
    </row>
    <row r="6416" spans="2:20" s="86" customFormat="1" ht="10.199999999999999">
      <c r="B6416" s="87"/>
      <c r="C6416" s="87"/>
      <c r="R6416" s="89"/>
      <c r="S6416" s="89"/>
      <c r="T6416" s="89"/>
    </row>
    <row r="6417" spans="2:20" s="86" customFormat="1" ht="10.199999999999999">
      <c r="B6417" s="87"/>
      <c r="C6417" s="87"/>
      <c r="R6417" s="89"/>
      <c r="S6417" s="89"/>
      <c r="T6417" s="89"/>
    </row>
    <row r="6418" spans="2:20" s="86" customFormat="1" ht="10.199999999999999">
      <c r="B6418" s="87"/>
      <c r="C6418" s="87"/>
      <c r="R6418" s="89"/>
      <c r="S6418" s="89"/>
      <c r="T6418" s="89"/>
    </row>
    <row r="6419" spans="2:20" s="86" customFormat="1" ht="10.199999999999999">
      <c r="B6419" s="87"/>
      <c r="C6419" s="87"/>
      <c r="R6419" s="89"/>
      <c r="S6419" s="89"/>
      <c r="T6419" s="89"/>
    </row>
    <row r="6420" spans="2:20" s="86" customFormat="1" ht="10.199999999999999">
      <c r="B6420" s="87"/>
      <c r="C6420" s="87"/>
      <c r="R6420" s="89"/>
      <c r="S6420" s="89"/>
      <c r="T6420" s="89"/>
    </row>
    <row r="6421" spans="2:20" s="86" customFormat="1" ht="10.199999999999999">
      <c r="B6421" s="87"/>
      <c r="C6421" s="87"/>
      <c r="R6421" s="89"/>
      <c r="S6421" s="89"/>
      <c r="T6421" s="89"/>
    </row>
    <row r="6422" spans="2:20" s="86" customFormat="1" ht="10.199999999999999">
      <c r="B6422" s="87"/>
      <c r="C6422" s="87"/>
      <c r="R6422" s="89"/>
      <c r="S6422" s="89"/>
      <c r="T6422" s="89"/>
    </row>
    <row r="6423" spans="2:20" s="86" customFormat="1" ht="10.199999999999999">
      <c r="B6423" s="87"/>
      <c r="C6423" s="87"/>
      <c r="R6423" s="89"/>
      <c r="S6423" s="89"/>
      <c r="T6423" s="89"/>
    </row>
    <row r="6424" spans="2:20" s="86" customFormat="1" ht="10.199999999999999">
      <c r="B6424" s="87"/>
      <c r="C6424" s="87"/>
      <c r="R6424" s="89"/>
      <c r="S6424" s="89"/>
      <c r="T6424" s="89"/>
    </row>
    <row r="6425" spans="2:20" s="86" customFormat="1" ht="10.199999999999999">
      <c r="B6425" s="87"/>
      <c r="C6425" s="87"/>
      <c r="R6425" s="89"/>
      <c r="S6425" s="89"/>
      <c r="T6425" s="89"/>
    </row>
    <row r="6426" spans="2:20" s="86" customFormat="1" ht="10.199999999999999">
      <c r="B6426" s="87"/>
      <c r="C6426" s="87"/>
      <c r="R6426" s="89"/>
      <c r="S6426" s="89"/>
      <c r="T6426" s="89"/>
    </row>
    <row r="6427" spans="2:20" s="86" customFormat="1" ht="10.199999999999999">
      <c r="B6427" s="87"/>
      <c r="C6427" s="87"/>
      <c r="R6427" s="89"/>
      <c r="S6427" s="89"/>
      <c r="T6427" s="89"/>
    </row>
    <row r="6428" spans="2:20" s="86" customFormat="1" ht="10.199999999999999">
      <c r="B6428" s="87"/>
      <c r="C6428" s="87"/>
      <c r="R6428" s="89"/>
      <c r="S6428" s="89"/>
      <c r="T6428" s="89"/>
    </row>
    <row r="6429" spans="2:20" s="86" customFormat="1" ht="10.199999999999999">
      <c r="B6429" s="87"/>
      <c r="C6429" s="87"/>
      <c r="R6429" s="89"/>
      <c r="S6429" s="89"/>
      <c r="T6429" s="89"/>
    </row>
    <row r="6430" spans="2:20" s="86" customFormat="1" ht="10.199999999999999">
      <c r="B6430" s="87"/>
      <c r="C6430" s="87"/>
      <c r="R6430" s="89"/>
      <c r="S6430" s="89"/>
      <c r="T6430" s="89"/>
    </row>
    <row r="6431" spans="2:20" s="86" customFormat="1" ht="10.199999999999999">
      <c r="B6431" s="87"/>
      <c r="C6431" s="87"/>
      <c r="R6431" s="89"/>
      <c r="S6431" s="89"/>
      <c r="T6431" s="89"/>
    </row>
    <row r="6432" spans="2:20" s="86" customFormat="1" ht="10.199999999999999">
      <c r="B6432" s="87"/>
      <c r="C6432" s="87"/>
      <c r="R6432" s="89"/>
      <c r="S6432" s="89"/>
      <c r="T6432" s="89"/>
    </row>
    <row r="6433" spans="2:20" s="86" customFormat="1" ht="10.199999999999999">
      <c r="B6433" s="87"/>
      <c r="C6433" s="87"/>
      <c r="R6433" s="89"/>
      <c r="S6433" s="89"/>
      <c r="T6433" s="89"/>
    </row>
    <row r="6434" spans="2:20" s="86" customFormat="1" ht="10.199999999999999">
      <c r="B6434" s="87"/>
      <c r="C6434" s="87"/>
      <c r="R6434" s="89"/>
      <c r="S6434" s="89"/>
      <c r="T6434" s="89"/>
    </row>
    <row r="6435" spans="2:20" s="86" customFormat="1" ht="10.199999999999999">
      <c r="B6435" s="87"/>
      <c r="C6435" s="87"/>
      <c r="R6435" s="89"/>
      <c r="S6435" s="89"/>
      <c r="T6435" s="89"/>
    </row>
    <row r="6436" spans="2:20" s="86" customFormat="1" ht="10.199999999999999">
      <c r="B6436" s="87"/>
      <c r="C6436" s="87"/>
      <c r="R6436" s="89"/>
      <c r="S6436" s="89"/>
      <c r="T6436" s="89"/>
    </row>
    <row r="6437" spans="2:20" s="86" customFormat="1" ht="10.199999999999999">
      <c r="B6437" s="87"/>
      <c r="C6437" s="87"/>
      <c r="R6437" s="89"/>
      <c r="S6437" s="89"/>
      <c r="T6437" s="89"/>
    </row>
    <row r="6438" spans="2:20" s="86" customFormat="1" ht="10.199999999999999">
      <c r="B6438" s="87"/>
      <c r="C6438" s="87"/>
      <c r="R6438" s="89"/>
      <c r="S6438" s="89"/>
      <c r="T6438" s="89"/>
    </row>
    <row r="6439" spans="2:20" s="86" customFormat="1" ht="10.199999999999999">
      <c r="B6439" s="87"/>
      <c r="C6439" s="87"/>
      <c r="R6439" s="89"/>
      <c r="S6439" s="89"/>
      <c r="T6439" s="89"/>
    </row>
    <row r="6440" spans="2:20" s="86" customFormat="1" ht="10.199999999999999">
      <c r="B6440" s="87"/>
      <c r="C6440" s="87"/>
      <c r="R6440" s="89"/>
      <c r="S6440" s="89"/>
      <c r="T6440" s="89"/>
    </row>
    <row r="6441" spans="2:20" s="86" customFormat="1" ht="10.199999999999999">
      <c r="B6441" s="87"/>
      <c r="C6441" s="87"/>
      <c r="R6441" s="89"/>
      <c r="S6441" s="89"/>
      <c r="T6441" s="89"/>
    </row>
    <row r="6442" spans="2:20" s="86" customFormat="1" ht="10.199999999999999">
      <c r="B6442" s="87"/>
      <c r="C6442" s="87"/>
      <c r="R6442" s="89"/>
      <c r="S6442" s="89"/>
      <c r="T6442" s="89"/>
    </row>
    <row r="6443" spans="2:20" s="86" customFormat="1" ht="10.199999999999999">
      <c r="B6443" s="87"/>
      <c r="C6443" s="87"/>
      <c r="R6443" s="89"/>
      <c r="S6443" s="89"/>
      <c r="T6443" s="89"/>
    </row>
    <row r="6444" spans="2:20" s="86" customFormat="1" ht="10.199999999999999">
      <c r="B6444" s="87"/>
      <c r="C6444" s="87"/>
      <c r="R6444" s="89"/>
      <c r="S6444" s="89"/>
      <c r="T6444" s="89"/>
    </row>
    <row r="6445" spans="2:20" s="86" customFormat="1" ht="10.199999999999999">
      <c r="B6445" s="87"/>
      <c r="C6445" s="87"/>
      <c r="R6445" s="89"/>
      <c r="S6445" s="89"/>
      <c r="T6445" s="89"/>
    </row>
    <row r="6446" spans="2:20" s="86" customFormat="1" ht="10.199999999999999">
      <c r="B6446" s="87"/>
      <c r="C6446" s="87"/>
      <c r="R6446" s="89"/>
      <c r="S6446" s="89"/>
      <c r="T6446" s="89"/>
    </row>
    <row r="6447" spans="2:20" s="86" customFormat="1" ht="10.199999999999999">
      <c r="B6447" s="87"/>
      <c r="C6447" s="87"/>
      <c r="R6447" s="89"/>
      <c r="S6447" s="89"/>
      <c r="T6447" s="89"/>
    </row>
    <row r="6448" spans="2:20" s="86" customFormat="1" ht="10.199999999999999">
      <c r="B6448" s="87"/>
      <c r="C6448" s="87"/>
      <c r="R6448" s="89"/>
      <c r="S6448" s="89"/>
      <c r="T6448" s="89"/>
    </row>
    <row r="6449" spans="2:20" s="86" customFormat="1" ht="10.199999999999999">
      <c r="B6449" s="87"/>
      <c r="C6449" s="87"/>
      <c r="R6449" s="89"/>
      <c r="S6449" s="89"/>
      <c r="T6449" s="89"/>
    </row>
    <row r="6450" spans="2:20" s="86" customFormat="1" ht="10.199999999999999">
      <c r="B6450" s="87"/>
      <c r="C6450" s="87"/>
      <c r="R6450" s="89"/>
      <c r="S6450" s="89"/>
      <c r="T6450" s="89"/>
    </row>
    <row r="6451" spans="2:20" s="86" customFormat="1" ht="10.199999999999999">
      <c r="B6451" s="87"/>
      <c r="C6451" s="87"/>
      <c r="R6451" s="89"/>
      <c r="S6451" s="89"/>
      <c r="T6451" s="89"/>
    </row>
    <row r="6452" spans="2:20" s="86" customFormat="1" ht="10.199999999999999">
      <c r="B6452" s="87"/>
      <c r="C6452" s="87"/>
      <c r="R6452" s="89"/>
      <c r="S6452" s="89"/>
      <c r="T6452" s="89"/>
    </row>
    <row r="6453" spans="2:20" s="86" customFormat="1" ht="10.199999999999999">
      <c r="B6453" s="87"/>
      <c r="C6453" s="87"/>
      <c r="R6453" s="89"/>
      <c r="S6453" s="89"/>
      <c r="T6453" s="89"/>
    </row>
    <row r="6454" spans="2:20" s="86" customFormat="1" ht="10.199999999999999">
      <c r="B6454" s="87"/>
      <c r="C6454" s="87"/>
      <c r="R6454" s="89"/>
      <c r="S6454" s="89"/>
      <c r="T6454" s="89"/>
    </row>
    <row r="6455" spans="2:20" s="86" customFormat="1" ht="10.199999999999999">
      <c r="B6455" s="87"/>
      <c r="C6455" s="87"/>
      <c r="R6455" s="89"/>
      <c r="S6455" s="89"/>
      <c r="T6455" s="89"/>
    </row>
    <row r="6456" spans="2:20" s="86" customFormat="1" ht="10.199999999999999">
      <c r="B6456" s="87"/>
      <c r="C6456" s="87"/>
      <c r="R6456" s="89"/>
      <c r="S6456" s="89"/>
      <c r="T6456" s="89"/>
    </row>
    <row r="6457" spans="2:20" s="86" customFormat="1" ht="10.199999999999999">
      <c r="B6457" s="87"/>
      <c r="C6457" s="87"/>
      <c r="R6457" s="89"/>
      <c r="S6457" s="89"/>
      <c r="T6457" s="89"/>
    </row>
    <row r="6458" spans="2:20" s="86" customFormat="1" ht="10.199999999999999">
      <c r="B6458" s="87"/>
      <c r="C6458" s="87"/>
      <c r="R6458" s="89"/>
      <c r="S6458" s="89"/>
      <c r="T6458" s="89"/>
    </row>
    <row r="6459" spans="2:20" s="86" customFormat="1" ht="10.199999999999999">
      <c r="B6459" s="87"/>
      <c r="C6459" s="87"/>
      <c r="R6459" s="89"/>
      <c r="S6459" s="89"/>
      <c r="T6459" s="89"/>
    </row>
    <row r="6460" spans="2:20" s="86" customFormat="1" ht="10.199999999999999">
      <c r="B6460" s="87"/>
      <c r="C6460" s="87"/>
      <c r="R6460" s="89"/>
      <c r="S6460" s="89"/>
      <c r="T6460" s="89"/>
    </row>
    <row r="6461" spans="2:20" s="86" customFormat="1" ht="10.199999999999999">
      <c r="B6461" s="87"/>
      <c r="C6461" s="87"/>
      <c r="R6461" s="89"/>
      <c r="S6461" s="89"/>
      <c r="T6461" s="89"/>
    </row>
    <row r="6462" spans="2:20" s="86" customFormat="1" ht="10.199999999999999">
      <c r="B6462" s="87"/>
      <c r="C6462" s="87"/>
      <c r="R6462" s="89"/>
      <c r="S6462" s="89"/>
      <c r="T6462" s="89"/>
    </row>
    <row r="6463" spans="2:20" s="86" customFormat="1" ht="10.199999999999999">
      <c r="B6463" s="87"/>
      <c r="C6463" s="87"/>
      <c r="R6463" s="89"/>
      <c r="S6463" s="89"/>
      <c r="T6463" s="89"/>
    </row>
    <row r="6464" spans="2:20" s="86" customFormat="1" ht="10.199999999999999">
      <c r="B6464" s="87"/>
      <c r="C6464" s="87"/>
      <c r="R6464" s="89"/>
      <c r="S6464" s="89"/>
      <c r="T6464" s="89"/>
    </row>
    <row r="6465" spans="2:20" s="86" customFormat="1" ht="10.199999999999999">
      <c r="B6465" s="87"/>
      <c r="C6465" s="87"/>
      <c r="R6465" s="89"/>
      <c r="S6465" s="89"/>
      <c r="T6465" s="89"/>
    </row>
    <row r="6466" spans="2:20" s="86" customFormat="1" ht="10.199999999999999">
      <c r="B6466" s="87"/>
      <c r="C6466" s="87"/>
      <c r="R6466" s="89"/>
      <c r="S6466" s="89"/>
      <c r="T6466" s="89"/>
    </row>
    <row r="6467" spans="2:20" s="86" customFormat="1" ht="10.199999999999999">
      <c r="B6467" s="87"/>
      <c r="C6467" s="87"/>
      <c r="R6467" s="89"/>
      <c r="S6467" s="89"/>
      <c r="T6467" s="89"/>
    </row>
    <row r="6468" spans="2:20" s="86" customFormat="1" ht="10.199999999999999">
      <c r="B6468" s="87"/>
      <c r="C6468" s="87"/>
      <c r="R6468" s="89"/>
      <c r="S6468" s="89"/>
      <c r="T6468" s="89"/>
    </row>
    <row r="6469" spans="2:20" s="86" customFormat="1" ht="10.199999999999999">
      <c r="B6469" s="87"/>
      <c r="C6469" s="87"/>
      <c r="R6469" s="89"/>
      <c r="S6469" s="89"/>
      <c r="T6469" s="89"/>
    </row>
    <row r="6470" spans="2:20" s="86" customFormat="1" ht="10.199999999999999">
      <c r="B6470" s="87"/>
      <c r="C6470" s="87"/>
      <c r="R6470" s="89"/>
      <c r="S6470" s="89"/>
      <c r="T6470" s="89"/>
    </row>
    <row r="6471" spans="2:20" s="86" customFormat="1" ht="10.199999999999999">
      <c r="B6471" s="87"/>
      <c r="C6471" s="87"/>
      <c r="R6471" s="89"/>
      <c r="S6471" s="89"/>
      <c r="T6471" s="89"/>
    </row>
    <row r="6472" spans="2:20" s="86" customFormat="1" ht="10.199999999999999">
      <c r="B6472" s="87"/>
      <c r="C6472" s="87"/>
      <c r="R6472" s="89"/>
      <c r="S6472" s="89"/>
      <c r="T6472" s="89"/>
    </row>
    <row r="6473" spans="2:20" s="86" customFormat="1" ht="10.199999999999999">
      <c r="B6473" s="87"/>
      <c r="C6473" s="87"/>
      <c r="R6473" s="89"/>
      <c r="S6473" s="89"/>
      <c r="T6473" s="89"/>
    </row>
    <row r="6474" spans="2:20" s="86" customFormat="1" ht="10.199999999999999">
      <c r="B6474" s="87"/>
      <c r="C6474" s="87"/>
      <c r="R6474" s="89"/>
      <c r="S6474" s="89"/>
      <c r="T6474" s="89"/>
    </row>
    <row r="6475" spans="2:20" s="86" customFormat="1" ht="10.199999999999999">
      <c r="B6475" s="87"/>
      <c r="C6475" s="87"/>
      <c r="R6475" s="89"/>
      <c r="S6475" s="89"/>
      <c r="T6475" s="89"/>
    </row>
    <row r="6476" spans="2:20" s="86" customFormat="1" ht="10.199999999999999">
      <c r="B6476" s="87"/>
      <c r="C6476" s="87"/>
      <c r="R6476" s="89"/>
      <c r="S6476" s="89"/>
      <c r="T6476" s="89"/>
    </row>
    <row r="6477" spans="2:20" s="86" customFormat="1" ht="10.199999999999999">
      <c r="B6477" s="87"/>
      <c r="C6477" s="87"/>
      <c r="R6477" s="89"/>
      <c r="S6477" s="89"/>
      <c r="T6477" s="89"/>
    </row>
    <row r="6478" spans="2:20" s="86" customFormat="1" ht="10.199999999999999">
      <c r="B6478" s="87"/>
      <c r="C6478" s="87"/>
      <c r="R6478" s="89"/>
      <c r="S6478" s="89"/>
      <c r="T6478" s="89"/>
    </row>
    <row r="6479" spans="2:20" s="86" customFormat="1" ht="10.199999999999999">
      <c r="B6479" s="87"/>
      <c r="C6479" s="87"/>
      <c r="R6479" s="89"/>
      <c r="S6479" s="89"/>
      <c r="T6479" s="89"/>
    </row>
    <row r="6480" spans="2:20" s="86" customFormat="1" ht="10.199999999999999">
      <c r="B6480" s="87"/>
      <c r="C6480" s="87"/>
      <c r="R6480" s="89"/>
      <c r="S6480" s="89"/>
      <c r="T6480" s="89"/>
    </row>
    <row r="6481" spans="2:20" s="86" customFormat="1" ht="10.199999999999999">
      <c r="B6481" s="87"/>
      <c r="C6481" s="87"/>
      <c r="R6481" s="89"/>
      <c r="S6481" s="89"/>
      <c r="T6481" s="89"/>
    </row>
    <row r="6482" spans="2:20" s="86" customFormat="1" ht="10.199999999999999">
      <c r="B6482" s="87"/>
      <c r="C6482" s="87"/>
      <c r="R6482" s="89"/>
      <c r="S6482" s="89"/>
      <c r="T6482" s="89"/>
    </row>
    <row r="6483" spans="2:20" s="86" customFormat="1" ht="10.199999999999999">
      <c r="B6483" s="87"/>
      <c r="C6483" s="87"/>
      <c r="R6483" s="89"/>
      <c r="S6483" s="89"/>
      <c r="T6483" s="89"/>
    </row>
    <row r="6484" spans="2:20" s="86" customFormat="1" ht="10.199999999999999">
      <c r="B6484" s="87"/>
      <c r="C6484" s="87"/>
      <c r="R6484" s="89"/>
      <c r="S6484" s="89"/>
      <c r="T6484" s="89"/>
    </row>
    <row r="6485" spans="2:20" s="86" customFormat="1" ht="10.199999999999999">
      <c r="B6485" s="87"/>
      <c r="C6485" s="87"/>
      <c r="R6485" s="89"/>
      <c r="S6485" s="89"/>
      <c r="T6485" s="89"/>
    </row>
    <row r="6486" spans="2:20" s="86" customFormat="1" ht="10.199999999999999">
      <c r="B6486" s="87"/>
      <c r="C6486" s="87"/>
      <c r="R6486" s="89"/>
      <c r="S6486" s="89"/>
      <c r="T6486" s="89"/>
    </row>
    <row r="6487" spans="2:20" s="86" customFormat="1" ht="10.199999999999999">
      <c r="B6487" s="87"/>
      <c r="C6487" s="87"/>
      <c r="R6487" s="89"/>
      <c r="S6487" s="89"/>
      <c r="T6487" s="89"/>
    </row>
    <row r="6488" spans="2:20" s="86" customFormat="1" ht="10.199999999999999">
      <c r="B6488" s="87"/>
      <c r="C6488" s="87"/>
      <c r="R6488" s="89"/>
      <c r="S6488" s="89"/>
      <c r="T6488" s="89"/>
    </row>
    <row r="6489" spans="2:20" s="86" customFormat="1" ht="10.199999999999999">
      <c r="B6489" s="87"/>
      <c r="C6489" s="87"/>
      <c r="R6489" s="89"/>
      <c r="S6489" s="89"/>
      <c r="T6489" s="89"/>
    </row>
    <row r="6490" spans="2:20" s="86" customFormat="1" ht="10.199999999999999">
      <c r="B6490" s="87"/>
      <c r="C6490" s="87"/>
      <c r="R6490" s="89"/>
      <c r="S6490" s="89"/>
      <c r="T6490" s="89"/>
    </row>
    <row r="6491" spans="2:20" s="86" customFormat="1" ht="10.199999999999999">
      <c r="B6491" s="87"/>
      <c r="C6491" s="87"/>
      <c r="R6491" s="89"/>
      <c r="S6491" s="89"/>
      <c r="T6491" s="89"/>
    </row>
    <row r="6492" spans="2:20" s="86" customFormat="1" ht="10.199999999999999">
      <c r="B6492" s="87"/>
      <c r="C6492" s="87"/>
      <c r="R6492" s="89"/>
      <c r="S6492" s="89"/>
      <c r="T6492" s="89"/>
    </row>
    <row r="6493" spans="2:20" s="86" customFormat="1" ht="10.199999999999999">
      <c r="B6493" s="87"/>
      <c r="C6493" s="87"/>
      <c r="R6493" s="89"/>
      <c r="S6493" s="89"/>
      <c r="T6493" s="89"/>
    </row>
    <row r="6494" spans="2:20" s="86" customFormat="1" ht="10.199999999999999">
      <c r="B6494" s="87"/>
      <c r="C6494" s="87"/>
      <c r="R6494" s="89"/>
      <c r="S6494" s="89"/>
      <c r="T6494" s="89"/>
    </row>
    <row r="6495" spans="2:20" s="86" customFormat="1" ht="10.199999999999999">
      <c r="B6495" s="87"/>
      <c r="C6495" s="87"/>
      <c r="R6495" s="89"/>
      <c r="S6495" s="89"/>
      <c r="T6495" s="89"/>
    </row>
    <row r="6496" spans="2:20" s="86" customFormat="1" ht="10.199999999999999">
      <c r="B6496" s="87"/>
      <c r="C6496" s="87"/>
      <c r="R6496" s="89"/>
      <c r="S6496" s="89"/>
      <c r="T6496" s="89"/>
    </row>
    <row r="6497" spans="2:20" s="86" customFormat="1" ht="10.199999999999999">
      <c r="B6497" s="87"/>
      <c r="C6497" s="87"/>
      <c r="R6497" s="89"/>
      <c r="S6497" s="89"/>
      <c r="T6497" s="89"/>
    </row>
    <row r="6498" spans="2:20" s="86" customFormat="1" ht="10.199999999999999">
      <c r="B6498" s="87"/>
      <c r="C6498" s="87"/>
      <c r="R6498" s="89"/>
      <c r="S6498" s="89"/>
      <c r="T6498" s="89"/>
    </row>
    <row r="6499" spans="2:20" s="86" customFormat="1" ht="10.199999999999999">
      <c r="B6499" s="87"/>
      <c r="C6499" s="87"/>
      <c r="R6499" s="89"/>
      <c r="S6499" s="89"/>
      <c r="T6499" s="89"/>
    </row>
    <row r="6500" spans="2:20" s="86" customFormat="1" ht="10.199999999999999">
      <c r="B6500" s="87"/>
      <c r="C6500" s="87"/>
      <c r="R6500" s="89"/>
      <c r="S6500" s="89"/>
      <c r="T6500" s="89"/>
    </row>
    <row r="6501" spans="2:20" s="86" customFormat="1" ht="10.199999999999999">
      <c r="B6501" s="87"/>
      <c r="C6501" s="87"/>
      <c r="R6501" s="89"/>
      <c r="S6501" s="89"/>
      <c r="T6501" s="89"/>
    </row>
    <row r="6502" spans="2:20" s="86" customFormat="1" ht="10.199999999999999">
      <c r="B6502" s="87"/>
      <c r="C6502" s="87"/>
      <c r="R6502" s="89"/>
      <c r="S6502" s="89"/>
      <c r="T6502" s="89"/>
    </row>
    <row r="6503" spans="2:20" s="86" customFormat="1" ht="10.199999999999999">
      <c r="B6503" s="87"/>
      <c r="C6503" s="87"/>
      <c r="R6503" s="89"/>
      <c r="S6503" s="89"/>
      <c r="T6503" s="89"/>
    </row>
    <row r="6504" spans="2:20" s="86" customFormat="1" ht="10.199999999999999">
      <c r="B6504" s="87"/>
      <c r="C6504" s="87"/>
      <c r="R6504" s="89"/>
      <c r="S6504" s="89"/>
      <c r="T6504" s="89"/>
    </row>
    <row r="6505" spans="2:20" s="86" customFormat="1" ht="10.199999999999999">
      <c r="B6505" s="87"/>
      <c r="C6505" s="87"/>
      <c r="R6505" s="89"/>
      <c r="S6505" s="89"/>
      <c r="T6505" s="89"/>
    </row>
    <row r="6506" spans="2:20" s="86" customFormat="1" ht="10.199999999999999">
      <c r="B6506" s="87"/>
      <c r="C6506" s="87"/>
      <c r="R6506" s="89"/>
      <c r="S6506" s="89"/>
      <c r="T6506" s="89"/>
    </row>
    <row r="6507" spans="2:20" s="86" customFormat="1" ht="10.199999999999999">
      <c r="B6507" s="87"/>
      <c r="C6507" s="87"/>
      <c r="R6507" s="89"/>
      <c r="S6507" s="89"/>
      <c r="T6507" s="89"/>
    </row>
    <row r="6508" spans="2:20" s="86" customFormat="1" ht="10.199999999999999">
      <c r="B6508" s="87"/>
      <c r="C6508" s="87"/>
      <c r="R6508" s="89"/>
      <c r="S6508" s="89"/>
      <c r="T6508" s="89"/>
    </row>
    <row r="6509" spans="2:20" s="86" customFormat="1" ht="10.199999999999999">
      <c r="B6509" s="87"/>
      <c r="C6509" s="87"/>
      <c r="R6509" s="89"/>
      <c r="S6509" s="89"/>
      <c r="T6509" s="89"/>
    </row>
    <row r="6510" spans="2:20" s="86" customFormat="1" ht="10.199999999999999">
      <c r="B6510" s="87"/>
      <c r="C6510" s="87"/>
      <c r="R6510" s="89"/>
      <c r="S6510" s="89"/>
      <c r="T6510" s="89"/>
    </row>
    <row r="6511" spans="2:20" s="86" customFormat="1" ht="10.199999999999999">
      <c r="B6511" s="87"/>
      <c r="C6511" s="87"/>
      <c r="R6511" s="89"/>
      <c r="S6511" s="89"/>
      <c r="T6511" s="89"/>
    </row>
    <row r="6512" spans="2:20" s="86" customFormat="1" ht="10.199999999999999">
      <c r="B6512" s="87"/>
      <c r="C6512" s="87"/>
      <c r="R6512" s="89"/>
      <c r="S6512" s="89"/>
      <c r="T6512" s="89"/>
    </row>
    <row r="6513" spans="2:20" s="86" customFormat="1" ht="10.199999999999999">
      <c r="B6513" s="87"/>
      <c r="C6513" s="87"/>
      <c r="R6513" s="89"/>
      <c r="S6513" s="89"/>
      <c r="T6513" s="89"/>
    </row>
    <row r="6514" spans="2:20" s="86" customFormat="1" ht="10.199999999999999">
      <c r="B6514" s="87"/>
      <c r="C6514" s="87"/>
      <c r="R6514" s="89"/>
      <c r="S6514" s="89"/>
      <c r="T6514" s="89"/>
    </row>
    <row r="6515" spans="2:20" s="86" customFormat="1" ht="10.199999999999999">
      <c r="B6515" s="87"/>
      <c r="C6515" s="87"/>
      <c r="R6515" s="89"/>
      <c r="S6515" s="89"/>
      <c r="T6515" s="89"/>
    </row>
    <row r="6516" spans="2:20" s="86" customFormat="1" ht="10.199999999999999">
      <c r="B6516" s="87"/>
      <c r="C6516" s="87"/>
      <c r="R6516" s="89"/>
      <c r="S6516" s="89"/>
      <c r="T6516" s="89"/>
    </row>
    <row r="6517" spans="2:20" s="86" customFormat="1" ht="10.199999999999999">
      <c r="B6517" s="87"/>
      <c r="C6517" s="87"/>
      <c r="R6517" s="89"/>
      <c r="S6517" s="89"/>
      <c r="T6517" s="89"/>
    </row>
    <row r="6518" spans="2:20" s="86" customFormat="1" ht="10.199999999999999">
      <c r="B6518" s="87"/>
      <c r="C6518" s="87"/>
      <c r="R6518" s="89"/>
      <c r="S6518" s="89"/>
      <c r="T6518" s="89"/>
    </row>
    <row r="6519" spans="2:20" s="86" customFormat="1" ht="10.199999999999999">
      <c r="B6519" s="87"/>
      <c r="C6519" s="87"/>
      <c r="R6519" s="89"/>
      <c r="S6519" s="89"/>
      <c r="T6519" s="89"/>
    </row>
    <row r="6520" spans="2:20" s="86" customFormat="1" ht="10.199999999999999">
      <c r="B6520" s="87"/>
      <c r="C6520" s="87"/>
      <c r="R6520" s="89"/>
      <c r="S6520" s="89"/>
      <c r="T6520" s="89"/>
    </row>
    <row r="6521" spans="2:20" s="86" customFormat="1" ht="10.199999999999999">
      <c r="B6521" s="87"/>
      <c r="C6521" s="87"/>
      <c r="R6521" s="89"/>
      <c r="S6521" s="89"/>
      <c r="T6521" s="89"/>
    </row>
    <row r="6522" spans="2:20" s="86" customFormat="1" ht="10.199999999999999">
      <c r="B6522" s="87"/>
      <c r="C6522" s="87"/>
      <c r="R6522" s="89"/>
      <c r="S6522" s="89"/>
      <c r="T6522" s="89"/>
    </row>
    <row r="6523" spans="2:20" s="86" customFormat="1" ht="10.199999999999999">
      <c r="B6523" s="87"/>
      <c r="C6523" s="87"/>
      <c r="R6523" s="89"/>
      <c r="S6523" s="89"/>
      <c r="T6523" s="89"/>
    </row>
    <row r="6524" spans="2:20" s="86" customFormat="1" ht="10.199999999999999">
      <c r="B6524" s="87"/>
      <c r="C6524" s="87"/>
      <c r="R6524" s="89"/>
      <c r="S6524" s="89"/>
      <c r="T6524" s="89"/>
    </row>
    <row r="6525" spans="2:20" s="86" customFormat="1" ht="10.199999999999999">
      <c r="B6525" s="87"/>
      <c r="C6525" s="87"/>
      <c r="R6525" s="89"/>
      <c r="S6525" s="89"/>
      <c r="T6525" s="89"/>
    </row>
    <row r="6526" spans="2:20" s="86" customFormat="1" ht="10.199999999999999">
      <c r="B6526" s="87"/>
      <c r="C6526" s="87"/>
      <c r="R6526" s="89"/>
      <c r="S6526" s="89"/>
      <c r="T6526" s="89"/>
    </row>
    <row r="6527" spans="2:20" s="86" customFormat="1" ht="10.199999999999999">
      <c r="B6527" s="87"/>
      <c r="C6527" s="87"/>
      <c r="R6527" s="89"/>
      <c r="S6527" s="89"/>
      <c r="T6527" s="89"/>
    </row>
    <row r="6528" spans="2:20" s="86" customFormat="1" ht="10.199999999999999">
      <c r="B6528" s="87"/>
      <c r="C6528" s="87"/>
      <c r="R6528" s="89"/>
      <c r="S6528" s="89"/>
      <c r="T6528" s="89"/>
    </row>
    <row r="6529" spans="2:20" s="86" customFormat="1" ht="10.199999999999999">
      <c r="B6529" s="87"/>
      <c r="C6529" s="87"/>
      <c r="R6529" s="89"/>
      <c r="S6529" s="89"/>
      <c r="T6529" s="89"/>
    </row>
    <row r="6530" spans="2:20" s="86" customFormat="1" ht="10.199999999999999">
      <c r="B6530" s="87"/>
      <c r="C6530" s="87"/>
      <c r="R6530" s="89"/>
      <c r="S6530" s="89"/>
      <c r="T6530" s="89"/>
    </row>
    <row r="6531" spans="2:20" s="86" customFormat="1" ht="10.199999999999999">
      <c r="B6531" s="87"/>
      <c r="C6531" s="87"/>
      <c r="R6531" s="89"/>
      <c r="S6531" s="89"/>
      <c r="T6531" s="89"/>
    </row>
    <row r="6532" spans="2:20" s="86" customFormat="1" ht="10.199999999999999">
      <c r="B6532" s="87"/>
      <c r="C6532" s="87"/>
      <c r="R6532" s="89"/>
      <c r="S6532" s="89"/>
      <c r="T6532" s="89"/>
    </row>
    <row r="6533" spans="2:20" s="86" customFormat="1" ht="10.199999999999999">
      <c r="B6533" s="87"/>
      <c r="C6533" s="87"/>
      <c r="R6533" s="89"/>
      <c r="S6533" s="89"/>
      <c r="T6533" s="89"/>
    </row>
    <row r="6534" spans="2:20" s="86" customFormat="1" ht="10.199999999999999">
      <c r="B6534" s="87"/>
      <c r="C6534" s="87"/>
      <c r="R6534" s="89"/>
      <c r="S6534" s="89"/>
      <c r="T6534" s="89"/>
    </row>
    <row r="6535" spans="2:20" s="86" customFormat="1" ht="10.199999999999999">
      <c r="B6535" s="87"/>
      <c r="C6535" s="87"/>
      <c r="R6535" s="89"/>
      <c r="S6535" s="89"/>
      <c r="T6535" s="89"/>
    </row>
    <row r="6536" spans="2:20" s="86" customFormat="1" ht="10.199999999999999">
      <c r="B6536" s="87"/>
      <c r="C6536" s="87"/>
      <c r="R6536" s="89"/>
      <c r="S6536" s="89"/>
      <c r="T6536" s="89"/>
    </row>
    <row r="6537" spans="2:20" s="86" customFormat="1" ht="10.199999999999999">
      <c r="B6537" s="87"/>
      <c r="C6537" s="87"/>
      <c r="R6537" s="89"/>
      <c r="S6537" s="89"/>
      <c r="T6537" s="89"/>
    </row>
    <row r="6538" spans="2:20" s="86" customFormat="1" ht="10.199999999999999">
      <c r="B6538" s="87"/>
      <c r="C6538" s="87"/>
      <c r="R6538" s="89"/>
      <c r="S6538" s="89"/>
      <c r="T6538" s="89"/>
    </row>
    <row r="6539" spans="2:20" s="86" customFormat="1" ht="10.199999999999999">
      <c r="B6539" s="87"/>
      <c r="C6539" s="87"/>
      <c r="R6539" s="89"/>
      <c r="S6539" s="89"/>
      <c r="T6539" s="89"/>
    </row>
    <row r="6540" spans="2:20" s="86" customFormat="1" ht="10.199999999999999">
      <c r="B6540" s="87"/>
      <c r="C6540" s="87"/>
      <c r="R6540" s="89"/>
      <c r="S6540" s="89"/>
      <c r="T6540" s="89"/>
    </row>
    <row r="6541" spans="2:20" s="86" customFormat="1" ht="10.199999999999999">
      <c r="B6541" s="87"/>
      <c r="C6541" s="87"/>
      <c r="R6541" s="89"/>
      <c r="S6541" s="89"/>
      <c r="T6541" s="89"/>
    </row>
    <row r="6542" spans="2:20" s="86" customFormat="1" ht="10.199999999999999">
      <c r="B6542" s="87"/>
      <c r="C6542" s="87"/>
      <c r="R6542" s="89"/>
      <c r="S6542" s="89"/>
      <c r="T6542" s="89"/>
    </row>
    <row r="6543" spans="2:20" s="86" customFormat="1" ht="10.199999999999999">
      <c r="B6543" s="87"/>
      <c r="C6543" s="87"/>
      <c r="R6543" s="89"/>
      <c r="S6543" s="89"/>
      <c r="T6543" s="89"/>
    </row>
    <row r="6544" spans="2:20" s="86" customFormat="1" ht="10.199999999999999">
      <c r="B6544" s="87"/>
      <c r="C6544" s="87"/>
      <c r="R6544" s="89"/>
      <c r="S6544" s="89"/>
      <c r="T6544" s="89"/>
    </row>
    <row r="6545" spans="2:20" s="86" customFormat="1" ht="10.199999999999999">
      <c r="B6545" s="87"/>
      <c r="C6545" s="87"/>
      <c r="R6545" s="89"/>
      <c r="S6545" s="89"/>
      <c r="T6545" s="89"/>
    </row>
    <row r="6546" spans="2:20" s="86" customFormat="1" ht="10.199999999999999">
      <c r="B6546" s="87"/>
      <c r="C6546" s="87"/>
      <c r="R6546" s="89"/>
      <c r="S6546" s="89"/>
      <c r="T6546" s="89"/>
    </row>
    <row r="6547" spans="2:20" s="86" customFormat="1" ht="10.199999999999999">
      <c r="B6547" s="87"/>
      <c r="C6547" s="87"/>
      <c r="R6547" s="89"/>
      <c r="S6547" s="89"/>
      <c r="T6547" s="89"/>
    </row>
    <row r="6548" spans="2:20" s="86" customFormat="1" ht="10.199999999999999">
      <c r="B6548" s="87"/>
      <c r="C6548" s="87"/>
      <c r="R6548" s="89"/>
      <c r="S6548" s="89"/>
      <c r="T6548" s="89"/>
    </row>
    <row r="6549" spans="2:20" s="86" customFormat="1" ht="10.199999999999999">
      <c r="B6549" s="87"/>
      <c r="C6549" s="87"/>
      <c r="R6549" s="89"/>
      <c r="S6549" s="89"/>
      <c r="T6549" s="89"/>
    </row>
    <row r="6550" spans="2:20" s="86" customFormat="1" ht="10.199999999999999">
      <c r="B6550" s="87"/>
      <c r="C6550" s="87"/>
      <c r="R6550" s="89"/>
      <c r="S6550" s="89"/>
      <c r="T6550" s="89"/>
    </row>
    <row r="6551" spans="2:20" s="86" customFormat="1" ht="10.199999999999999">
      <c r="B6551" s="87"/>
      <c r="C6551" s="87"/>
      <c r="R6551" s="89"/>
      <c r="S6551" s="89"/>
      <c r="T6551" s="89"/>
    </row>
    <row r="6552" spans="2:20" s="86" customFormat="1" ht="10.199999999999999">
      <c r="B6552" s="87"/>
      <c r="C6552" s="87"/>
      <c r="R6552" s="89"/>
      <c r="S6552" s="89"/>
      <c r="T6552" s="89"/>
    </row>
    <row r="6553" spans="2:20" s="86" customFormat="1" ht="10.199999999999999">
      <c r="B6553" s="87"/>
      <c r="C6553" s="87"/>
      <c r="R6553" s="89"/>
      <c r="S6553" s="89"/>
      <c r="T6553" s="89"/>
    </row>
    <row r="6554" spans="2:20" s="86" customFormat="1" ht="10.199999999999999">
      <c r="B6554" s="87"/>
      <c r="C6554" s="87"/>
      <c r="R6554" s="89"/>
      <c r="S6554" s="89"/>
      <c r="T6554" s="89"/>
    </row>
    <row r="6555" spans="2:20" s="86" customFormat="1" ht="10.199999999999999">
      <c r="B6555" s="87"/>
      <c r="C6555" s="87"/>
      <c r="R6555" s="89"/>
      <c r="S6555" s="89"/>
      <c r="T6555" s="89"/>
    </row>
    <row r="6556" spans="2:20" s="86" customFormat="1" ht="10.199999999999999">
      <c r="B6556" s="87"/>
      <c r="C6556" s="87"/>
      <c r="R6556" s="89"/>
      <c r="S6556" s="89"/>
      <c r="T6556" s="89"/>
    </row>
    <row r="6557" spans="2:20" s="86" customFormat="1" ht="10.199999999999999">
      <c r="B6557" s="87"/>
      <c r="C6557" s="87"/>
      <c r="R6557" s="89"/>
      <c r="S6557" s="89"/>
      <c r="T6557" s="89"/>
    </row>
    <row r="6558" spans="2:20" s="86" customFormat="1" ht="10.199999999999999">
      <c r="B6558" s="87"/>
      <c r="C6558" s="87"/>
      <c r="R6558" s="89"/>
      <c r="S6558" s="89"/>
      <c r="T6558" s="89"/>
    </row>
    <row r="6559" spans="2:20" s="86" customFormat="1" ht="10.199999999999999">
      <c r="B6559" s="87"/>
      <c r="C6559" s="87"/>
      <c r="R6559" s="89"/>
      <c r="S6559" s="89"/>
      <c r="T6559" s="89"/>
    </row>
    <row r="6560" spans="2:20" s="86" customFormat="1" ht="10.199999999999999">
      <c r="B6560" s="87"/>
      <c r="C6560" s="87"/>
      <c r="R6560" s="89"/>
      <c r="S6560" s="89"/>
      <c r="T6560" s="89"/>
    </row>
    <row r="6561" spans="2:20" s="86" customFormat="1" ht="10.199999999999999">
      <c r="B6561" s="87"/>
      <c r="C6561" s="87"/>
      <c r="R6561" s="89"/>
      <c r="S6561" s="89"/>
      <c r="T6561" s="89"/>
    </row>
    <row r="6562" spans="2:20" s="86" customFormat="1" ht="10.199999999999999">
      <c r="B6562" s="87"/>
      <c r="C6562" s="87"/>
      <c r="R6562" s="89"/>
      <c r="S6562" s="89"/>
      <c r="T6562" s="89"/>
    </row>
    <row r="6563" spans="2:20" s="86" customFormat="1" ht="10.199999999999999">
      <c r="B6563" s="87"/>
      <c r="C6563" s="87"/>
      <c r="R6563" s="89"/>
      <c r="S6563" s="89"/>
      <c r="T6563" s="89"/>
    </row>
    <row r="6564" spans="2:20" s="86" customFormat="1" ht="10.199999999999999">
      <c r="B6564" s="87"/>
      <c r="C6564" s="87"/>
      <c r="R6564" s="89"/>
      <c r="S6564" s="89"/>
      <c r="T6564" s="89"/>
    </row>
    <row r="6565" spans="2:20" s="86" customFormat="1" ht="10.199999999999999">
      <c r="B6565" s="87"/>
      <c r="C6565" s="87"/>
      <c r="R6565" s="89"/>
      <c r="S6565" s="89"/>
      <c r="T6565" s="89"/>
    </row>
    <row r="6566" spans="2:20" s="86" customFormat="1" ht="10.199999999999999">
      <c r="B6566" s="87"/>
      <c r="C6566" s="87"/>
      <c r="R6566" s="89"/>
      <c r="S6566" s="89"/>
      <c r="T6566" s="89"/>
    </row>
    <row r="6567" spans="2:20" s="86" customFormat="1" ht="10.199999999999999">
      <c r="B6567" s="87"/>
      <c r="C6567" s="87"/>
      <c r="R6567" s="89"/>
      <c r="S6567" s="89"/>
      <c r="T6567" s="89"/>
    </row>
    <row r="6568" spans="2:20" s="86" customFormat="1" ht="10.199999999999999">
      <c r="B6568" s="87"/>
      <c r="C6568" s="87"/>
      <c r="R6568" s="89"/>
      <c r="S6568" s="89"/>
      <c r="T6568" s="89"/>
    </row>
    <row r="6569" spans="2:20" s="86" customFormat="1" ht="10.199999999999999">
      <c r="B6569" s="87"/>
      <c r="C6569" s="87"/>
      <c r="R6569" s="89"/>
      <c r="S6569" s="89"/>
      <c r="T6569" s="89"/>
    </row>
    <row r="6570" spans="2:20" s="86" customFormat="1" ht="10.199999999999999">
      <c r="B6570" s="87"/>
      <c r="C6570" s="87"/>
      <c r="R6570" s="89"/>
      <c r="S6570" s="89"/>
      <c r="T6570" s="89"/>
    </row>
    <row r="6571" spans="2:20" s="86" customFormat="1" ht="10.199999999999999">
      <c r="B6571" s="87"/>
      <c r="C6571" s="87"/>
      <c r="R6571" s="89"/>
      <c r="S6571" s="89"/>
      <c r="T6571" s="89"/>
    </row>
    <row r="6572" spans="2:20" s="86" customFormat="1" ht="10.199999999999999">
      <c r="B6572" s="87"/>
      <c r="C6572" s="87"/>
      <c r="R6572" s="89"/>
      <c r="S6572" s="89"/>
      <c r="T6572" s="89"/>
    </row>
    <row r="6573" spans="2:20" s="86" customFormat="1" ht="10.199999999999999">
      <c r="B6573" s="87"/>
      <c r="C6573" s="87"/>
      <c r="R6573" s="89"/>
      <c r="S6573" s="89"/>
      <c r="T6573" s="89"/>
    </row>
    <row r="6574" spans="2:20" s="86" customFormat="1" ht="10.199999999999999">
      <c r="B6574" s="87"/>
      <c r="C6574" s="87"/>
      <c r="R6574" s="89"/>
      <c r="S6574" s="89"/>
      <c r="T6574" s="89"/>
    </row>
    <row r="6575" spans="2:20" s="86" customFormat="1" ht="10.199999999999999">
      <c r="B6575" s="87"/>
      <c r="C6575" s="87"/>
      <c r="R6575" s="89"/>
      <c r="S6575" s="89"/>
      <c r="T6575" s="89"/>
    </row>
    <row r="6576" spans="2:20" s="86" customFormat="1" ht="10.199999999999999">
      <c r="B6576" s="87"/>
      <c r="C6576" s="87"/>
      <c r="R6576" s="89"/>
      <c r="S6576" s="89"/>
      <c r="T6576" s="89"/>
    </row>
    <row r="6577" spans="2:20" s="86" customFormat="1" ht="10.199999999999999">
      <c r="B6577" s="87"/>
      <c r="C6577" s="87"/>
      <c r="R6577" s="89"/>
      <c r="S6577" s="89"/>
      <c r="T6577" s="89"/>
    </row>
    <row r="6578" spans="2:20" s="86" customFormat="1" ht="10.199999999999999">
      <c r="B6578" s="87"/>
      <c r="C6578" s="87"/>
      <c r="R6578" s="89"/>
      <c r="S6578" s="89"/>
      <c r="T6578" s="89"/>
    </row>
    <row r="6579" spans="2:20" s="86" customFormat="1" ht="10.199999999999999">
      <c r="B6579" s="87"/>
      <c r="C6579" s="87"/>
      <c r="R6579" s="89"/>
      <c r="S6579" s="89"/>
      <c r="T6579" s="89"/>
    </row>
    <row r="6580" spans="2:20" s="86" customFormat="1" ht="10.199999999999999">
      <c r="B6580" s="87"/>
      <c r="C6580" s="87"/>
      <c r="R6580" s="89"/>
      <c r="S6580" s="89"/>
      <c r="T6580" s="89"/>
    </row>
    <row r="6581" spans="2:20" s="86" customFormat="1" ht="10.199999999999999">
      <c r="B6581" s="87"/>
      <c r="C6581" s="87"/>
      <c r="R6581" s="89"/>
      <c r="S6581" s="89"/>
      <c r="T6581" s="89"/>
    </row>
    <row r="6582" spans="2:20" s="86" customFormat="1" ht="10.199999999999999">
      <c r="B6582" s="87"/>
      <c r="C6582" s="87"/>
      <c r="R6582" s="89"/>
      <c r="S6582" s="89"/>
      <c r="T6582" s="89"/>
    </row>
    <row r="6583" spans="2:20" s="86" customFormat="1" ht="10.199999999999999">
      <c r="B6583" s="87"/>
      <c r="C6583" s="87"/>
      <c r="R6583" s="89"/>
      <c r="S6583" s="89"/>
      <c r="T6583" s="89"/>
    </row>
    <row r="6584" spans="2:20" s="86" customFormat="1" ht="10.199999999999999">
      <c r="B6584" s="87"/>
      <c r="C6584" s="87"/>
      <c r="R6584" s="89"/>
      <c r="S6584" s="89"/>
      <c r="T6584" s="89"/>
    </row>
    <row r="6585" spans="2:20" s="86" customFormat="1" ht="10.199999999999999">
      <c r="B6585" s="87"/>
      <c r="C6585" s="87"/>
      <c r="R6585" s="89"/>
      <c r="S6585" s="89"/>
      <c r="T6585" s="89"/>
    </row>
    <row r="6586" spans="2:20" s="86" customFormat="1" ht="10.199999999999999">
      <c r="B6586" s="87"/>
      <c r="C6586" s="87"/>
      <c r="R6586" s="89"/>
      <c r="S6586" s="89"/>
      <c r="T6586" s="89"/>
    </row>
    <row r="6587" spans="2:20" s="86" customFormat="1" ht="10.199999999999999">
      <c r="B6587" s="87"/>
      <c r="C6587" s="87"/>
      <c r="R6587" s="89"/>
      <c r="S6587" s="89"/>
      <c r="T6587" s="89"/>
    </row>
    <row r="6588" spans="2:20" s="86" customFormat="1" ht="10.199999999999999">
      <c r="B6588" s="87"/>
      <c r="C6588" s="87"/>
      <c r="R6588" s="89"/>
      <c r="S6588" s="89"/>
      <c r="T6588" s="89"/>
    </row>
    <row r="6589" spans="2:20" s="86" customFormat="1" ht="10.199999999999999">
      <c r="B6589" s="87"/>
      <c r="C6589" s="87"/>
      <c r="R6589" s="89"/>
      <c r="S6589" s="89"/>
      <c r="T6589" s="89"/>
    </row>
    <row r="6590" spans="2:20" s="86" customFormat="1" ht="10.199999999999999">
      <c r="B6590" s="87"/>
      <c r="C6590" s="87"/>
      <c r="R6590" s="89"/>
      <c r="S6590" s="89"/>
      <c r="T6590" s="89"/>
    </row>
    <row r="6591" spans="2:20" s="86" customFormat="1" ht="10.199999999999999">
      <c r="B6591" s="87"/>
      <c r="C6591" s="87"/>
      <c r="R6591" s="89"/>
      <c r="S6591" s="89"/>
      <c r="T6591" s="89"/>
    </row>
    <row r="6592" spans="2:20" s="86" customFormat="1" ht="10.199999999999999">
      <c r="B6592" s="87"/>
      <c r="C6592" s="87"/>
      <c r="R6592" s="89"/>
      <c r="S6592" s="89"/>
      <c r="T6592" s="89"/>
    </row>
    <row r="6593" spans="2:20" s="86" customFormat="1" ht="10.199999999999999">
      <c r="B6593" s="87"/>
      <c r="C6593" s="87"/>
      <c r="R6593" s="89"/>
      <c r="S6593" s="89"/>
      <c r="T6593" s="89"/>
    </row>
    <row r="6594" spans="2:20" s="86" customFormat="1" ht="10.199999999999999">
      <c r="B6594" s="87"/>
      <c r="C6594" s="87"/>
      <c r="R6594" s="89"/>
      <c r="S6594" s="89"/>
      <c r="T6594" s="89"/>
    </row>
    <row r="6595" spans="2:20" s="86" customFormat="1" ht="10.199999999999999">
      <c r="B6595" s="87"/>
      <c r="C6595" s="87"/>
      <c r="R6595" s="89"/>
      <c r="S6595" s="89"/>
      <c r="T6595" s="89"/>
    </row>
    <row r="6596" spans="2:20" s="86" customFormat="1" ht="10.199999999999999">
      <c r="B6596" s="87"/>
      <c r="C6596" s="87"/>
      <c r="R6596" s="89"/>
      <c r="S6596" s="89"/>
      <c r="T6596" s="89"/>
    </row>
    <row r="6597" spans="2:20" s="86" customFormat="1" ht="10.199999999999999">
      <c r="B6597" s="87"/>
      <c r="C6597" s="87"/>
      <c r="R6597" s="89"/>
      <c r="S6597" s="89"/>
      <c r="T6597" s="89"/>
    </row>
    <row r="6598" spans="2:20" s="86" customFormat="1" ht="10.199999999999999">
      <c r="B6598" s="87"/>
      <c r="C6598" s="87"/>
      <c r="R6598" s="89"/>
      <c r="S6598" s="89"/>
      <c r="T6598" s="89"/>
    </row>
    <row r="6599" spans="2:20" s="86" customFormat="1" ht="10.199999999999999">
      <c r="B6599" s="87"/>
      <c r="C6599" s="87"/>
      <c r="R6599" s="89"/>
      <c r="S6599" s="89"/>
      <c r="T6599" s="89"/>
    </row>
    <row r="6600" spans="2:20" s="86" customFormat="1" ht="10.199999999999999">
      <c r="B6600" s="87"/>
      <c r="C6600" s="87"/>
      <c r="R6600" s="89"/>
      <c r="S6600" s="89"/>
      <c r="T6600" s="89"/>
    </row>
    <row r="6601" spans="2:20" s="86" customFormat="1" ht="10.199999999999999">
      <c r="B6601" s="87"/>
      <c r="C6601" s="87"/>
      <c r="R6601" s="89"/>
      <c r="S6601" s="89"/>
      <c r="T6601" s="89"/>
    </row>
    <row r="6602" spans="2:20" s="86" customFormat="1" ht="10.199999999999999">
      <c r="B6602" s="87"/>
      <c r="C6602" s="87"/>
      <c r="R6602" s="89"/>
      <c r="S6602" s="89"/>
      <c r="T6602" s="89"/>
    </row>
    <row r="6603" spans="2:20" s="86" customFormat="1" ht="10.199999999999999">
      <c r="B6603" s="87"/>
      <c r="C6603" s="87"/>
      <c r="R6603" s="89"/>
      <c r="S6603" s="89"/>
      <c r="T6603" s="89"/>
    </row>
    <row r="6604" spans="2:20" s="86" customFormat="1" ht="10.199999999999999">
      <c r="B6604" s="87"/>
      <c r="C6604" s="87"/>
      <c r="R6604" s="89"/>
      <c r="S6604" s="89"/>
      <c r="T6604" s="89"/>
    </row>
    <row r="6605" spans="2:20" s="86" customFormat="1" ht="10.199999999999999">
      <c r="B6605" s="87"/>
      <c r="C6605" s="87"/>
      <c r="R6605" s="89"/>
      <c r="S6605" s="89"/>
      <c r="T6605" s="89"/>
    </row>
    <row r="6606" spans="2:20" s="86" customFormat="1" ht="10.199999999999999">
      <c r="B6606" s="87"/>
      <c r="C6606" s="87"/>
      <c r="R6606" s="89"/>
      <c r="S6606" s="89"/>
      <c r="T6606" s="89"/>
    </row>
    <row r="6607" spans="2:20" s="86" customFormat="1" ht="10.199999999999999">
      <c r="B6607" s="87"/>
      <c r="C6607" s="87"/>
      <c r="R6607" s="89"/>
      <c r="S6607" s="89"/>
      <c r="T6607" s="89"/>
    </row>
    <row r="6608" spans="2:20" s="86" customFormat="1" ht="10.199999999999999">
      <c r="B6608" s="87"/>
      <c r="C6608" s="87"/>
      <c r="R6608" s="89"/>
      <c r="S6608" s="89"/>
      <c r="T6608" s="89"/>
    </row>
    <row r="6609" spans="2:20" s="86" customFormat="1" ht="10.199999999999999">
      <c r="B6609" s="87"/>
      <c r="C6609" s="87"/>
      <c r="R6609" s="89"/>
      <c r="S6609" s="89"/>
      <c r="T6609" s="89"/>
    </row>
    <row r="6610" spans="2:20" s="86" customFormat="1" ht="10.199999999999999">
      <c r="B6610" s="87"/>
      <c r="C6610" s="87"/>
      <c r="R6610" s="89"/>
      <c r="S6610" s="89"/>
      <c r="T6610" s="89"/>
    </row>
    <row r="6611" spans="2:20" s="86" customFormat="1" ht="10.199999999999999">
      <c r="B6611" s="87"/>
      <c r="C6611" s="87"/>
      <c r="R6611" s="89"/>
      <c r="S6611" s="89"/>
      <c r="T6611" s="89"/>
    </row>
    <row r="6612" spans="2:20" s="86" customFormat="1" ht="10.199999999999999">
      <c r="B6612" s="87"/>
      <c r="C6612" s="87"/>
      <c r="R6612" s="89"/>
      <c r="S6612" s="89"/>
      <c r="T6612" s="89"/>
    </row>
    <row r="6613" spans="2:20" s="86" customFormat="1" ht="10.199999999999999">
      <c r="B6613" s="87"/>
      <c r="C6613" s="87"/>
      <c r="R6613" s="89"/>
      <c r="S6613" s="89"/>
      <c r="T6613" s="89"/>
    </row>
    <row r="6614" spans="2:20" s="86" customFormat="1" ht="10.199999999999999">
      <c r="B6614" s="87"/>
      <c r="C6614" s="87"/>
      <c r="R6614" s="89"/>
      <c r="S6614" s="89"/>
      <c r="T6614" s="89"/>
    </row>
    <row r="6615" spans="2:20" s="86" customFormat="1" ht="10.199999999999999">
      <c r="B6615" s="87"/>
      <c r="C6615" s="87"/>
      <c r="R6615" s="89"/>
      <c r="S6615" s="89"/>
      <c r="T6615" s="89"/>
    </row>
    <row r="6616" spans="2:20" s="86" customFormat="1" ht="10.199999999999999">
      <c r="B6616" s="87"/>
      <c r="C6616" s="87"/>
      <c r="R6616" s="89"/>
      <c r="S6616" s="89"/>
      <c r="T6616" s="89"/>
    </row>
    <row r="6617" spans="2:20" s="86" customFormat="1" ht="10.199999999999999">
      <c r="B6617" s="87"/>
      <c r="C6617" s="87"/>
      <c r="R6617" s="89"/>
      <c r="S6617" s="89"/>
      <c r="T6617" s="89"/>
    </row>
    <row r="6618" spans="2:20" s="86" customFormat="1" ht="10.199999999999999">
      <c r="B6618" s="87"/>
      <c r="C6618" s="87"/>
      <c r="R6618" s="89"/>
      <c r="S6618" s="89"/>
      <c r="T6618" s="89"/>
    </row>
    <row r="6619" spans="2:20" s="86" customFormat="1" ht="10.199999999999999">
      <c r="B6619" s="87"/>
      <c r="C6619" s="87"/>
      <c r="R6619" s="89"/>
      <c r="S6619" s="89"/>
      <c r="T6619" s="89"/>
    </row>
    <row r="6620" spans="2:20" s="86" customFormat="1" ht="10.199999999999999">
      <c r="B6620" s="87"/>
      <c r="C6620" s="87"/>
      <c r="R6620" s="89"/>
      <c r="S6620" s="89"/>
      <c r="T6620" s="89"/>
    </row>
    <row r="6621" spans="2:20" s="86" customFormat="1" ht="10.199999999999999">
      <c r="B6621" s="87"/>
      <c r="C6621" s="87"/>
      <c r="R6621" s="89"/>
      <c r="S6621" s="89"/>
      <c r="T6621" s="89"/>
    </row>
    <row r="6622" spans="2:20" s="86" customFormat="1" ht="10.199999999999999">
      <c r="B6622" s="87"/>
      <c r="C6622" s="87"/>
      <c r="R6622" s="89"/>
      <c r="S6622" s="89"/>
      <c r="T6622" s="89"/>
    </row>
    <row r="6623" spans="2:20" s="86" customFormat="1" ht="10.199999999999999">
      <c r="B6623" s="87"/>
      <c r="C6623" s="87"/>
      <c r="R6623" s="89"/>
      <c r="S6623" s="89"/>
      <c r="T6623" s="89"/>
    </row>
    <row r="6624" spans="2:20" s="86" customFormat="1" ht="10.199999999999999">
      <c r="B6624" s="87"/>
      <c r="C6624" s="87"/>
      <c r="R6624" s="89"/>
      <c r="S6624" s="89"/>
      <c r="T6624" s="89"/>
    </row>
    <row r="6625" spans="2:20" s="86" customFormat="1" ht="10.199999999999999">
      <c r="B6625" s="87"/>
      <c r="C6625" s="87"/>
      <c r="R6625" s="89"/>
      <c r="S6625" s="89"/>
      <c r="T6625" s="89"/>
    </row>
    <row r="6626" spans="2:20" s="86" customFormat="1" ht="10.199999999999999">
      <c r="B6626" s="87"/>
      <c r="C6626" s="87"/>
      <c r="R6626" s="89"/>
      <c r="S6626" s="89"/>
      <c r="T6626" s="89"/>
    </row>
    <row r="6627" spans="2:20" s="86" customFormat="1" ht="10.199999999999999">
      <c r="B6627" s="87"/>
      <c r="C6627" s="87"/>
      <c r="R6627" s="89"/>
      <c r="S6627" s="89"/>
      <c r="T6627" s="89"/>
    </row>
    <row r="6628" spans="2:20" s="86" customFormat="1" ht="10.199999999999999">
      <c r="B6628" s="87"/>
      <c r="C6628" s="87"/>
      <c r="R6628" s="89"/>
      <c r="S6628" s="89"/>
      <c r="T6628" s="89"/>
    </row>
    <row r="6629" spans="2:20" s="86" customFormat="1" ht="10.199999999999999">
      <c r="B6629" s="87"/>
      <c r="C6629" s="87"/>
      <c r="R6629" s="89"/>
      <c r="S6629" s="89"/>
      <c r="T6629" s="89"/>
    </row>
    <row r="6630" spans="2:20" s="86" customFormat="1" ht="10.199999999999999">
      <c r="B6630" s="87"/>
      <c r="C6630" s="87"/>
      <c r="R6630" s="89"/>
      <c r="S6630" s="89"/>
      <c r="T6630" s="89"/>
    </row>
    <row r="6631" spans="2:20" s="86" customFormat="1" ht="10.199999999999999">
      <c r="B6631" s="87"/>
      <c r="C6631" s="87"/>
      <c r="R6631" s="89"/>
      <c r="S6631" s="89"/>
      <c r="T6631" s="89"/>
    </row>
    <row r="6632" spans="2:20" s="86" customFormat="1" ht="10.199999999999999">
      <c r="B6632" s="87"/>
      <c r="C6632" s="87"/>
      <c r="R6632" s="89"/>
      <c r="S6632" s="89"/>
      <c r="T6632" s="89"/>
    </row>
    <row r="6633" spans="2:20" s="86" customFormat="1" ht="10.199999999999999">
      <c r="B6633" s="87"/>
      <c r="C6633" s="87"/>
      <c r="R6633" s="89"/>
      <c r="S6633" s="89"/>
      <c r="T6633" s="89"/>
    </row>
    <row r="6634" spans="2:20" s="86" customFormat="1" ht="10.199999999999999">
      <c r="B6634" s="87"/>
      <c r="C6634" s="87"/>
      <c r="R6634" s="89"/>
      <c r="S6634" s="89"/>
      <c r="T6634" s="89"/>
    </row>
    <row r="6635" spans="2:20" s="86" customFormat="1" ht="10.199999999999999">
      <c r="B6635" s="87"/>
      <c r="C6635" s="87"/>
      <c r="R6635" s="89"/>
      <c r="S6635" s="89"/>
      <c r="T6635" s="89"/>
    </row>
    <row r="6636" spans="2:20" s="86" customFormat="1" ht="10.199999999999999">
      <c r="B6636" s="87"/>
      <c r="C6636" s="87"/>
      <c r="R6636" s="89"/>
      <c r="S6636" s="89"/>
      <c r="T6636" s="89"/>
    </row>
    <row r="6637" spans="2:20" s="86" customFormat="1" ht="10.199999999999999">
      <c r="B6637" s="87"/>
      <c r="C6637" s="87"/>
      <c r="R6637" s="89"/>
      <c r="S6637" s="89"/>
      <c r="T6637" s="89"/>
    </row>
    <row r="6638" spans="2:20" s="86" customFormat="1" ht="10.199999999999999">
      <c r="B6638" s="87"/>
      <c r="C6638" s="87"/>
      <c r="R6638" s="89"/>
      <c r="S6638" s="89"/>
      <c r="T6638" s="89"/>
    </row>
    <row r="6639" spans="2:20" s="86" customFormat="1" ht="10.199999999999999">
      <c r="B6639" s="87"/>
      <c r="C6639" s="87"/>
      <c r="R6639" s="89"/>
      <c r="S6639" s="89"/>
      <c r="T6639" s="89"/>
    </row>
    <row r="6640" spans="2:20" s="86" customFormat="1" ht="10.199999999999999">
      <c r="B6640" s="87"/>
      <c r="C6640" s="87"/>
      <c r="R6640" s="89"/>
      <c r="S6640" s="89"/>
      <c r="T6640" s="89"/>
    </row>
    <row r="6641" spans="2:20" s="86" customFormat="1" ht="10.199999999999999">
      <c r="B6641" s="87"/>
      <c r="C6641" s="87"/>
      <c r="R6641" s="89"/>
      <c r="S6641" s="89"/>
      <c r="T6641" s="89"/>
    </row>
    <row r="6642" spans="2:20" s="86" customFormat="1" ht="10.199999999999999">
      <c r="B6642" s="87"/>
      <c r="C6642" s="87"/>
      <c r="R6642" s="89"/>
      <c r="S6642" s="89"/>
      <c r="T6642" s="89"/>
    </row>
    <row r="6643" spans="2:20" s="86" customFormat="1" ht="10.199999999999999">
      <c r="B6643" s="87"/>
      <c r="C6643" s="87"/>
      <c r="R6643" s="89"/>
      <c r="S6643" s="89"/>
      <c r="T6643" s="89"/>
    </row>
    <row r="6644" spans="2:20" s="86" customFormat="1" ht="10.199999999999999">
      <c r="B6644" s="87"/>
      <c r="C6644" s="87"/>
      <c r="R6644" s="89"/>
      <c r="S6644" s="89"/>
      <c r="T6644" s="89"/>
    </row>
    <row r="6645" spans="2:20" s="86" customFormat="1" ht="10.199999999999999">
      <c r="B6645" s="87"/>
      <c r="C6645" s="87"/>
      <c r="R6645" s="89"/>
      <c r="S6645" s="89"/>
      <c r="T6645" s="89"/>
    </row>
    <row r="6646" spans="2:20" s="86" customFormat="1" ht="10.199999999999999">
      <c r="B6646" s="87"/>
      <c r="C6646" s="87"/>
      <c r="R6646" s="89"/>
      <c r="S6646" s="89"/>
      <c r="T6646" s="89"/>
    </row>
    <row r="6647" spans="2:20" s="86" customFormat="1" ht="10.199999999999999">
      <c r="B6647" s="87"/>
      <c r="C6647" s="87"/>
      <c r="R6647" s="89"/>
      <c r="S6647" s="89"/>
      <c r="T6647" s="89"/>
    </row>
    <row r="6648" spans="2:20" s="86" customFormat="1" ht="10.199999999999999">
      <c r="B6648" s="87"/>
      <c r="C6648" s="87"/>
      <c r="R6648" s="89"/>
      <c r="S6648" s="89"/>
      <c r="T6648" s="89"/>
    </row>
    <row r="6649" spans="2:20" s="86" customFormat="1" ht="10.199999999999999">
      <c r="B6649" s="87"/>
      <c r="C6649" s="87"/>
      <c r="R6649" s="89"/>
      <c r="S6649" s="89"/>
      <c r="T6649" s="89"/>
    </row>
    <row r="6650" spans="2:20" s="86" customFormat="1" ht="10.199999999999999">
      <c r="B6650" s="87"/>
      <c r="C6650" s="87"/>
      <c r="R6650" s="89"/>
      <c r="S6650" s="89"/>
      <c r="T6650" s="89"/>
    </row>
    <row r="6651" spans="2:20" s="86" customFormat="1" ht="10.199999999999999">
      <c r="B6651" s="87"/>
      <c r="C6651" s="87"/>
      <c r="R6651" s="89"/>
      <c r="S6651" s="89"/>
      <c r="T6651" s="89"/>
    </row>
    <row r="6652" spans="2:20" s="86" customFormat="1" ht="10.199999999999999">
      <c r="B6652" s="87"/>
      <c r="C6652" s="87"/>
      <c r="R6652" s="89"/>
      <c r="S6652" s="89"/>
      <c r="T6652" s="89"/>
    </row>
    <row r="6653" spans="2:20" s="86" customFormat="1" ht="10.199999999999999">
      <c r="B6653" s="87"/>
      <c r="C6653" s="87"/>
      <c r="R6653" s="89"/>
      <c r="S6653" s="89"/>
      <c r="T6653" s="89"/>
    </row>
    <row r="6654" spans="2:20" s="86" customFormat="1" ht="10.199999999999999">
      <c r="B6654" s="87"/>
      <c r="C6654" s="87"/>
      <c r="R6654" s="89"/>
      <c r="S6654" s="89"/>
      <c r="T6654" s="89"/>
    </row>
    <row r="6655" spans="2:20" s="86" customFormat="1" ht="10.199999999999999">
      <c r="B6655" s="87"/>
      <c r="C6655" s="87"/>
      <c r="R6655" s="89"/>
      <c r="S6655" s="89"/>
      <c r="T6655" s="89"/>
    </row>
    <row r="6656" spans="2:20" s="86" customFormat="1" ht="10.199999999999999">
      <c r="B6656" s="87"/>
      <c r="C6656" s="87"/>
      <c r="R6656" s="89"/>
      <c r="S6656" s="89"/>
      <c r="T6656" s="89"/>
    </row>
    <row r="6657" spans="2:20" s="86" customFormat="1" ht="10.199999999999999">
      <c r="B6657" s="87"/>
      <c r="C6657" s="87"/>
      <c r="R6657" s="89"/>
      <c r="S6657" s="89"/>
      <c r="T6657" s="89"/>
    </row>
    <row r="6658" spans="2:20" s="86" customFormat="1" ht="10.199999999999999">
      <c r="B6658" s="87"/>
      <c r="C6658" s="87"/>
      <c r="R6658" s="89"/>
      <c r="S6658" s="89"/>
      <c r="T6658" s="89"/>
    </row>
    <row r="6659" spans="2:20" s="86" customFormat="1" ht="10.199999999999999">
      <c r="B6659" s="87"/>
      <c r="C6659" s="87"/>
      <c r="R6659" s="89"/>
      <c r="S6659" s="89"/>
      <c r="T6659" s="89"/>
    </row>
    <row r="6660" spans="2:20" s="86" customFormat="1" ht="10.199999999999999">
      <c r="B6660" s="87"/>
      <c r="C6660" s="87"/>
      <c r="R6660" s="89"/>
      <c r="S6660" s="89"/>
      <c r="T6660" s="89"/>
    </row>
    <row r="6661" spans="2:20" s="86" customFormat="1" ht="10.199999999999999">
      <c r="B6661" s="87"/>
      <c r="C6661" s="87"/>
      <c r="R6661" s="89"/>
      <c r="S6661" s="89"/>
      <c r="T6661" s="89"/>
    </row>
    <row r="6662" spans="2:20" s="86" customFormat="1" ht="10.199999999999999">
      <c r="B6662" s="87"/>
      <c r="C6662" s="87"/>
      <c r="R6662" s="89"/>
      <c r="S6662" s="89"/>
      <c r="T6662" s="89"/>
    </row>
    <row r="6663" spans="2:20" s="86" customFormat="1" ht="10.199999999999999">
      <c r="B6663" s="87"/>
      <c r="C6663" s="87"/>
      <c r="R6663" s="89"/>
      <c r="S6663" s="89"/>
      <c r="T6663" s="89"/>
    </row>
    <row r="6664" spans="2:20" s="86" customFormat="1" ht="10.199999999999999">
      <c r="B6664" s="87"/>
      <c r="C6664" s="87"/>
      <c r="R6664" s="89"/>
      <c r="S6664" s="89"/>
      <c r="T6664" s="89"/>
    </row>
    <row r="6665" spans="2:20" s="86" customFormat="1" ht="10.199999999999999">
      <c r="B6665" s="87"/>
      <c r="C6665" s="87"/>
      <c r="R6665" s="89"/>
      <c r="S6665" s="89"/>
      <c r="T6665" s="89"/>
    </row>
    <row r="6666" spans="2:20" s="86" customFormat="1" ht="10.199999999999999">
      <c r="B6666" s="87"/>
      <c r="C6666" s="87"/>
      <c r="R6666" s="89"/>
      <c r="S6666" s="89"/>
      <c r="T6666" s="89"/>
    </row>
    <row r="6667" spans="2:20" s="86" customFormat="1" ht="10.199999999999999">
      <c r="B6667" s="87"/>
      <c r="C6667" s="87"/>
      <c r="R6667" s="89"/>
      <c r="S6667" s="89"/>
      <c r="T6667" s="89"/>
    </row>
    <row r="6668" spans="2:20" s="86" customFormat="1" ht="10.199999999999999">
      <c r="B6668" s="87"/>
      <c r="C6668" s="87"/>
      <c r="R6668" s="89"/>
      <c r="S6668" s="89"/>
      <c r="T6668" s="89"/>
    </row>
    <row r="6669" spans="2:20" s="86" customFormat="1" ht="10.199999999999999">
      <c r="B6669" s="87"/>
      <c r="C6669" s="87"/>
      <c r="R6669" s="89"/>
      <c r="S6669" s="89"/>
      <c r="T6669" s="89"/>
    </row>
    <row r="6670" spans="2:20" s="86" customFormat="1" ht="10.199999999999999">
      <c r="B6670" s="87"/>
      <c r="C6670" s="87"/>
      <c r="R6670" s="89"/>
      <c r="S6670" s="89"/>
      <c r="T6670" s="89"/>
    </row>
    <row r="6671" spans="2:20" s="86" customFormat="1" ht="10.199999999999999">
      <c r="B6671" s="87"/>
      <c r="C6671" s="87"/>
      <c r="R6671" s="89"/>
      <c r="S6671" s="89"/>
      <c r="T6671" s="89"/>
    </row>
    <row r="6672" spans="2:20" s="86" customFormat="1" ht="10.199999999999999">
      <c r="B6672" s="87"/>
      <c r="C6672" s="87"/>
      <c r="R6672" s="89"/>
      <c r="S6672" s="89"/>
      <c r="T6672" s="89"/>
    </row>
    <row r="6673" spans="2:20" s="86" customFormat="1" ht="10.199999999999999">
      <c r="B6673" s="87"/>
      <c r="C6673" s="87"/>
      <c r="R6673" s="89"/>
      <c r="S6673" s="89"/>
      <c r="T6673" s="89"/>
    </row>
    <row r="6674" spans="2:20" s="86" customFormat="1" ht="10.199999999999999">
      <c r="B6674" s="87"/>
      <c r="C6674" s="87"/>
      <c r="R6674" s="89"/>
      <c r="S6674" s="89"/>
      <c r="T6674" s="89"/>
    </row>
    <row r="6675" spans="2:20" s="86" customFormat="1" ht="10.199999999999999">
      <c r="B6675" s="87"/>
      <c r="C6675" s="87"/>
      <c r="R6675" s="89"/>
      <c r="S6675" s="89"/>
      <c r="T6675" s="89"/>
    </row>
    <row r="6676" spans="2:20" s="86" customFormat="1" ht="10.199999999999999">
      <c r="B6676" s="87"/>
      <c r="C6676" s="87"/>
      <c r="R6676" s="89"/>
      <c r="S6676" s="89"/>
      <c r="T6676" s="89"/>
    </row>
    <row r="6677" spans="2:20" s="86" customFormat="1" ht="10.199999999999999">
      <c r="B6677" s="87"/>
      <c r="C6677" s="87"/>
      <c r="R6677" s="89"/>
      <c r="S6677" s="89"/>
      <c r="T6677" s="89"/>
    </row>
    <row r="6678" spans="2:20" s="86" customFormat="1" ht="10.199999999999999">
      <c r="B6678" s="87"/>
      <c r="C6678" s="87"/>
      <c r="R6678" s="89"/>
      <c r="S6678" s="89"/>
      <c r="T6678" s="89"/>
    </row>
    <row r="6679" spans="2:20" s="86" customFormat="1" ht="10.199999999999999">
      <c r="B6679" s="87"/>
      <c r="C6679" s="87"/>
      <c r="R6679" s="89"/>
      <c r="S6679" s="89"/>
      <c r="T6679" s="89"/>
    </row>
    <row r="6680" spans="2:20" s="86" customFormat="1" ht="10.199999999999999">
      <c r="B6680" s="87"/>
      <c r="C6680" s="87"/>
      <c r="R6680" s="89"/>
      <c r="S6680" s="89"/>
      <c r="T6680" s="89"/>
    </row>
    <row r="6681" spans="2:20" s="86" customFormat="1" ht="10.199999999999999">
      <c r="B6681" s="87"/>
      <c r="C6681" s="87"/>
      <c r="R6681" s="89"/>
      <c r="S6681" s="89"/>
      <c r="T6681" s="89"/>
    </row>
    <row r="6682" spans="2:20" s="86" customFormat="1" ht="10.199999999999999">
      <c r="B6682" s="87"/>
      <c r="C6682" s="87"/>
      <c r="R6682" s="89"/>
      <c r="S6682" s="89"/>
      <c r="T6682" s="89"/>
    </row>
    <row r="6683" spans="2:20" s="86" customFormat="1" ht="10.199999999999999">
      <c r="B6683" s="87"/>
      <c r="C6683" s="87"/>
      <c r="R6683" s="89"/>
      <c r="S6683" s="89"/>
      <c r="T6683" s="89"/>
    </row>
    <row r="6684" spans="2:20" s="86" customFormat="1" ht="10.199999999999999">
      <c r="B6684" s="87"/>
      <c r="C6684" s="87"/>
      <c r="R6684" s="89"/>
      <c r="S6684" s="89"/>
      <c r="T6684" s="89"/>
    </row>
    <row r="6685" spans="2:20" s="86" customFormat="1" ht="10.199999999999999">
      <c r="B6685" s="87"/>
      <c r="C6685" s="87"/>
      <c r="R6685" s="89"/>
      <c r="S6685" s="89"/>
      <c r="T6685" s="89"/>
    </row>
    <row r="6686" spans="2:20" s="86" customFormat="1" ht="10.199999999999999">
      <c r="B6686" s="87"/>
      <c r="C6686" s="87"/>
      <c r="R6686" s="89"/>
      <c r="S6686" s="89"/>
      <c r="T6686" s="89"/>
    </row>
    <row r="6687" spans="2:20" s="86" customFormat="1" ht="10.199999999999999">
      <c r="B6687" s="87"/>
      <c r="C6687" s="87"/>
      <c r="R6687" s="89"/>
      <c r="S6687" s="89"/>
      <c r="T6687" s="89"/>
    </row>
    <row r="6688" spans="2:20" s="86" customFormat="1" ht="10.199999999999999">
      <c r="B6688" s="87"/>
      <c r="C6688" s="87"/>
      <c r="R6688" s="89"/>
      <c r="S6688" s="89"/>
      <c r="T6688" s="89"/>
    </row>
    <row r="6689" spans="2:20" s="86" customFormat="1" ht="10.199999999999999">
      <c r="B6689" s="87"/>
      <c r="C6689" s="87"/>
      <c r="R6689" s="89"/>
      <c r="S6689" s="89"/>
      <c r="T6689" s="89"/>
    </row>
    <row r="6690" spans="2:20" s="86" customFormat="1" ht="10.199999999999999">
      <c r="B6690" s="87"/>
      <c r="C6690" s="87"/>
      <c r="R6690" s="89"/>
      <c r="S6690" s="89"/>
      <c r="T6690" s="89"/>
    </row>
    <row r="6691" spans="2:20" s="86" customFormat="1" ht="10.199999999999999">
      <c r="B6691" s="87"/>
      <c r="C6691" s="87"/>
      <c r="R6691" s="89"/>
      <c r="S6691" s="89"/>
      <c r="T6691" s="89"/>
    </row>
    <row r="6692" spans="2:20" s="86" customFormat="1" ht="10.199999999999999">
      <c r="B6692" s="87"/>
      <c r="C6692" s="87"/>
      <c r="R6692" s="89"/>
      <c r="S6692" s="89"/>
      <c r="T6692" s="89"/>
    </row>
    <row r="6693" spans="2:20" s="86" customFormat="1" ht="10.199999999999999">
      <c r="B6693" s="87"/>
      <c r="C6693" s="87"/>
      <c r="R6693" s="89"/>
      <c r="S6693" s="89"/>
      <c r="T6693" s="89"/>
    </row>
    <row r="6694" spans="2:20" s="86" customFormat="1" ht="10.199999999999999">
      <c r="B6694" s="87"/>
      <c r="C6694" s="87"/>
      <c r="R6694" s="89"/>
      <c r="S6694" s="89"/>
      <c r="T6694" s="89"/>
    </row>
    <row r="6695" spans="2:20" s="86" customFormat="1" ht="10.199999999999999">
      <c r="B6695" s="87"/>
      <c r="C6695" s="87"/>
      <c r="R6695" s="89"/>
      <c r="S6695" s="89"/>
      <c r="T6695" s="89"/>
    </row>
    <row r="6696" spans="2:20" s="86" customFormat="1" ht="10.199999999999999">
      <c r="B6696" s="87"/>
      <c r="C6696" s="87"/>
      <c r="R6696" s="89"/>
      <c r="S6696" s="89"/>
      <c r="T6696" s="89"/>
    </row>
    <row r="6697" spans="2:20" s="86" customFormat="1" ht="10.199999999999999">
      <c r="B6697" s="87"/>
      <c r="C6697" s="87"/>
      <c r="R6697" s="89"/>
      <c r="S6697" s="89"/>
      <c r="T6697" s="89"/>
    </row>
    <row r="6698" spans="2:20" s="86" customFormat="1" ht="10.199999999999999">
      <c r="B6698" s="87"/>
      <c r="C6698" s="87"/>
      <c r="R6698" s="89"/>
      <c r="S6698" s="89"/>
      <c r="T6698" s="89"/>
    </row>
    <row r="6699" spans="2:20" s="86" customFormat="1" ht="10.199999999999999">
      <c r="B6699" s="87"/>
      <c r="C6699" s="87"/>
      <c r="R6699" s="89"/>
      <c r="S6699" s="89"/>
      <c r="T6699" s="89"/>
    </row>
    <row r="6700" spans="2:20" s="86" customFormat="1" ht="10.199999999999999">
      <c r="B6700" s="87"/>
      <c r="C6700" s="87"/>
      <c r="R6700" s="89"/>
      <c r="S6700" s="89"/>
      <c r="T6700" s="89"/>
    </row>
    <row r="6701" spans="2:20" s="86" customFormat="1" ht="10.199999999999999">
      <c r="B6701" s="87"/>
      <c r="C6701" s="87"/>
      <c r="R6701" s="89"/>
      <c r="S6701" s="89"/>
      <c r="T6701" s="89"/>
    </row>
    <row r="6702" spans="2:20" s="86" customFormat="1" ht="10.199999999999999">
      <c r="B6702" s="87"/>
      <c r="C6702" s="87"/>
      <c r="R6702" s="89"/>
      <c r="S6702" s="89"/>
      <c r="T6702" s="89"/>
    </row>
    <row r="6703" spans="2:20" s="86" customFormat="1" ht="10.199999999999999">
      <c r="B6703" s="87"/>
      <c r="C6703" s="87"/>
      <c r="R6703" s="89"/>
      <c r="S6703" s="89"/>
      <c r="T6703" s="89"/>
    </row>
    <row r="6704" spans="2:20" s="86" customFormat="1" ht="10.199999999999999">
      <c r="B6704" s="87"/>
      <c r="C6704" s="87"/>
      <c r="R6704" s="89"/>
      <c r="S6704" s="89"/>
      <c r="T6704" s="89"/>
    </row>
    <row r="6705" spans="2:20" s="86" customFormat="1" ht="10.199999999999999">
      <c r="B6705" s="87"/>
      <c r="C6705" s="87"/>
      <c r="R6705" s="89"/>
      <c r="S6705" s="89"/>
      <c r="T6705" s="89"/>
    </row>
    <row r="6706" spans="2:20" s="86" customFormat="1" ht="10.199999999999999">
      <c r="B6706" s="87"/>
      <c r="C6706" s="87"/>
      <c r="R6706" s="89"/>
      <c r="S6706" s="89"/>
      <c r="T6706" s="89"/>
    </row>
    <row r="6707" spans="2:20" s="86" customFormat="1" ht="10.199999999999999">
      <c r="B6707" s="87"/>
      <c r="C6707" s="87"/>
      <c r="R6707" s="89"/>
      <c r="S6707" s="89"/>
      <c r="T6707" s="89"/>
    </row>
    <row r="6708" spans="2:20" s="86" customFormat="1" ht="10.199999999999999">
      <c r="B6708" s="87"/>
      <c r="C6708" s="87"/>
      <c r="R6708" s="89"/>
      <c r="S6708" s="89"/>
      <c r="T6708" s="89"/>
    </row>
    <row r="6709" spans="2:20" s="86" customFormat="1" ht="10.199999999999999">
      <c r="B6709" s="87"/>
      <c r="C6709" s="87"/>
      <c r="R6709" s="89"/>
      <c r="S6709" s="89"/>
      <c r="T6709" s="89"/>
    </row>
    <row r="6710" spans="2:20" s="86" customFormat="1" ht="10.199999999999999">
      <c r="B6710" s="87"/>
      <c r="C6710" s="87"/>
      <c r="R6710" s="89"/>
      <c r="S6710" s="89"/>
      <c r="T6710" s="89"/>
    </row>
    <row r="6711" spans="2:20" s="86" customFormat="1" ht="10.199999999999999">
      <c r="B6711" s="87"/>
      <c r="C6711" s="87"/>
      <c r="R6711" s="89"/>
      <c r="S6711" s="89"/>
      <c r="T6711" s="89"/>
    </row>
    <row r="6712" spans="2:20" s="86" customFormat="1" ht="10.199999999999999">
      <c r="B6712" s="87"/>
      <c r="C6712" s="87"/>
      <c r="R6712" s="89"/>
      <c r="S6712" s="89"/>
      <c r="T6712" s="89"/>
    </row>
    <row r="6713" spans="2:20" s="86" customFormat="1" ht="10.199999999999999">
      <c r="B6713" s="87"/>
      <c r="C6713" s="87"/>
      <c r="R6713" s="89"/>
      <c r="S6713" s="89"/>
      <c r="T6713" s="89"/>
    </row>
    <row r="6714" spans="2:20" s="86" customFormat="1" ht="10.199999999999999">
      <c r="B6714" s="87"/>
      <c r="C6714" s="87"/>
      <c r="R6714" s="89"/>
      <c r="S6714" s="89"/>
      <c r="T6714" s="89"/>
    </row>
    <row r="6715" spans="2:20" s="86" customFormat="1" ht="10.199999999999999">
      <c r="B6715" s="87"/>
      <c r="C6715" s="87"/>
      <c r="R6715" s="89"/>
      <c r="S6715" s="89"/>
      <c r="T6715" s="89"/>
    </row>
    <row r="6716" spans="2:20" s="86" customFormat="1" ht="10.199999999999999">
      <c r="B6716" s="87"/>
      <c r="C6716" s="87"/>
      <c r="R6716" s="89"/>
      <c r="S6716" s="89"/>
      <c r="T6716" s="89"/>
    </row>
    <row r="6717" spans="2:20" s="86" customFormat="1" ht="10.199999999999999">
      <c r="B6717" s="87"/>
      <c r="C6717" s="87"/>
      <c r="R6717" s="89"/>
      <c r="S6717" s="89"/>
      <c r="T6717" s="89"/>
    </row>
    <row r="6718" spans="2:20" s="86" customFormat="1" ht="10.199999999999999">
      <c r="B6718" s="87"/>
      <c r="C6718" s="87"/>
      <c r="R6718" s="89"/>
      <c r="S6718" s="89"/>
      <c r="T6718" s="89"/>
    </row>
    <row r="6719" spans="2:20" s="86" customFormat="1" ht="10.199999999999999">
      <c r="B6719" s="87"/>
      <c r="C6719" s="87"/>
      <c r="R6719" s="89"/>
      <c r="S6719" s="89"/>
      <c r="T6719" s="89"/>
    </row>
    <row r="6720" spans="2:20" s="86" customFormat="1" ht="10.199999999999999">
      <c r="B6720" s="87"/>
      <c r="C6720" s="87"/>
      <c r="R6720" s="89"/>
      <c r="S6720" s="89"/>
      <c r="T6720" s="89"/>
    </row>
    <row r="6721" spans="2:20" s="86" customFormat="1" ht="10.199999999999999">
      <c r="B6721" s="87"/>
      <c r="C6721" s="87"/>
      <c r="R6721" s="89"/>
      <c r="S6721" s="89"/>
      <c r="T6721" s="89"/>
    </row>
    <row r="6722" spans="2:20" s="86" customFormat="1" ht="10.199999999999999">
      <c r="B6722" s="87"/>
      <c r="C6722" s="87"/>
      <c r="R6722" s="89"/>
      <c r="S6722" s="89"/>
      <c r="T6722" s="89"/>
    </row>
    <row r="6723" spans="2:20" s="86" customFormat="1" ht="10.199999999999999">
      <c r="B6723" s="87"/>
      <c r="C6723" s="87"/>
      <c r="R6723" s="89"/>
      <c r="S6723" s="89"/>
      <c r="T6723" s="89"/>
    </row>
    <row r="6724" spans="2:20" s="86" customFormat="1" ht="10.199999999999999">
      <c r="B6724" s="87"/>
      <c r="C6724" s="87"/>
      <c r="R6724" s="89"/>
      <c r="S6724" s="89"/>
      <c r="T6724" s="89"/>
    </row>
    <row r="6725" spans="2:20" s="86" customFormat="1" ht="10.199999999999999">
      <c r="B6725" s="87"/>
      <c r="C6725" s="87"/>
      <c r="R6725" s="89"/>
      <c r="S6725" s="89"/>
      <c r="T6725" s="89"/>
    </row>
    <row r="6726" spans="2:20" s="86" customFormat="1" ht="10.199999999999999">
      <c r="B6726" s="87"/>
      <c r="C6726" s="87"/>
      <c r="R6726" s="89"/>
      <c r="S6726" s="89"/>
      <c r="T6726" s="89"/>
    </row>
    <row r="6727" spans="2:20" s="86" customFormat="1" ht="10.199999999999999">
      <c r="B6727" s="87"/>
      <c r="C6727" s="87"/>
      <c r="R6727" s="89"/>
      <c r="S6727" s="89"/>
      <c r="T6727" s="89"/>
    </row>
    <row r="6728" spans="2:20" s="86" customFormat="1" ht="10.199999999999999">
      <c r="B6728" s="87"/>
      <c r="C6728" s="87"/>
      <c r="R6728" s="89"/>
      <c r="S6728" s="89"/>
      <c r="T6728" s="89"/>
    </row>
    <row r="6729" spans="2:20" s="86" customFormat="1" ht="10.199999999999999">
      <c r="B6729" s="87"/>
      <c r="C6729" s="87"/>
      <c r="R6729" s="89"/>
      <c r="S6729" s="89"/>
      <c r="T6729" s="89"/>
    </row>
    <row r="6730" spans="2:20" s="86" customFormat="1" ht="10.199999999999999">
      <c r="B6730" s="87"/>
      <c r="C6730" s="87"/>
      <c r="R6730" s="89"/>
      <c r="S6730" s="89"/>
      <c r="T6730" s="89"/>
    </row>
    <row r="6731" spans="2:20" s="86" customFormat="1" ht="10.199999999999999">
      <c r="B6731" s="87"/>
      <c r="C6731" s="87"/>
      <c r="R6731" s="89"/>
      <c r="S6731" s="89"/>
      <c r="T6731" s="89"/>
    </row>
    <row r="6732" spans="2:20" s="86" customFormat="1" ht="10.199999999999999">
      <c r="B6732" s="87"/>
      <c r="C6732" s="87"/>
      <c r="R6732" s="89"/>
      <c r="S6732" s="89"/>
      <c r="T6732" s="89"/>
    </row>
    <row r="6733" spans="2:20" s="86" customFormat="1" ht="10.199999999999999">
      <c r="B6733" s="87"/>
      <c r="C6733" s="87"/>
      <c r="R6733" s="89"/>
      <c r="S6733" s="89"/>
      <c r="T6733" s="89"/>
    </row>
    <row r="6734" spans="2:20" s="86" customFormat="1" ht="10.199999999999999">
      <c r="B6734" s="87"/>
      <c r="C6734" s="87"/>
      <c r="R6734" s="89"/>
      <c r="S6734" s="89"/>
      <c r="T6734" s="89"/>
    </row>
    <row r="6735" spans="2:20" s="86" customFormat="1" ht="10.199999999999999">
      <c r="B6735" s="87"/>
      <c r="C6735" s="87"/>
      <c r="R6735" s="89"/>
      <c r="S6735" s="89"/>
      <c r="T6735" s="89"/>
    </row>
    <row r="6736" spans="2:20" s="86" customFormat="1" ht="10.199999999999999">
      <c r="B6736" s="87"/>
      <c r="C6736" s="87"/>
      <c r="R6736" s="89"/>
      <c r="S6736" s="89"/>
      <c r="T6736" s="89"/>
    </row>
    <row r="6737" spans="2:20" s="86" customFormat="1" ht="10.199999999999999">
      <c r="B6737" s="87"/>
      <c r="C6737" s="87"/>
      <c r="R6737" s="89"/>
      <c r="S6737" s="89"/>
      <c r="T6737" s="89"/>
    </row>
    <row r="6738" spans="2:20" s="86" customFormat="1" ht="10.199999999999999">
      <c r="B6738" s="87"/>
      <c r="C6738" s="87"/>
      <c r="R6738" s="89"/>
      <c r="S6738" s="89"/>
      <c r="T6738" s="89"/>
    </row>
    <row r="6739" spans="2:20" s="86" customFormat="1" ht="10.199999999999999">
      <c r="B6739" s="87"/>
      <c r="C6739" s="87"/>
      <c r="R6739" s="89"/>
      <c r="S6739" s="89"/>
      <c r="T6739" s="89"/>
    </row>
    <row r="6740" spans="2:20" s="86" customFormat="1" ht="10.199999999999999">
      <c r="B6740" s="87"/>
      <c r="C6740" s="87"/>
      <c r="R6740" s="89"/>
      <c r="S6740" s="89"/>
      <c r="T6740" s="89"/>
    </row>
    <row r="6741" spans="2:20" s="86" customFormat="1" ht="10.199999999999999">
      <c r="B6741" s="87"/>
      <c r="C6741" s="87"/>
      <c r="R6741" s="89"/>
      <c r="S6741" s="89"/>
      <c r="T6741" s="89"/>
    </row>
    <row r="6742" spans="2:20" s="86" customFormat="1" ht="10.199999999999999">
      <c r="B6742" s="87"/>
      <c r="C6742" s="87"/>
      <c r="R6742" s="89"/>
      <c r="S6742" s="89"/>
      <c r="T6742" s="89"/>
    </row>
    <row r="6743" spans="2:20" s="86" customFormat="1" ht="10.199999999999999">
      <c r="B6743" s="87"/>
      <c r="C6743" s="87"/>
      <c r="R6743" s="89"/>
      <c r="S6743" s="89"/>
      <c r="T6743" s="89"/>
    </row>
    <row r="6744" spans="2:20" s="86" customFormat="1" ht="10.199999999999999">
      <c r="B6744" s="87"/>
      <c r="C6744" s="87"/>
      <c r="R6744" s="89"/>
      <c r="S6744" s="89"/>
      <c r="T6744" s="89"/>
    </row>
    <row r="6745" spans="2:20" s="86" customFormat="1" ht="10.199999999999999">
      <c r="B6745" s="87"/>
      <c r="C6745" s="87"/>
      <c r="R6745" s="89"/>
      <c r="S6745" s="89"/>
      <c r="T6745" s="89"/>
    </row>
    <row r="6746" spans="2:20" s="86" customFormat="1" ht="10.199999999999999">
      <c r="B6746" s="87"/>
      <c r="C6746" s="87"/>
      <c r="R6746" s="89"/>
      <c r="S6746" s="89"/>
      <c r="T6746" s="89"/>
    </row>
    <row r="6747" spans="2:20" s="86" customFormat="1" ht="10.199999999999999">
      <c r="B6747" s="87"/>
      <c r="C6747" s="87"/>
      <c r="R6747" s="89"/>
      <c r="S6747" s="89"/>
      <c r="T6747" s="89"/>
    </row>
    <row r="6748" spans="2:20" s="86" customFormat="1" ht="10.199999999999999">
      <c r="B6748" s="87"/>
      <c r="C6748" s="87"/>
      <c r="R6748" s="89"/>
      <c r="S6748" s="89"/>
      <c r="T6748" s="89"/>
    </row>
    <row r="6749" spans="2:20" s="86" customFormat="1" ht="10.199999999999999">
      <c r="B6749" s="87"/>
      <c r="C6749" s="87"/>
      <c r="R6749" s="89"/>
      <c r="S6749" s="89"/>
      <c r="T6749" s="89"/>
    </row>
    <row r="6750" spans="2:20" s="86" customFormat="1" ht="10.199999999999999">
      <c r="B6750" s="87"/>
      <c r="C6750" s="87"/>
      <c r="R6750" s="89"/>
      <c r="S6750" s="89"/>
      <c r="T6750" s="89"/>
    </row>
    <row r="6751" spans="2:20" s="86" customFormat="1" ht="10.199999999999999">
      <c r="B6751" s="87"/>
      <c r="C6751" s="87"/>
      <c r="R6751" s="89"/>
      <c r="S6751" s="89"/>
      <c r="T6751" s="89"/>
    </row>
    <row r="6752" spans="2:20" s="86" customFormat="1" ht="10.199999999999999">
      <c r="B6752" s="87"/>
      <c r="C6752" s="87"/>
      <c r="R6752" s="89"/>
      <c r="S6752" s="89"/>
      <c r="T6752" s="89"/>
    </row>
    <row r="6753" spans="2:20" s="86" customFormat="1" ht="10.199999999999999">
      <c r="B6753" s="87"/>
      <c r="C6753" s="87"/>
      <c r="R6753" s="89"/>
      <c r="S6753" s="89"/>
      <c r="T6753" s="89"/>
    </row>
    <row r="6754" spans="2:20" s="86" customFormat="1" ht="10.199999999999999">
      <c r="B6754" s="87"/>
      <c r="C6754" s="87"/>
      <c r="R6754" s="89"/>
      <c r="S6754" s="89"/>
      <c r="T6754" s="89"/>
    </row>
    <row r="6755" spans="2:20" s="86" customFormat="1" ht="10.199999999999999">
      <c r="B6755" s="87"/>
      <c r="C6755" s="87"/>
      <c r="R6755" s="89"/>
      <c r="S6755" s="89"/>
      <c r="T6755" s="89"/>
    </row>
    <row r="6756" spans="2:20" s="86" customFormat="1" ht="10.199999999999999">
      <c r="B6756" s="87"/>
      <c r="C6756" s="87"/>
      <c r="R6756" s="89"/>
      <c r="S6756" s="89"/>
      <c r="T6756" s="89"/>
    </row>
    <row r="6757" spans="2:20" s="86" customFormat="1" ht="10.199999999999999">
      <c r="B6757" s="87"/>
      <c r="C6757" s="87"/>
      <c r="R6757" s="89"/>
      <c r="S6757" s="89"/>
      <c r="T6757" s="89"/>
    </row>
    <row r="6758" spans="2:20" s="86" customFormat="1" ht="10.199999999999999">
      <c r="B6758" s="87"/>
      <c r="C6758" s="87"/>
      <c r="R6758" s="89"/>
      <c r="S6758" s="89"/>
      <c r="T6758" s="89"/>
    </row>
    <row r="6759" spans="2:20" s="86" customFormat="1" ht="10.199999999999999">
      <c r="B6759" s="87"/>
      <c r="C6759" s="87"/>
      <c r="R6759" s="89"/>
      <c r="S6759" s="89"/>
      <c r="T6759" s="89"/>
    </row>
    <row r="6760" spans="2:20" s="86" customFormat="1" ht="10.199999999999999">
      <c r="B6760" s="87"/>
      <c r="C6760" s="87"/>
      <c r="R6760" s="89"/>
      <c r="S6760" s="89"/>
      <c r="T6760" s="89"/>
    </row>
    <row r="6761" spans="2:20" s="86" customFormat="1" ht="10.199999999999999">
      <c r="B6761" s="87"/>
      <c r="C6761" s="87"/>
      <c r="R6761" s="89"/>
      <c r="S6761" s="89"/>
      <c r="T6761" s="89"/>
    </row>
    <row r="6762" spans="2:20" s="86" customFormat="1" ht="10.199999999999999">
      <c r="B6762" s="87"/>
      <c r="C6762" s="87"/>
      <c r="R6762" s="89"/>
      <c r="S6762" s="89"/>
      <c r="T6762" s="89"/>
    </row>
    <row r="6763" spans="2:20" s="86" customFormat="1" ht="10.199999999999999">
      <c r="B6763" s="87"/>
      <c r="C6763" s="87"/>
      <c r="R6763" s="89"/>
      <c r="S6763" s="89"/>
      <c r="T6763" s="89"/>
    </row>
    <row r="6764" spans="2:20" s="86" customFormat="1" ht="10.199999999999999">
      <c r="B6764" s="87"/>
      <c r="C6764" s="87"/>
      <c r="R6764" s="89"/>
      <c r="S6764" s="89"/>
      <c r="T6764" s="89"/>
    </row>
    <row r="6765" spans="2:20" s="86" customFormat="1" ht="10.199999999999999">
      <c r="B6765" s="87"/>
      <c r="C6765" s="87"/>
      <c r="R6765" s="89"/>
      <c r="S6765" s="89"/>
      <c r="T6765" s="89"/>
    </row>
    <row r="6766" spans="2:20" s="86" customFormat="1" ht="10.199999999999999">
      <c r="B6766" s="87"/>
      <c r="C6766" s="87"/>
      <c r="R6766" s="89"/>
      <c r="S6766" s="89"/>
      <c r="T6766" s="89"/>
    </row>
    <row r="6767" spans="2:20" s="86" customFormat="1" ht="10.199999999999999">
      <c r="B6767" s="87"/>
      <c r="C6767" s="87"/>
      <c r="R6767" s="89"/>
      <c r="S6767" s="89"/>
      <c r="T6767" s="89"/>
    </row>
    <row r="6768" spans="2:20" s="86" customFormat="1" ht="10.199999999999999">
      <c r="B6768" s="87"/>
      <c r="C6768" s="87"/>
      <c r="R6768" s="89"/>
      <c r="S6768" s="89"/>
      <c r="T6768" s="89"/>
    </row>
    <row r="6769" spans="2:20" s="86" customFormat="1" ht="10.199999999999999">
      <c r="B6769" s="87"/>
      <c r="C6769" s="87"/>
      <c r="R6769" s="89"/>
      <c r="S6769" s="89"/>
      <c r="T6769" s="89"/>
    </row>
    <row r="6770" spans="2:20" s="86" customFormat="1" ht="10.199999999999999">
      <c r="B6770" s="87"/>
      <c r="C6770" s="87"/>
      <c r="R6770" s="89"/>
      <c r="S6770" s="89"/>
      <c r="T6770" s="89"/>
    </row>
    <row r="6771" spans="2:20" s="86" customFormat="1" ht="10.199999999999999">
      <c r="B6771" s="87"/>
      <c r="C6771" s="87"/>
      <c r="R6771" s="89"/>
      <c r="S6771" s="89"/>
      <c r="T6771" s="89"/>
    </row>
    <row r="6772" spans="2:20" s="86" customFormat="1" ht="10.199999999999999">
      <c r="B6772" s="87"/>
      <c r="C6772" s="87"/>
      <c r="R6772" s="89"/>
      <c r="S6772" s="89"/>
      <c r="T6772" s="89"/>
    </row>
    <row r="6773" spans="2:20" s="86" customFormat="1" ht="10.199999999999999">
      <c r="B6773" s="87"/>
      <c r="C6773" s="87"/>
      <c r="R6773" s="89"/>
      <c r="S6773" s="89"/>
      <c r="T6773" s="89"/>
    </row>
    <row r="6774" spans="2:20" s="86" customFormat="1" ht="10.199999999999999">
      <c r="B6774" s="87"/>
      <c r="C6774" s="87"/>
      <c r="R6774" s="89"/>
      <c r="S6774" s="89"/>
      <c r="T6774" s="89"/>
    </row>
    <row r="6775" spans="2:20" s="86" customFormat="1" ht="10.199999999999999">
      <c r="B6775" s="87"/>
      <c r="C6775" s="87"/>
      <c r="R6775" s="89"/>
      <c r="S6775" s="89"/>
      <c r="T6775" s="89"/>
    </row>
    <row r="6776" spans="2:20" s="86" customFormat="1" ht="10.199999999999999">
      <c r="B6776" s="87"/>
      <c r="C6776" s="87"/>
      <c r="R6776" s="89"/>
      <c r="S6776" s="89"/>
      <c r="T6776" s="89"/>
    </row>
    <row r="6777" spans="2:20" s="86" customFormat="1" ht="10.199999999999999">
      <c r="B6777" s="87"/>
      <c r="C6777" s="87"/>
      <c r="R6777" s="89"/>
      <c r="S6777" s="89"/>
      <c r="T6777" s="89"/>
    </row>
    <row r="6778" spans="2:20" s="86" customFormat="1" ht="10.199999999999999">
      <c r="B6778" s="87"/>
      <c r="C6778" s="87"/>
      <c r="R6778" s="89"/>
      <c r="S6778" s="89"/>
      <c r="T6778" s="89"/>
    </row>
    <row r="6779" spans="2:20" s="86" customFormat="1" ht="10.199999999999999">
      <c r="B6779" s="87"/>
      <c r="C6779" s="87"/>
      <c r="R6779" s="89"/>
      <c r="S6779" s="89"/>
      <c r="T6779" s="89"/>
    </row>
    <row r="6780" spans="2:20" s="86" customFormat="1" ht="10.199999999999999">
      <c r="B6780" s="87"/>
      <c r="C6780" s="87"/>
      <c r="R6780" s="89"/>
      <c r="S6780" s="89"/>
      <c r="T6780" s="89"/>
    </row>
    <row r="6781" spans="2:20" s="86" customFormat="1" ht="10.199999999999999">
      <c r="B6781" s="87"/>
      <c r="C6781" s="87"/>
      <c r="R6781" s="89"/>
      <c r="S6781" s="89"/>
      <c r="T6781" s="89"/>
    </row>
    <row r="6782" spans="2:20" s="86" customFormat="1" ht="10.199999999999999">
      <c r="B6782" s="87"/>
      <c r="C6782" s="87"/>
      <c r="R6782" s="89"/>
      <c r="S6782" s="89"/>
      <c r="T6782" s="89"/>
    </row>
    <row r="6783" spans="2:20" s="86" customFormat="1" ht="10.199999999999999">
      <c r="B6783" s="87"/>
      <c r="C6783" s="87"/>
      <c r="R6783" s="89"/>
      <c r="S6783" s="89"/>
      <c r="T6783" s="89"/>
    </row>
    <row r="6784" spans="2:20" s="86" customFormat="1" ht="10.199999999999999">
      <c r="B6784" s="87"/>
      <c r="C6784" s="87"/>
      <c r="R6784" s="89"/>
      <c r="S6784" s="89"/>
      <c r="T6784" s="89"/>
    </row>
    <row r="6785" spans="2:20" s="86" customFormat="1" ht="10.199999999999999">
      <c r="B6785" s="87"/>
      <c r="C6785" s="87"/>
      <c r="R6785" s="89"/>
      <c r="S6785" s="89"/>
      <c r="T6785" s="89"/>
    </row>
    <row r="6786" spans="2:20" s="86" customFormat="1" ht="10.199999999999999">
      <c r="B6786" s="87"/>
      <c r="C6786" s="87"/>
      <c r="R6786" s="89"/>
      <c r="S6786" s="89"/>
      <c r="T6786" s="89"/>
    </row>
    <row r="6787" spans="2:20" s="86" customFormat="1" ht="10.199999999999999">
      <c r="B6787" s="87"/>
      <c r="C6787" s="87"/>
      <c r="R6787" s="89"/>
      <c r="S6787" s="89"/>
      <c r="T6787" s="89"/>
    </row>
    <row r="6788" spans="2:20" s="86" customFormat="1" ht="10.199999999999999">
      <c r="B6788" s="87"/>
      <c r="C6788" s="87"/>
      <c r="R6788" s="89"/>
      <c r="S6788" s="89"/>
      <c r="T6788" s="89"/>
    </row>
    <row r="6789" spans="2:20" s="86" customFormat="1" ht="10.199999999999999">
      <c r="B6789" s="87"/>
      <c r="C6789" s="87"/>
      <c r="R6789" s="89"/>
      <c r="S6789" s="89"/>
      <c r="T6789" s="89"/>
    </row>
    <row r="6790" spans="2:20" s="86" customFormat="1" ht="10.199999999999999">
      <c r="B6790" s="87"/>
      <c r="C6790" s="87"/>
      <c r="R6790" s="89"/>
      <c r="S6790" s="89"/>
      <c r="T6790" s="89"/>
    </row>
    <row r="6791" spans="2:20" s="86" customFormat="1" ht="10.199999999999999">
      <c r="B6791" s="87"/>
      <c r="C6791" s="87"/>
      <c r="R6791" s="89"/>
      <c r="S6791" s="89"/>
      <c r="T6791" s="89"/>
    </row>
    <row r="6792" spans="2:20" s="86" customFormat="1" ht="10.199999999999999">
      <c r="B6792" s="87"/>
      <c r="C6792" s="87"/>
      <c r="R6792" s="89"/>
      <c r="S6792" s="89"/>
      <c r="T6792" s="89"/>
    </row>
    <row r="6793" spans="2:20" s="86" customFormat="1" ht="10.199999999999999">
      <c r="B6793" s="87"/>
      <c r="C6793" s="87"/>
      <c r="R6793" s="89"/>
      <c r="S6793" s="89"/>
      <c r="T6793" s="89"/>
    </row>
    <row r="6794" spans="2:20" s="86" customFormat="1" ht="10.199999999999999">
      <c r="B6794" s="87"/>
      <c r="C6794" s="87"/>
      <c r="R6794" s="89"/>
      <c r="S6794" s="89"/>
      <c r="T6794" s="89"/>
    </row>
    <row r="6795" spans="2:20" s="86" customFormat="1" ht="10.199999999999999">
      <c r="B6795" s="87"/>
      <c r="C6795" s="87"/>
      <c r="R6795" s="89"/>
      <c r="S6795" s="89"/>
      <c r="T6795" s="89"/>
    </row>
    <row r="6796" spans="2:20" s="86" customFormat="1" ht="10.199999999999999">
      <c r="B6796" s="87"/>
      <c r="C6796" s="87"/>
      <c r="R6796" s="89"/>
      <c r="S6796" s="89"/>
      <c r="T6796" s="89"/>
    </row>
    <row r="6797" spans="2:20" s="86" customFormat="1" ht="10.199999999999999">
      <c r="B6797" s="87"/>
      <c r="C6797" s="87"/>
      <c r="R6797" s="89"/>
      <c r="S6797" s="89"/>
      <c r="T6797" s="89"/>
    </row>
    <row r="6798" spans="2:20" s="86" customFormat="1" ht="10.199999999999999">
      <c r="B6798" s="87"/>
      <c r="C6798" s="87"/>
      <c r="R6798" s="89"/>
      <c r="S6798" s="89"/>
      <c r="T6798" s="89"/>
    </row>
    <row r="6799" spans="2:20" s="86" customFormat="1" ht="10.199999999999999">
      <c r="B6799" s="87"/>
      <c r="C6799" s="87"/>
      <c r="R6799" s="89"/>
      <c r="S6799" s="89"/>
      <c r="T6799" s="89"/>
    </row>
    <row r="6800" spans="2:20" s="86" customFormat="1" ht="10.199999999999999">
      <c r="B6800" s="87"/>
      <c r="C6800" s="87"/>
      <c r="R6800" s="89"/>
      <c r="S6800" s="89"/>
      <c r="T6800" s="89"/>
    </row>
    <row r="6801" spans="2:20" s="86" customFormat="1" ht="10.199999999999999">
      <c r="B6801" s="87"/>
      <c r="C6801" s="87"/>
      <c r="R6801" s="89"/>
      <c r="S6801" s="89"/>
      <c r="T6801" s="89"/>
    </row>
    <row r="6802" spans="2:20" s="86" customFormat="1" ht="10.199999999999999">
      <c r="B6802" s="87"/>
      <c r="C6802" s="87"/>
      <c r="R6802" s="89"/>
      <c r="S6802" s="89"/>
      <c r="T6802" s="89"/>
    </row>
    <row r="6803" spans="2:20" s="86" customFormat="1" ht="10.199999999999999">
      <c r="B6803" s="87"/>
      <c r="C6803" s="87"/>
      <c r="R6803" s="89"/>
      <c r="S6803" s="89"/>
      <c r="T6803" s="89"/>
    </row>
    <row r="6804" spans="2:20" s="86" customFormat="1" ht="10.199999999999999">
      <c r="B6804" s="87"/>
      <c r="C6804" s="87"/>
      <c r="R6804" s="89"/>
      <c r="S6804" s="89"/>
      <c r="T6804" s="89"/>
    </row>
    <row r="6805" spans="2:20" s="86" customFormat="1" ht="10.199999999999999">
      <c r="B6805" s="87"/>
      <c r="C6805" s="87"/>
      <c r="R6805" s="89"/>
      <c r="S6805" s="89"/>
      <c r="T6805" s="89"/>
    </row>
    <row r="6806" spans="2:20" s="86" customFormat="1" ht="10.199999999999999">
      <c r="B6806" s="87"/>
      <c r="C6806" s="87"/>
      <c r="R6806" s="89"/>
      <c r="S6806" s="89"/>
      <c r="T6806" s="89"/>
    </row>
    <row r="6807" spans="2:20" s="86" customFormat="1" ht="10.199999999999999">
      <c r="B6807" s="87"/>
      <c r="C6807" s="87"/>
      <c r="R6807" s="89"/>
      <c r="S6807" s="89"/>
      <c r="T6807" s="89"/>
    </row>
    <row r="6808" spans="2:20" s="86" customFormat="1" ht="10.199999999999999">
      <c r="B6808" s="87"/>
      <c r="C6808" s="87"/>
      <c r="R6808" s="89"/>
      <c r="S6808" s="89"/>
      <c r="T6808" s="89"/>
    </row>
    <row r="6809" spans="2:20" s="86" customFormat="1" ht="10.199999999999999">
      <c r="B6809" s="87"/>
      <c r="C6809" s="87"/>
      <c r="R6809" s="89"/>
      <c r="S6809" s="89"/>
      <c r="T6809" s="89"/>
    </row>
    <row r="6810" spans="2:20" s="86" customFormat="1" ht="10.199999999999999">
      <c r="B6810" s="87"/>
      <c r="C6810" s="87"/>
      <c r="R6810" s="89"/>
      <c r="S6810" s="89"/>
      <c r="T6810" s="89"/>
    </row>
    <row r="6811" spans="2:20" s="86" customFormat="1" ht="10.199999999999999">
      <c r="B6811" s="87"/>
      <c r="C6811" s="87"/>
      <c r="R6811" s="89"/>
      <c r="S6811" s="89"/>
      <c r="T6811" s="89"/>
    </row>
    <row r="6812" spans="2:20" s="86" customFormat="1" ht="10.199999999999999">
      <c r="B6812" s="87"/>
      <c r="C6812" s="87"/>
      <c r="R6812" s="89"/>
      <c r="S6812" s="89"/>
      <c r="T6812" s="89"/>
    </row>
    <row r="6813" spans="2:20" s="86" customFormat="1" ht="10.199999999999999">
      <c r="B6813" s="87"/>
      <c r="C6813" s="87"/>
      <c r="R6813" s="89"/>
      <c r="S6813" s="89"/>
      <c r="T6813" s="89"/>
    </row>
    <row r="6814" spans="2:20" s="86" customFormat="1" ht="10.199999999999999">
      <c r="B6814" s="87"/>
      <c r="C6814" s="87"/>
      <c r="R6814" s="89"/>
      <c r="S6814" s="89"/>
      <c r="T6814" s="89"/>
    </row>
    <row r="6815" spans="2:20" s="86" customFormat="1" ht="10.199999999999999">
      <c r="B6815" s="87"/>
      <c r="C6815" s="87"/>
      <c r="R6815" s="89"/>
      <c r="S6815" s="89"/>
      <c r="T6815" s="89"/>
    </row>
    <row r="6816" spans="2:20" s="86" customFormat="1" ht="10.199999999999999">
      <c r="B6816" s="87"/>
      <c r="C6816" s="87"/>
      <c r="R6816" s="89"/>
      <c r="S6816" s="89"/>
      <c r="T6816" s="89"/>
    </row>
    <row r="6817" spans="2:20" s="86" customFormat="1" ht="10.199999999999999">
      <c r="B6817" s="87"/>
      <c r="C6817" s="87"/>
      <c r="R6817" s="89"/>
      <c r="S6817" s="89"/>
      <c r="T6817" s="89"/>
    </row>
    <row r="6818" spans="2:20" s="86" customFormat="1" ht="10.199999999999999">
      <c r="B6818" s="87"/>
      <c r="C6818" s="87"/>
      <c r="R6818" s="89"/>
      <c r="S6818" s="89"/>
      <c r="T6818" s="89"/>
    </row>
    <row r="6819" spans="2:20" s="86" customFormat="1" ht="10.199999999999999">
      <c r="B6819" s="87"/>
      <c r="C6819" s="87"/>
      <c r="R6819" s="89"/>
      <c r="S6819" s="89"/>
      <c r="T6819" s="89"/>
    </row>
    <row r="6820" spans="2:20" s="86" customFormat="1" ht="10.199999999999999">
      <c r="B6820" s="87"/>
      <c r="C6820" s="87"/>
      <c r="R6820" s="89"/>
      <c r="S6820" s="89"/>
      <c r="T6820" s="89"/>
    </row>
    <row r="6821" spans="2:20" s="86" customFormat="1" ht="10.199999999999999">
      <c r="B6821" s="87"/>
      <c r="C6821" s="87"/>
      <c r="R6821" s="89"/>
      <c r="S6821" s="89"/>
      <c r="T6821" s="89"/>
    </row>
    <row r="6822" spans="2:20" s="86" customFormat="1" ht="10.199999999999999">
      <c r="B6822" s="87"/>
      <c r="C6822" s="87"/>
      <c r="R6822" s="89"/>
      <c r="S6822" s="89"/>
      <c r="T6822" s="89"/>
    </row>
    <row r="6823" spans="2:20" s="86" customFormat="1" ht="10.199999999999999">
      <c r="B6823" s="87"/>
      <c r="C6823" s="87"/>
      <c r="R6823" s="89"/>
      <c r="S6823" s="89"/>
      <c r="T6823" s="89"/>
    </row>
    <row r="6824" spans="2:20" s="86" customFormat="1" ht="10.199999999999999">
      <c r="B6824" s="87"/>
      <c r="C6824" s="87"/>
      <c r="R6824" s="89"/>
      <c r="S6824" s="89"/>
      <c r="T6824" s="89"/>
    </row>
    <row r="6825" spans="2:20" s="86" customFormat="1" ht="10.199999999999999">
      <c r="B6825" s="87"/>
      <c r="C6825" s="87"/>
      <c r="R6825" s="89"/>
      <c r="S6825" s="89"/>
      <c r="T6825" s="89"/>
    </row>
    <row r="6826" spans="2:20" s="86" customFormat="1" ht="10.199999999999999">
      <c r="B6826" s="87"/>
      <c r="C6826" s="87"/>
      <c r="R6826" s="89"/>
      <c r="S6826" s="89"/>
      <c r="T6826" s="89"/>
    </row>
    <row r="6827" spans="2:20" s="86" customFormat="1" ht="10.199999999999999">
      <c r="B6827" s="87"/>
      <c r="C6827" s="87"/>
      <c r="R6827" s="89"/>
      <c r="S6827" s="89"/>
      <c r="T6827" s="89"/>
    </row>
    <row r="6828" spans="2:20" s="86" customFormat="1" ht="10.199999999999999">
      <c r="B6828" s="87"/>
      <c r="C6828" s="87"/>
      <c r="R6828" s="89"/>
      <c r="S6828" s="89"/>
      <c r="T6828" s="89"/>
    </row>
    <row r="6829" spans="2:20" s="86" customFormat="1" ht="10.199999999999999">
      <c r="B6829" s="87"/>
      <c r="C6829" s="87"/>
      <c r="R6829" s="89"/>
      <c r="S6829" s="89"/>
      <c r="T6829" s="89"/>
    </row>
    <row r="6830" spans="2:20" s="86" customFormat="1" ht="10.199999999999999">
      <c r="B6830" s="87"/>
      <c r="C6830" s="87"/>
      <c r="R6830" s="89"/>
      <c r="S6830" s="89"/>
      <c r="T6830" s="89"/>
    </row>
    <row r="6831" spans="2:20" s="86" customFormat="1" ht="10.199999999999999">
      <c r="B6831" s="87"/>
      <c r="C6831" s="87"/>
      <c r="R6831" s="89"/>
      <c r="S6831" s="89"/>
      <c r="T6831" s="89"/>
    </row>
    <row r="6832" spans="2:20" s="86" customFormat="1" ht="10.199999999999999">
      <c r="B6832" s="87"/>
      <c r="C6832" s="87"/>
      <c r="R6832" s="89"/>
      <c r="S6832" s="89"/>
      <c r="T6832" s="89"/>
    </row>
    <row r="6833" spans="2:20" s="86" customFormat="1" ht="10.199999999999999">
      <c r="B6833" s="87"/>
      <c r="C6833" s="87"/>
      <c r="R6833" s="89"/>
      <c r="S6833" s="89"/>
      <c r="T6833" s="89"/>
    </row>
    <row r="6834" spans="2:20" s="86" customFormat="1" ht="10.199999999999999">
      <c r="B6834" s="87"/>
      <c r="C6834" s="87"/>
      <c r="R6834" s="89"/>
      <c r="S6834" s="89"/>
      <c r="T6834" s="89"/>
    </row>
    <row r="6835" spans="2:20" s="86" customFormat="1" ht="10.199999999999999">
      <c r="B6835" s="87"/>
      <c r="C6835" s="87"/>
      <c r="R6835" s="89"/>
      <c r="S6835" s="89"/>
      <c r="T6835" s="89"/>
    </row>
    <row r="6836" spans="2:20" s="86" customFormat="1" ht="10.199999999999999">
      <c r="B6836" s="87"/>
      <c r="C6836" s="87"/>
      <c r="R6836" s="89"/>
      <c r="S6836" s="89"/>
      <c r="T6836" s="89"/>
    </row>
    <row r="6837" spans="2:20" s="86" customFormat="1" ht="10.199999999999999">
      <c r="B6837" s="87"/>
      <c r="C6837" s="87"/>
      <c r="R6837" s="89"/>
      <c r="S6837" s="89"/>
      <c r="T6837" s="89"/>
    </row>
    <row r="6838" spans="2:20" s="86" customFormat="1" ht="10.199999999999999">
      <c r="B6838" s="87"/>
      <c r="C6838" s="87"/>
      <c r="R6838" s="89"/>
      <c r="S6838" s="89"/>
      <c r="T6838" s="89"/>
    </row>
    <row r="6839" spans="2:20" s="86" customFormat="1" ht="10.199999999999999">
      <c r="B6839" s="87"/>
      <c r="C6839" s="87"/>
      <c r="R6839" s="89"/>
      <c r="S6839" s="89"/>
      <c r="T6839" s="89"/>
    </row>
    <row r="6840" spans="2:20" s="86" customFormat="1" ht="10.199999999999999">
      <c r="B6840" s="87"/>
      <c r="C6840" s="87"/>
      <c r="R6840" s="89"/>
      <c r="S6840" s="89"/>
      <c r="T6840" s="89"/>
    </row>
    <row r="6841" spans="2:20" s="86" customFormat="1" ht="10.199999999999999">
      <c r="B6841" s="87"/>
      <c r="C6841" s="87"/>
      <c r="R6841" s="89"/>
      <c r="S6841" s="89"/>
      <c r="T6841" s="89"/>
    </row>
    <row r="6842" spans="2:20" s="86" customFormat="1" ht="10.199999999999999">
      <c r="B6842" s="87"/>
      <c r="C6842" s="87"/>
      <c r="R6842" s="89"/>
      <c r="S6842" s="89"/>
      <c r="T6842" s="89"/>
    </row>
    <row r="6843" spans="2:20" s="86" customFormat="1" ht="10.199999999999999">
      <c r="B6843" s="87"/>
      <c r="C6843" s="87"/>
      <c r="R6843" s="89"/>
      <c r="S6843" s="89"/>
      <c r="T6843" s="89"/>
    </row>
    <row r="6844" spans="2:20" s="86" customFormat="1" ht="10.199999999999999">
      <c r="B6844" s="87"/>
      <c r="C6844" s="87"/>
      <c r="R6844" s="89"/>
      <c r="S6844" s="89"/>
      <c r="T6844" s="89"/>
    </row>
    <row r="6845" spans="2:20" s="86" customFormat="1" ht="10.199999999999999">
      <c r="B6845" s="87"/>
      <c r="C6845" s="87"/>
      <c r="R6845" s="89"/>
      <c r="S6845" s="89"/>
      <c r="T6845" s="89"/>
    </row>
    <row r="6846" spans="2:20" s="86" customFormat="1" ht="10.199999999999999">
      <c r="B6846" s="87"/>
      <c r="C6846" s="87"/>
      <c r="R6846" s="89"/>
      <c r="S6846" s="89"/>
      <c r="T6846" s="89"/>
    </row>
    <row r="6847" spans="2:20" s="86" customFormat="1" ht="10.199999999999999">
      <c r="B6847" s="87"/>
      <c r="C6847" s="87"/>
      <c r="R6847" s="89"/>
      <c r="S6847" s="89"/>
      <c r="T6847" s="89"/>
    </row>
    <row r="6848" spans="2:20" s="86" customFormat="1" ht="10.199999999999999">
      <c r="B6848" s="87"/>
      <c r="C6848" s="87"/>
      <c r="R6848" s="89"/>
      <c r="S6848" s="89"/>
      <c r="T6848" s="89"/>
    </row>
    <row r="6849" spans="2:20" s="86" customFormat="1" ht="10.199999999999999">
      <c r="B6849" s="87"/>
      <c r="C6849" s="87"/>
      <c r="R6849" s="89"/>
      <c r="S6849" s="89"/>
      <c r="T6849" s="89"/>
    </row>
    <row r="6850" spans="2:20" s="86" customFormat="1" ht="10.199999999999999">
      <c r="B6850" s="87"/>
      <c r="C6850" s="87"/>
      <c r="R6850" s="89"/>
      <c r="S6850" s="89"/>
      <c r="T6850" s="89"/>
    </row>
    <row r="6851" spans="2:20" s="86" customFormat="1" ht="10.199999999999999">
      <c r="B6851" s="87"/>
      <c r="C6851" s="87"/>
      <c r="R6851" s="89"/>
      <c r="S6851" s="89"/>
      <c r="T6851" s="89"/>
    </row>
    <row r="6852" spans="2:20" s="86" customFormat="1" ht="10.199999999999999">
      <c r="B6852" s="87"/>
      <c r="C6852" s="87"/>
      <c r="R6852" s="89"/>
      <c r="S6852" s="89"/>
      <c r="T6852" s="89"/>
    </row>
    <row r="6853" spans="2:20" s="86" customFormat="1" ht="10.199999999999999">
      <c r="B6853" s="87"/>
      <c r="C6853" s="87"/>
      <c r="R6853" s="89"/>
      <c r="S6853" s="89"/>
      <c r="T6853" s="89"/>
    </row>
    <row r="6854" spans="2:20" s="86" customFormat="1" ht="10.199999999999999">
      <c r="B6854" s="87"/>
      <c r="C6854" s="87"/>
      <c r="R6854" s="89"/>
      <c r="S6854" s="89"/>
      <c r="T6854" s="89"/>
    </row>
    <row r="6855" spans="2:20" s="86" customFormat="1" ht="10.199999999999999">
      <c r="B6855" s="87"/>
      <c r="C6855" s="87"/>
      <c r="R6855" s="89"/>
      <c r="S6855" s="89"/>
      <c r="T6855" s="89"/>
    </row>
    <row r="6856" spans="2:20" s="86" customFormat="1" ht="10.199999999999999">
      <c r="B6856" s="87"/>
      <c r="C6856" s="87"/>
      <c r="R6856" s="89"/>
      <c r="S6856" s="89"/>
      <c r="T6856" s="89"/>
    </row>
    <row r="6857" spans="2:20" s="86" customFormat="1" ht="10.199999999999999">
      <c r="B6857" s="87"/>
      <c r="C6857" s="87"/>
      <c r="R6857" s="89"/>
      <c r="S6857" s="89"/>
      <c r="T6857" s="89"/>
    </row>
    <row r="6858" spans="2:20" s="86" customFormat="1" ht="10.199999999999999">
      <c r="B6858" s="87"/>
      <c r="C6858" s="87"/>
      <c r="R6858" s="89"/>
      <c r="S6858" s="89"/>
      <c r="T6858" s="89"/>
    </row>
    <row r="6859" spans="2:20" s="86" customFormat="1" ht="10.199999999999999">
      <c r="B6859" s="87"/>
      <c r="C6859" s="87"/>
      <c r="R6859" s="89"/>
      <c r="S6859" s="89"/>
      <c r="T6859" s="89"/>
    </row>
    <row r="6860" spans="2:20" s="86" customFormat="1" ht="10.199999999999999">
      <c r="B6860" s="87"/>
      <c r="C6860" s="87"/>
      <c r="R6860" s="89"/>
      <c r="S6860" s="89"/>
      <c r="T6860" s="89"/>
    </row>
    <row r="6861" spans="2:20" s="86" customFormat="1" ht="10.199999999999999">
      <c r="B6861" s="87"/>
      <c r="C6861" s="87"/>
      <c r="R6861" s="89"/>
      <c r="S6861" s="89"/>
      <c r="T6861" s="89"/>
    </row>
    <row r="6862" spans="2:20" s="86" customFormat="1" ht="10.199999999999999">
      <c r="B6862" s="87"/>
      <c r="C6862" s="87"/>
      <c r="R6862" s="89"/>
      <c r="S6862" s="89"/>
      <c r="T6862" s="89"/>
    </row>
    <row r="6863" spans="2:20" s="86" customFormat="1" ht="10.199999999999999">
      <c r="B6863" s="87"/>
      <c r="C6863" s="87"/>
      <c r="R6863" s="89"/>
      <c r="S6863" s="89"/>
      <c r="T6863" s="89"/>
    </row>
    <row r="6864" spans="2:20" s="86" customFormat="1" ht="10.199999999999999">
      <c r="B6864" s="87"/>
      <c r="C6864" s="87"/>
      <c r="R6864" s="89"/>
      <c r="S6864" s="89"/>
      <c r="T6864" s="89"/>
    </row>
    <row r="6865" spans="2:20" s="86" customFormat="1" ht="10.199999999999999">
      <c r="B6865" s="87"/>
      <c r="C6865" s="87"/>
      <c r="R6865" s="89"/>
      <c r="S6865" s="89"/>
      <c r="T6865" s="89"/>
    </row>
    <row r="6866" spans="2:20" s="86" customFormat="1" ht="10.199999999999999">
      <c r="B6866" s="87"/>
      <c r="C6866" s="87"/>
      <c r="R6866" s="89"/>
      <c r="S6866" s="89"/>
      <c r="T6866" s="89"/>
    </row>
    <row r="6867" spans="2:20" s="86" customFormat="1" ht="10.199999999999999">
      <c r="B6867" s="87"/>
      <c r="C6867" s="87"/>
      <c r="R6867" s="89"/>
      <c r="S6867" s="89"/>
      <c r="T6867" s="89"/>
    </row>
    <row r="6868" spans="2:20" s="86" customFormat="1" ht="10.199999999999999">
      <c r="B6868" s="87"/>
      <c r="C6868" s="87"/>
      <c r="R6868" s="89"/>
      <c r="S6868" s="89"/>
      <c r="T6868" s="89"/>
    </row>
    <row r="6869" spans="2:20" s="86" customFormat="1" ht="10.199999999999999">
      <c r="B6869" s="87"/>
      <c r="C6869" s="87"/>
      <c r="R6869" s="89"/>
      <c r="S6869" s="89"/>
      <c r="T6869" s="89"/>
    </row>
    <row r="6870" spans="2:20" s="86" customFormat="1" ht="10.199999999999999">
      <c r="B6870" s="87"/>
      <c r="C6870" s="87"/>
      <c r="R6870" s="89"/>
      <c r="S6870" s="89"/>
      <c r="T6870" s="89"/>
    </row>
    <row r="6871" spans="2:20" s="86" customFormat="1" ht="10.199999999999999">
      <c r="B6871" s="87"/>
      <c r="C6871" s="87"/>
      <c r="R6871" s="89"/>
      <c r="S6871" s="89"/>
      <c r="T6871" s="89"/>
    </row>
    <row r="6872" spans="2:20" s="86" customFormat="1" ht="10.199999999999999">
      <c r="B6872" s="87"/>
      <c r="C6872" s="87"/>
      <c r="R6872" s="89"/>
      <c r="S6872" s="89"/>
      <c r="T6872" s="89"/>
    </row>
    <row r="6873" spans="2:20" s="86" customFormat="1" ht="10.199999999999999">
      <c r="B6873" s="87"/>
      <c r="C6873" s="87"/>
      <c r="R6873" s="89"/>
      <c r="S6873" s="89"/>
      <c r="T6873" s="89"/>
    </row>
    <row r="6874" spans="2:20" s="86" customFormat="1" ht="10.199999999999999">
      <c r="B6874" s="87"/>
      <c r="C6874" s="87"/>
      <c r="R6874" s="89"/>
      <c r="S6874" s="89"/>
      <c r="T6874" s="89"/>
    </row>
    <row r="6875" spans="2:20" s="86" customFormat="1" ht="10.199999999999999">
      <c r="B6875" s="87"/>
      <c r="C6875" s="87"/>
      <c r="R6875" s="89"/>
      <c r="S6875" s="89"/>
      <c r="T6875" s="89"/>
    </row>
    <row r="6876" spans="2:20" s="86" customFormat="1" ht="10.199999999999999">
      <c r="B6876" s="87"/>
      <c r="C6876" s="87"/>
      <c r="R6876" s="89"/>
      <c r="S6876" s="89"/>
      <c r="T6876" s="89"/>
    </row>
    <row r="6877" spans="2:20" s="86" customFormat="1" ht="10.199999999999999">
      <c r="B6877" s="87"/>
      <c r="C6877" s="87"/>
      <c r="R6877" s="89"/>
      <c r="S6877" s="89"/>
      <c r="T6877" s="89"/>
    </row>
    <row r="6878" spans="2:20" s="86" customFormat="1" ht="10.199999999999999">
      <c r="B6878" s="87"/>
      <c r="C6878" s="87"/>
      <c r="R6878" s="89"/>
      <c r="S6878" s="89"/>
      <c r="T6878" s="89"/>
    </row>
    <row r="6879" spans="2:20" s="86" customFormat="1" ht="10.199999999999999">
      <c r="B6879" s="87"/>
      <c r="C6879" s="87"/>
      <c r="R6879" s="89"/>
      <c r="S6879" s="89"/>
      <c r="T6879" s="89"/>
    </row>
    <row r="6880" spans="2:20" s="86" customFormat="1" ht="10.199999999999999">
      <c r="B6880" s="87"/>
      <c r="C6880" s="87"/>
      <c r="R6880" s="89"/>
      <c r="S6880" s="89"/>
      <c r="T6880" s="89"/>
    </row>
    <row r="6881" spans="2:20" s="86" customFormat="1" ht="10.199999999999999">
      <c r="B6881" s="87"/>
      <c r="C6881" s="87"/>
      <c r="R6881" s="89"/>
      <c r="S6881" s="89"/>
      <c r="T6881" s="89"/>
    </row>
    <row r="6882" spans="2:20" s="86" customFormat="1" ht="10.199999999999999">
      <c r="B6882" s="87"/>
      <c r="C6882" s="87"/>
      <c r="R6882" s="89"/>
      <c r="S6882" s="89"/>
      <c r="T6882" s="89"/>
    </row>
    <row r="6883" spans="2:20" s="86" customFormat="1" ht="10.199999999999999">
      <c r="B6883" s="87"/>
      <c r="C6883" s="87"/>
      <c r="R6883" s="89"/>
      <c r="S6883" s="89"/>
      <c r="T6883" s="89"/>
    </row>
    <row r="6884" spans="2:20" s="86" customFormat="1" ht="10.199999999999999">
      <c r="B6884" s="87"/>
      <c r="C6884" s="87"/>
      <c r="R6884" s="89"/>
      <c r="S6884" s="89"/>
      <c r="T6884" s="89"/>
    </row>
    <row r="6885" spans="2:20" s="86" customFormat="1" ht="10.199999999999999">
      <c r="B6885" s="87"/>
      <c r="C6885" s="87"/>
      <c r="R6885" s="89"/>
      <c r="S6885" s="89"/>
      <c r="T6885" s="89"/>
    </row>
    <row r="6886" spans="2:20" s="86" customFormat="1" ht="10.199999999999999">
      <c r="B6886" s="87"/>
      <c r="C6886" s="87"/>
      <c r="R6886" s="89"/>
      <c r="S6886" s="89"/>
      <c r="T6886" s="89"/>
    </row>
    <row r="6887" spans="2:20" s="86" customFormat="1" ht="10.199999999999999">
      <c r="B6887" s="87"/>
      <c r="C6887" s="87"/>
      <c r="R6887" s="89"/>
      <c r="S6887" s="89"/>
      <c r="T6887" s="89"/>
    </row>
    <row r="6888" spans="2:20" s="86" customFormat="1" ht="10.199999999999999">
      <c r="B6888" s="87"/>
      <c r="C6888" s="87"/>
      <c r="R6888" s="89"/>
      <c r="S6888" s="89"/>
      <c r="T6888" s="89"/>
    </row>
    <row r="6889" spans="2:20" s="86" customFormat="1" ht="10.199999999999999">
      <c r="B6889" s="87"/>
      <c r="C6889" s="87"/>
      <c r="R6889" s="89"/>
      <c r="S6889" s="89"/>
      <c r="T6889" s="89"/>
    </row>
    <row r="6890" spans="2:20" s="86" customFormat="1" ht="10.199999999999999">
      <c r="B6890" s="87"/>
      <c r="C6890" s="87"/>
      <c r="R6890" s="89"/>
      <c r="S6890" s="89"/>
      <c r="T6890" s="89"/>
    </row>
    <row r="6891" spans="2:20" s="86" customFormat="1" ht="10.199999999999999">
      <c r="B6891" s="87"/>
      <c r="C6891" s="87"/>
      <c r="R6891" s="89"/>
      <c r="S6891" s="89"/>
      <c r="T6891" s="89"/>
    </row>
    <row r="6892" spans="2:20" s="86" customFormat="1" ht="10.199999999999999">
      <c r="B6892" s="87"/>
      <c r="C6892" s="87"/>
      <c r="R6892" s="89"/>
      <c r="S6892" s="89"/>
      <c r="T6892" s="89"/>
    </row>
    <row r="6893" spans="2:20" s="86" customFormat="1" ht="10.199999999999999">
      <c r="B6893" s="87"/>
      <c r="C6893" s="87"/>
      <c r="R6893" s="89"/>
      <c r="S6893" s="89"/>
      <c r="T6893" s="89"/>
    </row>
    <row r="6894" spans="2:20" s="86" customFormat="1" ht="10.199999999999999">
      <c r="B6894" s="87"/>
      <c r="C6894" s="87"/>
      <c r="R6894" s="89"/>
      <c r="S6894" s="89"/>
      <c r="T6894" s="89"/>
    </row>
    <row r="6895" spans="2:20" s="86" customFormat="1" ht="10.199999999999999">
      <c r="B6895" s="87"/>
      <c r="C6895" s="87"/>
      <c r="R6895" s="89"/>
      <c r="S6895" s="89"/>
      <c r="T6895" s="89"/>
    </row>
    <row r="6896" spans="2:20" s="86" customFormat="1" ht="10.199999999999999">
      <c r="B6896" s="87"/>
      <c r="C6896" s="87"/>
      <c r="R6896" s="89"/>
      <c r="S6896" s="89"/>
      <c r="T6896" s="89"/>
    </row>
    <row r="6897" spans="2:20" s="86" customFormat="1" ht="10.199999999999999">
      <c r="B6897" s="87"/>
      <c r="C6897" s="87"/>
      <c r="R6897" s="89"/>
      <c r="S6897" s="89"/>
      <c r="T6897" s="89"/>
    </row>
    <row r="6898" spans="2:20" s="86" customFormat="1" ht="10.199999999999999">
      <c r="B6898" s="87"/>
      <c r="C6898" s="87"/>
      <c r="R6898" s="89"/>
      <c r="S6898" s="89"/>
      <c r="T6898" s="89"/>
    </row>
    <row r="6899" spans="2:20" s="86" customFormat="1" ht="10.199999999999999">
      <c r="B6899" s="87"/>
      <c r="C6899" s="87"/>
      <c r="R6899" s="89"/>
      <c r="S6899" s="89"/>
      <c r="T6899" s="89"/>
    </row>
    <row r="6900" spans="2:20" s="86" customFormat="1" ht="10.199999999999999">
      <c r="B6900" s="87"/>
      <c r="C6900" s="87"/>
      <c r="R6900" s="89"/>
      <c r="S6900" s="89"/>
      <c r="T6900" s="89"/>
    </row>
    <row r="6901" spans="2:20" s="86" customFormat="1" ht="10.199999999999999">
      <c r="B6901" s="87"/>
      <c r="C6901" s="87"/>
      <c r="R6901" s="89"/>
      <c r="S6901" s="89"/>
      <c r="T6901" s="89"/>
    </row>
    <row r="6902" spans="2:20" s="86" customFormat="1" ht="10.199999999999999">
      <c r="B6902" s="87"/>
      <c r="C6902" s="87"/>
      <c r="R6902" s="89"/>
      <c r="S6902" s="89"/>
      <c r="T6902" s="89"/>
    </row>
    <row r="6903" spans="2:20" s="86" customFormat="1" ht="10.199999999999999">
      <c r="B6903" s="87"/>
      <c r="C6903" s="87"/>
      <c r="R6903" s="89"/>
      <c r="S6903" s="89"/>
      <c r="T6903" s="89"/>
    </row>
    <row r="6904" spans="2:20" s="86" customFormat="1" ht="10.199999999999999">
      <c r="B6904" s="87"/>
      <c r="C6904" s="87"/>
      <c r="R6904" s="89"/>
      <c r="S6904" s="89"/>
      <c r="T6904" s="89"/>
    </row>
    <row r="6905" spans="2:20" s="86" customFormat="1" ht="10.199999999999999">
      <c r="B6905" s="87"/>
      <c r="C6905" s="87"/>
      <c r="R6905" s="89"/>
      <c r="S6905" s="89"/>
      <c r="T6905" s="89"/>
    </row>
    <row r="6906" spans="2:20" s="86" customFormat="1" ht="10.199999999999999">
      <c r="B6906" s="87"/>
      <c r="C6906" s="87"/>
      <c r="R6906" s="89"/>
      <c r="S6906" s="89"/>
      <c r="T6906" s="89"/>
    </row>
    <row r="6907" spans="2:20" s="86" customFormat="1" ht="10.199999999999999">
      <c r="B6907" s="87"/>
      <c r="C6907" s="87"/>
      <c r="R6907" s="89"/>
      <c r="S6907" s="89"/>
      <c r="T6907" s="89"/>
    </row>
    <row r="6908" spans="2:20" s="86" customFormat="1" ht="10.199999999999999">
      <c r="B6908" s="87"/>
      <c r="C6908" s="87"/>
      <c r="R6908" s="89"/>
      <c r="S6908" s="89"/>
      <c r="T6908" s="89"/>
    </row>
    <row r="6909" spans="2:20" s="86" customFormat="1" ht="10.199999999999999">
      <c r="B6909" s="87"/>
      <c r="C6909" s="87"/>
      <c r="R6909" s="89"/>
      <c r="S6909" s="89"/>
      <c r="T6909" s="89"/>
    </row>
    <row r="6910" spans="2:20" s="86" customFormat="1" ht="10.199999999999999">
      <c r="B6910" s="87"/>
      <c r="C6910" s="87"/>
      <c r="R6910" s="89"/>
      <c r="S6910" s="89"/>
      <c r="T6910" s="89"/>
    </row>
    <row r="6911" spans="2:20" s="86" customFormat="1" ht="10.199999999999999">
      <c r="B6911" s="87"/>
      <c r="C6911" s="87"/>
      <c r="R6911" s="89"/>
      <c r="S6911" s="89"/>
      <c r="T6911" s="89"/>
    </row>
    <row r="6912" spans="2:20" s="86" customFormat="1" ht="10.199999999999999">
      <c r="B6912" s="87"/>
      <c r="C6912" s="87"/>
      <c r="R6912" s="89"/>
      <c r="S6912" s="89"/>
      <c r="T6912" s="89"/>
    </row>
    <row r="6913" spans="2:20" s="86" customFormat="1" ht="10.199999999999999">
      <c r="B6913" s="87"/>
      <c r="C6913" s="87"/>
      <c r="R6913" s="89"/>
      <c r="S6913" s="89"/>
      <c r="T6913" s="89"/>
    </row>
    <row r="6914" spans="2:20" s="86" customFormat="1" ht="10.199999999999999">
      <c r="B6914" s="87"/>
      <c r="C6914" s="87"/>
      <c r="R6914" s="89"/>
      <c r="S6914" s="89"/>
      <c r="T6914" s="89"/>
    </row>
    <row r="6915" spans="2:20" s="86" customFormat="1" ht="10.199999999999999">
      <c r="B6915" s="87"/>
      <c r="C6915" s="87"/>
      <c r="R6915" s="89"/>
      <c r="S6915" s="89"/>
      <c r="T6915" s="89"/>
    </row>
    <row r="6916" spans="2:20" s="86" customFormat="1" ht="10.199999999999999">
      <c r="B6916" s="87"/>
      <c r="C6916" s="87"/>
      <c r="R6916" s="89"/>
      <c r="S6916" s="89"/>
      <c r="T6916" s="89"/>
    </row>
    <row r="6917" spans="2:20" s="86" customFormat="1" ht="10.199999999999999">
      <c r="B6917" s="87"/>
      <c r="C6917" s="87"/>
      <c r="R6917" s="89"/>
      <c r="S6917" s="89"/>
      <c r="T6917" s="89"/>
    </row>
    <row r="6918" spans="2:20" s="86" customFormat="1" ht="10.199999999999999">
      <c r="B6918" s="87"/>
      <c r="C6918" s="87"/>
      <c r="R6918" s="89"/>
      <c r="S6918" s="89"/>
      <c r="T6918" s="89"/>
    </row>
    <row r="6919" spans="2:20" s="86" customFormat="1" ht="10.199999999999999">
      <c r="B6919" s="87"/>
      <c r="C6919" s="87"/>
      <c r="R6919" s="89"/>
      <c r="S6919" s="89"/>
      <c r="T6919" s="89"/>
    </row>
    <row r="6920" spans="2:20" s="86" customFormat="1" ht="10.199999999999999">
      <c r="B6920" s="87"/>
      <c r="C6920" s="87"/>
      <c r="R6920" s="89"/>
      <c r="S6920" s="89"/>
      <c r="T6920" s="89"/>
    </row>
    <row r="6921" spans="2:20" s="86" customFormat="1" ht="10.199999999999999">
      <c r="B6921" s="87"/>
      <c r="C6921" s="87"/>
      <c r="R6921" s="89"/>
      <c r="S6921" s="89"/>
      <c r="T6921" s="89"/>
    </row>
    <row r="6922" spans="2:20" s="86" customFormat="1" ht="10.199999999999999">
      <c r="B6922" s="87"/>
      <c r="C6922" s="87"/>
      <c r="R6922" s="89"/>
      <c r="S6922" s="89"/>
      <c r="T6922" s="89"/>
    </row>
    <row r="6923" spans="2:20" s="86" customFormat="1" ht="10.199999999999999">
      <c r="B6923" s="87"/>
      <c r="C6923" s="87"/>
      <c r="R6923" s="89"/>
      <c r="S6923" s="89"/>
      <c r="T6923" s="89"/>
    </row>
    <row r="6924" spans="2:20" s="86" customFormat="1" ht="10.199999999999999">
      <c r="B6924" s="87"/>
      <c r="C6924" s="87"/>
      <c r="R6924" s="89"/>
      <c r="S6924" s="89"/>
      <c r="T6924" s="89"/>
    </row>
    <row r="6925" spans="2:20" s="86" customFormat="1" ht="10.199999999999999">
      <c r="B6925" s="87"/>
      <c r="C6925" s="87"/>
      <c r="R6925" s="89"/>
      <c r="S6925" s="89"/>
      <c r="T6925" s="89"/>
    </row>
    <row r="6926" spans="2:20" s="86" customFormat="1" ht="10.199999999999999">
      <c r="B6926" s="87"/>
      <c r="C6926" s="87"/>
      <c r="R6926" s="89"/>
      <c r="S6926" s="89"/>
      <c r="T6926" s="89"/>
    </row>
    <row r="6927" spans="2:20" s="86" customFormat="1" ht="10.199999999999999">
      <c r="B6927" s="87"/>
      <c r="C6927" s="87"/>
      <c r="R6927" s="89"/>
      <c r="S6927" s="89"/>
      <c r="T6927" s="89"/>
    </row>
    <row r="6928" spans="2:20" s="86" customFormat="1" ht="10.199999999999999">
      <c r="B6928" s="87"/>
      <c r="C6928" s="87"/>
      <c r="R6928" s="89"/>
      <c r="S6928" s="89"/>
      <c r="T6928" s="89"/>
    </row>
    <row r="6929" spans="2:20" s="86" customFormat="1" ht="10.199999999999999">
      <c r="B6929" s="87"/>
      <c r="C6929" s="87"/>
      <c r="R6929" s="89"/>
      <c r="S6929" s="89"/>
      <c r="T6929" s="89"/>
    </row>
    <row r="6930" spans="2:20" s="86" customFormat="1" ht="10.199999999999999">
      <c r="B6930" s="87"/>
      <c r="C6930" s="87"/>
      <c r="R6930" s="89"/>
      <c r="S6930" s="89"/>
      <c r="T6930" s="89"/>
    </row>
    <row r="6931" spans="2:20" s="86" customFormat="1" ht="10.199999999999999">
      <c r="B6931" s="87"/>
      <c r="C6931" s="87"/>
      <c r="R6931" s="89"/>
      <c r="S6931" s="89"/>
      <c r="T6931" s="89"/>
    </row>
    <row r="6932" spans="2:20" s="86" customFormat="1" ht="10.199999999999999">
      <c r="B6932" s="87"/>
      <c r="C6932" s="87"/>
      <c r="R6932" s="89"/>
      <c r="S6932" s="89"/>
      <c r="T6932" s="89"/>
    </row>
    <row r="6933" spans="2:20" s="86" customFormat="1" ht="10.199999999999999">
      <c r="B6933" s="87"/>
      <c r="C6933" s="87"/>
      <c r="R6933" s="89"/>
      <c r="S6933" s="89"/>
      <c r="T6933" s="89"/>
    </row>
    <row r="6934" spans="2:20" s="86" customFormat="1" ht="10.199999999999999">
      <c r="B6934" s="87"/>
      <c r="C6934" s="87"/>
      <c r="R6934" s="89"/>
      <c r="S6934" s="89"/>
      <c r="T6934" s="89"/>
    </row>
    <row r="6935" spans="2:20" s="86" customFormat="1" ht="10.199999999999999">
      <c r="B6935" s="87"/>
      <c r="C6935" s="87"/>
      <c r="R6935" s="89"/>
      <c r="S6935" s="89"/>
      <c r="T6935" s="89"/>
    </row>
    <row r="6936" spans="2:20" s="86" customFormat="1" ht="10.199999999999999">
      <c r="B6936" s="87"/>
      <c r="C6936" s="87"/>
      <c r="R6936" s="89"/>
      <c r="S6936" s="89"/>
      <c r="T6936" s="89"/>
    </row>
    <row r="6937" spans="2:20" s="86" customFormat="1" ht="10.199999999999999">
      <c r="B6937" s="87"/>
      <c r="C6937" s="87"/>
      <c r="R6937" s="89"/>
      <c r="S6937" s="89"/>
      <c r="T6937" s="89"/>
    </row>
    <row r="6938" spans="2:20" s="86" customFormat="1" ht="10.199999999999999">
      <c r="B6938" s="87"/>
      <c r="C6938" s="87"/>
      <c r="R6938" s="89"/>
      <c r="S6938" s="89"/>
      <c r="T6938" s="89"/>
    </row>
    <row r="6939" spans="2:20" s="86" customFormat="1" ht="10.199999999999999">
      <c r="B6939" s="87"/>
      <c r="C6939" s="87"/>
      <c r="R6939" s="89"/>
      <c r="S6939" s="89"/>
      <c r="T6939" s="89"/>
    </row>
    <row r="6940" spans="2:20" s="86" customFormat="1" ht="10.199999999999999">
      <c r="B6940" s="87"/>
      <c r="C6940" s="87"/>
      <c r="R6940" s="89"/>
      <c r="S6940" s="89"/>
      <c r="T6940" s="89"/>
    </row>
    <row r="6941" spans="2:20" s="86" customFormat="1" ht="10.199999999999999">
      <c r="B6941" s="87"/>
      <c r="C6941" s="87"/>
      <c r="R6941" s="89"/>
      <c r="S6941" s="89"/>
      <c r="T6941" s="89"/>
    </row>
    <row r="6942" spans="2:20" s="86" customFormat="1" ht="10.199999999999999">
      <c r="B6942" s="87"/>
      <c r="C6942" s="87"/>
      <c r="R6942" s="89"/>
      <c r="S6942" s="89"/>
      <c r="T6942" s="89"/>
    </row>
    <row r="6943" spans="2:20" s="86" customFormat="1" ht="10.199999999999999">
      <c r="B6943" s="87"/>
      <c r="C6943" s="87"/>
      <c r="R6943" s="89"/>
      <c r="S6943" s="89"/>
      <c r="T6943" s="89"/>
    </row>
    <row r="6944" spans="2:20" s="86" customFormat="1" ht="10.199999999999999">
      <c r="B6944" s="87"/>
      <c r="C6944" s="87"/>
      <c r="R6944" s="89"/>
      <c r="S6944" s="89"/>
      <c r="T6944" s="89"/>
    </row>
    <row r="6945" spans="2:20" s="86" customFormat="1" ht="10.199999999999999">
      <c r="B6945" s="87"/>
      <c r="C6945" s="87"/>
      <c r="R6945" s="89"/>
      <c r="S6945" s="89"/>
      <c r="T6945" s="89"/>
    </row>
    <row r="6946" spans="2:20" s="86" customFormat="1" ht="10.199999999999999">
      <c r="B6946" s="87"/>
      <c r="C6946" s="87"/>
      <c r="R6946" s="89"/>
      <c r="S6946" s="89"/>
      <c r="T6946" s="89"/>
    </row>
    <row r="6947" spans="2:20" s="86" customFormat="1" ht="10.199999999999999">
      <c r="B6947" s="87"/>
      <c r="C6947" s="87"/>
      <c r="R6947" s="89"/>
      <c r="S6947" s="89"/>
      <c r="T6947" s="89"/>
    </row>
    <row r="6948" spans="2:20" s="86" customFormat="1" ht="10.199999999999999">
      <c r="B6948" s="87"/>
      <c r="C6948" s="87"/>
      <c r="R6948" s="89"/>
      <c r="S6948" s="89"/>
      <c r="T6948" s="89"/>
    </row>
    <row r="6949" spans="2:20" s="86" customFormat="1" ht="10.199999999999999">
      <c r="B6949" s="87"/>
      <c r="C6949" s="87"/>
      <c r="R6949" s="89"/>
      <c r="S6949" s="89"/>
      <c r="T6949" s="89"/>
    </row>
    <row r="6950" spans="2:20" s="86" customFormat="1" ht="10.199999999999999">
      <c r="B6950" s="87"/>
      <c r="C6950" s="87"/>
      <c r="R6950" s="89"/>
      <c r="S6950" s="89"/>
      <c r="T6950" s="89"/>
    </row>
    <row r="6951" spans="2:20" s="86" customFormat="1" ht="10.199999999999999">
      <c r="B6951" s="87"/>
      <c r="C6951" s="87"/>
      <c r="R6951" s="89"/>
      <c r="S6951" s="89"/>
      <c r="T6951" s="89"/>
    </row>
    <row r="6952" spans="2:20" s="86" customFormat="1" ht="10.199999999999999">
      <c r="B6952" s="87"/>
      <c r="C6952" s="87"/>
      <c r="R6952" s="89"/>
      <c r="S6952" s="89"/>
      <c r="T6952" s="89"/>
    </row>
    <row r="6953" spans="2:20" s="86" customFormat="1" ht="10.199999999999999">
      <c r="B6953" s="87"/>
      <c r="C6953" s="87"/>
      <c r="R6953" s="89"/>
      <c r="S6953" s="89"/>
      <c r="T6953" s="89"/>
    </row>
    <row r="6954" spans="2:20" s="86" customFormat="1" ht="10.199999999999999">
      <c r="B6954" s="87"/>
      <c r="C6954" s="87"/>
      <c r="R6954" s="89"/>
      <c r="S6954" s="89"/>
      <c r="T6954" s="89"/>
    </row>
    <row r="6955" spans="2:20" s="86" customFormat="1" ht="10.199999999999999">
      <c r="B6955" s="87"/>
      <c r="C6955" s="87"/>
      <c r="R6955" s="89"/>
      <c r="S6955" s="89"/>
      <c r="T6955" s="89"/>
    </row>
    <row r="6956" spans="2:20" s="86" customFormat="1" ht="10.199999999999999">
      <c r="B6956" s="87"/>
      <c r="C6956" s="87"/>
      <c r="R6956" s="89"/>
      <c r="S6956" s="89"/>
      <c r="T6956" s="89"/>
    </row>
    <row r="6957" spans="2:20" s="86" customFormat="1" ht="10.199999999999999">
      <c r="B6957" s="87"/>
      <c r="C6957" s="87"/>
      <c r="R6957" s="89"/>
      <c r="S6957" s="89"/>
      <c r="T6957" s="89"/>
    </row>
    <row r="6958" spans="2:20" s="86" customFormat="1" ht="10.199999999999999">
      <c r="B6958" s="87"/>
      <c r="C6958" s="87"/>
      <c r="R6958" s="89"/>
      <c r="S6958" s="89"/>
      <c r="T6958" s="89"/>
    </row>
    <row r="6959" spans="2:20" s="86" customFormat="1" ht="10.199999999999999">
      <c r="B6959" s="87"/>
      <c r="C6959" s="87"/>
      <c r="R6959" s="89"/>
      <c r="S6959" s="89"/>
      <c r="T6959" s="89"/>
    </row>
    <row r="6960" spans="2:20" s="86" customFormat="1" ht="10.199999999999999">
      <c r="B6960" s="87"/>
      <c r="C6960" s="87"/>
      <c r="R6960" s="89"/>
      <c r="S6960" s="89"/>
      <c r="T6960" s="89"/>
    </row>
    <row r="6961" spans="2:20" s="86" customFormat="1" ht="10.199999999999999">
      <c r="B6961" s="87"/>
      <c r="C6961" s="87"/>
      <c r="R6961" s="89"/>
      <c r="S6961" s="89"/>
      <c r="T6961" s="89"/>
    </row>
    <row r="6962" spans="2:20" s="86" customFormat="1" ht="10.199999999999999">
      <c r="B6962" s="87"/>
      <c r="C6962" s="87"/>
      <c r="R6962" s="89"/>
      <c r="S6962" s="89"/>
      <c r="T6962" s="89"/>
    </row>
    <row r="6963" spans="2:20" s="86" customFormat="1" ht="10.199999999999999">
      <c r="B6963" s="87"/>
      <c r="C6963" s="87"/>
      <c r="R6963" s="89"/>
      <c r="S6963" s="89"/>
      <c r="T6963" s="89"/>
    </row>
    <row r="6964" spans="2:20" s="86" customFormat="1" ht="10.199999999999999">
      <c r="B6964" s="87"/>
      <c r="C6964" s="87"/>
      <c r="R6964" s="89"/>
      <c r="S6964" s="89"/>
      <c r="T6964" s="89"/>
    </row>
    <row r="6965" spans="2:20" s="86" customFormat="1" ht="10.199999999999999">
      <c r="B6965" s="87"/>
      <c r="C6965" s="87"/>
      <c r="R6965" s="89"/>
      <c r="S6965" s="89"/>
      <c r="T6965" s="89"/>
    </row>
    <row r="6966" spans="2:20" s="86" customFormat="1" ht="10.199999999999999">
      <c r="B6966" s="87"/>
      <c r="C6966" s="87"/>
      <c r="R6966" s="89"/>
      <c r="S6966" s="89"/>
      <c r="T6966" s="89"/>
    </row>
    <row r="6967" spans="2:20" s="86" customFormat="1" ht="10.199999999999999">
      <c r="B6967" s="87"/>
      <c r="C6967" s="87"/>
      <c r="R6967" s="89"/>
      <c r="S6967" s="89"/>
      <c r="T6967" s="89"/>
    </row>
    <row r="6968" spans="2:20" s="86" customFormat="1" ht="10.199999999999999">
      <c r="B6968" s="87"/>
      <c r="C6968" s="87"/>
      <c r="R6968" s="89"/>
      <c r="S6968" s="89"/>
      <c r="T6968" s="89"/>
    </row>
    <row r="6969" spans="2:20" s="86" customFormat="1" ht="10.199999999999999">
      <c r="B6969" s="87"/>
      <c r="C6969" s="87"/>
      <c r="R6969" s="89"/>
      <c r="S6969" s="89"/>
      <c r="T6969" s="89"/>
    </row>
    <row r="6970" spans="2:20" s="86" customFormat="1" ht="10.199999999999999">
      <c r="B6970" s="87"/>
      <c r="C6970" s="87"/>
      <c r="R6970" s="89"/>
      <c r="S6970" s="89"/>
      <c r="T6970" s="89"/>
    </row>
    <row r="6971" spans="2:20" s="86" customFormat="1" ht="10.199999999999999">
      <c r="B6971" s="87"/>
      <c r="C6971" s="87"/>
      <c r="R6971" s="89"/>
      <c r="S6971" s="89"/>
      <c r="T6971" s="89"/>
    </row>
    <row r="6972" spans="2:20" s="86" customFormat="1" ht="10.199999999999999">
      <c r="B6972" s="87"/>
      <c r="C6972" s="87"/>
      <c r="R6972" s="89"/>
      <c r="S6972" s="89"/>
      <c r="T6972" s="89"/>
    </row>
    <row r="6973" spans="2:20" s="86" customFormat="1" ht="10.199999999999999">
      <c r="B6973" s="87"/>
      <c r="C6973" s="87"/>
      <c r="R6973" s="89"/>
      <c r="S6973" s="89"/>
      <c r="T6973" s="89"/>
    </row>
    <row r="6974" spans="2:20" s="86" customFormat="1" ht="10.199999999999999">
      <c r="B6974" s="87"/>
      <c r="C6974" s="87"/>
      <c r="R6974" s="89"/>
      <c r="S6974" s="89"/>
      <c r="T6974" s="89"/>
    </row>
    <row r="6975" spans="2:20" s="86" customFormat="1" ht="10.199999999999999">
      <c r="B6975" s="87"/>
      <c r="C6975" s="87"/>
      <c r="R6975" s="89"/>
      <c r="S6975" s="89"/>
      <c r="T6975" s="89"/>
    </row>
    <row r="6976" spans="2:20" s="86" customFormat="1" ht="10.199999999999999">
      <c r="B6976" s="87"/>
      <c r="C6976" s="87"/>
      <c r="R6976" s="89"/>
      <c r="S6976" s="89"/>
      <c r="T6976" s="89"/>
    </row>
    <row r="6977" spans="2:20" s="86" customFormat="1" ht="10.199999999999999">
      <c r="B6977" s="87"/>
      <c r="C6977" s="87"/>
      <c r="R6977" s="89"/>
      <c r="S6977" s="89"/>
      <c r="T6977" s="89"/>
    </row>
    <row r="6978" spans="2:20" s="86" customFormat="1" ht="10.199999999999999">
      <c r="B6978" s="87"/>
      <c r="C6978" s="87"/>
      <c r="R6978" s="89"/>
      <c r="S6978" s="89"/>
      <c r="T6978" s="89"/>
    </row>
    <row r="6979" spans="2:20" s="86" customFormat="1" ht="10.199999999999999">
      <c r="B6979" s="87"/>
      <c r="C6979" s="87"/>
      <c r="R6979" s="89"/>
      <c r="S6979" s="89"/>
      <c r="T6979" s="89"/>
    </row>
    <row r="6980" spans="2:20" s="86" customFormat="1" ht="10.199999999999999">
      <c r="B6980" s="87"/>
      <c r="C6980" s="87"/>
      <c r="R6980" s="89"/>
      <c r="S6980" s="89"/>
      <c r="T6980" s="89"/>
    </row>
    <row r="6981" spans="2:20" s="86" customFormat="1" ht="10.199999999999999">
      <c r="B6981" s="87"/>
      <c r="C6981" s="87"/>
      <c r="R6981" s="89"/>
      <c r="S6981" s="89"/>
      <c r="T6981" s="89"/>
    </row>
    <row r="6982" spans="2:20" s="86" customFormat="1" ht="10.199999999999999">
      <c r="B6982" s="87"/>
      <c r="C6982" s="87"/>
      <c r="R6982" s="89"/>
      <c r="S6982" s="89"/>
      <c r="T6982" s="89"/>
    </row>
    <row r="6983" spans="2:20" s="86" customFormat="1" ht="10.199999999999999">
      <c r="B6983" s="87"/>
      <c r="C6983" s="87"/>
      <c r="R6983" s="89"/>
      <c r="S6983" s="89"/>
      <c r="T6983" s="89"/>
    </row>
    <row r="6984" spans="2:20" s="86" customFormat="1" ht="10.199999999999999">
      <c r="B6984" s="87"/>
      <c r="C6984" s="87"/>
      <c r="R6984" s="89"/>
      <c r="S6984" s="89"/>
      <c r="T6984" s="89"/>
    </row>
    <row r="6985" spans="2:20" s="86" customFormat="1" ht="10.199999999999999">
      <c r="B6985" s="87"/>
      <c r="C6985" s="87"/>
      <c r="R6985" s="89"/>
      <c r="S6985" s="89"/>
      <c r="T6985" s="89"/>
    </row>
    <row r="6986" spans="2:20" s="86" customFormat="1" ht="10.199999999999999">
      <c r="B6986" s="87"/>
      <c r="C6986" s="87"/>
      <c r="R6986" s="89"/>
      <c r="S6986" s="89"/>
      <c r="T6986" s="89"/>
    </row>
    <row r="6987" spans="2:20" s="86" customFormat="1" ht="10.199999999999999">
      <c r="B6987" s="87"/>
      <c r="C6987" s="87"/>
      <c r="R6987" s="89"/>
      <c r="S6987" s="89"/>
      <c r="T6987" s="89"/>
    </row>
    <row r="6988" spans="2:20" s="86" customFormat="1" ht="10.199999999999999">
      <c r="B6988" s="87"/>
      <c r="C6988" s="87"/>
      <c r="R6988" s="89"/>
      <c r="S6988" s="89"/>
      <c r="T6988" s="89"/>
    </row>
    <row r="6989" spans="2:20" s="86" customFormat="1" ht="10.199999999999999">
      <c r="B6989" s="87"/>
      <c r="C6989" s="87"/>
      <c r="R6989" s="89"/>
      <c r="S6989" s="89"/>
      <c r="T6989" s="89"/>
    </row>
    <row r="6990" spans="2:20" s="86" customFormat="1" ht="10.199999999999999">
      <c r="B6990" s="87"/>
      <c r="C6990" s="87"/>
      <c r="R6990" s="89"/>
      <c r="S6990" s="89"/>
      <c r="T6990" s="89"/>
    </row>
    <row r="6991" spans="2:20" s="86" customFormat="1" ht="10.199999999999999">
      <c r="B6991" s="87"/>
      <c r="C6991" s="87"/>
      <c r="R6991" s="89"/>
      <c r="S6991" s="89"/>
      <c r="T6991" s="89"/>
    </row>
    <row r="6992" spans="2:20" s="86" customFormat="1" ht="10.199999999999999">
      <c r="B6992" s="87"/>
      <c r="C6992" s="87"/>
      <c r="R6992" s="89"/>
      <c r="S6992" s="89"/>
      <c r="T6992" s="89"/>
    </row>
    <row r="6993" spans="2:20" s="86" customFormat="1" ht="10.199999999999999">
      <c r="B6993" s="87"/>
      <c r="C6993" s="87"/>
      <c r="R6993" s="89"/>
      <c r="S6993" s="89"/>
      <c r="T6993" s="89"/>
    </row>
    <row r="6994" spans="2:20" s="86" customFormat="1" ht="10.199999999999999">
      <c r="B6994" s="87"/>
      <c r="C6994" s="87"/>
      <c r="R6994" s="89"/>
      <c r="S6994" s="89"/>
      <c r="T6994" s="89"/>
    </row>
    <row r="6995" spans="2:20" s="86" customFormat="1" ht="10.199999999999999">
      <c r="B6995" s="87"/>
      <c r="C6995" s="87"/>
      <c r="R6995" s="89"/>
      <c r="S6995" s="89"/>
      <c r="T6995" s="89"/>
    </row>
    <row r="6996" spans="2:20" s="86" customFormat="1" ht="10.199999999999999">
      <c r="B6996" s="87"/>
      <c r="C6996" s="87"/>
      <c r="R6996" s="89"/>
      <c r="S6996" s="89"/>
      <c r="T6996" s="89"/>
    </row>
    <row r="6997" spans="2:20" s="86" customFormat="1" ht="10.199999999999999">
      <c r="B6997" s="87"/>
      <c r="C6997" s="87"/>
      <c r="R6997" s="89"/>
      <c r="S6997" s="89"/>
      <c r="T6997" s="89"/>
    </row>
    <row r="6998" spans="2:20" s="86" customFormat="1" ht="10.199999999999999">
      <c r="B6998" s="87"/>
      <c r="C6998" s="87"/>
      <c r="R6998" s="89"/>
      <c r="S6998" s="89"/>
      <c r="T6998" s="89"/>
    </row>
    <row r="6999" spans="2:20" s="86" customFormat="1" ht="10.199999999999999">
      <c r="B6999" s="87"/>
      <c r="C6999" s="87"/>
      <c r="R6999" s="89"/>
      <c r="S6999" s="89"/>
      <c r="T6999" s="89"/>
    </row>
    <row r="7000" spans="2:20" s="86" customFormat="1" ht="10.199999999999999">
      <c r="B7000" s="87"/>
      <c r="C7000" s="87"/>
      <c r="R7000" s="89"/>
      <c r="S7000" s="89"/>
      <c r="T7000" s="89"/>
    </row>
    <row r="7001" spans="2:20" s="86" customFormat="1" ht="10.199999999999999">
      <c r="B7001" s="87"/>
      <c r="C7001" s="87"/>
      <c r="R7001" s="89"/>
      <c r="S7001" s="89"/>
      <c r="T7001" s="89"/>
    </row>
    <row r="7002" spans="2:20" s="86" customFormat="1" ht="10.199999999999999">
      <c r="B7002" s="87"/>
      <c r="C7002" s="87"/>
      <c r="R7002" s="89"/>
      <c r="S7002" s="89"/>
      <c r="T7002" s="89"/>
    </row>
    <row r="7003" spans="2:20" s="86" customFormat="1" ht="10.199999999999999">
      <c r="B7003" s="87"/>
      <c r="C7003" s="87"/>
      <c r="R7003" s="89"/>
      <c r="S7003" s="89"/>
      <c r="T7003" s="89"/>
    </row>
    <row r="7004" spans="2:20" s="86" customFormat="1" ht="10.199999999999999">
      <c r="B7004" s="87"/>
      <c r="C7004" s="87"/>
      <c r="R7004" s="89"/>
      <c r="S7004" s="89"/>
      <c r="T7004" s="89"/>
    </row>
    <row r="7005" spans="2:20" s="86" customFormat="1" ht="10.199999999999999">
      <c r="B7005" s="87"/>
      <c r="C7005" s="87"/>
      <c r="R7005" s="89"/>
      <c r="S7005" s="89"/>
      <c r="T7005" s="89"/>
    </row>
    <row r="7006" spans="2:20" s="86" customFormat="1" ht="10.199999999999999">
      <c r="B7006" s="87"/>
      <c r="C7006" s="87"/>
      <c r="R7006" s="89"/>
      <c r="S7006" s="89"/>
      <c r="T7006" s="89"/>
    </row>
    <row r="7007" spans="2:20" s="86" customFormat="1" ht="10.199999999999999">
      <c r="B7007" s="87"/>
      <c r="C7007" s="87"/>
      <c r="R7007" s="89"/>
      <c r="S7007" s="89"/>
      <c r="T7007" s="89"/>
    </row>
    <row r="7008" spans="2:20" s="86" customFormat="1" ht="10.199999999999999">
      <c r="B7008" s="87"/>
      <c r="C7008" s="87"/>
      <c r="R7008" s="89"/>
      <c r="S7008" s="89"/>
      <c r="T7008" s="89"/>
    </row>
    <row r="7009" spans="2:20" s="86" customFormat="1" ht="10.199999999999999">
      <c r="B7009" s="87"/>
      <c r="C7009" s="87"/>
      <c r="R7009" s="89"/>
      <c r="S7009" s="89"/>
      <c r="T7009" s="89"/>
    </row>
    <row r="7010" spans="2:20" s="86" customFormat="1" ht="10.199999999999999">
      <c r="B7010" s="87"/>
      <c r="C7010" s="87"/>
      <c r="R7010" s="89"/>
      <c r="S7010" s="89"/>
      <c r="T7010" s="89"/>
    </row>
    <row r="7011" spans="2:20" s="86" customFormat="1" ht="10.199999999999999">
      <c r="B7011" s="87"/>
      <c r="C7011" s="87"/>
      <c r="R7011" s="89"/>
      <c r="S7011" s="89"/>
      <c r="T7011" s="89"/>
    </row>
    <row r="7012" spans="2:20" s="86" customFormat="1" ht="10.199999999999999">
      <c r="B7012" s="87"/>
      <c r="C7012" s="87"/>
      <c r="R7012" s="89"/>
      <c r="S7012" s="89"/>
      <c r="T7012" s="89"/>
    </row>
    <row r="7013" spans="2:20" s="86" customFormat="1" ht="10.199999999999999">
      <c r="B7013" s="87"/>
      <c r="C7013" s="87"/>
      <c r="R7013" s="89"/>
      <c r="S7013" s="89"/>
      <c r="T7013" s="89"/>
    </row>
    <row r="7014" spans="2:20" s="86" customFormat="1" ht="10.199999999999999">
      <c r="B7014" s="87"/>
      <c r="C7014" s="87"/>
      <c r="R7014" s="89"/>
      <c r="S7014" s="89"/>
      <c r="T7014" s="89"/>
    </row>
    <row r="7015" spans="2:20" s="86" customFormat="1" ht="10.199999999999999">
      <c r="B7015" s="87"/>
      <c r="C7015" s="87"/>
      <c r="R7015" s="89"/>
      <c r="S7015" s="89"/>
      <c r="T7015" s="89"/>
    </row>
    <row r="7016" spans="2:20" s="86" customFormat="1" ht="10.199999999999999">
      <c r="B7016" s="87"/>
      <c r="C7016" s="87"/>
      <c r="R7016" s="89"/>
      <c r="S7016" s="89"/>
      <c r="T7016" s="89"/>
    </row>
    <row r="7017" spans="2:20" s="86" customFormat="1" ht="10.199999999999999">
      <c r="B7017" s="87"/>
      <c r="C7017" s="87"/>
      <c r="R7017" s="89"/>
      <c r="S7017" s="89"/>
      <c r="T7017" s="89"/>
    </row>
    <row r="7018" spans="2:20" s="86" customFormat="1" ht="10.199999999999999">
      <c r="B7018" s="87"/>
      <c r="C7018" s="87"/>
      <c r="R7018" s="89"/>
      <c r="S7018" s="89"/>
      <c r="T7018" s="89"/>
    </row>
    <row r="7019" spans="2:20" s="86" customFormat="1" ht="10.199999999999999">
      <c r="B7019" s="87"/>
      <c r="C7019" s="87"/>
      <c r="R7019" s="89"/>
      <c r="S7019" s="89"/>
      <c r="T7019" s="89"/>
    </row>
    <row r="7020" spans="2:20" s="86" customFormat="1" ht="10.199999999999999">
      <c r="B7020" s="87"/>
      <c r="C7020" s="87"/>
      <c r="R7020" s="89"/>
      <c r="S7020" s="89"/>
      <c r="T7020" s="89"/>
    </row>
    <row r="7021" spans="2:20" s="86" customFormat="1" ht="10.199999999999999">
      <c r="B7021" s="87"/>
      <c r="C7021" s="87"/>
      <c r="R7021" s="89"/>
      <c r="S7021" s="89"/>
      <c r="T7021" s="89"/>
    </row>
    <row r="7022" spans="2:20" s="86" customFormat="1" ht="10.199999999999999">
      <c r="B7022" s="87"/>
      <c r="C7022" s="87"/>
      <c r="R7022" s="89"/>
      <c r="S7022" s="89"/>
      <c r="T7022" s="89"/>
    </row>
    <row r="7023" spans="2:20" s="86" customFormat="1" ht="10.199999999999999">
      <c r="B7023" s="87"/>
      <c r="C7023" s="87"/>
      <c r="R7023" s="89"/>
      <c r="S7023" s="89"/>
      <c r="T7023" s="89"/>
    </row>
    <row r="7024" spans="2:20" s="86" customFormat="1" ht="10.199999999999999">
      <c r="B7024" s="87"/>
      <c r="C7024" s="87"/>
      <c r="R7024" s="89"/>
      <c r="S7024" s="89"/>
      <c r="T7024" s="89"/>
    </row>
    <row r="7025" spans="2:20" s="86" customFormat="1" ht="10.199999999999999">
      <c r="B7025" s="87"/>
      <c r="C7025" s="87"/>
      <c r="R7025" s="89"/>
      <c r="S7025" s="89"/>
      <c r="T7025" s="89"/>
    </row>
    <row r="7026" spans="2:20" s="86" customFormat="1" ht="10.199999999999999">
      <c r="B7026" s="87"/>
      <c r="C7026" s="87"/>
      <c r="R7026" s="89"/>
      <c r="S7026" s="89"/>
      <c r="T7026" s="89"/>
    </row>
    <row r="7027" spans="2:20" s="86" customFormat="1" ht="10.199999999999999">
      <c r="B7027" s="87"/>
      <c r="C7027" s="87"/>
      <c r="R7027" s="89"/>
      <c r="S7027" s="89"/>
      <c r="T7027" s="89"/>
    </row>
    <row r="7028" spans="2:20" s="86" customFormat="1" ht="10.199999999999999">
      <c r="B7028" s="87"/>
      <c r="C7028" s="87"/>
      <c r="R7028" s="89"/>
      <c r="S7028" s="89"/>
      <c r="T7028" s="89"/>
    </row>
    <row r="7029" spans="2:20" s="86" customFormat="1" ht="10.199999999999999">
      <c r="B7029" s="87"/>
      <c r="C7029" s="87"/>
      <c r="R7029" s="89"/>
      <c r="S7029" s="89"/>
      <c r="T7029" s="89"/>
    </row>
    <row r="7030" spans="2:20" s="86" customFormat="1" ht="10.199999999999999">
      <c r="B7030" s="87"/>
      <c r="C7030" s="87"/>
      <c r="R7030" s="89"/>
      <c r="S7030" s="89"/>
      <c r="T7030" s="89"/>
    </row>
    <row r="7031" spans="2:20" s="86" customFormat="1" ht="10.199999999999999">
      <c r="B7031" s="87"/>
      <c r="C7031" s="87"/>
      <c r="R7031" s="89"/>
      <c r="S7031" s="89"/>
      <c r="T7031" s="89"/>
    </row>
    <row r="7032" spans="2:20" s="86" customFormat="1" ht="10.199999999999999">
      <c r="B7032" s="87"/>
      <c r="C7032" s="87"/>
      <c r="R7032" s="89"/>
      <c r="S7032" s="89"/>
      <c r="T7032" s="89"/>
    </row>
    <row r="7033" spans="2:20" s="86" customFormat="1" ht="10.199999999999999">
      <c r="B7033" s="87"/>
      <c r="C7033" s="87"/>
      <c r="R7033" s="89"/>
      <c r="S7033" s="89"/>
      <c r="T7033" s="89"/>
    </row>
    <row r="7034" spans="2:20" s="86" customFormat="1" ht="10.199999999999999">
      <c r="B7034" s="87"/>
      <c r="C7034" s="87"/>
      <c r="R7034" s="89"/>
      <c r="S7034" s="89"/>
      <c r="T7034" s="89"/>
    </row>
    <row r="7035" spans="2:20" s="86" customFormat="1" ht="10.199999999999999">
      <c r="B7035" s="87"/>
      <c r="C7035" s="87"/>
      <c r="R7035" s="89"/>
      <c r="S7035" s="89"/>
      <c r="T7035" s="89"/>
    </row>
    <row r="7036" spans="2:20" s="86" customFormat="1" ht="10.199999999999999">
      <c r="B7036" s="87"/>
      <c r="C7036" s="87"/>
      <c r="R7036" s="89"/>
      <c r="S7036" s="89"/>
      <c r="T7036" s="89"/>
    </row>
    <row r="7037" spans="2:20" s="86" customFormat="1" ht="10.199999999999999">
      <c r="B7037" s="87"/>
      <c r="C7037" s="87"/>
      <c r="R7037" s="89"/>
      <c r="S7037" s="89"/>
      <c r="T7037" s="89"/>
    </row>
    <row r="7038" spans="2:20" s="86" customFormat="1" ht="10.199999999999999">
      <c r="B7038" s="87"/>
      <c r="C7038" s="87"/>
      <c r="R7038" s="89"/>
      <c r="S7038" s="89"/>
      <c r="T7038" s="89"/>
    </row>
    <row r="7039" spans="2:20" s="86" customFormat="1" ht="10.199999999999999">
      <c r="B7039" s="87"/>
      <c r="C7039" s="87"/>
      <c r="R7039" s="89"/>
      <c r="S7039" s="89"/>
      <c r="T7039" s="89"/>
    </row>
    <row r="7040" spans="2:20" s="86" customFormat="1" ht="10.199999999999999">
      <c r="B7040" s="87"/>
      <c r="C7040" s="87"/>
      <c r="R7040" s="89"/>
      <c r="S7040" s="89"/>
      <c r="T7040" s="89"/>
    </row>
    <row r="7041" spans="2:20" s="86" customFormat="1" ht="10.199999999999999">
      <c r="B7041" s="87"/>
      <c r="C7041" s="87"/>
      <c r="R7041" s="89"/>
      <c r="S7041" s="89"/>
      <c r="T7041" s="89"/>
    </row>
    <row r="7042" spans="2:20" s="86" customFormat="1" ht="10.199999999999999">
      <c r="B7042" s="87"/>
      <c r="C7042" s="87"/>
      <c r="R7042" s="89"/>
      <c r="S7042" s="89"/>
      <c r="T7042" s="89"/>
    </row>
    <row r="7043" spans="2:20" s="86" customFormat="1" ht="10.199999999999999">
      <c r="B7043" s="87"/>
      <c r="C7043" s="87"/>
      <c r="R7043" s="89"/>
      <c r="S7043" s="89"/>
      <c r="T7043" s="89"/>
    </row>
    <row r="7044" spans="2:20" s="86" customFormat="1" ht="10.199999999999999">
      <c r="B7044" s="87"/>
      <c r="C7044" s="87"/>
      <c r="R7044" s="89"/>
      <c r="S7044" s="89"/>
      <c r="T7044" s="89"/>
    </row>
    <row r="7045" spans="2:20" s="86" customFormat="1" ht="10.199999999999999">
      <c r="B7045" s="87"/>
      <c r="C7045" s="87"/>
      <c r="R7045" s="89"/>
      <c r="S7045" s="89"/>
      <c r="T7045" s="89"/>
    </row>
    <row r="7046" spans="2:20" s="86" customFormat="1" ht="10.199999999999999">
      <c r="B7046" s="87"/>
      <c r="C7046" s="87"/>
      <c r="R7046" s="89"/>
      <c r="S7046" s="89"/>
      <c r="T7046" s="89"/>
    </row>
    <row r="7047" spans="2:20" s="86" customFormat="1" ht="10.199999999999999">
      <c r="B7047" s="87"/>
      <c r="C7047" s="87"/>
      <c r="R7047" s="89"/>
      <c r="S7047" s="89"/>
      <c r="T7047" s="89"/>
    </row>
    <row r="7048" spans="2:20" s="86" customFormat="1" ht="10.199999999999999">
      <c r="B7048" s="87"/>
      <c r="C7048" s="87"/>
      <c r="R7048" s="89"/>
      <c r="S7048" s="89"/>
      <c r="T7048" s="89"/>
    </row>
    <row r="7049" spans="2:20" s="86" customFormat="1" ht="10.199999999999999">
      <c r="B7049" s="87"/>
      <c r="C7049" s="87"/>
      <c r="R7049" s="89"/>
      <c r="S7049" s="89"/>
      <c r="T7049" s="89"/>
    </row>
    <row r="7050" spans="2:20" s="86" customFormat="1" ht="10.199999999999999">
      <c r="B7050" s="87"/>
      <c r="C7050" s="87"/>
      <c r="R7050" s="89"/>
      <c r="S7050" s="89"/>
      <c r="T7050" s="89"/>
    </row>
    <row r="7051" spans="2:20" s="86" customFormat="1" ht="10.199999999999999">
      <c r="B7051" s="87"/>
      <c r="C7051" s="87"/>
      <c r="R7051" s="89"/>
      <c r="S7051" s="89"/>
      <c r="T7051" s="89"/>
    </row>
    <row r="7052" spans="2:20" s="86" customFormat="1" ht="10.199999999999999">
      <c r="B7052" s="87"/>
      <c r="C7052" s="87"/>
      <c r="R7052" s="89"/>
      <c r="S7052" s="89"/>
      <c r="T7052" s="89"/>
    </row>
    <row r="7053" spans="2:20" s="86" customFormat="1" ht="10.199999999999999">
      <c r="B7053" s="87"/>
      <c r="C7053" s="87"/>
      <c r="R7053" s="89"/>
      <c r="S7053" s="89"/>
      <c r="T7053" s="89"/>
    </row>
    <row r="7054" spans="2:20" s="86" customFormat="1" ht="10.199999999999999">
      <c r="B7054" s="87"/>
      <c r="C7054" s="87"/>
      <c r="R7054" s="89"/>
      <c r="S7054" s="89"/>
      <c r="T7054" s="89"/>
    </row>
    <row r="7055" spans="2:20" s="86" customFormat="1" ht="10.199999999999999">
      <c r="B7055" s="87"/>
      <c r="C7055" s="87"/>
      <c r="R7055" s="89"/>
      <c r="S7055" s="89"/>
      <c r="T7055" s="89"/>
    </row>
    <row r="7056" spans="2:20" s="86" customFormat="1" ht="10.199999999999999">
      <c r="B7056" s="87"/>
      <c r="C7056" s="87"/>
      <c r="R7056" s="89"/>
      <c r="S7056" s="89"/>
      <c r="T7056" s="89"/>
    </row>
    <row r="7057" spans="2:20" s="86" customFormat="1" ht="10.199999999999999">
      <c r="B7057" s="87"/>
      <c r="C7057" s="87"/>
      <c r="R7057" s="89"/>
      <c r="S7057" s="89"/>
      <c r="T7057" s="89"/>
    </row>
    <row r="7058" spans="2:20" s="86" customFormat="1" ht="10.199999999999999">
      <c r="B7058" s="87"/>
      <c r="C7058" s="87"/>
      <c r="R7058" s="89"/>
      <c r="S7058" s="89"/>
      <c r="T7058" s="89"/>
    </row>
    <row r="7059" spans="2:20" s="86" customFormat="1" ht="10.199999999999999">
      <c r="B7059" s="87"/>
      <c r="C7059" s="87"/>
      <c r="R7059" s="89"/>
      <c r="S7059" s="89"/>
      <c r="T7059" s="89"/>
    </row>
    <row r="7060" spans="2:20" s="86" customFormat="1" ht="10.199999999999999">
      <c r="B7060" s="87"/>
      <c r="C7060" s="87"/>
      <c r="R7060" s="89"/>
      <c r="S7060" s="89"/>
      <c r="T7060" s="89"/>
    </row>
    <row r="7061" spans="2:20" s="86" customFormat="1" ht="10.199999999999999">
      <c r="B7061" s="87"/>
      <c r="C7061" s="87"/>
      <c r="R7061" s="89"/>
      <c r="S7061" s="89"/>
      <c r="T7061" s="89"/>
    </row>
    <row r="7062" spans="2:20" s="86" customFormat="1" ht="10.199999999999999">
      <c r="B7062" s="87"/>
      <c r="C7062" s="87"/>
      <c r="R7062" s="89"/>
      <c r="S7062" s="89"/>
      <c r="T7062" s="89"/>
    </row>
    <row r="7063" spans="2:20" s="86" customFormat="1" ht="10.199999999999999">
      <c r="B7063" s="87"/>
      <c r="C7063" s="87"/>
      <c r="R7063" s="89"/>
      <c r="S7063" s="89"/>
      <c r="T7063" s="89"/>
    </row>
    <row r="7064" spans="2:20" s="86" customFormat="1" ht="10.199999999999999">
      <c r="B7064" s="87"/>
      <c r="C7064" s="87"/>
      <c r="R7064" s="89"/>
      <c r="S7064" s="89"/>
      <c r="T7064" s="89"/>
    </row>
    <row r="7065" spans="2:20" s="86" customFormat="1" ht="10.199999999999999">
      <c r="B7065" s="87"/>
      <c r="C7065" s="87"/>
      <c r="R7065" s="89"/>
      <c r="S7065" s="89"/>
      <c r="T7065" s="89"/>
    </row>
    <row r="7066" spans="2:20" s="86" customFormat="1" ht="10.199999999999999">
      <c r="B7066" s="87"/>
      <c r="C7066" s="87"/>
      <c r="R7066" s="89"/>
      <c r="S7066" s="89"/>
      <c r="T7066" s="89"/>
    </row>
    <row r="7067" spans="2:20" s="86" customFormat="1" ht="10.199999999999999">
      <c r="B7067" s="87"/>
      <c r="C7067" s="87"/>
      <c r="R7067" s="89"/>
      <c r="S7067" s="89"/>
      <c r="T7067" s="89"/>
    </row>
    <row r="7068" spans="2:20" s="86" customFormat="1" ht="10.199999999999999">
      <c r="B7068" s="87"/>
      <c r="C7068" s="87"/>
      <c r="R7068" s="89"/>
      <c r="S7068" s="89"/>
      <c r="T7068" s="89"/>
    </row>
    <row r="7069" spans="2:20" s="86" customFormat="1" ht="10.199999999999999">
      <c r="B7069" s="87"/>
      <c r="C7069" s="87"/>
      <c r="R7069" s="89"/>
      <c r="S7069" s="89"/>
      <c r="T7069" s="89"/>
    </row>
    <row r="7070" spans="2:20" s="86" customFormat="1" ht="10.199999999999999">
      <c r="B7070" s="87"/>
      <c r="C7070" s="87"/>
      <c r="R7070" s="89"/>
      <c r="S7070" s="89"/>
      <c r="T7070" s="89"/>
    </row>
    <row r="7071" spans="2:20" s="86" customFormat="1" ht="10.199999999999999">
      <c r="B7071" s="87"/>
      <c r="C7071" s="87"/>
      <c r="R7071" s="89"/>
      <c r="S7071" s="89"/>
      <c r="T7071" s="89"/>
    </row>
    <row r="7072" spans="2:20" s="86" customFormat="1" ht="10.199999999999999">
      <c r="B7072" s="87"/>
      <c r="C7072" s="87"/>
      <c r="R7072" s="89"/>
      <c r="S7072" s="89"/>
      <c r="T7072" s="89"/>
    </row>
    <row r="7073" spans="2:20" s="86" customFormat="1" ht="10.199999999999999">
      <c r="B7073" s="87"/>
      <c r="C7073" s="87"/>
      <c r="R7073" s="89"/>
      <c r="S7073" s="89"/>
      <c r="T7073" s="89"/>
    </row>
    <row r="7074" spans="2:20" s="86" customFormat="1" ht="10.199999999999999">
      <c r="B7074" s="87"/>
      <c r="C7074" s="87"/>
      <c r="R7074" s="89"/>
      <c r="S7074" s="89"/>
      <c r="T7074" s="89"/>
    </row>
    <row r="7075" spans="2:20" s="86" customFormat="1" ht="10.199999999999999">
      <c r="B7075" s="87"/>
      <c r="C7075" s="87"/>
      <c r="R7075" s="89"/>
      <c r="S7075" s="89"/>
      <c r="T7075" s="89"/>
    </row>
    <row r="7076" spans="2:20" s="86" customFormat="1" ht="10.199999999999999">
      <c r="B7076" s="87"/>
      <c r="C7076" s="87"/>
      <c r="R7076" s="89"/>
      <c r="S7076" s="89"/>
      <c r="T7076" s="89"/>
    </row>
    <row r="7077" spans="2:20" s="86" customFormat="1" ht="10.199999999999999">
      <c r="B7077" s="87"/>
      <c r="C7077" s="87"/>
      <c r="R7077" s="89"/>
      <c r="S7077" s="89"/>
      <c r="T7077" s="89"/>
    </row>
    <row r="7078" spans="2:20" s="86" customFormat="1" ht="10.199999999999999">
      <c r="B7078" s="87"/>
      <c r="C7078" s="87"/>
      <c r="R7078" s="89"/>
      <c r="S7078" s="89"/>
      <c r="T7078" s="89"/>
    </row>
    <row r="7079" spans="2:20" s="86" customFormat="1" ht="10.199999999999999">
      <c r="B7079" s="87"/>
      <c r="C7079" s="87"/>
      <c r="R7079" s="89"/>
      <c r="S7079" s="89"/>
      <c r="T7079" s="89"/>
    </row>
    <row r="7080" spans="2:20" s="86" customFormat="1" ht="10.199999999999999">
      <c r="B7080" s="87"/>
      <c r="C7080" s="87"/>
      <c r="R7080" s="89"/>
      <c r="S7080" s="89"/>
      <c r="T7080" s="89"/>
    </row>
    <row r="7081" spans="2:20" s="86" customFormat="1" ht="10.199999999999999">
      <c r="B7081" s="87"/>
      <c r="C7081" s="87"/>
      <c r="R7081" s="89"/>
      <c r="S7081" s="89"/>
      <c r="T7081" s="89"/>
    </row>
    <row r="7082" spans="2:20" s="86" customFormat="1" ht="10.199999999999999">
      <c r="B7082" s="87"/>
      <c r="C7082" s="87"/>
      <c r="R7082" s="89"/>
      <c r="S7082" s="89"/>
      <c r="T7082" s="89"/>
    </row>
    <row r="7083" spans="2:20" s="86" customFormat="1" ht="10.199999999999999">
      <c r="B7083" s="87"/>
      <c r="C7083" s="87"/>
      <c r="R7083" s="89"/>
      <c r="S7083" s="89"/>
      <c r="T7083" s="89"/>
    </row>
    <row r="7084" spans="2:20" s="86" customFormat="1" ht="10.199999999999999">
      <c r="B7084" s="87"/>
      <c r="C7084" s="87"/>
      <c r="R7084" s="89"/>
      <c r="S7084" s="89"/>
      <c r="T7084" s="89"/>
    </row>
    <row r="7085" spans="2:20" s="86" customFormat="1" ht="10.199999999999999">
      <c r="B7085" s="87"/>
      <c r="C7085" s="87"/>
      <c r="R7085" s="89"/>
      <c r="S7085" s="89"/>
      <c r="T7085" s="89"/>
    </row>
    <row r="7086" spans="2:20" s="86" customFormat="1" ht="10.199999999999999">
      <c r="B7086" s="87"/>
      <c r="C7086" s="87"/>
      <c r="R7086" s="89"/>
      <c r="S7086" s="89"/>
      <c r="T7086" s="89"/>
    </row>
    <row r="7087" spans="2:20" s="86" customFormat="1" ht="10.199999999999999">
      <c r="B7087" s="87"/>
      <c r="C7087" s="87"/>
      <c r="R7087" s="89"/>
      <c r="S7087" s="89"/>
      <c r="T7087" s="89"/>
    </row>
    <row r="7088" spans="2:20" s="86" customFormat="1" ht="10.199999999999999">
      <c r="B7088" s="87"/>
      <c r="C7088" s="87"/>
      <c r="R7088" s="89"/>
      <c r="S7088" s="89"/>
      <c r="T7088" s="89"/>
    </row>
    <row r="7089" spans="2:20" s="86" customFormat="1" ht="10.199999999999999">
      <c r="B7089" s="87"/>
      <c r="C7089" s="87"/>
      <c r="R7089" s="89"/>
      <c r="S7089" s="89"/>
      <c r="T7089" s="89"/>
    </row>
    <row r="7090" spans="2:20" s="86" customFormat="1" ht="10.199999999999999">
      <c r="B7090" s="87"/>
      <c r="C7090" s="87"/>
      <c r="R7090" s="89"/>
      <c r="S7090" s="89"/>
      <c r="T7090" s="89"/>
    </row>
    <row r="7091" spans="2:20" s="86" customFormat="1" ht="10.199999999999999">
      <c r="B7091" s="87"/>
      <c r="C7091" s="87"/>
      <c r="R7091" s="89"/>
      <c r="S7091" s="89"/>
      <c r="T7091" s="89"/>
    </row>
    <row r="7092" spans="2:20" s="86" customFormat="1" ht="10.199999999999999">
      <c r="B7092" s="87"/>
      <c r="C7092" s="87"/>
      <c r="R7092" s="89"/>
      <c r="S7092" s="89"/>
      <c r="T7092" s="89"/>
    </row>
    <row r="7093" spans="2:20" s="86" customFormat="1" ht="10.199999999999999">
      <c r="B7093" s="87"/>
      <c r="C7093" s="87"/>
      <c r="R7093" s="89"/>
      <c r="S7093" s="89"/>
      <c r="T7093" s="89"/>
    </row>
    <row r="7094" spans="2:20" s="86" customFormat="1" ht="10.199999999999999">
      <c r="B7094" s="87"/>
      <c r="C7094" s="87"/>
      <c r="R7094" s="89"/>
      <c r="S7094" s="89"/>
      <c r="T7094" s="89"/>
    </row>
    <row r="7095" spans="2:20" s="86" customFormat="1" ht="10.199999999999999">
      <c r="B7095" s="87"/>
      <c r="C7095" s="87"/>
      <c r="R7095" s="89"/>
      <c r="S7095" s="89"/>
      <c r="T7095" s="89"/>
    </row>
    <row r="7096" spans="2:20" s="86" customFormat="1" ht="10.199999999999999">
      <c r="B7096" s="87"/>
      <c r="C7096" s="87"/>
      <c r="R7096" s="89"/>
      <c r="S7096" s="89"/>
      <c r="T7096" s="89"/>
    </row>
    <row r="7097" spans="2:20" s="86" customFormat="1" ht="10.199999999999999">
      <c r="B7097" s="87"/>
      <c r="C7097" s="87"/>
      <c r="R7097" s="89"/>
      <c r="S7097" s="89"/>
      <c r="T7097" s="89"/>
    </row>
    <row r="7098" spans="2:20" s="86" customFormat="1" ht="10.199999999999999">
      <c r="B7098" s="87"/>
      <c r="C7098" s="87"/>
      <c r="R7098" s="89"/>
      <c r="S7098" s="89"/>
      <c r="T7098" s="89"/>
    </row>
    <row r="7099" spans="2:20" s="86" customFormat="1" ht="10.199999999999999">
      <c r="B7099" s="87"/>
      <c r="C7099" s="87"/>
      <c r="R7099" s="89"/>
      <c r="S7099" s="89"/>
      <c r="T7099" s="89"/>
    </row>
    <row r="7100" spans="2:20" s="86" customFormat="1" ht="10.199999999999999">
      <c r="B7100" s="87"/>
      <c r="C7100" s="87"/>
      <c r="R7100" s="89"/>
      <c r="S7100" s="89"/>
      <c r="T7100" s="89"/>
    </row>
    <row r="7101" spans="2:20" s="86" customFormat="1" ht="10.199999999999999">
      <c r="B7101" s="87"/>
      <c r="C7101" s="87"/>
      <c r="R7101" s="89"/>
      <c r="S7101" s="89"/>
      <c r="T7101" s="89"/>
    </row>
    <row r="7102" spans="2:20" s="86" customFormat="1" ht="10.199999999999999">
      <c r="B7102" s="87"/>
      <c r="C7102" s="87"/>
      <c r="R7102" s="89"/>
      <c r="S7102" s="89"/>
      <c r="T7102" s="89"/>
    </row>
    <row r="7103" spans="2:20" s="86" customFormat="1" ht="10.199999999999999">
      <c r="B7103" s="87"/>
      <c r="C7103" s="87"/>
      <c r="R7103" s="89"/>
      <c r="S7103" s="89"/>
      <c r="T7103" s="89"/>
    </row>
    <row r="7104" spans="2:20" s="86" customFormat="1" ht="10.199999999999999">
      <c r="B7104" s="87"/>
      <c r="C7104" s="87"/>
      <c r="R7104" s="89"/>
      <c r="S7104" s="89"/>
      <c r="T7104" s="89"/>
    </row>
    <row r="7105" spans="2:20" s="86" customFormat="1" ht="10.199999999999999">
      <c r="B7105" s="87"/>
      <c r="C7105" s="87"/>
      <c r="R7105" s="89"/>
      <c r="S7105" s="89"/>
      <c r="T7105" s="89"/>
    </row>
    <row r="7106" spans="2:20" s="86" customFormat="1" ht="10.199999999999999">
      <c r="B7106" s="87"/>
      <c r="C7106" s="87"/>
      <c r="R7106" s="89"/>
      <c r="S7106" s="89"/>
      <c r="T7106" s="89"/>
    </row>
    <row r="7107" spans="2:20" s="86" customFormat="1" ht="10.199999999999999">
      <c r="B7107" s="87"/>
      <c r="C7107" s="87"/>
      <c r="R7107" s="89"/>
      <c r="S7107" s="89"/>
      <c r="T7107" s="89"/>
    </row>
    <row r="7108" spans="2:20" s="86" customFormat="1" ht="10.199999999999999">
      <c r="B7108" s="87"/>
      <c r="C7108" s="87"/>
      <c r="R7108" s="89"/>
      <c r="S7108" s="89"/>
      <c r="T7108" s="89"/>
    </row>
    <row r="7109" spans="2:20" s="86" customFormat="1" ht="10.199999999999999">
      <c r="B7109" s="87"/>
      <c r="C7109" s="87"/>
      <c r="R7109" s="89"/>
      <c r="S7109" s="89"/>
      <c r="T7109" s="89"/>
    </row>
    <row r="7110" spans="2:20" s="86" customFormat="1" ht="10.199999999999999">
      <c r="B7110" s="87"/>
      <c r="C7110" s="87"/>
      <c r="R7110" s="89"/>
      <c r="S7110" s="89"/>
      <c r="T7110" s="89"/>
    </row>
    <row r="7111" spans="2:20" s="86" customFormat="1" ht="10.199999999999999">
      <c r="B7111" s="87"/>
      <c r="C7111" s="87"/>
      <c r="R7111" s="89"/>
      <c r="S7111" s="89"/>
      <c r="T7111" s="89"/>
    </row>
    <row r="7112" spans="2:20" s="86" customFormat="1" ht="10.199999999999999">
      <c r="B7112" s="87"/>
      <c r="C7112" s="87"/>
      <c r="R7112" s="89"/>
      <c r="S7112" s="89"/>
      <c r="T7112" s="89"/>
    </row>
    <row r="7113" spans="2:20" s="86" customFormat="1" ht="10.199999999999999">
      <c r="B7113" s="87"/>
      <c r="C7113" s="87"/>
      <c r="R7113" s="89"/>
      <c r="S7113" s="89"/>
      <c r="T7113" s="89"/>
    </row>
    <row r="7114" spans="2:20" s="86" customFormat="1" ht="10.199999999999999">
      <c r="B7114" s="87"/>
      <c r="C7114" s="87"/>
      <c r="R7114" s="89"/>
      <c r="S7114" s="89"/>
      <c r="T7114" s="89"/>
    </row>
    <row r="7115" spans="2:20" s="86" customFormat="1" ht="10.199999999999999">
      <c r="B7115" s="87"/>
      <c r="C7115" s="87"/>
      <c r="R7115" s="89"/>
      <c r="S7115" s="89"/>
      <c r="T7115" s="89"/>
    </row>
    <row r="7116" spans="2:20" s="86" customFormat="1" ht="10.199999999999999">
      <c r="B7116" s="87"/>
      <c r="C7116" s="87"/>
      <c r="R7116" s="89"/>
      <c r="S7116" s="89"/>
      <c r="T7116" s="89"/>
    </row>
    <row r="7117" spans="2:20" s="86" customFormat="1" ht="10.199999999999999">
      <c r="B7117" s="87"/>
      <c r="C7117" s="87"/>
      <c r="R7117" s="89"/>
      <c r="S7117" s="89"/>
      <c r="T7117" s="89"/>
    </row>
    <row r="7118" spans="2:20" s="86" customFormat="1" ht="10.199999999999999">
      <c r="B7118" s="87"/>
      <c r="C7118" s="87"/>
      <c r="R7118" s="89"/>
      <c r="S7118" s="89"/>
      <c r="T7118" s="89"/>
    </row>
    <row r="7119" spans="2:20" s="86" customFormat="1" ht="10.199999999999999">
      <c r="B7119" s="87"/>
      <c r="C7119" s="87"/>
      <c r="R7119" s="89"/>
      <c r="S7119" s="89"/>
      <c r="T7119" s="89"/>
    </row>
    <row r="7120" spans="2:20" s="86" customFormat="1" ht="10.199999999999999">
      <c r="B7120" s="87"/>
      <c r="C7120" s="87"/>
      <c r="R7120" s="89"/>
      <c r="S7120" s="89"/>
      <c r="T7120" s="89"/>
    </row>
    <row r="7121" spans="2:20" s="86" customFormat="1" ht="10.199999999999999">
      <c r="B7121" s="87"/>
      <c r="C7121" s="87"/>
      <c r="R7121" s="89"/>
      <c r="S7121" s="89"/>
      <c r="T7121" s="89"/>
    </row>
    <row r="7122" spans="2:20" s="86" customFormat="1" ht="10.199999999999999">
      <c r="B7122" s="87"/>
      <c r="C7122" s="87"/>
      <c r="R7122" s="89"/>
      <c r="S7122" s="89"/>
      <c r="T7122" s="89"/>
    </row>
    <row r="7123" spans="2:20" s="86" customFormat="1" ht="10.199999999999999">
      <c r="B7123" s="87"/>
      <c r="C7123" s="87"/>
      <c r="R7123" s="89"/>
      <c r="S7123" s="89"/>
      <c r="T7123" s="89"/>
    </row>
    <row r="7124" spans="2:20" s="86" customFormat="1" ht="10.199999999999999">
      <c r="B7124" s="87"/>
      <c r="C7124" s="87"/>
      <c r="R7124" s="89"/>
      <c r="S7124" s="89"/>
      <c r="T7124" s="89"/>
    </row>
    <row r="7125" spans="2:20" s="86" customFormat="1" ht="10.199999999999999">
      <c r="B7125" s="87"/>
      <c r="C7125" s="87"/>
      <c r="R7125" s="89"/>
      <c r="S7125" s="89"/>
      <c r="T7125" s="89"/>
    </row>
    <row r="7126" spans="2:20" s="86" customFormat="1" ht="10.199999999999999">
      <c r="B7126" s="87"/>
      <c r="C7126" s="87"/>
      <c r="R7126" s="89"/>
      <c r="S7126" s="89"/>
      <c r="T7126" s="89"/>
    </row>
    <row r="7127" spans="2:20" s="86" customFormat="1" ht="10.199999999999999">
      <c r="B7127" s="87"/>
      <c r="C7127" s="87"/>
      <c r="R7127" s="89"/>
      <c r="S7127" s="89"/>
      <c r="T7127" s="89"/>
    </row>
    <row r="7128" spans="2:20" s="86" customFormat="1" ht="10.199999999999999">
      <c r="B7128" s="87"/>
      <c r="C7128" s="87"/>
      <c r="R7128" s="89"/>
      <c r="S7128" s="89"/>
      <c r="T7128" s="89"/>
    </row>
    <row r="7129" spans="2:20" s="86" customFormat="1" ht="10.199999999999999">
      <c r="B7129" s="87"/>
      <c r="C7129" s="87"/>
      <c r="R7129" s="89"/>
      <c r="S7129" s="89"/>
      <c r="T7129" s="89"/>
    </row>
    <row r="7130" spans="2:20" s="86" customFormat="1" ht="10.199999999999999">
      <c r="B7130" s="87"/>
      <c r="C7130" s="87"/>
      <c r="R7130" s="89"/>
      <c r="S7130" s="89"/>
      <c r="T7130" s="89"/>
    </row>
    <row r="7131" spans="2:20" s="86" customFormat="1" ht="10.199999999999999">
      <c r="B7131" s="87"/>
      <c r="C7131" s="87"/>
      <c r="R7131" s="89"/>
      <c r="S7131" s="89"/>
      <c r="T7131" s="89"/>
    </row>
    <row r="7132" spans="2:20" s="86" customFormat="1" ht="10.199999999999999">
      <c r="B7132" s="87"/>
      <c r="C7132" s="87"/>
      <c r="R7132" s="89"/>
      <c r="S7132" s="89"/>
      <c r="T7132" s="89"/>
    </row>
    <row r="7133" spans="2:20" s="86" customFormat="1" ht="10.199999999999999">
      <c r="B7133" s="87"/>
      <c r="C7133" s="87"/>
      <c r="R7133" s="89"/>
      <c r="S7133" s="89"/>
      <c r="T7133" s="89"/>
    </row>
    <row r="7134" spans="2:20" s="86" customFormat="1" ht="10.199999999999999">
      <c r="B7134" s="87"/>
      <c r="C7134" s="87"/>
      <c r="R7134" s="89"/>
      <c r="S7134" s="89"/>
      <c r="T7134" s="89"/>
    </row>
    <row r="7135" spans="2:20" s="86" customFormat="1" ht="10.199999999999999">
      <c r="B7135" s="87"/>
      <c r="C7135" s="87"/>
      <c r="R7135" s="89"/>
      <c r="S7135" s="89"/>
      <c r="T7135" s="89"/>
    </row>
    <row r="7136" spans="2:20" s="86" customFormat="1" ht="10.199999999999999">
      <c r="B7136" s="87"/>
      <c r="C7136" s="87"/>
      <c r="R7136" s="89"/>
      <c r="S7136" s="89"/>
      <c r="T7136" s="89"/>
    </row>
    <row r="7137" spans="2:20" s="86" customFormat="1" ht="10.199999999999999">
      <c r="B7137" s="87"/>
      <c r="C7137" s="87"/>
      <c r="R7137" s="89"/>
      <c r="S7137" s="89"/>
      <c r="T7137" s="89"/>
    </row>
    <row r="7138" spans="2:20" s="86" customFormat="1" ht="10.199999999999999">
      <c r="B7138" s="87"/>
      <c r="C7138" s="87"/>
      <c r="R7138" s="89"/>
      <c r="S7138" s="89"/>
      <c r="T7138" s="89"/>
    </row>
    <row r="7139" spans="2:20" s="86" customFormat="1" ht="10.199999999999999">
      <c r="B7139" s="87"/>
      <c r="C7139" s="87"/>
      <c r="R7139" s="89"/>
      <c r="S7139" s="89"/>
      <c r="T7139" s="89"/>
    </row>
    <row r="7140" spans="2:20" s="86" customFormat="1" ht="10.199999999999999">
      <c r="B7140" s="87"/>
      <c r="C7140" s="87"/>
      <c r="R7140" s="89"/>
      <c r="S7140" s="89"/>
      <c r="T7140" s="89"/>
    </row>
    <row r="7141" spans="2:20" s="86" customFormat="1" ht="10.199999999999999">
      <c r="B7141" s="87"/>
      <c r="C7141" s="87"/>
      <c r="R7141" s="89"/>
      <c r="S7141" s="89"/>
      <c r="T7141" s="89"/>
    </row>
    <row r="7142" spans="2:20" s="86" customFormat="1" ht="10.199999999999999">
      <c r="B7142" s="87"/>
      <c r="C7142" s="87"/>
      <c r="R7142" s="89"/>
      <c r="S7142" s="89"/>
      <c r="T7142" s="89"/>
    </row>
    <row r="7143" spans="2:20" s="86" customFormat="1" ht="10.199999999999999">
      <c r="B7143" s="87"/>
      <c r="C7143" s="87"/>
      <c r="R7143" s="89"/>
      <c r="S7143" s="89"/>
      <c r="T7143" s="89"/>
    </row>
    <row r="7144" spans="2:20" s="86" customFormat="1" ht="10.199999999999999">
      <c r="B7144" s="87"/>
      <c r="C7144" s="87"/>
      <c r="R7144" s="89"/>
      <c r="S7144" s="89"/>
      <c r="T7144" s="89"/>
    </row>
    <row r="7145" spans="2:20" s="86" customFormat="1" ht="10.199999999999999">
      <c r="B7145" s="87"/>
      <c r="C7145" s="87"/>
      <c r="R7145" s="89"/>
      <c r="S7145" s="89"/>
      <c r="T7145" s="89"/>
    </row>
    <row r="7146" spans="2:20" s="86" customFormat="1" ht="10.199999999999999">
      <c r="B7146" s="87"/>
      <c r="C7146" s="87"/>
      <c r="R7146" s="89"/>
      <c r="S7146" s="89"/>
      <c r="T7146" s="89"/>
    </row>
    <row r="7147" spans="2:20" s="86" customFormat="1" ht="10.199999999999999">
      <c r="B7147" s="87"/>
      <c r="C7147" s="87"/>
      <c r="R7147" s="89"/>
      <c r="S7147" s="89"/>
      <c r="T7147" s="89"/>
    </row>
    <row r="7148" spans="2:20" s="86" customFormat="1" ht="10.199999999999999">
      <c r="B7148" s="87"/>
      <c r="C7148" s="87"/>
      <c r="R7148" s="89"/>
      <c r="S7148" s="89"/>
      <c r="T7148" s="89"/>
    </row>
    <row r="7149" spans="2:20" s="86" customFormat="1" ht="10.199999999999999">
      <c r="B7149" s="87"/>
      <c r="C7149" s="87"/>
      <c r="R7149" s="89"/>
      <c r="S7149" s="89"/>
      <c r="T7149" s="89"/>
    </row>
    <row r="7150" spans="2:20" s="86" customFormat="1" ht="10.199999999999999">
      <c r="B7150" s="87"/>
      <c r="C7150" s="87"/>
      <c r="R7150" s="89"/>
      <c r="S7150" s="89"/>
      <c r="T7150" s="89"/>
    </row>
    <row r="7151" spans="2:20" s="86" customFormat="1" ht="10.199999999999999">
      <c r="B7151" s="87"/>
      <c r="C7151" s="87"/>
      <c r="R7151" s="89"/>
      <c r="S7151" s="89"/>
      <c r="T7151" s="89"/>
    </row>
    <row r="7152" spans="2:20" s="86" customFormat="1" ht="10.199999999999999">
      <c r="B7152" s="87"/>
      <c r="C7152" s="87"/>
      <c r="R7152" s="89"/>
      <c r="S7152" s="89"/>
      <c r="T7152" s="89"/>
    </row>
    <row r="7153" spans="2:20" s="86" customFormat="1" ht="10.199999999999999">
      <c r="B7153" s="87"/>
      <c r="C7153" s="87"/>
      <c r="R7153" s="89"/>
      <c r="S7153" s="89"/>
      <c r="T7153" s="89"/>
    </row>
    <row r="7154" spans="2:20" s="86" customFormat="1" ht="10.199999999999999">
      <c r="B7154" s="87"/>
      <c r="C7154" s="87"/>
      <c r="R7154" s="89"/>
      <c r="S7154" s="89"/>
      <c r="T7154" s="89"/>
    </row>
    <row r="7155" spans="2:20" s="86" customFormat="1" ht="10.199999999999999">
      <c r="B7155" s="87"/>
      <c r="C7155" s="87"/>
      <c r="R7155" s="89"/>
      <c r="S7155" s="89"/>
      <c r="T7155" s="89"/>
    </row>
    <row r="7156" spans="2:20" s="86" customFormat="1" ht="10.199999999999999">
      <c r="B7156" s="87"/>
      <c r="C7156" s="87"/>
      <c r="R7156" s="89"/>
      <c r="S7156" s="89"/>
      <c r="T7156" s="89"/>
    </row>
    <row r="7157" spans="2:20" s="86" customFormat="1" ht="10.199999999999999">
      <c r="B7157" s="87"/>
      <c r="C7157" s="87"/>
      <c r="R7157" s="89"/>
      <c r="S7157" s="89"/>
      <c r="T7157" s="89"/>
    </row>
    <row r="7158" spans="2:20" s="86" customFormat="1" ht="10.199999999999999">
      <c r="B7158" s="87"/>
      <c r="C7158" s="87"/>
      <c r="R7158" s="89"/>
      <c r="S7158" s="89"/>
      <c r="T7158" s="89"/>
    </row>
    <row r="7159" spans="2:20" s="86" customFormat="1" ht="10.199999999999999">
      <c r="B7159" s="87"/>
      <c r="C7159" s="87"/>
      <c r="R7159" s="89"/>
      <c r="S7159" s="89"/>
      <c r="T7159" s="89"/>
    </row>
    <row r="7160" spans="2:20" s="86" customFormat="1" ht="10.199999999999999">
      <c r="B7160" s="87"/>
      <c r="C7160" s="87"/>
      <c r="R7160" s="89"/>
      <c r="S7160" s="89"/>
      <c r="T7160" s="89"/>
    </row>
    <row r="7161" spans="2:20" s="86" customFormat="1" ht="10.199999999999999">
      <c r="B7161" s="87"/>
      <c r="C7161" s="87"/>
      <c r="R7161" s="89"/>
      <c r="S7161" s="89"/>
      <c r="T7161" s="89"/>
    </row>
    <row r="7162" spans="2:20" s="86" customFormat="1" ht="10.199999999999999">
      <c r="B7162" s="87"/>
      <c r="C7162" s="87"/>
      <c r="R7162" s="89"/>
      <c r="S7162" s="89"/>
      <c r="T7162" s="89"/>
    </row>
    <row r="7163" spans="2:20" s="86" customFormat="1" ht="10.199999999999999">
      <c r="B7163" s="87"/>
      <c r="C7163" s="87"/>
      <c r="R7163" s="89"/>
      <c r="S7163" s="89"/>
      <c r="T7163" s="89"/>
    </row>
    <row r="7164" spans="2:20" s="86" customFormat="1" ht="10.199999999999999">
      <c r="B7164" s="87"/>
      <c r="C7164" s="87"/>
      <c r="R7164" s="89"/>
      <c r="S7164" s="89"/>
      <c r="T7164" s="89"/>
    </row>
    <row r="7165" spans="2:20" s="86" customFormat="1" ht="10.199999999999999">
      <c r="B7165" s="87"/>
      <c r="C7165" s="87"/>
      <c r="R7165" s="89"/>
      <c r="S7165" s="89"/>
      <c r="T7165" s="89"/>
    </row>
    <row r="7166" spans="2:20" s="86" customFormat="1" ht="10.199999999999999">
      <c r="B7166" s="87"/>
      <c r="C7166" s="87"/>
      <c r="R7166" s="89"/>
      <c r="S7166" s="89"/>
      <c r="T7166" s="89"/>
    </row>
    <row r="7167" spans="2:20" s="86" customFormat="1" ht="10.199999999999999">
      <c r="B7167" s="87"/>
      <c r="C7167" s="87"/>
      <c r="R7167" s="89"/>
      <c r="S7167" s="89"/>
      <c r="T7167" s="89"/>
    </row>
    <row r="7168" spans="2:20" s="86" customFormat="1" ht="10.199999999999999">
      <c r="B7168" s="87"/>
      <c r="C7168" s="87"/>
      <c r="R7168" s="89"/>
      <c r="S7168" s="89"/>
      <c r="T7168" s="89"/>
    </row>
    <row r="7169" spans="2:20" s="86" customFormat="1" ht="10.199999999999999">
      <c r="B7169" s="87"/>
      <c r="C7169" s="87"/>
      <c r="R7169" s="89"/>
      <c r="S7169" s="89"/>
      <c r="T7169" s="89"/>
    </row>
    <row r="7170" spans="2:20" s="86" customFormat="1" ht="10.199999999999999">
      <c r="B7170" s="87"/>
      <c r="C7170" s="87"/>
      <c r="R7170" s="89"/>
      <c r="S7170" s="89"/>
      <c r="T7170" s="89"/>
    </row>
    <row r="7171" spans="2:20" s="86" customFormat="1" ht="10.199999999999999">
      <c r="B7171" s="87"/>
      <c r="C7171" s="87"/>
      <c r="R7171" s="89"/>
      <c r="S7171" s="89"/>
      <c r="T7171" s="89"/>
    </row>
    <row r="7172" spans="2:20" s="86" customFormat="1" ht="10.199999999999999">
      <c r="B7172" s="87"/>
      <c r="C7172" s="87"/>
      <c r="R7172" s="89"/>
      <c r="S7172" s="89"/>
      <c r="T7172" s="89"/>
    </row>
    <row r="7173" spans="2:20" s="86" customFormat="1" ht="10.199999999999999">
      <c r="B7173" s="87"/>
      <c r="C7173" s="87"/>
      <c r="R7173" s="89"/>
      <c r="S7173" s="89"/>
      <c r="T7173" s="89"/>
    </row>
    <row r="7174" spans="2:20" s="86" customFormat="1" ht="10.199999999999999">
      <c r="B7174" s="87"/>
      <c r="C7174" s="87"/>
      <c r="R7174" s="89"/>
      <c r="S7174" s="89"/>
      <c r="T7174" s="89"/>
    </row>
    <row r="7175" spans="2:20" s="86" customFormat="1" ht="10.199999999999999">
      <c r="B7175" s="87"/>
      <c r="C7175" s="87"/>
      <c r="R7175" s="89"/>
      <c r="S7175" s="89"/>
      <c r="T7175" s="89"/>
    </row>
    <row r="7176" spans="2:20" s="86" customFormat="1" ht="10.199999999999999">
      <c r="B7176" s="87"/>
      <c r="C7176" s="87"/>
      <c r="R7176" s="89"/>
      <c r="S7176" s="89"/>
      <c r="T7176" s="89"/>
    </row>
    <row r="7177" spans="2:20" s="86" customFormat="1" ht="10.199999999999999">
      <c r="B7177" s="87"/>
      <c r="C7177" s="87"/>
      <c r="R7177" s="89"/>
      <c r="S7177" s="89"/>
      <c r="T7177" s="89"/>
    </row>
    <row r="7178" spans="2:20" s="86" customFormat="1" ht="10.199999999999999">
      <c r="B7178" s="87"/>
      <c r="C7178" s="87"/>
      <c r="R7178" s="89"/>
      <c r="S7178" s="89"/>
      <c r="T7178" s="89"/>
    </row>
    <row r="7179" spans="2:20" s="86" customFormat="1" ht="10.199999999999999">
      <c r="B7179" s="87"/>
      <c r="C7179" s="87"/>
      <c r="R7179" s="89"/>
      <c r="S7179" s="89"/>
      <c r="T7179" s="89"/>
    </row>
    <row r="7180" spans="2:20" s="86" customFormat="1" ht="10.199999999999999">
      <c r="B7180" s="87"/>
      <c r="C7180" s="87"/>
      <c r="R7180" s="89"/>
      <c r="S7180" s="89"/>
      <c r="T7180" s="89"/>
    </row>
    <row r="7181" spans="2:20" s="86" customFormat="1" ht="10.199999999999999">
      <c r="B7181" s="87"/>
      <c r="C7181" s="87"/>
      <c r="R7181" s="89"/>
      <c r="S7181" s="89"/>
      <c r="T7181" s="89"/>
    </row>
    <row r="7182" spans="2:20" s="86" customFormat="1" ht="10.199999999999999">
      <c r="B7182" s="87"/>
      <c r="C7182" s="87"/>
      <c r="R7182" s="89"/>
      <c r="S7182" s="89"/>
      <c r="T7182" s="89"/>
    </row>
    <row r="7183" spans="2:20" s="86" customFormat="1" ht="10.199999999999999">
      <c r="B7183" s="87"/>
      <c r="C7183" s="87"/>
      <c r="R7183" s="89"/>
      <c r="S7183" s="89"/>
      <c r="T7183" s="89"/>
    </row>
    <row r="7184" spans="2:20" s="86" customFormat="1" ht="10.199999999999999">
      <c r="B7184" s="87"/>
      <c r="C7184" s="87"/>
      <c r="R7184" s="89"/>
      <c r="S7184" s="89"/>
      <c r="T7184" s="89"/>
    </row>
    <row r="7185" spans="2:20" s="86" customFormat="1" ht="10.199999999999999">
      <c r="B7185" s="87"/>
      <c r="C7185" s="87"/>
      <c r="R7185" s="89"/>
      <c r="S7185" s="89"/>
      <c r="T7185" s="89"/>
    </row>
    <row r="7186" spans="2:20" s="86" customFormat="1" ht="10.199999999999999">
      <c r="B7186" s="87"/>
      <c r="C7186" s="87"/>
      <c r="R7186" s="89"/>
      <c r="S7186" s="89"/>
      <c r="T7186" s="89"/>
    </row>
    <row r="7187" spans="2:20" s="86" customFormat="1" ht="10.199999999999999">
      <c r="B7187" s="87"/>
      <c r="C7187" s="87"/>
      <c r="R7187" s="89"/>
      <c r="S7187" s="89"/>
      <c r="T7187" s="89"/>
    </row>
    <row r="7188" spans="2:20" s="86" customFormat="1" ht="10.199999999999999">
      <c r="B7188" s="87"/>
      <c r="C7188" s="87"/>
      <c r="R7188" s="89"/>
      <c r="S7188" s="89"/>
      <c r="T7188" s="89"/>
    </row>
    <row r="7189" spans="2:20" s="86" customFormat="1" ht="10.199999999999999">
      <c r="B7189" s="87"/>
      <c r="C7189" s="87"/>
      <c r="R7189" s="89"/>
      <c r="S7189" s="89"/>
      <c r="T7189" s="89"/>
    </row>
    <row r="7190" spans="2:20" s="86" customFormat="1" ht="10.199999999999999">
      <c r="B7190" s="87"/>
      <c r="C7190" s="87"/>
      <c r="R7190" s="89"/>
      <c r="S7190" s="89"/>
      <c r="T7190" s="89"/>
    </row>
    <row r="7191" spans="2:20" s="86" customFormat="1" ht="10.199999999999999">
      <c r="B7191" s="87"/>
      <c r="C7191" s="87"/>
      <c r="R7191" s="89"/>
      <c r="S7191" s="89"/>
      <c r="T7191" s="89"/>
    </row>
    <row r="7192" spans="2:20" s="86" customFormat="1" ht="10.199999999999999">
      <c r="B7192" s="87"/>
      <c r="C7192" s="87"/>
      <c r="R7192" s="89"/>
      <c r="S7192" s="89"/>
      <c r="T7192" s="89"/>
    </row>
    <row r="7193" spans="2:20" s="86" customFormat="1" ht="10.199999999999999">
      <c r="B7193" s="87"/>
      <c r="C7193" s="87"/>
      <c r="R7193" s="89"/>
      <c r="S7193" s="89"/>
      <c r="T7193" s="89"/>
    </row>
    <row r="7194" spans="2:20" s="86" customFormat="1" ht="10.199999999999999">
      <c r="B7194" s="87"/>
      <c r="C7194" s="87"/>
      <c r="R7194" s="89"/>
      <c r="S7194" s="89"/>
      <c r="T7194" s="89"/>
    </row>
    <row r="7195" spans="2:20" s="86" customFormat="1" ht="10.199999999999999">
      <c r="B7195" s="87"/>
      <c r="C7195" s="87"/>
      <c r="R7195" s="89"/>
      <c r="S7195" s="89"/>
      <c r="T7195" s="89"/>
    </row>
    <row r="7196" spans="2:20" s="86" customFormat="1" ht="10.199999999999999">
      <c r="B7196" s="87"/>
      <c r="C7196" s="87"/>
      <c r="R7196" s="89"/>
      <c r="S7196" s="89"/>
      <c r="T7196" s="89"/>
    </row>
    <row r="7197" spans="2:20" s="86" customFormat="1" ht="10.199999999999999">
      <c r="B7197" s="87"/>
      <c r="C7197" s="87"/>
      <c r="R7197" s="89"/>
      <c r="S7197" s="89"/>
      <c r="T7197" s="89"/>
    </row>
    <row r="7198" spans="2:20" s="86" customFormat="1" ht="10.199999999999999">
      <c r="B7198" s="87"/>
      <c r="C7198" s="87"/>
      <c r="R7198" s="89"/>
      <c r="S7198" s="89"/>
      <c r="T7198" s="89"/>
    </row>
    <row r="7199" spans="2:20" s="86" customFormat="1" ht="10.199999999999999">
      <c r="B7199" s="87"/>
      <c r="C7199" s="87"/>
      <c r="R7199" s="89"/>
      <c r="S7199" s="89"/>
      <c r="T7199" s="89"/>
    </row>
    <row r="7200" spans="2:20" s="86" customFormat="1" ht="10.199999999999999">
      <c r="B7200" s="87"/>
      <c r="C7200" s="87"/>
      <c r="R7200" s="89"/>
      <c r="S7200" s="89"/>
      <c r="T7200" s="89"/>
    </row>
    <row r="7201" spans="2:20" s="86" customFormat="1" ht="10.199999999999999">
      <c r="B7201" s="87"/>
      <c r="C7201" s="87"/>
      <c r="R7201" s="89"/>
      <c r="S7201" s="89"/>
      <c r="T7201" s="89"/>
    </row>
    <row r="7202" spans="2:20" s="86" customFormat="1" ht="10.199999999999999">
      <c r="B7202" s="87"/>
      <c r="C7202" s="87"/>
      <c r="R7202" s="89"/>
      <c r="S7202" s="89"/>
      <c r="T7202" s="89"/>
    </row>
    <row r="7203" spans="2:20" s="86" customFormat="1" ht="10.199999999999999">
      <c r="B7203" s="87"/>
      <c r="C7203" s="87"/>
      <c r="R7203" s="89"/>
      <c r="S7203" s="89"/>
      <c r="T7203" s="89"/>
    </row>
    <row r="7204" spans="2:20" s="86" customFormat="1" ht="10.199999999999999">
      <c r="B7204" s="87"/>
      <c r="C7204" s="87"/>
      <c r="R7204" s="89"/>
      <c r="S7204" s="89"/>
      <c r="T7204" s="89"/>
    </row>
    <row r="7205" spans="2:20" s="86" customFormat="1" ht="10.199999999999999">
      <c r="B7205" s="87"/>
      <c r="C7205" s="87"/>
      <c r="R7205" s="89"/>
      <c r="S7205" s="89"/>
      <c r="T7205" s="89"/>
    </row>
    <row r="7206" spans="2:20" s="86" customFormat="1" ht="10.199999999999999">
      <c r="B7206" s="87"/>
      <c r="C7206" s="87"/>
      <c r="R7206" s="89"/>
      <c r="S7206" s="89"/>
      <c r="T7206" s="89"/>
    </row>
    <row r="7207" spans="2:20" s="86" customFormat="1" ht="10.199999999999999">
      <c r="B7207" s="87"/>
      <c r="C7207" s="87"/>
      <c r="R7207" s="89"/>
      <c r="S7207" s="89"/>
      <c r="T7207" s="89"/>
    </row>
    <row r="7208" spans="2:20" s="86" customFormat="1" ht="10.199999999999999">
      <c r="B7208" s="87"/>
      <c r="C7208" s="87"/>
      <c r="R7208" s="89"/>
      <c r="S7208" s="89"/>
      <c r="T7208" s="89"/>
    </row>
    <row r="7209" spans="2:20" s="86" customFormat="1" ht="10.199999999999999">
      <c r="B7209" s="87"/>
      <c r="C7209" s="87"/>
      <c r="R7209" s="89"/>
      <c r="S7209" s="89"/>
      <c r="T7209" s="89"/>
    </row>
    <row r="7210" spans="2:20" s="86" customFormat="1" ht="10.199999999999999">
      <c r="B7210" s="87"/>
      <c r="C7210" s="87"/>
      <c r="R7210" s="89"/>
      <c r="S7210" s="89"/>
      <c r="T7210" s="89"/>
    </row>
    <row r="7211" spans="2:20" s="86" customFormat="1" ht="10.199999999999999">
      <c r="B7211" s="87"/>
      <c r="C7211" s="87"/>
      <c r="R7211" s="89"/>
      <c r="S7211" s="89"/>
      <c r="T7211" s="89"/>
    </row>
    <row r="7212" spans="2:20" s="86" customFormat="1" ht="10.199999999999999">
      <c r="B7212" s="87"/>
      <c r="C7212" s="87"/>
      <c r="R7212" s="89"/>
      <c r="S7212" s="89"/>
      <c r="T7212" s="89"/>
    </row>
    <row r="7213" spans="2:20" s="86" customFormat="1" ht="10.199999999999999">
      <c r="B7213" s="87"/>
      <c r="C7213" s="87"/>
      <c r="R7213" s="89"/>
      <c r="S7213" s="89"/>
      <c r="T7213" s="89"/>
    </row>
    <row r="7214" spans="2:20" s="86" customFormat="1" ht="10.199999999999999">
      <c r="B7214" s="87"/>
      <c r="C7214" s="87"/>
      <c r="R7214" s="89"/>
      <c r="S7214" s="89"/>
      <c r="T7214" s="89"/>
    </row>
    <row r="7215" spans="2:20" s="86" customFormat="1" ht="10.199999999999999">
      <c r="B7215" s="87"/>
      <c r="C7215" s="87"/>
      <c r="R7215" s="89"/>
      <c r="S7215" s="89"/>
      <c r="T7215" s="89"/>
    </row>
    <row r="7216" spans="2:20" s="86" customFormat="1" ht="10.199999999999999">
      <c r="B7216" s="87"/>
      <c r="C7216" s="87"/>
      <c r="R7216" s="89"/>
      <c r="S7216" s="89"/>
      <c r="T7216" s="89"/>
    </row>
    <row r="7217" spans="2:20" s="86" customFormat="1" ht="10.199999999999999">
      <c r="B7217" s="87"/>
      <c r="C7217" s="87"/>
      <c r="R7217" s="89"/>
      <c r="S7217" s="89"/>
      <c r="T7217" s="89"/>
    </row>
    <row r="7218" spans="2:20" s="86" customFormat="1" ht="10.199999999999999">
      <c r="B7218" s="87"/>
      <c r="C7218" s="87"/>
      <c r="R7218" s="89"/>
      <c r="S7218" s="89"/>
      <c r="T7218" s="89"/>
    </row>
    <row r="7219" spans="2:20" s="86" customFormat="1" ht="10.199999999999999">
      <c r="B7219" s="87"/>
      <c r="C7219" s="87"/>
      <c r="R7219" s="89"/>
      <c r="S7219" s="89"/>
      <c r="T7219" s="89"/>
    </row>
    <row r="7220" spans="2:20" s="86" customFormat="1" ht="10.199999999999999">
      <c r="B7220" s="87"/>
      <c r="C7220" s="87"/>
      <c r="R7220" s="89"/>
      <c r="S7220" s="89"/>
      <c r="T7220" s="89"/>
    </row>
    <row r="7221" spans="2:20" s="86" customFormat="1" ht="10.199999999999999">
      <c r="B7221" s="87"/>
      <c r="C7221" s="87"/>
      <c r="R7221" s="89"/>
      <c r="S7221" s="89"/>
      <c r="T7221" s="89"/>
    </row>
    <row r="7222" spans="2:20" s="86" customFormat="1" ht="10.199999999999999">
      <c r="B7222" s="87"/>
      <c r="C7222" s="87"/>
      <c r="R7222" s="89"/>
      <c r="S7222" s="89"/>
      <c r="T7222" s="89"/>
    </row>
    <row r="7223" spans="2:20" s="86" customFormat="1" ht="10.199999999999999">
      <c r="B7223" s="87"/>
      <c r="C7223" s="87"/>
      <c r="R7223" s="89"/>
      <c r="S7223" s="89"/>
      <c r="T7223" s="89"/>
    </row>
    <row r="7224" spans="2:20" s="86" customFormat="1" ht="10.199999999999999">
      <c r="B7224" s="87"/>
      <c r="C7224" s="87"/>
      <c r="R7224" s="89"/>
      <c r="S7224" s="89"/>
      <c r="T7224" s="89"/>
    </row>
    <row r="7225" spans="2:20" s="86" customFormat="1" ht="10.199999999999999">
      <c r="B7225" s="87"/>
      <c r="C7225" s="87"/>
      <c r="R7225" s="89"/>
      <c r="S7225" s="89"/>
      <c r="T7225" s="89"/>
    </row>
    <row r="7226" spans="2:20" s="86" customFormat="1" ht="10.199999999999999">
      <c r="B7226" s="87"/>
      <c r="C7226" s="87"/>
      <c r="R7226" s="89"/>
      <c r="S7226" s="89"/>
      <c r="T7226" s="89"/>
    </row>
    <row r="7227" spans="2:20" s="86" customFormat="1" ht="10.199999999999999">
      <c r="B7227" s="87"/>
      <c r="C7227" s="87"/>
      <c r="R7227" s="89"/>
      <c r="S7227" s="89"/>
      <c r="T7227" s="89"/>
    </row>
    <row r="7228" spans="2:20" s="86" customFormat="1" ht="10.199999999999999">
      <c r="B7228" s="87"/>
      <c r="C7228" s="87"/>
      <c r="R7228" s="89"/>
      <c r="S7228" s="89"/>
      <c r="T7228" s="89"/>
    </row>
    <row r="7229" spans="2:20" s="86" customFormat="1" ht="10.199999999999999">
      <c r="B7229" s="87"/>
      <c r="C7229" s="87"/>
      <c r="R7229" s="89"/>
      <c r="S7229" s="89"/>
      <c r="T7229" s="89"/>
    </row>
    <row r="7230" spans="2:20" s="86" customFormat="1" ht="10.199999999999999">
      <c r="B7230" s="87"/>
      <c r="C7230" s="87"/>
      <c r="R7230" s="89"/>
      <c r="S7230" s="89"/>
      <c r="T7230" s="89"/>
    </row>
    <row r="7231" spans="2:20" s="86" customFormat="1" ht="10.199999999999999">
      <c r="B7231" s="87"/>
      <c r="C7231" s="87"/>
      <c r="R7231" s="89"/>
      <c r="S7231" s="89"/>
      <c r="T7231" s="89"/>
    </row>
    <row r="7232" spans="2:20" s="86" customFormat="1" ht="10.199999999999999">
      <c r="B7232" s="87"/>
      <c r="C7232" s="87"/>
      <c r="R7232" s="89"/>
      <c r="S7232" s="89"/>
      <c r="T7232" s="89"/>
    </row>
    <row r="7233" spans="2:20" s="86" customFormat="1" ht="10.199999999999999">
      <c r="B7233" s="87"/>
      <c r="C7233" s="87"/>
      <c r="R7233" s="89"/>
      <c r="S7233" s="89"/>
      <c r="T7233" s="89"/>
    </row>
    <row r="7234" spans="2:20" s="86" customFormat="1" ht="10.199999999999999">
      <c r="B7234" s="87"/>
      <c r="C7234" s="87"/>
      <c r="R7234" s="89"/>
      <c r="S7234" s="89"/>
      <c r="T7234" s="89"/>
    </row>
    <row r="7235" spans="2:20" s="86" customFormat="1" ht="10.199999999999999">
      <c r="B7235" s="87"/>
      <c r="C7235" s="87"/>
      <c r="R7235" s="89"/>
      <c r="S7235" s="89"/>
      <c r="T7235" s="89"/>
    </row>
    <row r="7236" spans="2:20" s="86" customFormat="1" ht="10.199999999999999">
      <c r="B7236" s="87"/>
      <c r="C7236" s="87"/>
      <c r="R7236" s="89"/>
      <c r="S7236" s="89"/>
      <c r="T7236" s="89"/>
    </row>
    <row r="7237" spans="2:20" s="86" customFormat="1" ht="10.199999999999999">
      <c r="B7237" s="87"/>
      <c r="C7237" s="87"/>
      <c r="R7237" s="89"/>
      <c r="S7237" s="89"/>
      <c r="T7237" s="89"/>
    </row>
    <row r="7238" spans="2:20" s="86" customFormat="1" ht="10.199999999999999">
      <c r="B7238" s="87"/>
      <c r="C7238" s="87"/>
      <c r="R7238" s="89"/>
      <c r="S7238" s="89"/>
      <c r="T7238" s="89"/>
    </row>
    <row r="7239" spans="2:20" s="86" customFormat="1" ht="10.199999999999999">
      <c r="B7239" s="87"/>
      <c r="C7239" s="87"/>
      <c r="R7239" s="89"/>
      <c r="S7239" s="89"/>
      <c r="T7239" s="89"/>
    </row>
    <row r="7240" spans="2:20" s="86" customFormat="1" ht="10.199999999999999">
      <c r="B7240" s="87"/>
      <c r="C7240" s="87"/>
      <c r="R7240" s="89"/>
      <c r="S7240" s="89"/>
      <c r="T7240" s="89"/>
    </row>
    <row r="7241" spans="2:20" s="86" customFormat="1" ht="10.199999999999999">
      <c r="B7241" s="87"/>
      <c r="C7241" s="87"/>
      <c r="R7241" s="89"/>
      <c r="S7241" s="89"/>
      <c r="T7241" s="89"/>
    </row>
    <row r="7242" spans="2:20" s="86" customFormat="1" ht="10.199999999999999">
      <c r="B7242" s="87"/>
      <c r="C7242" s="87"/>
      <c r="R7242" s="89"/>
      <c r="S7242" s="89"/>
      <c r="T7242" s="89"/>
    </row>
    <row r="7243" spans="2:20" s="86" customFormat="1" ht="10.199999999999999">
      <c r="B7243" s="87"/>
      <c r="C7243" s="87"/>
      <c r="R7243" s="89"/>
      <c r="S7243" s="89"/>
      <c r="T7243" s="89"/>
    </row>
    <row r="7244" spans="2:20" s="86" customFormat="1" ht="10.199999999999999">
      <c r="B7244" s="87"/>
      <c r="C7244" s="87"/>
      <c r="R7244" s="89"/>
      <c r="S7244" s="89"/>
      <c r="T7244" s="89"/>
    </row>
    <row r="7245" spans="2:20" s="86" customFormat="1" ht="10.199999999999999">
      <c r="B7245" s="87"/>
      <c r="C7245" s="87"/>
      <c r="R7245" s="89"/>
      <c r="S7245" s="89"/>
      <c r="T7245" s="89"/>
    </row>
    <row r="7246" spans="2:20" s="86" customFormat="1" ht="10.199999999999999">
      <c r="B7246" s="87"/>
      <c r="C7246" s="87"/>
      <c r="R7246" s="89"/>
      <c r="S7246" s="89"/>
      <c r="T7246" s="89"/>
    </row>
    <row r="7247" spans="2:20" s="86" customFormat="1" ht="10.199999999999999">
      <c r="B7247" s="87"/>
      <c r="C7247" s="87"/>
      <c r="R7247" s="89"/>
      <c r="S7247" s="89"/>
      <c r="T7247" s="89"/>
    </row>
    <row r="7248" spans="2:20" s="86" customFormat="1" ht="10.199999999999999">
      <c r="B7248" s="87"/>
      <c r="C7248" s="87"/>
      <c r="R7248" s="89"/>
      <c r="S7248" s="89"/>
      <c r="T7248" s="89"/>
    </row>
    <row r="7249" spans="2:20" s="86" customFormat="1" ht="10.199999999999999">
      <c r="B7249" s="87"/>
      <c r="C7249" s="87"/>
      <c r="R7249" s="89"/>
      <c r="S7249" s="89"/>
      <c r="T7249" s="89"/>
    </row>
    <row r="7250" spans="2:20" s="86" customFormat="1" ht="10.199999999999999">
      <c r="B7250" s="87"/>
      <c r="C7250" s="87"/>
      <c r="R7250" s="89"/>
      <c r="S7250" s="89"/>
      <c r="T7250" s="89"/>
    </row>
    <row r="7251" spans="2:20" s="86" customFormat="1" ht="10.199999999999999">
      <c r="B7251" s="87"/>
      <c r="C7251" s="87"/>
      <c r="R7251" s="89"/>
      <c r="S7251" s="89"/>
      <c r="T7251" s="89"/>
    </row>
    <row r="7252" spans="2:20" s="86" customFormat="1" ht="10.199999999999999">
      <c r="B7252" s="87"/>
      <c r="C7252" s="87"/>
      <c r="R7252" s="89"/>
      <c r="S7252" s="89"/>
      <c r="T7252" s="89"/>
    </row>
    <row r="7253" spans="2:20" s="86" customFormat="1" ht="10.199999999999999">
      <c r="B7253" s="87"/>
      <c r="C7253" s="87"/>
      <c r="R7253" s="89"/>
      <c r="S7253" s="89"/>
      <c r="T7253" s="89"/>
    </row>
    <row r="7254" spans="2:20" s="86" customFormat="1" ht="10.199999999999999">
      <c r="B7254" s="87"/>
      <c r="C7254" s="87"/>
      <c r="R7254" s="89"/>
      <c r="S7254" s="89"/>
      <c r="T7254" s="89"/>
    </row>
    <row r="7255" spans="2:20" s="86" customFormat="1" ht="10.199999999999999">
      <c r="B7255" s="87"/>
      <c r="C7255" s="87"/>
      <c r="R7255" s="89"/>
      <c r="S7255" s="89"/>
      <c r="T7255" s="89"/>
    </row>
    <row r="7256" spans="2:20" s="86" customFormat="1" ht="10.199999999999999">
      <c r="B7256" s="87"/>
      <c r="C7256" s="87"/>
      <c r="R7256" s="89"/>
      <c r="S7256" s="89"/>
      <c r="T7256" s="89"/>
    </row>
    <row r="7257" spans="2:20" s="86" customFormat="1" ht="10.199999999999999">
      <c r="B7257" s="87"/>
      <c r="C7257" s="87"/>
      <c r="R7257" s="89"/>
      <c r="S7257" s="89"/>
      <c r="T7257" s="89"/>
    </row>
    <row r="7258" spans="2:20" s="86" customFormat="1" ht="10.199999999999999">
      <c r="B7258" s="87"/>
      <c r="C7258" s="87"/>
      <c r="R7258" s="89"/>
      <c r="S7258" s="89"/>
      <c r="T7258" s="89"/>
    </row>
    <row r="7259" spans="2:20" s="86" customFormat="1" ht="10.199999999999999">
      <c r="B7259" s="87"/>
      <c r="C7259" s="87"/>
      <c r="R7259" s="89"/>
      <c r="S7259" s="89"/>
      <c r="T7259" s="89"/>
    </row>
    <row r="7260" spans="2:20" s="86" customFormat="1" ht="10.199999999999999">
      <c r="B7260" s="87"/>
      <c r="C7260" s="87"/>
      <c r="R7260" s="89"/>
      <c r="S7260" s="89"/>
      <c r="T7260" s="89"/>
    </row>
    <row r="7261" spans="2:20" s="86" customFormat="1" ht="10.199999999999999">
      <c r="B7261" s="87"/>
      <c r="C7261" s="87"/>
      <c r="R7261" s="89"/>
      <c r="S7261" s="89"/>
      <c r="T7261" s="89"/>
    </row>
    <row r="7262" spans="2:20" s="86" customFormat="1" ht="10.199999999999999">
      <c r="B7262" s="87"/>
      <c r="C7262" s="87"/>
      <c r="R7262" s="89"/>
      <c r="S7262" s="89"/>
      <c r="T7262" s="89"/>
    </row>
    <row r="7263" spans="2:20" s="86" customFormat="1" ht="10.199999999999999">
      <c r="B7263" s="87"/>
      <c r="C7263" s="87"/>
      <c r="R7263" s="89"/>
      <c r="S7263" s="89"/>
      <c r="T7263" s="89"/>
    </row>
    <row r="7264" spans="2:20" s="86" customFormat="1" ht="10.199999999999999">
      <c r="B7264" s="87"/>
      <c r="C7264" s="87"/>
      <c r="R7264" s="89"/>
      <c r="S7264" s="89"/>
      <c r="T7264" s="89"/>
    </row>
    <row r="7265" spans="2:20" s="86" customFormat="1" ht="10.199999999999999">
      <c r="B7265" s="87"/>
      <c r="C7265" s="87"/>
      <c r="R7265" s="89"/>
      <c r="S7265" s="89"/>
      <c r="T7265" s="89"/>
    </row>
    <row r="7266" spans="2:20" s="86" customFormat="1" ht="10.199999999999999">
      <c r="B7266" s="87"/>
      <c r="C7266" s="87"/>
      <c r="R7266" s="89"/>
      <c r="S7266" s="89"/>
      <c r="T7266" s="89"/>
    </row>
    <row r="7267" spans="2:20" s="86" customFormat="1" ht="10.199999999999999">
      <c r="B7267" s="87"/>
      <c r="C7267" s="87"/>
      <c r="R7267" s="89"/>
      <c r="S7267" s="89"/>
      <c r="T7267" s="89"/>
    </row>
    <row r="7268" spans="2:20" s="86" customFormat="1" ht="10.199999999999999">
      <c r="B7268" s="87"/>
      <c r="C7268" s="87"/>
      <c r="R7268" s="89"/>
      <c r="S7268" s="89"/>
      <c r="T7268" s="89"/>
    </row>
    <row r="7269" spans="2:20" s="86" customFormat="1" ht="10.199999999999999">
      <c r="B7269" s="87"/>
      <c r="C7269" s="87"/>
      <c r="R7269" s="89"/>
      <c r="S7269" s="89"/>
      <c r="T7269" s="89"/>
    </row>
    <row r="7270" spans="2:20" s="86" customFormat="1" ht="10.199999999999999">
      <c r="B7270" s="87"/>
      <c r="C7270" s="87"/>
      <c r="R7270" s="89"/>
      <c r="S7270" s="89"/>
      <c r="T7270" s="89"/>
    </row>
    <row r="7271" spans="2:20" s="86" customFormat="1" ht="10.199999999999999">
      <c r="B7271" s="87"/>
      <c r="C7271" s="87"/>
      <c r="R7271" s="89"/>
      <c r="S7271" s="89"/>
      <c r="T7271" s="89"/>
    </row>
    <row r="7272" spans="2:20" s="86" customFormat="1" ht="10.199999999999999">
      <c r="B7272" s="87"/>
      <c r="C7272" s="87"/>
      <c r="R7272" s="89"/>
      <c r="S7272" s="89"/>
      <c r="T7272" s="89"/>
    </row>
    <row r="7273" spans="2:20" s="86" customFormat="1" ht="10.199999999999999">
      <c r="B7273" s="87"/>
      <c r="C7273" s="87"/>
      <c r="R7273" s="89"/>
      <c r="S7273" s="89"/>
      <c r="T7273" s="89"/>
    </row>
    <row r="7274" spans="2:20" s="86" customFormat="1" ht="10.199999999999999">
      <c r="B7274" s="87"/>
      <c r="C7274" s="87"/>
      <c r="R7274" s="89"/>
      <c r="S7274" s="89"/>
      <c r="T7274" s="89"/>
    </row>
    <row r="7275" spans="2:20" s="86" customFormat="1" ht="10.199999999999999">
      <c r="B7275" s="87"/>
      <c r="C7275" s="87"/>
      <c r="R7275" s="89"/>
      <c r="S7275" s="89"/>
      <c r="T7275" s="89"/>
    </row>
    <row r="7276" spans="2:20" s="86" customFormat="1" ht="10.199999999999999">
      <c r="B7276" s="87"/>
      <c r="C7276" s="87"/>
      <c r="R7276" s="89"/>
      <c r="S7276" s="89"/>
      <c r="T7276" s="89"/>
    </row>
    <row r="7277" spans="2:20" s="86" customFormat="1" ht="10.199999999999999">
      <c r="B7277" s="87"/>
      <c r="C7277" s="87"/>
      <c r="R7277" s="89"/>
      <c r="S7277" s="89"/>
      <c r="T7277" s="89"/>
    </row>
    <row r="7278" spans="2:20" s="86" customFormat="1" ht="10.199999999999999">
      <c r="B7278" s="87"/>
      <c r="C7278" s="87"/>
      <c r="R7278" s="89"/>
      <c r="S7278" s="89"/>
      <c r="T7278" s="89"/>
    </row>
    <row r="7279" spans="2:20" s="86" customFormat="1" ht="10.199999999999999">
      <c r="B7279" s="87"/>
      <c r="C7279" s="87"/>
      <c r="R7279" s="89"/>
      <c r="S7279" s="89"/>
      <c r="T7279" s="89"/>
    </row>
    <row r="7280" spans="2:20" s="86" customFormat="1" ht="10.199999999999999">
      <c r="B7280" s="87"/>
      <c r="C7280" s="87"/>
      <c r="R7280" s="89"/>
      <c r="S7280" s="89"/>
      <c r="T7280" s="89"/>
    </row>
    <row r="7281" spans="2:20" s="86" customFormat="1" ht="10.199999999999999">
      <c r="B7281" s="87"/>
      <c r="C7281" s="87"/>
      <c r="R7281" s="89"/>
      <c r="S7281" s="89"/>
      <c r="T7281" s="89"/>
    </row>
    <row r="7282" spans="2:20" s="86" customFormat="1" ht="10.199999999999999">
      <c r="B7282" s="87"/>
      <c r="C7282" s="87"/>
      <c r="R7282" s="89"/>
      <c r="S7282" s="89"/>
      <c r="T7282" s="89"/>
    </row>
    <row r="7283" spans="2:20" s="86" customFormat="1" ht="10.199999999999999">
      <c r="B7283" s="87"/>
      <c r="C7283" s="87"/>
      <c r="R7283" s="89"/>
      <c r="S7283" s="89"/>
      <c r="T7283" s="89"/>
    </row>
    <row r="7284" spans="2:20" s="86" customFormat="1" ht="10.199999999999999">
      <c r="B7284" s="87"/>
      <c r="C7284" s="87"/>
      <c r="R7284" s="89"/>
      <c r="S7284" s="89"/>
      <c r="T7284" s="89"/>
    </row>
    <row r="7285" spans="2:20" s="86" customFormat="1" ht="10.199999999999999">
      <c r="B7285" s="87"/>
      <c r="C7285" s="87"/>
      <c r="R7285" s="89"/>
      <c r="S7285" s="89"/>
      <c r="T7285" s="89"/>
    </row>
    <row r="7286" spans="2:20" s="86" customFormat="1" ht="10.199999999999999">
      <c r="B7286" s="87"/>
      <c r="C7286" s="87"/>
      <c r="R7286" s="89"/>
      <c r="S7286" s="89"/>
      <c r="T7286" s="89"/>
    </row>
    <row r="7287" spans="2:20" s="86" customFormat="1" ht="10.199999999999999">
      <c r="B7287" s="87"/>
      <c r="C7287" s="87"/>
      <c r="R7287" s="89"/>
      <c r="S7287" s="89"/>
      <c r="T7287" s="89"/>
    </row>
    <row r="7288" spans="2:20" s="86" customFormat="1" ht="10.199999999999999">
      <c r="B7288" s="87"/>
      <c r="C7288" s="87"/>
      <c r="R7288" s="89"/>
      <c r="S7288" s="89"/>
      <c r="T7288" s="89"/>
    </row>
    <row r="7289" spans="2:20" s="86" customFormat="1" ht="10.199999999999999">
      <c r="B7289" s="87"/>
      <c r="C7289" s="87"/>
      <c r="R7289" s="89"/>
      <c r="S7289" s="89"/>
      <c r="T7289" s="89"/>
    </row>
    <row r="7290" spans="2:20" s="86" customFormat="1" ht="10.199999999999999">
      <c r="B7290" s="87"/>
      <c r="C7290" s="87"/>
      <c r="R7290" s="89"/>
      <c r="S7290" s="89"/>
      <c r="T7290" s="89"/>
    </row>
    <row r="7291" spans="2:20" s="86" customFormat="1" ht="10.199999999999999">
      <c r="B7291" s="87"/>
      <c r="C7291" s="87"/>
      <c r="R7291" s="89"/>
      <c r="S7291" s="89"/>
      <c r="T7291" s="89"/>
    </row>
    <row r="7292" spans="2:20" s="86" customFormat="1" ht="10.199999999999999">
      <c r="B7292" s="87"/>
      <c r="C7292" s="87"/>
      <c r="R7292" s="89"/>
      <c r="S7292" s="89"/>
      <c r="T7292" s="89"/>
    </row>
    <row r="7293" spans="2:20" s="86" customFormat="1" ht="10.199999999999999">
      <c r="B7293" s="87"/>
      <c r="C7293" s="87"/>
      <c r="R7293" s="89"/>
      <c r="S7293" s="89"/>
      <c r="T7293" s="89"/>
    </row>
    <row r="7294" spans="2:20" s="86" customFormat="1" ht="10.199999999999999">
      <c r="B7294" s="87"/>
      <c r="C7294" s="87"/>
      <c r="R7294" s="89"/>
      <c r="S7294" s="89"/>
      <c r="T7294" s="89"/>
    </row>
    <row r="7295" spans="2:20" s="86" customFormat="1" ht="10.199999999999999">
      <c r="B7295" s="87"/>
      <c r="C7295" s="87"/>
      <c r="R7295" s="89"/>
      <c r="S7295" s="89"/>
      <c r="T7295" s="89"/>
    </row>
    <row r="7296" spans="2:20" s="86" customFormat="1" ht="10.199999999999999">
      <c r="B7296" s="87"/>
      <c r="C7296" s="87"/>
      <c r="R7296" s="89"/>
      <c r="S7296" s="89"/>
      <c r="T7296" s="89"/>
    </row>
    <row r="7297" spans="2:20" s="86" customFormat="1" ht="10.199999999999999">
      <c r="B7297" s="87"/>
      <c r="C7297" s="87"/>
      <c r="R7297" s="89"/>
      <c r="S7297" s="89"/>
      <c r="T7297" s="89"/>
    </row>
    <row r="7298" spans="2:20" s="86" customFormat="1" ht="10.199999999999999">
      <c r="B7298" s="87"/>
      <c r="C7298" s="87"/>
      <c r="R7298" s="89"/>
      <c r="S7298" s="89"/>
      <c r="T7298" s="89"/>
    </row>
    <row r="7299" spans="2:20" s="86" customFormat="1" ht="10.199999999999999">
      <c r="B7299" s="87"/>
      <c r="C7299" s="87"/>
      <c r="R7299" s="89"/>
      <c r="S7299" s="89"/>
      <c r="T7299" s="89"/>
    </row>
    <row r="7300" spans="2:20" s="86" customFormat="1" ht="10.199999999999999">
      <c r="B7300" s="87"/>
      <c r="C7300" s="87"/>
      <c r="R7300" s="89"/>
      <c r="S7300" s="89"/>
      <c r="T7300" s="89"/>
    </row>
    <row r="7301" spans="2:20" s="86" customFormat="1" ht="10.199999999999999">
      <c r="B7301" s="87"/>
      <c r="C7301" s="87"/>
      <c r="R7301" s="89"/>
      <c r="S7301" s="89"/>
      <c r="T7301" s="89"/>
    </row>
    <row r="7302" spans="2:20" s="86" customFormat="1" ht="10.199999999999999">
      <c r="B7302" s="87"/>
      <c r="C7302" s="87"/>
      <c r="R7302" s="89"/>
      <c r="S7302" s="89"/>
      <c r="T7302" s="89"/>
    </row>
    <row r="7303" spans="2:20" s="86" customFormat="1" ht="10.199999999999999">
      <c r="B7303" s="87"/>
      <c r="C7303" s="87"/>
      <c r="R7303" s="89"/>
      <c r="S7303" s="89"/>
      <c r="T7303" s="89"/>
    </row>
    <row r="7304" spans="2:20" s="86" customFormat="1" ht="10.199999999999999">
      <c r="B7304" s="87"/>
      <c r="C7304" s="87"/>
      <c r="R7304" s="89"/>
      <c r="S7304" s="89"/>
      <c r="T7304" s="89"/>
    </row>
    <row r="7305" spans="2:20" s="86" customFormat="1" ht="10.199999999999999">
      <c r="B7305" s="87"/>
      <c r="C7305" s="87"/>
      <c r="R7305" s="89"/>
      <c r="S7305" s="89"/>
      <c r="T7305" s="89"/>
    </row>
    <row r="7306" spans="2:20" s="86" customFormat="1" ht="10.199999999999999">
      <c r="B7306" s="87"/>
      <c r="C7306" s="87"/>
      <c r="R7306" s="89"/>
      <c r="S7306" s="89"/>
      <c r="T7306" s="89"/>
    </row>
    <row r="7307" spans="2:20" s="86" customFormat="1" ht="10.199999999999999">
      <c r="B7307" s="87"/>
      <c r="C7307" s="87"/>
      <c r="R7307" s="89"/>
      <c r="S7307" s="89"/>
      <c r="T7307" s="89"/>
    </row>
    <row r="7308" spans="2:20" s="86" customFormat="1" ht="10.199999999999999">
      <c r="B7308" s="87"/>
      <c r="C7308" s="87"/>
      <c r="R7308" s="89"/>
      <c r="S7308" s="89"/>
      <c r="T7308" s="89"/>
    </row>
    <row r="7309" spans="2:20" s="86" customFormat="1" ht="10.199999999999999">
      <c r="B7309" s="87"/>
      <c r="C7309" s="87"/>
      <c r="R7309" s="89"/>
      <c r="S7309" s="89"/>
      <c r="T7309" s="89"/>
    </row>
    <row r="7310" spans="2:20" s="86" customFormat="1" ht="10.199999999999999">
      <c r="B7310" s="87"/>
      <c r="C7310" s="87"/>
      <c r="R7310" s="89"/>
      <c r="S7310" s="89"/>
      <c r="T7310" s="89"/>
    </row>
    <row r="7311" spans="2:20" s="86" customFormat="1" ht="10.199999999999999">
      <c r="B7311" s="87"/>
      <c r="C7311" s="87"/>
      <c r="R7311" s="89"/>
      <c r="S7311" s="89"/>
      <c r="T7311" s="89"/>
    </row>
    <row r="7312" spans="2:20" s="86" customFormat="1" ht="10.199999999999999">
      <c r="B7312" s="87"/>
      <c r="C7312" s="87"/>
      <c r="R7312" s="89"/>
      <c r="S7312" s="89"/>
      <c r="T7312" s="89"/>
    </row>
    <row r="7313" spans="2:20" s="86" customFormat="1" ht="10.199999999999999">
      <c r="B7313" s="87"/>
      <c r="C7313" s="87"/>
      <c r="R7313" s="89"/>
      <c r="S7313" s="89"/>
      <c r="T7313" s="89"/>
    </row>
    <row r="7314" spans="2:20" s="86" customFormat="1" ht="10.199999999999999">
      <c r="B7314" s="87"/>
      <c r="C7314" s="87"/>
      <c r="R7314" s="89"/>
      <c r="S7314" s="89"/>
      <c r="T7314" s="89"/>
    </row>
    <row r="7315" spans="2:20" s="86" customFormat="1" ht="10.199999999999999">
      <c r="B7315" s="87"/>
      <c r="C7315" s="87"/>
      <c r="R7315" s="89"/>
      <c r="S7315" s="89"/>
      <c r="T7315" s="89"/>
    </row>
    <row r="7316" spans="2:20" s="86" customFormat="1" ht="10.199999999999999">
      <c r="B7316" s="87"/>
      <c r="C7316" s="87"/>
      <c r="R7316" s="89"/>
      <c r="S7316" s="89"/>
      <c r="T7316" s="89"/>
    </row>
    <row r="7317" spans="2:20" s="86" customFormat="1" ht="10.199999999999999">
      <c r="B7317" s="87"/>
      <c r="C7317" s="87"/>
      <c r="R7317" s="89"/>
      <c r="S7317" s="89"/>
      <c r="T7317" s="89"/>
    </row>
    <row r="7318" spans="2:20" s="86" customFormat="1" ht="10.199999999999999">
      <c r="B7318" s="87"/>
      <c r="C7318" s="87"/>
      <c r="R7318" s="89"/>
      <c r="S7318" s="89"/>
      <c r="T7318" s="89"/>
    </row>
    <row r="7319" spans="2:20" s="86" customFormat="1" ht="10.199999999999999">
      <c r="B7319" s="87"/>
      <c r="C7319" s="87"/>
      <c r="R7319" s="89"/>
      <c r="S7319" s="89"/>
      <c r="T7319" s="89"/>
    </row>
    <row r="7320" spans="2:20" s="86" customFormat="1" ht="10.199999999999999">
      <c r="B7320" s="87"/>
      <c r="C7320" s="87"/>
      <c r="R7320" s="89"/>
      <c r="S7320" s="89"/>
      <c r="T7320" s="89"/>
    </row>
    <row r="7321" spans="2:20" s="86" customFormat="1" ht="10.199999999999999">
      <c r="B7321" s="87"/>
      <c r="C7321" s="87"/>
      <c r="R7321" s="89"/>
      <c r="S7321" s="89"/>
      <c r="T7321" s="89"/>
    </row>
    <row r="7322" spans="2:20" s="86" customFormat="1" ht="10.199999999999999">
      <c r="B7322" s="87"/>
      <c r="C7322" s="87"/>
      <c r="R7322" s="89"/>
      <c r="S7322" s="89"/>
      <c r="T7322" s="89"/>
    </row>
    <row r="7323" spans="2:20" s="86" customFormat="1" ht="10.199999999999999">
      <c r="B7323" s="87"/>
      <c r="C7323" s="87"/>
      <c r="R7323" s="89"/>
      <c r="S7323" s="89"/>
      <c r="T7323" s="89"/>
    </row>
    <row r="7324" spans="2:20" s="86" customFormat="1" ht="10.199999999999999">
      <c r="B7324" s="87"/>
      <c r="C7324" s="87"/>
      <c r="R7324" s="89"/>
      <c r="S7324" s="89"/>
      <c r="T7324" s="89"/>
    </row>
    <row r="7325" spans="2:20" s="86" customFormat="1" ht="10.199999999999999">
      <c r="B7325" s="87"/>
      <c r="C7325" s="87"/>
      <c r="R7325" s="89"/>
      <c r="S7325" s="89"/>
      <c r="T7325" s="89"/>
    </row>
    <row r="7326" spans="2:20" s="86" customFormat="1" ht="10.199999999999999">
      <c r="B7326" s="87"/>
      <c r="C7326" s="87"/>
      <c r="R7326" s="89"/>
      <c r="S7326" s="89"/>
      <c r="T7326" s="89"/>
    </row>
    <row r="7327" spans="2:20" s="86" customFormat="1" ht="10.199999999999999">
      <c r="B7327" s="87"/>
      <c r="C7327" s="87"/>
      <c r="R7327" s="89"/>
      <c r="S7327" s="89"/>
      <c r="T7327" s="89"/>
    </row>
    <row r="7328" spans="2:20" s="86" customFormat="1" ht="10.199999999999999">
      <c r="B7328" s="87"/>
      <c r="C7328" s="87"/>
      <c r="R7328" s="89"/>
      <c r="S7328" s="89"/>
      <c r="T7328" s="89"/>
    </row>
    <row r="7329" spans="2:20" s="86" customFormat="1" ht="10.199999999999999">
      <c r="B7329" s="87"/>
      <c r="C7329" s="87"/>
      <c r="R7329" s="89"/>
      <c r="S7329" s="89"/>
      <c r="T7329" s="89"/>
    </row>
    <row r="7330" spans="2:20" s="86" customFormat="1" ht="10.199999999999999">
      <c r="B7330" s="87"/>
      <c r="C7330" s="87"/>
      <c r="R7330" s="89"/>
      <c r="S7330" s="89"/>
      <c r="T7330" s="89"/>
    </row>
    <row r="7331" spans="2:20" s="86" customFormat="1" ht="10.199999999999999">
      <c r="B7331" s="87"/>
      <c r="C7331" s="87"/>
      <c r="R7331" s="89"/>
      <c r="S7331" s="89"/>
      <c r="T7331" s="89"/>
    </row>
    <row r="7332" spans="2:20" s="86" customFormat="1" ht="10.199999999999999">
      <c r="B7332" s="87"/>
      <c r="C7332" s="87"/>
      <c r="R7332" s="89"/>
      <c r="S7332" s="89"/>
      <c r="T7332" s="89"/>
    </row>
    <row r="7333" spans="2:20" s="86" customFormat="1" ht="10.199999999999999">
      <c r="B7333" s="87"/>
      <c r="C7333" s="87"/>
      <c r="R7333" s="89"/>
      <c r="S7333" s="89"/>
      <c r="T7333" s="89"/>
    </row>
    <row r="7334" spans="2:20" s="86" customFormat="1" ht="10.199999999999999">
      <c r="B7334" s="87"/>
      <c r="C7334" s="87"/>
      <c r="R7334" s="89"/>
      <c r="S7334" s="89"/>
      <c r="T7334" s="89"/>
    </row>
    <row r="7335" spans="2:20" s="86" customFormat="1" ht="10.199999999999999">
      <c r="B7335" s="87"/>
      <c r="C7335" s="87"/>
      <c r="R7335" s="89"/>
      <c r="S7335" s="89"/>
      <c r="T7335" s="89"/>
    </row>
    <row r="7336" spans="2:20" s="86" customFormat="1" ht="10.199999999999999">
      <c r="B7336" s="87"/>
      <c r="C7336" s="87"/>
      <c r="R7336" s="89"/>
      <c r="S7336" s="89"/>
      <c r="T7336" s="89"/>
    </row>
    <row r="7337" spans="2:20" s="86" customFormat="1" ht="10.199999999999999">
      <c r="B7337" s="87"/>
      <c r="C7337" s="87"/>
      <c r="R7337" s="89"/>
      <c r="S7337" s="89"/>
      <c r="T7337" s="89"/>
    </row>
    <row r="7338" spans="2:20" s="86" customFormat="1" ht="10.199999999999999">
      <c r="B7338" s="87"/>
      <c r="C7338" s="87"/>
      <c r="R7338" s="89"/>
      <c r="S7338" s="89"/>
      <c r="T7338" s="89"/>
    </row>
    <row r="7339" spans="2:20" s="86" customFormat="1" ht="10.199999999999999">
      <c r="B7339" s="87"/>
      <c r="C7339" s="87"/>
      <c r="R7339" s="89"/>
      <c r="S7339" s="89"/>
      <c r="T7339" s="89"/>
    </row>
    <row r="7340" spans="2:20" s="86" customFormat="1" ht="10.199999999999999">
      <c r="B7340" s="87"/>
      <c r="C7340" s="87"/>
      <c r="R7340" s="89"/>
      <c r="S7340" s="89"/>
      <c r="T7340" s="89"/>
    </row>
    <row r="7341" spans="2:20" s="86" customFormat="1" ht="10.199999999999999">
      <c r="B7341" s="87"/>
      <c r="C7341" s="87"/>
      <c r="R7341" s="89"/>
      <c r="S7341" s="89"/>
      <c r="T7341" s="89"/>
    </row>
    <row r="7342" spans="2:20" s="86" customFormat="1" ht="10.199999999999999">
      <c r="B7342" s="87"/>
      <c r="C7342" s="87"/>
      <c r="R7342" s="89"/>
      <c r="S7342" s="89"/>
      <c r="T7342" s="89"/>
    </row>
    <row r="7343" spans="2:20" s="86" customFormat="1" ht="10.199999999999999">
      <c r="B7343" s="87"/>
      <c r="C7343" s="87"/>
      <c r="R7343" s="89"/>
      <c r="S7343" s="89"/>
      <c r="T7343" s="89"/>
    </row>
    <row r="7344" spans="2:20" s="86" customFormat="1" ht="10.199999999999999">
      <c r="B7344" s="87"/>
      <c r="C7344" s="87"/>
      <c r="R7344" s="89"/>
      <c r="S7344" s="89"/>
      <c r="T7344" s="89"/>
    </row>
    <row r="7345" spans="2:20" s="86" customFormat="1" ht="10.199999999999999">
      <c r="B7345" s="87"/>
      <c r="C7345" s="87"/>
      <c r="R7345" s="89"/>
      <c r="S7345" s="89"/>
      <c r="T7345" s="89"/>
    </row>
    <row r="7346" spans="2:20" s="86" customFormat="1" ht="10.199999999999999">
      <c r="B7346" s="87"/>
      <c r="C7346" s="87"/>
      <c r="R7346" s="89"/>
      <c r="S7346" s="89"/>
      <c r="T7346" s="89"/>
    </row>
    <row r="7347" spans="2:20" s="86" customFormat="1" ht="10.199999999999999">
      <c r="B7347" s="87"/>
      <c r="C7347" s="87"/>
      <c r="R7347" s="89"/>
      <c r="S7347" s="89"/>
      <c r="T7347" s="89"/>
    </row>
    <row r="7348" spans="2:20" s="86" customFormat="1" ht="10.199999999999999">
      <c r="B7348" s="87"/>
      <c r="C7348" s="87"/>
      <c r="R7348" s="89"/>
      <c r="S7348" s="89"/>
      <c r="T7348" s="89"/>
    </row>
    <row r="7349" spans="2:20" s="86" customFormat="1" ht="10.199999999999999">
      <c r="B7349" s="87"/>
      <c r="C7349" s="87"/>
      <c r="R7349" s="89"/>
      <c r="S7349" s="89"/>
      <c r="T7349" s="89"/>
    </row>
    <row r="7350" spans="2:20" s="86" customFormat="1" ht="10.199999999999999">
      <c r="B7350" s="87"/>
      <c r="C7350" s="87"/>
      <c r="R7350" s="89"/>
      <c r="S7350" s="89"/>
      <c r="T7350" s="89"/>
    </row>
    <row r="7351" spans="2:20" s="86" customFormat="1" ht="10.199999999999999">
      <c r="B7351" s="87"/>
      <c r="C7351" s="87"/>
      <c r="R7351" s="89"/>
      <c r="S7351" s="89"/>
      <c r="T7351" s="89"/>
    </row>
    <row r="7352" spans="2:20" s="86" customFormat="1" ht="10.199999999999999">
      <c r="B7352" s="87"/>
      <c r="C7352" s="87"/>
      <c r="R7352" s="89"/>
      <c r="S7352" s="89"/>
      <c r="T7352" s="89"/>
    </row>
    <row r="7353" spans="2:20" s="86" customFormat="1" ht="10.199999999999999">
      <c r="B7353" s="87"/>
      <c r="C7353" s="87"/>
      <c r="R7353" s="89"/>
      <c r="S7353" s="89"/>
      <c r="T7353" s="89"/>
    </row>
    <row r="7354" spans="2:20" s="86" customFormat="1" ht="10.199999999999999">
      <c r="B7354" s="87"/>
      <c r="C7354" s="87"/>
      <c r="R7354" s="89"/>
      <c r="S7354" s="89"/>
      <c r="T7354" s="89"/>
    </row>
    <row r="7355" spans="2:20" s="86" customFormat="1" ht="10.199999999999999">
      <c r="B7355" s="87"/>
      <c r="C7355" s="87"/>
      <c r="R7355" s="89"/>
      <c r="S7355" s="89"/>
      <c r="T7355" s="89"/>
    </row>
    <row r="7356" spans="2:20" s="86" customFormat="1" ht="10.199999999999999">
      <c r="B7356" s="87"/>
      <c r="C7356" s="87"/>
      <c r="R7356" s="89"/>
      <c r="S7356" s="89"/>
      <c r="T7356" s="89"/>
    </row>
    <row r="7357" spans="2:20" s="86" customFormat="1" ht="10.199999999999999">
      <c r="B7357" s="87"/>
      <c r="C7357" s="87"/>
      <c r="R7357" s="89"/>
      <c r="S7357" s="89"/>
      <c r="T7357" s="89"/>
    </row>
    <row r="7358" spans="2:20" s="86" customFormat="1" ht="10.199999999999999">
      <c r="B7358" s="87"/>
      <c r="C7358" s="87"/>
      <c r="R7358" s="89"/>
      <c r="S7358" s="89"/>
      <c r="T7358" s="89"/>
    </row>
    <row r="7359" spans="2:20" s="86" customFormat="1" ht="10.199999999999999">
      <c r="B7359" s="87"/>
      <c r="C7359" s="87"/>
      <c r="R7359" s="89"/>
      <c r="S7359" s="89"/>
      <c r="T7359" s="89"/>
    </row>
    <row r="7360" spans="2:20" s="86" customFormat="1" ht="10.199999999999999">
      <c r="B7360" s="87"/>
      <c r="C7360" s="87"/>
      <c r="R7360" s="89"/>
      <c r="S7360" s="89"/>
      <c r="T7360" s="89"/>
    </row>
    <row r="7361" spans="2:20" s="86" customFormat="1" ht="10.199999999999999">
      <c r="B7361" s="87"/>
      <c r="C7361" s="87"/>
      <c r="R7361" s="89"/>
      <c r="S7361" s="89"/>
      <c r="T7361" s="89"/>
    </row>
    <row r="7362" spans="2:20" s="86" customFormat="1" ht="10.199999999999999">
      <c r="B7362" s="87"/>
      <c r="C7362" s="87"/>
      <c r="R7362" s="89"/>
      <c r="S7362" s="89"/>
      <c r="T7362" s="89"/>
    </row>
    <row r="7363" spans="2:20" s="86" customFormat="1" ht="10.199999999999999">
      <c r="B7363" s="87"/>
      <c r="C7363" s="87"/>
      <c r="R7363" s="89"/>
      <c r="S7363" s="89"/>
      <c r="T7363" s="89"/>
    </row>
    <row r="7364" spans="2:20" s="86" customFormat="1" ht="10.199999999999999">
      <c r="B7364" s="87"/>
      <c r="C7364" s="87"/>
      <c r="R7364" s="89"/>
      <c r="S7364" s="89"/>
      <c r="T7364" s="89"/>
    </row>
    <row r="7365" spans="2:20" s="86" customFormat="1" ht="10.199999999999999">
      <c r="B7365" s="87"/>
      <c r="C7365" s="87"/>
      <c r="R7365" s="89"/>
      <c r="S7365" s="89"/>
      <c r="T7365" s="89"/>
    </row>
    <row r="7366" spans="2:20" s="86" customFormat="1" ht="10.199999999999999">
      <c r="B7366" s="87"/>
      <c r="C7366" s="87"/>
      <c r="R7366" s="89"/>
      <c r="S7366" s="89"/>
      <c r="T7366" s="89"/>
    </row>
    <row r="7367" spans="2:20" s="86" customFormat="1" ht="10.199999999999999">
      <c r="B7367" s="87"/>
      <c r="C7367" s="87"/>
      <c r="R7367" s="89"/>
      <c r="S7367" s="89"/>
      <c r="T7367" s="89"/>
    </row>
    <row r="7368" spans="2:20" s="86" customFormat="1" ht="10.199999999999999">
      <c r="B7368" s="87"/>
      <c r="C7368" s="87"/>
      <c r="R7368" s="89"/>
      <c r="S7368" s="89"/>
      <c r="T7368" s="89"/>
    </row>
    <row r="7369" spans="2:20" s="86" customFormat="1" ht="10.199999999999999">
      <c r="B7369" s="87"/>
      <c r="C7369" s="87"/>
      <c r="R7369" s="89"/>
      <c r="S7369" s="89"/>
      <c r="T7369" s="89"/>
    </row>
    <row r="7370" spans="2:20" s="86" customFormat="1" ht="10.199999999999999">
      <c r="B7370" s="87"/>
      <c r="C7370" s="87"/>
      <c r="R7370" s="89"/>
      <c r="S7370" s="89"/>
      <c r="T7370" s="89"/>
    </row>
    <row r="7371" spans="2:20" s="86" customFormat="1" ht="10.199999999999999">
      <c r="B7371" s="87"/>
      <c r="C7371" s="87"/>
      <c r="R7371" s="89"/>
      <c r="S7371" s="89"/>
      <c r="T7371" s="89"/>
    </row>
    <row r="7372" spans="2:20" s="86" customFormat="1" ht="10.199999999999999">
      <c r="B7372" s="87"/>
      <c r="C7372" s="87"/>
      <c r="R7372" s="89"/>
      <c r="S7372" s="89"/>
      <c r="T7372" s="89"/>
    </row>
    <row r="7373" spans="2:20" s="86" customFormat="1" ht="10.199999999999999">
      <c r="B7373" s="87"/>
      <c r="C7373" s="87"/>
      <c r="R7373" s="89"/>
      <c r="S7373" s="89"/>
      <c r="T7373" s="89"/>
    </row>
    <row r="7374" spans="2:20" s="86" customFormat="1" ht="10.199999999999999">
      <c r="B7374" s="87"/>
      <c r="C7374" s="87"/>
      <c r="R7374" s="89"/>
      <c r="S7374" s="89"/>
      <c r="T7374" s="89"/>
    </row>
    <row r="7375" spans="2:20" s="86" customFormat="1" ht="10.199999999999999">
      <c r="B7375" s="87"/>
      <c r="C7375" s="87"/>
      <c r="R7375" s="89"/>
      <c r="S7375" s="89"/>
      <c r="T7375" s="89"/>
    </row>
    <row r="7376" spans="2:20" s="86" customFormat="1" ht="10.199999999999999">
      <c r="B7376" s="87"/>
      <c r="C7376" s="87"/>
      <c r="R7376" s="89"/>
      <c r="S7376" s="89"/>
      <c r="T7376" s="89"/>
    </row>
    <row r="7377" spans="2:20" s="86" customFormat="1" ht="10.199999999999999">
      <c r="B7377" s="87"/>
      <c r="C7377" s="87"/>
      <c r="R7377" s="89"/>
      <c r="S7377" s="89"/>
      <c r="T7377" s="89"/>
    </row>
    <row r="7378" spans="2:20" s="86" customFormat="1" ht="10.199999999999999">
      <c r="B7378" s="87"/>
      <c r="C7378" s="87"/>
      <c r="R7378" s="89"/>
      <c r="S7378" s="89"/>
      <c r="T7378" s="89"/>
    </row>
    <row r="7379" spans="2:20" s="86" customFormat="1" ht="10.199999999999999">
      <c r="B7379" s="87"/>
      <c r="C7379" s="87"/>
      <c r="R7379" s="89"/>
      <c r="S7379" s="89"/>
      <c r="T7379" s="89"/>
    </row>
    <row r="7380" spans="2:20" s="86" customFormat="1" ht="10.199999999999999">
      <c r="B7380" s="87"/>
      <c r="C7380" s="87"/>
      <c r="R7380" s="89"/>
      <c r="S7380" s="89"/>
      <c r="T7380" s="89"/>
    </row>
    <row r="7381" spans="2:20" s="86" customFormat="1" ht="10.199999999999999">
      <c r="B7381" s="87"/>
      <c r="C7381" s="87"/>
      <c r="R7381" s="89"/>
      <c r="S7381" s="89"/>
      <c r="T7381" s="89"/>
    </row>
    <row r="7382" spans="2:20" s="86" customFormat="1" ht="10.199999999999999">
      <c r="B7382" s="87"/>
      <c r="C7382" s="87"/>
      <c r="R7382" s="89"/>
      <c r="S7382" s="89"/>
      <c r="T7382" s="89"/>
    </row>
    <row r="7383" spans="2:20" s="86" customFormat="1" ht="10.199999999999999">
      <c r="B7383" s="87"/>
      <c r="C7383" s="87"/>
      <c r="R7383" s="89"/>
      <c r="S7383" s="89"/>
      <c r="T7383" s="89"/>
    </row>
    <row r="7384" spans="2:20" s="86" customFormat="1" ht="10.199999999999999">
      <c r="B7384" s="87"/>
      <c r="C7384" s="87"/>
      <c r="R7384" s="89"/>
      <c r="S7384" s="89"/>
      <c r="T7384" s="89"/>
    </row>
    <row r="7385" spans="2:20" s="86" customFormat="1" ht="10.199999999999999">
      <c r="B7385" s="87"/>
      <c r="C7385" s="87"/>
      <c r="R7385" s="89"/>
      <c r="S7385" s="89"/>
      <c r="T7385" s="89"/>
    </row>
    <row r="7386" spans="2:20" s="86" customFormat="1" ht="10.199999999999999">
      <c r="B7386" s="87"/>
      <c r="C7386" s="87"/>
      <c r="R7386" s="89"/>
      <c r="S7386" s="89"/>
      <c r="T7386" s="89"/>
    </row>
    <row r="7387" spans="2:20" s="86" customFormat="1" ht="10.199999999999999">
      <c r="B7387" s="87"/>
      <c r="C7387" s="87"/>
      <c r="R7387" s="89"/>
      <c r="S7387" s="89"/>
      <c r="T7387" s="89"/>
    </row>
    <row r="7388" spans="2:20" s="86" customFormat="1" ht="10.199999999999999">
      <c r="B7388" s="87"/>
      <c r="C7388" s="87"/>
      <c r="R7388" s="89"/>
      <c r="S7388" s="89"/>
      <c r="T7388" s="89"/>
    </row>
    <row r="7389" spans="2:20" s="86" customFormat="1" ht="10.199999999999999">
      <c r="B7389" s="87"/>
      <c r="C7389" s="87"/>
      <c r="R7389" s="89"/>
      <c r="S7389" s="89"/>
      <c r="T7389" s="89"/>
    </row>
    <row r="7390" spans="2:20" s="86" customFormat="1" ht="10.199999999999999">
      <c r="B7390" s="87"/>
      <c r="C7390" s="87"/>
      <c r="R7390" s="89"/>
      <c r="S7390" s="89"/>
      <c r="T7390" s="89"/>
    </row>
    <row r="7391" spans="2:20" s="86" customFormat="1" ht="10.199999999999999">
      <c r="B7391" s="87"/>
      <c r="C7391" s="87"/>
      <c r="R7391" s="89"/>
      <c r="S7391" s="89"/>
      <c r="T7391" s="89"/>
    </row>
    <row r="7392" spans="2:20" s="86" customFormat="1" ht="10.199999999999999">
      <c r="B7392" s="87"/>
      <c r="C7392" s="87"/>
      <c r="R7392" s="89"/>
      <c r="S7392" s="89"/>
      <c r="T7392" s="89"/>
    </row>
    <row r="7393" spans="2:20" s="86" customFormat="1" ht="10.199999999999999">
      <c r="B7393" s="87"/>
      <c r="C7393" s="87"/>
      <c r="R7393" s="89"/>
      <c r="S7393" s="89"/>
      <c r="T7393" s="89"/>
    </row>
    <row r="7394" spans="2:20" s="86" customFormat="1" ht="10.199999999999999">
      <c r="B7394" s="87"/>
      <c r="C7394" s="87"/>
      <c r="R7394" s="89"/>
      <c r="S7394" s="89"/>
      <c r="T7394" s="89"/>
    </row>
    <row r="7395" spans="2:20" s="86" customFormat="1" ht="10.199999999999999">
      <c r="B7395" s="87"/>
      <c r="C7395" s="87"/>
      <c r="R7395" s="89"/>
      <c r="S7395" s="89"/>
      <c r="T7395" s="89"/>
    </row>
    <row r="7396" spans="2:20" s="86" customFormat="1" ht="10.199999999999999">
      <c r="B7396" s="87"/>
      <c r="C7396" s="87"/>
      <c r="R7396" s="89"/>
      <c r="S7396" s="89"/>
      <c r="T7396" s="89"/>
    </row>
    <row r="7397" spans="2:20" s="86" customFormat="1" ht="10.199999999999999">
      <c r="B7397" s="87"/>
      <c r="C7397" s="87"/>
      <c r="R7397" s="89"/>
      <c r="S7397" s="89"/>
      <c r="T7397" s="89"/>
    </row>
    <row r="7398" spans="2:20" s="86" customFormat="1" ht="10.199999999999999">
      <c r="B7398" s="87"/>
      <c r="C7398" s="87"/>
      <c r="R7398" s="89"/>
      <c r="S7398" s="89"/>
      <c r="T7398" s="89"/>
    </row>
    <row r="7399" spans="2:20" s="86" customFormat="1" ht="10.199999999999999">
      <c r="B7399" s="87"/>
      <c r="C7399" s="87"/>
      <c r="R7399" s="89"/>
      <c r="S7399" s="89"/>
      <c r="T7399" s="89"/>
    </row>
    <row r="7400" spans="2:20" s="86" customFormat="1" ht="10.199999999999999">
      <c r="B7400" s="87"/>
      <c r="C7400" s="87"/>
      <c r="R7400" s="89"/>
      <c r="S7400" s="89"/>
      <c r="T7400" s="89"/>
    </row>
    <row r="7401" spans="2:20" s="86" customFormat="1" ht="10.199999999999999">
      <c r="B7401" s="87"/>
      <c r="C7401" s="87"/>
      <c r="R7401" s="89"/>
      <c r="S7401" s="89"/>
      <c r="T7401" s="89"/>
    </row>
    <row r="7402" spans="2:20" s="86" customFormat="1" ht="10.199999999999999">
      <c r="B7402" s="87"/>
      <c r="C7402" s="87"/>
      <c r="R7402" s="89"/>
      <c r="S7402" s="89"/>
      <c r="T7402" s="89"/>
    </row>
    <row r="7403" spans="2:20" s="86" customFormat="1" ht="10.199999999999999">
      <c r="B7403" s="87"/>
      <c r="C7403" s="87"/>
      <c r="R7403" s="89"/>
      <c r="S7403" s="89"/>
      <c r="T7403" s="89"/>
    </row>
    <row r="7404" spans="2:20" s="86" customFormat="1" ht="10.199999999999999">
      <c r="B7404" s="87"/>
      <c r="C7404" s="87"/>
      <c r="R7404" s="89"/>
      <c r="S7404" s="89"/>
      <c r="T7404" s="89"/>
    </row>
    <row r="7405" spans="2:20" s="86" customFormat="1" ht="10.199999999999999">
      <c r="B7405" s="87"/>
      <c r="C7405" s="87"/>
      <c r="R7405" s="89"/>
      <c r="S7405" s="89"/>
      <c r="T7405" s="89"/>
    </row>
    <row r="7406" spans="2:20" s="86" customFormat="1" ht="10.199999999999999">
      <c r="B7406" s="87"/>
      <c r="C7406" s="87"/>
      <c r="R7406" s="89"/>
      <c r="S7406" s="89"/>
      <c r="T7406" s="89"/>
    </row>
    <row r="7407" spans="2:20" s="86" customFormat="1" ht="10.199999999999999">
      <c r="B7407" s="87"/>
      <c r="C7407" s="87"/>
      <c r="R7407" s="89"/>
      <c r="S7407" s="89"/>
      <c r="T7407" s="89"/>
    </row>
    <row r="7408" spans="2:20" s="86" customFormat="1" ht="10.199999999999999">
      <c r="B7408" s="87"/>
      <c r="C7408" s="87"/>
      <c r="R7408" s="89"/>
      <c r="S7408" s="89"/>
      <c r="T7408" s="89"/>
    </row>
    <row r="7409" spans="2:20" s="86" customFormat="1" ht="10.199999999999999">
      <c r="B7409" s="87"/>
      <c r="C7409" s="87"/>
      <c r="R7409" s="89"/>
      <c r="S7409" s="89"/>
      <c r="T7409" s="89"/>
    </row>
    <row r="7410" spans="2:20" s="86" customFormat="1" ht="10.199999999999999">
      <c r="B7410" s="87"/>
      <c r="C7410" s="87"/>
      <c r="R7410" s="89"/>
      <c r="S7410" s="89"/>
      <c r="T7410" s="89"/>
    </row>
    <row r="7411" spans="2:20" s="86" customFormat="1" ht="10.199999999999999">
      <c r="B7411" s="87"/>
      <c r="C7411" s="87"/>
      <c r="R7411" s="89"/>
      <c r="S7411" s="89"/>
      <c r="T7411" s="89"/>
    </row>
    <row r="7412" spans="2:20" s="86" customFormat="1" ht="10.199999999999999">
      <c r="B7412" s="87"/>
      <c r="C7412" s="87"/>
      <c r="R7412" s="89"/>
      <c r="S7412" s="89"/>
      <c r="T7412" s="89"/>
    </row>
    <row r="7413" spans="2:20" s="86" customFormat="1" ht="10.199999999999999">
      <c r="B7413" s="87"/>
      <c r="C7413" s="87"/>
      <c r="R7413" s="89"/>
      <c r="S7413" s="89"/>
      <c r="T7413" s="89"/>
    </row>
    <row r="7414" spans="2:20" s="86" customFormat="1" ht="10.199999999999999">
      <c r="B7414" s="87"/>
      <c r="C7414" s="87"/>
      <c r="R7414" s="89"/>
      <c r="S7414" s="89"/>
      <c r="T7414" s="89"/>
    </row>
    <row r="7415" spans="2:20" s="86" customFormat="1" ht="10.199999999999999">
      <c r="B7415" s="87"/>
      <c r="C7415" s="87"/>
      <c r="R7415" s="89"/>
      <c r="S7415" s="89"/>
      <c r="T7415" s="89"/>
    </row>
    <row r="7416" spans="2:20" s="86" customFormat="1" ht="10.199999999999999">
      <c r="B7416" s="87"/>
      <c r="C7416" s="87"/>
      <c r="R7416" s="89"/>
      <c r="S7416" s="89"/>
      <c r="T7416" s="89"/>
    </row>
    <row r="7417" spans="2:20" s="86" customFormat="1" ht="10.199999999999999">
      <c r="B7417" s="87"/>
      <c r="C7417" s="87"/>
      <c r="R7417" s="89"/>
      <c r="S7417" s="89"/>
      <c r="T7417" s="89"/>
    </row>
    <row r="7418" spans="2:20" s="86" customFormat="1" ht="10.199999999999999">
      <c r="B7418" s="87"/>
      <c r="C7418" s="87"/>
      <c r="R7418" s="89"/>
      <c r="S7418" s="89"/>
      <c r="T7418" s="89"/>
    </row>
    <row r="7419" spans="2:20" s="86" customFormat="1" ht="10.199999999999999">
      <c r="B7419" s="87"/>
      <c r="C7419" s="87"/>
      <c r="R7419" s="89"/>
      <c r="S7419" s="89"/>
      <c r="T7419" s="89"/>
    </row>
    <row r="7420" spans="2:20" s="86" customFormat="1" ht="10.199999999999999">
      <c r="B7420" s="87"/>
      <c r="C7420" s="87"/>
      <c r="R7420" s="89"/>
      <c r="S7420" s="89"/>
      <c r="T7420" s="89"/>
    </row>
    <row r="7421" spans="2:20" s="86" customFormat="1" ht="10.199999999999999">
      <c r="B7421" s="87"/>
      <c r="C7421" s="87"/>
      <c r="R7421" s="89"/>
      <c r="S7421" s="89"/>
      <c r="T7421" s="89"/>
    </row>
    <row r="7422" spans="2:20" s="86" customFormat="1" ht="10.199999999999999">
      <c r="B7422" s="87"/>
      <c r="C7422" s="87"/>
      <c r="R7422" s="89"/>
      <c r="S7422" s="89"/>
      <c r="T7422" s="89"/>
    </row>
    <row r="7423" spans="2:20" s="86" customFormat="1" ht="10.199999999999999">
      <c r="B7423" s="87"/>
      <c r="C7423" s="87"/>
      <c r="R7423" s="89"/>
      <c r="S7423" s="89"/>
      <c r="T7423" s="89"/>
    </row>
    <row r="7424" spans="2:20" s="86" customFormat="1" ht="10.199999999999999">
      <c r="B7424" s="87"/>
      <c r="C7424" s="87"/>
      <c r="R7424" s="89"/>
      <c r="S7424" s="89"/>
      <c r="T7424" s="89"/>
    </row>
    <row r="7425" spans="2:20" s="86" customFormat="1" ht="10.199999999999999">
      <c r="B7425" s="87"/>
      <c r="C7425" s="87"/>
      <c r="R7425" s="89"/>
      <c r="S7425" s="89"/>
      <c r="T7425" s="89"/>
    </row>
    <row r="7426" spans="2:20" s="86" customFormat="1" ht="10.199999999999999">
      <c r="B7426" s="87"/>
      <c r="C7426" s="87"/>
      <c r="R7426" s="89"/>
      <c r="S7426" s="89"/>
      <c r="T7426" s="89"/>
    </row>
    <row r="7427" spans="2:20" s="86" customFormat="1" ht="10.199999999999999">
      <c r="B7427" s="87"/>
      <c r="C7427" s="87"/>
      <c r="R7427" s="89"/>
      <c r="S7427" s="89"/>
      <c r="T7427" s="89"/>
    </row>
    <row r="7428" spans="2:20" s="86" customFormat="1" ht="10.199999999999999">
      <c r="B7428" s="87"/>
      <c r="C7428" s="87"/>
      <c r="R7428" s="89"/>
      <c r="S7428" s="89"/>
      <c r="T7428" s="89"/>
    </row>
    <row r="7429" spans="2:20" s="86" customFormat="1" ht="10.199999999999999">
      <c r="B7429" s="87"/>
      <c r="C7429" s="87"/>
      <c r="R7429" s="89"/>
      <c r="S7429" s="89"/>
      <c r="T7429" s="89"/>
    </row>
    <row r="7430" spans="2:20" s="86" customFormat="1" ht="10.199999999999999">
      <c r="B7430" s="87"/>
      <c r="C7430" s="87"/>
      <c r="R7430" s="89"/>
      <c r="S7430" s="89"/>
      <c r="T7430" s="89"/>
    </row>
    <row r="7431" spans="2:20" s="86" customFormat="1" ht="10.199999999999999">
      <c r="B7431" s="87"/>
      <c r="C7431" s="87"/>
      <c r="R7431" s="89"/>
      <c r="S7431" s="89"/>
      <c r="T7431" s="89"/>
    </row>
    <row r="7432" spans="2:20" s="86" customFormat="1" ht="10.199999999999999">
      <c r="B7432" s="87"/>
      <c r="C7432" s="87"/>
      <c r="R7432" s="89"/>
      <c r="S7432" s="89"/>
      <c r="T7432" s="89"/>
    </row>
    <row r="7433" spans="2:20" s="86" customFormat="1" ht="10.199999999999999">
      <c r="B7433" s="87"/>
      <c r="C7433" s="87"/>
      <c r="R7433" s="89"/>
      <c r="S7433" s="89"/>
      <c r="T7433" s="89"/>
    </row>
    <row r="7434" spans="2:20" s="86" customFormat="1" ht="10.199999999999999">
      <c r="B7434" s="87"/>
      <c r="C7434" s="87"/>
      <c r="R7434" s="89"/>
      <c r="S7434" s="89"/>
      <c r="T7434" s="89"/>
    </row>
    <row r="7435" spans="2:20" s="86" customFormat="1" ht="10.199999999999999">
      <c r="B7435" s="87"/>
      <c r="C7435" s="87"/>
      <c r="R7435" s="89"/>
      <c r="S7435" s="89"/>
      <c r="T7435" s="89"/>
    </row>
    <row r="7436" spans="2:20" s="86" customFormat="1" ht="10.199999999999999">
      <c r="B7436" s="87"/>
      <c r="C7436" s="87"/>
      <c r="R7436" s="89"/>
      <c r="S7436" s="89"/>
      <c r="T7436" s="89"/>
    </row>
    <row r="7437" spans="2:20" s="86" customFormat="1" ht="10.199999999999999">
      <c r="B7437" s="87"/>
      <c r="C7437" s="87"/>
      <c r="R7437" s="89"/>
      <c r="S7437" s="89"/>
      <c r="T7437" s="89"/>
    </row>
    <row r="7438" spans="2:20" s="86" customFormat="1" ht="10.199999999999999">
      <c r="B7438" s="87"/>
      <c r="C7438" s="87"/>
      <c r="R7438" s="89"/>
      <c r="S7438" s="89"/>
      <c r="T7438" s="89"/>
    </row>
    <row r="7439" spans="2:20" s="86" customFormat="1" ht="10.199999999999999">
      <c r="B7439" s="87"/>
      <c r="C7439" s="87"/>
      <c r="R7439" s="89"/>
      <c r="S7439" s="89"/>
      <c r="T7439" s="89"/>
    </row>
    <row r="7440" spans="2:20" s="86" customFormat="1" ht="10.199999999999999">
      <c r="B7440" s="87"/>
      <c r="C7440" s="87"/>
      <c r="R7440" s="89"/>
      <c r="S7440" s="89"/>
      <c r="T7440" s="89"/>
    </row>
    <row r="7441" spans="2:20" s="86" customFormat="1" ht="10.199999999999999">
      <c r="B7441" s="87"/>
      <c r="C7441" s="87"/>
      <c r="R7441" s="89"/>
      <c r="S7441" s="89"/>
      <c r="T7441" s="89"/>
    </row>
    <row r="7442" spans="2:20" s="86" customFormat="1" ht="10.199999999999999">
      <c r="B7442" s="87"/>
      <c r="C7442" s="87"/>
      <c r="R7442" s="89"/>
      <c r="S7442" s="89"/>
      <c r="T7442" s="89"/>
    </row>
    <row r="7443" spans="2:20" s="86" customFormat="1" ht="10.199999999999999">
      <c r="B7443" s="87"/>
      <c r="C7443" s="87"/>
      <c r="R7443" s="89"/>
      <c r="S7443" s="89"/>
      <c r="T7443" s="89"/>
    </row>
    <row r="7444" spans="2:20" s="86" customFormat="1" ht="10.199999999999999">
      <c r="B7444" s="87"/>
      <c r="C7444" s="87"/>
      <c r="R7444" s="89"/>
      <c r="S7444" s="89"/>
      <c r="T7444" s="89"/>
    </row>
    <row r="7445" spans="2:20" s="86" customFormat="1" ht="10.199999999999999">
      <c r="B7445" s="87"/>
      <c r="C7445" s="87"/>
      <c r="R7445" s="89"/>
      <c r="S7445" s="89"/>
      <c r="T7445" s="89"/>
    </row>
    <row r="7446" spans="2:20" s="86" customFormat="1" ht="10.199999999999999">
      <c r="B7446" s="87"/>
      <c r="C7446" s="87"/>
      <c r="R7446" s="89"/>
      <c r="S7446" s="89"/>
      <c r="T7446" s="89"/>
    </row>
    <row r="7447" spans="2:20" s="86" customFormat="1" ht="10.199999999999999">
      <c r="B7447" s="87"/>
      <c r="C7447" s="87"/>
      <c r="R7447" s="89"/>
      <c r="S7447" s="89"/>
      <c r="T7447" s="89"/>
    </row>
    <row r="7448" spans="2:20" s="86" customFormat="1" ht="10.199999999999999">
      <c r="B7448" s="87"/>
      <c r="C7448" s="87"/>
      <c r="R7448" s="89"/>
      <c r="S7448" s="89"/>
      <c r="T7448" s="89"/>
    </row>
    <row r="7449" spans="2:20" s="86" customFormat="1" ht="10.199999999999999">
      <c r="B7449" s="87"/>
      <c r="C7449" s="87"/>
      <c r="R7449" s="89"/>
      <c r="S7449" s="89"/>
      <c r="T7449" s="89"/>
    </row>
    <row r="7450" spans="2:20" s="86" customFormat="1" ht="10.199999999999999">
      <c r="B7450" s="87"/>
      <c r="C7450" s="87"/>
      <c r="R7450" s="89"/>
      <c r="S7450" s="89"/>
      <c r="T7450" s="89"/>
    </row>
    <row r="7451" spans="2:20" s="86" customFormat="1" ht="10.199999999999999">
      <c r="B7451" s="87"/>
      <c r="C7451" s="87"/>
      <c r="R7451" s="89"/>
      <c r="S7451" s="89"/>
      <c r="T7451" s="89"/>
    </row>
    <row r="7452" spans="2:20" s="86" customFormat="1" ht="10.199999999999999">
      <c r="B7452" s="87"/>
      <c r="C7452" s="87"/>
      <c r="R7452" s="89"/>
      <c r="S7452" s="89"/>
      <c r="T7452" s="89"/>
    </row>
    <row r="7453" spans="2:20" s="86" customFormat="1" ht="10.199999999999999">
      <c r="B7453" s="87"/>
      <c r="C7453" s="87"/>
      <c r="R7453" s="89"/>
      <c r="S7453" s="89"/>
      <c r="T7453" s="89"/>
    </row>
    <row r="7454" spans="2:20" s="86" customFormat="1" ht="10.199999999999999">
      <c r="B7454" s="87"/>
      <c r="C7454" s="87"/>
      <c r="R7454" s="89"/>
      <c r="S7454" s="89"/>
      <c r="T7454" s="89"/>
    </row>
    <row r="7455" spans="2:20" s="86" customFormat="1" ht="10.199999999999999">
      <c r="B7455" s="87"/>
      <c r="C7455" s="87"/>
      <c r="R7455" s="89"/>
      <c r="S7455" s="89"/>
      <c r="T7455" s="89"/>
    </row>
    <row r="7456" spans="2:20" s="86" customFormat="1" ht="10.199999999999999">
      <c r="B7456" s="87"/>
      <c r="C7456" s="87"/>
      <c r="R7456" s="89"/>
      <c r="S7456" s="89"/>
      <c r="T7456" s="89"/>
    </row>
    <row r="7457" spans="2:20" s="86" customFormat="1" ht="10.199999999999999">
      <c r="B7457" s="87"/>
      <c r="C7457" s="87"/>
      <c r="R7457" s="89"/>
      <c r="S7457" s="89"/>
      <c r="T7457" s="89"/>
    </row>
    <row r="7458" spans="2:20" s="86" customFormat="1" ht="10.199999999999999">
      <c r="B7458" s="87"/>
      <c r="C7458" s="87"/>
      <c r="R7458" s="89"/>
      <c r="S7458" s="89"/>
      <c r="T7458" s="89"/>
    </row>
    <row r="7459" spans="2:20" s="86" customFormat="1" ht="10.199999999999999">
      <c r="B7459" s="87"/>
      <c r="C7459" s="87"/>
      <c r="R7459" s="89"/>
      <c r="S7459" s="89"/>
      <c r="T7459" s="89"/>
    </row>
    <row r="7460" spans="2:20" s="86" customFormat="1" ht="10.199999999999999">
      <c r="B7460" s="87"/>
      <c r="C7460" s="87"/>
      <c r="R7460" s="89"/>
      <c r="S7460" s="89"/>
      <c r="T7460" s="89"/>
    </row>
    <row r="7461" spans="2:20" s="86" customFormat="1" ht="10.199999999999999">
      <c r="B7461" s="87"/>
      <c r="C7461" s="87"/>
      <c r="R7461" s="89"/>
      <c r="S7461" s="89"/>
      <c r="T7461" s="89"/>
    </row>
    <row r="7462" spans="2:20" s="86" customFormat="1" ht="10.199999999999999">
      <c r="B7462" s="87"/>
      <c r="C7462" s="87"/>
      <c r="R7462" s="89"/>
      <c r="S7462" s="89"/>
      <c r="T7462" s="89"/>
    </row>
    <row r="7463" spans="2:20" s="86" customFormat="1" ht="10.199999999999999">
      <c r="B7463" s="87"/>
      <c r="C7463" s="87"/>
      <c r="R7463" s="89"/>
      <c r="S7463" s="89"/>
      <c r="T7463" s="89"/>
    </row>
    <row r="7464" spans="2:20" s="86" customFormat="1" ht="10.199999999999999">
      <c r="B7464" s="87"/>
      <c r="C7464" s="87"/>
      <c r="R7464" s="89"/>
      <c r="S7464" s="89"/>
      <c r="T7464" s="89"/>
    </row>
    <row r="7465" spans="2:20" s="86" customFormat="1" ht="10.199999999999999">
      <c r="B7465" s="87"/>
      <c r="C7465" s="87"/>
      <c r="R7465" s="89"/>
      <c r="S7465" s="89"/>
      <c r="T7465" s="89"/>
    </row>
    <row r="7466" spans="2:20" s="86" customFormat="1" ht="10.199999999999999">
      <c r="B7466" s="87"/>
      <c r="C7466" s="87"/>
      <c r="R7466" s="89"/>
      <c r="S7466" s="89"/>
      <c r="T7466" s="89"/>
    </row>
    <row r="7467" spans="2:20" s="86" customFormat="1" ht="10.199999999999999">
      <c r="B7467" s="87"/>
      <c r="C7467" s="87"/>
      <c r="R7467" s="89"/>
      <c r="S7467" s="89"/>
      <c r="T7467" s="89"/>
    </row>
    <row r="7468" spans="2:20" s="86" customFormat="1" ht="10.199999999999999">
      <c r="B7468" s="87"/>
      <c r="C7468" s="87"/>
      <c r="R7468" s="89"/>
      <c r="S7468" s="89"/>
      <c r="T7468" s="89"/>
    </row>
    <row r="7469" spans="2:20" s="86" customFormat="1" ht="10.199999999999999">
      <c r="B7469" s="87"/>
      <c r="C7469" s="87"/>
      <c r="R7469" s="89"/>
      <c r="S7469" s="89"/>
      <c r="T7469" s="89"/>
    </row>
    <row r="7470" spans="2:20" s="86" customFormat="1" ht="10.199999999999999">
      <c r="B7470" s="87"/>
      <c r="C7470" s="87"/>
      <c r="R7470" s="89"/>
      <c r="S7470" s="89"/>
      <c r="T7470" s="89"/>
    </row>
    <row r="7471" spans="2:20" s="86" customFormat="1" ht="10.199999999999999">
      <c r="B7471" s="87"/>
      <c r="C7471" s="87"/>
      <c r="R7471" s="89"/>
      <c r="S7471" s="89"/>
      <c r="T7471" s="89"/>
    </row>
    <row r="7472" spans="2:20" s="86" customFormat="1" ht="10.199999999999999">
      <c r="B7472" s="87"/>
      <c r="C7472" s="87"/>
      <c r="R7472" s="89"/>
      <c r="S7472" s="89"/>
      <c r="T7472" s="89"/>
    </row>
    <row r="7473" spans="2:20" s="86" customFormat="1" ht="10.199999999999999">
      <c r="B7473" s="87"/>
      <c r="C7473" s="87"/>
      <c r="R7473" s="89"/>
      <c r="S7473" s="89"/>
      <c r="T7473" s="89"/>
    </row>
    <row r="7474" spans="2:20" s="86" customFormat="1" ht="10.199999999999999">
      <c r="B7474" s="87"/>
      <c r="C7474" s="87"/>
      <c r="R7474" s="89"/>
      <c r="S7474" s="89"/>
      <c r="T7474" s="89"/>
    </row>
    <row r="7475" spans="2:20" s="86" customFormat="1" ht="10.199999999999999">
      <c r="B7475" s="87"/>
      <c r="C7475" s="87"/>
      <c r="R7475" s="89"/>
      <c r="S7475" s="89"/>
      <c r="T7475" s="89"/>
    </row>
    <row r="7476" spans="2:20" s="86" customFormat="1" ht="10.199999999999999">
      <c r="B7476" s="87"/>
      <c r="C7476" s="87"/>
      <c r="R7476" s="89"/>
      <c r="S7476" s="89"/>
      <c r="T7476" s="89"/>
    </row>
    <row r="7477" spans="2:20" s="86" customFormat="1" ht="10.199999999999999">
      <c r="B7477" s="87"/>
      <c r="C7477" s="87"/>
      <c r="R7477" s="89"/>
      <c r="S7477" s="89"/>
      <c r="T7477" s="89"/>
    </row>
    <row r="7478" spans="2:20" s="86" customFormat="1" ht="10.199999999999999">
      <c r="B7478" s="87"/>
      <c r="C7478" s="87"/>
      <c r="R7478" s="89"/>
      <c r="S7478" s="89"/>
      <c r="T7478" s="89"/>
    </row>
    <row r="7479" spans="2:20" s="86" customFormat="1" ht="10.199999999999999">
      <c r="B7479" s="87"/>
      <c r="C7479" s="87"/>
      <c r="R7479" s="89"/>
      <c r="S7479" s="89"/>
      <c r="T7479" s="89"/>
    </row>
    <row r="7480" spans="2:20" s="86" customFormat="1" ht="10.199999999999999">
      <c r="B7480" s="87"/>
      <c r="C7480" s="87"/>
      <c r="R7480" s="89"/>
      <c r="S7480" s="89"/>
      <c r="T7480" s="89"/>
    </row>
    <row r="7481" spans="2:20" s="86" customFormat="1" ht="10.199999999999999">
      <c r="B7481" s="87"/>
      <c r="C7481" s="87"/>
      <c r="R7481" s="89"/>
      <c r="S7481" s="89"/>
      <c r="T7481" s="89"/>
    </row>
    <row r="7482" spans="2:20" s="86" customFormat="1" ht="10.199999999999999">
      <c r="B7482" s="87"/>
      <c r="C7482" s="87"/>
      <c r="R7482" s="89"/>
      <c r="S7482" s="89"/>
      <c r="T7482" s="89"/>
    </row>
    <row r="7483" spans="2:20" s="86" customFormat="1" ht="10.199999999999999">
      <c r="B7483" s="87"/>
      <c r="C7483" s="87"/>
      <c r="R7483" s="89"/>
      <c r="S7483" s="89"/>
      <c r="T7483" s="89"/>
    </row>
    <row r="7484" spans="2:20" s="86" customFormat="1" ht="10.199999999999999">
      <c r="B7484" s="87"/>
      <c r="C7484" s="87"/>
      <c r="R7484" s="89"/>
      <c r="S7484" s="89"/>
      <c r="T7484" s="89"/>
    </row>
    <row r="7485" spans="2:20" s="86" customFormat="1" ht="10.199999999999999">
      <c r="B7485" s="87"/>
      <c r="C7485" s="87"/>
      <c r="R7485" s="89"/>
      <c r="S7485" s="89"/>
      <c r="T7485" s="89"/>
    </row>
    <row r="7486" spans="2:20" s="86" customFormat="1" ht="10.199999999999999">
      <c r="B7486" s="87"/>
      <c r="C7486" s="87"/>
      <c r="R7486" s="89"/>
      <c r="S7486" s="89"/>
      <c r="T7486" s="89"/>
    </row>
    <row r="7487" spans="2:20" s="86" customFormat="1" ht="10.199999999999999">
      <c r="B7487" s="87"/>
      <c r="C7487" s="87"/>
      <c r="R7487" s="89"/>
      <c r="S7487" s="89"/>
      <c r="T7487" s="89"/>
    </row>
    <row r="7488" spans="2:20" s="86" customFormat="1" ht="10.199999999999999">
      <c r="B7488" s="87"/>
      <c r="C7488" s="87"/>
      <c r="R7488" s="89"/>
      <c r="S7488" s="89"/>
      <c r="T7488" s="89"/>
    </row>
    <row r="7489" spans="2:20" s="86" customFormat="1" ht="10.199999999999999">
      <c r="B7489" s="87"/>
      <c r="C7489" s="87"/>
      <c r="R7489" s="89"/>
      <c r="S7489" s="89"/>
      <c r="T7489" s="89"/>
    </row>
    <row r="7490" spans="2:20" s="86" customFormat="1" ht="10.199999999999999">
      <c r="B7490" s="87"/>
      <c r="C7490" s="87"/>
      <c r="R7490" s="89"/>
      <c r="S7490" s="89"/>
      <c r="T7490" s="89"/>
    </row>
    <row r="7491" spans="2:20" s="86" customFormat="1" ht="10.199999999999999">
      <c r="B7491" s="87"/>
      <c r="C7491" s="87"/>
      <c r="R7491" s="89"/>
      <c r="S7491" s="89"/>
      <c r="T7491" s="89"/>
    </row>
    <row r="7492" spans="2:20" s="86" customFormat="1" ht="10.199999999999999">
      <c r="B7492" s="87"/>
      <c r="C7492" s="87"/>
      <c r="R7492" s="89"/>
      <c r="S7492" s="89"/>
      <c r="T7492" s="89"/>
    </row>
    <row r="7493" spans="2:20" s="86" customFormat="1" ht="10.199999999999999">
      <c r="B7493" s="87"/>
      <c r="C7493" s="87"/>
      <c r="R7493" s="89"/>
      <c r="S7493" s="89"/>
      <c r="T7493" s="89"/>
    </row>
    <row r="7494" spans="2:20" s="86" customFormat="1" ht="10.199999999999999">
      <c r="B7494" s="87"/>
      <c r="C7494" s="87"/>
      <c r="R7494" s="89"/>
      <c r="S7494" s="89"/>
      <c r="T7494" s="89"/>
    </row>
    <row r="7495" spans="2:20" s="86" customFormat="1" ht="10.199999999999999">
      <c r="B7495" s="87"/>
      <c r="C7495" s="87"/>
      <c r="R7495" s="89"/>
      <c r="S7495" s="89"/>
      <c r="T7495" s="89"/>
    </row>
    <row r="7496" spans="2:20" s="86" customFormat="1" ht="10.199999999999999">
      <c r="B7496" s="87"/>
      <c r="C7496" s="87"/>
      <c r="R7496" s="89"/>
      <c r="S7496" s="89"/>
      <c r="T7496" s="89"/>
    </row>
    <row r="7497" spans="2:20" s="86" customFormat="1" ht="10.199999999999999">
      <c r="B7497" s="87"/>
      <c r="C7497" s="87"/>
      <c r="R7497" s="89"/>
      <c r="S7497" s="89"/>
      <c r="T7497" s="89"/>
    </row>
    <row r="7498" spans="2:20" s="86" customFormat="1" ht="10.199999999999999">
      <c r="B7498" s="87"/>
      <c r="C7498" s="87"/>
      <c r="R7498" s="89"/>
      <c r="S7498" s="89"/>
      <c r="T7498" s="89"/>
    </row>
    <row r="7499" spans="2:20" s="86" customFormat="1" ht="10.199999999999999">
      <c r="B7499" s="87"/>
      <c r="C7499" s="87"/>
      <c r="R7499" s="89"/>
      <c r="S7499" s="89"/>
      <c r="T7499" s="89"/>
    </row>
    <row r="7500" spans="2:20" s="86" customFormat="1" ht="10.199999999999999">
      <c r="B7500" s="87"/>
      <c r="C7500" s="87"/>
      <c r="R7500" s="89"/>
      <c r="S7500" s="89"/>
      <c r="T7500" s="89"/>
    </row>
    <row r="7501" spans="2:20" s="86" customFormat="1" ht="10.199999999999999">
      <c r="B7501" s="87"/>
      <c r="C7501" s="87"/>
      <c r="R7501" s="89"/>
      <c r="S7501" s="89"/>
      <c r="T7501" s="89"/>
    </row>
    <row r="7502" spans="2:20" s="86" customFormat="1" ht="10.199999999999999">
      <c r="B7502" s="87"/>
      <c r="C7502" s="87"/>
      <c r="R7502" s="89"/>
      <c r="S7502" s="89"/>
      <c r="T7502" s="89"/>
    </row>
    <row r="7503" spans="2:20" s="86" customFormat="1" ht="10.199999999999999">
      <c r="B7503" s="87"/>
      <c r="C7503" s="87"/>
      <c r="R7503" s="89"/>
      <c r="S7503" s="89"/>
      <c r="T7503" s="89"/>
    </row>
    <row r="7504" spans="2:20" s="86" customFormat="1" ht="10.199999999999999">
      <c r="B7504" s="87"/>
      <c r="C7504" s="87"/>
      <c r="R7504" s="89"/>
      <c r="S7504" s="89"/>
      <c r="T7504" s="89"/>
    </row>
    <row r="7505" spans="2:20" s="86" customFormat="1" ht="10.199999999999999">
      <c r="B7505" s="87"/>
      <c r="C7505" s="87"/>
      <c r="R7505" s="89"/>
      <c r="S7505" s="89"/>
      <c r="T7505" s="89"/>
    </row>
    <row r="7506" spans="2:20" s="86" customFormat="1" ht="10.199999999999999">
      <c r="B7506" s="87"/>
      <c r="C7506" s="87"/>
      <c r="R7506" s="89"/>
      <c r="S7506" s="89"/>
      <c r="T7506" s="89"/>
    </row>
    <row r="7507" spans="2:20" s="86" customFormat="1" ht="10.199999999999999">
      <c r="B7507" s="87"/>
      <c r="C7507" s="87"/>
      <c r="R7507" s="89"/>
      <c r="S7507" s="89"/>
      <c r="T7507" s="89"/>
    </row>
    <row r="7508" spans="2:20" s="86" customFormat="1" ht="10.199999999999999">
      <c r="B7508" s="87"/>
      <c r="C7508" s="87"/>
      <c r="R7508" s="89"/>
      <c r="S7508" s="89"/>
      <c r="T7508" s="89"/>
    </row>
    <row r="7509" spans="2:20" s="86" customFormat="1" ht="10.199999999999999">
      <c r="B7509" s="87"/>
      <c r="C7509" s="87"/>
      <c r="R7509" s="89"/>
      <c r="S7509" s="89"/>
      <c r="T7509" s="89"/>
    </row>
    <row r="7510" spans="2:20" s="86" customFormat="1" ht="10.199999999999999">
      <c r="B7510" s="87"/>
      <c r="C7510" s="87"/>
      <c r="R7510" s="89"/>
      <c r="S7510" s="89"/>
      <c r="T7510" s="89"/>
    </row>
    <row r="7511" spans="2:20" s="86" customFormat="1" ht="10.199999999999999">
      <c r="B7511" s="87"/>
      <c r="C7511" s="87"/>
      <c r="R7511" s="89"/>
      <c r="S7511" s="89"/>
      <c r="T7511" s="89"/>
    </row>
    <row r="7512" spans="2:20" s="86" customFormat="1" ht="10.199999999999999">
      <c r="B7512" s="87"/>
      <c r="C7512" s="87"/>
      <c r="R7512" s="89"/>
      <c r="S7512" s="89"/>
      <c r="T7512" s="89"/>
    </row>
    <row r="7513" spans="2:20" s="86" customFormat="1" ht="10.199999999999999">
      <c r="B7513" s="87"/>
      <c r="C7513" s="87"/>
      <c r="R7513" s="89"/>
      <c r="S7513" s="89"/>
      <c r="T7513" s="89"/>
    </row>
    <row r="7514" spans="2:20" s="86" customFormat="1" ht="10.199999999999999">
      <c r="B7514" s="87"/>
      <c r="C7514" s="87"/>
      <c r="R7514" s="89"/>
      <c r="S7514" s="89"/>
      <c r="T7514" s="89"/>
    </row>
    <row r="7515" spans="2:20" s="86" customFormat="1" ht="10.199999999999999">
      <c r="B7515" s="87"/>
      <c r="C7515" s="87"/>
      <c r="R7515" s="89"/>
      <c r="S7515" s="89"/>
      <c r="T7515" s="89"/>
    </row>
    <row r="7516" spans="2:20" s="86" customFormat="1" ht="10.199999999999999">
      <c r="B7516" s="87"/>
      <c r="C7516" s="87"/>
      <c r="R7516" s="89"/>
      <c r="S7516" s="89"/>
      <c r="T7516" s="89"/>
    </row>
    <row r="7517" spans="2:20" s="86" customFormat="1" ht="10.199999999999999">
      <c r="B7517" s="87"/>
      <c r="C7517" s="87"/>
      <c r="R7517" s="89"/>
      <c r="S7517" s="89"/>
      <c r="T7517" s="89"/>
    </row>
    <row r="7518" spans="2:20" s="86" customFormat="1" ht="10.199999999999999">
      <c r="B7518" s="87"/>
      <c r="C7518" s="87"/>
      <c r="R7518" s="89"/>
      <c r="S7518" s="89"/>
      <c r="T7518" s="89"/>
    </row>
    <row r="7519" spans="2:20" s="86" customFormat="1" ht="10.199999999999999">
      <c r="B7519" s="87"/>
      <c r="C7519" s="87"/>
      <c r="R7519" s="89"/>
      <c r="S7519" s="89"/>
      <c r="T7519" s="89"/>
    </row>
    <row r="7520" spans="2:20" s="86" customFormat="1" ht="10.199999999999999">
      <c r="B7520" s="87"/>
      <c r="C7520" s="87"/>
      <c r="R7520" s="89"/>
      <c r="S7520" s="89"/>
      <c r="T7520" s="89"/>
    </row>
    <row r="7521" spans="2:20" s="86" customFormat="1" ht="10.199999999999999">
      <c r="B7521" s="87"/>
      <c r="C7521" s="87"/>
      <c r="R7521" s="89"/>
      <c r="S7521" s="89"/>
      <c r="T7521" s="89"/>
    </row>
    <row r="7522" spans="2:20" s="86" customFormat="1" ht="10.199999999999999">
      <c r="B7522" s="87"/>
      <c r="C7522" s="87"/>
      <c r="R7522" s="89"/>
      <c r="S7522" s="89"/>
      <c r="T7522" s="89"/>
    </row>
    <row r="7523" spans="2:20" s="86" customFormat="1" ht="10.199999999999999">
      <c r="B7523" s="87"/>
      <c r="C7523" s="87"/>
      <c r="R7523" s="89"/>
      <c r="S7523" s="89"/>
      <c r="T7523" s="89"/>
    </row>
    <row r="7524" spans="2:20" s="86" customFormat="1" ht="10.199999999999999">
      <c r="B7524" s="87"/>
      <c r="C7524" s="87"/>
      <c r="R7524" s="89"/>
      <c r="S7524" s="89"/>
      <c r="T7524" s="89"/>
    </row>
    <row r="7525" spans="2:20" s="86" customFormat="1" ht="10.199999999999999">
      <c r="B7525" s="87"/>
      <c r="C7525" s="87"/>
      <c r="R7525" s="89"/>
      <c r="S7525" s="89"/>
      <c r="T7525" s="89"/>
    </row>
    <row r="7526" spans="2:20" s="86" customFormat="1" ht="10.199999999999999">
      <c r="B7526" s="87"/>
      <c r="C7526" s="87"/>
      <c r="R7526" s="89"/>
      <c r="S7526" s="89"/>
      <c r="T7526" s="89"/>
    </row>
    <row r="7527" spans="2:20" s="86" customFormat="1" ht="10.199999999999999">
      <c r="B7527" s="87"/>
      <c r="C7527" s="87"/>
      <c r="R7527" s="89"/>
      <c r="S7527" s="89"/>
      <c r="T7527" s="89"/>
    </row>
    <row r="7528" spans="2:20" s="86" customFormat="1" ht="10.199999999999999">
      <c r="B7528" s="87"/>
      <c r="C7528" s="87"/>
      <c r="R7528" s="89"/>
      <c r="S7528" s="89"/>
      <c r="T7528" s="89"/>
    </row>
    <row r="7529" spans="2:20" s="86" customFormat="1" ht="10.199999999999999">
      <c r="B7529" s="87"/>
      <c r="C7529" s="87"/>
      <c r="R7529" s="89"/>
      <c r="S7529" s="89"/>
      <c r="T7529" s="89"/>
    </row>
    <row r="7530" spans="2:20" s="86" customFormat="1" ht="10.199999999999999">
      <c r="B7530" s="87"/>
      <c r="C7530" s="87"/>
      <c r="R7530" s="89"/>
      <c r="S7530" s="89"/>
      <c r="T7530" s="89"/>
    </row>
    <row r="7531" spans="2:20" s="86" customFormat="1" ht="10.199999999999999">
      <c r="B7531" s="87"/>
      <c r="C7531" s="87"/>
      <c r="R7531" s="89"/>
      <c r="S7531" s="89"/>
      <c r="T7531" s="89"/>
    </row>
    <row r="7532" spans="2:20" s="86" customFormat="1" ht="10.199999999999999">
      <c r="B7532" s="87"/>
      <c r="C7532" s="87"/>
      <c r="R7532" s="89"/>
      <c r="S7532" s="89"/>
      <c r="T7532" s="89"/>
    </row>
    <row r="7533" spans="2:20" s="86" customFormat="1" ht="10.199999999999999">
      <c r="B7533" s="87"/>
      <c r="C7533" s="87"/>
      <c r="R7533" s="89"/>
      <c r="S7533" s="89"/>
      <c r="T7533" s="89"/>
    </row>
    <row r="7534" spans="2:20" s="86" customFormat="1" ht="10.199999999999999">
      <c r="B7534" s="87"/>
      <c r="C7534" s="87"/>
      <c r="R7534" s="89"/>
      <c r="S7534" s="89"/>
      <c r="T7534" s="89"/>
    </row>
    <row r="7535" spans="2:20" s="86" customFormat="1" ht="10.199999999999999">
      <c r="B7535" s="87"/>
      <c r="C7535" s="87"/>
      <c r="R7535" s="89"/>
      <c r="S7535" s="89"/>
      <c r="T7535" s="89"/>
    </row>
    <row r="7536" spans="2:20" s="86" customFormat="1" ht="10.199999999999999">
      <c r="B7536" s="87"/>
      <c r="C7536" s="87"/>
      <c r="R7536" s="89"/>
      <c r="S7536" s="89"/>
      <c r="T7536" s="89"/>
    </row>
    <row r="7537" spans="2:20" s="86" customFormat="1" ht="10.199999999999999">
      <c r="B7537" s="87"/>
      <c r="C7537" s="87"/>
      <c r="R7537" s="89"/>
      <c r="S7537" s="89"/>
      <c r="T7537" s="89"/>
    </row>
    <row r="7538" spans="2:20" s="86" customFormat="1" ht="10.199999999999999">
      <c r="B7538" s="87"/>
      <c r="C7538" s="87"/>
      <c r="R7538" s="89"/>
      <c r="S7538" s="89"/>
      <c r="T7538" s="89"/>
    </row>
    <row r="7539" spans="2:20" s="86" customFormat="1" ht="10.199999999999999">
      <c r="B7539" s="87"/>
      <c r="C7539" s="87"/>
      <c r="R7539" s="89"/>
      <c r="S7539" s="89"/>
      <c r="T7539" s="89"/>
    </row>
    <row r="7540" spans="2:20" s="86" customFormat="1" ht="10.199999999999999">
      <c r="B7540" s="87"/>
      <c r="C7540" s="87"/>
      <c r="R7540" s="89"/>
      <c r="S7540" s="89"/>
      <c r="T7540" s="89"/>
    </row>
    <row r="7541" spans="2:20" s="86" customFormat="1" ht="10.199999999999999">
      <c r="B7541" s="87"/>
      <c r="C7541" s="87"/>
      <c r="R7541" s="89"/>
      <c r="S7541" s="89"/>
      <c r="T7541" s="89"/>
    </row>
    <row r="7542" spans="2:20" s="86" customFormat="1" ht="10.199999999999999">
      <c r="B7542" s="87"/>
      <c r="C7542" s="87"/>
      <c r="R7542" s="89"/>
      <c r="S7542" s="89"/>
      <c r="T7542" s="89"/>
    </row>
    <row r="7543" spans="2:20" s="86" customFormat="1" ht="10.199999999999999">
      <c r="B7543" s="87"/>
      <c r="C7543" s="87"/>
      <c r="R7543" s="89"/>
      <c r="S7543" s="89"/>
      <c r="T7543" s="89"/>
    </row>
    <row r="7544" spans="2:20" s="86" customFormat="1" ht="10.199999999999999">
      <c r="B7544" s="87"/>
      <c r="C7544" s="87"/>
      <c r="R7544" s="89"/>
      <c r="S7544" s="89"/>
      <c r="T7544" s="89"/>
    </row>
    <row r="7545" spans="2:20" s="86" customFormat="1" ht="10.199999999999999">
      <c r="B7545" s="87"/>
      <c r="C7545" s="87"/>
      <c r="R7545" s="89"/>
      <c r="S7545" s="89"/>
      <c r="T7545" s="89"/>
    </row>
    <row r="7546" spans="2:20" s="86" customFormat="1" ht="10.199999999999999">
      <c r="B7546" s="87"/>
      <c r="C7546" s="87"/>
      <c r="R7546" s="89"/>
      <c r="S7546" s="89"/>
      <c r="T7546" s="89"/>
    </row>
    <row r="7547" spans="2:20" s="86" customFormat="1" ht="10.199999999999999">
      <c r="B7547" s="87"/>
      <c r="C7547" s="87"/>
      <c r="R7547" s="89"/>
      <c r="S7547" s="89"/>
      <c r="T7547" s="89"/>
    </row>
    <row r="7548" spans="2:20" s="86" customFormat="1" ht="10.199999999999999">
      <c r="B7548" s="87"/>
      <c r="C7548" s="87"/>
      <c r="R7548" s="89"/>
      <c r="S7548" s="89"/>
      <c r="T7548" s="89"/>
    </row>
    <row r="7549" spans="2:20" s="86" customFormat="1" ht="10.199999999999999">
      <c r="B7549" s="87"/>
      <c r="C7549" s="87"/>
      <c r="R7549" s="89"/>
      <c r="S7549" s="89"/>
      <c r="T7549" s="89"/>
    </row>
    <row r="7550" spans="2:20" s="86" customFormat="1" ht="10.199999999999999">
      <c r="B7550" s="87"/>
      <c r="C7550" s="87"/>
      <c r="R7550" s="89"/>
      <c r="S7550" s="89"/>
      <c r="T7550" s="89"/>
    </row>
    <row r="7551" spans="2:20" s="86" customFormat="1" ht="10.199999999999999">
      <c r="B7551" s="87"/>
      <c r="C7551" s="87"/>
      <c r="R7551" s="89"/>
      <c r="S7551" s="89"/>
      <c r="T7551" s="89"/>
    </row>
    <row r="7552" spans="2:20" s="86" customFormat="1" ht="10.199999999999999">
      <c r="B7552" s="87"/>
      <c r="C7552" s="87"/>
      <c r="R7552" s="89"/>
      <c r="S7552" s="89"/>
      <c r="T7552" s="89"/>
    </row>
    <row r="7553" spans="2:20" s="86" customFormat="1" ht="10.199999999999999">
      <c r="B7553" s="87"/>
      <c r="C7553" s="87"/>
      <c r="R7553" s="89"/>
      <c r="S7553" s="89"/>
      <c r="T7553" s="89"/>
    </row>
    <row r="7554" spans="2:20" s="86" customFormat="1" ht="10.199999999999999">
      <c r="B7554" s="87"/>
      <c r="C7554" s="87"/>
      <c r="R7554" s="89"/>
      <c r="S7554" s="89"/>
      <c r="T7554" s="89"/>
    </row>
    <row r="7555" spans="2:20" s="86" customFormat="1" ht="10.199999999999999">
      <c r="B7555" s="87"/>
      <c r="C7555" s="87"/>
      <c r="R7555" s="89"/>
      <c r="S7555" s="89"/>
      <c r="T7555" s="89"/>
    </row>
    <row r="7556" spans="2:20" s="86" customFormat="1" ht="10.199999999999999">
      <c r="B7556" s="87"/>
      <c r="C7556" s="87"/>
      <c r="R7556" s="89"/>
      <c r="S7556" s="89"/>
      <c r="T7556" s="89"/>
    </row>
    <row r="7557" spans="2:20" s="86" customFormat="1" ht="10.199999999999999">
      <c r="B7557" s="87"/>
      <c r="C7557" s="87"/>
      <c r="R7557" s="89"/>
      <c r="S7557" s="89"/>
      <c r="T7557" s="89"/>
    </row>
    <row r="7558" spans="2:20" s="86" customFormat="1" ht="10.199999999999999">
      <c r="B7558" s="87"/>
      <c r="C7558" s="87"/>
      <c r="R7558" s="89"/>
      <c r="S7558" s="89"/>
      <c r="T7558" s="89"/>
    </row>
    <row r="7559" spans="2:20" s="86" customFormat="1" ht="10.199999999999999">
      <c r="B7559" s="87"/>
      <c r="C7559" s="87"/>
      <c r="R7559" s="89"/>
      <c r="S7559" s="89"/>
      <c r="T7559" s="89"/>
    </row>
    <row r="7560" spans="2:20" s="86" customFormat="1" ht="10.199999999999999">
      <c r="B7560" s="87"/>
      <c r="C7560" s="87"/>
      <c r="R7560" s="89"/>
      <c r="S7560" s="89"/>
      <c r="T7560" s="89"/>
    </row>
    <row r="7561" spans="2:20" s="86" customFormat="1" ht="10.199999999999999">
      <c r="B7561" s="87"/>
      <c r="C7561" s="87"/>
      <c r="R7561" s="89"/>
      <c r="S7561" s="89"/>
      <c r="T7561" s="89"/>
    </row>
    <row r="7562" spans="2:20" s="86" customFormat="1" ht="10.199999999999999">
      <c r="B7562" s="87"/>
      <c r="C7562" s="87"/>
      <c r="R7562" s="89"/>
      <c r="S7562" s="89"/>
      <c r="T7562" s="89"/>
    </row>
    <row r="7563" spans="2:20" s="86" customFormat="1" ht="10.199999999999999">
      <c r="B7563" s="87"/>
      <c r="C7563" s="87"/>
      <c r="R7563" s="89"/>
      <c r="S7563" s="89"/>
      <c r="T7563" s="89"/>
    </row>
    <row r="7564" spans="2:20" s="86" customFormat="1" ht="10.199999999999999">
      <c r="B7564" s="87"/>
      <c r="C7564" s="87"/>
      <c r="R7564" s="89"/>
      <c r="S7564" s="89"/>
      <c r="T7564" s="89"/>
    </row>
    <row r="7565" spans="2:20" s="86" customFormat="1" ht="10.199999999999999">
      <c r="B7565" s="87"/>
      <c r="C7565" s="87"/>
      <c r="R7565" s="89"/>
      <c r="S7565" s="89"/>
      <c r="T7565" s="89"/>
    </row>
    <row r="7566" spans="2:20" s="86" customFormat="1" ht="10.199999999999999">
      <c r="B7566" s="87"/>
      <c r="C7566" s="87"/>
      <c r="R7566" s="89"/>
      <c r="S7566" s="89"/>
      <c r="T7566" s="89"/>
    </row>
    <row r="7567" spans="2:20" s="86" customFormat="1" ht="10.199999999999999">
      <c r="B7567" s="87"/>
      <c r="C7567" s="87"/>
      <c r="R7567" s="89"/>
      <c r="S7567" s="89"/>
      <c r="T7567" s="89"/>
    </row>
    <row r="7568" spans="2:20" s="86" customFormat="1" ht="10.199999999999999">
      <c r="B7568" s="87"/>
      <c r="C7568" s="87"/>
      <c r="R7568" s="89"/>
      <c r="S7568" s="89"/>
      <c r="T7568" s="89"/>
    </row>
    <row r="7569" spans="2:20" s="86" customFormat="1" ht="10.199999999999999">
      <c r="B7569" s="87"/>
      <c r="C7569" s="87"/>
      <c r="R7569" s="89"/>
      <c r="S7569" s="89"/>
      <c r="T7569" s="89"/>
    </row>
    <row r="7570" spans="2:20" s="86" customFormat="1" ht="10.199999999999999">
      <c r="B7570" s="87"/>
      <c r="C7570" s="87"/>
      <c r="R7570" s="89"/>
      <c r="S7570" s="89"/>
      <c r="T7570" s="89"/>
    </row>
    <row r="7571" spans="2:20" s="86" customFormat="1" ht="10.199999999999999">
      <c r="B7571" s="87"/>
      <c r="C7571" s="87"/>
      <c r="R7571" s="89"/>
      <c r="S7571" s="89"/>
      <c r="T7571" s="89"/>
    </row>
    <row r="7572" spans="2:20" s="86" customFormat="1" ht="10.199999999999999">
      <c r="B7572" s="87"/>
      <c r="C7572" s="87"/>
      <c r="R7572" s="89"/>
      <c r="S7572" s="89"/>
      <c r="T7572" s="89"/>
    </row>
    <row r="7573" spans="2:20" s="86" customFormat="1" ht="10.199999999999999">
      <c r="B7573" s="87"/>
      <c r="C7573" s="87"/>
      <c r="R7573" s="89"/>
      <c r="S7573" s="89"/>
      <c r="T7573" s="89"/>
    </row>
    <row r="7574" spans="2:20" s="86" customFormat="1" ht="10.199999999999999">
      <c r="B7574" s="87"/>
      <c r="C7574" s="87"/>
      <c r="R7574" s="89"/>
      <c r="S7574" s="89"/>
      <c r="T7574" s="89"/>
    </row>
    <row r="7575" spans="2:20" s="86" customFormat="1" ht="10.199999999999999">
      <c r="B7575" s="87"/>
      <c r="C7575" s="87"/>
      <c r="R7575" s="89"/>
      <c r="S7575" s="89"/>
      <c r="T7575" s="89"/>
    </row>
    <row r="7576" spans="2:20" s="86" customFormat="1" ht="10.199999999999999">
      <c r="B7576" s="87"/>
      <c r="C7576" s="87"/>
      <c r="R7576" s="89"/>
      <c r="S7576" s="89"/>
      <c r="T7576" s="89"/>
    </row>
    <row r="7577" spans="2:20" s="86" customFormat="1" ht="10.199999999999999">
      <c r="B7577" s="87"/>
      <c r="C7577" s="87"/>
      <c r="R7577" s="89"/>
      <c r="S7577" s="89"/>
      <c r="T7577" s="89"/>
    </row>
    <row r="7578" spans="2:20" s="86" customFormat="1" ht="10.199999999999999">
      <c r="B7578" s="87"/>
      <c r="C7578" s="87"/>
      <c r="R7578" s="89"/>
      <c r="S7578" s="89"/>
      <c r="T7578" s="89"/>
    </row>
    <row r="7579" spans="2:20" s="86" customFormat="1" ht="10.199999999999999">
      <c r="B7579" s="87"/>
      <c r="C7579" s="87"/>
      <c r="R7579" s="89"/>
      <c r="S7579" s="89"/>
      <c r="T7579" s="89"/>
    </row>
    <row r="7580" spans="2:20" s="86" customFormat="1" ht="10.199999999999999">
      <c r="B7580" s="87"/>
      <c r="C7580" s="87"/>
      <c r="R7580" s="89"/>
      <c r="S7580" s="89"/>
      <c r="T7580" s="89"/>
    </row>
    <row r="7581" spans="2:20" s="86" customFormat="1" ht="10.199999999999999">
      <c r="B7581" s="87"/>
      <c r="C7581" s="87"/>
      <c r="R7581" s="89"/>
      <c r="S7581" s="89"/>
      <c r="T7581" s="89"/>
    </row>
    <row r="7582" spans="2:20" s="86" customFormat="1" ht="10.199999999999999">
      <c r="B7582" s="87"/>
      <c r="C7582" s="87"/>
      <c r="R7582" s="89"/>
      <c r="S7582" s="89"/>
      <c r="T7582" s="89"/>
    </row>
    <row r="7583" spans="2:20" s="86" customFormat="1" ht="10.199999999999999">
      <c r="B7583" s="87"/>
      <c r="C7583" s="87"/>
      <c r="R7583" s="89"/>
      <c r="S7583" s="89"/>
      <c r="T7583" s="89"/>
    </row>
    <row r="7584" spans="2:20" s="86" customFormat="1" ht="10.199999999999999">
      <c r="B7584" s="87"/>
      <c r="C7584" s="87"/>
      <c r="R7584" s="89"/>
      <c r="S7584" s="89"/>
      <c r="T7584" s="89"/>
    </row>
    <row r="7585" spans="2:20" s="86" customFormat="1" ht="10.199999999999999">
      <c r="B7585" s="87"/>
      <c r="C7585" s="87"/>
      <c r="R7585" s="89"/>
      <c r="S7585" s="89"/>
      <c r="T7585" s="89"/>
    </row>
    <row r="7586" spans="2:20" s="86" customFormat="1" ht="10.199999999999999">
      <c r="B7586" s="87"/>
      <c r="C7586" s="87"/>
      <c r="R7586" s="89"/>
      <c r="S7586" s="89"/>
      <c r="T7586" s="89"/>
    </row>
    <row r="7587" spans="2:20" s="86" customFormat="1" ht="10.199999999999999">
      <c r="B7587" s="87"/>
      <c r="C7587" s="87"/>
      <c r="R7587" s="89"/>
      <c r="S7587" s="89"/>
      <c r="T7587" s="89"/>
    </row>
    <row r="7588" spans="2:20" s="86" customFormat="1" ht="10.199999999999999">
      <c r="B7588" s="87"/>
      <c r="C7588" s="87"/>
      <c r="R7588" s="89"/>
      <c r="S7588" s="89"/>
      <c r="T7588" s="89"/>
    </row>
    <row r="7589" spans="2:20" s="86" customFormat="1" ht="10.199999999999999">
      <c r="B7589" s="87"/>
      <c r="C7589" s="87"/>
      <c r="R7589" s="89"/>
      <c r="S7589" s="89"/>
      <c r="T7589" s="89"/>
    </row>
    <row r="7590" spans="2:20" s="86" customFormat="1" ht="10.199999999999999">
      <c r="B7590" s="87"/>
      <c r="C7590" s="87"/>
      <c r="R7590" s="89"/>
      <c r="S7590" s="89"/>
      <c r="T7590" s="89"/>
    </row>
    <row r="7591" spans="2:20" s="86" customFormat="1" ht="10.199999999999999">
      <c r="B7591" s="87"/>
      <c r="C7591" s="87"/>
      <c r="R7591" s="89"/>
      <c r="S7591" s="89"/>
      <c r="T7591" s="89"/>
    </row>
    <row r="7592" spans="2:20" s="86" customFormat="1" ht="10.199999999999999">
      <c r="B7592" s="87"/>
      <c r="C7592" s="87"/>
      <c r="R7592" s="89"/>
      <c r="S7592" s="89"/>
      <c r="T7592" s="89"/>
    </row>
    <row r="7593" spans="2:20" s="86" customFormat="1" ht="10.199999999999999">
      <c r="B7593" s="87"/>
      <c r="C7593" s="87"/>
      <c r="R7593" s="89"/>
      <c r="S7593" s="89"/>
      <c r="T7593" s="89"/>
    </row>
    <row r="7594" spans="2:20" s="86" customFormat="1" ht="10.199999999999999">
      <c r="B7594" s="87"/>
      <c r="C7594" s="87"/>
      <c r="R7594" s="89"/>
      <c r="S7594" s="89"/>
      <c r="T7594" s="89"/>
    </row>
    <row r="7595" spans="2:20" s="86" customFormat="1" ht="10.199999999999999">
      <c r="B7595" s="87"/>
      <c r="C7595" s="87"/>
      <c r="R7595" s="89"/>
      <c r="S7595" s="89"/>
      <c r="T7595" s="89"/>
    </row>
    <row r="7596" spans="2:20" s="86" customFormat="1" ht="10.199999999999999">
      <c r="B7596" s="87"/>
      <c r="C7596" s="87"/>
      <c r="R7596" s="89"/>
      <c r="S7596" s="89"/>
      <c r="T7596" s="89"/>
    </row>
    <row r="7597" spans="2:20" s="86" customFormat="1" ht="10.199999999999999">
      <c r="B7597" s="87"/>
      <c r="C7597" s="87"/>
      <c r="R7597" s="89"/>
      <c r="S7597" s="89"/>
      <c r="T7597" s="89"/>
    </row>
    <row r="7598" spans="2:20" s="86" customFormat="1" ht="10.199999999999999">
      <c r="B7598" s="87"/>
      <c r="C7598" s="87"/>
      <c r="R7598" s="89"/>
      <c r="S7598" s="89"/>
      <c r="T7598" s="89"/>
    </row>
    <row r="7599" spans="2:20" s="86" customFormat="1" ht="10.199999999999999">
      <c r="B7599" s="87"/>
      <c r="C7599" s="87"/>
      <c r="R7599" s="89"/>
      <c r="S7599" s="89"/>
      <c r="T7599" s="89"/>
    </row>
    <row r="7600" spans="2:20" s="86" customFormat="1" ht="10.199999999999999">
      <c r="B7600" s="87"/>
      <c r="C7600" s="87"/>
      <c r="R7600" s="89"/>
      <c r="S7600" s="89"/>
      <c r="T7600" s="89"/>
    </row>
    <row r="7601" spans="2:20" s="86" customFormat="1" ht="10.199999999999999">
      <c r="B7601" s="87"/>
      <c r="C7601" s="87"/>
      <c r="R7601" s="89"/>
      <c r="S7601" s="89"/>
      <c r="T7601" s="89"/>
    </row>
    <row r="7602" spans="2:20" s="86" customFormat="1" ht="10.199999999999999">
      <c r="B7602" s="87"/>
      <c r="C7602" s="87"/>
      <c r="R7602" s="89"/>
      <c r="S7602" s="89"/>
      <c r="T7602" s="89"/>
    </row>
    <row r="7603" spans="2:20" s="86" customFormat="1" ht="10.199999999999999">
      <c r="B7603" s="87"/>
      <c r="C7603" s="87"/>
      <c r="R7603" s="89"/>
      <c r="S7603" s="89"/>
      <c r="T7603" s="89"/>
    </row>
    <row r="7604" spans="2:20" s="86" customFormat="1" ht="10.199999999999999">
      <c r="B7604" s="87"/>
      <c r="C7604" s="87"/>
      <c r="R7604" s="89"/>
      <c r="S7604" s="89"/>
      <c r="T7604" s="89"/>
    </row>
    <row r="7605" spans="2:20" s="86" customFormat="1" ht="10.199999999999999">
      <c r="B7605" s="87"/>
      <c r="C7605" s="87"/>
      <c r="R7605" s="89"/>
      <c r="S7605" s="89"/>
      <c r="T7605" s="89"/>
    </row>
    <row r="7606" spans="2:20" s="86" customFormat="1" ht="10.199999999999999">
      <c r="B7606" s="87"/>
      <c r="C7606" s="87"/>
      <c r="R7606" s="89"/>
      <c r="S7606" s="89"/>
      <c r="T7606" s="89"/>
    </row>
    <row r="7607" spans="2:20" s="86" customFormat="1" ht="10.199999999999999">
      <c r="B7607" s="87"/>
      <c r="C7607" s="87"/>
      <c r="R7607" s="89"/>
      <c r="S7607" s="89"/>
      <c r="T7607" s="89"/>
    </row>
    <row r="7608" spans="2:20" s="86" customFormat="1" ht="10.199999999999999">
      <c r="B7608" s="87"/>
      <c r="C7608" s="87"/>
      <c r="R7608" s="89"/>
      <c r="S7608" s="89"/>
      <c r="T7608" s="89"/>
    </row>
    <row r="7609" spans="2:20" s="86" customFormat="1" ht="10.199999999999999">
      <c r="B7609" s="87"/>
      <c r="C7609" s="87"/>
      <c r="R7609" s="89"/>
      <c r="S7609" s="89"/>
      <c r="T7609" s="89"/>
    </row>
    <row r="7610" spans="2:20" s="86" customFormat="1" ht="10.199999999999999">
      <c r="B7610" s="87"/>
      <c r="C7610" s="87"/>
      <c r="R7610" s="89"/>
      <c r="S7610" s="89"/>
      <c r="T7610" s="89"/>
    </row>
    <row r="7611" spans="2:20" s="86" customFormat="1" ht="10.199999999999999">
      <c r="B7611" s="87"/>
      <c r="C7611" s="87"/>
      <c r="R7611" s="89"/>
      <c r="S7611" s="89"/>
      <c r="T7611" s="89"/>
    </row>
    <row r="7612" spans="2:20" s="86" customFormat="1" ht="10.199999999999999">
      <c r="B7612" s="87"/>
      <c r="C7612" s="87"/>
      <c r="R7612" s="89"/>
      <c r="S7612" s="89"/>
      <c r="T7612" s="89"/>
    </row>
    <row r="7613" spans="2:20" s="86" customFormat="1" ht="10.199999999999999">
      <c r="B7613" s="87"/>
      <c r="C7613" s="87"/>
      <c r="R7613" s="89"/>
      <c r="S7613" s="89"/>
      <c r="T7613" s="89"/>
    </row>
    <row r="7614" spans="2:20" s="86" customFormat="1" ht="10.199999999999999">
      <c r="B7614" s="87"/>
      <c r="C7614" s="87"/>
      <c r="R7614" s="89"/>
      <c r="S7614" s="89"/>
      <c r="T7614" s="89"/>
    </row>
    <row r="7615" spans="2:20" s="86" customFormat="1" ht="10.199999999999999">
      <c r="B7615" s="87"/>
      <c r="C7615" s="87"/>
      <c r="R7615" s="89"/>
      <c r="S7615" s="89"/>
      <c r="T7615" s="89"/>
    </row>
    <row r="7616" spans="2:20" s="86" customFormat="1" ht="10.199999999999999">
      <c r="B7616" s="87"/>
      <c r="C7616" s="87"/>
      <c r="R7616" s="89"/>
      <c r="S7616" s="89"/>
      <c r="T7616" s="89"/>
    </row>
    <row r="7617" spans="2:20" s="86" customFormat="1" ht="10.199999999999999">
      <c r="B7617" s="87"/>
      <c r="C7617" s="87"/>
      <c r="R7617" s="89"/>
      <c r="S7617" s="89"/>
      <c r="T7617" s="89"/>
    </row>
    <row r="7618" spans="2:20" s="86" customFormat="1" ht="10.199999999999999">
      <c r="B7618" s="87"/>
      <c r="C7618" s="87"/>
      <c r="R7618" s="89"/>
      <c r="S7618" s="89"/>
      <c r="T7618" s="89"/>
    </row>
    <row r="7619" spans="2:20" s="86" customFormat="1" ht="10.199999999999999">
      <c r="B7619" s="87"/>
      <c r="C7619" s="87"/>
      <c r="R7619" s="89"/>
      <c r="S7619" s="89"/>
      <c r="T7619" s="89"/>
    </row>
    <row r="7620" spans="2:20" s="86" customFormat="1" ht="10.199999999999999">
      <c r="B7620" s="87"/>
      <c r="C7620" s="87"/>
      <c r="R7620" s="89"/>
      <c r="S7620" s="89"/>
      <c r="T7620" s="89"/>
    </row>
    <row r="7621" spans="2:20" s="86" customFormat="1" ht="10.199999999999999">
      <c r="B7621" s="87"/>
      <c r="C7621" s="87"/>
      <c r="R7621" s="89"/>
      <c r="S7621" s="89"/>
      <c r="T7621" s="89"/>
    </row>
    <row r="7622" spans="2:20" s="86" customFormat="1" ht="10.199999999999999">
      <c r="B7622" s="87"/>
      <c r="C7622" s="87"/>
      <c r="R7622" s="89"/>
      <c r="S7622" s="89"/>
      <c r="T7622" s="89"/>
    </row>
    <row r="7623" spans="2:20" s="86" customFormat="1" ht="10.199999999999999">
      <c r="B7623" s="87"/>
      <c r="C7623" s="87"/>
      <c r="R7623" s="89"/>
      <c r="S7623" s="89"/>
      <c r="T7623" s="89"/>
    </row>
    <row r="7624" spans="2:20" s="86" customFormat="1" ht="10.199999999999999">
      <c r="B7624" s="87"/>
      <c r="C7624" s="87"/>
      <c r="R7624" s="89"/>
      <c r="S7624" s="89"/>
      <c r="T7624" s="89"/>
    </row>
    <row r="7625" spans="2:20" s="86" customFormat="1" ht="10.199999999999999">
      <c r="B7625" s="87"/>
      <c r="C7625" s="87"/>
      <c r="R7625" s="89"/>
      <c r="S7625" s="89"/>
      <c r="T7625" s="89"/>
    </row>
    <row r="7626" spans="2:20" s="86" customFormat="1" ht="10.199999999999999">
      <c r="B7626" s="87"/>
      <c r="C7626" s="87"/>
      <c r="R7626" s="89"/>
      <c r="S7626" s="89"/>
      <c r="T7626" s="89"/>
    </row>
    <row r="7627" spans="2:20" s="86" customFormat="1" ht="10.199999999999999">
      <c r="B7627" s="87"/>
      <c r="C7627" s="87"/>
      <c r="R7627" s="89"/>
      <c r="S7627" s="89"/>
      <c r="T7627" s="89"/>
    </row>
    <row r="7628" spans="2:20" s="86" customFormat="1" ht="10.199999999999999">
      <c r="B7628" s="87"/>
      <c r="C7628" s="87"/>
      <c r="R7628" s="89"/>
      <c r="S7628" s="89"/>
      <c r="T7628" s="89"/>
    </row>
    <row r="7629" spans="2:20" s="86" customFormat="1" ht="10.199999999999999">
      <c r="B7629" s="87"/>
      <c r="C7629" s="87"/>
      <c r="R7629" s="89"/>
      <c r="S7629" s="89"/>
      <c r="T7629" s="89"/>
    </row>
    <row r="7630" spans="2:20" s="86" customFormat="1" ht="10.199999999999999">
      <c r="B7630" s="87"/>
      <c r="C7630" s="87"/>
      <c r="R7630" s="89"/>
      <c r="S7630" s="89"/>
      <c r="T7630" s="89"/>
    </row>
    <row r="7631" spans="2:20" s="86" customFormat="1" ht="10.199999999999999">
      <c r="B7631" s="87"/>
      <c r="C7631" s="87"/>
      <c r="R7631" s="89"/>
      <c r="S7631" s="89"/>
      <c r="T7631" s="89"/>
    </row>
    <row r="7632" spans="2:20" s="86" customFormat="1" ht="10.199999999999999">
      <c r="B7632" s="87"/>
      <c r="C7632" s="87"/>
      <c r="R7632" s="89"/>
      <c r="S7632" s="89"/>
      <c r="T7632" s="89"/>
    </row>
    <row r="7633" spans="2:20" s="86" customFormat="1" ht="10.199999999999999">
      <c r="B7633" s="87"/>
      <c r="C7633" s="87"/>
      <c r="R7633" s="89"/>
      <c r="S7633" s="89"/>
      <c r="T7633" s="89"/>
    </row>
    <row r="7634" spans="2:20" s="86" customFormat="1" ht="10.199999999999999">
      <c r="B7634" s="87"/>
      <c r="C7634" s="87"/>
      <c r="R7634" s="89"/>
      <c r="S7634" s="89"/>
      <c r="T7634" s="89"/>
    </row>
    <row r="7635" spans="2:20" s="86" customFormat="1" ht="10.199999999999999">
      <c r="B7635" s="87"/>
      <c r="C7635" s="87"/>
      <c r="R7635" s="89"/>
      <c r="S7635" s="89"/>
      <c r="T7635" s="89"/>
    </row>
    <row r="7636" spans="2:20" s="86" customFormat="1" ht="10.199999999999999">
      <c r="B7636" s="87"/>
      <c r="C7636" s="87"/>
      <c r="R7636" s="89"/>
      <c r="S7636" s="89"/>
      <c r="T7636" s="89"/>
    </row>
    <row r="7637" spans="2:20" s="86" customFormat="1" ht="10.199999999999999">
      <c r="B7637" s="87"/>
      <c r="C7637" s="87"/>
      <c r="R7637" s="89"/>
      <c r="S7637" s="89"/>
      <c r="T7637" s="89"/>
    </row>
    <row r="7638" spans="2:20" s="86" customFormat="1" ht="10.199999999999999">
      <c r="B7638" s="87"/>
      <c r="C7638" s="87"/>
      <c r="R7638" s="89"/>
      <c r="S7638" s="89"/>
      <c r="T7638" s="89"/>
    </row>
    <row r="7639" spans="2:20" s="86" customFormat="1" ht="10.199999999999999">
      <c r="B7639" s="87"/>
      <c r="C7639" s="87"/>
      <c r="R7639" s="89"/>
      <c r="S7639" s="89"/>
      <c r="T7639" s="89"/>
    </row>
    <row r="7640" spans="2:20" s="86" customFormat="1" ht="10.199999999999999">
      <c r="B7640" s="87"/>
      <c r="C7640" s="87"/>
      <c r="R7640" s="89"/>
      <c r="S7640" s="89"/>
      <c r="T7640" s="89"/>
    </row>
    <row r="7641" spans="2:20" s="86" customFormat="1" ht="10.199999999999999">
      <c r="B7641" s="87"/>
      <c r="C7641" s="87"/>
      <c r="R7641" s="89"/>
      <c r="S7641" s="89"/>
      <c r="T7641" s="89"/>
    </row>
    <row r="7642" spans="2:20" s="86" customFormat="1" ht="10.199999999999999">
      <c r="B7642" s="87"/>
      <c r="C7642" s="87"/>
      <c r="R7642" s="89"/>
      <c r="S7642" s="89"/>
      <c r="T7642" s="89"/>
    </row>
    <row r="7643" spans="2:20" s="86" customFormat="1" ht="10.199999999999999">
      <c r="B7643" s="87"/>
      <c r="C7643" s="87"/>
      <c r="R7643" s="89"/>
      <c r="S7643" s="89"/>
      <c r="T7643" s="89"/>
    </row>
    <row r="7644" spans="2:20" s="86" customFormat="1" ht="10.199999999999999">
      <c r="B7644" s="87"/>
      <c r="C7644" s="87"/>
      <c r="R7644" s="89"/>
      <c r="S7644" s="89"/>
      <c r="T7644" s="89"/>
    </row>
    <row r="7645" spans="2:20" s="86" customFormat="1" ht="10.199999999999999">
      <c r="B7645" s="87"/>
      <c r="C7645" s="87"/>
      <c r="R7645" s="89"/>
      <c r="S7645" s="89"/>
      <c r="T7645" s="89"/>
    </row>
    <row r="7646" spans="2:20" s="86" customFormat="1" ht="10.199999999999999">
      <c r="B7646" s="87"/>
      <c r="C7646" s="87"/>
      <c r="R7646" s="89"/>
      <c r="S7646" s="89"/>
      <c r="T7646" s="89"/>
    </row>
    <row r="7647" spans="2:20" s="86" customFormat="1" ht="10.199999999999999">
      <c r="B7647" s="87"/>
      <c r="C7647" s="87"/>
      <c r="R7647" s="89"/>
      <c r="S7647" s="89"/>
      <c r="T7647" s="89"/>
    </row>
    <row r="7648" spans="2:20" s="86" customFormat="1" ht="10.199999999999999">
      <c r="B7648" s="87"/>
      <c r="C7648" s="87"/>
      <c r="R7648" s="89"/>
      <c r="S7648" s="89"/>
      <c r="T7648" s="89"/>
    </row>
    <row r="7649" spans="2:20" s="86" customFormat="1" ht="10.199999999999999">
      <c r="B7649" s="87"/>
      <c r="C7649" s="87"/>
      <c r="R7649" s="89"/>
      <c r="S7649" s="89"/>
      <c r="T7649" s="89"/>
    </row>
    <row r="7650" spans="2:20" s="86" customFormat="1" ht="10.199999999999999">
      <c r="B7650" s="87"/>
      <c r="C7650" s="87"/>
      <c r="R7650" s="89"/>
      <c r="S7650" s="89"/>
      <c r="T7650" s="89"/>
    </row>
    <row r="7651" spans="2:20" s="86" customFormat="1" ht="10.199999999999999">
      <c r="B7651" s="87"/>
      <c r="C7651" s="87"/>
      <c r="R7651" s="89"/>
      <c r="S7651" s="89"/>
      <c r="T7651" s="89"/>
    </row>
    <row r="7652" spans="2:20" s="86" customFormat="1" ht="10.199999999999999">
      <c r="B7652" s="87"/>
      <c r="C7652" s="87"/>
      <c r="R7652" s="89"/>
      <c r="S7652" s="89"/>
      <c r="T7652" s="89"/>
    </row>
    <row r="7653" spans="2:20" s="86" customFormat="1" ht="10.199999999999999">
      <c r="B7653" s="87"/>
      <c r="C7653" s="87"/>
      <c r="R7653" s="89"/>
      <c r="S7653" s="89"/>
      <c r="T7653" s="89"/>
    </row>
    <row r="7654" spans="2:20" s="86" customFormat="1" ht="10.199999999999999">
      <c r="B7654" s="87"/>
      <c r="C7654" s="87"/>
      <c r="R7654" s="89"/>
      <c r="S7654" s="89"/>
      <c r="T7654" s="89"/>
    </row>
    <row r="7655" spans="2:20" s="86" customFormat="1" ht="10.199999999999999">
      <c r="B7655" s="87"/>
      <c r="C7655" s="87"/>
      <c r="R7655" s="89"/>
      <c r="S7655" s="89"/>
      <c r="T7655" s="89"/>
    </row>
    <row r="7656" spans="2:20" s="86" customFormat="1" ht="10.199999999999999">
      <c r="B7656" s="87"/>
      <c r="C7656" s="87"/>
      <c r="R7656" s="89"/>
      <c r="S7656" s="89"/>
      <c r="T7656" s="89"/>
    </row>
    <row r="7657" spans="2:20" s="86" customFormat="1" ht="10.199999999999999">
      <c r="B7657" s="87"/>
      <c r="C7657" s="87"/>
      <c r="R7657" s="89"/>
      <c r="S7657" s="89"/>
      <c r="T7657" s="89"/>
    </row>
    <row r="7658" spans="2:20" s="86" customFormat="1" ht="10.199999999999999">
      <c r="B7658" s="87"/>
      <c r="C7658" s="87"/>
      <c r="R7658" s="89"/>
      <c r="S7658" s="89"/>
      <c r="T7658" s="89"/>
    </row>
    <row r="7659" spans="2:20" s="86" customFormat="1" ht="10.199999999999999">
      <c r="B7659" s="87"/>
      <c r="C7659" s="87"/>
      <c r="R7659" s="89"/>
      <c r="S7659" s="89"/>
      <c r="T7659" s="89"/>
    </row>
    <row r="7660" spans="2:20" s="86" customFormat="1" ht="10.199999999999999">
      <c r="B7660" s="87"/>
      <c r="C7660" s="87"/>
      <c r="R7660" s="89"/>
      <c r="S7660" s="89"/>
      <c r="T7660" s="89"/>
    </row>
    <row r="7661" spans="2:20" s="86" customFormat="1" ht="10.199999999999999">
      <c r="B7661" s="87"/>
      <c r="C7661" s="87"/>
      <c r="R7661" s="89"/>
      <c r="S7661" s="89"/>
      <c r="T7661" s="89"/>
    </row>
    <row r="7662" spans="2:20" s="86" customFormat="1" ht="10.199999999999999">
      <c r="B7662" s="87"/>
      <c r="C7662" s="87"/>
      <c r="R7662" s="89"/>
      <c r="S7662" s="89"/>
      <c r="T7662" s="89"/>
    </row>
    <row r="7663" spans="2:20" s="86" customFormat="1" ht="10.199999999999999">
      <c r="B7663" s="87"/>
      <c r="C7663" s="87"/>
      <c r="R7663" s="89"/>
      <c r="S7663" s="89"/>
      <c r="T7663" s="89"/>
    </row>
    <row r="7664" spans="2:20" s="86" customFormat="1" ht="10.199999999999999">
      <c r="B7664" s="87"/>
      <c r="C7664" s="87"/>
      <c r="R7664" s="89"/>
      <c r="S7664" s="89"/>
      <c r="T7664" s="89"/>
    </row>
    <row r="7665" spans="2:20" s="86" customFormat="1" ht="10.199999999999999">
      <c r="B7665" s="87"/>
      <c r="C7665" s="87"/>
      <c r="R7665" s="89"/>
      <c r="S7665" s="89"/>
      <c r="T7665" s="89"/>
    </row>
    <row r="7666" spans="2:20" s="86" customFormat="1" ht="10.199999999999999">
      <c r="B7666" s="87"/>
      <c r="C7666" s="87"/>
      <c r="R7666" s="89"/>
      <c r="S7666" s="89"/>
      <c r="T7666" s="89"/>
    </row>
    <row r="7667" spans="2:20" s="86" customFormat="1" ht="10.199999999999999">
      <c r="B7667" s="87"/>
      <c r="C7667" s="87"/>
      <c r="R7667" s="89"/>
      <c r="S7667" s="89"/>
      <c r="T7667" s="89"/>
    </row>
    <row r="7668" spans="2:20" s="86" customFormat="1" ht="10.199999999999999">
      <c r="B7668" s="87"/>
      <c r="C7668" s="87"/>
      <c r="R7668" s="89"/>
      <c r="S7668" s="89"/>
      <c r="T7668" s="89"/>
    </row>
    <row r="7669" spans="2:20" s="86" customFormat="1" ht="10.199999999999999">
      <c r="B7669" s="87"/>
      <c r="C7669" s="87"/>
      <c r="R7669" s="89"/>
      <c r="S7669" s="89"/>
      <c r="T7669" s="89"/>
    </row>
    <row r="7670" spans="2:20" s="86" customFormat="1" ht="10.199999999999999">
      <c r="B7670" s="87"/>
      <c r="C7670" s="87"/>
      <c r="R7670" s="89"/>
      <c r="S7670" s="89"/>
      <c r="T7670" s="89"/>
    </row>
    <row r="7671" spans="2:20" s="86" customFormat="1" ht="10.199999999999999">
      <c r="B7671" s="87"/>
      <c r="C7671" s="87"/>
      <c r="R7671" s="89"/>
      <c r="S7671" s="89"/>
      <c r="T7671" s="89"/>
    </row>
    <row r="7672" spans="2:20" s="86" customFormat="1" ht="10.199999999999999">
      <c r="B7672" s="87"/>
      <c r="C7672" s="87"/>
      <c r="R7672" s="89"/>
      <c r="S7672" s="89"/>
      <c r="T7672" s="89"/>
    </row>
    <row r="7673" spans="2:20" s="86" customFormat="1" ht="10.199999999999999">
      <c r="B7673" s="87"/>
      <c r="C7673" s="87"/>
      <c r="R7673" s="89"/>
      <c r="S7673" s="89"/>
      <c r="T7673" s="89"/>
    </row>
    <row r="7674" spans="2:20" s="86" customFormat="1" ht="10.199999999999999">
      <c r="B7674" s="87"/>
      <c r="C7674" s="87"/>
      <c r="R7674" s="89"/>
      <c r="S7674" s="89"/>
      <c r="T7674" s="89"/>
    </row>
    <row r="7675" spans="2:20" s="86" customFormat="1" ht="10.199999999999999">
      <c r="B7675" s="87"/>
      <c r="C7675" s="87"/>
      <c r="R7675" s="89"/>
      <c r="S7675" s="89"/>
      <c r="T7675" s="89"/>
    </row>
    <row r="7676" spans="2:20" s="86" customFormat="1" ht="10.199999999999999">
      <c r="B7676" s="87"/>
      <c r="C7676" s="87"/>
      <c r="R7676" s="89"/>
      <c r="S7676" s="89"/>
      <c r="T7676" s="89"/>
    </row>
    <row r="7677" spans="2:20" s="86" customFormat="1" ht="10.199999999999999">
      <c r="B7677" s="87"/>
      <c r="C7677" s="87"/>
      <c r="R7677" s="89"/>
      <c r="S7677" s="89"/>
      <c r="T7677" s="89"/>
    </row>
    <row r="7678" spans="2:20" s="86" customFormat="1" ht="10.199999999999999">
      <c r="B7678" s="87"/>
      <c r="C7678" s="87"/>
      <c r="R7678" s="89"/>
      <c r="S7678" s="89"/>
      <c r="T7678" s="89"/>
    </row>
    <row r="7679" spans="2:20" s="86" customFormat="1" ht="10.199999999999999">
      <c r="B7679" s="87"/>
      <c r="C7679" s="87"/>
      <c r="R7679" s="89"/>
      <c r="S7679" s="89"/>
      <c r="T7679" s="89"/>
    </row>
    <row r="7680" spans="2:20" s="86" customFormat="1" ht="10.199999999999999">
      <c r="B7680" s="87"/>
      <c r="C7680" s="87"/>
      <c r="R7680" s="89"/>
      <c r="S7680" s="89"/>
      <c r="T7680" s="89"/>
    </row>
    <row r="7681" spans="2:20" s="86" customFormat="1" ht="10.199999999999999">
      <c r="B7681" s="87"/>
      <c r="C7681" s="87"/>
      <c r="R7681" s="89"/>
      <c r="S7681" s="89"/>
      <c r="T7681" s="89"/>
    </row>
    <row r="7682" spans="2:20" s="86" customFormat="1" ht="10.199999999999999">
      <c r="B7682" s="87"/>
      <c r="C7682" s="87"/>
      <c r="R7682" s="89"/>
      <c r="S7682" s="89"/>
      <c r="T7682" s="89"/>
    </row>
    <row r="7683" spans="2:20" s="86" customFormat="1" ht="10.199999999999999">
      <c r="B7683" s="87"/>
      <c r="C7683" s="87"/>
      <c r="R7683" s="89"/>
      <c r="S7683" s="89"/>
      <c r="T7683" s="89"/>
    </row>
    <row r="7684" spans="2:20" s="86" customFormat="1" ht="10.199999999999999">
      <c r="B7684" s="87"/>
      <c r="C7684" s="87"/>
      <c r="R7684" s="89"/>
      <c r="S7684" s="89"/>
      <c r="T7684" s="89"/>
    </row>
    <row r="7685" spans="2:20" s="86" customFormat="1" ht="10.199999999999999">
      <c r="B7685" s="87"/>
      <c r="C7685" s="87"/>
      <c r="R7685" s="89"/>
      <c r="S7685" s="89"/>
      <c r="T7685" s="89"/>
    </row>
    <row r="7686" spans="2:20" s="86" customFormat="1" ht="10.199999999999999">
      <c r="B7686" s="87"/>
      <c r="C7686" s="87"/>
      <c r="R7686" s="89"/>
      <c r="S7686" s="89"/>
      <c r="T7686" s="89"/>
    </row>
    <row r="7687" spans="2:20" s="86" customFormat="1" ht="10.199999999999999">
      <c r="B7687" s="87"/>
      <c r="C7687" s="87"/>
      <c r="R7687" s="89"/>
      <c r="S7687" s="89"/>
      <c r="T7687" s="89"/>
    </row>
    <row r="7688" spans="2:20" s="86" customFormat="1" ht="10.199999999999999">
      <c r="B7688" s="87"/>
      <c r="C7688" s="87"/>
      <c r="R7688" s="89"/>
      <c r="S7688" s="89"/>
      <c r="T7688" s="89"/>
    </row>
    <row r="7689" spans="2:20" s="86" customFormat="1" ht="10.199999999999999">
      <c r="B7689" s="87"/>
      <c r="C7689" s="87"/>
      <c r="R7689" s="89"/>
      <c r="S7689" s="89"/>
      <c r="T7689" s="89"/>
    </row>
    <row r="7690" spans="2:20" s="86" customFormat="1" ht="10.199999999999999">
      <c r="B7690" s="87"/>
      <c r="C7690" s="87"/>
      <c r="R7690" s="89"/>
      <c r="S7690" s="89"/>
      <c r="T7690" s="89"/>
    </row>
    <row r="7691" spans="2:20" s="86" customFormat="1" ht="10.199999999999999">
      <c r="B7691" s="87"/>
      <c r="C7691" s="87"/>
      <c r="R7691" s="89"/>
      <c r="S7691" s="89"/>
      <c r="T7691" s="89"/>
    </row>
    <row r="7692" spans="2:20" s="86" customFormat="1" ht="10.199999999999999">
      <c r="B7692" s="87"/>
      <c r="C7692" s="87"/>
      <c r="R7692" s="89"/>
      <c r="S7692" s="89"/>
      <c r="T7692" s="89"/>
    </row>
    <row r="7693" spans="2:20" s="86" customFormat="1" ht="10.199999999999999">
      <c r="B7693" s="87"/>
      <c r="C7693" s="87"/>
      <c r="R7693" s="89"/>
      <c r="S7693" s="89"/>
      <c r="T7693" s="89"/>
    </row>
    <row r="7694" spans="2:20" s="86" customFormat="1" ht="10.199999999999999">
      <c r="B7694" s="87"/>
      <c r="C7694" s="87"/>
      <c r="R7694" s="89"/>
      <c r="S7694" s="89"/>
      <c r="T7694" s="89"/>
    </row>
    <row r="7695" spans="2:20" s="86" customFormat="1" ht="10.199999999999999">
      <c r="B7695" s="87"/>
      <c r="C7695" s="87"/>
      <c r="R7695" s="89"/>
      <c r="S7695" s="89"/>
      <c r="T7695" s="89"/>
    </row>
    <row r="7696" spans="2:20" s="86" customFormat="1" ht="10.199999999999999">
      <c r="B7696" s="87"/>
      <c r="C7696" s="87"/>
      <c r="R7696" s="89"/>
      <c r="S7696" s="89"/>
      <c r="T7696" s="89"/>
    </row>
    <row r="7697" spans="2:20" s="86" customFormat="1" ht="10.199999999999999">
      <c r="B7697" s="87"/>
      <c r="C7697" s="87"/>
      <c r="R7697" s="89"/>
      <c r="S7697" s="89"/>
      <c r="T7697" s="89"/>
    </row>
    <row r="7698" spans="2:20" s="86" customFormat="1" ht="10.199999999999999">
      <c r="B7698" s="87"/>
      <c r="C7698" s="87"/>
      <c r="R7698" s="89"/>
      <c r="S7698" s="89"/>
      <c r="T7698" s="89"/>
    </row>
    <row r="7699" spans="2:20" s="86" customFormat="1" ht="10.199999999999999">
      <c r="B7699" s="87"/>
      <c r="C7699" s="87"/>
      <c r="R7699" s="89"/>
      <c r="S7699" s="89"/>
      <c r="T7699" s="89"/>
    </row>
    <row r="7700" spans="2:20" s="86" customFormat="1" ht="10.199999999999999">
      <c r="B7700" s="87"/>
      <c r="C7700" s="87"/>
      <c r="R7700" s="89"/>
      <c r="S7700" s="89"/>
      <c r="T7700" s="89"/>
    </row>
    <row r="7701" spans="2:20" s="86" customFormat="1" ht="10.199999999999999">
      <c r="B7701" s="87"/>
      <c r="C7701" s="87"/>
      <c r="R7701" s="89"/>
      <c r="S7701" s="89"/>
      <c r="T7701" s="89"/>
    </row>
    <row r="7702" spans="2:20" s="86" customFormat="1" ht="10.199999999999999">
      <c r="B7702" s="87"/>
      <c r="C7702" s="87"/>
      <c r="R7702" s="89"/>
      <c r="S7702" s="89"/>
      <c r="T7702" s="89"/>
    </row>
    <row r="7703" spans="2:20" s="86" customFormat="1" ht="10.199999999999999">
      <c r="B7703" s="87"/>
      <c r="C7703" s="87"/>
      <c r="R7703" s="89"/>
      <c r="S7703" s="89"/>
      <c r="T7703" s="89"/>
    </row>
    <row r="7704" spans="2:20" s="86" customFormat="1" ht="10.199999999999999">
      <c r="B7704" s="87"/>
      <c r="C7704" s="87"/>
      <c r="R7704" s="89"/>
      <c r="S7704" s="89"/>
      <c r="T7704" s="89"/>
    </row>
    <row r="7705" spans="2:20" s="86" customFormat="1" ht="10.199999999999999">
      <c r="B7705" s="87"/>
      <c r="C7705" s="87"/>
      <c r="R7705" s="89"/>
      <c r="S7705" s="89"/>
      <c r="T7705" s="89"/>
    </row>
    <row r="7706" spans="2:20" s="86" customFormat="1" ht="10.199999999999999">
      <c r="B7706" s="87"/>
      <c r="C7706" s="87"/>
      <c r="R7706" s="89"/>
      <c r="S7706" s="89"/>
      <c r="T7706" s="89"/>
    </row>
    <row r="7707" spans="2:20" s="86" customFormat="1" ht="10.199999999999999">
      <c r="B7707" s="87"/>
      <c r="C7707" s="87"/>
      <c r="R7707" s="89"/>
      <c r="S7707" s="89"/>
      <c r="T7707" s="89"/>
    </row>
    <row r="7708" spans="2:20" s="86" customFormat="1" ht="10.199999999999999">
      <c r="B7708" s="87"/>
      <c r="C7708" s="87"/>
      <c r="R7708" s="89"/>
      <c r="S7708" s="89"/>
      <c r="T7708" s="89"/>
    </row>
    <row r="7709" spans="2:20" s="86" customFormat="1" ht="10.199999999999999">
      <c r="B7709" s="87"/>
      <c r="C7709" s="87"/>
      <c r="R7709" s="89"/>
      <c r="S7709" s="89"/>
      <c r="T7709" s="89"/>
    </row>
    <row r="7710" spans="2:20" s="86" customFormat="1" ht="10.199999999999999">
      <c r="B7710" s="87"/>
      <c r="C7710" s="87"/>
      <c r="R7710" s="89"/>
      <c r="S7710" s="89"/>
      <c r="T7710" s="89"/>
    </row>
    <row r="7711" spans="2:20" s="86" customFormat="1" ht="10.199999999999999">
      <c r="B7711" s="87"/>
      <c r="C7711" s="87"/>
      <c r="R7711" s="89"/>
      <c r="S7711" s="89"/>
      <c r="T7711" s="89"/>
    </row>
    <row r="7712" spans="2:20" s="86" customFormat="1" ht="10.199999999999999">
      <c r="B7712" s="87"/>
      <c r="C7712" s="87"/>
      <c r="R7712" s="89"/>
      <c r="S7712" s="89"/>
      <c r="T7712" s="89"/>
    </row>
    <row r="7713" spans="2:20" s="86" customFormat="1" ht="10.199999999999999">
      <c r="B7713" s="87"/>
      <c r="C7713" s="87"/>
      <c r="R7713" s="89"/>
      <c r="S7713" s="89"/>
      <c r="T7713" s="89"/>
    </row>
    <row r="7714" spans="2:20" s="86" customFormat="1" ht="10.199999999999999">
      <c r="B7714" s="87"/>
      <c r="C7714" s="87"/>
      <c r="R7714" s="89"/>
      <c r="S7714" s="89"/>
      <c r="T7714" s="89"/>
    </row>
    <row r="7715" spans="2:20" s="86" customFormat="1" ht="10.199999999999999">
      <c r="B7715" s="87"/>
      <c r="C7715" s="87"/>
      <c r="R7715" s="89"/>
      <c r="S7715" s="89"/>
      <c r="T7715" s="89"/>
    </row>
    <row r="7716" spans="2:20" s="86" customFormat="1" ht="10.199999999999999">
      <c r="B7716" s="87"/>
      <c r="C7716" s="87"/>
      <c r="R7716" s="89"/>
      <c r="S7716" s="89"/>
      <c r="T7716" s="89"/>
    </row>
    <row r="7717" spans="2:20" s="86" customFormat="1" ht="10.199999999999999">
      <c r="B7717" s="87"/>
      <c r="C7717" s="87"/>
      <c r="R7717" s="89"/>
      <c r="S7717" s="89"/>
      <c r="T7717" s="89"/>
    </row>
    <row r="7718" spans="2:20" s="86" customFormat="1" ht="10.199999999999999">
      <c r="B7718" s="87"/>
      <c r="C7718" s="87"/>
      <c r="R7718" s="89"/>
      <c r="S7718" s="89"/>
      <c r="T7718" s="89"/>
    </row>
    <row r="7719" spans="2:20" s="86" customFormat="1" ht="10.199999999999999">
      <c r="B7719" s="87"/>
      <c r="C7719" s="87"/>
      <c r="R7719" s="89"/>
      <c r="S7719" s="89"/>
      <c r="T7719" s="89"/>
    </row>
    <row r="7720" spans="2:20" s="86" customFormat="1" ht="10.199999999999999">
      <c r="B7720" s="87"/>
      <c r="C7720" s="87"/>
      <c r="R7720" s="89"/>
      <c r="S7720" s="89"/>
      <c r="T7720" s="89"/>
    </row>
    <row r="7721" spans="2:20" s="86" customFormat="1" ht="10.199999999999999">
      <c r="B7721" s="87"/>
      <c r="C7721" s="87"/>
      <c r="R7721" s="89"/>
      <c r="S7721" s="89"/>
      <c r="T7721" s="89"/>
    </row>
    <row r="7722" spans="2:20" s="86" customFormat="1" ht="10.199999999999999">
      <c r="B7722" s="87"/>
      <c r="C7722" s="87"/>
      <c r="R7722" s="89"/>
      <c r="S7722" s="89"/>
      <c r="T7722" s="89"/>
    </row>
    <row r="7723" spans="2:20" s="86" customFormat="1" ht="10.199999999999999">
      <c r="B7723" s="87"/>
      <c r="C7723" s="87"/>
      <c r="R7723" s="89"/>
      <c r="S7723" s="89"/>
      <c r="T7723" s="89"/>
    </row>
    <row r="7724" spans="2:20" s="86" customFormat="1" ht="10.199999999999999">
      <c r="B7724" s="87"/>
      <c r="C7724" s="87"/>
      <c r="R7724" s="89"/>
      <c r="S7724" s="89"/>
      <c r="T7724" s="89"/>
    </row>
    <row r="7725" spans="2:20" s="86" customFormat="1" ht="10.199999999999999">
      <c r="B7725" s="87"/>
      <c r="C7725" s="87"/>
      <c r="R7725" s="89"/>
      <c r="S7725" s="89"/>
      <c r="T7725" s="89"/>
    </row>
    <row r="7726" spans="2:20" s="86" customFormat="1" ht="10.199999999999999">
      <c r="B7726" s="87"/>
      <c r="C7726" s="87"/>
      <c r="R7726" s="89"/>
      <c r="S7726" s="89"/>
      <c r="T7726" s="89"/>
    </row>
    <row r="7727" spans="2:20" s="86" customFormat="1" ht="10.199999999999999">
      <c r="B7727" s="87"/>
      <c r="C7727" s="87"/>
      <c r="R7727" s="89"/>
      <c r="S7727" s="89"/>
      <c r="T7727" s="89"/>
    </row>
    <row r="7728" spans="2:20" s="86" customFormat="1" ht="10.199999999999999">
      <c r="B7728" s="87"/>
      <c r="C7728" s="87"/>
      <c r="R7728" s="89"/>
      <c r="S7728" s="89"/>
      <c r="T7728" s="89"/>
    </row>
    <row r="7729" spans="2:20" s="86" customFormat="1" ht="10.199999999999999">
      <c r="B7729" s="87"/>
      <c r="C7729" s="87"/>
      <c r="R7729" s="89"/>
      <c r="S7729" s="89"/>
      <c r="T7729" s="89"/>
    </row>
    <row r="7730" spans="2:20" s="86" customFormat="1" ht="10.199999999999999">
      <c r="B7730" s="87"/>
      <c r="C7730" s="87"/>
      <c r="R7730" s="89"/>
      <c r="S7730" s="89"/>
      <c r="T7730" s="89"/>
    </row>
    <row r="7731" spans="2:20" s="86" customFormat="1" ht="10.199999999999999">
      <c r="B7731" s="87"/>
      <c r="C7731" s="87"/>
      <c r="R7731" s="89"/>
      <c r="S7731" s="89"/>
      <c r="T7731" s="89"/>
    </row>
    <row r="7732" spans="2:20" s="86" customFormat="1" ht="10.199999999999999">
      <c r="B7732" s="87"/>
      <c r="C7732" s="87"/>
      <c r="R7732" s="89"/>
      <c r="S7732" s="89"/>
      <c r="T7732" s="89"/>
    </row>
    <row r="7733" spans="2:20" s="86" customFormat="1" ht="10.199999999999999">
      <c r="B7733" s="87"/>
      <c r="C7733" s="87"/>
      <c r="R7733" s="89"/>
      <c r="S7733" s="89"/>
      <c r="T7733" s="89"/>
    </row>
    <row r="7734" spans="2:20" s="86" customFormat="1" ht="10.199999999999999">
      <c r="B7734" s="87"/>
      <c r="C7734" s="87"/>
      <c r="R7734" s="89"/>
      <c r="S7734" s="89"/>
      <c r="T7734" s="89"/>
    </row>
    <row r="7735" spans="2:20" s="86" customFormat="1" ht="10.199999999999999">
      <c r="B7735" s="87"/>
      <c r="C7735" s="87"/>
      <c r="R7735" s="89"/>
      <c r="S7735" s="89"/>
      <c r="T7735" s="89"/>
    </row>
    <row r="7736" spans="2:20" s="86" customFormat="1" ht="10.199999999999999">
      <c r="B7736" s="87"/>
      <c r="C7736" s="87"/>
      <c r="R7736" s="89"/>
      <c r="S7736" s="89"/>
      <c r="T7736" s="89"/>
    </row>
    <row r="7737" spans="2:20" s="86" customFormat="1" ht="10.199999999999999">
      <c r="B7737" s="87"/>
      <c r="C7737" s="87"/>
      <c r="R7737" s="89"/>
      <c r="S7737" s="89"/>
      <c r="T7737" s="89"/>
    </row>
    <row r="7738" spans="2:20" s="86" customFormat="1" ht="10.199999999999999">
      <c r="B7738" s="87"/>
      <c r="C7738" s="87"/>
      <c r="R7738" s="89"/>
      <c r="S7738" s="89"/>
      <c r="T7738" s="89"/>
    </row>
    <row r="7739" spans="2:20" s="86" customFormat="1" ht="10.199999999999999">
      <c r="B7739" s="87"/>
      <c r="C7739" s="87"/>
      <c r="R7739" s="89"/>
      <c r="S7739" s="89"/>
      <c r="T7739" s="89"/>
    </row>
    <row r="7740" spans="2:20" s="86" customFormat="1" ht="10.199999999999999">
      <c r="B7740" s="87"/>
      <c r="C7740" s="87"/>
      <c r="R7740" s="89"/>
      <c r="S7740" s="89"/>
      <c r="T7740" s="89"/>
    </row>
    <row r="7741" spans="2:20" s="86" customFormat="1" ht="10.199999999999999">
      <c r="B7741" s="87"/>
      <c r="C7741" s="87"/>
      <c r="R7741" s="89"/>
      <c r="S7741" s="89"/>
      <c r="T7741" s="89"/>
    </row>
    <row r="7742" spans="2:20" s="86" customFormat="1" ht="10.199999999999999">
      <c r="B7742" s="87"/>
      <c r="C7742" s="87"/>
      <c r="R7742" s="89"/>
      <c r="S7742" s="89"/>
      <c r="T7742" s="89"/>
    </row>
    <row r="7743" spans="2:20" s="86" customFormat="1" ht="10.199999999999999">
      <c r="B7743" s="87"/>
      <c r="C7743" s="87"/>
      <c r="R7743" s="89"/>
      <c r="S7743" s="89"/>
      <c r="T7743" s="89"/>
    </row>
    <row r="7744" spans="2:20" s="86" customFormat="1" ht="10.199999999999999">
      <c r="B7744" s="87"/>
      <c r="C7744" s="87"/>
      <c r="R7744" s="89"/>
      <c r="S7744" s="89"/>
      <c r="T7744" s="89"/>
    </row>
    <row r="7745" spans="2:20" s="86" customFormat="1" ht="10.199999999999999">
      <c r="B7745" s="87"/>
      <c r="C7745" s="87"/>
      <c r="R7745" s="89"/>
      <c r="S7745" s="89"/>
      <c r="T7745" s="89"/>
    </row>
    <row r="7746" spans="2:20" s="86" customFormat="1" ht="10.199999999999999">
      <c r="B7746" s="87"/>
      <c r="C7746" s="87"/>
      <c r="R7746" s="89"/>
      <c r="S7746" s="89"/>
      <c r="T7746" s="89"/>
    </row>
    <row r="7747" spans="2:20" s="86" customFormat="1" ht="10.199999999999999">
      <c r="B7747" s="87"/>
      <c r="C7747" s="87"/>
      <c r="R7747" s="89"/>
      <c r="S7747" s="89"/>
      <c r="T7747" s="89"/>
    </row>
    <row r="7748" spans="2:20" s="86" customFormat="1" ht="10.199999999999999">
      <c r="B7748" s="87"/>
      <c r="C7748" s="87"/>
      <c r="R7748" s="89"/>
      <c r="S7748" s="89"/>
      <c r="T7748" s="89"/>
    </row>
    <row r="7749" spans="2:20" s="86" customFormat="1" ht="10.199999999999999">
      <c r="B7749" s="87"/>
      <c r="C7749" s="87"/>
      <c r="R7749" s="89"/>
      <c r="S7749" s="89"/>
      <c r="T7749" s="89"/>
    </row>
    <row r="7750" spans="2:20" s="86" customFormat="1" ht="10.199999999999999">
      <c r="B7750" s="87"/>
      <c r="C7750" s="87"/>
      <c r="R7750" s="89"/>
      <c r="S7750" s="89"/>
      <c r="T7750" s="89"/>
    </row>
    <row r="7751" spans="2:20" s="86" customFormat="1" ht="10.199999999999999">
      <c r="B7751" s="87"/>
      <c r="C7751" s="87"/>
      <c r="R7751" s="89"/>
      <c r="S7751" s="89"/>
      <c r="T7751" s="89"/>
    </row>
    <row r="7752" spans="2:20" s="86" customFormat="1" ht="10.199999999999999">
      <c r="B7752" s="87"/>
      <c r="C7752" s="87"/>
      <c r="R7752" s="89"/>
      <c r="S7752" s="89"/>
      <c r="T7752" s="89"/>
    </row>
    <row r="7753" spans="2:20" s="86" customFormat="1" ht="10.199999999999999">
      <c r="B7753" s="87"/>
      <c r="C7753" s="87"/>
      <c r="R7753" s="89"/>
      <c r="S7753" s="89"/>
      <c r="T7753" s="89"/>
    </row>
    <row r="7754" spans="2:20" s="86" customFormat="1" ht="10.199999999999999">
      <c r="B7754" s="87"/>
      <c r="C7754" s="87"/>
      <c r="R7754" s="89"/>
      <c r="S7754" s="89"/>
      <c r="T7754" s="89"/>
    </row>
    <row r="7755" spans="2:20" s="86" customFormat="1" ht="10.199999999999999">
      <c r="B7755" s="87"/>
      <c r="C7755" s="87"/>
      <c r="R7755" s="89"/>
      <c r="S7755" s="89"/>
      <c r="T7755" s="89"/>
    </row>
    <row r="7756" spans="2:20" s="86" customFormat="1" ht="10.199999999999999">
      <c r="B7756" s="87"/>
      <c r="C7756" s="87"/>
      <c r="R7756" s="89"/>
      <c r="S7756" s="89"/>
      <c r="T7756" s="89"/>
    </row>
    <row r="7757" spans="2:20" s="86" customFormat="1" ht="10.199999999999999">
      <c r="B7757" s="87"/>
      <c r="C7757" s="87"/>
      <c r="R7757" s="89"/>
      <c r="S7757" s="89"/>
      <c r="T7757" s="89"/>
    </row>
    <row r="7758" spans="2:20" s="86" customFormat="1" ht="10.199999999999999">
      <c r="B7758" s="87"/>
      <c r="C7758" s="87"/>
      <c r="R7758" s="89"/>
      <c r="S7758" s="89"/>
      <c r="T7758" s="89"/>
    </row>
    <row r="7759" spans="2:20" s="86" customFormat="1" ht="10.199999999999999">
      <c r="B7759" s="87"/>
      <c r="C7759" s="87"/>
      <c r="R7759" s="89"/>
      <c r="S7759" s="89"/>
      <c r="T7759" s="89"/>
    </row>
    <row r="7760" spans="2:20" s="86" customFormat="1" ht="10.199999999999999">
      <c r="B7760" s="87"/>
      <c r="C7760" s="87"/>
      <c r="R7760" s="89"/>
      <c r="S7760" s="89"/>
      <c r="T7760" s="89"/>
    </row>
    <row r="7761" spans="2:20" s="86" customFormat="1" ht="10.199999999999999">
      <c r="B7761" s="87"/>
      <c r="C7761" s="87"/>
      <c r="R7761" s="89"/>
      <c r="S7761" s="89"/>
      <c r="T7761" s="89"/>
    </row>
    <row r="7762" spans="2:20" s="86" customFormat="1" ht="10.199999999999999">
      <c r="B7762" s="87"/>
      <c r="C7762" s="87"/>
      <c r="R7762" s="89"/>
      <c r="S7762" s="89"/>
      <c r="T7762" s="89"/>
    </row>
    <row r="7763" spans="2:20" s="86" customFormat="1" ht="10.199999999999999">
      <c r="B7763" s="87"/>
      <c r="C7763" s="87"/>
      <c r="R7763" s="89"/>
      <c r="S7763" s="89"/>
      <c r="T7763" s="89"/>
    </row>
    <row r="7764" spans="2:20" s="86" customFormat="1" ht="10.199999999999999">
      <c r="B7764" s="87"/>
      <c r="C7764" s="87"/>
      <c r="R7764" s="89"/>
      <c r="S7764" s="89"/>
      <c r="T7764" s="89"/>
    </row>
    <row r="7765" spans="2:20" s="86" customFormat="1" ht="10.199999999999999">
      <c r="B7765" s="87"/>
      <c r="C7765" s="87"/>
      <c r="R7765" s="89"/>
      <c r="S7765" s="89"/>
      <c r="T7765" s="89"/>
    </row>
    <row r="7766" spans="2:20" s="86" customFormat="1" ht="10.199999999999999">
      <c r="B7766" s="87"/>
      <c r="C7766" s="87"/>
      <c r="R7766" s="89"/>
      <c r="S7766" s="89"/>
      <c r="T7766" s="89"/>
    </row>
    <row r="7767" spans="2:20" s="86" customFormat="1" ht="10.199999999999999">
      <c r="B7767" s="87"/>
      <c r="C7767" s="87"/>
      <c r="R7767" s="89"/>
      <c r="S7767" s="89"/>
      <c r="T7767" s="89"/>
    </row>
    <row r="7768" spans="2:20" s="86" customFormat="1" ht="10.199999999999999">
      <c r="B7768" s="87"/>
      <c r="C7768" s="87"/>
      <c r="R7768" s="89"/>
      <c r="S7768" s="89"/>
      <c r="T7768" s="89"/>
    </row>
    <row r="7769" spans="2:20" s="86" customFormat="1" ht="10.199999999999999">
      <c r="B7769" s="87"/>
      <c r="C7769" s="87"/>
      <c r="R7769" s="89"/>
      <c r="S7769" s="89"/>
      <c r="T7769" s="89"/>
    </row>
    <row r="7770" spans="2:20" s="86" customFormat="1" ht="10.199999999999999">
      <c r="B7770" s="87"/>
      <c r="C7770" s="87"/>
      <c r="R7770" s="89"/>
      <c r="S7770" s="89"/>
      <c r="T7770" s="89"/>
    </row>
    <row r="7771" spans="2:20" s="86" customFormat="1" ht="10.199999999999999">
      <c r="B7771" s="87"/>
      <c r="C7771" s="87"/>
      <c r="R7771" s="89"/>
      <c r="S7771" s="89"/>
      <c r="T7771" s="89"/>
    </row>
    <row r="7772" spans="2:20" s="86" customFormat="1" ht="10.199999999999999">
      <c r="B7772" s="87"/>
      <c r="C7772" s="87"/>
      <c r="R7772" s="89"/>
      <c r="S7772" s="89"/>
      <c r="T7772" s="89"/>
    </row>
    <row r="7773" spans="2:20" s="86" customFormat="1" ht="10.199999999999999">
      <c r="B7773" s="87"/>
      <c r="C7773" s="87"/>
      <c r="R7773" s="89"/>
      <c r="S7773" s="89"/>
      <c r="T7773" s="89"/>
    </row>
    <row r="7774" spans="2:20" s="86" customFormat="1" ht="10.199999999999999">
      <c r="B7774" s="87"/>
      <c r="C7774" s="87"/>
      <c r="R7774" s="89"/>
      <c r="S7774" s="89"/>
      <c r="T7774" s="89"/>
    </row>
    <row r="7775" spans="2:20" s="86" customFormat="1" ht="10.199999999999999">
      <c r="B7775" s="87"/>
      <c r="C7775" s="87"/>
      <c r="R7775" s="89"/>
      <c r="S7775" s="89"/>
      <c r="T7775" s="89"/>
    </row>
    <row r="7776" spans="2:20" s="86" customFormat="1" ht="10.199999999999999">
      <c r="B7776" s="87"/>
      <c r="C7776" s="87"/>
      <c r="R7776" s="89"/>
      <c r="S7776" s="89"/>
      <c r="T7776" s="89"/>
    </row>
    <row r="7777" spans="2:20" s="86" customFormat="1" ht="10.199999999999999">
      <c r="B7777" s="87"/>
      <c r="C7777" s="87"/>
      <c r="R7777" s="89"/>
      <c r="S7777" s="89"/>
      <c r="T7777" s="89"/>
    </row>
    <row r="7778" spans="2:20" s="86" customFormat="1" ht="10.199999999999999">
      <c r="B7778" s="87"/>
      <c r="C7778" s="87"/>
      <c r="R7778" s="89"/>
      <c r="S7778" s="89"/>
      <c r="T7778" s="89"/>
    </row>
    <row r="7779" spans="2:20" s="86" customFormat="1" ht="10.199999999999999">
      <c r="B7779" s="87"/>
      <c r="C7779" s="87"/>
      <c r="R7779" s="89"/>
      <c r="S7779" s="89"/>
      <c r="T7779" s="89"/>
    </row>
    <row r="7780" spans="2:20" s="86" customFormat="1" ht="10.199999999999999">
      <c r="B7780" s="87"/>
      <c r="C7780" s="87"/>
      <c r="R7780" s="89"/>
      <c r="S7780" s="89"/>
      <c r="T7780" s="89"/>
    </row>
    <row r="7781" spans="2:20" s="86" customFormat="1" ht="10.199999999999999">
      <c r="B7781" s="87"/>
      <c r="C7781" s="87"/>
      <c r="R7781" s="89"/>
      <c r="S7781" s="89"/>
      <c r="T7781" s="89"/>
    </row>
    <row r="7782" spans="2:20" s="86" customFormat="1" ht="10.199999999999999">
      <c r="B7782" s="87"/>
      <c r="C7782" s="87"/>
      <c r="R7782" s="89"/>
      <c r="S7782" s="89"/>
      <c r="T7782" s="89"/>
    </row>
    <row r="7783" spans="2:20" s="86" customFormat="1" ht="10.199999999999999">
      <c r="B7783" s="87"/>
      <c r="C7783" s="87"/>
      <c r="R7783" s="89"/>
      <c r="S7783" s="89"/>
      <c r="T7783" s="89"/>
    </row>
    <row r="7784" spans="2:20" s="86" customFormat="1" ht="10.199999999999999">
      <c r="B7784" s="87"/>
      <c r="C7784" s="87"/>
      <c r="R7784" s="89"/>
      <c r="S7784" s="89"/>
      <c r="T7784" s="89"/>
    </row>
    <row r="7785" spans="2:20" s="86" customFormat="1" ht="10.199999999999999">
      <c r="B7785" s="87"/>
      <c r="C7785" s="87"/>
      <c r="R7785" s="89"/>
      <c r="S7785" s="89"/>
      <c r="T7785" s="89"/>
    </row>
    <row r="7786" spans="2:20" s="86" customFormat="1" ht="10.199999999999999">
      <c r="B7786" s="87"/>
      <c r="C7786" s="87"/>
      <c r="R7786" s="89"/>
      <c r="S7786" s="89"/>
      <c r="T7786" s="89"/>
    </row>
    <row r="7787" spans="2:20" s="86" customFormat="1" ht="10.199999999999999">
      <c r="B7787" s="87"/>
      <c r="C7787" s="87"/>
      <c r="R7787" s="89"/>
      <c r="S7787" s="89"/>
      <c r="T7787" s="89"/>
    </row>
    <row r="7788" spans="2:20" s="86" customFormat="1" ht="10.199999999999999">
      <c r="B7788" s="87"/>
      <c r="C7788" s="87"/>
      <c r="R7788" s="89"/>
      <c r="S7788" s="89"/>
      <c r="T7788" s="89"/>
    </row>
    <row r="7789" spans="2:20" s="86" customFormat="1" ht="10.199999999999999">
      <c r="B7789" s="87"/>
      <c r="C7789" s="87"/>
      <c r="R7789" s="89"/>
      <c r="S7789" s="89"/>
      <c r="T7789" s="89"/>
    </row>
    <row r="7790" spans="2:20" s="86" customFormat="1" ht="10.199999999999999">
      <c r="B7790" s="87"/>
      <c r="C7790" s="87"/>
      <c r="R7790" s="89"/>
      <c r="S7790" s="89"/>
      <c r="T7790" s="89"/>
    </row>
    <row r="7791" spans="2:20" s="86" customFormat="1" ht="10.199999999999999">
      <c r="B7791" s="87"/>
      <c r="C7791" s="87"/>
      <c r="R7791" s="89"/>
      <c r="S7791" s="89"/>
      <c r="T7791" s="89"/>
    </row>
    <row r="7792" spans="2:20" s="86" customFormat="1" ht="10.199999999999999">
      <c r="B7792" s="87"/>
      <c r="C7792" s="87"/>
      <c r="R7792" s="89"/>
      <c r="S7792" s="89"/>
      <c r="T7792" s="89"/>
    </row>
    <row r="7793" spans="2:20" s="86" customFormat="1" ht="10.199999999999999">
      <c r="B7793" s="87"/>
      <c r="C7793" s="87"/>
      <c r="R7793" s="89"/>
      <c r="S7793" s="89"/>
      <c r="T7793" s="89"/>
    </row>
    <row r="7794" spans="2:20" s="86" customFormat="1" ht="10.199999999999999">
      <c r="B7794" s="87"/>
      <c r="C7794" s="87"/>
      <c r="R7794" s="89"/>
      <c r="S7794" s="89"/>
      <c r="T7794" s="89"/>
    </row>
    <row r="7795" spans="2:20" s="86" customFormat="1" ht="10.199999999999999">
      <c r="B7795" s="87"/>
      <c r="C7795" s="87"/>
      <c r="R7795" s="89"/>
      <c r="S7795" s="89"/>
      <c r="T7795" s="89"/>
    </row>
    <row r="7796" spans="2:20" s="86" customFormat="1" ht="10.199999999999999">
      <c r="B7796" s="87"/>
      <c r="C7796" s="87"/>
      <c r="R7796" s="89"/>
      <c r="S7796" s="89"/>
      <c r="T7796" s="89"/>
    </row>
    <row r="7797" spans="2:20" s="86" customFormat="1" ht="10.199999999999999">
      <c r="B7797" s="87"/>
      <c r="C7797" s="87"/>
      <c r="R7797" s="89"/>
      <c r="S7797" s="89"/>
      <c r="T7797" s="89"/>
    </row>
    <row r="7798" spans="2:20" s="86" customFormat="1" ht="10.199999999999999">
      <c r="B7798" s="87"/>
      <c r="C7798" s="87"/>
      <c r="R7798" s="89"/>
      <c r="S7798" s="89"/>
      <c r="T7798" s="89"/>
    </row>
    <row r="7799" spans="2:20" s="86" customFormat="1" ht="10.199999999999999">
      <c r="B7799" s="87"/>
      <c r="C7799" s="87"/>
      <c r="R7799" s="89"/>
      <c r="S7799" s="89"/>
      <c r="T7799" s="89"/>
    </row>
    <row r="7800" spans="2:20" s="86" customFormat="1" ht="10.199999999999999">
      <c r="B7800" s="87"/>
      <c r="C7800" s="87"/>
      <c r="R7800" s="89"/>
      <c r="S7800" s="89"/>
      <c r="T7800" s="89"/>
    </row>
    <row r="7801" spans="2:20" s="86" customFormat="1" ht="10.199999999999999">
      <c r="B7801" s="87"/>
      <c r="C7801" s="87"/>
      <c r="R7801" s="89"/>
      <c r="S7801" s="89"/>
      <c r="T7801" s="89"/>
    </row>
    <row r="7802" spans="2:20" s="86" customFormat="1" ht="10.199999999999999">
      <c r="B7802" s="87"/>
      <c r="C7802" s="87"/>
      <c r="R7802" s="89"/>
      <c r="S7802" s="89"/>
      <c r="T7802" s="89"/>
    </row>
    <row r="7803" spans="2:20" s="86" customFormat="1" ht="10.199999999999999">
      <c r="B7803" s="87"/>
      <c r="C7803" s="87"/>
      <c r="R7803" s="89"/>
      <c r="S7803" s="89"/>
      <c r="T7803" s="89"/>
    </row>
    <row r="7804" spans="2:20" s="86" customFormat="1" ht="10.199999999999999">
      <c r="B7804" s="87"/>
      <c r="C7804" s="87"/>
      <c r="R7804" s="89"/>
      <c r="S7804" s="89"/>
      <c r="T7804" s="89"/>
    </row>
    <row r="7805" spans="2:20" s="86" customFormat="1" ht="10.199999999999999">
      <c r="B7805" s="87"/>
      <c r="C7805" s="87"/>
      <c r="R7805" s="89"/>
      <c r="S7805" s="89"/>
      <c r="T7805" s="89"/>
    </row>
    <row r="7806" spans="2:20" s="86" customFormat="1" ht="10.199999999999999">
      <c r="B7806" s="87"/>
      <c r="C7806" s="87"/>
      <c r="R7806" s="89"/>
      <c r="S7806" s="89"/>
      <c r="T7806" s="89"/>
    </row>
    <row r="7807" spans="2:20" s="86" customFormat="1" ht="10.199999999999999">
      <c r="B7807" s="87"/>
      <c r="C7807" s="87"/>
      <c r="R7807" s="89"/>
      <c r="S7807" s="89"/>
      <c r="T7807" s="89"/>
    </row>
    <row r="7808" spans="2:20" s="86" customFormat="1" ht="10.199999999999999">
      <c r="B7808" s="87"/>
      <c r="C7808" s="87"/>
      <c r="R7808" s="89"/>
      <c r="S7808" s="89"/>
      <c r="T7808" s="89"/>
    </row>
    <row r="7809" spans="2:20" s="86" customFormat="1" ht="10.199999999999999">
      <c r="B7809" s="87"/>
      <c r="C7809" s="87"/>
      <c r="R7809" s="89"/>
      <c r="S7809" s="89"/>
      <c r="T7809" s="89"/>
    </row>
    <row r="7810" spans="2:20" s="86" customFormat="1" ht="10.199999999999999">
      <c r="B7810" s="87"/>
      <c r="C7810" s="87"/>
      <c r="R7810" s="89"/>
      <c r="S7810" s="89"/>
      <c r="T7810" s="89"/>
    </row>
    <row r="7811" spans="2:20" s="86" customFormat="1" ht="10.199999999999999">
      <c r="B7811" s="87"/>
      <c r="C7811" s="87"/>
      <c r="R7811" s="89"/>
      <c r="S7811" s="89"/>
      <c r="T7811" s="89"/>
    </row>
    <row r="7812" spans="2:20" s="86" customFormat="1" ht="10.199999999999999">
      <c r="B7812" s="87"/>
      <c r="C7812" s="87"/>
      <c r="R7812" s="89"/>
      <c r="S7812" s="89"/>
      <c r="T7812" s="89"/>
    </row>
    <row r="7813" spans="2:20" s="86" customFormat="1" ht="10.199999999999999">
      <c r="B7813" s="87"/>
      <c r="C7813" s="87"/>
      <c r="R7813" s="89"/>
      <c r="S7813" s="89"/>
      <c r="T7813" s="89"/>
    </row>
    <row r="7814" spans="2:20" s="86" customFormat="1" ht="10.199999999999999">
      <c r="B7814" s="87"/>
      <c r="C7814" s="87"/>
      <c r="R7814" s="89"/>
      <c r="S7814" s="89"/>
      <c r="T7814" s="89"/>
    </row>
    <row r="7815" spans="2:20" s="86" customFormat="1" ht="10.199999999999999">
      <c r="B7815" s="87"/>
      <c r="C7815" s="87"/>
      <c r="R7815" s="89"/>
      <c r="S7815" s="89"/>
      <c r="T7815" s="89"/>
    </row>
    <row r="7816" spans="2:20" s="86" customFormat="1" ht="10.199999999999999">
      <c r="B7816" s="87"/>
      <c r="C7816" s="87"/>
      <c r="R7816" s="89"/>
      <c r="S7816" s="89"/>
      <c r="T7816" s="89"/>
    </row>
    <row r="7817" spans="2:20" s="86" customFormat="1" ht="10.199999999999999">
      <c r="B7817" s="87"/>
      <c r="C7817" s="87"/>
      <c r="R7817" s="89"/>
      <c r="S7817" s="89"/>
      <c r="T7817" s="89"/>
    </row>
    <row r="7818" spans="2:20" s="86" customFormat="1" ht="10.199999999999999">
      <c r="B7818" s="87"/>
      <c r="C7818" s="87"/>
      <c r="R7818" s="89"/>
      <c r="S7818" s="89"/>
      <c r="T7818" s="89"/>
    </row>
    <row r="7819" spans="2:20" s="86" customFormat="1" ht="10.199999999999999">
      <c r="B7819" s="87"/>
      <c r="C7819" s="87"/>
      <c r="R7819" s="89"/>
      <c r="S7819" s="89"/>
      <c r="T7819" s="89"/>
    </row>
    <row r="7820" spans="2:20" s="86" customFormat="1" ht="10.199999999999999">
      <c r="B7820" s="87"/>
      <c r="C7820" s="87"/>
      <c r="R7820" s="89"/>
      <c r="S7820" s="89"/>
      <c r="T7820" s="89"/>
    </row>
    <row r="7821" spans="2:20" s="86" customFormat="1" ht="10.199999999999999">
      <c r="B7821" s="87"/>
      <c r="C7821" s="87"/>
      <c r="R7821" s="89"/>
      <c r="S7821" s="89"/>
      <c r="T7821" s="89"/>
    </row>
    <row r="7822" spans="2:20" s="86" customFormat="1" ht="10.199999999999999">
      <c r="B7822" s="87"/>
      <c r="C7822" s="87"/>
      <c r="R7822" s="89"/>
      <c r="S7822" s="89"/>
      <c r="T7822" s="89"/>
    </row>
    <row r="7823" spans="2:20" s="86" customFormat="1" ht="10.199999999999999">
      <c r="B7823" s="87"/>
      <c r="C7823" s="87"/>
      <c r="R7823" s="89"/>
      <c r="S7823" s="89"/>
      <c r="T7823" s="89"/>
    </row>
    <row r="7824" spans="2:20" s="86" customFormat="1" ht="10.199999999999999">
      <c r="B7824" s="87"/>
      <c r="C7824" s="87"/>
      <c r="R7824" s="89"/>
      <c r="S7824" s="89"/>
      <c r="T7824" s="89"/>
    </row>
    <row r="7825" spans="2:20" s="86" customFormat="1" ht="10.199999999999999">
      <c r="B7825" s="87"/>
      <c r="C7825" s="87"/>
      <c r="R7825" s="89"/>
      <c r="S7825" s="89"/>
      <c r="T7825" s="89"/>
    </row>
    <row r="7826" spans="2:20" s="86" customFormat="1" ht="10.199999999999999">
      <c r="B7826" s="87"/>
      <c r="C7826" s="87"/>
      <c r="R7826" s="89"/>
      <c r="S7826" s="89"/>
      <c r="T7826" s="89"/>
    </row>
    <row r="7827" spans="2:20" s="86" customFormat="1" ht="10.199999999999999">
      <c r="B7827" s="87"/>
      <c r="C7827" s="87"/>
      <c r="R7827" s="89"/>
      <c r="S7827" s="89"/>
      <c r="T7827" s="89"/>
    </row>
    <row r="7828" spans="2:20" s="86" customFormat="1" ht="10.199999999999999">
      <c r="B7828" s="87"/>
      <c r="C7828" s="87"/>
      <c r="R7828" s="89"/>
      <c r="S7828" s="89"/>
      <c r="T7828" s="89"/>
    </row>
    <row r="7829" spans="2:20" s="86" customFormat="1" ht="10.199999999999999">
      <c r="B7829" s="87"/>
      <c r="C7829" s="87"/>
      <c r="R7829" s="89"/>
      <c r="S7829" s="89"/>
      <c r="T7829" s="89"/>
    </row>
    <row r="7830" spans="2:20" s="86" customFormat="1" ht="10.199999999999999">
      <c r="B7830" s="87"/>
      <c r="C7830" s="87"/>
      <c r="R7830" s="89"/>
      <c r="S7830" s="89"/>
      <c r="T7830" s="89"/>
    </row>
    <row r="7831" spans="2:20" s="86" customFormat="1" ht="10.199999999999999">
      <c r="B7831" s="87"/>
      <c r="C7831" s="87"/>
      <c r="R7831" s="89"/>
      <c r="S7831" s="89"/>
      <c r="T7831" s="89"/>
    </row>
    <row r="7832" spans="2:20" s="86" customFormat="1" ht="10.199999999999999">
      <c r="B7832" s="87"/>
      <c r="C7832" s="87"/>
      <c r="R7832" s="89"/>
      <c r="S7832" s="89"/>
      <c r="T7832" s="89"/>
    </row>
    <row r="7833" spans="2:20" s="86" customFormat="1" ht="10.199999999999999">
      <c r="B7833" s="87"/>
      <c r="C7833" s="87"/>
      <c r="R7833" s="89"/>
      <c r="S7833" s="89"/>
      <c r="T7833" s="89"/>
    </row>
    <row r="7834" spans="2:20" s="86" customFormat="1" ht="10.199999999999999">
      <c r="B7834" s="87"/>
      <c r="C7834" s="87"/>
      <c r="R7834" s="89"/>
      <c r="S7834" s="89"/>
      <c r="T7834" s="89"/>
    </row>
    <row r="7835" spans="2:20" s="86" customFormat="1" ht="10.199999999999999">
      <c r="B7835" s="87"/>
      <c r="C7835" s="87"/>
      <c r="R7835" s="89"/>
      <c r="S7835" s="89"/>
      <c r="T7835" s="89"/>
    </row>
    <row r="7836" spans="2:20" s="86" customFormat="1" ht="10.199999999999999">
      <c r="B7836" s="87"/>
      <c r="C7836" s="87"/>
      <c r="R7836" s="89"/>
      <c r="S7836" s="89"/>
      <c r="T7836" s="89"/>
    </row>
    <row r="7837" spans="2:20" s="86" customFormat="1" ht="10.199999999999999">
      <c r="B7837" s="87"/>
      <c r="C7837" s="87"/>
      <c r="R7837" s="89"/>
      <c r="S7837" s="89"/>
      <c r="T7837" s="89"/>
    </row>
    <row r="7838" spans="2:20" s="86" customFormat="1" ht="10.199999999999999">
      <c r="B7838" s="87"/>
      <c r="C7838" s="87"/>
      <c r="R7838" s="89"/>
      <c r="S7838" s="89"/>
      <c r="T7838" s="89"/>
    </row>
    <row r="7839" spans="2:20" s="86" customFormat="1" ht="10.199999999999999">
      <c r="B7839" s="87"/>
      <c r="C7839" s="87"/>
      <c r="R7839" s="89"/>
      <c r="S7839" s="89"/>
      <c r="T7839" s="89"/>
    </row>
    <row r="7840" spans="2:20" s="86" customFormat="1" ht="10.199999999999999">
      <c r="B7840" s="87"/>
      <c r="C7840" s="87"/>
      <c r="R7840" s="89"/>
      <c r="S7840" s="89"/>
      <c r="T7840" s="89"/>
    </row>
    <row r="7841" spans="2:20" s="86" customFormat="1" ht="10.199999999999999">
      <c r="B7841" s="87"/>
      <c r="C7841" s="87"/>
      <c r="R7841" s="89"/>
      <c r="S7841" s="89"/>
      <c r="T7841" s="89"/>
    </row>
    <row r="7842" spans="2:20" s="86" customFormat="1" ht="10.199999999999999">
      <c r="B7842" s="87"/>
      <c r="C7842" s="87"/>
      <c r="R7842" s="89"/>
      <c r="S7842" s="89"/>
      <c r="T7842" s="89"/>
    </row>
    <row r="7843" spans="2:20" s="86" customFormat="1" ht="10.199999999999999">
      <c r="B7843" s="87"/>
      <c r="C7843" s="87"/>
      <c r="R7843" s="89"/>
      <c r="S7843" s="89"/>
      <c r="T7843" s="89"/>
    </row>
    <row r="7844" spans="2:20" s="86" customFormat="1" ht="10.199999999999999">
      <c r="B7844" s="87"/>
      <c r="C7844" s="87"/>
      <c r="R7844" s="89"/>
      <c r="S7844" s="89"/>
      <c r="T7844" s="89"/>
    </row>
    <row r="7845" spans="2:20" s="86" customFormat="1" ht="10.199999999999999">
      <c r="B7845" s="87"/>
      <c r="C7845" s="87"/>
      <c r="R7845" s="89"/>
      <c r="S7845" s="89"/>
      <c r="T7845" s="89"/>
    </row>
    <row r="7846" spans="2:20" s="86" customFormat="1" ht="10.199999999999999">
      <c r="B7846" s="87"/>
      <c r="C7846" s="87"/>
      <c r="R7846" s="89"/>
      <c r="S7846" s="89"/>
      <c r="T7846" s="89"/>
    </row>
    <row r="7847" spans="2:20" s="86" customFormat="1" ht="10.199999999999999">
      <c r="B7847" s="87"/>
      <c r="C7847" s="87"/>
      <c r="R7847" s="89"/>
      <c r="S7847" s="89"/>
      <c r="T7847" s="89"/>
    </row>
    <row r="7848" spans="2:20" s="86" customFormat="1" ht="10.199999999999999">
      <c r="B7848" s="87"/>
      <c r="C7848" s="87"/>
      <c r="R7848" s="89"/>
      <c r="S7848" s="89"/>
      <c r="T7848" s="89"/>
    </row>
    <row r="7849" spans="2:20" s="86" customFormat="1" ht="10.199999999999999">
      <c r="B7849" s="87"/>
      <c r="C7849" s="87"/>
      <c r="R7849" s="89"/>
      <c r="S7849" s="89"/>
      <c r="T7849" s="89"/>
    </row>
    <row r="7850" spans="2:20" s="86" customFormat="1" ht="10.199999999999999">
      <c r="B7850" s="87"/>
      <c r="C7850" s="87"/>
      <c r="R7850" s="89"/>
      <c r="S7850" s="89"/>
      <c r="T7850" s="89"/>
    </row>
    <row r="7851" spans="2:20" s="86" customFormat="1" ht="10.199999999999999">
      <c r="B7851" s="87"/>
      <c r="C7851" s="87"/>
      <c r="R7851" s="89"/>
      <c r="S7851" s="89"/>
      <c r="T7851" s="89"/>
    </row>
    <row r="7852" spans="2:20" s="86" customFormat="1" ht="10.199999999999999">
      <c r="B7852" s="87"/>
      <c r="C7852" s="87"/>
      <c r="R7852" s="89"/>
      <c r="S7852" s="89"/>
      <c r="T7852" s="89"/>
    </row>
    <row r="7853" spans="2:20" s="86" customFormat="1" ht="10.199999999999999">
      <c r="B7853" s="87"/>
      <c r="C7853" s="87"/>
      <c r="R7853" s="89"/>
      <c r="S7853" s="89"/>
      <c r="T7853" s="89"/>
    </row>
    <row r="7854" spans="2:20" s="86" customFormat="1" ht="10.199999999999999">
      <c r="B7854" s="87"/>
      <c r="C7854" s="87"/>
      <c r="R7854" s="89"/>
      <c r="S7854" s="89"/>
      <c r="T7854" s="89"/>
    </row>
    <row r="7855" spans="2:20" s="86" customFormat="1" ht="10.199999999999999">
      <c r="B7855" s="87"/>
      <c r="C7855" s="87"/>
      <c r="R7855" s="89"/>
      <c r="S7855" s="89"/>
      <c r="T7855" s="89"/>
    </row>
    <row r="7856" spans="2:20" s="86" customFormat="1" ht="10.199999999999999">
      <c r="B7856" s="87"/>
      <c r="C7856" s="87"/>
      <c r="R7856" s="89"/>
      <c r="S7856" s="89"/>
      <c r="T7856" s="89"/>
    </row>
    <row r="7857" spans="2:20" s="86" customFormat="1" ht="10.199999999999999">
      <c r="B7857" s="87"/>
      <c r="C7857" s="87"/>
      <c r="R7857" s="89"/>
      <c r="S7857" s="89"/>
      <c r="T7857" s="89"/>
    </row>
    <row r="7858" spans="2:20" s="86" customFormat="1" ht="10.199999999999999">
      <c r="B7858" s="87"/>
      <c r="C7858" s="87"/>
      <c r="R7858" s="89"/>
      <c r="S7858" s="89"/>
      <c r="T7858" s="89"/>
    </row>
    <row r="7859" spans="2:20" s="86" customFormat="1" ht="10.199999999999999">
      <c r="B7859" s="87"/>
      <c r="C7859" s="87"/>
      <c r="R7859" s="89"/>
      <c r="S7859" s="89"/>
      <c r="T7859" s="89"/>
    </row>
    <row r="7860" spans="2:20" s="86" customFormat="1" ht="10.199999999999999">
      <c r="B7860" s="87"/>
      <c r="C7860" s="87"/>
      <c r="R7860" s="89"/>
      <c r="S7860" s="89"/>
      <c r="T7860" s="89"/>
    </row>
    <row r="7861" spans="2:20" s="86" customFormat="1" ht="10.199999999999999">
      <c r="B7861" s="87"/>
      <c r="C7861" s="87"/>
      <c r="R7861" s="89"/>
      <c r="S7861" s="89"/>
      <c r="T7861" s="89"/>
    </row>
    <row r="7862" spans="2:20" s="86" customFormat="1" ht="10.199999999999999">
      <c r="B7862" s="87"/>
      <c r="C7862" s="87"/>
      <c r="R7862" s="89"/>
      <c r="S7862" s="89"/>
      <c r="T7862" s="89"/>
    </row>
    <row r="7863" spans="2:20" s="86" customFormat="1" ht="10.199999999999999">
      <c r="B7863" s="87"/>
      <c r="C7863" s="87"/>
      <c r="R7863" s="89"/>
      <c r="S7863" s="89"/>
      <c r="T7863" s="89"/>
    </row>
    <row r="7864" spans="2:20" s="86" customFormat="1" ht="10.199999999999999">
      <c r="B7864" s="87"/>
      <c r="C7864" s="87"/>
      <c r="R7864" s="89"/>
      <c r="S7864" s="89"/>
      <c r="T7864" s="89"/>
    </row>
    <row r="7865" spans="2:20" s="86" customFormat="1" ht="10.199999999999999">
      <c r="B7865" s="87"/>
      <c r="C7865" s="87"/>
      <c r="R7865" s="89"/>
      <c r="S7865" s="89"/>
      <c r="T7865" s="89"/>
    </row>
    <row r="7866" spans="2:20" s="86" customFormat="1" ht="10.199999999999999">
      <c r="B7866" s="87"/>
      <c r="C7866" s="87"/>
      <c r="R7866" s="89"/>
      <c r="S7866" s="89"/>
      <c r="T7866" s="89"/>
    </row>
    <row r="7867" spans="2:20" s="86" customFormat="1" ht="10.199999999999999">
      <c r="B7867" s="87"/>
      <c r="C7867" s="87"/>
      <c r="R7867" s="89"/>
      <c r="S7867" s="89"/>
      <c r="T7867" s="89"/>
    </row>
    <row r="7868" spans="2:20" s="86" customFormat="1" ht="10.199999999999999">
      <c r="B7868" s="87"/>
      <c r="C7868" s="87"/>
      <c r="R7868" s="89"/>
      <c r="S7868" s="89"/>
      <c r="T7868" s="89"/>
    </row>
    <row r="7869" spans="2:20" s="86" customFormat="1" ht="10.199999999999999">
      <c r="B7869" s="87"/>
      <c r="C7869" s="87"/>
      <c r="R7869" s="89"/>
      <c r="S7869" s="89"/>
      <c r="T7869" s="89"/>
    </row>
    <row r="7870" spans="2:20" s="86" customFormat="1" ht="10.199999999999999">
      <c r="B7870" s="87"/>
      <c r="C7870" s="87"/>
      <c r="R7870" s="89"/>
      <c r="S7870" s="89"/>
      <c r="T7870" s="89"/>
    </row>
    <row r="7871" spans="2:20" s="86" customFormat="1" ht="10.199999999999999">
      <c r="B7871" s="87"/>
      <c r="C7871" s="87"/>
      <c r="R7871" s="89"/>
      <c r="S7871" s="89"/>
      <c r="T7871" s="89"/>
    </row>
    <row r="7872" spans="2:20" s="86" customFormat="1" ht="10.199999999999999">
      <c r="B7872" s="87"/>
      <c r="C7872" s="87"/>
      <c r="R7872" s="89"/>
      <c r="S7872" s="89"/>
      <c r="T7872" s="89"/>
    </row>
    <row r="7873" spans="2:20" s="86" customFormat="1" ht="10.199999999999999">
      <c r="B7873" s="87"/>
      <c r="C7873" s="87"/>
      <c r="R7873" s="89"/>
      <c r="S7873" s="89"/>
      <c r="T7873" s="89"/>
    </row>
    <row r="7874" spans="2:20" s="86" customFormat="1" ht="10.199999999999999">
      <c r="B7874" s="87"/>
      <c r="C7874" s="87"/>
      <c r="R7874" s="89"/>
      <c r="S7874" s="89"/>
      <c r="T7874" s="89"/>
    </row>
    <row r="7875" spans="2:20" s="86" customFormat="1" ht="10.199999999999999">
      <c r="B7875" s="87"/>
      <c r="C7875" s="87"/>
      <c r="R7875" s="89"/>
      <c r="S7875" s="89"/>
      <c r="T7875" s="89"/>
    </row>
    <row r="7876" spans="2:20" s="86" customFormat="1" ht="10.199999999999999">
      <c r="B7876" s="87"/>
      <c r="C7876" s="87"/>
      <c r="R7876" s="89"/>
      <c r="S7876" s="89"/>
      <c r="T7876" s="89"/>
    </row>
    <row r="7877" spans="2:20" s="86" customFormat="1" ht="10.199999999999999">
      <c r="B7877" s="87"/>
      <c r="C7877" s="87"/>
      <c r="R7877" s="89"/>
      <c r="S7877" s="89"/>
      <c r="T7877" s="89"/>
    </row>
    <row r="7878" spans="2:20" s="86" customFormat="1" ht="10.199999999999999">
      <c r="B7878" s="87"/>
      <c r="C7878" s="87"/>
      <c r="R7878" s="89"/>
      <c r="S7878" s="89"/>
      <c r="T7878" s="89"/>
    </row>
    <row r="7879" spans="2:20" s="86" customFormat="1" ht="10.199999999999999">
      <c r="B7879" s="87"/>
      <c r="C7879" s="87"/>
      <c r="R7879" s="89"/>
      <c r="S7879" s="89"/>
      <c r="T7879" s="89"/>
    </row>
    <row r="7880" spans="2:20" s="86" customFormat="1" ht="10.199999999999999">
      <c r="B7880" s="87"/>
      <c r="C7880" s="87"/>
      <c r="R7880" s="89"/>
      <c r="S7880" s="89"/>
      <c r="T7880" s="89"/>
    </row>
    <row r="7881" spans="2:20" s="86" customFormat="1" ht="10.199999999999999">
      <c r="B7881" s="87"/>
      <c r="C7881" s="87"/>
      <c r="R7881" s="89"/>
      <c r="S7881" s="89"/>
      <c r="T7881" s="89"/>
    </row>
    <row r="7882" spans="2:20" s="86" customFormat="1" ht="10.199999999999999">
      <c r="B7882" s="87"/>
      <c r="C7882" s="87"/>
      <c r="R7882" s="89"/>
      <c r="S7882" s="89"/>
      <c r="T7882" s="89"/>
    </row>
    <row r="7883" spans="2:20" s="86" customFormat="1" ht="10.199999999999999">
      <c r="B7883" s="87"/>
      <c r="C7883" s="87"/>
      <c r="R7883" s="89"/>
      <c r="S7883" s="89"/>
      <c r="T7883" s="89"/>
    </row>
    <row r="7884" spans="2:20" s="86" customFormat="1" ht="10.199999999999999">
      <c r="B7884" s="87"/>
      <c r="C7884" s="87"/>
      <c r="R7884" s="89"/>
      <c r="S7884" s="89"/>
      <c r="T7884" s="89"/>
    </row>
    <row r="7885" spans="2:20" s="86" customFormat="1" ht="10.199999999999999">
      <c r="B7885" s="87"/>
      <c r="C7885" s="87"/>
      <c r="R7885" s="89"/>
      <c r="S7885" s="89"/>
      <c r="T7885" s="89"/>
    </row>
    <row r="7886" spans="2:20" s="86" customFormat="1" ht="10.199999999999999">
      <c r="B7886" s="87"/>
      <c r="C7886" s="87"/>
      <c r="R7886" s="89"/>
      <c r="S7886" s="89"/>
      <c r="T7886" s="89"/>
    </row>
    <row r="7887" spans="2:20" s="86" customFormat="1" ht="10.199999999999999">
      <c r="B7887" s="87"/>
      <c r="C7887" s="87"/>
      <c r="R7887" s="89"/>
      <c r="S7887" s="89"/>
      <c r="T7887" s="89"/>
    </row>
    <row r="7888" spans="2:20" s="86" customFormat="1" ht="10.199999999999999">
      <c r="B7888" s="87"/>
      <c r="C7888" s="87"/>
      <c r="R7888" s="89"/>
      <c r="S7888" s="89"/>
      <c r="T7888" s="89"/>
    </row>
    <row r="7889" spans="2:20" s="86" customFormat="1" ht="10.199999999999999">
      <c r="B7889" s="87"/>
      <c r="C7889" s="87"/>
      <c r="R7889" s="89"/>
      <c r="S7889" s="89"/>
      <c r="T7889" s="89"/>
    </row>
    <row r="7890" spans="2:20" s="86" customFormat="1" ht="10.199999999999999">
      <c r="B7890" s="87"/>
      <c r="C7890" s="87"/>
      <c r="R7890" s="89"/>
      <c r="S7890" s="89"/>
      <c r="T7890" s="89"/>
    </row>
    <row r="7891" spans="2:20" s="86" customFormat="1" ht="10.199999999999999">
      <c r="B7891" s="87"/>
      <c r="C7891" s="87"/>
      <c r="R7891" s="89"/>
      <c r="S7891" s="89"/>
      <c r="T7891" s="89"/>
    </row>
    <row r="7892" spans="2:20" s="86" customFormat="1" ht="10.199999999999999">
      <c r="B7892" s="87"/>
      <c r="C7892" s="87"/>
      <c r="R7892" s="89"/>
      <c r="S7892" s="89"/>
      <c r="T7892" s="89"/>
    </row>
    <row r="7893" spans="2:20" s="86" customFormat="1" ht="10.199999999999999">
      <c r="B7893" s="87"/>
      <c r="C7893" s="87"/>
      <c r="R7893" s="89"/>
      <c r="S7893" s="89"/>
      <c r="T7893" s="89"/>
    </row>
    <row r="7894" spans="2:20" s="86" customFormat="1" ht="10.199999999999999">
      <c r="B7894" s="87"/>
      <c r="C7894" s="87"/>
      <c r="R7894" s="89"/>
      <c r="S7894" s="89"/>
      <c r="T7894" s="89"/>
    </row>
    <row r="7895" spans="2:20" s="86" customFormat="1" ht="10.199999999999999">
      <c r="B7895" s="87"/>
      <c r="C7895" s="87"/>
      <c r="R7895" s="89"/>
      <c r="S7895" s="89"/>
      <c r="T7895" s="89"/>
    </row>
    <row r="7896" spans="2:20" s="86" customFormat="1" ht="10.199999999999999">
      <c r="B7896" s="87"/>
      <c r="C7896" s="87"/>
      <c r="R7896" s="89"/>
      <c r="S7896" s="89"/>
      <c r="T7896" s="89"/>
    </row>
    <row r="7897" spans="2:20" s="86" customFormat="1" ht="10.199999999999999">
      <c r="B7897" s="87"/>
      <c r="C7897" s="87"/>
      <c r="R7897" s="89"/>
      <c r="S7897" s="89"/>
      <c r="T7897" s="89"/>
    </row>
    <row r="7898" spans="2:20" s="86" customFormat="1" ht="10.199999999999999">
      <c r="B7898" s="87"/>
      <c r="C7898" s="87"/>
      <c r="R7898" s="89"/>
      <c r="S7898" s="89"/>
      <c r="T7898" s="89"/>
    </row>
    <row r="7899" spans="2:20" s="86" customFormat="1" ht="10.199999999999999">
      <c r="B7899" s="87"/>
      <c r="C7899" s="87"/>
      <c r="R7899" s="89"/>
      <c r="S7899" s="89"/>
      <c r="T7899" s="89"/>
    </row>
    <row r="7900" spans="2:20" s="86" customFormat="1" ht="10.199999999999999">
      <c r="B7900" s="87"/>
      <c r="C7900" s="87"/>
      <c r="R7900" s="89"/>
      <c r="S7900" s="89"/>
      <c r="T7900" s="89"/>
    </row>
    <row r="7901" spans="2:20" s="86" customFormat="1" ht="10.199999999999999">
      <c r="B7901" s="87"/>
      <c r="C7901" s="87"/>
      <c r="R7901" s="89"/>
      <c r="S7901" s="89"/>
      <c r="T7901" s="89"/>
    </row>
    <row r="7902" spans="2:20" s="86" customFormat="1" ht="10.199999999999999">
      <c r="B7902" s="87"/>
      <c r="C7902" s="87"/>
      <c r="R7902" s="89"/>
      <c r="S7902" s="89"/>
      <c r="T7902" s="89"/>
    </row>
    <row r="7903" spans="2:20" s="86" customFormat="1" ht="10.199999999999999">
      <c r="B7903" s="87"/>
      <c r="C7903" s="87"/>
      <c r="R7903" s="89"/>
      <c r="S7903" s="89"/>
      <c r="T7903" s="89"/>
    </row>
    <row r="7904" spans="2:20" s="86" customFormat="1" ht="10.199999999999999">
      <c r="B7904" s="87"/>
      <c r="C7904" s="87"/>
      <c r="R7904" s="89"/>
      <c r="S7904" s="89"/>
      <c r="T7904" s="89"/>
    </row>
    <row r="7905" spans="2:20" s="86" customFormat="1" ht="10.199999999999999">
      <c r="B7905" s="87"/>
      <c r="C7905" s="87"/>
      <c r="R7905" s="89"/>
      <c r="S7905" s="89"/>
      <c r="T7905" s="89"/>
    </row>
    <row r="7906" spans="2:20" s="86" customFormat="1" ht="10.199999999999999">
      <c r="B7906" s="87"/>
      <c r="C7906" s="87"/>
      <c r="R7906" s="89"/>
      <c r="S7906" s="89"/>
      <c r="T7906" s="89"/>
    </row>
    <row r="7907" spans="2:20" s="86" customFormat="1" ht="10.199999999999999">
      <c r="B7907" s="87"/>
      <c r="C7907" s="87"/>
      <c r="R7907" s="89"/>
      <c r="S7907" s="89"/>
      <c r="T7907" s="89"/>
    </row>
    <row r="7908" spans="2:20" s="86" customFormat="1" ht="10.199999999999999">
      <c r="B7908" s="87"/>
      <c r="C7908" s="87"/>
      <c r="R7908" s="89"/>
      <c r="S7908" s="89"/>
      <c r="T7908" s="89"/>
    </row>
    <row r="7909" spans="2:20" s="86" customFormat="1" ht="10.199999999999999">
      <c r="B7909" s="87"/>
      <c r="C7909" s="87"/>
      <c r="R7909" s="89"/>
      <c r="S7909" s="89"/>
      <c r="T7909" s="89"/>
    </row>
    <row r="7910" spans="2:20" s="86" customFormat="1" ht="10.199999999999999">
      <c r="B7910" s="87"/>
      <c r="C7910" s="87"/>
      <c r="R7910" s="89"/>
      <c r="S7910" s="89"/>
      <c r="T7910" s="89"/>
    </row>
    <row r="7911" spans="2:20" s="86" customFormat="1" ht="10.199999999999999">
      <c r="B7911" s="87"/>
      <c r="C7911" s="87"/>
      <c r="R7911" s="89"/>
      <c r="S7911" s="89"/>
      <c r="T7911" s="89"/>
    </row>
    <row r="7912" spans="2:20" s="86" customFormat="1" ht="10.199999999999999">
      <c r="B7912" s="87"/>
      <c r="C7912" s="87"/>
      <c r="R7912" s="89"/>
      <c r="S7912" s="89"/>
      <c r="T7912" s="89"/>
    </row>
    <row r="7913" spans="2:20" s="86" customFormat="1" ht="10.199999999999999">
      <c r="B7913" s="87"/>
      <c r="C7913" s="87"/>
      <c r="R7913" s="89"/>
      <c r="S7913" s="89"/>
      <c r="T7913" s="89"/>
    </row>
    <row r="7914" spans="2:20" s="86" customFormat="1" ht="10.199999999999999">
      <c r="B7914" s="87"/>
      <c r="C7914" s="87"/>
      <c r="R7914" s="89"/>
      <c r="S7914" s="89"/>
      <c r="T7914" s="89"/>
    </row>
    <row r="7915" spans="2:20" s="86" customFormat="1" ht="10.199999999999999">
      <c r="B7915" s="87"/>
      <c r="C7915" s="87"/>
      <c r="R7915" s="89"/>
      <c r="S7915" s="89"/>
      <c r="T7915" s="89"/>
    </row>
    <row r="7916" spans="2:20" s="86" customFormat="1" ht="10.199999999999999">
      <c r="B7916" s="87"/>
      <c r="C7916" s="87"/>
      <c r="R7916" s="89"/>
      <c r="S7916" s="89"/>
      <c r="T7916" s="89"/>
    </row>
    <row r="7917" spans="2:20" s="86" customFormat="1" ht="10.199999999999999">
      <c r="B7917" s="87"/>
      <c r="C7917" s="87"/>
      <c r="R7917" s="89"/>
      <c r="S7917" s="89"/>
      <c r="T7917" s="89"/>
    </row>
    <row r="7918" spans="2:20" s="86" customFormat="1" ht="10.199999999999999">
      <c r="B7918" s="87"/>
      <c r="C7918" s="87"/>
      <c r="R7918" s="89"/>
      <c r="S7918" s="89"/>
      <c r="T7918" s="89"/>
    </row>
    <row r="7919" spans="2:20" s="86" customFormat="1" ht="10.199999999999999">
      <c r="B7919" s="87"/>
      <c r="C7919" s="87"/>
      <c r="R7919" s="89"/>
      <c r="S7919" s="89"/>
      <c r="T7919" s="89"/>
    </row>
    <row r="7920" spans="2:20" s="86" customFormat="1" ht="10.199999999999999">
      <c r="B7920" s="87"/>
      <c r="C7920" s="87"/>
      <c r="R7920" s="89"/>
      <c r="S7920" s="89"/>
      <c r="T7920" s="89"/>
    </row>
    <row r="7921" spans="2:20" s="86" customFormat="1" ht="10.199999999999999">
      <c r="B7921" s="87"/>
      <c r="C7921" s="87"/>
      <c r="R7921" s="89"/>
      <c r="S7921" s="89"/>
      <c r="T7921" s="89"/>
    </row>
    <row r="7922" spans="2:20" s="86" customFormat="1" ht="10.199999999999999">
      <c r="B7922" s="87"/>
      <c r="C7922" s="87"/>
      <c r="R7922" s="89"/>
      <c r="S7922" s="89"/>
      <c r="T7922" s="89"/>
    </row>
    <row r="7923" spans="2:20" s="86" customFormat="1" ht="10.199999999999999">
      <c r="B7923" s="87"/>
      <c r="C7923" s="87"/>
      <c r="R7923" s="89"/>
      <c r="S7923" s="89"/>
      <c r="T7923" s="89"/>
    </row>
    <row r="7924" spans="2:20" s="86" customFormat="1" ht="10.199999999999999">
      <c r="B7924" s="87"/>
      <c r="C7924" s="87"/>
      <c r="R7924" s="89"/>
      <c r="S7924" s="89"/>
      <c r="T7924" s="89"/>
    </row>
    <row r="7925" spans="2:20" s="86" customFormat="1" ht="10.199999999999999">
      <c r="B7925" s="87"/>
      <c r="C7925" s="87"/>
      <c r="R7925" s="89"/>
      <c r="S7925" s="89"/>
      <c r="T7925" s="89"/>
    </row>
    <row r="7926" spans="2:20" s="86" customFormat="1" ht="10.199999999999999">
      <c r="B7926" s="87"/>
      <c r="C7926" s="87"/>
      <c r="R7926" s="89"/>
      <c r="S7926" s="89"/>
      <c r="T7926" s="89"/>
    </row>
    <row r="7927" spans="2:20" s="86" customFormat="1" ht="10.199999999999999">
      <c r="B7927" s="87"/>
      <c r="C7927" s="87"/>
      <c r="R7927" s="89"/>
      <c r="S7927" s="89"/>
      <c r="T7927" s="89"/>
    </row>
    <row r="7928" spans="2:20" s="86" customFormat="1" ht="10.199999999999999">
      <c r="B7928" s="87"/>
      <c r="C7928" s="87"/>
      <c r="R7928" s="89"/>
      <c r="S7928" s="89"/>
      <c r="T7928" s="89"/>
    </row>
    <row r="7929" spans="2:20" s="86" customFormat="1" ht="10.199999999999999">
      <c r="B7929" s="87"/>
      <c r="C7929" s="87"/>
      <c r="R7929" s="89"/>
      <c r="S7929" s="89"/>
      <c r="T7929" s="89"/>
    </row>
    <row r="7930" spans="2:20" s="86" customFormat="1" ht="10.199999999999999">
      <c r="B7930" s="87"/>
      <c r="C7930" s="87"/>
      <c r="R7930" s="89"/>
      <c r="S7930" s="89"/>
      <c r="T7930" s="89"/>
    </row>
    <row r="7931" spans="2:20" s="86" customFormat="1" ht="10.199999999999999">
      <c r="B7931" s="87"/>
      <c r="C7931" s="87"/>
      <c r="R7931" s="89"/>
      <c r="S7931" s="89"/>
      <c r="T7931" s="89"/>
    </row>
    <row r="7932" spans="2:20" s="86" customFormat="1" ht="10.199999999999999">
      <c r="B7932" s="87"/>
      <c r="C7932" s="87"/>
      <c r="R7932" s="89"/>
      <c r="S7932" s="89"/>
      <c r="T7932" s="89"/>
    </row>
    <row r="7933" spans="2:20" s="86" customFormat="1" ht="10.199999999999999">
      <c r="B7933" s="87"/>
      <c r="C7933" s="87"/>
      <c r="R7933" s="89"/>
      <c r="S7933" s="89"/>
      <c r="T7933" s="89"/>
    </row>
    <row r="7934" spans="2:20" s="86" customFormat="1" ht="10.199999999999999">
      <c r="B7934" s="87"/>
      <c r="C7934" s="87"/>
      <c r="R7934" s="89"/>
      <c r="S7934" s="89"/>
      <c r="T7934" s="89"/>
    </row>
    <row r="7935" spans="2:20" s="86" customFormat="1" ht="10.199999999999999">
      <c r="B7935" s="87"/>
      <c r="C7935" s="87"/>
      <c r="R7935" s="89"/>
      <c r="S7935" s="89"/>
      <c r="T7935" s="89"/>
    </row>
    <row r="7936" spans="2:20" s="86" customFormat="1" ht="10.199999999999999">
      <c r="B7936" s="87"/>
      <c r="C7936" s="87"/>
      <c r="R7936" s="89"/>
      <c r="S7936" s="89"/>
      <c r="T7936" s="89"/>
    </row>
    <row r="7937" spans="2:20" s="86" customFormat="1" ht="10.199999999999999">
      <c r="B7937" s="87"/>
      <c r="C7937" s="87"/>
      <c r="R7937" s="89"/>
      <c r="S7937" s="89"/>
      <c r="T7937" s="89"/>
    </row>
    <row r="7938" spans="2:20" s="86" customFormat="1" ht="10.199999999999999">
      <c r="B7938" s="87"/>
      <c r="C7938" s="87"/>
      <c r="R7938" s="89"/>
      <c r="S7938" s="89"/>
      <c r="T7938" s="89"/>
    </row>
    <row r="7939" spans="2:20" s="86" customFormat="1" ht="10.199999999999999">
      <c r="B7939" s="87"/>
      <c r="C7939" s="87"/>
      <c r="R7939" s="89"/>
      <c r="S7939" s="89"/>
      <c r="T7939" s="89"/>
    </row>
    <row r="7940" spans="2:20" s="86" customFormat="1" ht="10.199999999999999">
      <c r="B7940" s="87"/>
      <c r="C7940" s="87"/>
      <c r="R7940" s="89"/>
      <c r="S7940" s="89"/>
      <c r="T7940" s="89"/>
    </row>
    <row r="7941" spans="2:20" s="86" customFormat="1" ht="10.199999999999999">
      <c r="B7941" s="87"/>
      <c r="C7941" s="87"/>
      <c r="R7941" s="89"/>
      <c r="S7941" s="89"/>
      <c r="T7941" s="89"/>
    </row>
    <row r="7942" spans="2:20" s="86" customFormat="1" ht="10.199999999999999">
      <c r="B7942" s="87"/>
      <c r="C7942" s="87"/>
      <c r="R7942" s="89"/>
      <c r="S7942" s="89"/>
      <c r="T7942" s="89"/>
    </row>
    <row r="7943" spans="2:20" s="86" customFormat="1" ht="10.199999999999999">
      <c r="B7943" s="87"/>
      <c r="C7943" s="87"/>
      <c r="R7943" s="89"/>
      <c r="S7943" s="89"/>
      <c r="T7943" s="89"/>
    </row>
    <row r="7944" spans="2:20" s="86" customFormat="1" ht="10.199999999999999">
      <c r="B7944" s="87"/>
      <c r="C7944" s="87"/>
      <c r="R7944" s="89"/>
      <c r="S7944" s="89"/>
      <c r="T7944" s="89"/>
    </row>
    <row r="7945" spans="2:20" s="86" customFormat="1" ht="10.199999999999999">
      <c r="B7945" s="87"/>
      <c r="C7945" s="87"/>
      <c r="R7945" s="89"/>
      <c r="S7945" s="89"/>
      <c r="T7945" s="89"/>
    </row>
    <row r="7946" spans="2:20" s="86" customFormat="1" ht="10.199999999999999">
      <c r="B7946" s="87"/>
      <c r="C7946" s="87"/>
      <c r="R7946" s="89"/>
      <c r="S7946" s="89"/>
      <c r="T7946" s="89"/>
    </row>
    <row r="7947" spans="2:20" s="86" customFormat="1" ht="10.199999999999999">
      <c r="B7947" s="87"/>
      <c r="C7947" s="87"/>
      <c r="R7947" s="89"/>
      <c r="S7947" s="89"/>
      <c r="T7947" s="89"/>
    </row>
    <row r="7948" spans="2:20" s="86" customFormat="1" ht="10.199999999999999">
      <c r="B7948" s="87"/>
      <c r="C7948" s="87"/>
      <c r="R7948" s="89"/>
      <c r="S7948" s="89"/>
      <c r="T7948" s="89"/>
    </row>
    <row r="7949" spans="2:20" s="86" customFormat="1" ht="10.199999999999999">
      <c r="B7949" s="87"/>
      <c r="C7949" s="87"/>
      <c r="R7949" s="89"/>
      <c r="S7949" s="89"/>
      <c r="T7949" s="89"/>
    </row>
    <row r="7950" spans="2:20" s="86" customFormat="1" ht="10.199999999999999">
      <c r="B7950" s="87"/>
      <c r="C7950" s="87"/>
      <c r="R7950" s="89"/>
      <c r="S7950" s="89"/>
      <c r="T7950" s="89"/>
    </row>
    <row r="7951" spans="2:20" s="86" customFormat="1" ht="10.199999999999999">
      <c r="B7951" s="87"/>
      <c r="C7951" s="87"/>
      <c r="R7951" s="89"/>
      <c r="S7951" s="89"/>
      <c r="T7951" s="89"/>
    </row>
    <row r="7952" spans="2:20" s="86" customFormat="1" ht="10.199999999999999">
      <c r="B7952" s="87"/>
      <c r="C7952" s="87"/>
      <c r="R7952" s="89"/>
      <c r="S7952" s="89"/>
      <c r="T7952" s="89"/>
    </row>
    <row r="7953" spans="2:20" s="86" customFormat="1" ht="10.199999999999999">
      <c r="B7953" s="87"/>
      <c r="C7953" s="87"/>
      <c r="R7953" s="89"/>
      <c r="S7953" s="89"/>
      <c r="T7953" s="89"/>
    </row>
    <row r="7954" spans="2:20" s="86" customFormat="1" ht="10.199999999999999">
      <c r="B7954" s="87"/>
      <c r="C7954" s="87"/>
      <c r="R7954" s="89"/>
      <c r="S7954" s="89"/>
      <c r="T7954" s="89"/>
    </row>
    <row r="7955" spans="2:20" s="86" customFormat="1" ht="10.199999999999999">
      <c r="B7955" s="87"/>
      <c r="C7955" s="87"/>
      <c r="R7955" s="89"/>
      <c r="S7955" s="89"/>
      <c r="T7955" s="89"/>
    </row>
    <row r="7956" spans="2:20" s="86" customFormat="1" ht="10.199999999999999">
      <c r="B7956" s="87"/>
      <c r="C7956" s="87"/>
      <c r="R7956" s="89"/>
      <c r="S7956" s="89"/>
      <c r="T7956" s="89"/>
    </row>
    <row r="7957" spans="2:20" s="86" customFormat="1" ht="10.199999999999999">
      <c r="B7957" s="87"/>
      <c r="C7957" s="87"/>
      <c r="R7957" s="89"/>
      <c r="S7957" s="89"/>
      <c r="T7957" s="89"/>
    </row>
    <row r="7958" spans="2:20" s="86" customFormat="1" ht="10.199999999999999">
      <c r="B7958" s="87"/>
      <c r="C7958" s="87"/>
      <c r="R7958" s="89"/>
      <c r="S7958" s="89"/>
      <c r="T7958" s="89"/>
    </row>
    <row r="7959" spans="2:20" s="86" customFormat="1" ht="10.199999999999999">
      <c r="B7959" s="87"/>
      <c r="C7959" s="87"/>
      <c r="R7959" s="89"/>
      <c r="S7959" s="89"/>
      <c r="T7959" s="89"/>
    </row>
    <row r="7960" spans="2:20" s="86" customFormat="1" ht="10.199999999999999">
      <c r="B7960" s="87"/>
      <c r="C7960" s="87"/>
      <c r="R7960" s="89"/>
      <c r="S7960" s="89"/>
      <c r="T7960" s="89"/>
    </row>
    <row r="7961" spans="2:20" s="86" customFormat="1" ht="10.199999999999999">
      <c r="B7961" s="87"/>
      <c r="C7961" s="87"/>
      <c r="R7961" s="89"/>
      <c r="S7961" s="89"/>
      <c r="T7961" s="89"/>
    </row>
    <row r="7962" spans="2:20" s="86" customFormat="1" ht="10.199999999999999">
      <c r="B7962" s="87"/>
      <c r="C7962" s="87"/>
      <c r="R7962" s="89"/>
      <c r="S7962" s="89"/>
      <c r="T7962" s="89"/>
    </row>
    <row r="7963" spans="2:20" s="86" customFormat="1" ht="10.199999999999999">
      <c r="B7963" s="87"/>
      <c r="C7963" s="87"/>
      <c r="R7963" s="89"/>
      <c r="S7963" s="89"/>
      <c r="T7963" s="89"/>
    </row>
    <row r="7964" spans="2:20" s="86" customFormat="1" ht="10.199999999999999">
      <c r="B7964" s="87"/>
      <c r="C7964" s="87"/>
      <c r="R7964" s="89"/>
      <c r="S7964" s="89"/>
      <c r="T7964" s="89"/>
    </row>
    <row r="7965" spans="2:20" s="86" customFormat="1" ht="10.199999999999999">
      <c r="B7965" s="87"/>
      <c r="C7965" s="87"/>
      <c r="R7965" s="89"/>
      <c r="S7965" s="89"/>
      <c r="T7965" s="89"/>
    </row>
    <row r="7966" spans="2:20" s="86" customFormat="1" ht="10.199999999999999">
      <c r="B7966" s="87"/>
      <c r="C7966" s="87"/>
      <c r="R7966" s="89"/>
      <c r="S7966" s="89"/>
      <c r="T7966" s="89"/>
    </row>
    <row r="7967" spans="2:20" s="86" customFormat="1" ht="10.199999999999999">
      <c r="B7967" s="87"/>
      <c r="C7967" s="87"/>
      <c r="R7967" s="89"/>
      <c r="S7967" s="89"/>
      <c r="T7967" s="89"/>
    </row>
    <row r="7968" spans="2:20" s="86" customFormat="1" ht="10.199999999999999">
      <c r="B7968" s="87"/>
      <c r="C7968" s="87"/>
      <c r="R7968" s="89"/>
      <c r="S7968" s="89"/>
      <c r="T7968" s="89"/>
    </row>
    <row r="7969" spans="2:20" s="86" customFormat="1" ht="10.199999999999999">
      <c r="B7969" s="87"/>
      <c r="C7969" s="87"/>
      <c r="R7969" s="89"/>
      <c r="S7969" s="89"/>
      <c r="T7969" s="89"/>
    </row>
    <row r="7970" spans="2:20" s="86" customFormat="1" ht="10.199999999999999">
      <c r="B7970" s="87"/>
      <c r="C7970" s="87"/>
      <c r="R7970" s="89"/>
      <c r="S7970" s="89"/>
      <c r="T7970" s="89"/>
    </row>
    <row r="7971" spans="2:20" s="86" customFormat="1" ht="10.199999999999999">
      <c r="B7971" s="87"/>
      <c r="C7971" s="87"/>
      <c r="R7971" s="89"/>
      <c r="S7971" s="89"/>
      <c r="T7971" s="89"/>
    </row>
    <row r="7972" spans="2:20" s="86" customFormat="1" ht="10.199999999999999">
      <c r="B7972" s="87"/>
      <c r="C7972" s="87"/>
      <c r="R7972" s="89"/>
      <c r="S7972" s="89"/>
      <c r="T7972" s="89"/>
    </row>
    <row r="7973" spans="2:20" s="86" customFormat="1" ht="10.199999999999999">
      <c r="B7973" s="87"/>
      <c r="C7973" s="87"/>
      <c r="R7973" s="89"/>
      <c r="S7973" s="89"/>
      <c r="T7973" s="89"/>
    </row>
    <row r="7974" spans="2:20" s="86" customFormat="1" ht="10.199999999999999">
      <c r="B7974" s="87"/>
      <c r="C7974" s="87"/>
      <c r="R7974" s="89"/>
      <c r="S7974" s="89"/>
      <c r="T7974" s="89"/>
    </row>
    <row r="7975" spans="2:20" s="86" customFormat="1" ht="10.199999999999999">
      <c r="B7975" s="87"/>
      <c r="C7975" s="87"/>
      <c r="R7975" s="89"/>
      <c r="S7975" s="89"/>
      <c r="T7975" s="89"/>
    </row>
    <row r="7976" spans="2:20" s="86" customFormat="1" ht="10.199999999999999">
      <c r="B7976" s="87"/>
      <c r="C7976" s="87"/>
      <c r="R7976" s="89"/>
      <c r="S7976" s="89"/>
      <c r="T7976" s="89"/>
    </row>
    <row r="7977" spans="2:20" s="86" customFormat="1" ht="10.199999999999999">
      <c r="B7977" s="87"/>
      <c r="C7977" s="87"/>
      <c r="R7977" s="89"/>
      <c r="S7977" s="89"/>
      <c r="T7977" s="89"/>
    </row>
    <row r="7978" spans="2:20" s="86" customFormat="1" ht="10.199999999999999">
      <c r="B7978" s="87"/>
      <c r="C7978" s="87"/>
      <c r="R7978" s="89"/>
      <c r="S7978" s="89"/>
      <c r="T7978" s="89"/>
    </row>
    <row r="7979" spans="2:20" s="86" customFormat="1" ht="10.199999999999999">
      <c r="B7979" s="87"/>
      <c r="C7979" s="87"/>
      <c r="R7979" s="89"/>
      <c r="S7979" s="89"/>
      <c r="T7979" s="89"/>
    </row>
    <row r="7980" spans="2:20" s="86" customFormat="1" ht="10.199999999999999">
      <c r="B7980" s="87"/>
      <c r="C7980" s="87"/>
      <c r="R7980" s="89"/>
      <c r="S7980" s="89"/>
      <c r="T7980" s="89"/>
    </row>
    <row r="7981" spans="2:20" s="86" customFormat="1" ht="10.199999999999999">
      <c r="B7981" s="87"/>
      <c r="C7981" s="87"/>
      <c r="R7981" s="89"/>
      <c r="S7981" s="89"/>
      <c r="T7981" s="89"/>
    </row>
    <row r="7982" spans="2:20" s="86" customFormat="1" ht="10.199999999999999">
      <c r="B7982" s="87"/>
      <c r="C7982" s="87"/>
      <c r="R7982" s="89"/>
      <c r="S7982" s="89"/>
      <c r="T7982" s="89"/>
    </row>
    <row r="7983" spans="2:20" s="86" customFormat="1" ht="10.199999999999999">
      <c r="B7983" s="87"/>
      <c r="C7983" s="87"/>
      <c r="R7983" s="89"/>
      <c r="S7983" s="89"/>
      <c r="T7983" s="89"/>
    </row>
    <row r="7984" spans="2:20" s="86" customFormat="1" ht="10.199999999999999">
      <c r="B7984" s="87"/>
      <c r="C7984" s="87"/>
      <c r="R7984" s="89"/>
      <c r="S7984" s="89"/>
      <c r="T7984" s="89"/>
    </row>
    <row r="7985" spans="2:20" s="86" customFormat="1" ht="10.199999999999999">
      <c r="B7985" s="87"/>
      <c r="C7985" s="87"/>
      <c r="R7985" s="89"/>
      <c r="S7985" s="89"/>
      <c r="T7985" s="89"/>
    </row>
    <row r="7986" spans="2:20" s="86" customFormat="1" ht="10.199999999999999">
      <c r="B7986" s="87"/>
      <c r="C7986" s="87"/>
      <c r="R7986" s="89"/>
      <c r="S7986" s="89"/>
      <c r="T7986" s="89"/>
    </row>
    <row r="7987" spans="2:20" s="86" customFormat="1" ht="10.199999999999999">
      <c r="B7987" s="87"/>
      <c r="C7987" s="87"/>
      <c r="R7987" s="89"/>
      <c r="S7987" s="89"/>
      <c r="T7987" s="89"/>
    </row>
    <row r="7988" spans="2:20" s="86" customFormat="1" ht="10.199999999999999">
      <c r="B7988" s="87"/>
      <c r="C7988" s="87"/>
      <c r="R7988" s="89"/>
      <c r="S7988" s="89"/>
      <c r="T7988" s="89"/>
    </row>
    <row r="7989" spans="2:20" s="86" customFormat="1" ht="10.199999999999999">
      <c r="B7989" s="87"/>
      <c r="C7989" s="87"/>
      <c r="R7989" s="89"/>
      <c r="S7989" s="89"/>
      <c r="T7989" s="89"/>
    </row>
    <row r="7990" spans="2:20" s="86" customFormat="1" ht="10.199999999999999">
      <c r="B7990" s="87"/>
      <c r="C7990" s="87"/>
      <c r="R7990" s="89"/>
      <c r="S7990" s="89"/>
      <c r="T7990" s="89"/>
    </row>
    <row r="7991" spans="2:20" s="86" customFormat="1" ht="10.199999999999999">
      <c r="B7991" s="87"/>
      <c r="C7991" s="87"/>
      <c r="R7991" s="89"/>
      <c r="S7991" s="89"/>
      <c r="T7991" s="89"/>
    </row>
    <row r="7992" spans="2:20" s="86" customFormat="1" ht="10.199999999999999">
      <c r="B7992" s="87"/>
      <c r="C7992" s="87"/>
      <c r="R7992" s="89"/>
      <c r="S7992" s="89"/>
      <c r="T7992" s="89"/>
    </row>
    <row r="7993" spans="2:20" s="86" customFormat="1" ht="10.199999999999999">
      <c r="B7993" s="87"/>
      <c r="C7993" s="87"/>
      <c r="R7993" s="89"/>
      <c r="S7993" s="89"/>
      <c r="T7993" s="89"/>
    </row>
    <row r="7994" spans="2:20" s="86" customFormat="1" ht="10.199999999999999">
      <c r="B7994" s="87"/>
      <c r="C7994" s="87"/>
      <c r="R7994" s="89"/>
      <c r="S7994" s="89"/>
      <c r="T7994" s="89"/>
    </row>
    <row r="7995" spans="2:20" s="86" customFormat="1" ht="10.199999999999999">
      <c r="B7995" s="87"/>
      <c r="C7995" s="87"/>
      <c r="R7995" s="89"/>
      <c r="S7995" s="89"/>
      <c r="T7995" s="89"/>
    </row>
    <row r="7996" spans="2:20" s="86" customFormat="1" ht="10.199999999999999">
      <c r="B7996" s="87"/>
      <c r="C7996" s="87"/>
      <c r="R7996" s="89"/>
      <c r="S7996" s="89"/>
      <c r="T7996" s="89"/>
    </row>
    <row r="7997" spans="2:20" s="86" customFormat="1" ht="10.199999999999999">
      <c r="B7997" s="87"/>
      <c r="C7997" s="87"/>
      <c r="R7997" s="89"/>
      <c r="S7997" s="89"/>
      <c r="T7997" s="89"/>
    </row>
    <row r="7998" spans="2:20" s="86" customFormat="1" ht="10.199999999999999">
      <c r="B7998" s="87"/>
      <c r="C7998" s="87"/>
      <c r="R7998" s="89"/>
      <c r="S7998" s="89"/>
      <c r="T7998" s="89"/>
    </row>
    <row r="7999" spans="2:20" s="86" customFormat="1" ht="10.199999999999999">
      <c r="B7999" s="87"/>
      <c r="C7999" s="87"/>
      <c r="R7999" s="89"/>
      <c r="S7999" s="89"/>
      <c r="T7999" s="89"/>
    </row>
    <row r="8000" spans="2:20" s="86" customFormat="1" ht="10.199999999999999">
      <c r="B8000" s="87"/>
      <c r="C8000" s="87"/>
      <c r="R8000" s="89"/>
      <c r="S8000" s="89"/>
      <c r="T8000" s="89"/>
    </row>
    <row r="8001" spans="2:20" s="86" customFormat="1" ht="10.199999999999999">
      <c r="B8001" s="87"/>
      <c r="C8001" s="87"/>
      <c r="R8001" s="89"/>
      <c r="S8001" s="89"/>
      <c r="T8001" s="89"/>
    </row>
    <row r="8002" spans="2:20" s="86" customFormat="1" ht="10.199999999999999">
      <c r="B8002" s="87"/>
      <c r="C8002" s="87"/>
      <c r="R8002" s="89"/>
      <c r="S8002" s="89"/>
      <c r="T8002" s="89"/>
    </row>
    <row r="8003" spans="2:20" s="86" customFormat="1" ht="10.199999999999999">
      <c r="B8003" s="87"/>
      <c r="C8003" s="87"/>
      <c r="R8003" s="89"/>
      <c r="S8003" s="89"/>
      <c r="T8003" s="89"/>
    </row>
    <row r="8004" spans="2:20" s="86" customFormat="1" ht="10.199999999999999">
      <c r="B8004" s="87"/>
      <c r="C8004" s="87"/>
      <c r="R8004" s="89"/>
      <c r="S8004" s="89"/>
      <c r="T8004" s="89"/>
    </row>
    <row r="8005" spans="2:20" s="86" customFormat="1" ht="10.199999999999999">
      <c r="B8005" s="87"/>
      <c r="C8005" s="87"/>
      <c r="R8005" s="89"/>
      <c r="S8005" s="89"/>
      <c r="T8005" s="89"/>
    </row>
    <row r="8006" spans="2:20" s="86" customFormat="1" ht="10.199999999999999">
      <c r="B8006" s="87"/>
      <c r="C8006" s="87"/>
      <c r="R8006" s="89"/>
      <c r="S8006" s="89"/>
      <c r="T8006" s="89"/>
    </row>
    <row r="8007" spans="2:20" s="86" customFormat="1" ht="10.199999999999999">
      <c r="B8007" s="87"/>
      <c r="C8007" s="87"/>
      <c r="R8007" s="89"/>
      <c r="S8007" s="89"/>
      <c r="T8007" s="89"/>
    </row>
    <row r="8008" spans="2:20" s="86" customFormat="1" ht="10.199999999999999">
      <c r="B8008" s="87"/>
      <c r="C8008" s="87"/>
      <c r="R8008" s="89"/>
      <c r="S8008" s="89"/>
      <c r="T8008" s="89"/>
    </row>
    <row r="8009" spans="2:20" s="86" customFormat="1" ht="10.199999999999999">
      <c r="B8009" s="87"/>
      <c r="C8009" s="87"/>
      <c r="R8009" s="89"/>
      <c r="S8009" s="89"/>
      <c r="T8009" s="89"/>
    </row>
    <row r="8010" spans="2:20" s="86" customFormat="1" ht="10.199999999999999">
      <c r="B8010" s="87"/>
      <c r="C8010" s="87"/>
      <c r="R8010" s="89"/>
      <c r="S8010" s="89"/>
      <c r="T8010" s="89"/>
    </row>
    <row r="8011" spans="2:20" s="86" customFormat="1" ht="10.199999999999999">
      <c r="B8011" s="87"/>
      <c r="C8011" s="87"/>
      <c r="R8011" s="89"/>
      <c r="S8011" s="89"/>
      <c r="T8011" s="89"/>
    </row>
    <row r="8012" spans="2:20" s="86" customFormat="1" ht="10.199999999999999">
      <c r="B8012" s="87"/>
      <c r="C8012" s="87"/>
      <c r="R8012" s="89"/>
      <c r="S8012" s="89"/>
      <c r="T8012" s="89"/>
    </row>
    <row r="8013" spans="2:20" s="86" customFormat="1" ht="10.199999999999999">
      <c r="B8013" s="87"/>
      <c r="C8013" s="87"/>
      <c r="R8013" s="89"/>
      <c r="S8013" s="89"/>
      <c r="T8013" s="89"/>
    </row>
    <row r="8014" spans="2:20" s="86" customFormat="1" ht="10.199999999999999">
      <c r="B8014" s="87"/>
      <c r="C8014" s="87"/>
      <c r="R8014" s="89"/>
      <c r="S8014" s="89"/>
      <c r="T8014" s="89"/>
    </row>
    <row r="8015" spans="2:20" s="86" customFormat="1" ht="10.199999999999999">
      <c r="B8015" s="87"/>
      <c r="C8015" s="87"/>
      <c r="R8015" s="89"/>
      <c r="S8015" s="89"/>
      <c r="T8015" s="89"/>
    </row>
    <row r="8016" spans="2:20" s="86" customFormat="1" ht="10.199999999999999">
      <c r="B8016" s="87"/>
      <c r="C8016" s="87"/>
      <c r="R8016" s="89"/>
      <c r="S8016" s="89"/>
      <c r="T8016" s="89"/>
    </row>
    <row r="8017" spans="2:20" s="86" customFormat="1" ht="10.199999999999999">
      <c r="B8017" s="87"/>
      <c r="C8017" s="87"/>
      <c r="R8017" s="89"/>
      <c r="S8017" s="89"/>
      <c r="T8017" s="89"/>
    </row>
    <row r="8018" spans="2:20" s="86" customFormat="1" ht="10.199999999999999">
      <c r="B8018" s="87"/>
      <c r="C8018" s="87"/>
      <c r="R8018" s="89"/>
      <c r="S8018" s="89"/>
      <c r="T8018" s="89"/>
    </row>
    <row r="8019" spans="2:20" s="86" customFormat="1" ht="10.199999999999999">
      <c r="B8019" s="87"/>
      <c r="C8019" s="87"/>
      <c r="R8019" s="89"/>
      <c r="S8019" s="89"/>
      <c r="T8019" s="89"/>
    </row>
    <row r="8020" spans="2:20" s="86" customFormat="1" ht="10.199999999999999">
      <c r="B8020" s="87"/>
      <c r="C8020" s="87"/>
      <c r="R8020" s="89"/>
      <c r="S8020" s="89"/>
      <c r="T8020" s="89"/>
    </row>
    <row r="8021" spans="2:20" s="86" customFormat="1" ht="10.199999999999999">
      <c r="B8021" s="87"/>
      <c r="C8021" s="87"/>
      <c r="R8021" s="89"/>
      <c r="S8021" s="89"/>
      <c r="T8021" s="89"/>
    </row>
    <row r="8022" spans="2:20" s="86" customFormat="1" ht="10.199999999999999">
      <c r="B8022" s="87"/>
      <c r="C8022" s="87"/>
      <c r="R8022" s="89"/>
      <c r="S8022" s="89"/>
      <c r="T8022" s="89"/>
    </row>
    <row r="8023" spans="2:20" s="86" customFormat="1" ht="10.199999999999999">
      <c r="B8023" s="87"/>
      <c r="C8023" s="87"/>
      <c r="R8023" s="89"/>
      <c r="S8023" s="89"/>
      <c r="T8023" s="89"/>
    </row>
    <row r="8024" spans="2:20" s="86" customFormat="1" ht="10.199999999999999">
      <c r="B8024" s="87"/>
      <c r="C8024" s="87"/>
      <c r="R8024" s="89"/>
      <c r="S8024" s="89"/>
      <c r="T8024" s="89"/>
    </row>
    <row r="8025" spans="2:20" s="86" customFormat="1" ht="10.199999999999999">
      <c r="B8025" s="87"/>
      <c r="C8025" s="87"/>
      <c r="R8025" s="89"/>
      <c r="S8025" s="89"/>
      <c r="T8025" s="89"/>
    </row>
    <row r="8026" spans="2:20" s="86" customFormat="1" ht="10.199999999999999">
      <c r="B8026" s="87"/>
      <c r="C8026" s="87"/>
      <c r="R8026" s="89"/>
      <c r="S8026" s="89"/>
      <c r="T8026" s="89"/>
    </row>
    <row r="8027" spans="2:20" s="86" customFormat="1" ht="10.199999999999999">
      <c r="B8027" s="87"/>
      <c r="C8027" s="87"/>
      <c r="R8027" s="89"/>
      <c r="S8027" s="89"/>
      <c r="T8027" s="89"/>
    </row>
    <row r="8028" spans="2:20" s="86" customFormat="1" ht="10.199999999999999">
      <c r="B8028" s="87"/>
      <c r="C8028" s="87"/>
      <c r="R8028" s="89"/>
      <c r="S8028" s="89"/>
      <c r="T8028" s="89"/>
    </row>
    <row r="8029" spans="2:20" s="86" customFormat="1" ht="10.199999999999999">
      <c r="B8029" s="87"/>
      <c r="C8029" s="87"/>
      <c r="R8029" s="89"/>
      <c r="S8029" s="89"/>
      <c r="T8029" s="89"/>
    </row>
    <row r="8030" spans="2:20" s="86" customFormat="1" ht="10.199999999999999">
      <c r="B8030" s="87"/>
      <c r="C8030" s="87"/>
      <c r="R8030" s="89"/>
      <c r="S8030" s="89"/>
      <c r="T8030" s="89"/>
    </row>
    <row r="8031" spans="2:20" s="86" customFormat="1" ht="10.199999999999999">
      <c r="B8031" s="87"/>
      <c r="C8031" s="87"/>
      <c r="R8031" s="89"/>
      <c r="S8031" s="89"/>
      <c r="T8031" s="89"/>
    </row>
    <row r="8032" spans="2:20" s="86" customFormat="1" ht="10.199999999999999">
      <c r="B8032" s="87"/>
      <c r="C8032" s="87"/>
      <c r="R8032" s="89"/>
      <c r="S8032" s="89"/>
      <c r="T8032" s="89"/>
    </row>
    <row r="8033" spans="2:20" s="86" customFormat="1" ht="10.199999999999999">
      <c r="B8033" s="87"/>
      <c r="C8033" s="87"/>
      <c r="R8033" s="89"/>
      <c r="S8033" s="89"/>
      <c r="T8033" s="89"/>
    </row>
    <row r="8034" spans="2:20" s="86" customFormat="1" ht="10.199999999999999">
      <c r="B8034" s="87"/>
      <c r="C8034" s="87"/>
      <c r="R8034" s="89"/>
      <c r="S8034" s="89"/>
      <c r="T8034" s="89"/>
    </row>
    <row r="8035" spans="2:20" s="86" customFormat="1" ht="10.199999999999999">
      <c r="B8035" s="87"/>
      <c r="C8035" s="87"/>
      <c r="R8035" s="89"/>
      <c r="S8035" s="89"/>
      <c r="T8035" s="89"/>
    </row>
    <row r="8036" spans="2:20" s="86" customFormat="1" ht="10.199999999999999">
      <c r="B8036" s="87"/>
      <c r="C8036" s="87"/>
      <c r="R8036" s="89"/>
      <c r="S8036" s="89"/>
      <c r="T8036" s="89"/>
    </row>
    <row r="8037" spans="2:20" s="86" customFormat="1" ht="10.199999999999999">
      <c r="B8037" s="87"/>
      <c r="C8037" s="87"/>
      <c r="R8037" s="89"/>
      <c r="S8037" s="89"/>
      <c r="T8037" s="89"/>
    </row>
    <row r="8038" spans="2:20" s="86" customFormat="1" ht="10.199999999999999">
      <c r="B8038" s="87"/>
      <c r="C8038" s="87"/>
      <c r="R8038" s="89"/>
      <c r="S8038" s="89"/>
      <c r="T8038" s="89"/>
    </row>
    <row r="8039" spans="2:20" s="86" customFormat="1" ht="10.199999999999999">
      <c r="B8039" s="87"/>
      <c r="C8039" s="87"/>
      <c r="R8039" s="89"/>
      <c r="S8039" s="89"/>
      <c r="T8039" s="89"/>
    </row>
    <row r="8040" spans="2:20" s="86" customFormat="1" ht="10.199999999999999">
      <c r="B8040" s="87"/>
      <c r="C8040" s="87"/>
      <c r="R8040" s="89"/>
      <c r="S8040" s="89"/>
      <c r="T8040" s="89"/>
    </row>
    <row r="8041" spans="2:20" s="86" customFormat="1" ht="10.199999999999999">
      <c r="B8041" s="87"/>
      <c r="C8041" s="87"/>
      <c r="R8041" s="89"/>
      <c r="S8041" s="89"/>
      <c r="T8041" s="89"/>
    </row>
    <row r="8042" spans="2:20" s="86" customFormat="1" ht="10.199999999999999">
      <c r="B8042" s="87"/>
      <c r="C8042" s="87"/>
      <c r="R8042" s="89"/>
      <c r="S8042" s="89"/>
      <c r="T8042" s="89"/>
    </row>
    <row r="8043" spans="2:20" s="86" customFormat="1" ht="10.199999999999999">
      <c r="B8043" s="87"/>
      <c r="C8043" s="87"/>
      <c r="R8043" s="89"/>
      <c r="S8043" s="89"/>
      <c r="T8043" s="89"/>
    </row>
    <row r="8044" spans="2:20" s="86" customFormat="1" ht="10.199999999999999">
      <c r="B8044" s="87"/>
      <c r="C8044" s="87"/>
      <c r="R8044" s="89"/>
      <c r="S8044" s="89"/>
      <c r="T8044" s="89"/>
    </row>
    <row r="8045" spans="2:20" s="86" customFormat="1" ht="10.199999999999999">
      <c r="B8045" s="87"/>
      <c r="C8045" s="87"/>
      <c r="R8045" s="89"/>
      <c r="S8045" s="89"/>
      <c r="T8045" s="89"/>
    </row>
    <row r="8046" spans="2:20" s="86" customFormat="1" ht="10.199999999999999">
      <c r="B8046" s="87"/>
      <c r="C8046" s="87"/>
      <c r="R8046" s="89"/>
      <c r="S8046" s="89"/>
      <c r="T8046" s="89"/>
    </row>
    <row r="8047" spans="2:20" s="86" customFormat="1" ht="10.199999999999999">
      <c r="B8047" s="87"/>
      <c r="C8047" s="87"/>
      <c r="R8047" s="89"/>
      <c r="S8047" s="89"/>
      <c r="T8047" s="89"/>
    </row>
    <row r="8048" spans="2:20" s="86" customFormat="1" ht="10.199999999999999">
      <c r="B8048" s="87"/>
      <c r="C8048" s="87"/>
      <c r="R8048" s="89"/>
      <c r="S8048" s="89"/>
      <c r="T8048" s="89"/>
    </row>
    <row r="8049" spans="2:20" s="86" customFormat="1" ht="10.199999999999999">
      <c r="B8049" s="87"/>
      <c r="C8049" s="87"/>
      <c r="R8049" s="89"/>
      <c r="S8049" s="89"/>
      <c r="T8049" s="89"/>
    </row>
    <row r="8050" spans="2:20" s="86" customFormat="1" ht="10.199999999999999">
      <c r="B8050" s="87"/>
      <c r="C8050" s="87"/>
      <c r="R8050" s="89"/>
      <c r="S8050" s="89"/>
      <c r="T8050" s="89"/>
    </row>
    <row r="8051" spans="2:20" s="86" customFormat="1" ht="10.199999999999999">
      <c r="B8051" s="87"/>
      <c r="C8051" s="87"/>
      <c r="R8051" s="89"/>
      <c r="S8051" s="89"/>
      <c r="T8051" s="89"/>
    </row>
    <row r="8052" spans="2:20" s="86" customFormat="1" ht="10.199999999999999">
      <c r="B8052" s="87"/>
      <c r="C8052" s="87"/>
      <c r="R8052" s="89"/>
      <c r="S8052" s="89"/>
      <c r="T8052" s="89"/>
    </row>
    <row r="8053" spans="2:20" s="86" customFormat="1" ht="10.199999999999999">
      <c r="B8053" s="87"/>
      <c r="C8053" s="87"/>
      <c r="R8053" s="89"/>
      <c r="S8053" s="89"/>
      <c r="T8053" s="89"/>
    </row>
    <row r="8054" spans="2:20" s="86" customFormat="1" ht="10.199999999999999">
      <c r="B8054" s="87"/>
      <c r="C8054" s="87"/>
      <c r="R8054" s="89"/>
      <c r="S8054" s="89"/>
      <c r="T8054" s="89"/>
    </row>
    <row r="8055" spans="2:20" s="86" customFormat="1" ht="10.199999999999999">
      <c r="B8055" s="87"/>
      <c r="C8055" s="87"/>
      <c r="R8055" s="89"/>
      <c r="S8055" s="89"/>
      <c r="T8055" s="89"/>
    </row>
    <row r="8056" spans="2:20" s="86" customFormat="1" ht="10.199999999999999">
      <c r="B8056" s="87"/>
      <c r="C8056" s="87"/>
      <c r="R8056" s="89"/>
      <c r="S8056" s="89"/>
      <c r="T8056" s="89"/>
    </row>
    <row r="8057" spans="2:20" s="86" customFormat="1" ht="10.199999999999999">
      <c r="B8057" s="87"/>
      <c r="C8057" s="87"/>
      <c r="R8057" s="89"/>
      <c r="S8057" s="89"/>
      <c r="T8057" s="89"/>
    </row>
    <row r="8058" spans="2:20" s="86" customFormat="1" ht="10.199999999999999">
      <c r="B8058" s="87"/>
      <c r="C8058" s="87"/>
      <c r="R8058" s="89"/>
      <c r="S8058" s="89"/>
      <c r="T8058" s="89"/>
    </row>
    <row r="8059" spans="2:20" s="86" customFormat="1" ht="10.199999999999999">
      <c r="B8059" s="87"/>
      <c r="C8059" s="87"/>
      <c r="R8059" s="89"/>
      <c r="S8059" s="89"/>
      <c r="T8059" s="89"/>
    </row>
    <row r="8060" spans="2:20" s="86" customFormat="1" ht="10.199999999999999">
      <c r="B8060" s="87"/>
      <c r="C8060" s="87"/>
      <c r="R8060" s="89"/>
      <c r="S8060" s="89"/>
      <c r="T8060" s="89"/>
    </row>
    <row r="8061" spans="2:20" s="86" customFormat="1" ht="10.199999999999999">
      <c r="B8061" s="87"/>
      <c r="C8061" s="87"/>
      <c r="R8061" s="89"/>
      <c r="S8061" s="89"/>
      <c r="T8061" s="89"/>
    </row>
    <row r="8062" spans="2:20" s="86" customFormat="1" ht="10.199999999999999">
      <c r="B8062" s="87"/>
      <c r="C8062" s="87"/>
      <c r="R8062" s="89"/>
      <c r="S8062" s="89"/>
      <c r="T8062" s="89"/>
    </row>
    <row r="8063" spans="2:20" s="86" customFormat="1" ht="10.199999999999999">
      <c r="B8063" s="87"/>
      <c r="C8063" s="87"/>
      <c r="R8063" s="89"/>
      <c r="S8063" s="89"/>
      <c r="T8063" s="89"/>
    </row>
    <row r="8064" spans="2:20" s="86" customFormat="1" ht="10.199999999999999">
      <c r="B8064" s="87"/>
      <c r="C8064" s="87"/>
      <c r="R8064" s="89"/>
      <c r="S8064" s="89"/>
      <c r="T8064" s="89"/>
    </row>
    <row r="8065" spans="2:20" s="86" customFormat="1" ht="10.199999999999999">
      <c r="B8065" s="87"/>
      <c r="C8065" s="87"/>
      <c r="R8065" s="89"/>
      <c r="S8065" s="89"/>
      <c r="T8065" s="89"/>
    </row>
    <row r="8066" spans="2:20" s="86" customFormat="1" ht="10.199999999999999">
      <c r="B8066" s="87"/>
      <c r="C8066" s="87"/>
      <c r="R8066" s="89"/>
      <c r="S8066" s="89"/>
      <c r="T8066" s="89"/>
    </row>
    <row r="8067" spans="2:20" s="86" customFormat="1" ht="10.199999999999999">
      <c r="B8067" s="87"/>
      <c r="C8067" s="87"/>
      <c r="R8067" s="89"/>
      <c r="S8067" s="89"/>
      <c r="T8067" s="89"/>
    </row>
    <row r="8068" spans="2:20" s="86" customFormat="1" ht="10.199999999999999">
      <c r="B8068" s="87"/>
      <c r="C8068" s="87"/>
      <c r="R8068" s="89"/>
      <c r="S8068" s="89"/>
      <c r="T8068" s="89"/>
    </row>
    <row r="8069" spans="2:20" s="86" customFormat="1" ht="10.199999999999999">
      <c r="B8069" s="87"/>
      <c r="C8069" s="87"/>
      <c r="R8069" s="89"/>
      <c r="S8069" s="89"/>
      <c r="T8069" s="89"/>
    </row>
    <row r="8070" spans="2:20" s="86" customFormat="1" ht="10.199999999999999">
      <c r="B8070" s="87"/>
      <c r="C8070" s="87"/>
      <c r="R8070" s="89"/>
      <c r="S8070" s="89"/>
      <c r="T8070" s="89"/>
    </row>
    <row r="8071" spans="2:20" s="86" customFormat="1" ht="10.199999999999999">
      <c r="B8071" s="87"/>
      <c r="C8071" s="87"/>
      <c r="R8071" s="89"/>
      <c r="S8071" s="89"/>
      <c r="T8071" s="89"/>
    </row>
    <row r="8072" spans="2:20" s="86" customFormat="1" ht="10.199999999999999">
      <c r="B8072" s="87"/>
      <c r="C8072" s="87"/>
      <c r="R8072" s="89"/>
      <c r="S8072" s="89"/>
      <c r="T8072" s="89"/>
    </row>
    <row r="8073" spans="2:20" s="86" customFormat="1" ht="10.199999999999999">
      <c r="B8073" s="87"/>
      <c r="C8073" s="87"/>
      <c r="R8073" s="89"/>
      <c r="S8073" s="89"/>
      <c r="T8073" s="89"/>
    </row>
    <row r="8074" spans="2:20" s="86" customFormat="1" ht="10.199999999999999">
      <c r="B8074" s="87"/>
      <c r="C8074" s="87"/>
      <c r="R8074" s="89"/>
      <c r="S8074" s="89"/>
      <c r="T8074" s="89"/>
    </row>
    <row r="8075" spans="2:20" s="86" customFormat="1" ht="10.199999999999999">
      <c r="B8075" s="87"/>
      <c r="C8075" s="87"/>
      <c r="R8075" s="89"/>
      <c r="S8075" s="89"/>
      <c r="T8075" s="89"/>
    </row>
    <row r="8076" spans="2:20" s="86" customFormat="1" ht="10.199999999999999">
      <c r="B8076" s="87"/>
      <c r="C8076" s="87"/>
      <c r="R8076" s="89"/>
      <c r="S8076" s="89"/>
      <c r="T8076" s="89"/>
    </row>
    <row r="8077" spans="2:20" s="86" customFormat="1" ht="10.199999999999999">
      <c r="B8077" s="87"/>
      <c r="C8077" s="87"/>
      <c r="R8077" s="89"/>
      <c r="S8077" s="89"/>
      <c r="T8077" s="89"/>
    </row>
    <row r="8078" spans="2:20" s="86" customFormat="1" ht="10.199999999999999">
      <c r="B8078" s="87"/>
      <c r="C8078" s="87"/>
      <c r="R8078" s="89"/>
      <c r="S8078" s="89"/>
      <c r="T8078" s="89"/>
    </row>
    <row r="8079" spans="2:20" s="86" customFormat="1" ht="10.199999999999999">
      <c r="B8079" s="87"/>
      <c r="C8079" s="87"/>
      <c r="R8079" s="89"/>
      <c r="S8079" s="89"/>
      <c r="T8079" s="89"/>
    </row>
    <row r="8080" spans="2:20" s="86" customFormat="1" ht="10.199999999999999">
      <c r="B8080" s="87"/>
      <c r="C8080" s="87"/>
      <c r="R8080" s="89"/>
      <c r="S8080" s="89"/>
      <c r="T8080" s="89"/>
    </row>
    <row r="8081" spans="2:20" s="86" customFormat="1" ht="10.199999999999999">
      <c r="B8081" s="87"/>
      <c r="C8081" s="87"/>
      <c r="R8081" s="89"/>
      <c r="S8081" s="89"/>
      <c r="T8081" s="89"/>
    </row>
    <row r="8082" spans="2:20" s="86" customFormat="1" ht="10.199999999999999">
      <c r="B8082" s="87"/>
      <c r="C8082" s="87"/>
      <c r="R8082" s="89"/>
      <c r="S8082" s="89"/>
      <c r="T8082" s="89"/>
    </row>
    <row r="8083" spans="2:20" s="86" customFormat="1" ht="10.199999999999999">
      <c r="B8083" s="87"/>
      <c r="C8083" s="87"/>
      <c r="R8083" s="89"/>
      <c r="S8083" s="89"/>
      <c r="T8083" s="89"/>
    </row>
    <row r="8084" spans="2:20" s="86" customFormat="1" ht="10.199999999999999">
      <c r="B8084" s="87"/>
      <c r="C8084" s="87"/>
      <c r="R8084" s="89"/>
      <c r="S8084" s="89"/>
      <c r="T8084" s="89"/>
    </row>
    <row r="8085" spans="2:20" s="86" customFormat="1" ht="10.199999999999999">
      <c r="B8085" s="87"/>
      <c r="C8085" s="87"/>
      <c r="R8085" s="89"/>
      <c r="S8085" s="89"/>
      <c r="T8085" s="89"/>
    </row>
    <row r="8086" spans="2:20" s="86" customFormat="1" ht="10.199999999999999">
      <c r="B8086" s="87"/>
      <c r="C8086" s="87"/>
      <c r="R8086" s="89"/>
      <c r="S8086" s="89"/>
      <c r="T8086" s="89"/>
    </row>
    <row r="8087" spans="2:20" s="86" customFormat="1" ht="10.199999999999999">
      <c r="B8087" s="87"/>
      <c r="C8087" s="87"/>
      <c r="R8087" s="89"/>
      <c r="S8087" s="89"/>
      <c r="T8087" s="89"/>
    </row>
    <row r="8088" spans="2:20" s="86" customFormat="1" ht="10.199999999999999">
      <c r="B8088" s="87"/>
      <c r="C8088" s="87"/>
      <c r="R8088" s="89"/>
      <c r="S8088" s="89"/>
      <c r="T8088" s="89"/>
    </row>
    <row r="8089" spans="2:20" s="86" customFormat="1" ht="10.199999999999999">
      <c r="B8089" s="87"/>
      <c r="C8089" s="87"/>
      <c r="R8089" s="89"/>
      <c r="S8089" s="89"/>
      <c r="T8089" s="89"/>
    </row>
    <row r="8090" spans="2:20" s="86" customFormat="1" ht="10.199999999999999">
      <c r="B8090" s="87"/>
      <c r="C8090" s="87"/>
      <c r="R8090" s="89"/>
      <c r="S8090" s="89"/>
      <c r="T8090" s="89"/>
    </row>
    <row r="8091" spans="2:20" s="86" customFormat="1" ht="10.199999999999999">
      <c r="B8091" s="87"/>
      <c r="C8091" s="87"/>
      <c r="R8091" s="89"/>
      <c r="S8091" s="89"/>
      <c r="T8091" s="89"/>
    </row>
    <row r="8092" spans="2:20" s="86" customFormat="1" ht="10.199999999999999">
      <c r="B8092" s="87"/>
      <c r="C8092" s="87"/>
      <c r="R8092" s="89"/>
      <c r="S8092" s="89"/>
      <c r="T8092" s="89"/>
    </row>
    <row r="8093" spans="2:20" s="86" customFormat="1" ht="10.199999999999999">
      <c r="B8093" s="87"/>
      <c r="C8093" s="87"/>
      <c r="R8093" s="89"/>
      <c r="S8093" s="89"/>
      <c r="T8093" s="89"/>
    </row>
    <row r="8094" spans="2:20" s="86" customFormat="1" ht="10.199999999999999">
      <c r="B8094" s="87"/>
      <c r="C8094" s="87"/>
      <c r="R8094" s="89"/>
      <c r="S8094" s="89"/>
      <c r="T8094" s="89"/>
    </row>
    <row r="8095" spans="2:20" s="86" customFormat="1" ht="10.199999999999999">
      <c r="B8095" s="87"/>
      <c r="C8095" s="87"/>
      <c r="R8095" s="89"/>
      <c r="S8095" s="89"/>
      <c r="T8095" s="89"/>
    </row>
    <row r="8096" spans="2:20" s="86" customFormat="1" ht="10.199999999999999">
      <c r="B8096" s="87"/>
      <c r="C8096" s="87"/>
      <c r="R8096" s="89"/>
      <c r="S8096" s="89"/>
      <c r="T8096" s="89"/>
    </row>
    <row r="8097" spans="2:20" s="86" customFormat="1" ht="10.199999999999999">
      <c r="B8097" s="87"/>
      <c r="C8097" s="87"/>
      <c r="R8097" s="89"/>
      <c r="S8097" s="89"/>
      <c r="T8097" s="89"/>
    </row>
    <row r="8098" spans="2:20" s="86" customFormat="1" ht="10.199999999999999">
      <c r="B8098" s="87"/>
      <c r="C8098" s="87"/>
      <c r="R8098" s="89"/>
      <c r="S8098" s="89"/>
      <c r="T8098" s="89"/>
    </row>
    <row r="8099" spans="2:20" s="86" customFormat="1" ht="10.199999999999999">
      <c r="B8099" s="87"/>
      <c r="C8099" s="87"/>
      <c r="R8099" s="89"/>
      <c r="S8099" s="89"/>
      <c r="T8099" s="89"/>
    </row>
    <row r="8100" spans="2:20" s="86" customFormat="1" ht="10.199999999999999">
      <c r="B8100" s="87"/>
      <c r="C8100" s="87"/>
      <c r="R8100" s="89"/>
      <c r="S8100" s="89"/>
      <c r="T8100" s="89"/>
    </row>
    <row r="8101" spans="2:20" s="86" customFormat="1" ht="10.199999999999999">
      <c r="B8101" s="87"/>
      <c r="C8101" s="87"/>
      <c r="R8101" s="89"/>
      <c r="S8101" s="89"/>
      <c r="T8101" s="89"/>
    </row>
    <row r="8102" spans="2:20" s="86" customFormat="1" ht="10.199999999999999">
      <c r="B8102" s="87"/>
      <c r="C8102" s="87"/>
      <c r="R8102" s="89"/>
      <c r="S8102" s="89"/>
      <c r="T8102" s="89"/>
    </row>
    <row r="8103" spans="2:20" s="86" customFormat="1" ht="10.199999999999999">
      <c r="B8103" s="87"/>
      <c r="C8103" s="87"/>
      <c r="R8103" s="89"/>
      <c r="S8103" s="89"/>
      <c r="T8103" s="89"/>
    </row>
    <row r="8104" spans="2:20" s="86" customFormat="1" ht="10.199999999999999">
      <c r="B8104" s="87"/>
      <c r="C8104" s="87"/>
      <c r="R8104" s="89"/>
      <c r="S8104" s="89"/>
      <c r="T8104" s="89"/>
    </row>
    <row r="8105" spans="2:20" s="86" customFormat="1" ht="10.199999999999999">
      <c r="B8105" s="87"/>
      <c r="C8105" s="87"/>
      <c r="R8105" s="89"/>
      <c r="S8105" s="89"/>
      <c r="T8105" s="89"/>
    </row>
    <row r="8106" spans="2:20" s="86" customFormat="1" ht="10.199999999999999">
      <c r="B8106" s="87"/>
      <c r="C8106" s="87"/>
      <c r="R8106" s="89"/>
      <c r="S8106" s="89"/>
      <c r="T8106" s="89"/>
    </row>
    <row r="8107" spans="2:20" s="86" customFormat="1" ht="10.199999999999999">
      <c r="B8107" s="87"/>
      <c r="C8107" s="87"/>
      <c r="R8107" s="89"/>
      <c r="S8107" s="89"/>
      <c r="T8107" s="89"/>
    </row>
    <row r="8108" spans="2:20" s="86" customFormat="1" ht="10.199999999999999">
      <c r="B8108" s="87"/>
      <c r="C8108" s="87"/>
      <c r="R8108" s="89"/>
      <c r="S8108" s="89"/>
      <c r="T8108" s="89"/>
    </row>
    <row r="8109" spans="2:20" s="86" customFormat="1" ht="10.199999999999999">
      <c r="B8109" s="87"/>
      <c r="C8109" s="87"/>
      <c r="R8109" s="89"/>
      <c r="S8109" s="89"/>
      <c r="T8109" s="89"/>
    </row>
    <row r="8110" spans="2:20" s="86" customFormat="1" ht="10.199999999999999">
      <c r="B8110" s="87"/>
      <c r="C8110" s="87"/>
      <c r="R8110" s="89"/>
      <c r="S8110" s="89"/>
      <c r="T8110" s="89"/>
    </row>
    <row r="8111" spans="2:20" s="86" customFormat="1" ht="10.199999999999999">
      <c r="B8111" s="87"/>
      <c r="C8111" s="87"/>
      <c r="R8111" s="89"/>
      <c r="S8111" s="89"/>
      <c r="T8111" s="89"/>
    </row>
    <row r="8112" spans="2:20" s="86" customFormat="1" ht="10.199999999999999">
      <c r="B8112" s="87"/>
      <c r="C8112" s="87"/>
      <c r="R8112" s="89"/>
      <c r="S8112" s="89"/>
      <c r="T8112" s="89"/>
    </row>
    <row r="8113" spans="2:20" s="86" customFormat="1" ht="10.199999999999999">
      <c r="B8113" s="87"/>
      <c r="C8113" s="87"/>
      <c r="R8113" s="89"/>
      <c r="S8113" s="89"/>
      <c r="T8113" s="89"/>
    </row>
    <row r="8114" spans="2:20" s="86" customFormat="1" ht="10.199999999999999">
      <c r="B8114" s="87"/>
      <c r="C8114" s="87"/>
      <c r="R8114" s="89"/>
      <c r="S8114" s="89"/>
      <c r="T8114" s="89"/>
    </row>
    <row r="8115" spans="2:20" s="86" customFormat="1" ht="10.199999999999999">
      <c r="B8115" s="87"/>
      <c r="C8115" s="87"/>
      <c r="R8115" s="89"/>
      <c r="S8115" s="89"/>
      <c r="T8115" s="89"/>
    </row>
    <row r="8116" spans="2:20" s="86" customFormat="1" ht="10.199999999999999">
      <c r="B8116" s="87"/>
      <c r="C8116" s="87"/>
      <c r="R8116" s="89"/>
      <c r="S8116" s="89"/>
      <c r="T8116" s="89"/>
    </row>
    <row r="8117" spans="2:20" s="86" customFormat="1" ht="10.199999999999999">
      <c r="B8117" s="87"/>
      <c r="C8117" s="87"/>
      <c r="R8117" s="89"/>
      <c r="S8117" s="89"/>
      <c r="T8117" s="89"/>
    </row>
    <row r="8118" spans="2:20" s="86" customFormat="1" ht="10.199999999999999">
      <c r="B8118" s="87"/>
      <c r="C8118" s="87"/>
      <c r="R8118" s="89"/>
      <c r="S8118" s="89"/>
      <c r="T8118" s="89"/>
    </row>
    <row r="8119" spans="2:20" s="86" customFormat="1" ht="10.199999999999999">
      <c r="B8119" s="87"/>
      <c r="C8119" s="87"/>
      <c r="R8119" s="89"/>
      <c r="S8119" s="89"/>
      <c r="T8119" s="89"/>
    </row>
    <row r="8120" spans="2:20" s="86" customFormat="1" ht="10.199999999999999">
      <c r="B8120" s="87"/>
      <c r="C8120" s="87"/>
      <c r="R8120" s="89"/>
      <c r="S8120" s="89"/>
      <c r="T8120" s="89"/>
    </row>
    <row r="8121" spans="2:20" s="86" customFormat="1" ht="10.199999999999999">
      <c r="B8121" s="87"/>
      <c r="C8121" s="87"/>
      <c r="R8121" s="89"/>
      <c r="S8121" s="89"/>
      <c r="T8121" s="89"/>
    </row>
    <row r="8122" spans="2:20" s="86" customFormat="1" ht="10.199999999999999">
      <c r="B8122" s="87"/>
      <c r="C8122" s="87"/>
      <c r="R8122" s="89"/>
      <c r="S8122" s="89"/>
      <c r="T8122" s="89"/>
    </row>
    <row r="8123" spans="2:20" s="86" customFormat="1" ht="10.199999999999999">
      <c r="B8123" s="87"/>
      <c r="C8123" s="87"/>
      <c r="R8123" s="89"/>
      <c r="S8123" s="89"/>
      <c r="T8123" s="89"/>
    </row>
    <row r="8124" spans="2:20" s="86" customFormat="1" ht="10.199999999999999">
      <c r="B8124" s="87"/>
      <c r="C8124" s="87"/>
      <c r="R8124" s="89"/>
      <c r="S8124" s="89"/>
      <c r="T8124" s="89"/>
    </row>
    <row r="8125" spans="2:20" s="86" customFormat="1" ht="10.199999999999999">
      <c r="B8125" s="87"/>
      <c r="C8125" s="87"/>
      <c r="R8125" s="89"/>
      <c r="S8125" s="89"/>
      <c r="T8125" s="89"/>
    </row>
    <row r="8126" spans="2:20" s="86" customFormat="1" ht="10.199999999999999">
      <c r="B8126" s="87"/>
      <c r="C8126" s="87"/>
      <c r="R8126" s="89"/>
      <c r="S8126" s="89"/>
      <c r="T8126" s="89"/>
    </row>
    <row r="8127" spans="2:20" s="86" customFormat="1" ht="10.199999999999999">
      <c r="B8127" s="87"/>
      <c r="C8127" s="87"/>
      <c r="R8127" s="89"/>
      <c r="S8127" s="89"/>
      <c r="T8127" s="89"/>
    </row>
    <row r="8128" spans="2:20" s="86" customFormat="1" ht="10.199999999999999">
      <c r="B8128" s="87"/>
      <c r="C8128" s="87"/>
      <c r="R8128" s="89"/>
      <c r="S8128" s="89"/>
      <c r="T8128" s="89"/>
    </row>
    <row r="8129" spans="2:20" s="86" customFormat="1" ht="10.199999999999999">
      <c r="B8129" s="87"/>
      <c r="C8129" s="87"/>
      <c r="R8129" s="89"/>
      <c r="S8129" s="89"/>
      <c r="T8129" s="89"/>
    </row>
    <row r="8130" spans="2:20" s="86" customFormat="1" ht="10.199999999999999">
      <c r="B8130" s="87"/>
      <c r="C8130" s="87"/>
      <c r="R8130" s="89"/>
      <c r="S8130" s="89"/>
      <c r="T8130" s="89"/>
    </row>
    <row r="8131" spans="2:20" s="86" customFormat="1" ht="10.199999999999999">
      <c r="B8131" s="87"/>
      <c r="C8131" s="87"/>
      <c r="R8131" s="89"/>
      <c r="S8131" s="89"/>
      <c r="T8131" s="89"/>
    </row>
    <row r="8132" spans="2:20" s="86" customFormat="1" ht="10.199999999999999">
      <c r="B8132" s="87"/>
      <c r="C8132" s="87"/>
      <c r="R8132" s="89"/>
      <c r="S8132" s="89"/>
      <c r="T8132" s="89"/>
    </row>
    <row r="8133" spans="2:20" s="86" customFormat="1" ht="10.199999999999999">
      <c r="B8133" s="87"/>
      <c r="C8133" s="87"/>
      <c r="R8133" s="89"/>
      <c r="S8133" s="89"/>
      <c r="T8133" s="89"/>
    </row>
    <row r="8134" spans="2:20" s="86" customFormat="1" ht="10.199999999999999">
      <c r="B8134" s="87"/>
      <c r="C8134" s="87"/>
      <c r="R8134" s="89"/>
      <c r="S8134" s="89"/>
      <c r="T8134" s="89"/>
    </row>
    <row r="8135" spans="2:20" s="86" customFormat="1" ht="10.199999999999999">
      <c r="B8135" s="87"/>
      <c r="C8135" s="87"/>
      <c r="R8135" s="89"/>
      <c r="S8135" s="89"/>
      <c r="T8135" s="89"/>
    </row>
    <row r="8136" spans="2:20" s="86" customFormat="1" ht="10.199999999999999">
      <c r="B8136" s="87"/>
      <c r="C8136" s="87"/>
      <c r="R8136" s="89"/>
      <c r="S8136" s="89"/>
      <c r="T8136" s="89"/>
    </row>
    <row r="8137" spans="2:20" s="86" customFormat="1" ht="10.199999999999999">
      <c r="B8137" s="87"/>
      <c r="C8137" s="87"/>
      <c r="R8137" s="89"/>
      <c r="S8137" s="89"/>
      <c r="T8137" s="89"/>
    </row>
    <row r="8138" spans="2:20" s="86" customFormat="1" ht="10.199999999999999">
      <c r="B8138" s="87"/>
      <c r="C8138" s="87"/>
      <c r="R8138" s="89"/>
      <c r="S8138" s="89"/>
      <c r="T8138" s="89"/>
    </row>
    <row r="8139" spans="2:20" s="86" customFormat="1" ht="10.199999999999999">
      <c r="B8139" s="87"/>
      <c r="C8139" s="87"/>
      <c r="R8139" s="89"/>
      <c r="S8139" s="89"/>
      <c r="T8139" s="89"/>
    </row>
    <row r="8140" spans="2:20" s="86" customFormat="1" ht="10.199999999999999">
      <c r="B8140" s="87"/>
      <c r="C8140" s="87"/>
      <c r="R8140" s="89"/>
      <c r="S8140" s="89"/>
      <c r="T8140" s="89"/>
    </row>
    <row r="8141" spans="2:20" s="86" customFormat="1" ht="10.199999999999999">
      <c r="B8141" s="87"/>
      <c r="C8141" s="87"/>
      <c r="R8141" s="89"/>
      <c r="S8141" s="89"/>
      <c r="T8141" s="89"/>
    </row>
    <row r="8142" spans="2:20" s="86" customFormat="1" ht="10.199999999999999">
      <c r="B8142" s="87"/>
      <c r="C8142" s="87"/>
      <c r="R8142" s="89"/>
      <c r="S8142" s="89"/>
      <c r="T8142" s="89"/>
    </row>
    <row r="8143" spans="2:20" s="86" customFormat="1" ht="10.199999999999999">
      <c r="B8143" s="87"/>
      <c r="C8143" s="87"/>
      <c r="R8143" s="89"/>
      <c r="S8143" s="89"/>
      <c r="T8143" s="89"/>
    </row>
    <row r="8144" spans="2:20" s="86" customFormat="1" ht="10.199999999999999">
      <c r="B8144" s="87"/>
      <c r="C8144" s="87"/>
      <c r="R8144" s="89"/>
      <c r="S8144" s="89"/>
      <c r="T8144" s="89"/>
    </row>
    <row r="8145" spans="2:20" s="86" customFormat="1" ht="10.199999999999999">
      <c r="B8145" s="87"/>
      <c r="C8145" s="87"/>
      <c r="R8145" s="89"/>
      <c r="S8145" s="89"/>
      <c r="T8145" s="89"/>
    </row>
    <row r="8146" spans="2:20" s="86" customFormat="1" ht="10.199999999999999">
      <c r="B8146" s="87"/>
      <c r="C8146" s="87"/>
      <c r="R8146" s="89"/>
      <c r="S8146" s="89"/>
      <c r="T8146" s="89"/>
    </row>
    <row r="8147" spans="2:20" s="86" customFormat="1" ht="10.199999999999999">
      <c r="B8147" s="87"/>
      <c r="C8147" s="87"/>
      <c r="R8147" s="89"/>
      <c r="S8147" s="89"/>
      <c r="T8147" s="89"/>
    </row>
    <row r="8148" spans="2:20" s="86" customFormat="1" ht="10.199999999999999">
      <c r="B8148" s="87"/>
      <c r="C8148" s="87"/>
      <c r="R8148" s="89"/>
      <c r="S8148" s="89"/>
      <c r="T8148" s="89"/>
    </row>
    <row r="8149" spans="2:20" s="86" customFormat="1" ht="10.199999999999999">
      <c r="B8149" s="87"/>
      <c r="C8149" s="87"/>
      <c r="R8149" s="89"/>
      <c r="S8149" s="89"/>
      <c r="T8149" s="89"/>
    </row>
    <row r="8150" spans="2:20" s="86" customFormat="1" ht="10.199999999999999">
      <c r="B8150" s="87"/>
      <c r="C8150" s="87"/>
      <c r="R8150" s="89"/>
      <c r="S8150" s="89"/>
      <c r="T8150" s="89"/>
    </row>
    <row r="8151" spans="2:20" s="86" customFormat="1" ht="10.199999999999999">
      <c r="B8151" s="87"/>
      <c r="C8151" s="87"/>
      <c r="R8151" s="89"/>
      <c r="S8151" s="89"/>
      <c r="T8151" s="89"/>
    </row>
    <row r="8152" spans="2:20" s="86" customFormat="1" ht="10.199999999999999">
      <c r="B8152" s="87"/>
      <c r="C8152" s="87"/>
      <c r="R8152" s="89"/>
      <c r="S8152" s="89"/>
      <c r="T8152" s="89"/>
    </row>
    <row r="8153" spans="2:20" s="86" customFormat="1" ht="10.199999999999999">
      <c r="B8153" s="87"/>
      <c r="C8153" s="87"/>
      <c r="R8153" s="89"/>
      <c r="S8153" s="89"/>
      <c r="T8153" s="89"/>
    </row>
    <row r="8154" spans="2:20" s="86" customFormat="1" ht="10.199999999999999">
      <c r="B8154" s="87"/>
      <c r="C8154" s="87"/>
      <c r="R8154" s="89"/>
      <c r="S8154" s="89"/>
      <c r="T8154" s="89"/>
    </row>
    <row r="8155" spans="2:20" s="86" customFormat="1" ht="10.199999999999999">
      <c r="B8155" s="87"/>
      <c r="C8155" s="87"/>
      <c r="R8155" s="89"/>
      <c r="S8155" s="89"/>
      <c r="T8155" s="89"/>
    </row>
    <row r="8156" spans="2:20" s="86" customFormat="1" ht="10.199999999999999">
      <c r="B8156" s="87"/>
      <c r="C8156" s="87"/>
      <c r="R8156" s="89"/>
      <c r="S8156" s="89"/>
      <c r="T8156" s="89"/>
    </row>
    <row r="8157" spans="2:20" s="86" customFormat="1" ht="10.199999999999999">
      <c r="B8157" s="87"/>
      <c r="C8157" s="87"/>
      <c r="R8157" s="89"/>
      <c r="S8157" s="89"/>
      <c r="T8157" s="89"/>
    </row>
    <row r="8158" spans="2:20" s="86" customFormat="1" ht="10.199999999999999">
      <c r="B8158" s="87"/>
      <c r="C8158" s="87"/>
      <c r="R8158" s="89"/>
      <c r="S8158" s="89"/>
      <c r="T8158" s="89"/>
    </row>
    <row r="8159" spans="2:20" s="86" customFormat="1" ht="10.199999999999999">
      <c r="B8159" s="87"/>
      <c r="C8159" s="87"/>
      <c r="R8159" s="89"/>
      <c r="S8159" s="89"/>
      <c r="T8159" s="89"/>
    </row>
    <row r="8160" spans="2:20" s="86" customFormat="1" ht="10.199999999999999">
      <c r="B8160" s="87"/>
      <c r="C8160" s="87"/>
      <c r="R8160" s="89"/>
      <c r="S8160" s="89"/>
      <c r="T8160" s="89"/>
    </row>
    <row r="8161" spans="2:20" s="86" customFormat="1" ht="10.199999999999999">
      <c r="B8161" s="87"/>
      <c r="C8161" s="87"/>
      <c r="R8161" s="89"/>
      <c r="S8161" s="89"/>
      <c r="T8161" s="89"/>
    </row>
    <row r="8162" spans="2:20" s="86" customFormat="1" ht="10.199999999999999">
      <c r="B8162" s="87"/>
      <c r="C8162" s="87"/>
      <c r="R8162" s="89"/>
      <c r="S8162" s="89"/>
      <c r="T8162" s="89"/>
    </row>
    <row r="8163" spans="2:20" s="86" customFormat="1" ht="10.199999999999999">
      <c r="B8163" s="87"/>
      <c r="C8163" s="87"/>
      <c r="R8163" s="89"/>
      <c r="S8163" s="89"/>
      <c r="T8163" s="89"/>
    </row>
    <row r="8164" spans="2:20" s="86" customFormat="1" ht="10.199999999999999">
      <c r="B8164" s="87"/>
      <c r="C8164" s="87"/>
      <c r="R8164" s="89"/>
      <c r="S8164" s="89"/>
      <c r="T8164" s="89"/>
    </row>
    <row r="8165" spans="2:20" s="86" customFormat="1" ht="10.199999999999999">
      <c r="B8165" s="87"/>
      <c r="C8165" s="87"/>
      <c r="R8165" s="89"/>
      <c r="S8165" s="89"/>
      <c r="T8165" s="89"/>
    </row>
    <row r="8166" spans="2:20" s="86" customFormat="1" ht="10.199999999999999">
      <c r="B8166" s="87"/>
      <c r="C8166" s="87"/>
      <c r="R8166" s="89"/>
      <c r="S8166" s="89"/>
      <c r="T8166" s="89"/>
    </row>
    <row r="8167" spans="2:20" s="86" customFormat="1" ht="10.199999999999999">
      <c r="B8167" s="87"/>
      <c r="C8167" s="87"/>
      <c r="R8167" s="89"/>
      <c r="S8167" s="89"/>
      <c r="T8167" s="89"/>
    </row>
    <row r="8168" spans="2:20" s="86" customFormat="1" ht="10.199999999999999">
      <c r="B8168" s="87"/>
      <c r="C8168" s="87"/>
      <c r="R8168" s="89"/>
      <c r="S8168" s="89"/>
      <c r="T8168" s="89"/>
    </row>
    <row r="8169" spans="2:20" s="86" customFormat="1" ht="10.199999999999999">
      <c r="B8169" s="87"/>
      <c r="C8169" s="87"/>
      <c r="R8169" s="89"/>
      <c r="S8169" s="89"/>
      <c r="T8169" s="89"/>
    </row>
    <row r="8170" spans="2:20" s="86" customFormat="1" ht="10.199999999999999">
      <c r="B8170" s="87"/>
      <c r="C8170" s="87"/>
      <c r="R8170" s="89"/>
      <c r="S8170" s="89"/>
      <c r="T8170" s="89"/>
    </row>
    <row r="8171" spans="2:20" s="86" customFormat="1" ht="10.199999999999999">
      <c r="B8171" s="87"/>
      <c r="C8171" s="87"/>
      <c r="R8171" s="89"/>
      <c r="S8171" s="89"/>
      <c r="T8171" s="89"/>
    </row>
    <row r="8172" spans="2:20" s="86" customFormat="1" ht="10.199999999999999">
      <c r="B8172" s="87"/>
      <c r="C8172" s="87"/>
      <c r="R8172" s="89"/>
      <c r="S8172" s="89"/>
      <c r="T8172" s="89"/>
    </row>
    <row r="8173" spans="2:20" s="86" customFormat="1" ht="10.199999999999999">
      <c r="B8173" s="87"/>
      <c r="C8173" s="87"/>
      <c r="R8173" s="89"/>
      <c r="S8173" s="89"/>
      <c r="T8173" s="89"/>
    </row>
    <row r="8174" spans="2:20" s="86" customFormat="1" ht="10.199999999999999">
      <c r="B8174" s="87"/>
      <c r="C8174" s="87"/>
      <c r="R8174" s="89"/>
      <c r="S8174" s="89"/>
      <c r="T8174" s="89"/>
    </row>
    <row r="8175" spans="2:20" s="86" customFormat="1" ht="10.199999999999999">
      <c r="B8175" s="87"/>
      <c r="C8175" s="87"/>
      <c r="R8175" s="89"/>
      <c r="S8175" s="89"/>
      <c r="T8175" s="89"/>
    </row>
    <row r="8176" spans="2:20" s="86" customFormat="1" ht="10.199999999999999">
      <c r="B8176" s="87"/>
      <c r="C8176" s="87"/>
      <c r="R8176" s="89"/>
      <c r="S8176" s="89"/>
      <c r="T8176" s="89"/>
    </row>
    <row r="8177" spans="2:20" s="86" customFormat="1" ht="10.199999999999999">
      <c r="B8177" s="87"/>
      <c r="C8177" s="87"/>
      <c r="R8177" s="89"/>
      <c r="S8177" s="89"/>
      <c r="T8177" s="89"/>
    </row>
    <row r="8178" spans="2:20" s="86" customFormat="1" ht="10.199999999999999">
      <c r="B8178" s="87"/>
      <c r="C8178" s="87"/>
      <c r="R8178" s="89"/>
      <c r="S8178" s="89"/>
      <c r="T8178" s="89"/>
    </row>
    <row r="8179" spans="2:20" s="86" customFormat="1" ht="10.199999999999999">
      <c r="B8179" s="87"/>
      <c r="C8179" s="87"/>
      <c r="R8179" s="89"/>
      <c r="S8179" s="89"/>
      <c r="T8179" s="89"/>
    </row>
    <row r="8180" spans="2:20" s="86" customFormat="1" ht="10.199999999999999">
      <c r="B8180" s="87"/>
      <c r="C8180" s="87"/>
      <c r="R8180" s="89"/>
      <c r="S8180" s="89"/>
      <c r="T8180" s="89"/>
    </row>
    <row r="8181" spans="2:20" s="86" customFormat="1" ht="10.199999999999999">
      <c r="B8181" s="87"/>
      <c r="C8181" s="87"/>
      <c r="R8181" s="89"/>
      <c r="S8181" s="89"/>
      <c r="T8181" s="89"/>
    </row>
    <row r="8182" spans="2:20" s="86" customFormat="1" ht="10.199999999999999">
      <c r="B8182" s="87"/>
      <c r="C8182" s="87"/>
      <c r="R8182" s="89"/>
      <c r="S8182" s="89"/>
      <c r="T8182" s="89"/>
    </row>
    <row r="8183" spans="2:20" s="86" customFormat="1" ht="10.199999999999999">
      <c r="B8183" s="87"/>
      <c r="C8183" s="87"/>
      <c r="R8183" s="89"/>
      <c r="S8183" s="89"/>
      <c r="T8183" s="89"/>
    </row>
    <row r="8184" spans="2:20" s="86" customFormat="1" ht="10.199999999999999">
      <c r="B8184" s="87"/>
      <c r="C8184" s="87"/>
      <c r="R8184" s="89"/>
      <c r="S8184" s="89"/>
      <c r="T8184" s="89"/>
    </row>
    <row r="8185" spans="2:20" s="86" customFormat="1" ht="10.199999999999999">
      <c r="B8185" s="87"/>
      <c r="C8185" s="87"/>
      <c r="R8185" s="89"/>
      <c r="S8185" s="89"/>
      <c r="T8185" s="89"/>
    </row>
    <row r="8186" spans="2:20" s="86" customFormat="1" ht="10.199999999999999">
      <c r="B8186" s="87"/>
      <c r="C8186" s="87"/>
      <c r="R8186" s="89"/>
      <c r="S8186" s="89"/>
      <c r="T8186" s="89"/>
    </row>
    <row r="8187" spans="2:20" s="86" customFormat="1" ht="10.199999999999999">
      <c r="B8187" s="87"/>
      <c r="C8187" s="87"/>
      <c r="R8187" s="89"/>
      <c r="S8187" s="89"/>
      <c r="T8187" s="89"/>
    </row>
    <row r="8188" spans="2:20" s="86" customFormat="1" ht="10.199999999999999">
      <c r="B8188" s="87"/>
      <c r="C8188" s="87"/>
      <c r="R8188" s="89"/>
      <c r="S8188" s="89"/>
      <c r="T8188" s="89"/>
    </row>
    <row r="8189" spans="2:20" s="86" customFormat="1" ht="10.199999999999999">
      <c r="B8189" s="87"/>
      <c r="C8189" s="87"/>
      <c r="R8189" s="89"/>
      <c r="S8189" s="89"/>
      <c r="T8189" s="89"/>
    </row>
    <row r="8190" spans="2:20" s="86" customFormat="1" ht="10.199999999999999">
      <c r="B8190" s="87"/>
      <c r="C8190" s="87"/>
      <c r="R8190" s="89"/>
      <c r="S8190" s="89"/>
      <c r="T8190" s="89"/>
    </row>
    <row r="8191" spans="2:20" s="86" customFormat="1" ht="10.199999999999999">
      <c r="B8191" s="87"/>
      <c r="C8191" s="87"/>
      <c r="R8191" s="89"/>
      <c r="S8191" s="89"/>
      <c r="T8191" s="89"/>
    </row>
    <row r="8192" spans="2:20" s="86" customFormat="1" ht="10.199999999999999">
      <c r="B8192" s="87"/>
      <c r="C8192" s="87"/>
      <c r="R8192" s="89"/>
      <c r="S8192" s="89"/>
      <c r="T8192" s="89"/>
    </row>
    <row r="8193" spans="2:20" s="86" customFormat="1" ht="10.199999999999999">
      <c r="B8193" s="87"/>
      <c r="C8193" s="87"/>
      <c r="R8193" s="89"/>
      <c r="S8193" s="89"/>
      <c r="T8193" s="89"/>
    </row>
    <row r="8194" spans="2:20" s="86" customFormat="1" ht="10.199999999999999">
      <c r="B8194" s="87"/>
      <c r="C8194" s="87"/>
      <c r="R8194" s="89"/>
      <c r="S8194" s="89"/>
      <c r="T8194" s="89"/>
    </row>
    <row r="8195" spans="2:20" s="86" customFormat="1" ht="10.199999999999999">
      <c r="B8195" s="87"/>
      <c r="C8195" s="87"/>
      <c r="R8195" s="89"/>
      <c r="S8195" s="89"/>
      <c r="T8195" s="89"/>
    </row>
    <row r="8196" spans="2:20" s="86" customFormat="1" ht="10.199999999999999">
      <c r="B8196" s="87"/>
      <c r="C8196" s="87"/>
      <c r="R8196" s="89"/>
      <c r="S8196" s="89"/>
      <c r="T8196" s="89"/>
    </row>
    <row r="8197" spans="2:20" s="86" customFormat="1" ht="10.199999999999999">
      <c r="B8197" s="87"/>
      <c r="C8197" s="87"/>
      <c r="R8197" s="89"/>
      <c r="S8197" s="89"/>
      <c r="T8197" s="89"/>
    </row>
    <row r="8198" spans="2:20" s="86" customFormat="1" ht="10.199999999999999">
      <c r="B8198" s="87"/>
      <c r="C8198" s="87"/>
      <c r="R8198" s="89"/>
      <c r="S8198" s="89"/>
      <c r="T8198" s="89"/>
    </row>
    <row r="8199" spans="2:20" s="86" customFormat="1" ht="10.199999999999999">
      <c r="B8199" s="87"/>
      <c r="C8199" s="87"/>
      <c r="R8199" s="89"/>
      <c r="S8199" s="89"/>
      <c r="T8199" s="89"/>
    </row>
    <row r="8200" spans="2:20" s="86" customFormat="1" ht="10.199999999999999">
      <c r="B8200" s="87"/>
      <c r="C8200" s="87"/>
      <c r="R8200" s="89"/>
      <c r="S8200" s="89"/>
      <c r="T8200" s="89"/>
    </row>
    <row r="8201" spans="2:20" s="86" customFormat="1" ht="10.199999999999999">
      <c r="B8201" s="87"/>
      <c r="C8201" s="87"/>
      <c r="R8201" s="89"/>
      <c r="S8201" s="89"/>
      <c r="T8201" s="89"/>
    </row>
    <row r="8202" spans="2:20" s="86" customFormat="1" ht="10.199999999999999">
      <c r="B8202" s="87"/>
      <c r="C8202" s="87"/>
      <c r="R8202" s="89"/>
      <c r="S8202" s="89"/>
      <c r="T8202" s="89"/>
    </row>
    <row r="8203" spans="2:20" s="86" customFormat="1" ht="10.199999999999999">
      <c r="B8203" s="87"/>
      <c r="C8203" s="87"/>
      <c r="R8203" s="89"/>
      <c r="S8203" s="89"/>
      <c r="T8203" s="89"/>
    </row>
    <row r="8204" spans="2:20" s="86" customFormat="1" ht="10.199999999999999">
      <c r="B8204" s="87"/>
      <c r="C8204" s="87"/>
      <c r="R8204" s="89"/>
      <c r="S8204" s="89"/>
      <c r="T8204" s="89"/>
    </row>
    <row r="8205" spans="2:20" s="86" customFormat="1" ht="10.199999999999999">
      <c r="B8205" s="87"/>
      <c r="C8205" s="87"/>
      <c r="R8205" s="89"/>
      <c r="S8205" s="89"/>
      <c r="T8205" s="89"/>
    </row>
    <row r="8206" spans="2:20" s="86" customFormat="1" ht="10.199999999999999">
      <c r="B8206" s="87"/>
      <c r="C8206" s="87"/>
      <c r="R8206" s="89"/>
      <c r="S8206" s="89"/>
      <c r="T8206" s="89"/>
    </row>
    <row r="8207" spans="2:20" s="86" customFormat="1" ht="10.199999999999999">
      <c r="B8207" s="87"/>
      <c r="C8207" s="87"/>
      <c r="R8207" s="89"/>
      <c r="S8207" s="89"/>
      <c r="T8207" s="89"/>
    </row>
    <row r="8208" spans="2:20" s="86" customFormat="1" ht="10.199999999999999">
      <c r="B8208" s="87"/>
      <c r="C8208" s="87"/>
      <c r="R8208" s="89"/>
      <c r="S8208" s="89"/>
      <c r="T8208" s="89"/>
    </row>
    <row r="8209" spans="2:20" s="86" customFormat="1" ht="10.199999999999999">
      <c r="B8209" s="87"/>
      <c r="C8209" s="87"/>
      <c r="R8209" s="89"/>
      <c r="S8209" s="89"/>
      <c r="T8209" s="89"/>
    </row>
    <row r="8210" spans="2:20" s="86" customFormat="1" ht="10.199999999999999">
      <c r="B8210" s="87"/>
      <c r="C8210" s="87"/>
      <c r="R8210" s="89"/>
      <c r="S8210" s="89"/>
      <c r="T8210" s="89"/>
    </row>
    <row r="8211" spans="2:20" s="86" customFormat="1" ht="10.199999999999999">
      <c r="B8211" s="87"/>
      <c r="C8211" s="87"/>
      <c r="R8211" s="89"/>
      <c r="S8211" s="89"/>
      <c r="T8211" s="89"/>
    </row>
    <row r="8212" spans="2:20" s="86" customFormat="1" ht="10.199999999999999">
      <c r="B8212" s="87"/>
      <c r="C8212" s="87"/>
      <c r="R8212" s="89"/>
      <c r="S8212" s="89"/>
      <c r="T8212" s="89"/>
    </row>
    <row r="8213" spans="2:20" s="86" customFormat="1" ht="10.199999999999999">
      <c r="B8213" s="87"/>
      <c r="C8213" s="87"/>
      <c r="R8213" s="89"/>
      <c r="S8213" s="89"/>
      <c r="T8213" s="89"/>
    </row>
    <row r="8214" spans="2:20" s="86" customFormat="1" ht="10.199999999999999">
      <c r="B8214" s="87"/>
      <c r="C8214" s="87"/>
      <c r="R8214" s="89"/>
      <c r="S8214" s="89"/>
      <c r="T8214" s="89"/>
    </row>
    <row r="8215" spans="2:20" s="86" customFormat="1" ht="10.199999999999999">
      <c r="B8215" s="87"/>
      <c r="C8215" s="87"/>
      <c r="R8215" s="89"/>
      <c r="S8215" s="89"/>
      <c r="T8215" s="89"/>
    </row>
    <row r="8216" spans="2:20" s="86" customFormat="1" ht="10.199999999999999">
      <c r="B8216" s="87"/>
      <c r="C8216" s="87"/>
      <c r="R8216" s="89"/>
      <c r="S8216" s="89"/>
      <c r="T8216" s="89"/>
    </row>
    <row r="8217" spans="2:20" s="86" customFormat="1" ht="10.199999999999999">
      <c r="B8217" s="87"/>
      <c r="C8217" s="87"/>
      <c r="R8217" s="89"/>
      <c r="S8217" s="89"/>
      <c r="T8217" s="89"/>
    </row>
    <row r="8218" spans="2:20" s="86" customFormat="1" ht="10.199999999999999">
      <c r="B8218" s="87"/>
      <c r="C8218" s="87"/>
      <c r="R8218" s="89"/>
      <c r="S8218" s="89"/>
      <c r="T8218" s="89"/>
    </row>
    <row r="8219" spans="2:20" s="86" customFormat="1" ht="10.199999999999999">
      <c r="B8219" s="87"/>
      <c r="C8219" s="87"/>
      <c r="R8219" s="89"/>
      <c r="S8219" s="89"/>
      <c r="T8219" s="89"/>
    </row>
    <row r="8220" spans="2:20" s="86" customFormat="1" ht="10.199999999999999">
      <c r="B8220" s="87"/>
      <c r="C8220" s="87"/>
      <c r="R8220" s="89"/>
      <c r="S8220" s="89"/>
      <c r="T8220" s="89"/>
    </row>
    <row r="8221" spans="2:20" s="86" customFormat="1" ht="10.199999999999999">
      <c r="B8221" s="87"/>
      <c r="C8221" s="87"/>
      <c r="R8221" s="89"/>
      <c r="S8221" s="89"/>
      <c r="T8221" s="89"/>
    </row>
    <row r="8222" spans="2:20" s="86" customFormat="1" ht="10.199999999999999">
      <c r="B8222" s="87"/>
      <c r="C8222" s="87"/>
      <c r="R8222" s="89"/>
      <c r="S8222" s="89"/>
      <c r="T8222" s="89"/>
    </row>
    <row r="8223" spans="2:20" s="86" customFormat="1" ht="10.199999999999999">
      <c r="B8223" s="87"/>
      <c r="C8223" s="87"/>
      <c r="R8223" s="89"/>
      <c r="S8223" s="89"/>
      <c r="T8223" s="89"/>
    </row>
    <row r="8224" spans="2:20" s="86" customFormat="1" ht="10.199999999999999">
      <c r="B8224" s="87"/>
      <c r="C8224" s="87"/>
      <c r="R8224" s="89"/>
      <c r="S8224" s="89"/>
      <c r="T8224" s="89"/>
    </row>
    <row r="8225" spans="2:20" s="86" customFormat="1" ht="10.199999999999999">
      <c r="B8225" s="87"/>
      <c r="C8225" s="87"/>
      <c r="R8225" s="89"/>
      <c r="S8225" s="89"/>
      <c r="T8225" s="89"/>
    </row>
    <row r="8226" spans="2:20" s="86" customFormat="1" ht="10.199999999999999">
      <c r="B8226" s="87"/>
      <c r="C8226" s="87"/>
      <c r="R8226" s="89"/>
      <c r="S8226" s="89"/>
      <c r="T8226" s="89"/>
    </row>
    <row r="8227" spans="2:20" s="86" customFormat="1" ht="10.199999999999999">
      <c r="B8227" s="87"/>
      <c r="C8227" s="87"/>
      <c r="R8227" s="89"/>
      <c r="S8227" s="89"/>
      <c r="T8227" s="89"/>
    </row>
    <row r="8228" spans="2:20" s="86" customFormat="1" ht="10.199999999999999">
      <c r="B8228" s="87"/>
      <c r="C8228" s="87"/>
      <c r="R8228" s="89"/>
      <c r="S8228" s="89"/>
      <c r="T8228" s="89"/>
    </row>
    <row r="8229" spans="2:20" s="86" customFormat="1" ht="10.199999999999999">
      <c r="B8229" s="87"/>
      <c r="C8229" s="87"/>
      <c r="R8229" s="89"/>
      <c r="S8229" s="89"/>
      <c r="T8229" s="89"/>
    </row>
    <row r="8230" spans="2:20" s="86" customFormat="1" ht="10.199999999999999">
      <c r="B8230" s="87"/>
      <c r="C8230" s="87"/>
      <c r="R8230" s="89"/>
      <c r="S8230" s="89"/>
      <c r="T8230" s="89"/>
    </row>
    <row r="8231" spans="2:20" s="86" customFormat="1" ht="10.199999999999999">
      <c r="B8231" s="87"/>
      <c r="C8231" s="87"/>
      <c r="R8231" s="89"/>
      <c r="S8231" s="89"/>
      <c r="T8231" s="89"/>
    </row>
    <row r="8232" spans="2:20" s="86" customFormat="1" ht="10.199999999999999">
      <c r="B8232" s="87"/>
      <c r="C8232" s="87"/>
      <c r="R8232" s="89"/>
      <c r="S8232" s="89"/>
      <c r="T8232" s="89"/>
    </row>
    <row r="8233" spans="2:20" s="86" customFormat="1" ht="10.199999999999999">
      <c r="B8233" s="87"/>
      <c r="C8233" s="87"/>
      <c r="R8233" s="89"/>
      <c r="S8233" s="89"/>
      <c r="T8233" s="89"/>
    </row>
    <row r="8234" spans="2:20" s="86" customFormat="1" ht="10.199999999999999">
      <c r="B8234" s="87"/>
      <c r="C8234" s="87"/>
      <c r="R8234" s="89"/>
      <c r="S8234" s="89"/>
      <c r="T8234" s="89"/>
    </row>
    <row r="8235" spans="2:20" s="86" customFormat="1" ht="10.199999999999999">
      <c r="B8235" s="87"/>
      <c r="C8235" s="87"/>
      <c r="R8235" s="89"/>
      <c r="S8235" s="89"/>
      <c r="T8235" s="89"/>
    </row>
    <row r="8236" spans="2:20" s="86" customFormat="1" ht="10.199999999999999">
      <c r="B8236" s="87"/>
      <c r="C8236" s="87"/>
      <c r="R8236" s="89"/>
      <c r="S8236" s="89"/>
      <c r="T8236" s="89"/>
    </row>
    <row r="8237" spans="2:20" s="86" customFormat="1" ht="10.199999999999999">
      <c r="B8237" s="87"/>
      <c r="C8237" s="87"/>
      <c r="R8237" s="89"/>
      <c r="S8237" s="89"/>
      <c r="T8237" s="89"/>
    </row>
    <row r="8238" spans="2:20" s="86" customFormat="1" ht="10.199999999999999">
      <c r="B8238" s="87"/>
      <c r="C8238" s="87"/>
      <c r="R8238" s="89"/>
      <c r="S8238" s="89"/>
      <c r="T8238" s="89"/>
    </row>
    <row r="8239" spans="2:20" s="86" customFormat="1" ht="10.199999999999999">
      <c r="B8239" s="87"/>
      <c r="C8239" s="87"/>
      <c r="R8239" s="89"/>
      <c r="S8239" s="89"/>
      <c r="T8239" s="89"/>
    </row>
    <row r="8240" spans="2:20" s="86" customFormat="1" ht="10.199999999999999">
      <c r="B8240" s="87"/>
      <c r="C8240" s="87"/>
      <c r="R8240" s="89"/>
      <c r="S8240" s="89"/>
      <c r="T8240" s="89"/>
    </row>
    <row r="8241" spans="2:20" s="86" customFormat="1" ht="10.199999999999999">
      <c r="B8241" s="87"/>
      <c r="C8241" s="87"/>
      <c r="R8241" s="89"/>
      <c r="S8241" s="89"/>
      <c r="T8241" s="89"/>
    </row>
    <row r="8242" spans="2:20" s="86" customFormat="1" ht="10.199999999999999">
      <c r="B8242" s="87"/>
      <c r="C8242" s="87"/>
      <c r="R8242" s="89"/>
      <c r="S8242" s="89"/>
      <c r="T8242" s="89"/>
    </row>
    <row r="8243" spans="2:20" s="86" customFormat="1" ht="10.199999999999999">
      <c r="B8243" s="87"/>
      <c r="C8243" s="87"/>
      <c r="R8243" s="89"/>
      <c r="S8243" s="89"/>
      <c r="T8243" s="89"/>
    </row>
    <row r="8244" spans="2:20" s="86" customFormat="1" ht="10.199999999999999">
      <c r="B8244" s="87"/>
      <c r="C8244" s="87"/>
      <c r="R8244" s="89"/>
      <c r="S8244" s="89"/>
      <c r="T8244" s="89"/>
    </row>
    <row r="8245" spans="2:20" s="86" customFormat="1" ht="10.199999999999999">
      <c r="B8245" s="87"/>
      <c r="C8245" s="87"/>
      <c r="R8245" s="89"/>
      <c r="S8245" s="89"/>
      <c r="T8245" s="89"/>
    </row>
    <row r="8246" spans="2:20" s="86" customFormat="1" ht="10.199999999999999">
      <c r="B8246" s="87"/>
      <c r="C8246" s="87"/>
      <c r="R8246" s="89"/>
      <c r="S8246" s="89"/>
      <c r="T8246" s="89"/>
    </row>
    <row r="8247" spans="2:20" s="86" customFormat="1" ht="10.199999999999999">
      <c r="B8247" s="87"/>
      <c r="C8247" s="87"/>
      <c r="R8247" s="89"/>
      <c r="S8247" s="89"/>
      <c r="T8247" s="89"/>
    </row>
    <row r="8248" spans="2:20" s="86" customFormat="1" ht="10.199999999999999">
      <c r="B8248" s="87"/>
      <c r="C8248" s="87"/>
      <c r="R8248" s="89"/>
      <c r="S8248" s="89"/>
      <c r="T8248" s="89"/>
    </row>
    <row r="8249" spans="2:20" s="86" customFormat="1" ht="10.199999999999999">
      <c r="B8249" s="87"/>
      <c r="C8249" s="87"/>
      <c r="R8249" s="89"/>
      <c r="S8249" s="89"/>
      <c r="T8249" s="89"/>
    </row>
    <row r="8250" spans="2:20" s="86" customFormat="1" ht="10.199999999999999">
      <c r="B8250" s="87"/>
      <c r="C8250" s="87"/>
      <c r="R8250" s="89"/>
      <c r="S8250" s="89"/>
      <c r="T8250" s="89"/>
    </row>
    <row r="8251" spans="2:20" s="86" customFormat="1" ht="10.199999999999999">
      <c r="B8251" s="87"/>
      <c r="C8251" s="87"/>
      <c r="R8251" s="89"/>
      <c r="S8251" s="89"/>
      <c r="T8251" s="89"/>
    </row>
    <row r="8252" spans="2:20" s="86" customFormat="1" ht="10.199999999999999">
      <c r="B8252" s="87"/>
      <c r="C8252" s="87"/>
      <c r="R8252" s="89"/>
      <c r="S8252" s="89"/>
      <c r="T8252" s="89"/>
    </row>
    <row r="8253" spans="2:20" s="86" customFormat="1" ht="10.199999999999999">
      <c r="B8253" s="87"/>
      <c r="C8253" s="87"/>
      <c r="R8253" s="89"/>
      <c r="S8253" s="89"/>
      <c r="T8253" s="89"/>
    </row>
    <row r="8254" spans="2:20" s="86" customFormat="1" ht="10.199999999999999">
      <c r="B8254" s="87"/>
      <c r="C8254" s="87"/>
      <c r="R8254" s="89"/>
      <c r="S8254" s="89"/>
      <c r="T8254" s="89"/>
    </row>
    <row r="8255" spans="2:20" s="86" customFormat="1" ht="10.199999999999999">
      <c r="B8255" s="87"/>
      <c r="C8255" s="87"/>
      <c r="R8255" s="89"/>
      <c r="S8255" s="89"/>
      <c r="T8255" s="89"/>
    </row>
    <row r="8256" spans="2:20" s="86" customFormat="1" ht="10.199999999999999">
      <c r="B8256" s="87"/>
      <c r="C8256" s="87"/>
      <c r="R8256" s="89"/>
      <c r="S8256" s="89"/>
      <c r="T8256" s="89"/>
    </row>
    <row r="8257" spans="2:20" s="86" customFormat="1" ht="10.199999999999999">
      <c r="B8257" s="87"/>
      <c r="C8257" s="87"/>
      <c r="R8257" s="89"/>
      <c r="S8257" s="89"/>
      <c r="T8257" s="89"/>
    </row>
    <row r="8258" spans="2:20" s="86" customFormat="1" ht="10.199999999999999">
      <c r="B8258" s="87"/>
      <c r="C8258" s="87"/>
      <c r="R8258" s="89"/>
      <c r="S8258" s="89"/>
      <c r="T8258" s="89"/>
    </row>
    <row r="8259" spans="2:20" s="86" customFormat="1" ht="10.199999999999999">
      <c r="B8259" s="87"/>
      <c r="C8259" s="87"/>
      <c r="R8259" s="89"/>
      <c r="S8259" s="89"/>
      <c r="T8259" s="89"/>
    </row>
    <row r="8260" spans="2:20" s="86" customFormat="1" ht="10.199999999999999">
      <c r="B8260" s="87"/>
      <c r="C8260" s="87"/>
      <c r="R8260" s="89"/>
      <c r="S8260" s="89"/>
      <c r="T8260" s="89"/>
    </row>
    <row r="8261" spans="2:20" s="86" customFormat="1" ht="10.199999999999999">
      <c r="B8261" s="87"/>
      <c r="C8261" s="87"/>
      <c r="R8261" s="89"/>
      <c r="S8261" s="89"/>
      <c r="T8261" s="89"/>
    </row>
    <row r="8262" spans="2:20" s="86" customFormat="1" ht="10.199999999999999">
      <c r="B8262" s="87"/>
      <c r="C8262" s="87"/>
      <c r="R8262" s="89"/>
      <c r="S8262" s="89"/>
      <c r="T8262" s="89"/>
    </row>
    <row r="8263" spans="2:20" s="86" customFormat="1" ht="10.199999999999999">
      <c r="B8263" s="87"/>
      <c r="C8263" s="87"/>
      <c r="R8263" s="89"/>
      <c r="S8263" s="89"/>
      <c r="T8263" s="89"/>
    </row>
    <row r="8264" spans="2:20" s="86" customFormat="1" ht="10.199999999999999">
      <c r="B8264" s="87"/>
      <c r="C8264" s="87"/>
      <c r="R8264" s="89"/>
      <c r="S8264" s="89"/>
      <c r="T8264" s="89"/>
    </row>
    <row r="8265" spans="2:20" s="86" customFormat="1" ht="10.199999999999999">
      <c r="B8265" s="87"/>
      <c r="C8265" s="87"/>
      <c r="R8265" s="89"/>
      <c r="S8265" s="89"/>
      <c r="T8265" s="89"/>
    </row>
    <row r="8266" spans="2:20" s="86" customFormat="1" ht="10.199999999999999">
      <c r="B8266" s="87"/>
      <c r="C8266" s="87"/>
      <c r="R8266" s="89"/>
      <c r="S8266" s="89"/>
      <c r="T8266" s="89"/>
    </row>
    <row r="8267" spans="2:20" s="86" customFormat="1" ht="10.199999999999999">
      <c r="B8267" s="87"/>
      <c r="C8267" s="87"/>
      <c r="R8267" s="89"/>
      <c r="S8267" s="89"/>
      <c r="T8267" s="89"/>
    </row>
    <row r="8268" spans="2:20" s="86" customFormat="1" ht="10.199999999999999">
      <c r="B8268" s="87"/>
      <c r="C8268" s="87"/>
      <c r="R8268" s="89"/>
      <c r="S8268" s="89"/>
      <c r="T8268" s="89"/>
    </row>
    <row r="8269" spans="2:20" s="86" customFormat="1" ht="10.199999999999999">
      <c r="B8269" s="87"/>
      <c r="C8269" s="87"/>
      <c r="R8269" s="89"/>
      <c r="S8269" s="89"/>
      <c r="T8269" s="89"/>
    </row>
    <row r="8270" spans="2:20" s="86" customFormat="1" ht="10.199999999999999">
      <c r="B8270" s="87"/>
      <c r="C8270" s="87"/>
      <c r="R8270" s="89"/>
      <c r="S8270" s="89"/>
      <c r="T8270" s="89"/>
    </row>
    <row r="8271" spans="2:20" s="86" customFormat="1" ht="10.199999999999999">
      <c r="B8271" s="87"/>
      <c r="C8271" s="87"/>
      <c r="R8271" s="89"/>
      <c r="S8271" s="89"/>
      <c r="T8271" s="89"/>
    </row>
    <row r="8272" spans="2:20" s="86" customFormat="1" ht="10.199999999999999">
      <c r="B8272" s="87"/>
      <c r="C8272" s="87"/>
      <c r="R8272" s="89"/>
      <c r="S8272" s="89"/>
      <c r="T8272" s="89"/>
    </row>
    <row r="8273" spans="2:20" s="86" customFormat="1" ht="10.199999999999999">
      <c r="B8273" s="87"/>
      <c r="C8273" s="87"/>
      <c r="R8273" s="89"/>
      <c r="S8273" s="89"/>
      <c r="T8273" s="89"/>
    </row>
    <row r="8274" spans="2:20" s="86" customFormat="1" ht="10.199999999999999">
      <c r="B8274" s="87"/>
      <c r="C8274" s="87"/>
      <c r="R8274" s="89"/>
      <c r="S8274" s="89"/>
      <c r="T8274" s="89"/>
    </row>
    <row r="8275" spans="2:20" s="86" customFormat="1" ht="10.199999999999999">
      <c r="B8275" s="87"/>
      <c r="C8275" s="87"/>
      <c r="R8275" s="89"/>
      <c r="S8275" s="89"/>
      <c r="T8275" s="89"/>
    </row>
    <row r="8276" spans="2:20" s="86" customFormat="1" ht="10.199999999999999">
      <c r="B8276" s="87"/>
      <c r="C8276" s="87"/>
      <c r="R8276" s="89"/>
      <c r="S8276" s="89"/>
      <c r="T8276" s="89"/>
    </row>
    <row r="8277" spans="2:20" s="86" customFormat="1" ht="10.199999999999999">
      <c r="B8277" s="87"/>
      <c r="C8277" s="87"/>
      <c r="R8277" s="89"/>
      <c r="S8277" s="89"/>
      <c r="T8277" s="89"/>
    </row>
    <row r="8278" spans="2:20" s="86" customFormat="1" ht="10.199999999999999">
      <c r="B8278" s="87"/>
      <c r="C8278" s="87"/>
      <c r="R8278" s="89"/>
      <c r="S8278" s="89"/>
      <c r="T8278" s="89"/>
    </row>
    <row r="8279" spans="2:20" s="86" customFormat="1" ht="10.199999999999999">
      <c r="B8279" s="87"/>
      <c r="C8279" s="87"/>
      <c r="R8279" s="89"/>
      <c r="S8279" s="89"/>
      <c r="T8279" s="89"/>
    </row>
    <row r="8280" spans="2:20" s="86" customFormat="1" ht="10.199999999999999">
      <c r="B8280" s="87"/>
      <c r="C8280" s="87"/>
      <c r="R8280" s="89"/>
      <c r="S8280" s="89"/>
      <c r="T8280" s="89"/>
    </row>
    <row r="8281" spans="2:20" s="86" customFormat="1" ht="10.199999999999999">
      <c r="B8281" s="87"/>
      <c r="C8281" s="87"/>
      <c r="R8281" s="89"/>
      <c r="S8281" s="89"/>
      <c r="T8281" s="89"/>
    </row>
    <row r="8282" spans="2:20" s="86" customFormat="1" ht="10.199999999999999">
      <c r="B8282" s="87"/>
      <c r="C8282" s="87"/>
      <c r="R8282" s="89"/>
      <c r="S8282" s="89"/>
      <c r="T8282" s="89"/>
    </row>
    <row r="8283" spans="2:20" s="86" customFormat="1" ht="10.199999999999999">
      <c r="B8283" s="87"/>
      <c r="C8283" s="87"/>
      <c r="R8283" s="89"/>
      <c r="S8283" s="89"/>
      <c r="T8283" s="89"/>
    </row>
    <row r="8284" spans="2:20" s="86" customFormat="1" ht="10.199999999999999">
      <c r="B8284" s="87"/>
      <c r="C8284" s="87"/>
      <c r="R8284" s="89"/>
      <c r="S8284" s="89"/>
      <c r="T8284" s="89"/>
    </row>
    <row r="8285" spans="2:20" s="86" customFormat="1" ht="10.199999999999999">
      <c r="B8285" s="87"/>
      <c r="C8285" s="87"/>
      <c r="R8285" s="89"/>
      <c r="S8285" s="89"/>
      <c r="T8285" s="89"/>
    </row>
    <row r="8286" spans="2:20" s="86" customFormat="1" ht="10.199999999999999">
      <c r="B8286" s="87"/>
      <c r="C8286" s="87"/>
      <c r="R8286" s="89"/>
      <c r="S8286" s="89"/>
      <c r="T8286" s="89"/>
    </row>
    <row r="8287" spans="2:20" s="86" customFormat="1" ht="10.199999999999999">
      <c r="B8287" s="87"/>
      <c r="C8287" s="87"/>
      <c r="R8287" s="89"/>
      <c r="S8287" s="89"/>
      <c r="T8287" s="89"/>
    </row>
    <row r="8288" spans="2:20" s="86" customFormat="1" ht="10.199999999999999">
      <c r="B8288" s="87"/>
      <c r="C8288" s="87"/>
      <c r="R8288" s="89"/>
      <c r="S8288" s="89"/>
      <c r="T8288" s="89"/>
    </row>
    <row r="8289" spans="2:20" s="86" customFormat="1" ht="10.199999999999999">
      <c r="B8289" s="87"/>
      <c r="C8289" s="87"/>
      <c r="R8289" s="89"/>
      <c r="S8289" s="89"/>
      <c r="T8289" s="89"/>
    </row>
    <row r="8290" spans="2:20" s="86" customFormat="1" ht="10.199999999999999">
      <c r="B8290" s="87"/>
      <c r="C8290" s="87"/>
      <c r="R8290" s="89"/>
      <c r="S8290" s="89"/>
      <c r="T8290" s="89"/>
    </row>
    <row r="8291" spans="2:20" s="86" customFormat="1" ht="10.199999999999999">
      <c r="B8291" s="87"/>
      <c r="C8291" s="87"/>
      <c r="R8291" s="89"/>
      <c r="S8291" s="89"/>
      <c r="T8291" s="89"/>
    </row>
    <row r="8292" spans="2:20" s="86" customFormat="1" ht="10.199999999999999">
      <c r="B8292" s="87"/>
      <c r="C8292" s="87"/>
      <c r="R8292" s="89"/>
      <c r="S8292" s="89"/>
      <c r="T8292" s="89"/>
    </row>
    <row r="8293" spans="2:20" s="86" customFormat="1" ht="10.199999999999999">
      <c r="B8293" s="87"/>
      <c r="C8293" s="87"/>
      <c r="R8293" s="89"/>
      <c r="S8293" s="89"/>
      <c r="T8293" s="89"/>
    </row>
    <row r="8294" spans="2:20" s="86" customFormat="1" ht="10.199999999999999">
      <c r="B8294" s="87"/>
      <c r="C8294" s="87"/>
      <c r="R8294" s="89"/>
      <c r="S8294" s="89"/>
      <c r="T8294" s="89"/>
    </row>
    <row r="8295" spans="2:20" s="86" customFormat="1" ht="10.199999999999999">
      <c r="B8295" s="87"/>
      <c r="C8295" s="87"/>
      <c r="R8295" s="89"/>
      <c r="S8295" s="89"/>
      <c r="T8295" s="89"/>
    </row>
    <row r="8296" spans="2:20" s="86" customFormat="1" ht="10.199999999999999">
      <c r="B8296" s="87"/>
      <c r="C8296" s="87"/>
      <c r="R8296" s="89"/>
      <c r="S8296" s="89"/>
      <c r="T8296" s="89"/>
    </row>
    <row r="8297" spans="2:20" s="86" customFormat="1" ht="10.199999999999999">
      <c r="B8297" s="87"/>
      <c r="C8297" s="87"/>
      <c r="R8297" s="89"/>
      <c r="S8297" s="89"/>
      <c r="T8297" s="89"/>
    </row>
  </sheetData>
  <sheetProtection algorithmName="SHA-512" hashValue="n2pnVmjPfgsQGkwQavZEdL8cASysqTiQq2DkEfBR8iuoUKpAQdVGpQV3B7ELqnP2v4kILeZLmnIIZm70MK6Rdw==" saltValue="X1XP5CA1P9rw6Bw0/SftoQ==" spinCount="100000" sheet="1"/>
  <mergeCells count="52">
    <mergeCell ref="C110:G110"/>
    <mergeCell ref="C112:G112"/>
    <mergeCell ref="C116:G116"/>
    <mergeCell ref="C119:G119"/>
    <mergeCell ref="C99:G99"/>
    <mergeCell ref="C100:G100"/>
    <mergeCell ref="C103:G103"/>
    <mergeCell ref="C104:G104"/>
    <mergeCell ref="C106:G106"/>
    <mergeCell ref="C108:G108"/>
    <mergeCell ref="C97:G97"/>
    <mergeCell ref="C69:G69"/>
    <mergeCell ref="C70:G70"/>
    <mergeCell ref="C72:G72"/>
    <mergeCell ref="C73:G73"/>
    <mergeCell ref="C76:G76"/>
    <mergeCell ref="C77:G77"/>
    <mergeCell ref="C79:G79"/>
    <mergeCell ref="C81:G81"/>
    <mergeCell ref="C83:G83"/>
    <mergeCell ref="C85:G85"/>
    <mergeCell ref="C89:G89"/>
    <mergeCell ref="C66:G66"/>
    <mergeCell ref="C40:G40"/>
    <mergeCell ref="C42:G42"/>
    <mergeCell ref="C44:G44"/>
    <mergeCell ref="C46:G46"/>
    <mergeCell ref="C48:G48"/>
    <mergeCell ref="C50:G50"/>
    <mergeCell ref="C53:G53"/>
    <mergeCell ref="C57:G57"/>
    <mergeCell ref="C59:G59"/>
    <mergeCell ref="C62:G62"/>
    <mergeCell ref="C64:G64"/>
    <mergeCell ref="C37:G37"/>
    <mergeCell ref="C15:G15"/>
    <mergeCell ref="C17:G17"/>
    <mergeCell ref="C18:G18"/>
    <mergeCell ref="C20:G20"/>
    <mergeCell ref="C21:G21"/>
    <mergeCell ref="C23:G23"/>
    <mergeCell ref="C24:G24"/>
    <mergeCell ref="C27:G27"/>
    <mergeCell ref="C30:G30"/>
    <mergeCell ref="C33:G33"/>
    <mergeCell ref="C35:G35"/>
    <mergeCell ref="C13:G13"/>
    <mergeCell ref="A1:G1"/>
    <mergeCell ref="C2:G2"/>
    <mergeCell ref="C3:G3"/>
    <mergeCell ref="C4:G4"/>
    <mergeCell ref="C10:G10"/>
  </mergeCells>
  <printOptions horizontalCentered="1"/>
  <pageMargins left="0" right="0" top="0.78740157480314965" bottom="0.78740157480314965" header="0.31496062992125984" footer="0.31496062992125984"/>
  <pageSetup paperSize="9" orientation="landscape"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A8297"/>
  <sheetViews>
    <sheetView workbookViewId="0">
      <pane ySplit="7" topLeftCell="A8" activePane="bottomLeft" state="frozen"/>
      <selection activeCell="A2" sqref="A2:G2"/>
      <selection pane="bottomLeft" activeCell="A2" sqref="A2:G2"/>
    </sheetView>
  </sheetViews>
  <sheetFormatPr defaultColWidth="9.109375" defaultRowHeight="13.2" outlineLevelRow="1"/>
  <cols>
    <col min="1" max="1" width="3.44140625" style="79" customWidth="1"/>
    <col min="2" max="2" width="10.5546875" style="138" customWidth="1"/>
    <col min="3" max="3" width="45.6640625" style="138" customWidth="1"/>
    <col min="4" max="4" width="3.88671875" style="79" bestFit="1" customWidth="1"/>
    <col min="5" max="5" width="10.5546875" style="79" customWidth="1"/>
    <col min="6" max="6" width="9.88671875" style="79" customWidth="1"/>
    <col min="7" max="7" width="12.6640625" style="79" customWidth="1"/>
    <col min="8" max="13" width="0" style="79" hidden="1" customWidth="1"/>
    <col min="14" max="14" width="7.5546875" style="79" bestFit="1" customWidth="1"/>
    <col min="15" max="15" width="6.88671875" style="79" bestFit="1" customWidth="1"/>
    <col min="16" max="16" width="7.5546875" style="79" bestFit="1" customWidth="1"/>
    <col min="17" max="17" width="6.88671875" style="79" bestFit="1" customWidth="1"/>
    <col min="18" max="18" width="5.6640625" style="176" bestFit="1" customWidth="1"/>
    <col min="19" max="19" width="7.33203125" style="176" bestFit="1" customWidth="1"/>
    <col min="20" max="20" width="6.6640625" style="176" bestFit="1" customWidth="1"/>
    <col min="21" max="23" width="0" style="79" hidden="1" customWidth="1"/>
    <col min="24" max="28" width="9.109375" style="79"/>
    <col min="29" max="29" width="0" style="79" hidden="1" customWidth="1"/>
    <col min="30" max="30" width="9.109375" style="79"/>
    <col min="31" max="41" width="0" style="79" hidden="1" customWidth="1"/>
    <col min="42" max="52" width="9.109375" style="79"/>
    <col min="53" max="53" width="98.6640625" style="79" customWidth="1"/>
    <col min="54" max="16384" width="9.109375" style="79"/>
  </cols>
  <sheetData>
    <row r="1" spans="1:34" ht="45" customHeight="1">
      <c r="A1" s="310" t="s">
        <v>317</v>
      </c>
      <c r="B1" s="310"/>
      <c r="C1" s="310"/>
      <c r="D1" s="310"/>
      <c r="E1" s="310"/>
      <c r="F1" s="310"/>
      <c r="G1" s="310"/>
      <c r="AG1" s="79" t="s">
        <v>244</v>
      </c>
    </row>
    <row r="2" spans="1:34" s="194" customFormat="1" ht="30" customHeight="1">
      <c r="A2" s="192" t="s">
        <v>7</v>
      </c>
      <c r="B2" s="193" t="s">
        <v>42</v>
      </c>
      <c r="C2" s="311" t="s">
        <v>43</v>
      </c>
      <c r="D2" s="312"/>
      <c r="E2" s="312"/>
      <c r="F2" s="312"/>
      <c r="G2" s="313"/>
      <c r="R2" s="241"/>
      <c r="S2" s="241"/>
      <c r="T2" s="241"/>
      <c r="AG2" s="194" t="s">
        <v>245</v>
      </c>
    </row>
    <row r="3" spans="1:34" s="190" customFormat="1" ht="20.100000000000001" customHeight="1">
      <c r="A3" s="188" t="s">
        <v>8</v>
      </c>
      <c r="B3" s="189" t="s">
        <v>72</v>
      </c>
      <c r="C3" s="314" t="s">
        <v>73</v>
      </c>
      <c r="D3" s="315"/>
      <c r="E3" s="315"/>
      <c r="F3" s="315"/>
      <c r="G3" s="316"/>
      <c r="R3" s="242"/>
      <c r="S3" s="242"/>
      <c r="T3" s="242"/>
      <c r="AC3" s="191" t="s">
        <v>737</v>
      </c>
      <c r="AG3" s="190" t="s">
        <v>247</v>
      </c>
    </row>
    <row r="4" spans="1:34" s="187" customFormat="1" ht="15" customHeight="1">
      <c r="A4" s="185" t="s">
        <v>9</v>
      </c>
      <c r="B4" s="186" t="s">
        <v>74</v>
      </c>
      <c r="C4" s="317" t="s">
        <v>75</v>
      </c>
      <c r="D4" s="318"/>
      <c r="E4" s="318"/>
      <c r="F4" s="318"/>
      <c r="G4" s="319"/>
      <c r="R4" s="243"/>
      <c r="S4" s="243"/>
      <c r="T4" s="243"/>
      <c r="AG4" s="187" t="s">
        <v>248</v>
      </c>
    </row>
    <row r="5" spans="1:34">
      <c r="D5" s="176"/>
    </row>
    <row r="6" spans="1:34" s="183" customFormat="1" ht="28.8">
      <c r="A6" s="179" t="s">
        <v>249</v>
      </c>
      <c r="B6" s="180" t="s">
        <v>250</v>
      </c>
      <c r="C6" s="180" t="s">
        <v>251</v>
      </c>
      <c r="D6" s="179" t="s">
        <v>252</v>
      </c>
      <c r="E6" s="179" t="s">
        <v>253</v>
      </c>
      <c r="F6" s="181" t="s">
        <v>254</v>
      </c>
      <c r="G6" s="179" t="s">
        <v>29</v>
      </c>
      <c r="H6" s="182" t="s">
        <v>30</v>
      </c>
      <c r="I6" s="182" t="s">
        <v>255</v>
      </c>
      <c r="J6" s="182" t="s">
        <v>31</v>
      </c>
      <c r="K6" s="182" t="s">
        <v>256</v>
      </c>
      <c r="L6" s="182" t="s">
        <v>257</v>
      </c>
      <c r="M6" s="182" t="s">
        <v>258</v>
      </c>
      <c r="N6" s="182" t="s">
        <v>259</v>
      </c>
      <c r="O6" s="182" t="s">
        <v>260</v>
      </c>
      <c r="P6" s="182" t="s">
        <v>261</v>
      </c>
      <c r="Q6" s="182" t="s">
        <v>262</v>
      </c>
      <c r="R6" s="182" t="s">
        <v>263</v>
      </c>
      <c r="S6" s="182" t="s">
        <v>264</v>
      </c>
      <c r="T6" s="182" t="s">
        <v>265</v>
      </c>
      <c r="U6" s="182" t="s">
        <v>266</v>
      </c>
      <c r="V6" s="182" t="s">
        <v>267</v>
      </c>
      <c r="W6" s="182" t="s">
        <v>268</v>
      </c>
    </row>
    <row r="7" spans="1:34" hidden="1">
      <c r="D7" s="176"/>
      <c r="E7" s="177"/>
      <c r="F7" s="178"/>
      <c r="G7" s="178"/>
      <c r="H7" s="178"/>
      <c r="I7" s="178"/>
      <c r="J7" s="178"/>
      <c r="K7" s="178"/>
      <c r="L7" s="178"/>
      <c r="M7" s="178"/>
      <c r="N7" s="178"/>
      <c r="O7" s="178"/>
      <c r="P7" s="178"/>
      <c r="Q7" s="178"/>
      <c r="R7" s="244"/>
      <c r="S7" s="244"/>
      <c r="T7" s="244"/>
      <c r="U7" s="178"/>
      <c r="V7" s="178"/>
      <c r="W7" s="178"/>
    </row>
    <row r="8" spans="1:34" s="86" customFormat="1" ht="10.199999999999999">
      <c r="A8" s="218" t="s">
        <v>269</v>
      </c>
      <c r="B8" s="219" t="s">
        <v>125</v>
      </c>
      <c r="C8" s="208" t="s">
        <v>126</v>
      </c>
      <c r="D8" s="195"/>
      <c r="E8" s="220"/>
      <c r="F8" s="221"/>
      <c r="G8" s="221">
        <f>SUMIF(AG9:AG30,"&lt;&gt;NOR",G9:G30)</f>
        <v>0</v>
      </c>
      <c r="H8" s="221"/>
      <c r="I8" s="221">
        <f>SUM(I9:I30)</f>
        <v>0</v>
      </c>
      <c r="J8" s="221"/>
      <c r="K8" s="221">
        <f>SUM(K9:K30)</f>
        <v>0</v>
      </c>
      <c r="L8" s="221"/>
      <c r="M8" s="221">
        <f>SUM(M9:M30)</f>
        <v>0</v>
      </c>
      <c r="N8" s="221"/>
      <c r="O8" s="221">
        <f>SUM(O9:O30)</f>
        <v>0</v>
      </c>
      <c r="P8" s="221"/>
      <c r="Q8" s="221">
        <f>SUM(Q9:Q30)</f>
        <v>432.73</v>
      </c>
      <c r="R8" s="196"/>
      <c r="S8" s="196"/>
      <c r="T8" s="197"/>
      <c r="U8" s="222"/>
      <c r="V8" s="222">
        <f>SUM(V9:V30)</f>
        <v>69.52000000000001</v>
      </c>
      <c r="W8" s="222"/>
      <c r="AG8" s="86" t="s">
        <v>270</v>
      </c>
    </row>
    <row r="9" spans="1:34" s="86" customFormat="1" ht="20.399999999999999" outlineLevel="1">
      <c r="A9" s="223">
        <v>1</v>
      </c>
      <c r="B9" s="224" t="s">
        <v>738</v>
      </c>
      <c r="C9" s="209" t="s">
        <v>739</v>
      </c>
      <c r="D9" s="198" t="s">
        <v>320</v>
      </c>
      <c r="E9" s="225">
        <v>151</v>
      </c>
      <c r="F9" s="226"/>
      <c r="G9" s="227">
        <f>ROUND(E9*F9,2)</f>
        <v>0</v>
      </c>
      <c r="H9" s="226"/>
      <c r="I9" s="227">
        <f>ROUND(E9*H9,2)</f>
        <v>0</v>
      </c>
      <c r="J9" s="226"/>
      <c r="K9" s="227">
        <f>ROUND(E9*J9,2)</f>
        <v>0</v>
      </c>
      <c r="L9" s="227">
        <v>21</v>
      </c>
      <c r="M9" s="227">
        <f>G9*(1+L9/100)</f>
        <v>0</v>
      </c>
      <c r="N9" s="227">
        <v>0</v>
      </c>
      <c r="O9" s="227">
        <f>ROUND(E9*N9,2)</f>
        <v>0</v>
      </c>
      <c r="P9" s="227">
        <v>0.40799999999999997</v>
      </c>
      <c r="Q9" s="227">
        <f>ROUND(E9*P9,2)</f>
        <v>61.61</v>
      </c>
      <c r="R9" s="199" t="s">
        <v>740</v>
      </c>
      <c r="S9" s="199" t="s">
        <v>274</v>
      </c>
      <c r="T9" s="200" t="s">
        <v>274</v>
      </c>
      <c r="U9" s="228">
        <v>6.2E-2</v>
      </c>
      <c r="V9" s="228">
        <f>ROUND(E9*U9,2)</f>
        <v>9.36</v>
      </c>
      <c r="W9" s="228"/>
      <c r="AG9" s="86" t="s">
        <v>322</v>
      </c>
    </row>
    <row r="10" spans="1:34" s="86" customFormat="1" ht="10.199999999999999" outlineLevel="1">
      <c r="A10" s="229"/>
      <c r="B10" s="230"/>
      <c r="C10" s="324" t="s">
        <v>741</v>
      </c>
      <c r="D10" s="325"/>
      <c r="E10" s="325"/>
      <c r="F10" s="325"/>
      <c r="G10" s="325"/>
      <c r="H10" s="228"/>
      <c r="I10" s="228"/>
      <c r="J10" s="228"/>
      <c r="K10" s="228"/>
      <c r="L10" s="228"/>
      <c r="M10" s="228"/>
      <c r="N10" s="228"/>
      <c r="O10" s="228"/>
      <c r="P10" s="228"/>
      <c r="Q10" s="228"/>
      <c r="R10" s="201"/>
      <c r="S10" s="201"/>
      <c r="T10" s="201"/>
      <c r="U10" s="228"/>
      <c r="V10" s="228"/>
      <c r="W10" s="228"/>
      <c r="AG10" s="86" t="s">
        <v>324</v>
      </c>
    </row>
    <row r="11" spans="1:34" s="86" customFormat="1" ht="10.199999999999999" outlineLevel="1">
      <c r="A11" s="229"/>
      <c r="B11" s="230"/>
      <c r="C11" s="212" t="s">
        <v>742</v>
      </c>
      <c r="D11" s="203"/>
      <c r="E11" s="235">
        <v>151</v>
      </c>
      <c r="F11" s="228"/>
      <c r="G11" s="228"/>
      <c r="H11" s="228"/>
      <c r="I11" s="228"/>
      <c r="J11" s="228"/>
      <c r="K11" s="228"/>
      <c r="L11" s="228"/>
      <c r="M11" s="228"/>
      <c r="N11" s="228"/>
      <c r="O11" s="228"/>
      <c r="P11" s="228"/>
      <c r="Q11" s="228"/>
      <c r="R11" s="201"/>
      <c r="S11" s="201"/>
      <c r="T11" s="201"/>
      <c r="U11" s="228"/>
      <c r="V11" s="228"/>
      <c r="W11" s="228"/>
      <c r="AG11" s="86" t="s">
        <v>326</v>
      </c>
      <c r="AH11" s="86">
        <v>0</v>
      </c>
    </row>
    <row r="12" spans="1:34" s="86" customFormat="1" ht="10.199999999999999" outlineLevel="1">
      <c r="A12" s="229"/>
      <c r="B12" s="230"/>
      <c r="C12" s="320"/>
      <c r="D12" s="321"/>
      <c r="E12" s="321"/>
      <c r="F12" s="321"/>
      <c r="G12" s="321"/>
      <c r="H12" s="228"/>
      <c r="I12" s="228"/>
      <c r="J12" s="228"/>
      <c r="K12" s="228"/>
      <c r="L12" s="228"/>
      <c r="M12" s="228"/>
      <c r="N12" s="228"/>
      <c r="O12" s="228"/>
      <c r="P12" s="228"/>
      <c r="Q12" s="228"/>
      <c r="R12" s="201"/>
      <c r="S12" s="201"/>
      <c r="T12" s="201"/>
      <c r="U12" s="228"/>
      <c r="V12" s="228"/>
      <c r="W12" s="228"/>
      <c r="AG12" s="86" t="s">
        <v>279</v>
      </c>
    </row>
    <row r="13" spans="1:34" s="86" customFormat="1" ht="20.399999999999999" outlineLevel="1">
      <c r="A13" s="223">
        <v>2</v>
      </c>
      <c r="B13" s="224" t="s">
        <v>743</v>
      </c>
      <c r="C13" s="209" t="s">
        <v>744</v>
      </c>
      <c r="D13" s="198" t="s">
        <v>320</v>
      </c>
      <c r="E13" s="225">
        <v>850.90120000000002</v>
      </c>
      <c r="F13" s="226"/>
      <c r="G13" s="227">
        <f>ROUND(E13*F13,2)</f>
        <v>0</v>
      </c>
      <c r="H13" s="226"/>
      <c r="I13" s="227">
        <f>ROUND(E13*H13,2)</f>
        <v>0</v>
      </c>
      <c r="J13" s="226"/>
      <c r="K13" s="227">
        <f>ROUND(E13*J13,2)</f>
        <v>0</v>
      </c>
      <c r="L13" s="227">
        <v>21</v>
      </c>
      <c r="M13" s="227">
        <f>G13*(1+L13/100)</f>
        <v>0</v>
      </c>
      <c r="N13" s="227">
        <v>0</v>
      </c>
      <c r="O13" s="227">
        <f>ROUND(E13*N13,2)</f>
        <v>0</v>
      </c>
      <c r="P13" s="227">
        <v>0.46200000000000002</v>
      </c>
      <c r="Q13" s="227">
        <f>ROUND(E13*P13,2)</f>
        <v>393.12</v>
      </c>
      <c r="R13" s="199" t="s">
        <v>740</v>
      </c>
      <c r="S13" s="199" t="s">
        <v>274</v>
      </c>
      <c r="T13" s="200" t="s">
        <v>274</v>
      </c>
      <c r="U13" s="228">
        <v>7.4899999999999994E-2</v>
      </c>
      <c r="V13" s="228">
        <f>ROUND(E13*U13,2)</f>
        <v>63.73</v>
      </c>
      <c r="W13" s="228"/>
      <c r="AG13" s="86" t="s">
        <v>322</v>
      </c>
    </row>
    <row r="14" spans="1:34" s="86" customFormat="1" ht="10.199999999999999" outlineLevel="1">
      <c r="A14" s="229"/>
      <c r="B14" s="230"/>
      <c r="C14" s="213" t="s">
        <v>745</v>
      </c>
      <c r="D14" s="204"/>
      <c r="E14" s="236"/>
      <c r="F14" s="228"/>
      <c r="G14" s="228"/>
      <c r="H14" s="228"/>
      <c r="I14" s="228"/>
      <c r="J14" s="228"/>
      <c r="K14" s="228"/>
      <c r="L14" s="228"/>
      <c r="M14" s="228"/>
      <c r="N14" s="228"/>
      <c r="O14" s="228"/>
      <c r="P14" s="228"/>
      <c r="Q14" s="228"/>
      <c r="R14" s="201"/>
      <c r="S14" s="201"/>
      <c r="T14" s="201"/>
      <c r="U14" s="228"/>
      <c r="V14" s="228"/>
      <c r="W14" s="228"/>
      <c r="AG14" s="86" t="s">
        <v>326</v>
      </c>
    </row>
    <row r="15" spans="1:34" s="86" customFormat="1" ht="20.399999999999999" outlineLevel="1">
      <c r="A15" s="229"/>
      <c r="B15" s="230"/>
      <c r="C15" s="214" t="s">
        <v>746</v>
      </c>
      <c r="D15" s="204"/>
      <c r="E15" s="236">
        <v>271.03874999999999</v>
      </c>
      <c r="F15" s="228"/>
      <c r="G15" s="228"/>
      <c r="H15" s="228"/>
      <c r="I15" s="228"/>
      <c r="J15" s="228"/>
      <c r="K15" s="228"/>
      <c r="L15" s="228"/>
      <c r="M15" s="228"/>
      <c r="N15" s="228"/>
      <c r="O15" s="228"/>
      <c r="P15" s="228"/>
      <c r="Q15" s="228"/>
      <c r="R15" s="201"/>
      <c r="S15" s="201"/>
      <c r="T15" s="201"/>
      <c r="U15" s="228"/>
      <c r="V15" s="228"/>
      <c r="W15" s="228"/>
      <c r="AG15" s="86" t="s">
        <v>326</v>
      </c>
      <c r="AH15" s="86">
        <v>2</v>
      </c>
    </row>
    <row r="16" spans="1:34" s="86" customFormat="1" ht="10.199999999999999" outlineLevel="1">
      <c r="A16" s="229"/>
      <c r="B16" s="230"/>
      <c r="C16" s="214" t="s">
        <v>747</v>
      </c>
      <c r="D16" s="204"/>
      <c r="E16" s="236"/>
      <c r="F16" s="228"/>
      <c r="G16" s="228"/>
      <c r="H16" s="228"/>
      <c r="I16" s="228"/>
      <c r="J16" s="228"/>
      <c r="K16" s="228"/>
      <c r="L16" s="228"/>
      <c r="M16" s="228"/>
      <c r="N16" s="228"/>
      <c r="O16" s="228"/>
      <c r="P16" s="228"/>
      <c r="Q16" s="228"/>
      <c r="R16" s="201"/>
      <c r="S16" s="201"/>
      <c r="T16" s="201"/>
      <c r="U16" s="228"/>
      <c r="V16" s="228"/>
      <c r="W16" s="228"/>
      <c r="AG16" s="86" t="s">
        <v>326</v>
      </c>
      <c r="AH16" s="86">
        <v>2</v>
      </c>
    </row>
    <row r="17" spans="1:34" s="86" customFormat="1" ht="10.199999999999999" outlineLevel="1">
      <c r="A17" s="229"/>
      <c r="B17" s="230"/>
      <c r="C17" s="214" t="s">
        <v>748</v>
      </c>
      <c r="D17" s="204"/>
      <c r="E17" s="236"/>
      <c r="F17" s="228"/>
      <c r="G17" s="228"/>
      <c r="H17" s="228"/>
      <c r="I17" s="228"/>
      <c r="J17" s="228"/>
      <c r="K17" s="228"/>
      <c r="L17" s="228"/>
      <c r="M17" s="228"/>
      <c r="N17" s="228"/>
      <c r="O17" s="228"/>
      <c r="P17" s="228"/>
      <c r="Q17" s="228"/>
      <c r="R17" s="201"/>
      <c r="S17" s="201"/>
      <c r="T17" s="201"/>
      <c r="U17" s="228"/>
      <c r="V17" s="228"/>
      <c r="W17" s="228"/>
      <c r="AG17" s="86" t="s">
        <v>326</v>
      </c>
      <c r="AH17" s="86">
        <v>2</v>
      </c>
    </row>
    <row r="18" spans="1:34" s="86" customFormat="1" ht="10.199999999999999" outlineLevel="1">
      <c r="A18" s="229"/>
      <c r="B18" s="230"/>
      <c r="C18" s="214" t="s">
        <v>749</v>
      </c>
      <c r="D18" s="204"/>
      <c r="E18" s="236">
        <v>0.21</v>
      </c>
      <c r="F18" s="228"/>
      <c r="G18" s="228"/>
      <c r="H18" s="228"/>
      <c r="I18" s="228"/>
      <c r="J18" s="228"/>
      <c r="K18" s="228"/>
      <c r="L18" s="228"/>
      <c r="M18" s="228"/>
      <c r="N18" s="228"/>
      <c r="O18" s="228"/>
      <c r="P18" s="228"/>
      <c r="Q18" s="228"/>
      <c r="R18" s="201"/>
      <c r="S18" s="201"/>
      <c r="T18" s="201"/>
      <c r="U18" s="228"/>
      <c r="V18" s="228"/>
      <c r="W18" s="228"/>
      <c r="AG18" s="86" t="s">
        <v>326</v>
      </c>
      <c r="AH18" s="86">
        <v>2</v>
      </c>
    </row>
    <row r="19" spans="1:34" s="86" customFormat="1" ht="10.199999999999999" outlineLevel="1">
      <c r="A19" s="229"/>
      <c r="B19" s="230"/>
      <c r="C19" s="213" t="s">
        <v>750</v>
      </c>
      <c r="D19" s="204"/>
      <c r="E19" s="236"/>
      <c r="F19" s="228"/>
      <c r="G19" s="228"/>
      <c r="H19" s="228"/>
      <c r="I19" s="228"/>
      <c r="J19" s="228"/>
      <c r="K19" s="228"/>
      <c r="L19" s="228"/>
      <c r="M19" s="228"/>
      <c r="N19" s="228"/>
      <c r="O19" s="228"/>
      <c r="P19" s="228"/>
      <c r="Q19" s="228"/>
      <c r="R19" s="201"/>
      <c r="S19" s="201"/>
      <c r="T19" s="201"/>
      <c r="U19" s="228"/>
      <c r="V19" s="228"/>
      <c r="W19" s="228"/>
      <c r="AG19" s="86" t="s">
        <v>326</v>
      </c>
    </row>
    <row r="20" spans="1:34" s="86" customFormat="1" ht="10.199999999999999" outlineLevel="1">
      <c r="A20" s="229"/>
      <c r="B20" s="230"/>
      <c r="C20" s="212" t="s">
        <v>751</v>
      </c>
      <c r="D20" s="203"/>
      <c r="E20" s="235">
        <v>1390</v>
      </c>
      <c r="F20" s="228"/>
      <c r="G20" s="228"/>
      <c r="H20" s="228"/>
      <c r="I20" s="228"/>
      <c r="J20" s="228"/>
      <c r="K20" s="228"/>
      <c r="L20" s="228"/>
      <c r="M20" s="228"/>
      <c r="N20" s="228"/>
      <c r="O20" s="228"/>
      <c r="P20" s="228"/>
      <c r="Q20" s="228"/>
      <c r="R20" s="201"/>
      <c r="S20" s="201"/>
      <c r="T20" s="201"/>
      <c r="U20" s="228"/>
      <c r="V20" s="228"/>
      <c r="W20" s="228"/>
      <c r="AG20" s="86" t="s">
        <v>326</v>
      </c>
      <c r="AH20" s="86">
        <v>0</v>
      </c>
    </row>
    <row r="21" spans="1:34" s="86" customFormat="1" ht="10.199999999999999" outlineLevel="1">
      <c r="A21" s="229"/>
      <c r="B21" s="230"/>
      <c r="C21" s="212" t="s">
        <v>752</v>
      </c>
      <c r="D21" s="203"/>
      <c r="E21" s="235">
        <v>-332.77</v>
      </c>
      <c r="F21" s="228"/>
      <c r="G21" s="228"/>
      <c r="H21" s="228"/>
      <c r="I21" s="228"/>
      <c r="J21" s="228"/>
      <c r="K21" s="228"/>
      <c r="L21" s="228"/>
      <c r="M21" s="228"/>
      <c r="N21" s="228"/>
      <c r="O21" s="228"/>
      <c r="P21" s="228"/>
      <c r="Q21" s="228"/>
      <c r="R21" s="201"/>
      <c r="S21" s="201"/>
      <c r="T21" s="201"/>
      <c r="U21" s="228"/>
      <c r="V21" s="228"/>
      <c r="W21" s="228"/>
      <c r="AG21" s="86" t="s">
        <v>326</v>
      </c>
      <c r="AH21" s="86">
        <v>0</v>
      </c>
    </row>
    <row r="22" spans="1:34" s="86" customFormat="1" ht="10.199999999999999" outlineLevel="1">
      <c r="A22" s="229"/>
      <c r="B22" s="230"/>
      <c r="C22" s="212" t="s">
        <v>753</v>
      </c>
      <c r="D22" s="203"/>
      <c r="E22" s="235">
        <v>-151</v>
      </c>
      <c r="F22" s="228"/>
      <c r="G22" s="228"/>
      <c r="H22" s="228"/>
      <c r="I22" s="228"/>
      <c r="J22" s="228"/>
      <c r="K22" s="228"/>
      <c r="L22" s="228"/>
      <c r="M22" s="228"/>
      <c r="N22" s="228"/>
      <c r="O22" s="228"/>
      <c r="P22" s="228"/>
      <c r="Q22" s="228"/>
      <c r="R22" s="201"/>
      <c r="S22" s="201"/>
      <c r="T22" s="201"/>
      <c r="U22" s="228"/>
      <c r="V22" s="228"/>
      <c r="W22" s="228"/>
      <c r="AG22" s="86" t="s">
        <v>326</v>
      </c>
      <c r="AH22" s="86">
        <v>0</v>
      </c>
    </row>
    <row r="23" spans="1:34" s="86" customFormat="1" ht="10.199999999999999" outlineLevel="1">
      <c r="A23" s="229"/>
      <c r="B23" s="230"/>
      <c r="C23" s="212" t="s">
        <v>754</v>
      </c>
      <c r="D23" s="203"/>
      <c r="E23" s="235">
        <v>-53.828800000000001</v>
      </c>
      <c r="F23" s="228"/>
      <c r="G23" s="228"/>
      <c r="H23" s="228"/>
      <c r="I23" s="228"/>
      <c r="J23" s="228"/>
      <c r="K23" s="228"/>
      <c r="L23" s="228"/>
      <c r="M23" s="228"/>
      <c r="N23" s="228"/>
      <c r="O23" s="228"/>
      <c r="P23" s="228"/>
      <c r="Q23" s="228"/>
      <c r="R23" s="201"/>
      <c r="S23" s="201"/>
      <c r="T23" s="201"/>
      <c r="U23" s="228"/>
      <c r="V23" s="228"/>
      <c r="W23" s="228"/>
      <c r="AG23" s="86" t="s">
        <v>326</v>
      </c>
      <c r="AH23" s="86">
        <v>0</v>
      </c>
    </row>
    <row r="24" spans="1:34" s="86" customFormat="1" ht="10.199999999999999" outlineLevel="1">
      <c r="A24" s="229"/>
      <c r="B24" s="230"/>
      <c r="C24" s="212" t="s">
        <v>755</v>
      </c>
      <c r="D24" s="203"/>
      <c r="E24" s="235">
        <v>-1.5</v>
      </c>
      <c r="F24" s="228"/>
      <c r="G24" s="228"/>
      <c r="H24" s="228"/>
      <c r="I24" s="228"/>
      <c r="J24" s="228"/>
      <c r="K24" s="228"/>
      <c r="L24" s="228"/>
      <c r="M24" s="228"/>
      <c r="N24" s="228"/>
      <c r="O24" s="228"/>
      <c r="P24" s="228"/>
      <c r="Q24" s="228"/>
      <c r="R24" s="201"/>
      <c r="S24" s="201"/>
      <c r="T24" s="201"/>
      <c r="U24" s="228"/>
      <c r="V24" s="228"/>
      <c r="W24" s="228"/>
      <c r="AG24" s="86" t="s">
        <v>326</v>
      </c>
      <c r="AH24" s="86">
        <v>0</v>
      </c>
    </row>
    <row r="25" spans="1:34" s="86" customFormat="1" ht="10.199999999999999" outlineLevel="1">
      <c r="A25" s="229"/>
      <c r="B25" s="230"/>
      <c r="C25" s="320"/>
      <c r="D25" s="321"/>
      <c r="E25" s="321"/>
      <c r="F25" s="321"/>
      <c r="G25" s="321"/>
      <c r="H25" s="228"/>
      <c r="I25" s="228"/>
      <c r="J25" s="228"/>
      <c r="K25" s="228"/>
      <c r="L25" s="228"/>
      <c r="M25" s="228"/>
      <c r="N25" s="228"/>
      <c r="O25" s="228"/>
      <c r="P25" s="228"/>
      <c r="Q25" s="228"/>
      <c r="R25" s="201"/>
      <c r="S25" s="201"/>
      <c r="T25" s="201"/>
      <c r="U25" s="228"/>
      <c r="V25" s="228"/>
      <c r="W25" s="228"/>
      <c r="AG25" s="86" t="s">
        <v>279</v>
      </c>
    </row>
    <row r="26" spans="1:34" s="86" customFormat="1" ht="20.399999999999999" outlineLevel="1">
      <c r="A26" s="223">
        <v>3</v>
      </c>
      <c r="B26" s="224" t="s">
        <v>743</v>
      </c>
      <c r="C26" s="209" t="s">
        <v>744</v>
      </c>
      <c r="D26" s="198" t="s">
        <v>320</v>
      </c>
      <c r="E26" s="225">
        <v>-47.619050000000001</v>
      </c>
      <c r="F26" s="226"/>
      <c r="G26" s="227">
        <f>ROUND(E26*F26,2)</f>
        <v>0</v>
      </c>
      <c r="H26" s="226"/>
      <c r="I26" s="227">
        <f>ROUND(E26*H26,2)</f>
        <v>0</v>
      </c>
      <c r="J26" s="226"/>
      <c r="K26" s="227">
        <f>ROUND(E26*J26,2)</f>
        <v>0</v>
      </c>
      <c r="L26" s="227">
        <v>21</v>
      </c>
      <c r="M26" s="227">
        <f>G26*(1+L26/100)</f>
        <v>0</v>
      </c>
      <c r="N26" s="227">
        <v>0</v>
      </c>
      <c r="O26" s="227">
        <f>ROUND(E26*N26,2)</f>
        <v>0</v>
      </c>
      <c r="P26" s="227">
        <v>0.46200000000000002</v>
      </c>
      <c r="Q26" s="227">
        <f>ROUND(E26*P26,2)</f>
        <v>-22</v>
      </c>
      <c r="R26" s="199" t="s">
        <v>740</v>
      </c>
      <c r="S26" s="199" t="s">
        <v>274</v>
      </c>
      <c r="T26" s="200" t="s">
        <v>274</v>
      </c>
      <c r="U26" s="228">
        <v>7.4899999999999994E-2</v>
      </c>
      <c r="V26" s="228">
        <f>ROUND(E26*U26,2)</f>
        <v>-3.57</v>
      </c>
      <c r="W26" s="228"/>
      <c r="AG26" s="86" t="s">
        <v>322</v>
      </c>
    </row>
    <row r="27" spans="1:34" s="86" customFormat="1" ht="10.199999999999999" outlineLevel="1">
      <c r="A27" s="229"/>
      <c r="B27" s="230"/>
      <c r="C27" s="326"/>
      <c r="D27" s="327"/>
      <c r="E27" s="327"/>
      <c r="F27" s="327"/>
      <c r="G27" s="327"/>
      <c r="H27" s="228"/>
      <c r="I27" s="228"/>
      <c r="J27" s="228"/>
      <c r="K27" s="228"/>
      <c r="L27" s="228"/>
      <c r="M27" s="228"/>
      <c r="N27" s="228"/>
      <c r="O27" s="228"/>
      <c r="P27" s="228"/>
      <c r="Q27" s="228"/>
      <c r="R27" s="201"/>
      <c r="S27" s="201"/>
      <c r="T27" s="201"/>
      <c r="U27" s="228"/>
      <c r="V27" s="228"/>
      <c r="W27" s="228"/>
      <c r="AG27" s="86" t="s">
        <v>279</v>
      </c>
    </row>
    <row r="28" spans="1:34" s="86" customFormat="1" ht="30.6" outlineLevel="1">
      <c r="A28" s="223">
        <v>4</v>
      </c>
      <c r="B28" s="224" t="s">
        <v>756</v>
      </c>
      <c r="C28" s="209" t="s">
        <v>757</v>
      </c>
      <c r="D28" s="198" t="s">
        <v>358</v>
      </c>
      <c r="E28" s="225">
        <v>9.2000000000000003E-4</v>
      </c>
      <c r="F28" s="226"/>
      <c r="G28" s="227">
        <f>ROUND(E28*F28,2)</f>
        <v>0</v>
      </c>
      <c r="H28" s="226"/>
      <c r="I28" s="227">
        <f>ROUND(E28*H28,2)</f>
        <v>0</v>
      </c>
      <c r="J28" s="226"/>
      <c r="K28" s="227">
        <f>ROUND(E28*J28,2)</f>
        <v>0</v>
      </c>
      <c r="L28" s="227">
        <v>21</v>
      </c>
      <c r="M28" s="227">
        <f>G28*(1+L28/100)</f>
        <v>0</v>
      </c>
      <c r="N28" s="227">
        <v>1</v>
      </c>
      <c r="O28" s="227">
        <f>ROUND(E28*N28,2)</f>
        <v>0</v>
      </c>
      <c r="P28" s="227">
        <v>0</v>
      </c>
      <c r="Q28" s="227">
        <f>ROUND(E28*P28,2)</f>
        <v>0</v>
      </c>
      <c r="R28" s="199" t="s">
        <v>439</v>
      </c>
      <c r="S28" s="199" t="s">
        <v>274</v>
      </c>
      <c r="T28" s="200" t="s">
        <v>274</v>
      </c>
      <c r="U28" s="228">
        <v>0</v>
      </c>
      <c r="V28" s="228">
        <f>ROUND(E28*U28,2)</f>
        <v>0</v>
      </c>
      <c r="W28" s="228"/>
      <c r="AG28" s="86" t="s">
        <v>440</v>
      </c>
    </row>
    <row r="29" spans="1:34" s="86" customFormat="1" ht="10.199999999999999" outlineLevel="1">
      <c r="A29" s="229"/>
      <c r="B29" s="230"/>
      <c r="C29" s="212" t="s">
        <v>758</v>
      </c>
      <c r="D29" s="203"/>
      <c r="E29" s="235">
        <v>9.2000000000000003E-4</v>
      </c>
      <c r="F29" s="228"/>
      <c r="G29" s="228"/>
      <c r="H29" s="228"/>
      <c r="I29" s="228"/>
      <c r="J29" s="228"/>
      <c r="K29" s="228"/>
      <c r="L29" s="228"/>
      <c r="M29" s="228"/>
      <c r="N29" s="228"/>
      <c r="O29" s="228"/>
      <c r="P29" s="228"/>
      <c r="Q29" s="228"/>
      <c r="R29" s="201"/>
      <c r="S29" s="201"/>
      <c r="T29" s="201"/>
      <c r="U29" s="228"/>
      <c r="V29" s="228"/>
      <c r="W29" s="228"/>
      <c r="AG29" s="86" t="s">
        <v>326</v>
      </c>
      <c r="AH29" s="86">
        <v>0</v>
      </c>
    </row>
    <row r="30" spans="1:34" s="86" customFormat="1" ht="10.199999999999999" outlineLevel="1">
      <c r="A30" s="229"/>
      <c r="B30" s="230"/>
      <c r="C30" s="320"/>
      <c r="D30" s="321"/>
      <c r="E30" s="321"/>
      <c r="F30" s="321"/>
      <c r="G30" s="321"/>
      <c r="H30" s="228"/>
      <c r="I30" s="228"/>
      <c r="J30" s="228"/>
      <c r="K30" s="228"/>
      <c r="L30" s="228"/>
      <c r="M30" s="228"/>
      <c r="N30" s="228"/>
      <c r="O30" s="228"/>
      <c r="P30" s="228"/>
      <c r="Q30" s="228"/>
      <c r="R30" s="201"/>
      <c r="S30" s="201"/>
      <c r="T30" s="201"/>
      <c r="U30" s="228"/>
      <c r="V30" s="228"/>
      <c r="W30" s="228"/>
      <c r="AG30" s="86" t="s">
        <v>279</v>
      </c>
    </row>
    <row r="31" spans="1:34" s="86" customFormat="1" ht="10.199999999999999">
      <c r="A31" s="218" t="s">
        <v>269</v>
      </c>
      <c r="B31" s="219" t="s">
        <v>127</v>
      </c>
      <c r="C31" s="208" t="s">
        <v>128</v>
      </c>
      <c r="D31" s="195"/>
      <c r="E31" s="220"/>
      <c r="F31" s="221"/>
      <c r="G31" s="221">
        <f>SUMIF(AG32:AG41,"&lt;&gt;NOR",G32:G41)</f>
        <v>0</v>
      </c>
      <c r="H31" s="221"/>
      <c r="I31" s="221">
        <f>SUM(I32:I41)</f>
        <v>0</v>
      </c>
      <c r="J31" s="221"/>
      <c r="K31" s="221">
        <f>SUM(K32:K41)</f>
        <v>0</v>
      </c>
      <c r="L31" s="221"/>
      <c r="M31" s="221">
        <f>SUM(M32:M41)</f>
        <v>0</v>
      </c>
      <c r="N31" s="221"/>
      <c r="O31" s="221">
        <f>SUM(O32:O41)</f>
        <v>0</v>
      </c>
      <c r="P31" s="221"/>
      <c r="Q31" s="221">
        <f>SUM(Q32:Q41)</f>
        <v>0</v>
      </c>
      <c r="R31" s="196"/>
      <c r="S31" s="196"/>
      <c r="T31" s="197"/>
      <c r="U31" s="222"/>
      <c r="V31" s="222">
        <f>SUM(V32:V41)</f>
        <v>26.81</v>
      </c>
      <c r="W31" s="222"/>
      <c r="AG31" s="86" t="s">
        <v>270</v>
      </c>
    </row>
    <row r="32" spans="1:34" s="86" customFormat="1" ht="20.399999999999999" outlineLevel="1">
      <c r="A32" s="223">
        <v>5</v>
      </c>
      <c r="B32" s="224" t="s">
        <v>759</v>
      </c>
      <c r="C32" s="209" t="s">
        <v>760</v>
      </c>
      <c r="D32" s="198" t="s">
        <v>334</v>
      </c>
      <c r="E32" s="225">
        <v>63.54</v>
      </c>
      <c r="F32" s="226"/>
      <c r="G32" s="227">
        <f>ROUND(E32*F32,2)</f>
        <v>0</v>
      </c>
      <c r="H32" s="226"/>
      <c r="I32" s="227">
        <f>ROUND(E32*H32,2)</f>
        <v>0</v>
      </c>
      <c r="J32" s="226"/>
      <c r="K32" s="227">
        <f>ROUND(E32*J32,2)</f>
        <v>0</v>
      </c>
      <c r="L32" s="227">
        <v>21</v>
      </c>
      <c r="M32" s="227">
        <f>G32*(1+L32/100)</f>
        <v>0</v>
      </c>
      <c r="N32" s="227">
        <v>0</v>
      </c>
      <c r="O32" s="227">
        <f>ROUND(E32*N32,2)</f>
        <v>0</v>
      </c>
      <c r="P32" s="227">
        <v>0</v>
      </c>
      <c r="Q32" s="227">
        <f>ROUND(E32*P32,2)</f>
        <v>0</v>
      </c>
      <c r="R32" s="199" t="s">
        <v>606</v>
      </c>
      <c r="S32" s="199" t="s">
        <v>274</v>
      </c>
      <c r="T32" s="200" t="s">
        <v>274</v>
      </c>
      <c r="U32" s="228">
        <v>0.42199999999999999</v>
      </c>
      <c r="V32" s="228">
        <f>ROUND(E32*U32,2)</f>
        <v>26.81</v>
      </c>
      <c r="W32" s="228"/>
      <c r="AG32" s="86" t="s">
        <v>322</v>
      </c>
    </row>
    <row r="33" spans="1:34" s="86" customFormat="1" ht="10.199999999999999" outlineLevel="1">
      <c r="A33" s="229"/>
      <c r="B33" s="230"/>
      <c r="C33" s="324" t="s">
        <v>761</v>
      </c>
      <c r="D33" s="325"/>
      <c r="E33" s="325"/>
      <c r="F33" s="325"/>
      <c r="G33" s="325"/>
      <c r="H33" s="228"/>
      <c r="I33" s="228"/>
      <c r="J33" s="228"/>
      <c r="K33" s="228"/>
      <c r="L33" s="228"/>
      <c r="M33" s="228"/>
      <c r="N33" s="228"/>
      <c r="O33" s="228"/>
      <c r="P33" s="228"/>
      <c r="Q33" s="228"/>
      <c r="R33" s="201"/>
      <c r="S33" s="201"/>
      <c r="T33" s="201"/>
      <c r="U33" s="228"/>
      <c r="V33" s="228"/>
      <c r="W33" s="228"/>
      <c r="AG33" s="86" t="s">
        <v>324</v>
      </c>
    </row>
    <row r="34" spans="1:34" s="86" customFormat="1" ht="10.199999999999999" outlineLevel="1">
      <c r="A34" s="229"/>
      <c r="B34" s="230"/>
      <c r="C34" s="213" t="s">
        <v>745</v>
      </c>
      <c r="D34" s="204"/>
      <c r="E34" s="236"/>
      <c r="F34" s="228"/>
      <c r="G34" s="228"/>
      <c r="H34" s="228"/>
      <c r="I34" s="228"/>
      <c r="J34" s="228"/>
      <c r="K34" s="228"/>
      <c r="L34" s="228"/>
      <c r="M34" s="228"/>
      <c r="N34" s="228"/>
      <c r="O34" s="228"/>
      <c r="P34" s="228"/>
      <c r="Q34" s="228"/>
      <c r="R34" s="201"/>
      <c r="S34" s="201"/>
      <c r="T34" s="201"/>
      <c r="U34" s="228"/>
      <c r="V34" s="228"/>
      <c r="W34" s="228"/>
      <c r="AG34" s="86" t="s">
        <v>326</v>
      </c>
    </row>
    <row r="35" spans="1:34" s="86" customFormat="1" ht="10.199999999999999" outlineLevel="1">
      <c r="A35" s="229"/>
      <c r="B35" s="230"/>
      <c r="C35" s="214" t="s">
        <v>762</v>
      </c>
      <c r="D35" s="204"/>
      <c r="E35" s="236">
        <v>271.08600000000001</v>
      </c>
      <c r="F35" s="228"/>
      <c r="G35" s="228"/>
      <c r="H35" s="228"/>
      <c r="I35" s="228"/>
      <c r="J35" s="228"/>
      <c r="K35" s="228"/>
      <c r="L35" s="228"/>
      <c r="M35" s="228"/>
      <c r="N35" s="228"/>
      <c r="O35" s="228"/>
      <c r="P35" s="228"/>
      <c r="Q35" s="228"/>
      <c r="R35" s="201"/>
      <c r="S35" s="201"/>
      <c r="T35" s="201"/>
      <c r="U35" s="228"/>
      <c r="V35" s="228"/>
      <c r="W35" s="228"/>
      <c r="AG35" s="86" t="s">
        <v>326</v>
      </c>
      <c r="AH35" s="86">
        <v>2</v>
      </c>
    </row>
    <row r="36" spans="1:34" s="86" customFormat="1" ht="10.199999999999999" outlineLevel="1">
      <c r="A36" s="229"/>
      <c r="B36" s="230"/>
      <c r="C36" s="214" t="s">
        <v>763</v>
      </c>
      <c r="D36" s="204"/>
      <c r="E36" s="236">
        <v>-270.82</v>
      </c>
      <c r="F36" s="228"/>
      <c r="G36" s="228"/>
      <c r="H36" s="228"/>
      <c r="I36" s="228"/>
      <c r="J36" s="228"/>
      <c r="K36" s="228"/>
      <c r="L36" s="228"/>
      <c r="M36" s="228"/>
      <c r="N36" s="228"/>
      <c r="O36" s="228"/>
      <c r="P36" s="228"/>
      <c r="Q36" s="228"/>
      <c r="R36" s="201"/>
      <c r="S36" s="201"/>
      <c r="T36" s="201"/>
      <c r="U36" s="228"/>
      <c r="V36" s="228"/>
      <c r="W36" s="228"/>
      <c r="AG36" s="86" t="s">
        <v>326</v>
      </c>
      <c r="AH36" s="86">
        <v>2</v>
      </c>
    </row>
    <row r="37" spans="1:34" s="86" customFormat="1" ht="10.199999999999999" outlineLevel="1">
      <c r="A37" s="229"/>
      <c r="B37" s="230"/>
      <c r="C37" s="215" t="s">
        <v>764</v>
      </c>
      <c r="D37" s="205"/>
      <c r="E37" s="237">
        <v>0.26600000000000001</v>
      </c>
      <c r="F37" s="228"/>
      <c r="G37" s="228"/>
      <c r="H37" s="228"/>
      <c r="I37" s="228"/>
      <c r="J37" s="228"/>
      <c r="K37" s="228"/>
      <c r="L37" s="228"/>
      <c r="M37" s="228"/>
      <c r="N37" s="228"/>
      <c r="O37" s="228"/>
      <c r="P37" s="228"/>
      <c r="Q37" s="228"/>
      <c r="R37" s="201"/>
      <c r="S37" s="201"/>
      <c r="T37" s="201"/>
      <c r="U37" s="228"/>
      <c r="V37" s="228"/>
      <c r="W37" s="228"/>
      <c r="AG37" s="86" t="s">
        <v>326</v>
      </c>
      <c r="AH37" s="86">
        <v>3</v>
      </c>
    </row>
    <row r="38" spans="1:34" s="86" customFormat="1" ht="10.199999999999999" outlineLevel="1">
      <c r="A38" s="229"/>
      <c r="B38" s="230"/>
      <c r="C38" s="213" t="s">
        <v>750</v>
      </c>
      <c r="D38" s="204"/>
      <c r="E38" s="236"/>
      <c r="F38" s="228"/>
      <c r="G38" s="228"/>
      <c r="H38" s="228"/>
      <c r="I38" s="228"/>
      <c r="J38" s="228"/>
      <c r="K38" s="228"/>
      <c r="L38" s="228"/>
      <c r="M38" s="228"/>
      <c r="N38" s="228"/>
      <c r="O38" s="228"/>
      <c r="P38" s="228"/>
      <c r="Q38" s="228"/>
      <c r="R38" s="201"/>
      <c r="S38" s="201"/>
      <c r="T38" s="201"/>
      <c r="U38" s="228"/>
      <c r="V38" s="228"/>
      <c r="W38" s="228"/>
      <c r="AG38" s="86" t="s">
        <v>326</v>
      </c>
    </row>
    <row r="39" spans="1:34" s="86" customFormat="1" ht="10.199999999999999" outlineLevel="1">
      <c r="A39" s="229"/>
      <c r="B39" s="230"/>
      <c r="C39" s="212" t="s">
        <v>765</v>
      </c>
      <c r="D39" s="203"/>
      <c r="E39" s="235">
        <v>23.94</v>
      </c>
      <c r="F39" s="228"/>
      <c r="G39" s="228"/>
      <c r="H39" s="228"/>
      <c r="I39" s="228"/>
      <c r="J39" s="228"/>
      <c r="K39" s="228"/>
      <c r="L39" s="228"/>
      <c r="M39" s="228"/>
      <c r="N39" s="228"/>
      <c r="O39" s="228"/>
      <c r="P39" s="228"/>
      <c r="Q39" s="228"/>
      <c r="R39" s="201"/>
      <c r="S39" s="201"/>
      <c r="T39" s="201"/>
      <c r="U39" s="228"/>
      <c r="V39" s="228"/>
      <c r="W39" s="228"/>
      <c r="AG39" s="86" t="s">
        <v>326</v>
      </c>
      <c r="AH39" s="86">
        <v>0</v>
      </c>
    </row>
    <row r="40" spans="1:34" s="86" customFormat="1" ht="10.199999999999999" outlineLevel="1">
      <c r="A40" s="229"/>
      <c r="B40" s="230"/>
      <c r="C40" s="212" t="s">
        <v>766</v>
      </c>
      <c r="D40" s="203"/>
      <c r="E40" s="235">
        <v>39.6</v>
      </c>
      <c r="F40" s="228"/>
      <c r="G40" s="228"/>
      <c r="H40" s="228"/>
      <c r="I40" s="228"/>
      <c r="J40" s="228"/>
      <c r="K40" s="228"/>
      <c r="L40" s="228"/>
      <c r="M40" s="228"/>
      <c r="N40" s="228"/>
      <c r="O40" s="228"/>
      <c r="P40" s="228"/>
      <c r="Q40" s="228"/>
      <c r="R40" s="201"/>
      <c r="S40" s="201"/>
      <c r="T40" s="201"/>
      <c r="U40" s="228"/>
      <c r="V40" s="228"/>
      <c r="W40" s="228"/>
      <c r="AG40" s="86" t="s">
        <v>326</v>
      </c>
      <c r="AH40" s="86">
        <v>0</v>
      </c>
    </row>
    <row r="41" spans="1:34" s="86" customFormat="1" ht="10.199999999999999" outlineLevel="1">
      <c r="A41" s="229"/>
      <c r="B41" s="230"/>
      <c r="C41" s="320"/>
      <c r="D41" s="321"/>
      <c r="E41" s="321"/>
      <c r="F41" s="321"/>
      <c r="G41" s="321"/>
      <c r="H41" s="228"/>
      <c r="I41" s="228"/>
      <c r="J41" s="228"/>
      <c r="K41" s="228"/>
      <c r="L41" s="228"/>
      <c r="M41" s="228"/>
      <c r="N41" s="228"/>
      <c r="O41" s="228"/>
      <c r="P41" s="228"/>
      <c r="Q41" s="228"/>
      <c r="R41" s="201"/>
      <c r="S41" s="201"/>
      <c r="T41" s="201"/>
      <c r="U41" s="228"/>
      <c r="V41" s="228"/>
      <c r="W41" s="228"/>
      <c r="AG41" s="86" t="s">
        <v>279</v>
      </c>
    </row>
    <row r="42" spans="1:34" s="86" customFormat="1" ht="10.199999999999999">
      <c r="A42" s="218" t="s">
        <v>269</v>
      </c>
      <c r="B42" s="219" t="s">
        <v>129</v>
      </c>
      <c r="C42" s="208" t="s">
        <v>130</v>
      </c>
      <c r="D42" s="195"/>
      <c r="E42" s="220"/>
      <c r="F42" s="221"/>
      <c r="G42" s="221">
        <f>SUMIF(AG43:AG47,"&lt;&gt;NOR",G43:G47)</f>
        <v>0</v>
      </c>
      <c r="H42" s="221"/>
      <c r="I42" s="221">
        <f>SUM(I43:I47)</f>
        <v>0</v>
      </c>
      <c r="J42" s="221"/>
      <c r="K42" s="221">
        <f>SUM(K43:K47)</f>
        <v>0</v>
      </c>
      <c r="L42" s="221"/>
      <c r="M42" s="221">
        <f>SUM(M43:M47)</f>
        <v>0</v>
      </c>
      <c r="N42" s="221"/>
      <c r="O42" s="221">
        <f>SUM(O43:O47)</f>
        <v>0</v>
      </c>
      <c r="P42" s="221"/>
      <c r="Q42" s="221">
        <f>SUM(Q43:Q47)</f>
        <v>0</v>
      </c>
      <c r="R42" s="196"/>
      <c r="S42" s="196"/>
      <c r="T42" s="197"/>
      <c r="U42" s="222"/>
      <c r="V42" s="222">
        <f>SUM(V43:V47)</f>
        <v>17.38</v>
      </c>
      <c r="W42" s="222"/>
      <c r="AG42" s="86" t="s">
        <v>270</v>
      </c>
    </row>
    <row r="43" spans="1:34" s="86" customFormat="1" ht="10.199999999999999" outlineLevel="1">
      <c r="A43" s="223">
        <v>6</v>
      </c>
      <c r="B43" s="224" t="s">
        <v>767</v>
      </c>
      <c r="C43" s="209" t="s">
        <v>768</v>
      </c>
      <c r="D43" s="198" t="s">
        <v>334</v>
      </c>
      <c r="E43" s="225">
        <v>4.92</v>
      </c>
      <c r="F43" s="226"/>
      <c r="G43" s="227">
        <f>ROUND(E43*F43,2)</f>
        <v>0</v>
      </c>
      <c r="H43" s="226"/>
      <c r="I43" s="227">
        <f>ROUND(E43*H43,2)</f>
        <v>0</v>
      </c>
      <c r="J43" s="226"/>
      <c r="K43" s="227">
        <f>ROUND(E43*J43,2)</f>
        <v>0</v>
      </c>
      <c r="L43" s="227">
        <v>21</v>
      </c>
      <c r="M43" s="227">
        <f>G43*(1+L43/100)</f>
        <v>0</v>
      </c>
      <c r="N43" s="227">
        <v>0</v>
      </c>
      <c r="O43" s="227">
        <f>ROUND(E43*N43,2)</f>
        <v>0</v>
      </c>
      <c r="P43" s="227">
        <v>0</v>
      </c>
      <c r="Q43" s="227">
        <f>ROUND(E43*P43,2)</f>
        <v>0</v>
      </c>
      <c r="R43" s="199" t="s">
        <v>606</v>
      </c>
      <c r="S43" s="199" t="s">
        <v>274</v>
      </c>
      <c r="T43" s="200" t="s">
        <v>274</v>
      </c>
      <c r="U43" s="228">
        <v>3.5329999999999999</v>
      </c>
      <c r="V43" s="228">
        <f>ROUND(E43*U43,2)</f>
        <v>17.38</v>
      </c>
      <c r="W43" s="228"/>
      <c r="AG43" s="86" t="s">
        <v>322</v>
      </c>
    </row>
    <row r="44" spans="1:34" s="86" customFormat="1" ht="10.199999999999999" outlineLevel="1">
      <c r="A44" s="229"/>
      <c r="B44" s="230"/>
      <c r="C44" s="324" t="s">
        <v>769</v>
      </c>
      <c r="D44" s="325"/>
      <c r="E44" s="325"/>
      <c r="F44" s="325"/>
      <c r="G44" s="325"/>
      <c r="H44" s="228"/>
      <c r="I44" s="228"/>
      <c r="J44" s="228"/>
      <c r="K44" s="228"/>
      <c r="L44" s="228"/>
      <c r="M44" s="228"/>
      <c r="N44" s="228"/>
      <c r="O44" s="228"/>
      <c r="P44" s="228"/>
      <c r="Q44" s="228"/>
      <c r="R44" s="201"/>
      <c r="S44" s="201"/>
      <c r="T44" s="201"/>
      <c r="U44" s="228"/>
      <c r="V44" s="228"/>
      <c r="W44" s="228"/>
      <c r="AG44" s="86" t="s">
        <v>324</v>
      </c>
    </row>
    <row r="45" spans="1:34" s="86" customFormat="1" ht="10.199999999999999" outlineLevel="1">
      <c r="A45" s="229"/>
      <c r="B45" s="230"/>
      <c r="C45" s="212" t="s">
        <v>770</v>
      </c>
      <c r="D45" s="203"/>
      <c r="E45" s="235">
        <v>3.24</v>
      </c>
      <c r="F45" s="228"/>
      <c r="G45" s="228"/>
      <c r="H45" s="228"/>
      <c r="I45" s="228"/>
      <c r="J45" s="228"/>
      <c r="K45" s="228"/>
      <c r="L45" s="228"/>
      <c r="M45" s="228"/>
      <c r="N45" s="228"/>
      <c r="O45" s="228"/>
      <c r="P45" s="228"/>
      <c r="Q45" s="228"/>
      <c r="R45" s="201"/>
      <c r="S45" s="201"/>
      <c r="T45" s="201"/>
      <c r="U45" s="228"/>
      <c r="V45" s="228"/>
      <c r="W45" s="228"/>
      <c r="AG45" s="86" t="s">
        <v>326</v>
      </c>
      <c r="AH45" s="86">
        <v>0</v>
      </c>
    </row>
    <row r="46" spans="1:34" s="86" customFormat="1" ht="10.199999999999999" outlineLevel="1">
      <c r="A46" s="229"/>
      <c r="B46" s="230"/>
      <c r="C46" s="212" t="s">
        <v>771</v>
      </c>
      <c r="D46" s="203"/>
      <c r="E46" s="235">
        <v>1.68</v>
      </c>
      <c r="F46" s="228"/>
      <c r="G46" s="228"/>
      <c r="H46" s="228"/>
      <c r="I46" s="228"/>
      <c r="J46" s="228"/>
      <c r="K46" s="228"/>
      <c r="L46" s="228"/>
      <c r="M46" s="228"/>
      <c r="N46" s="228"/>
      <c r="O46" s="228"/>
      <c r="P46" s="228"/>
      <c r="Q46" s="228"/>
      <c r="R46" s="201"/>
      <c r="S46" s="201"/>
      <c r="T46" s="201"/>
      <c r="U46" s="228"/>
      <c r="V46" s="228"/>
      <c r="W46" s="228"/>
      <c r="AG46" s="86" t="s">
        <v>326</v>
      </c>
      <c r="AH46" s="86">
        <v>0</v>
      </c>
    </row>
    <row r="47" spans="1:34" s="86" customFormat="1" ht="10.199999999999999" outlineLevel="1">
      <c r="A47" s="229"/>
      <c r="B47" s="230"/>
      <c r="C47" s="320"/>
      <c r="D47" s="321"/>
      <c r="E47" s="321"/>
      <c r="F47" s="321"/>
      <c r="G47" s="321"/>
      <c r="H47" s="228"/>
      <c r="I47" s="228"/>
      <c r="J47" s="228"/>
      <c r="K47" s="228"/>
      <c r="L47" s="228"/>
      <c r="M47" s="228"/>
      <c r="N47" s="228"/>
      <c r="O47" s="228"/>
      <c r="P47" s="228"/>
      <c r="Q47" s="228"/>
      <c r="R47" s="201"/>
      <c r="S47" s="201"/>
      <c r="T47" s="201"/>
      <c r="U47" s="228"/>
      <c r="V47" s="228"/>
      <c r="W47" s="228"/>
      <c r="AG47" s="86" t="s">
        <v>279</v>
      </c>
    </row>
    <row r="48" spans="1:34" s="86" customFormat="1" ht="10.199999999999999">
      <c r="A48" s="218" t="s">
        <v>269</v>
      </c>
      <c r="B48" s="219" t="s">
        <v>131</v>
      </c>
      <c r="C48" s="208" t="s">
        <v>132</v>
      </c>
      <c r="D48" s="195"/>
      <c r="E48" s="220"/>
      <c r="F48" s="221"/>
      <c r="G48" s="221">
        <f>SUMIF(AG49:AG61,"&lt;&gt;NOR",G49:G61)</f>
        <v>0</v>
      </c>
      <c r="H48" s="221"/>
      <c r="I48" s="221">
        <f>SUM(I49:I61)</f>
        <v>0</v>
      </c>
      <c r="J48" s="221"/>
      <c r="K48" s="221">
        <f>SUM(K49:K61)</f>
        <v>0</v>
      </c>
      <c r="L48" s="221"/>
      <c r="M48" s="221">
        <f>SUM(M49:M61)</f>
        <v>0</v>
      </c>
      <c r="N48" s="221"/>
      <c r="O48" s="221">
        <f>SUM(O49:O61)</f>
        <v>0</v>
      </c>
      <c r="P48" s="221"/>
      <c r="Q48" s="221">
        <f>SUM(Q49:Q61)</f>
        <v>0</v>
      </c>
      <c r="R48" s="196"/>
      <c r="S48" s="196"/>
      <c r="T48" s="197"/>
      <c r="U48" s="222"/>
      <c r="V48" s="222">
        <f>SUM(V49:V61)</f>
        <v>7.17</v>
      </c>
      <c r="W48" s="222"/>
      <c r="AG48" s="86" t="s">
        <v>270</v>
      </c>
    </row>
    <row r="49" spans="1:34" s="86" customFormat="1" ht="10.199999999999999" outlineLevel="1">
      <c r="A49" s="223">
        <v>7</v>
      </c>
      <c r="B49" s="224" t="s">
        <v>611</v>
      </c>
      <c r="C49" s="209" t="s">
        <v>612</v>
      </c>
      <c r="D49" s="198" t="s">
        <v>334</v>
      </c>
      <c r="E49" s="225">
        <v>1.68</v>
      </c>
      <c r="F49" s="226"/>
      <c r="G49" s="227">
        <f>ROUND(E49*F49,2)</f>
        <v>0</v>
      </c>
      <c r="H49" s="226"/>
      <c r="I49" s="227">
        <f>ROUND(E49*H49,2)</f>
        <v>0</v>
      </c>
      <c r="J49" s="226"/>
      <c r="K49" s="227">
        <f>ROUND(E49*J49,2)</f>
        <v>0</v>
      </c>
      <c r="L49" s="227">
        <v>21</v>
      </c>
      <c r="M49" s="227">
        <f>G49*(1+L49/100)</f>
        <v>0</v>
      </c>
      <c r="N49" s="227">
        <v>0</v>
      </c>
      <c r="O49" s="227">
        <f>ROUND(E49*N49,2)</f>
        <v>0</v>
      </c>
      <c r="P49" s="227">
        <v>0</v>
      </c>
      <c r="Q49" s="227">
        <f>ROUND(E49*P49,2)</f>
        <v>0</v>
      </c>
      <c r="R49" s="199" t="s">
        <v>606</v>
      </c>
      <c r="S49" s="199" t="s">
        <v>274</v>
      </c>
      <c r="T49" s="200" t="s">
        <v>274</v>
      </c>
      <c r="U49" s="228">
        <v>0.69</v>
      </c>
      <c r="V49" s="228">
        <f>ROUND(E49*U49,2)</f>
        <v>1.1599999999999999</v>
      </c>
      <c r="W49" s="228"/>
      <c r="AG49" s="86" t="s">
        <v>322</v>
      </c>
    </row>
    <row r="50" spans="1:34" s="86" customFormat="1" ht="10.199999999999999" outlineLevel="1">
      <c r="A50" s="229"/>
      <c r="B50" s="230"/>
      <c r="C50" s="324" t="s">
        <v>613</v>
      </c>
      <c r="D50" s="325"/>
      <c r="E50" s="325"/>
      <c r="F50" s="325"/>
      <c r="G50" s="325"/>
      <c r="H50" s="228"/>
      <c r="I50" s="228"/>
      <c r="J50" s="228"/>
      <c r="K50" s="228"/>
      <c r="L50" s="228"/>
      <c r="M50" s="228"/>
      <c r="N50" s="228"/>
      <c r="O50" s="228"/>
      <c r="P50" s="228"/>
      <c r="Q50" s="228"/>
      <c r="R50" s="201"/>
      <c r="S50" s="201"/>
      <c r="T50" s="201"/>
      <c r="U50" s="228"/>
      <c r="V50" s="228"/>
      <c r="W50" s="228"/>
      <c r="AG50" s="86" t="s">
        <v>324</v>
      </c>
    </row>
    <row r="51" spans="1:34" s="86" customFormat="1" ht="10.199999999999999" outlineLevel="1">
      <c r="A51" s="229"/>
      <c r="B51" s="230"/>
      <c r="C51" s="212" t="s">
        <v>771</v>
      </c>
      <c r="D51" s="203"/>
      <c r="E51" s="235">
        <v>1.68</v>
      </c>
      <c r="F51" s="228"/>
      <c r="G51" s="228"/>
      <c r="H51" s="228"/>
      <c r="I51" s="228"/>
      <c r="J51" s="228"/>
      <c r="K51" s="228"/>
      <c r="L51" s="228"/>
      <c r="M51" s="228"/>
      <c r="N51" s="228"/>
      <c r="O51" s="228"/>
      <c r="P51" s="228"/>
      <c r="Q51" s="228"/>
      <c r="R51" s="201"/>
      <c r="S51" s="201"/>
      <c r="T51" s="201"/>
      <c r="U51" s="228"/>
      <c r="V51" s="228"/>
      <c r="W51" s="228"/>
      <c r="AG51" s="86" t="s">
        <v>326</v>
      </c>
      <c r="AH51" s="86">
        <v>0</v>
      </c>
    </row>
    <row r="52" spans="1:34" s="86" customFormat="1" ht="10.199999999999999" outlineLevel="1">
      <c r="A52" s="229"/>
      <c r="B52" s="230"/>
      <c r="C52" s="320"/>
      <c r="D52" s="321"/>
      <c r="E52" s="321"/>
      <c r="F52" s="321"/>
      <c r="G52" s="321"/>
      <c r="H52" s="228"/>
      <c r="I52" s="228"/>
      <c r="J52" s="228"/>
      <c r="K52" s="228"/>
      <c r="L52" s="228"/>
      <c r="M52" s="228"/>
      <c r="N52" s="228"/>
      <c r="O52" s="228"/>
      <c r="P52" s="228"/>
      <c r="Q52" s="228"/>
      <c r="R52" s="201"/>
      <c r="S52" s="201"/>
      <c r="T52" s="201"/>
      <c r="U52" s="228"/>
      <c r="V52" s="228"/>
      <c r="W52" s="228"/>
      <c r="AG52" s="86" t="s">
        <v>279</v>
      </c>
    </row>
    <row r="53" spans="1:34" s="86" customFormat="1" ht="10.199999999999999" outlineLevel="1">
      <c r="A53" s="223">
        <v>8</v>
      </c>
      <c r="B53" s="224" t="s">
        <v>614</v>
      </c>
      <c r="C53" s="209" t="s">
        <v>615</v>
      </c>
      <c r="D53" s="198" t="s">
        <v>334</v>
      </c>
      <c r="E53" s="225">
        <v>55.22</v>
      </c>
      <c r="F53" s="226"/>
      <c r="G53" s="227">
        <f>ROUND(E53*F53,2)</f>
        <v>0</v>
      </c>
      <c r="H53" s="226"/>
      <c r="I53" s="227">
        <f>ROUND(E53*H53,2)</f>
        <v>0</v>
      </c>
      <c r="J53" s="226"/>
      <c r="K53" s="227">
        <f>ROUND(E53*J53,2)</f>
        <v>0</v>
      </c>
      <c r="L53" s="227">
        <v>21</v>
      </c>
      <c r="M53" s="227">
        <f>G53*(1+L53/100)</f>
        <v>0</v>
      </c>
      <c r="N53" s="227">
        <v>0</v>
      </c>
      <c r="O53" s="227">
        <f>ROUND(E53*N53,2)</f>
        <v>0</v>
      </c>
      <c r="P53" s="227">
        <v>0</v>
      </c>
      <c r="Q53" s="227">
        <f>ROUND(E53*P53,2)</f>
        <v>0</v>
      </c>
      <c r="R53" s="199" t="s">
        <v>606</v>
      </c>
      <c r="S53" s="199" t="s">
        <v>274</v>
      </c>
      <c r="T53" s="200" t="s">
        <v>274</v>
      </c>
      <c r="U53" s="228">
        <v>8.6999999999999994E-2</v>
      </c>
      <c r="V53" s="228">
        <f>ROUND(E53*U53,2)</f>
        <v>4.8</v>
      </c>
      <c r="W53" s="228"/>
      <c r="AG53" s="86" t="s">
        <v>322</v>
      </c>
    </row>
    <row r="54" spans="1:34" s="86" customFormat="1" ht="10.199999999999999" outlineLevel="1">
      <c r="A54" s="229"/>
      <c r="B54" s="230"/>
      <c r="C54" s="324" t="s">
        <v>616</v>
      </c>
      <c r="D54" s="325"/>
      <c r="E54" s="325"/>
      <c r="F54" s="325"/>
      <c r="G54" s="325"/>
      <c r="H54" s="228"/>
      <c r="I54" s="228"/>
      <c r="J54" s="228"/>
      <c r="K54" s="228"/>
      <c r="L54" s="228"/>
      <c r="M54" s="228"/>
      <c r="N54" s="228"/>
      <c r="O54" s="228"/>
      <c r="P54" s="228"/>
      <c r="Q54" s="228"/>
      <c r="R54" s="201"/>
      <c r="S54" s="201"/>
      <c r="T54" s="201"/>
      <c r="U54" s="228"/>
      <c r="V54" s="228"/>
      <c r="W54" s="228"/>
      <c r="AG54" s="86" t="s">
        <v>324</v>
      </c>
    </row>
    <row r="55" spans="1:34" s="86" customFormat="1" ht="10.199999999999999" outlineLevel="1">
      <c r="A55" s="229"/>
      <c r="B55" s="230"/>
      <c r="C55" s="320"/>
      <c r="D55" s="321"/>
      <c r="E55" s="321"/>
      <c r="F55" s="321"/>
      <c r="G55" s="321"/>
      <c r="H55" s="228"/>
      <c r="I55" s="228"/>
      <c r="J55" s="228"/>
      <c r="K55" s="228"/>
      <c r="L55" s="228"/>
      <c r="M55" s="228"/>
      <c r="N55" s="228"/>
      <c r="O55" s="228"/>
      <c r="P55" s="228"/>
      <c r="Q55" s="228"/>
      <c r="R55" s="201"/>
      <c r="S55" s="201"/>
      <c r="T55" s="201"/>
      <c r="U55" s="228"/>
      <c r="V55" s="228"/>
      <c r="W55" s="228"/>
      <c r="AG55" s="86" t="s">
        <v>279</v>
      </c>
    </row>
    <row r="56" spans="1:34" s="86" customFormat="1" ht="20.399999999999999" outlineLevel="1">
      <c r="A56" s="223">
        <v>9</v>
      </c>
      <c r="B56" s="224" t="s">
        <v>617</v>
      </c>
      <c r="C56" s="209" t="s">
        <v>618</v>
      </c>
      <c r="D56" s="198" t="s">
        <v>334</v>
      </c>
      <c r="E56" s="225">
        <v>55.22</v>
      </c>
      <c r="F56" s="226"/>
      <c r="G56" s="227">
        <f>ROUND(E56*F56,2)</f>
        <v>0</v>
      </c>
      <c r="H56" s="226"/>
      <c r="I56" s="227">
        <f>ROUND(E56*H56,2)</f>
        <v>0</v>
      </c>
      <c r="J56" s="226"/>
      <c r="K56" s="227">
        <f>ROUND(E56*J56,2)</f>
        <v>0</v>
      </c>
      <c r="L56" s="227">
        <v>21</v>
      </c>
      <c r="M56" s="227">
        <f>G56*(1+L56/100)</f>
        <v>0</v>
      </c>
      <c r="N56" s="227">
        <v>0</v>
      </c>
      <c r="O56" s="227">
        <f>ROUND(E56*N56,2)</f>
        <v>0</v>
      </c>
      <c r="P56" s="227">
        <v>0</v>
      </c>
      <c r="Q56" s="227">
        <f>ROUND(E56*P56,2)</f>
        <v>0</v>
      </c>
      <c r="R56" s="199" t="s">
        <v>606</v>
      </c>
      <c r="S56" s="199" t="s">
        <v>274</v>
      </c>
      <c r="T56" s="200" t="s">
        <v>274</v>
      </c>
      <c r="U56" s="228">
        <v>2.1999999999999999E-2</v>
      </c>
      <c r="V56" s="228">
        <f>ROUND(E56*U56,2)</f>
        <v>1.21</v>
      </c>
      <c r="W56" s="228"/>
      <c r="AG56" s="86" t="s">
        <v>322</v>
      </c>
    </row>
    <row r="57" spans="1:34" s="86" customFormat="1" ht="10.199999999999999" outlineLevel="1">
      <c r="A57" s="229"/>
      <c r="B57" s="230"/>
      <c r="C57" s="324" t="s">
        <v>616</v>
      </c>
      <c r="D57" s="325"/>
      <c r="E57" s="325"/>
      <c r="F57" s="325"/>
      <c r="G57" s="325"/>
      <c r="H57" s="228"/>
      <c r="I57" s="228"/>
      <c r="J57" s="228"/>
      <c r="K57" s="228"/>
      <c r="L57" s="228"/>
      <c r="M57" s="228"/>
      <c r="N57" s="228"/>
      <c r="O57" s="228"/>
      <c r="P57" s="228"/>
      <c r="Q57" s="228"/>
      <c r="R57" s="201"/>
      <c r="S57" s="201"/>
      <c r="T57" s="201"/>
      <c r="U57" s="228"/>
      <c r="V57" s="228"/>
      <c r="W57" s="228"/>
      <c r="AG57" s="86" t="s">
        <v>324</v>
      </c>
    </row>
    <row r="58" spans="1:34" s="86" customFormat="1" ht="10.199999999999999" outlineLevel="1">
      <c r="A58" s="229"/>
      <c r="B58" s="230"/>
      <c r="C58" s="320"/>
      <c r="D58" s="321"/>
      <c r="E58" s="321"/>
      <c r="F58" s="321"/>
      <c r="G58" s="321"/>
      <c r="H58" s="228"/>
      <c r="I58" s="228"/>
      <c r="J58" s="228"/>
      <c r="K58" s="228"/>
      <c r="L58" s="228"/>
      <c r="M58" s="228"/>
      <c r="N58" s="228"/>
      <c r="O58" s="228"/>
      <c r="P58" s="228"/>
      <c r="Q58" s="228"/>
      <c r="R58" s="201"/>
      <c r="S58" s="201"/>
      <c r="T58" s="201"/>
      <c r="U58" s="228"/>
      <c r="V58" s="228"/>
      <c r="W58" s="228"/>
      <c r="AG58" s="86" t="s">
        <v>279</v>
      </c>
    </row>
    <row r="59" spans="1:34" s="86" customFormat="1" ht="30.6" outlineLevel="1">
      <c r="A59" s="223">
        <v>10</v>
      </c>
      <c r="B59" s="224" t="s">
        <v>619</v>
      </c>
      <c r="C59" s="209" t="s">
        <v>620</v>
      </c>
      <c r="D59" s="198" t="s">
        <v>334</v>
      </c>
      <c r="E59" s="225">
        <v>773.08</v>
      </c>
      <c r="F59" s="226"/>
      <c r="G59" s="227">
        <f>ROUND(E59*F59,2)</f>
        <v>0</v>
      </c>
      <c r="H59" s="226"/>
      <c r="I59" s="227">
        <f>ROUND(E59*H59,2)</f>
        <v>0</v>
      </c>
      <c r="J59" s="226"/>
      <c r="K59" s="227">
        <f>ROUND(E59*J59,2)</f>
        <v>0</v>
      </c>
      <c r="L59" s="227">
        <v>21</v>
      </c>
      <c r="M59" s="227">
        <f>G59*(1+L59/100)</f>
        <v>0</v>
      </c>
      <c r="N59" s="227">
        <v>0</v>
      </c>
      <c r="O59" s="227">
        <f>ROUND(E59*N59,2)</f>
        <v>0</v>
      </c>
      <c r="P59" s="227">
        <v>0</v>
      </c>
      <c r="Q59" s="227">
        <f>ROUND(E59*P59,2)</f>
        <v>0</v>
      </c>
      <c r="R59" s="199" t="s">
        <v>606</v>
      </c>
      <c r="S59" s="199" t="s">
        <v>274</v>
      </c>
      <c r="T59" s="200" t="s">
        <v>274</v>
      </c>
      <c r="U59" s="228">
        <v>0</v>
      </c>
      <c r="V59" s="228">
        <f>ROUND(E59*U59,2)</f>
        <v>0</v>
      </c>
      <c r="W59" s="228"/>
      <c r="AG59" s="86" t="s">
        <v>322</v>
      </c>
    </row>
    <row r="60" spans="1:34" s="86" customFormat="1" ht="10.199999999999999" outlineLevel="1">
      <c r="A60" s="229"/>
      <c r="B60" s="230"/>
      <c r="C60" s="324" t="s">
        <v>616</v>
      </c>
      <c r="D60" s="325"/>
      <c r="E60" s="325"/>
      <c r="F60" s="325"/>
      <c r="G60" s="325"/>
      <c r="H60" s="228"/>
      <c r="I60" s="228"/>
      <c r="J60" s="228"/>
      <c r="K60" s="228"/>
      <c r="L60" s="228"/>
      <c r="M60" s="228"/>
      <c r="N60" s="228"/>
      <c r="O60" s="228"/>
      <c r="P60" s="228"/>
      <c r="Q60" s="228"/>
      <c r="R60" s="201"/>
      <c r="S60" s="201"/>
      <c r="T60" s="201"/>
      <c r="U60" s="228"/>
      <c r="V60" s="228"/>
      <c r="W60" s="228"/>
      <c r="AG60" s="86" t="s">
        <v>324</v>
      </c>
    </row>
    <row r="61" spans="1:34" s="86" customFormat="1" ht="10.199999999999999" outlineLevel="1">
      <c r="A61" s="229"/>
      <c r="B61" s="230"/>
      <c r="C61" s="320"/>
      <c r="D61" s="321"/>
      <c r="E61" s="321"/>
      <c r="F61" s="321"/>
      <c r="G61" s="321"/>
      <c r="H61" s="228"/>
      <c r="I61" s="228"/>
      <c r="J61" s="228"/>
      <c r="K61" s="228"/>
      <c r="L61" s="228"/>
      <c r="M61" s="228"/>
      <c r="N61" s="228"/>
      <c r="O61" s="228"/>
      <c r="P61" s="228"/>
      <c r="Q61" s="228"/>
      <c r="R61" s="201"/>
      <c r="S61" s="201"/>
      <c r="T61" s="201"/>
      <c r="U61" s="228"/>
      <c r="V61" s="228"/>
      <c r="W61" s="228"/>
      <c r="AG61" s="86" t="s">
        <v>279</v>
      </c>
    </row>
    <row r="62" spans="1:34" s="86" customFormat="1" ht="10.199999999999999">
      <c r="A62" s="218" t="s">
        <v>269</v>
      </c>
      <c r="B62" s="219" t="s">
        <v>133</v>
      </c>
      <c r="C62" s="208" t="s">
        <v>134</v>
      </c>
      <c r="D62" s="195"/>
      <c r="E62" s="220"/>
      <c r="F62" s="221"/>
      <c r="G62" s="221">
        <f>SUMIF(AG63:AG74,"&lt;&gt;NOR",G63:G74)</f>
        <v>0</v>
      </c>
      <c r="H62" s="221"/>
      <c r="I62" s="221">
        <f>SUM(I63:I74)</f>
        <v>0</v>
      </c>
      <c r="J62" s="221"/>
      <c r="K62" s="221">
        <f>SUM(K63:K74)</f>
        <v>0</v>
      </c>
      <c r="L62" s="221"/>
      <c r="M62" s="221">
        <f>SUM(M63:M74)</f>
        <v>0</v>
      </c>
      <c r="N62" s="221"/>
      <c r="O62" s="221">
        <f>SUM(O63:O74)</f>
        <v>1.84</v>
      </c>
      <c r="P62" s="221"/>
      <c r="Q62" s="221">
        <f>SUM(Q63:Q74)</f>
        <v>0</v>
      </c>
      <c r="R62" s="196"/>
      <c r="S62" s="196"/>
      <c r="T62" s="197"/>
      <c r="U62" s="222"/>
      <c r="V62" s="222">
        <f>SUM(V63:V74)</f>
        <v>11.32</v>
      </c>
      <c r="W62" s="222"/>
      <c r="AG62" s="86" t="s">
        <v>270</v>
      </c>
    </row>
    <row r="63" spans="1:34" s="86" customFormat="1" ht="10.199999999999999" outlineLevel="1">
      <c r="A63" s="223">
        <v>11</v>
      </c>
      <c r="B63" s="224" t="s">
        <v>772</v>
      </c>
      <c r="C63" s="209" t="s">
        <v>773</v>
      </c>
      <c r="D63" s="198" t="s">
        <v>334</v>
      </c>
      <c r="E63" s="225">
        <v>10</v>
      </c>
      <c r="F63" s="226"/>
      <c r="G63" s="227">
        <f>ROUND(E63*F63,2)</f>
        <v>0</v>
      </c>
      <c r="H63" s="226"/>
      <c r="I63" s="227">
        <f>ROUND(E63*H63,2)</f>
        <v>0</v>
      </c>
      <c r="J63" s="226"/>
      <c r="K63" s="227">
        <f>ROUND(E63*J63,2)</f>
        <v>0</v>
      </c>
      <c r="L63" s="227">
        <v>21</v>
      </c>
      <c r="M63" s="227">
        <f>G63*(1+L63/100)</f>
        <v>0</v>
      </c>
      <c r="N63" s="227">
        <v>0</v>
      </c>
      <c r="O63" s="227">
        <f>ROUND(E63*N63,2)</f>
        <v>0</v>
      </c>
      <c r="P63" s="227">
        <v>0</v>
      </c>
      <c r="Q63" s="227">
        <f>ROUND(E63*P63,2)</f>
        <v>0</v>
      </c>
      <c r="R63" s="199" t="s">
        <v>606</v>
      </c>
      <c r="S63" s="199" t="s">
        <v>274</v>
      </c>
      <c r="T63" s="200" t="s">
        <v>274</v>
      </c>
      <c r="U63" s="228">
        <v>0.20200000000000001</v>
      </c>
      <c r="V63" s="228">
        <f>ROUND(E63*U63,2)</f>
        <v>2.02</v>
      </c>
      <c r="W63" s="228"/>
      <c r="AG63" s="86" t="s">
        <v>322</v>
      </c>
    </row>
    <row r="64" spans="1:34" s="86" customFormat="1" ht="10.199999999999999" outlineLevel="1">
      <c r="A64" s="229"/>
      <c r="B64" s="230"/>
      <c r="C64" s="324" t="s">
        <v>774</v>
      </c>
      <c r="D64" s="325"/>
      <c r="E64" s="325"/>
      <c r="F64" s="325"/>
      <c r="G64" s="325"/>
      <c r="H64" s="228"/>
      <c r="I64" s="228"/>
      <c r="J64" s="228"/>
      <c r="K64" s="228"/>
      <c r="L64" s="228"/>
      <c r="M64" s="228"/>
      <c r="N64" s="228"/>
      <c r="O64" s="228"/>
      <c r="P64" s="228"/>
      <c r="Q64" s="228"/>
      <c r="R64" s="201"/>
      <c r="S64" s="201"/>
      <c r="T64" s="201"/>
      <c r="U64" s="228"/>
      <c r="V64" s="228"/>
      <c r="W64" s="228"/>
      <c r="AG64" s="86" t="s">
        <v>324</v>
      </c>
    </row>
    <row r="65" spans="1:53" s="86" customFormat="1" ht="10.199999999999999" outlineLevel="1">
      <c r="A65" s="229"/>
      <c r="B65" s="230"/>
      <c r="C65" s="322" t="s">
        <v>775</v>
      </c>
      <c r="D65" s="323"/>
      <c r="E65" s="323"/>
      <c r="F65" s="323"/>
      <c r="G65" s="323"/>
      <c r="H65" s="228"/>
      <c r="I65" s="228"/>
      <c r="J65" s="228"/>
      <c r="K65" s="228"/>
      <c r="L65" s="228"/>
      <c r="M65" s="228"/>
      <c r="N65" s="228"/>
      <c r="O65" s="228"/>
      <c r="P65" s="228"/>
      <c r="Q65" s="228"/>
      <c r="R65" s="201"/>
      <c r="S65" s="201"/>
      <c r="T65" s="201"/>
      <c r="U65" s="228"/>
      <c r="V65" s="228"/>
      <c r="W65" s="228"/>
      <c r="AG65" s="86" t="s">
        <v>278</v>
      </c>
    </row>
    <row r="66" spans="1:53" s="86" customFormat="1" ht="10.199999999999999" outlineLevel="1">
      <c r="A66" s="229"/>
      <c r="B66" s="230"/>
      <c r="C66" s="212" t="s">
        <v>776</v>
      </c>
      <c r="D66" s="203"/>
      <c r="E66" s="235">
        <v>10</v>
      </c>
      <c r="F66" s="228"/>
      <c r="G66" s="228"/>
      <c r="H66" s="228"/>
      <c r="I66" s="228"/>
      <c r="J66" s="228"/>
      <c r="K66" s="228"/>
      <c r="L66" s="228"/>
      <c r="M66" s="228"/>
      <c r="N66" s="228"/>
      <c r="O66" s="228"/>
      <c r="P66" s="228"/>
      <c r="Q66" s="228"/>
      <c r="R66" s="201"/>
      <c r="S66" s="201"/>
      <c r="T66" s="201"/>
      <c r="U66" s="228"/>
      <c r="V66" s="228"/>
      <c r="W66" s="228"/>
      <c r="AG66" s="86" t="s">
        <v>326</v>
      </c>
      <c r="AH66" s="86">
        <v>0</v>
      </c>
    </row>
    <row r="67" spans="1:53" s="86" customFormat="1" ht="10.199999999999999" outlineLevel="1">
      <c r="A67" s="229"/>
      <c r="B67" s="230"/>
      <c r="C67" s="320"/>
      <c r="D67" s="321"/>
      <c r="E67" s="321"/>
      <c r="F67" s="321"/>
      <c r="G67" s="321"/>
      <c r="H67" s="228"/>
      <c r="I67" s="228"/>
      <c r="J67" s="228"/>
      <c r="K67" s="228"/>
      <c r="L67" s="228"/>
      <c r="M67" s="228"/>
      <c r="N67" s="228"/>
      <c r="O67" s="228"/>
      <c r="P67" s="228"/>
      <c r="Q67" s="228"/>
      <c r="R67" s="201"/>
      <c r="S67" s="201"/>
      <c r="T67" s="201"/>
      <c r="U67" s="228"/>
      <c r="V67" s="228"/>
      <c r="W67" s="228"/>
      <c r="AG67" s="86" t="s">
        <v>279</v>
      </c>
    </row>
    <row r="68" spans="1:53" s="86" customFormat="1" ht="10.199999999999999" outlineLevel="1">
      <c r="A68" s="223">
        <v>12</v>
      </c>
      <c r="B68" s="224" t="s">
        <v>777</v>
      </c>
      <c r="C68" s="209" t="s">
        <v>778</v>
      </c>
      <c r="D68" s="198" t="s">
        <v>334</v>
      </c>
      <c r="E68" s="225">
        <v>3.3</v>
      </c>
      <c r="F68" s="226"/>
      <c r="G68" s="227">
        <f>ROUND(E68*F68,2)</f>
        <v>0</v>
      </c>
      <c r="H68" s="226"/>
      <c r="I68" s="227">
        <f>ROUND(E68*H68,2)</f>
        <v>0</v>
      </c>
      <c r="J68" s="226"/>
      <c r="K68" s="227">
        <f>ROUND(E68*J68,2)</f>
        <v>0</v>
      </c>
      <c r="L68" s="227">
        <v>21</v>
      </c>
      <c r="M68" s="227">
        <f>G68*(1+L68/100)</f>
        <v>0</v>
      </c>
      <c r="N68" s="227">
        <v>0</v>
      </c>
      <c r="O68" s="227">
        <f>ROUND(E68*N68,2)</f>
        <v>0</v>
      </c>
      <c r="P68" s="227">
        <v>0</v>
      </c>
      <c r="Q68" s="227">
        <f>ROUND(E68*P68,2)</f>
        <v>0</v>
      </c>
      <c r="R68" s="199" t="s">
        <v>606</v>
      </c>
      <c r="S68" s="199" t="s">
        <v>274</v>
      </c>
      <c r="T68" s="200" t="s">
        <v>274</v>
      </c>
      <c r="U68" s="228">
        <v>2.2999999999999998</v>
      </c>
      <c r="V68" s="228">
        <f>ROUND(E68*U68,2)</f>
        <v>7.59</v>
      </c>
      <c r="W68" s="228"/>
      <c r="AG68" s="86" t="s">
        <v>322</v>
      </c>
    </row>
    <row r="69" spans="1:53" s="86" customFormat="1" ht="10.199999999999999" outlineLevel="1">
      <c r="A69" s="229"/>
      <c r="B69" s="230"/>
      <c r="C69" s="324" t="s">
        <v>774</v>
      </c>
      <c r="D69" s="325"/>
      <c r="E69" s="325"/>
      <c r="F69" s="325"/>
      <c r="G69" s="325"/>
      <c r="H69" s="228"/>
      <c r="I69" s="228"/>
      <c r="J69" s="228"/>
      <c r="K69" s="228"/>
      <c r="L69" s="228"/>
      <c r="M69" s="228"/>
      <c r="N69" s="228"/>
      <c r="O69" s="228"/>
      <c r="P69" s="228"/>
      <c r="Q69" s="228"/>
      <c r="R69" s="201"/>
      <c r="S69" s="201"/>
      <c r="T69" s="201"/>
      <c r="U69" s="228"/>
      <c r="V69" s="228"/>
      <c r="W69" s="228"/>
      <c r="AG69" s="86" t="s">
        <v>324</v>
      </c>
    </row>
    <row r="70" spans="1:53" s="86" customFormat="1" ht="10.199999999999999" outlineLevel="1">
      <c r="A70" s="229"/>
      <c r="B70" s="230"/>
      <c r="C70" s="320"/>
      <c r="D70" s="321"/>
      <c r="E70" s="321"/>
      <c r="F70" s="321"/>
      <c r="G70" s="321"/>
      <c r="H70" s="228"/>
      <c r="I70" s="228"/>
      <c r="J70" s="228"/>
      <c r="K70" s="228"/>
      <c r="L70" s="228"/>
      <c r="M70" s="228"/>
      <c r="N70" s="228"/>
      <c r="O70" s="228"/>
      <c r="P70" s="228"/>
      <c r="Q70" s="228"/>
      <c r="R70" s="201"/>
      <c r="S70" s="201"/>
      <c r="T70" s="201"/>
      <c r="U70" s="228"/>
      <c r="V70" s="228"/>
      <c r="W70" s="228"/>
      <c r="AG70" s="86" t="s">
        <v>279</v>
      </c>
    </row>
    <row r="71" spans="1:53" s="86" customFormat="1" ht="20.399999999999999" outlineLevel="1">
      <c r="A71" s="223">
        <v>13</v>
      </c>
      <c r="B71" s="224" t="s">
        <v>779</v>
      </c>
      <c r="C71" s="209" t="s">
        <v>780</v>
      </c>
      <c r="D71" s="198" t="s">
        <v>334</v>
      </c>
      <c r="E71" s="225">
        <v>1.08</v>
      </c>
      <c r="F71" s="226"/>
      <c r="G71" s="227">
        <f>ROUND(E71*F71,2)</f>
        <v>0</v>
      </c>
      <c r="H71" s="226"/>
      <c r="I71" s="227">
        <f>ROUND(E71*H71,2)</f>
        <v>0</v>
      </c>
      <c r="J71" s="226"/>
      <c r="K71" s="227">
        <f>ROUND(E71*J71,2)</f>
        <v>0</v>
      </c>
      <c r="L71" s="227">
        <v>21</v>
      </c>
      <c r="M71" s="227">
        <f>G71*(1+L71/100)</f>
        <v>0</v>
      </c>
      <c r="N71" s="227">
        <v>1.7</v>
      </c>
      <c r="O71" s="227">
        <f>ROUND(E71*N71,2)</f>
        <v>1.84</v>
      </c>
      <c r="P71" s="227">
        <v>0</v>
      </c>
      <c r="Q71" s="227">
        <f>ROUND(E71*P71,2)</f>
        <v>0</v>
      </c>
      <c r="R71" s="199" t="s">
        <v>606</v>
      </c>
      <c r="S71" s="199" t="s">
        <v>274</v>
      </c>
      <c r="T71" s="200" t="s">
        <v>274</v>
      </c>
      <c r="U71" s="228">
        <v>1.587</v>
      </c>
      <c r="V71" s="228">
        <f>ROUND(E71*U71,2)</f>
        <v>1.71</v>
      </c>
      <c r="W71" s="228"/>
      <c r="AG71" s="86" t="s">
        <v>322</v>
      </c>
    </row>
    <row r="72" spans="1:53" s="86" customFormat="1" ht="10.199999999999999" outlineLevel="1">
      <c r="A72" s="229"/>
      <c r="B72" s="230"/>
      <c r="C72" s="324" t="s">
        <v>781</v>
      </c>
      <c r="D72" s="325"/>
      <c r="E72" s="325"/>
      <c r="F72" s="325"/>
      <c r="G72" s="325"/>
      <c r="H72" s="228"/>
      <c r="I72" s="228"/>
      <c r="J72" s="228"/>
      <c r="K72" s="228"/>
      <c r="L72" s="228"/>
      <c r="M72" s="228"/>
      <c r="N72" s="228"/>
      <c r="O72" s="228"/>
      <c r="P72" s="228"/>
      <c r="Q72" s="228"/>
      <c r="R72" s="201"/>
      <c r="S72" s="201"/>
      <c r="T72" s="201"/>
      <c r="U72" s="228"/>
      <c r="V72" s="228"/>
      <c r="W72" s="228"/>
      <c r="AG72" s="86" t="s">
        <v>324</v>
      </c>
      <c r="BA72" s="231" t="str">
        <f>C72</f>
        <v>sypaninou z vhodných hornin tř. 1 - 4 nebo materiálem připraveným podél výkopu ve vzdálenosti do 3 m od jeho kraje, pro jakoukoliv hloubku výkopu a jakoukoliv míru zhutnění,</v>
      </c>
    </row>
    <row r="73" spans="1:53" s="86" customFormat="1" ht="10.199999999999999" outlineLevel="1">
      <c r="A73" s="229"/>
      <c r="B73" s="230"/>
      <c r="C73" s="212" t="s">
        <v>782</v>
      </c>
      <c r="D73" s="203"/>
      <c r="E73" s="235">
        <v>1.08</v>
      </c>
      <c r="F73" s="228"/>
      <c r="G73" s="228"/>
      <c r="H73" s="228"/>
      <c r="I73" s="228"/>
      <c r="J73" s="228"/>
      <c r="K73" s="228"/>
      <c r="L73" s="228"/>
      <c r="M73" s="228"/>
      <c r="N73" s="228"/>
      <c r="O73" s="228"/>
      <c r="P73" s="228"/>
      <c r="Q73" s="228"/>
      <c r="R73" s="201"/>
      <c r="S73" s="201"/>
      <c r="T73" s="201"/>
      <c r="U73" s="228"/>
      <c r="V73" s="228"/>
      <c r="W73" s="228"/>
      <c r="AG73" s="86" t="s">
        <v>326</v>
      </c>
      <c r="AH73" s="86">
        <v>0</v>
      </c>
    </row>
    <row r="74" spans="1:53" s="86" customFormat="1" ht="10.199999999999999" outlineLevel="1">
      <c r="A74" s="229"/>
      <c r="B74" s="230"/>
      <c r="C74" s="320"/>
      <c r="D74" s="321"/>
      <c r="E74" s="321"/>
      <c r="F74" s="321"/>
      <c r="G74" s="321"/>
      <c r="H74" s="228"/>
      <c r="I74" s="228"/>
      <c r="J74" s="228"/>
      <c r="K74" s="228"/>
      <c r="L74" s="228"/>
      <c r="M74" s="228"/>
      <c r="N74" s="228"/>
      <c r="O74" s="228"/>
      <c r="P74" s="228"/>
      <c r="Q74" s="228"/>
      <c r="R74" s="201"/>
      <c r="S74" s="201"/>
      <c r="T74" s="201"/>
      <c r="U74" s="228"/>
      <c r="V74" s="228"/>
      <c r="W74" s="228"/>
      <c r="AG74" s="86" t="s">
        <v>279</v>
      </c>
    </row>
    <row r="75" spans="1:53" s="86" customFormat="1" ht="10.199999999999999">
      <c r="A75" s="218" t="s">
        <v>269</v>
      </c>
      <c r="B75" s="219" t="s">
        <v>135</v>
      </c>
      <c r="C75" s="208" t="s">
        <v>136</v>
      </c>
      <c r="D75" s="195"/>
      <c r="E75" s="220"/>
      <c r="F75" s="221"/>
      <c r="G75" s="221">
        <f>SUMIF(AG76:AG96,"&lt;&gt;NOR",G76:G96)</f>
        <v>0</v>
      </c>
      <c r="H75" s="221"/>
      <c r="I75" s="221">
        <f>SUM(I76:I96)</f>
        <v>0</v>
      </c>
      <c r="J75" s="221"/>
      <c r="K75" s="221">
        <f>SUM(K76:K96)</f>
        <v>0</v>
      </c>
      <c r="L75" s="221"/>
      <c r="M75" s="221">
        <f>SUM(M76:M96)</f>
        <v>0</v>
      </c>
      <c r="N75" s="221"/>
      <c r="O75" s="221">
        <f>SUM(O76:O96)</f>
        <v>0</v>
      </c>
      <c r="P75" s="221"/>
      <c r="Q75" s="221">
        <f>SUM(Q76:Q96)</f>
        <v>0</v>
      </c>
      <c r="R75" s="196"/>
      <c r="S75" s="196"/>
      <c r="T75" s="197"/>
      <c r="U75" s="222"/>
      <c r="V75" s="222">
        <f>SUM(V76:V96)</f>
        <v>53.209999999999994</v>
      </c>
      <c r="W75" s="222"/>
      <c r="AG75" s="86" t="s">
        <v>270</v>
      </c>
    </row>
    <row r="76" spans="1:53" s="86" customFormat="1" ht="10.199999999999999" outlineLevel="1">
      <c r="A76" s="223">
        <v>14</v>
      </c>
      <c r="B76" s="224" t="s">
        <v>783</v>
      </c>
      <c r="C76" s="209" t="s">
        <v>784</v>
      </c>
      <c r="D76" s="198" t="s">
        <v>320</v>
      </c>
      <c r="E76" s="225">
        <v>130</v>
      </c>
      <c r="F76" s="226"/>
      <c r="G76" s="227">
        <f>ROUND(E76*F76,2)</f>
        <v>0</v>
      </c>
      <c r="H76" s="226"/>
      <c r="I76" s="227">
        <f>ROUND(E76*H76,2)</f>
        <v>0</v>
      </c>
      <c r="J76" s="226"/>
      <c r="K76" s="227">
        <f>ROUND(E76*J76,2)</f>
        <v>0</v>
      </c>
      <c r="L76" s="227">
        <v>21</v>
      </c>
      <c r="M76" s="227">
        <f>G76*(1+L76/100)</f>
        <v>0</v>
      </c>
      <c r="N76" s="227">
        <v>0</v>
      </c>
      <c r="O76" s="227">
        <f>ROUND(E76*N76,2)</f>
        <v>0</v>
      </c>
      <c r="P76" s="227">
        <v>0</v>
      </c>
      <c r="Q76" s="227">
        <f>ROUND(E76*P76,2)</f>
        <v>0</v>
      </c>
      <c r="R76" s="199" t="s">
        <v>785</v>
      </c>
      <c r="S76" s="199" t="s">
        <v>274</v>
      </c>
      <c r="T76" s="200" t="s">
        <v>274</v>
      </c>
      <c r="U76" s="228">
        <v>0.06</v>
      </c>
      <c r="V76" s="228">
        <f>ROUND(E76*U76,2)</f>
        <v>7.8</v>
      </c>
      <c r="W76" s="228"/>
      <c r="AG76" s="86" t="s">
        <v>322</v>
      </c>
    </row>
    <row r="77" spans="1:53" s="86" customFormat="1" ht="10.199999999999999" outlineLevel="1">
      <c r="A77" s="229"/>
      <c r="B77" s="230"/>
      <c r="C77" s="324" t="s">
        <v>786</v>
      </c>
      <c r="D77" s="325"/>
      <c r="E77" s="325"/>
      <c r="F77" s="325"/>
      <c r="G77" s="325"/>
      <c r="H77" s="228"/>
      <c r="I77" s="228"/>
      <c r="J77" s="228"/>
      <c r="K77" s="228"/>
      <c r="L77" s="228"/>
      <c r="M77" s="228"/>
      <c r="N77" s="228"/>
      <c r="O77" s="228"/>
      <c r="P77" s="228"/>
      <c r="Q77" s="228"/>
      <c r="R77" s="201"/>
      <c r="S77" s="201"/>
      <c r="T77" s="201"/>
      <c r="U77" s="228"/>
      <c r="V77" s="228"/>
      <c r="W77" s="228"/>
      <c r="AG77" s="86" t="s">
        <v>324</v>
      </c>
    </row>
    <row r="78" spans="1:53" s="86" customFormat="1" ht="10.199999999999999" outlineLevel="1">
      <c r="A78" s="229"/>
      <c r="B78" s="230"/>
      <c r="C78" s="320"/>
      <c r="D78" s="321"/>
      <c r="E78" s="321"/>
      <c r="F78" s="321"/>
      <c r="G78" s="321"/>
      <c r="H78" s="228"/>
      <c r="I78" s="228"/>
      <c r="J78" s="228"/>
      <c r="K78" s="228"/>
      <c r="L78" s="228"/>
      <c r="M78" s="228"/>
      <c r="N78" s="228"/>
      <c r="O78" s="228"/>
      <c r="P78" s="228"/>
      <c r="Q78" s="228"/>
      <c r="R78" s="201"/>
      <c r="S78" s="201"/>
      <c r="T78" s="201"/>
      <c r="U78" s="228"/>
      <c r="V78" s="228"/>
      <c r="W78" s="228"/>
      <c r="AG78" s="86" t="s">
        <v>279</v>
      </c>
    </row>
    <row r="79" spans="1:53" s="86" customFormat="1" ht="20.399999999999999" outlineLevel="1">
      <c r="A79" s="223">
        <v>15</v>
      </c>
      <c r="B79" s="224" t="s">
        <v>787</v>
      </c>
      <c r="C79" s="209" t="s">
        <v>788</v>
      </c>
      <c r="D79" s="198" t="s">
        <v>320</v>
      </c>
      <c r="E79" s="225">
        <v>130</v>
      </c>
      <c r="F79" s="226"/>
      <c r="G79" s="227">
        <f>ROUND(E79*F79,2)</f>
        <v>0</v>
      </c>
      <c r="H79" s="226"/>
      <c r="I79" s="227">
        <f>ROUND(E79*H79,2)</f>
        <v>0</v>
      </c>
      <c r="J79" s="226"/>
      <c r="K79" s="227">
        <f>ROUND(E79*J79,2)</f>
        <v>0</v>
      </c>
      <c r="L79" s="227">
        <v>21</v>
      </c>
      <c r="M79" s="227">
        <f>G79*(1+L79/100)</f>
        <v>0</v>
      </c>
      <c r="N79" s="227">
        <v>0</v>
      </c>
      <c r="O79" s="227">
        <f>ROUND(E79*N79,2)</f>
        <v>0</v>
      </c>
      <c r="P79" s="227">
        <v>0</v>
      </c>
      <c r="Q79" s="227">
        <f>ROUND(E79*P79,2)</f>
        <v>0</v>
      </c>
      <c r="R79" s="199" t="s">
        <v>785</v>
      </c>
      <c r="S79" s="199" t="s">
        <v>274</v>
      </c>
      <c r="T79" s="200" t="s">
        <v>274</v>
      </c>
      <c r="U79" s="228">
        <v>3.0000000000000001E-3</v>
      </c>
      <c r="V79" s="228">
        <f>ROUND(E79*U79,2)</f>
        <v>0.39</v>
      </c>
      <c r="W79" s="228"/>
      <c r="AG79" s="86" t="s">
        <v>322</v>
      </c>
    </row>
    <row r="80" spans="1:53" s="86" customFormat="1" ht="10.199999999999999" outlineLevel="1">
      <c r="A80" s="229"/>
      <c r="B80" s="230"/>
      <c r="C80" s="324" t="s">
        <v>789</v>
      </c>
      <c r="D80" s="325"/>
      <c r="E80" s="325"/>
      <c r="F80" s="325"/>
      <c r="G80" s="325"/>
      <c r="H80" s="228"/>
      <c r="I80" s="228"/>
      <c r="J80" s="228"/>
      <c r="K80" s="228"/>
      <c r="L80" s="228"/>
      <c r="M80" s="228"/>
      <c r="N80" s="228"/>
      <c r="O80" s="228"/>
      <c r="P80" s="228"/>
      <c r="Q80" s="228"/>
      <c r="R80" s="201"/>
      <c r="S80" s="201"/>
      <c r="T80" s="201"/>
      <c r="U80" s="228"/>
      <c r="V80" s="228"/>
      <c r="W80" s="228"/>
      <c r="AG80" s="86" t="s">
        <v>324</v>
      </c>
    </row>
    <row r="81" spans="1:53" s="86" customFormat="1" ht="10.199999999999999" outlineLevel="1">
      <c r="A81" s="229"/>
      <c r="B81" s="230"/>
      <c r="C81" s="320"/>
      <c r="D81" s="321"/>
      <c r="E81" s="321"/>
      <c r="F81" s="321"/>
      <c r="G81" s="321"/>
      <c r="H81" s="228"/>
      <c r="I81" s="228"/>
      <c r="J81" s="228"/>
      <c r="K81" s="228"/>
      <c r="L81" s="228"/>
      <c r="M81" s="228"/>
      <c r="N81" s="228"/>
      <c r="O81" s="228"/>
      <c r="P81" s="228"/>
      <c r="Q81" s="228"/>
      <c r="R81" s="201"/>
      <c r="S81" s="201"/>
      <c r="T81" s="201"/>
      <c r="U81" s="228"/>
      <c r="V81" s="228"/>
      <c r="W81" s="228"/>
      <c r="AG81" s="86" t="s">
        <v>279</v>
      </c>
    </row>
    <row r="82" spans="1:53" s="86" customFormat="1" ht="10.199999999999999" outlineLevel="1">
      <c r="A82" s="223">
        <v>16</v>
      </c>
      <c r="B82" s="224" t="s">
        <v>790</v>
      </c>
      <c r="C82" s="209" t="s">
        <v>791</v>
      </c>
      <c r="D82" s="198" t="s">
        <v>358</v>
      </c>
      <c r="E82" s="225">
        <v>1.2999999999999999E-2</v>
      </c>
      <c r="F82" s="226"/>
      <c r="G82" s="227">
        <f>ROUND(E82*F82,2)</f>
        <v>0</v>
      </c>
      <c r="H82" s="226"/>
      <c r="I82" s="227">
        <f>ROUND(E82*H82,2)</f>
        <v>0</v>
      </c>
      <c r="J82" s="226"/>
      <c r="K82" s="227">
        <f>ROUND(E82*J82,2)</f>
        <v>0</v>
      </c>
      <c r="L82" s="227">
        <v>21</v>
      </c>
      <c r="M82" s="227">
        <f>G82*(1+L82/100)</f>
        <v>0</v>
      </c>
      <c r="N82" s="227">
        <v>0</v>
      </c>
      <c r="O82" s="227">
        <f>ROUND(E82*N82,2)</f>
        <v>0</v>
      </c>
      <c r="P82" s="227">
        <v>0</v>
      </c>
      <c r="Q82" s="227">
        <f>ROUND(E82*P82,2)</f>
        <v>0</v>
      </c>
      <c r="R82" s="199" t="s">
        <v>785</v>
      </c>
      <c r="S82" s="199" t="s">
        <v>274</v>
      </c>
      <c r="T82" s="200" t="s">
        <v>274</v>
      </c>
      <c r="U82" s="228">
        <v>21.428999999999998</v>
      </c>
      <c r="V82" s="228">
        <f>ROUND(E82*U82,2)</f>
        <v>0.28000000000000003</v>
      </c>
      <c r="W82" s="228"/>
      <c r="AG82" s="86" t="s">
        <v>322</v>
      </c>
    </row>
    <row r="83" spans="1:53" s="86" customFormat="1" ht="10.199999999999999" outlineLevel="1">
      <c r="A83" s="229"/>
      <c r="B83" s="230"/>
      <c r="C83" s="324" t="s">
        <v>792</v>
      </c>
      <c r="D83" s="325"/>
      <c r="E83" s="325"/>
      <c r="F83" s="325"/>
      <c r="G83" s="325"/>
      <c r="H83" s="228"/>
      <c r="I83" s="228"/>
      <c r="J83" s="228"/>
      <c r="K83" s="228"/>
      <c r="L83" s="228"/>
      <c r="M83" s="228"/>
      <c r="N83" s="228"/>
      <c r="O83" s="228"/>
      <c r="P83" s="228"/>
      <c r="Q83" s="228"/>
      <c r="R83" s="201"/>
      <c r="S83" s="201"/>
      <c r="T83" s="201"/>
      <c r="U83" s="228"/>
      <c r="V83" s="228"/>
      <c r="W83" s="228"/>
      <c r="AG83" s="86" t="s">
        <v>324</v>
      </c>
    </row>
    <row r="84" spans="1:53" s="86" customFormat="1" ht="10.199999999999999" outlineLevel="1">
      <c r="A84" s="229"/>
      <c r="B84" s="230"/>
      <c r="C84" s="320"/>
      <c r="D84" s="321"/>
      <c r="E84" s="321"/>
      <c r="F84" s="321"/>
      <c r="G84" s="321"/>
      <c r="H84" s="228"/>
      <c r="I84" s="228"/>
      <c r="J84" s="228"/>
      <c r="K84" s="228"/>
      <c r="L84" s="228"/>
      <c r="M84" s="228"/>
      <c r="N84" s="228"/>
      <c r="O84" s="228"/>
      <c r="P84" s="228"/>
      <c r="Q84" s="228"/>
      <c r="R84" s="201"/>
      <c r="S84" s="201"/>
      <c r="T84" s="201"/>
      <c r="U84" s="228"/>
      <c r="V84" s="228"/>
      <c r="W84" s="228"/>
      <c r="AG84" s="86" t="s">
        <v>279</v>
      </c>
    </row>
    <row r="85" spans="1:53" s="86" customFormat="1" ht="10.199999999999999" outlineLevel="1">
      <c r="A85" s="223">
        <v>17</v>
      </c>
      <c r="B85" s="224" t="s">
        <v>793</v>
      </c>
      <c r="C85" s="209" t="s">
        <v>794</v>
      </c>
      <c r="D85" s="198" t="s">
        <v>334</v>
      </c>
      <c r="E85" s="225">
        <v>1.3</v>
      </c>
      <c r="F85" s="226"/>
      <c r="G85" s="227">
        <f>ROUND(E85*F85,2)</f>
        <v>0</v>
      </c>
      <c r="H85" s="226"/>
      <c r="I85" s="227">
        <f>ROUND(E85*H85,2)</f>
        <v>0</v>
      </c>
      <c r="J85" s="226"/>
      <c r="K85" s="227">
        <f>ROUND(E85*J85,2)</f>
        <v>0</v>
      </c>
      <c r="L85" s="227">
        <v>21</v>
      </c>
      <c r="M85" s="227">
        <f>G85*(1+L85/100)</f>
        <v>0</v>
      </c>
      <c r="N85" s="227">
        <v>0</v>
      </c>
      <c r="O85" s="227">
        <f>ROUND(E85*N85,2)</f>
        <v>0</v>
      </c>
      <c r="P85" s="227">
        <v>0</v>
      </c>
      <c r="Q85" s="227">
        <f>ROUND(E85*P85,2)</f>
        <v>0</v>
      </c>
      <c r="R85" s="199" t="s">
        <v>785</v>
      </c>
      <c r="S85" s="199" t="s">
        <v>274</v>
      </c>
      <c r="T85" s="200" t="s">
        <v>274</v>
      </c>
      <c r="U85" s="228">
        <v>0.26</v>
      </c>
      <c r="V85" s="228">
        <f>ROUND(E85*U85,2)</f>
        <v>0.34</v>
      </c>
      <c r="W85" s="228"/>
      <c r="AG85" s="86" t="s">
        <v>322</v>
      </c>
    </row>
    <row r="86" spans="1:53" s="86" customFormat="1" ht="10.199999999999999" outlineLevel="1">
      <c r="A86" s="229"/>
      <c r="B86" s="230"/>
      <c r="C86" s="326"/>
      <c r="D86" s="327"/>
      <c r="E86" s="327"/>
      <c r="F86" s="327"/>
      <c r="G86" s="327"/>
      <c r="H86" s="228"/>
      <c r="I86" s="228"/>
      <c r="J86" s="228"/>
      <c r="K86" s="228"/>
      <c r="L86" s="228"/>
      <c r="M86" s="228"/>
      <c r="N86" s="228"/>
      <c r="O86" s="228"/>
      <c r="P86" s="228"/>
      <c r="Q86" s="228"/>
      <c r="R86" s="201"/>
      <c r="S86" s="201"/>
      <c r="T86" s="201"/>
      <c r="U86" s="228"/>
      <c r="V86" s="228"/>
      <c r="W86" s="228"/>
      <c r="AG86" s="86" t="s">
        <v>279</v>
      </c>
    </row>
    <row r="87" spans="1:53" s="86" customFormat="1" ht="10.199999999999999" outlineLevel="1">
      <c r="A87" s="223">
        <v>18</v>
      </c>
      <c r="B87" s="224" t="s">
        <v>795</v>
      </c>
      <c r="C87" s="209" t="s">
        <v>796</v>
      </c>
      <c r="D87" s="198" t="s">
        <v>320</v>
      </c>
      <c r="E87" s="225">
        <v>130</v>
      </c>
      <c r="F87" s="226"/>
      <c r="G87" s="227">
        <f>ROUND(E87*F87,2)</f>
        <v>0</v>
      </c>
      <c r="H87" s="226"/>
      <c r="I87" s="227">
        <f>ROUND(E87*H87,2)</f>
        <v>0</v>
      </c>
      <c r="J87" s="226"/>
      <c r="K87" s="227">
        <f>ROUND(E87*J87,2)</f>
        <v>0</v>
      </c>
      <c r="L87" s="227">
        <v>21</v>
      </c>
      <c r="M87" s="227">
        <f>G87*(1+L87/100)</f>
        <v>0</v>
      </c>
      <c r="N87" s="227">
        <v>0</v>
      </c>
      <c r="O87" s="227">
        <f>ROUND(E87*N87,2)</f>
        <v>0</v>
      </c>
      <c r="P87" s="227">
        <v>0</v>
      </c>
      <c r="Q87" s="227">
        <f>ROUND(E87*P87,2)</f>
        <v>0</v>
      </c>
      <c r="R87" s="199" t="s">
        <v>353</v>
      </c>
      <c r="S87" s="199" t="s">
        <v>274</v>
      </c>
      <c r="T87" s="200" t="s">
        <v>274</v>
      </c>
      <c r="U87" s="228">
        <v>0.34155000000000002</v>
      </c>
      <c r="V87" s="228">
        <f>ROUND(E87*U87,2)</f>
        <v>44.4</v>
      </c>
      <c r="W87" s="228"/>
      <c r="AG87" s="86" t="s">
        <v>335</v>
      </c>
    </row>
    <row r="88" spans="1:53" s="86" customFormat="1" ht="30.6" outlineLevel="1">
      <c r="A88" s="229"/>
      <c r="B88" s="230"/>
      <c r="C88" s="324" t="s">
        <v>797</v>
      </c>
      <c r="D88" s="325"/>
      <c r="E88" s="325"/>
      <c r="F88" s="325"/>
      <c r="G88" s="325"/>
      <c r="H88" s="228"/>
      <c r="I88" s="228"/>
      <c r="J88" s="228"/>
      <c r="K88" s="228"/>
      <c r="L88" s="228"/>
      <c r="M88" s="228"/>
      <c r="N88" s="228"/>
      <c r="O88" s="228"/>
      <c r="P88" s="228"/>
      <c r="Q88" s="228"/>
      <c r="R88" s="201"/>
      <c r="S88" s="201"/>
      <c r="T88" s="201"/>
      <c r="U88" s="228"/>
      <c r="V88" s="228"/>
      <c r="W88" s="228"/>
      <c r="AG88" s="86" t="s">
        <v>324</v>
      </c>
      <c r="BA88" s="231" t="str">
        <f>C88</f>
        <v>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v>
      </c>
    </row>
    <row r="89" spans="1:53" s="86" customFormat="1" ht="10.199999999999999" outlineLevel="1">
      <c r="A89" s="229"/>
      <c r="B89" s="230"/>
      <c r="C89" s="212" t="s">
        <v>798</v>
      </c>
      <c r="D89" s="203"/>
      <c r="E89" s="235">
        <v>130</v>
      </c>
      <c r="F89" s="228"/>
      <c r="G89" s="228"/>
      <c r="H89" s="228"/>
      <c r="I89" s="228"/>
      <c r="J89" s="228"/>
      <c r="K89" s="228"/>
      <c r="L89" s="228"/>
      <c r="M89" s="228"/>
      <c r="N89" s="228"/>
      <c r="O89" s="228"/>
      <c r="P89" s="228"/>
      <c r="Q89" s="228"/>
      <c r="R89" s="201"/>
      <c r="S89" s="201"/>
      <c r="T89" s="201"/>
      <c r="U89" s="228"/>
      <c r="V89" s="228"/>
      <c r="W89" s="228"/>
      <c r="AG89" s="86" t="s">
        <v>326</v>
      </c>
      <c r="AH89" s="86">
        <v>0</v>
      </c>
    </row>
    <row r="90" spans="1:53" s="86" customFormat="1" ht="10.199999999999999" outlineLevel="1">
      <c r="A90" s="229"/>
      <c r="B90" s="230"/>
      <c r="C90" s="320"/>
      <c r="D90" s="321"/>
      <c r="E90" s="321"/>
      <c r="F90" s="321"/>
      <c r="G90" s="321"/>
      <c r="H90" s="228"/>
      <c r="I90" s="228"/>
      <c r="J90" s="228"/>
      <c r="K90" s="228"/>
      <c r="L90" s="228"/>
      <c r="M90" s="228"/>
      <c r="N90" s="228"/>
      <c r="O90" s="228"/>
      <c r="P90" s="228"/>
      <c r="Q90" s="228"/>
      <c r="R90" s="201"/>
      <c r="S90" s="201"/>
      <c r="T90" s="201"/>
      <c r="U90" s="228"/>
      <c r="V90" s="228"/>
      <c r="W90" s="228"/>
      <c r="AG90" s="86" t="s">
        <v>279</v>
      </c>
    </row>
    <row r="91" spans="1:53" s="86" customFormat="1" ht="10.199999999999999" outlineLevel="1">
      <c r="A91" s="223">
        <v>19</v>
      </c>
      <c r="B91" s="224" t="s">
        <v>799</v>
      </c>
      <c r="C91" s="209" t="s">
        <v>800</v>
      </c>
      <c r="D91" s="198" t="s">
        <v>583</v>
      </c>
      <c r="E91" s="225">
        <v>3.9</v>
      </c>
      <c r="F91" s="226"/>
      <c r="G91" s="227">
        <f>ROUND(E91*F91,2)</f>
        <v>0</v>
      </c>
      <c r="H91" s="226"/>
      <c r="I91" s="227">
        <f>ROUND(E91*H91,2)</f>
        <v>0</v>
      </c>
      <c r="J91" s="226"/>
      <c r="K91" s="227">
        <f>ROUND(E91*J91,2)</f>
        <v>0</v>
      </c>
      <c r="L91" s="227">
        <v>21</v>
      </c>
      <c r="M91" s="227">
        <f>G91*(1+L91/100)</f>
        <v>0</v>
      </c>
      <c r="N91" s="227">
        <v>1E-3</v>
      </c>
      <c r="O91" s="227">
        <f>ROUND(E91*N91,2)</f>
        <v>0</v>
      </c>
      <c r="P91" s="227">
        <v>0</v>
      </c>
      <c r="Q91" s="227">
        <f>ROUND(E91*P91,2)</f>
        <v>0</v>
      </c>
      <c r="R91" s="199" t="s">
        <v>439</v>
      </c>
      <c r="S91" s="199" t="s">
        <v>274</v>
      </c>
      <c r="T91" s="200" t="s">
        <v>274</v>
      </c>
      <c r="U91" s="228">
        <v>0</v>
      </c>
      <c r="V91" s="228">
        <f>ROUND(E91*U91,2)</f>
        <v>0</v>
      </c>
      <c r="W91" s="228"/>
      <c r="AG91" s="86" t="s">
        <v>440</v>
      </c>
    </row>
    <row r="92" spans="1:53" s="86" customFormat="1" ht="10.199999999999999" outlineLevel="1">
      <c r="A92" s="229"/>
      <c r="B92" s="230"/>
      <c r="C92" s="326"/>
      <c r="D92" s="327"/>
      <c r="E92" s="327"/>
      <c r="F92" s="327"/>
      <c r="G92" s="327"/>
      <c r="H92" s="228"/>
      <c r="I92" s="228"/>
      <c r="J92" s="228"/>
      <c r="K92" s="228"/>
      <c r="L92" s="228"/>
      <c r="M92" s="228"/>
      <c r="N92" s="228"/>
      <c r="O92" s="228"/>
      <c r="P92" s="228"/>
      <c r="Q92" s="228"/>
      <c r="R92" s="201"/>
      <c r="S92" s="201"/>
      <c r="T92" s="201"/>
      <c r="U92" s="228"/>
      <c r="V92" s="228"/>
      <c r="W92" s="228"/>
      <c r="AG92" s="86" t="s">
        <v>279</v>
      </c>
    </row>
    <row r="93" spans="1:53" s="86" customFormat="1" ht="10.199999999999999" outlineLevel="1">
      <c r="A93" s="223">
        <v>20</v>
      </c>
      <c r="B93" s="224" t="s">
        <v>801</v>
      </c>
      <c r="C93" s="209" t="s">
        <v>802</v>
      </c>
      <c r="D93" s="198" t="s">
        <v>803</v>
      </c>
      <c r="E93" s="225">
        <v>1.3</v>
      </c>
      <c r="F93" s="226"/>
      <c r="G93" s="227">
        <f>ROUND(E93*F93,2)</f>
        <v>0</v>
      </c>
      <c r="H93" s="226"/>
      <c r="I93" s="227">
        <f>ROUND(E93*H93,2)</f>
        <v>0</v>
      </c>
      <c r="J93" s="226"/>
      <c r="K93" s="227">
        <f>ROUND(E93*J93,2)</f>
        <v>0</v>
      </c>
      <c r="L93" s="227">
        <v>21</v>
      </c>
      <c r="M93" s="227">
        <f>G93*(1+L93/100)</f>
        <v>0</v>
      </c>
      <c r="N93" s="227">
        <v>1E-3</v>
      </c>
      <c r="O93" s="227">
        <f>ROUND(E93*N93,2)</f>
        <v>0</v>
      </c>
      <c r="P93" s="227">
        <v>0</v>
      </c>
      <c r="Q93" s="227">
        <f>ROUND(E93*P93,2)</f>
        <v>0</v>
      </c>
      <c r="R93" s="199" t="s">
        <v>439</v>
      </c>
      <c r="S93" s="199" t="s">
        <v>274</v>
      </c>
      <c r="T93" s="200" t="s">
        <v>274</v>
      </c>
      <c r="U93" s="228">
        <v>0</v>
      </c>
      <c r="V93" s="228">
        <f>ROUND(E93*U93,2)</f>
        <v>0</v>
      </c>
      <c r="W93" s="228"/>
      <c r="AG93" s="86" t="s">
        <v>440</v>
      </c>
    </row>
    <row r="94" spans="1:53" s="86" customFormat="1" ht="10.199999999999999" outlineLevel="1">
      <c r="A94" s="229"/>
      <c r="B94" s="230"/>
      <c r="C94" s="326"/>
      <c r="D94" s="327"/>
      <c r="E94" s="327"/>
      <c r="F94" s="327"/>
      <c r="G94" s="327"/>
      <c r="H94" s="228"/>
      <c r="I94" s="228"/>
      <c r="J94" s="228"/>
      <c r="K94" s="228"/>
      <c r="L94" s="228"/>
      <c r="M94" s="228"/>
      <c r="N94" s="228"/>
      <c r="O94" s="228"/>
      <c r="P94" s="228"/>
      <c r="Q94" s="228"/>
      <c r="R94" s="201"/>
      <c r="S94" s="201"/>
      <c r="T94" s="201"/>
      <c r="U94" s="228"/>
      <c r="V94" s="228"/>
      <c r="W94" s="228"/>
      <c r="AG94" s="86" t="s">
        <v>279</v>
      </c>
    </row>
    <row r="95" spans="1:53" s="86" customFormat="1" ht="20.399999999999999" outlineLevel="1">
      <c r="A95" s="223">
        <v>21</v>
      </c>
      <c r="B95" s="224" t="s">
        <v>804</v>
      </c>
      <c r="C95" s="209" t="s">
        <v>805</v>
      </c>
      <c r="D95" s="198" t="s">
        <v>806</v>
      </c>
      <c r="E95" s="225">
        <v>1.3</v>
      </c>
      <c r="F95" s="226"/>
      <c r="G95" s="227">
        <f>ROUND(E95*F95,2)</f>
        <v>0</v>
      </c>
      <c r="H95" s="226"/>
      <c r="I95" s="227">
        <f>ROUND(E95*H95,2)</f>
        <v>0</v>
      </c>
      <c r="J95" s="226"/>
      <c r="K95" s="227">
        <f>ROUND(E95*J95,2)</f>
        <v>0</v>
      </c>
      <c r="L95" s="227">
        <v>21</v>
      </c>
      <c r="M95" s="227">
        <f>G95*(1+L95/100)</f>
        <v>0</v>
      </c>
      <c r="N95" s="227">
        <v>1E-3</v>
      </c>
      <c r="O95" s="227">
        <f>ROUND(E95*N95,2)</f>
        <v>0</v>
      </c>
      <c r="P95" s="227">
        <v>0</v>
      </c>
      <c r="Q95" s="227">
        <f>ROUND(E95*P95,2)</f>
        <v>0</v>
      </c>
      <c r="R95" s="199" t="s">
        <v>439</v>
      </c>
      <c r="S95" s="199" t="s">
        <v>274</v>
      </c>
      <c r="T95" s="200" t="s">
        <v>274</v>
      </c>
      <c r="U95" s="228">
        <v>0</v>
      </c>
      <c r="V95" s="228">
        <f>ROUND(E95*U95,2)</f>
        <v>0</v>
      </c>
      <c r="W95" s="228"/>
      <c r="AG95" s="86" t="s">
        <v>440</v>
      </c>
    </row>
    <row r="96" spans="1:53" s="86" customFormat="1" ht="10.199999999999999" outlineLevel="1">
      <c r="A96" s="229"/>
      <c r="B96" s="230"/>
      <c r="C96" s="326"/>
      <c r="D96" s="327"/>
      <c r="E96" s="327"/>
      <c r="F96" s="327"/>
      <c r="G96" s="327"/>
      <c r="H96" s="228"/>
      <c r="I96" s="228"/>
      <c r="J96" s="228"/>
      <c r="K96" s="228"/>
      <c r="L96" s="228"/>
      <c r="M96" s="228"/>
      <c r="N96" s="228"/>
      <c r="O96" s="228"/>
      <c r="P96" s="228"/>
      <c r="Q96" s="228"/>
      <c r="R96" s="201"/>
      <c r="S96" s="201"/>
      <c r="T96" s="201"/>
      <c r="U96" s="228"/>
      <c r="V96" s="228"/>
      <c r="W96" s="228"/>
      <c r="AG96" s="86" t="s">
        <v>279</v>
      </c>
    </row>
    <row r="97" spans="1:34" s="86" customFormat="1" ht="10.199999999999999">
      <c r="A97" s="218" t="s">
        <v>269</v>
      </c>
      <c r="B97" s="219" t="s">
        <v>137</v>
      </c>
      <c r="C97" s="208" t="s">
        <v>138</v>
      </c>
      <c r="D97" s="195"/>
      <c r="E97" s="220"/>
      <c r="F97" s="221"/>
      <c r="G97" s="221">
        <f>SUMIF(AG98:AG99,"&lt;&gt;NOR",G98:G99)</f>
        <v>0</v>
      </c>
      <c r="H97" s="221"/>
      <c r="I97" s="221">
        <f>SUM(I98:I99)</f>
        <v>0</v>
      </c>
      <c r="J97" s="221"/>
      <c r="K97" s="221">
        <f>SUM(K98:K99)</f>
        <v>0</v>
      </c>
      <c r="L97" s="221"/>
      <c r="M97" s="221">
        <f>SUM(M98:M99)</f>
        <v>0</v>
      </c>
      <c r="N97" s="221"/>
      <c r="O97" s="221">
        <f>SUM(O98:O99)</f>
        <v>0</v>
      </c>
      <c r="P97" s="221"/>
      <c r="Q97" s="221">
        <f>SUM(Q98:Q99)</f>
        <v>0</v>
      </c>
      <c r="R97" s="196"/>
      <c r="S97" s="196"/>
      <c r="T97" s="197"/>
      <c r="U97" s="222"/>
      <c r="V97" s="222">
        <f>SUM(V98:V99)</f>
        <v>0</v>
      </c>
      <c r="W97" s="222"/>
      <c r="AG97" s="86" t="s">
        <v>270</v>
      </c>
    </row>
    <row r="98" spans="1:34" s="86" customFormat="1" ht="10.199999999999999" outlineLevel="1">
      <c r="A98" s="223">
        <v>22</v>
      </c>
      <c r="B98" s="224" t="s">
        <v>621</v>
      </c>
      <c r="C98" s="209" t="s">
        <v>622</v>
      </c>
      <c r="D98" s="198" t="s">
        <v>334</v>
      </c>
      <c r="E98" s="225">
        <v>55.22</v>
      </c>
      <c r="F98" s="226"/>
      <c r="G98" s="227">
        <f>ROUND(E98*F98,2)</f>
        <v>0</v>
      </c>
      <c r="H98" s="226"/>
      <c r="I98" s="227">
        <f>ROUND(E98*H98,2)</f>
        <v>0</v>
      </c>
      <c r="J98" s="226"/>
      <c r="K98" s="227">
        <f>ROUND(E98*J98,2)</f>
        <v>0</v>
      </c>
      <c r="L98" s="227">
        <v>21</v>
      </c>
      <c r="M98" s="227">
        <f>G98*(1+L98/100)</f>
        <v>0</v>
      </c>
      <c r="N98" s="227">
        <v>0</v>
      </c>
      <c r="O98" s="227">
        <f>ROUND(E98*N98,2)</f>
        <v>0</v>
      </c>
      <c r="P98" s="227">
        <v>0</v>
      </c>
      <c r="Q98" s="227">
        <f>ROUND(E98*P98,2)</f>
        <v>0</v>
      </c>
      <c r="R98" s="199" t="s">
        <v>606</v>
      </c>
      <c r="S98" s="199" t="s">
        <v>274</v>
      </c>
      <c r="T98" s="200" t="s">
        <v>274</v>
      </c>
      <c r="U98" s="228">
        <v>0</v>
      </c>
      <c r="V98" s="228">
        <f>ROUND(E98*U98,2)</f>
        <v>0</v>
      </c>
      <c r="W98" s="228"/>
      <c r="AG98" s="86" t="s">
        <v>322</v>
      </c>
    </row>
    <row r="99" spans="1:34" s="86" customFormat="1" ht="10.199999999999999" outlineLevel="1">
      <c r="A99" s="229"/>
      <c r="B99" s="230"/>
      <c r="C99" s="326"/>
      <c r="D99" s="327"/>
      <c r="E99" s="327"/>
      <c r="F99" s="327"/>
      <c r="G99" s="327"/>
      <c r="H99" s="228"/>
      <c r="I99" s="228"/>
      <c r="J99" s="228"/>
      <c r="K99" s="228"/>
      <c r="L99" s="228"/>
      <c r="M99" s="228"/>
      <c r="N99" s="228"/>
      <c r="O99" s="228"/>
      <c r="P99" s="228"/>
      <c r="Q99" s="228"/>
      <c r="R99" s="201"/>
      <c r="S99" s="201"/>
      <c r="T99" s="201"/>
      <c r="U99" s="228"/>
      <c r="V99" s="228"/>
      <c r="W99" s="228"/>
      <c r="AG99" s="86" t="s">
        <v>279</v>
      </c>
    </row>
    <row r="100" spans="1:34" s="86" customFormat="1" ht="10.199999999999999">
      <c r="A100" s="218" t="s">
        <v>269</v>
      </c>
      <c r="B100" s="219" t="s">
        <v>139</v>
      </c>
      <c r="C100" s="208" t="s">
        <v>140</v>
      </c>
      <c r="D100" s="195"/>
      <c r="E100" s="220"/>
      <c r="F100" s="221"/>
      <c r="G100" s="221">
        <f>SUMIF(AG101:AG108,"&lt;&gt;NOR",G101:G108)</f>
        <v>0</v>
      </c>
      <c r="H100" s="221"/>
      <c r="I100" s="221">
        <f>SUM(I101:I108)</f>
        <v>0</v>
      </c>
      <c r="J100" s="221"/>
      <c r="K100" s="221">
        <f>SUM(K101:K108)</f>
        <v>0</v>
      </c>
      <c r="L100" s="221"/>
      <c r="M100" s="221">
        <f>SUM(M101:M108)</f>
        <v>0</v>
      </c>
      <c r="N100" s="221"/>
      <c r="O100" s="221">
        <f>SUM(O101:O108)</f>
        <v>0</v>
      </c>
      <c r="P100" s="221"/>
      <c r="Q100" s="221">
        <f>SUM(Q101:Q108)</f>
        <v>0</v>
      </c>
      <c r="R100" s="196"/>
      <c r="S100" s="196"/>
      <c r="T100" s="197"/>
      <c r="U100" s="222"/>
      <c r="V100" s="222">
        <f>SUM(V101:V108)</f>
        <v>195.75</v>
      </c>
      <c r="W100" s="222"/>
      <c r="AG100" s="86" t="s">
        <v>270</v>
      </c>
    </row>
    <row r="101" spans="1:34" s="86" customFormat="1" ht="20.399999999999999" outlineLevel="1">
      <c r="A101" s="223">
        <v>23</v>
      </c>
      <c r="B101" s="224" t="s">
        <v>807</v>
      </c>
      <c r="C101" s="209" t="s">
        <v>808</v>
      </c>
      <c r="D101" s="198" t="s">
        <v>320</v>
      </c>
      <c r="E101" s="225">
        <v>1305</v>
      </c>
      <c r="F101" s="226"/>
      <c r="G101" s="227">
        <f>ROUND(E101*F101,2)</f>
        <v>0</v>
      </c>
      <c r="H101" s="226"/>
      <c r="I101" s="227">
        <f>ROUND(E101*H101,2)</f>
        <v>0</v>
      </c>
      <c r="J101" s="226"/>
      <c r="K101" s="227">
        <f>ROUND(E101*J101,2)</f>
        <v>0</v>
      </c>
      <c r="L101" s="227">
        <v>21</v>
      </c>
      <c r="M101" s="227">
        <f>G101*(1+L101/100)</f>
        <v>0</v>
      </c>
      <c r="N101" s="227">
        <v>0</v>
      </c>
      <c r="O101" s="227">
        <f>ROUND(E101*N101,2)</f>
        <v>0</v>
      </c>
      <c r="P101" s="227">
        <v>0</v>
      </c>
      <c r="Q101" s="227">
        <f>ROUND(E101*P101,2)</f>
        <v>0</v>
      </c>
      <c r="R101" s="199" t="s">
        <v>606</v>
      </c>
      <c r="S101" s="199" t="s">
        <v>274</v>
      </c>
      <c r="T101" s="200" t="s">
        <v>274</v>
      </c>
      <c r="U101" s="228">
        <v>0.15</v>
      </c>
      <c r="V101" s="228">
        <f>ROUND(E101*U101,2)</f>
        <v>195.75</v>
      </c>
      <c r="W101" s="228"/>
      <c r="AG101" s="86" t="s">
        <v>322</v>
      </c>
    </row>
    <row r="102" spans="1:34" s="86" customFormat="1" ht="10.199999999999999" outlineLevel="1">
      <c r="A102" s="229"/>
      <c r="B102" s="230"/>
      <c r="C102" s="324" t="s">
        <v>809</v>
      </c>
      <c r="D102" s="325"/>
      <c r="E102" s="325"/>
      <c r="F102" s="325"/>
      <c r="G102" s="325"/>
      <c r="H102" s="228"/>
      <c r="I102" s="228"/>
      <c r="J102" s="228"/>
      <c r="K102" s="228"/>
      <c r="L102" s="228"/>
      <c r="M102" s="228"/>
      <c r="N102" s="228"/>
      <c r="O102" s="228"/>
      <c r="P102" s="228"/>
      <c r="Q102" s="228"/>
      <c r="R102" s="201"/>
      <c r="S102" s="201"/>
      <c r="T102" s="201"/>
      <c r="U102" s="228"/>
      <c r="V102" s="228"/>
      <c r="W102" s="228"/>
      <c r="AG102" s="86" t="s">
        <v>324</v>
      </c>
    </row>
    <row r="103" spans="1:34" s="86" customFormat="1" ht="10.199999999999999" outlineLevel="1">
      <c r="A103" s="229"/>
      <c r="B103" s="230"/>
      <c r="C103" s="212" t="s">
        <v>810</v>
      </c>
      <c r="D103" s="203"/>
      <c r="E103" s="235">
        <v>1390</v>
      </c>
      <c r="F103" s="228"/>
      <c r="G103" s="228"/>
      <c r="H103" s="228"/>
      <c r="I103" s="228"/>
      <c r="J103" s="228"/>
      <c r="K103" s="228"/>
      <c r="L103" s="228"/>
      <c r="M103" s="228"/>
      <c r="N103" s="228"/>
      <c r="O103" s="228"/>
      <c r="P103" s="228"/>
      <c r="Q103" s="228"/>
      <c r="R103" s="201"/>
      <c r="S103" s="201"/>
      <c r="T103" s="201"/>
      <c r="U103" s="228"/>
      <c r="V103" s="228"/>
      <c r="W103" s="228"/>
      <c r="AG103" s="86" t="s">
        <v>326</v>
      </c>
      <c r="AH103" s="86">
        <v>0</v>
      </c>
    </row>
    <row r="104" spans="1:34" s="86" customFormat="1" ht="10.199999999999999" outlineLevel="1">
      <c r="A104" s="229"/>
      <c r="B104" s="230"/>
      <c r="C104" s="212" t="s">
        <v>811</v>
      </c>
      <c r="D104" s="203"/>
      <c r="E104" s="235">
        <v>-175</v>
      </c>
      <c r="F104" s="228"/>
      <c r="G104" s="228"/>
      <c r="H104" s="228"/>
      <c r="I104" s="228"/>
      <c r="J104" s="228"/>
      <c r="K104" s="228"/>
      <c r="L104" s="228"/>
      <c r="M104" s="228"/>
      <c r="N104" s="228"/>
      <c r="O104" s="228"/>
      <c r="P104" s="228"/>
      <c r="Q104" s="228"/>
      <c r="R104" s="201"/>
      <c r="S104" s="201"/>
      <c r="T104" s="201"/>
      <c r="U104" s="228"/>
      <c r="V104" s="228"/>
      <c r="W104" s="228"/>
      <c r="AG104" s="86" t="s">
        <v>326</v>
      </c>
      <c r="AH104" s="86">
        <v>0</v>
      </c>
    </row>
    <row r="105" spans="1:34" s="86" customFormat="1" ht="10.199999999999999" outlineLevel="1">
      <c r="A105" s="229"/>
      <c r="B105" s="230"/>
      <c r="C105" s="216" t="s">
        <v>812</v>
      </c>
      <c r="D105" s="206"/>
      <c r="E105" s="238">
        <v>1215</v>
      </c>
      <c r="F105" s="228"/>
      <c r="G105" s="228"/>
      <c r="H105" s="228"/>
      <c r="I105" s="228"/>
      <c r="J105" s="228"/>
      <c r="K105" s="228"/>
      <c r="L105" s="228"/>
      <c r="M105" s="228"/>
      <c r="N105" s="228"/>
      <c r="O105" s="228"/>
      <c r="P105" s="228"/>
      <c r="Q105" s="228"/>
      <c r="R105" s="201"/>
      <c r="S105" s="201"/>
      <c r="T105" s="201"/>
      <c r="U105" s="228"/>
      <c r="V105" s="228"/>
      <c r="W105" s="228"/>
      <c r="AG105" s="86" t="s">
        <v>326</v>
      </c>
      <c r="AH105" s="86">
        <v>1</v>
      </c>
    </row>
    <row r="106" spans="1:34" s="86" customFormat="1" ht="10.199999999999999" outlineLevel="1">
      <c r="A106" s="229"/>
      <c r="B106" s="230"/>
      <c r="C106" s="212" t="s">
        <v>813</v>
      </c>
      <c r="D106" s="203"/>
      <c r="E106" s="235">
        <v>90</v>
      </c>
      <c r="F106" s="228"/>
      <c r="G106" s="228"/>
      <c r="H106" s="228"/>
      <c r="I106" s="228"/>
      <c r="J106" s="228"/>
      <c r="K106" s="228"/>
      <c r="L106" s="228"/>
      <c r="M106" s="228"/>
      <c r="N106" s="228"/>
      <c r="O106" s="228"/>
      <c r="P106" s="228"/>
      <c r="Q106" s="228"/>
      <c r="R106" s="201"/>
      <c r="S106" s="201"/>
      <c r="T106" s="201"/>
      <c r="U106" s="228"/>
      <c r="V106" s="228"/>
      <c r="W106" s="228"/>
      <c r="AG106" s="86" t="s">
        <v>326</v>
      </c>
      <c r="AH106" s="86">
        <v>0</v>
      </c>
    </row>
    <row r="107" spans="1:34" s="86" customFormat="1" ht="10.199999999999999" outlineLevel="1">
      <c r="A107" s="229"/>
      <c r="B107" s="230"/>
      <c r="C107" s="216" t="s">
        <v>812</v>
      </c>
      <c r="D107" s="206"/>
      <c r="E107" s="238">
        <v>90</v>
      </c>
      <c r="F107" s="228"/>
      <c r="G107" s="228"/>
      <c r="H107" s="228"/>
      <c r="I107" s="228"/>
      <c r="J107" s="228"/>
      <c r="K107" s="228"/>
      <c r="L107" s="228"/>
      <c r="M107" s="228"/>
      <c r="N107" s="228"/>
      <c r="O107" s="228"/>
      <c r="P107" s="228"/>
      <c r="Q107" s="228"/>
      <c r="R107" s="201"/>
      <c r="S107" s="201"/>
      <c r="T107" s="201"/>
      <c r="U107" s="228"/>
      <c r="V107" s="228"/>
      <c r="W107" s="228"/>
      <c r="AG107" s="86" t="s">
        <v>326</v>
      </c>
      <c r="AH107" s="86">
        <v>1</v>
      </c>
    </row>
    <row r="108" spans="1:34" s="86" customFormat="1" ht="10.199999999999999" outlineLevel="1">
      <c r="A108" s="229"/>
      <c r="B108" s="230"/>
      <c r="C108" s="320"/>
      <c r="D108" s="321"/>
      <c r="E108" s="321"/>
      <c r="F108" s="321"/>
      <c r="G108" s="321"/>
      <c r="H108" s="228"/>
      <c r="I108" s="228"/>
      <c r="J108" s="228"/>
      <c r="K108" s="228"/>
      <c r="L108" s="228"/>
      <c r="M108" s="228"/>
      <c r="N108" s="228"/>
      <c r="O108" s="228"/>
      <c r="P108" s="228"/>
      <c r="Q108" s="228"/>
      <c r="R108" s="201"/>
      <c r="S108" s="201"/>
      <c r="T108" s="201"/>
      <c r="U108" s="228"/>
      <c r="V108" s="228"/>
      <c r="W108" s="228"/>
      <c r="AG108" s="86" t="s">
        <v>279</v>
      </c>
    </row>
    <row r="109" spans="1:34" s="86" customFormat="1" ht="10.199999999999999">
      <c r="A109" s="218" t="s">
        <v>269</v>
      </c>
      <c r="B109" s="219" t="s">
        <v>141</v>
      </c>
      <c r="C109" s="208" t="s">
        <v>142</v>
      </c>
      <c r="D109" s="195"/>
      <c r="E109" s="220"/>
      <c r="F109" s="221"/>
      <c r="G109" s="221">
        <f>SUMIF(AG110:AG113,"&lt;&gt;NOR",G110:G113)</f>
        <v>0</v>
      </c>
      <c r="H109" s="221"/>
      <c r="I109" s="221">
        <f>SUM(I110:I113)</f>
        <v>0</v>
      </c>
      <c r="J109" s="221"/>
      <c r="K109" s="221">
        <f>SUM(K110:K113)</f>
        <v>0</v>
      </c>
      <c r="L109" s="221"/>
      <c r="M109" s="221">
        <f>SUM(M110:M113)</f>
        <v>0</v>
      </c>
      <c r="N109" s="221"/>
      <c r="O109" s="221">
        <f>SUM(O110:O113)</f>
        <v>3.72</v>
      </c>
      <c r="P109" s="221"/>
      <c r="Q109" s="221">
        <f>SUM(Q110:Q113)</f>
        <v>0</v>
      </c>
      <c r="R109" s="196"/>
      <c r="S109" s="196"/>
      <c r="T109" s="197"/>
      <c r="U109" s="222"/>
      <c r="V109" s="222">
        <f>SUM(V110:V113)</f>
        <v>6.58</v>
      </c>
      <c r="W109" s="222"/>
      <c r="AG109" s="86" t="s">
        <v>270</v>
      </c>
    </row>
    <row r="110" spans="1:34" s="86" customFormat="1" ht="20.399999999999999" outlineLevel="1">
      <c r="A110" s="223">
        <v>24</v>
      </c>
      <c r="B110" s="224" t="s">
        <v>814</v>
      </c>
      <c r="C110" s="209" t="s">
        <v>815</v>
      </c>
      <c r="D110" s="198" t="s">
        <v>334</v>
      </c>
      <c r="E110" s="225">
        <v>1.175</v>
      </c>
      <c r="F110" s="226"/>
      <c r="G110" s="227">
        <f>ROUND(E110*F110,2)</f>
        <v>0</v>
      </c>
      <c r="H110" s="226"/>
      <c r="I110" s="227">
        <f>ROUND(E110*H110,2)</f>
        <v>0</v>
      </c>
      <c r="J110" s="226"/>
      <c r="K110" s="227">
        <f>ROUND(E110*J110,2)</f>
        <v>0</v>
      </c>
      <c r="L110" s="227">
        <v>21</v>
      </c>
      <c r="M110" s="227">
        <f>G110*(1+L110/100)</f>
        <v>0</v>
      </c>
      <c r="N110" s="227">
        <v>3.1690700000000001</v>
      </c>
      <c r="O110" s="227">
        <f>ROUND(E110*N110,2)</f>
        <v>3.72</v>
      </c>
      <c r="P110" s="227">
        <v>0</v>
      </c>
      <c r="Q110" s="227">
        <f>ROUND(E110*P110,2)</f>
        <v>0</v>
      </c>
      <c r="R110" s="199" t="s">
        <v>353</v>
      </c>
      <c r="S110" s="199" t="s">
        <v>274</v>
      </c>
      <c r="T110" s="200" t="s">
        <v>274</v>
      </c>
      <c r="U110" s="228">
        <v>5.5990200000000003</v>
      </c>
      <c r="V110" s="228">
        <f>ROUND(E110*U110,2)</f>
        <v>6.58</v>
      </c>
      <c r="W110" s="228"/>
      <c r="AG110" s="86" t="s">
        <v>335</v>
      </c>
    </row>
    <row r="111" spans="1:34" s="86" customFormat="1" ht="10.199999999999999" outlineLevel="1">
      <c r="A111" s="229"/>
      <c r="B111" s="230"/>
      <c r="C111" s="324" t="s">
        <v>816</v>
      </c>
      <c r="D111" s="325"/>
      <c r="E111" s="325"/>
      <c r="F111" s="325"/>
      <c r="G111" s="325"/>
      <c r="H111" s="228"/>
      <c r="I111" s="228"/>
      <c r="J111" s="228"/>
      <c r="K111" s="228"/>
      <c r="L111" s="228"/>
      <c r="M111" s="228"/>
      <c r="N111" s="228"/>
      <c r="O111" s="228"/>
      <c r="P111" s="228"/>
      <c r="Q111" s="228"/>
      <c r="R111" s="201"/>
      <c r="S111" s="201"/>
      <c r="T111" s="201"/>
      <c r="U111" s="228"/>
      <c r="V111" s="228"/>
      <c r="W111" s="228"/>
      <c r="AG111" s="86" t="s">
        <v>324</v>
      </c>
    </row>
    <row r="112" spans="1:34" s="86" customFormat="1" ht="10.199999999999999" outlineLevel="1">
      <c r="A112" s="229"/>
      <c r="B112" s="230"/>
      <c r="C112" s="212" t="s">
        <v>817</v>
      </c>
      <c r="D112" s="203"/>
      <c r="E112" s="235">
        <v>1.175</v>
      </c>
      <c r="F112" s="228"/>
      <c r="G112" s="228"/>
      <c r="H112" s="228"/>
      <c r="I112" s="228"/>
      <c r="J112" s="228"/>
      <c r="K112" s="228"/>
      <c r="L112" s="228"/>
      <c r="M112" s="228"/>
      <c r="N112" s="228"/>
      <c r="O112" s="228"/>
      <c r="P112" s="228"/>
      <c r="Q112" s="228"/>
      <c r="R112" s="201"/>
      <c r="S112" s="201"/>
      <c r="T112" s="201"/>
      <c r="U112" s="228"/>
      <c r="V112" s="228"/>
      <c r="W112" s="228"/>
      <c r="AG112" s="86" t="s">
        <v>326</v>
      </c>
      <c r="AH112" s="86">
        <v>0</v>
      </c>
    </row>
    <row r="113" spans="1:34" s="86" customFormat="1" ht="10.199999999999999" outlineLevel="1">
      <c r="A113" s="229"/>
      <c r="B113" s="230"/>
      <c r="C113" s="320"/>
      <c r="D113" s="321"/>
      <c r="E113" s="321"/>
      <c r="F113" s="321"/>
      <c r="G113" s="321"/>
      <c r="H113" s="228"/>
      <c r="I113" s="228"/>
      <c r="J113" s="228"/>
      <c r="K113" s="228"/>
      <c r="L113" s="228"/>
      <c r="M113" s="228"/>
      <c r="N113" s="228"/>
      <c r="O113" s="228"/>
      <c r="P113" s="228"/>
      <c r="Q113" s="228"/>
      <c r="R113" s="201"/>
      <c r="S113" s="201"/>
      <c r="T113" s="201"/>
      <c r="U113" s="228"/>
      <c r="V113" s="228"/>
      <c r="W113" s="228"/>
      <c r="AG113" s="86" t="s">
        <v>279</v>
      </c>
    </row>
    <row r="114" spans="1:34" s="86" customFormat="1" ht="10.199999999999999">
      <c r="A114" s="218" t="s">
        <v>269</v>
      </c>
      <c r="B114" s="219" t="s">
        <v>147</v>
      </c>
      <c r="C114" s="208" t="s">
        <v>148</v>
      </c>
      <c r="D114" s="195"/>
      <c r="E114" s="220"/>
      <c r="F114" s="221"/>
      <c r="G114" s="221">
        <f>SUMIF(AG115:AG122,"&lt;&gt;NOR",G115:G122)</f>
        <v>0</v>
      </c>
      <c r="H114" s="221"/>
      <c r="I114" s="221">
        <f>SUM(I115:I122)</f>
        <v>0</v>
      </c>
      <c r="J114" s="221"/>
      <c r="K114" s="221">
        <f>SUM(K115:K122)</f>
        <v>0</v>
      </c>
      <c r="L114" s="221"/>
      <c r="M114" s="221">
        <f>SUM(M115:M122)</f>
        <v>0</v>
      </c>
      <c r="N114" s="221"/>
      <c r="O114" s="221">
        <f>SUM(O115:O122)</f>
        <v>8.129999999999999</v>
      </c>
      <c r="P114" s="221"/>
      <c r="Q114" s="221">
        <f>SUM(Q115:Q122)</f>
        <v>0</v>
      </c>
      <c r="R114" s="196"/>
      <c r="S114" s="196"/>
      <c r="T114" s="197"/>
      <c r="U114" s="222"/>
      <c r="V114" s="222">
        <f>SUM(V115:V122)</f>
        <v>21.82</v>
      </c>
      <c r="W114" s="222"/>
      <c r="AG114" s="86" t="s">
        <v>270</v>
      </c>
    </row>
    <row r="115" spans="1:34" s="86" customFormat="1" ht="20.399999999999999" outlineLevel="1">
      <c r="A115" s="223">
        <v>25</v>
      </c>
      <c r="B115" s="224" t="s">
        <v>818</v>
      </c>
      <c r="C115" s="209" t="s">
        <v>819</v>
      </c>
      <c r="D115" s="198" t="s">
        <v>320</v>
      </c>
      <c r="E115" s="225">
        <v>20</v>
      </c>
      <c r="F115" s="226"/>
      <c r="G115" s="227">
        <f>ROUND(E115*F115,2)</f>
        <v>0</v>
      </c>
      <c r="H115" s="226"/>
      <c r="I115" s="227">
        <f>ROUND(E115*H115,2)</f>
        <v>0</v>
      </c>
      <c r="J115" s="226"/>
      <c r="K115" s="227">
        <f>ROUND(E115*J115,2)</f>
        <v>0</v>
      </c>
      <c r="L115" s="227">
        <v>21</v>
      </c>
      <c r="M115" s="227">
        <f>G115*(1+L115/100)</f>
        <v>0</v>
      </c>
      <c r="N115" s="227">
        <v>0.36371999999999999</v>
      </c>
      <c r="O115" s="227">
        <f>ROUND(E115*N115,2)</f>
        <v>7.27</v>
      </c>
      <c r="P115" s="227">
        <v>0</v>
      </c>
      <c r="Q115" s="227">
        <f>ROUND(E115*P115,2)</f>
        <v>0</v>
      </c>
      <c r="R115" s="199" t="s">
        <v>321</v>
      </c>
      <c r="S115" s="199" t="s">
        <v>274</v>
      </c>
      <c r="T115" s="200" t="s">
        <v>274</v>
      </c>
      <c r="U115" s="228">
        <v>0.9</v>
      </c>
      <c r="V115" s="228">
        <f>ROUND(E115*U115,2)</f>
        <v>18</v>
      </c>
      <c r="W115" s="228"/>
      <c r="AG115" s="86" t="s">
        <v>322</v>
      </c>
    </row>
    <row r="116" spans="1:34" s="86" customFormat="1" ht="10.199999999999999" outlineLevel="1">
      <c r="A116" s="229"/>
      <c r="B116" s="230"/>
      <c r="C116" s="324" t="s">
        <v>820</v>
      </c>
      <c r="D116" s="325"/>
      <c r="E116" s="325"/>
      <c r="F116" s="325"/>
      <c r="G116" s="325"/>
      <c r="H116" s="228"/>
      <c r="I116" s="228"/>
      <c r="J116" s="228"/>
      <c r="K116" s="228"/>
      <c r="L116" s="228"/>
      <c r="M116" s="228"/>
      <c r="N116" s="228"/>
      <c r="O116" s="228"/>
      <c r="P116" s="228"/>
      <c r="Q116" s="228"/>
      <c r="R116" s="201"/>
      <c r="S116" s="201"/>
      <c r="T116" s="201"/>
      <c r="U116" s="228"/>
      <c r="V116" s="228"/>
      <c r="W116" s="228"/>
      <c r="AG116" s="86" t="s">
        <v>324</v>
      </c>
    </row>
    <row r="117" spans="1:34" s="86" customFormat="1" ht="10.199999999999999" outlineLevel="1">
      <c r="A117" s="229"/>
      <c r="B117" s="230"/>
      <c r="C117" s="212" t="s">
        <v>821</v>
      </c>
      <c r="D117" s="203"/>
      <c r="E117" s="235">
        <v>20</v>
      </c>
      <c r="F117" s="228"/>
      <c r="G117" s="228"/>
      <c r="H117" s="228"/>
      <c r="I117" s="228"/>
      <c r="J117" s="228"/>
      <c r="K117" s="228"/>
      <c r="L117" s="228"/>
      <c r="M117" s="228"/>
      <c r="N117" s="228"/>
      <c r="O117" s="228"/>
      <c r="P117" s="228"/>
      <c r="Q117" s="228"/>
      <c r="R117" s="201"/>
      <c r="S117" s="201"/>
      <c r="T117" s="201"/>
      <c r="U117" s="228"/>
      <c r="V117" s="228"/>
      <c r="W117" s="228"/>
      <c r="AG117" s="86" t="s">
        <v>326</v>
      </c>
      <c r="AH117" s="86">
        <v>0</v>
      </c>
    </row>
    <row r="118" spans="1:34" s="86" customFormat="1" ht="10.199999999999999" outlineLevel="1">
      <c r="A118" s="229"/>
      <c r="B118" s="230"/>
      <c r="C118" s="320"/>
      <c r="D118" s="321"/>
      <c r="E118" s="321"/>
      <c r="F118" s="321"/>
      <c r="G118" s="321"/>
      <c r="H118" s="228"/>
      <c r="I118" s="228"/>
      <c r="J118" s="228"/>
      <c r="K118" s="228"/>
      <c r="L118" s="228"/>
      <c r="M118" s="228"/>
      <c r="N118" s="228"/>
      <c r="O118" s="228"/>
      <c r="P118" s="228"/>
      <c r="Q118" s="228"/>
      <c r="R118" s="201"/>
      <c r="S118" s="201"/>
      <c r="T118" s="201"/>
      <c r="U118" s="228"/>
      <c r="V118" s="228"/>
      <c r="W118" s="228"/>
      <c r="AG118" s="86" t="s">
        <v>279</v>
      </c>
    </row>
    <row r="119" spans="1:34" s="86" customFormat="1" ht="20.399999999999999" outlineLevel="1">
      <c r="A119" s="223">
        <v>26</v>
      </c>
      <c r="B119" s="224" t="s">
        <v>822</v>
      </c>
      <c r="C119" s="209" t="s">
        <v>823</v>
      </c>
      <c r="D119" s="198" t="s">
        <v>344</v>
      </c>
      <c r="E119" s="225">
        <v>16</v>
      </c>
      <c r="F119" s="226"/>
      <c r="G119" s="227">
        <f>ROUND(E119*F119,2)</f>
        <v>0</v>
      </c>
      <c r="H119" s="226"/>
      <c r="I119" s="227">
        <f>ROUND(E119*H119,2)</f>
        <v>0</v>
      </c>
      <c r="J119" s="226"/>
      <c r="K119" s="227">
        <f>ROUND(E119*J119,2)</f>
        <v>0</v>
      </c>
      <c r="L119" s="227">
        <v>21</v>
      </c>
      <c r="M119" s="227">
        <f>G119*(1+L119/100)</f>
        <v>0</v>
      </c>
      <c r="N119" s="227">
        <v>5.3670000000000002E-2</v>
      </c>
      <c r="O119" s="227">
        <f>ROUND(E119*N119,2)</f>
        <v>0.86</v>
      </c>
      <c r="P119" s="227">
        <v>0</v>
      </c>
      <c r="Q119" s="227">
        <f>ROUND(E119*P119,2)</f>
        <v>0</v>
      </c>
      <c r="R119" s="199" t="s">
        <v>321</v>
      </c>
      <c r="S119" s="199" t="s">
        <v>274</v>
      </c>
      <c r="T119" s="200" t="s">
        <v>274</v>
      </c>
      <c r="U119" s="228">
        <v>0.23899999999999999</v>
      </c>
      <c r="V119" s="228">
        <f>ROUND(E119*U119,2)</f>
        <v>3.82</v>
      </c>
      <c r="W119" s="228"/>
      <c r="AG119" s="86" t="s">
        <v>322</v>
      </c>
    </row>
    <row r="120" spans="1:34" s="86" customFormat="1" ht="10.199999999999999" outlineLevel="1">
      <c r="A120" s="229"/>
      <c r="B120" s="230"/>
      <c r="C120" s="324" t="s">
        <v>824</v>
      </c>
      <c r="D120" s="325"/>
      <c r="E120" s="325"/>
      <c r="F120" s="325"/>
      <c r="G120" s="325"/>
      <c r="H120" s="228"/>
      <c r="I120" s="228"/>
      <c r="J120" s="228"/>
      <c r="K120" s="228"/>
      <c r="L120" s="228"/>
      <c r="M120" s="228"/>
      <c r="N120" s="228"/>
      <c r="O120" s="228"/>
      <c r="P120" s="228"/>
      <c r="Q120" s="228"/>
      <c r="R120" s="201"/>
      <c r="S120" s="201"/>
      <c r="T120" s="201"/>
      <c r="U120" s="228"/>
      <c r="V120" s="228"/>
      <c r="W120" s="228"/>
      <c r="AG120" s="86" t="s">
        <v>324</v>
      </c>
    </row>
    <row r="121" spans="1:34" s="86" customFormat="1" ht="10.199999999999999" outlineLevel="1">
      <c r="A121" s="229"/>
      <c r="B121" s="230"/>
      <c r="C121" s="212" t="s">
        <v>825</v>
      </c>
      <c r="D121" s="203"/>
      <c r="E121" s="235">
        <v>16</v>
      </c>
      <c r="F121" s="228"/>
      <c r="G121" s="228"/>
      <c r="H121" s="228"/>
      <c r="I121" s="228"/>
      <c r="J121" s="228"/>
      <c r="K121" s="228"/>
      <c r="L121" s="228"/>
      <c r="M121" s="228"/>
      <c r="N121" s="228"/>
      <c r="O121" s="228"/>
      <c r="P121" s="228"/>
      <c r="Q121" s="228"/>
      <c r="R121" s="201"/>
      <c r="S121" s="201"/>
      <c r="T121" s="201"/>
      <c r="U121" s="228"/>
      <c r="V121" s="228"/>
      <c r="W121" s="228"/>
      <c r="AG121" s="86" t="s">
        <v>326</v>
      </c>
      <c r="AH121" s="86">
        <v>0</v>
      </c>
    </row>
    <row r="122" spans="1:34" s="86" customFormat="1" ht="10.199999999999999" outlineLevel="1">
      <c r="A122" s="229"/>
      <c r="B122" s="230"/>
      <c r="C122" s="320"/>
      <c r="D122" s="321"/>
      <c r="E122" s="321"/>
      <c r="F122" s="321"/>
      <c r="G122" s="321"/>
      <c r="H122" s="228"/>
      <c r="I122" s="228"/>
      <c r="J122" s="228"/>
      <c r="K122" s="228"/>
      <c r="L122" s="228"/>
      <c r="M122" s="228"/>
      <c r="N122" s="228"/>
      <c r="O122" s="228"/>
      <c r="P122" s="228"/>
      <c r="Q122" s="228"/>
      <c r="R122" s="201"/>
      <c r="S122" s="201"/>
      <c r="T122" s="201"/>
      <c r="U122" s="228"/>
      <c r="V122" s="228"/>
      <c r="W122" s="228"/>
      <c r="AG122" s="86" t="s">
        <v>279</v>
      </c>
    </row>
    <row r="123" spans="1:34" s="86" customFormat="1" ht="10.199999999999999">
      <c r="A123" s="218" t="s">
        <v>269</v>
      </c>
      <c r="B123" s="219" t="s">
        <v>151</v>
      </c>
      <c r="C123" s="208" t="s">
        <v>152</v>
      </c>
      <c r="D123" s="195"/>
      <c r="E123" s="220"/>
      <c r="F123" s="221"/>
      <c r="G123" s="221">
        <f>SUMIF(AG124:AG127,"&lt;&gt;NOR",G124:G127)</f>
        <v>0</v>
      </c>
      <c r="H123" s="221"/>
      <c r="I123" s="221">
        <f>SUM(I124:I127)</f>
        <v>0</v>
      </c>
      <c r="J123" s="221"/>
      <c r="K123" s="221">
        <f>SUM(K124:K127)</f>
        <v>0</v>
      </c>
      <c r="L123" s="221"/>
      <c r="M123" s="221">
        <f>SUM(M124:M127)</f>
        <v>0</v>
      </c>
      <c r="N123" s="221"/>
      <c r="O123" s="221">
        <f>SUM(O124:O127)</f>
        <v>1.02</v>
      </c>
      <c r="P123" s="221"/>
      <c r="Q123" s="221">
        <f>SUM(Q124:Q127)</f>
        <v>0</v>
      </c>
      <c r="R123" s="196"/>
      <c r="S123" s="196"/>
      <c r="T123" s="197"/>
      <c r="U123" s="222"/>
      <c r="V123" s="222">
        <f>SUM(V124:V127)</f>
        <v>0.92</v>
      </c>
      <c r="W123" s="222"/>
      <c r="AG123" s="86" t="s">
        <v>270</v>
      </c>
    </row>
    <row r="124" spans="1:34" s="86" customFormat="1" ht="20.399999999999999" outlineLevel="1">
      <c r="A124" s="223">
        <v>27</v>
      </c>
      <c r="B124" s="224" t="s">
        <v>826</v>
      </c>
      <c r="C124" s="209" t="s">
        <v>827</v>
      </c>
      <c r="D124" s="198" t="s">
        <v>334</v>
      </c>
      <c r="E124" s="225">
        <v>0.54</v>
      </c>
      <c r="F124" s="226"/>
      <c r="G124" s="227">
        <f>ROUND(E124*F124,2)</f>
        <v>0</v>
      </c>
      <c r="H124" s="226"/>
      <c r="I124" s="227">
        <f>ROUND(E124*H124,2)</f>
        <v>0</v>
      </c>
      <c r="J124" s="226"/>
      <c r="K124" s="227">
        <f>ROUND(E124*J124,2)</f>
        <v>0</v>
      </c>
      <c r="L124" s="227">
        <v>21</v>
      </c>
      <c r="M124" s="227">
        <f>G124*(1+L124/100)</f>
        <v>0</v>
      </c>
      <c r="N124" s="227">
        <v>1.8907700000000001</v>
      </c>
      <c r="O124" s="227">
        <f>ROUND(E124*N124,2)</f>
        <v>1.02</v>
      </c>
      <c r="P124" s="227">
        <v>0</v>
      </c>
      <c r="Q124" s="227">
        <f>ROUND(E124*P124,2)</f>
        <v>0</v>
      </c>
      <c r="R124" s="199" t="s">
        <v>444</v>
      </c>
      <c r="S124" s="199" t="s">
        <v>274</v>
      </c>
      <c r="T124" s="200" t="s">
        <v>274</v>
      </c>
      <c r="U124" s="228">
        <v>1.6950000000000001</v>
      </c>
      <c r="V124" s="228">
        <f>ROUND(E124*U124,2)</f>
        <v>0.92</v>
      </c>
      <c r="W124" s="228"/>
      <c r="AG124" s="86" t="s">
        <v>322</v>
      </c>
    </row>
    <row r="125" spans="1:34" s="86" customFormat="1" ht="10.199999999999999" outlineLevel="1">
      <c r="A125" s="229"/>
      <c r="B125" s="230"/>
      <c r="C125" s="324" t="s">
        <v>828</v>
      </c>
      <c r="D125" s="325"/>
      <c r="E125" s="325"/>
      <c r="F125" s="325"/>
      <c r="G125" s="325"/>
      <c r="H125" s="228"/>
      <c r="I125" s="228"/>
      <c r="J125" s="228"/>
      <c r="K125" s="228"/>
      <c r="L125" s="228"/>
      <c r="M125" s="228"/>
      <c r="N125" s="228"/>
      <c r="O125" s="228"/>
      <c r="P125" s="228"/>
      <c r="Q125" s="228"/>
      <c r="R125" s="201"/>
      <c r="S125" s="201"/>
      <c r="T125" s="201"/>
      <c r="U125" s="228"/>
      <c r="V125" s="228"/>
      <c r="W125" s="228"/>
      <c r="AG125" s="86" t="s">
        <v>324</v>
      </c>
    </row>
    <row r="126" spans="1:34" s="86" customFormat="1" ht="10.199999999999999" outlineLevel="1">
      <c r="A126" s="229"/>
      <c r="B126" s="230"/>
      <c r="C126" s="212" t="s">
        <v>829</v>
      </c>
      <c r="D126" s="203"/>
      <c r="E126" s="235">
        <v>0.54</v>
      </c>
      <c r="F126" s="228"/>
      <c r="G126" s="228"/>
      <c r="H126" s="228"/>
      <c r="I126" s="228"/>
      <c r="J126" s="228"/>
      <c r="K126" s="228"/>
      <c r="L126" s="228"/>
      <c r="M126" s="228"/>
      <c r="N126" s="228"/>
      <c r="O126" s="228"/>
      <c r="P126" s="228"/>
      <c r="Q126" s="228"/>
      <c r="R126" s="201"/>
      <c r="S126" s="201"/>
      <c r="T126" s="201"/>
      <c r="U126" s="228"/>
      <c r="V126" s="228"/>
      <c r="W126" s="228"/>
      <c r="AG126" s="86" t="s">
        <v>326</v>
      </c>
      <c r="AH126" s="86">
        <v>0</v>
      </c>
    </row>
    <row r="127" spans="1:34" s="86" customFormat="1" ht="10.199999999999999" outlineLevel="1">
      <c r="A127" s="229"/>
      <c r="B127" s="230"/>
      <c r="C127" s="320"/>
      <c r="D127" s="321"/>
      <c r="E127" s="321"/>
      <c r="F127" s="321"/>
      <c r="G127" s="321"/>
      <c r="H127" s="228"/>
      <c r="I127" s="228"/>
      <c r="J127" s="228"/>
      <c r="K127" s="228"/>
      <c r="L127" s="228"/>
      <c r="M127" s="228"/>
      <c r="N127" s="228"/>
      <c r="O127" s="228"/>
      <c r="P127" s="228"/>
      <c r="Q127" s="228"/>
      <c r="R127" s="201"/>
      <c r="S127" s="201"/>
      <c r="T127" s="201"/>
      <c r="U127" s="228"/>
      <c r="V127" s="228"/>
      <c r="W127" s="228"/>
      <c r="AG127" s="86" t="s">
        <v>279</v>
      </c>
    </row>
    <row r="128" spans="1:34" s="86" customFormat="1" ht="10.199999999999999">
      <c r="A128" s="218" t="s">
        <v>269</v>
      </c>
      <c r="B128" s="219" t="s">
        <v>153</v>
      </c>
      <c r="C128" s="208" t="s">
        <v>154</v>
      </c>
      <c r="D128" s="195"/>
      <c r="E128" s="220"/>
      <c r="F128" s="221"/>
      <c r="G128" s="221">
        <f>SUMIF(AG129:AG143,"&lt;&gt;NOR",G129:G143)</f>
        <v>0</v>
      </c>
      <c r="H128" s="221"/>
      <c r="I128" s="221">
        <f>SUM(I129:I143)</f>
        <v>0</v>
      </c>
      <c r="J128" s="221"/>
      <c r="K128" s="221">
        <f>SUM(K129:K143)</f>
        <v>0</v>
      </c>
      <c r="L128" s="221"/>
      <c r="M128" s="221">
        <f>SUM(M129:M143)</f>
        <v>0</v>
      </c>
      <c r="N128" s="221"/>
      <c r="O128" s="221">
        <f>SUM(O129:O143)</f>
        <v>1234.57</v>
      </c>
      <c r="P128" s="221"/>
      <c r="Q128" s="221">
        <f>SUM(Q129:Q143)</f>
        <v>0</v>
      </c>
      <c r="R128" s="196"/>
      <c r="S128" s="196"/>
      <c r="T128" s="197"/>
      <c r="U128" s="222"/>
      <c r="V128" s="222">
        <f>SUM(V129:V143)</f>
        <v>106.95</v>
      </c>
      <c r="W128" s="222"/>
      <c r="AG128" s="86" t="s">
        <v>270</v>
      </c>
    </row>
    <row r="129" spans="1:34" s="86" customFormat="1" ht="20.399999999999999" outlineLevel="1">
      <c r="A129" s="223">
        <v>28</v>
      </c>
      <c r="B129" s="224" t="s">
        <v>830</v>
      </c>
      <c r="C129" s="209" t="s">
        <v>831</v>
      </c>
      <c r="D129" s="198" t="s">
        <v>320</v>
      </c>
      <c r="E129" s="225">
        <v>4.8</v>
      </c>
      <c r="F129" s="226"/>
      <c r="G129" s="227">
        <f>ROUND(E129*F129,2)</f>
        <v>0</v>
      </c>
      <c r="H129" s="226"/>
      <c r="I129" s="227">
        <f>ROUND(E129*H129,2)</f>
        <v>0</v>
      </c>
      <c r="J129" s="226"/>
      <c r="K129" s="227">
        <f>ROUND(E129*J129,2)</f>
        <v>0</v>
      </c>
      <c r="L129" s="227">
        <v>21</v>
      </c>
      <c r="M129" s="227">
        <f>G129*(1+L129/100)</f>
        <v>0</v>
      </c>
      <c r="N129" s="227">
        <v>0.2024</v>
      </c>
      <c r="O129" s="227">
        <f>ROUND(E129*N129,2)</f>
        <v>0.97</v>
      </c>
      <c r="P129" s="227">
        <v>0</v>
      </c>
      <c r="Q129" s="227">
        <f>ROUND(E129*P129,2)</f>
        <v>0</v>
      </c>
      <c r="R129" s="199" t="s">
        <v>740</v>
      </c>
      <c r="S129" s="199" t="s">
        <v>274</v>
      </c>
      <c r="T129" s="200" t="s">
        <v>274</v>
      </c>
      <c r="U129" s="228">
        <v>2.5999999999999999E-2</v>
      </c>
      <c r="V129" s="228">
        <f>ROUND(E129*U129,2)</f>
        <v>0.12</v>
      </c>
      <c r="W129" s="228"/>
      <c r="AG129" s="86" t="s">
        <v>322</v>
      </c>
    </row>
    <row r="130" spans="1:34" s="86" customFormat="1" ht="10.199999999999999" outlineLevel="1">
      <c r="A130" s="229"/>
      <c r="B130" s="230"/>
      <c r="C130" s="324" t="s">
        <v>832</v>
      </c>
      <c r="D130" s="325"/>
      <c r="E130" s="325"/>
      <c r="F130" s="325"/>
      <c r="G130" s="325"/>
      <c r="H130" s="228"/>
      <c r="I130" s="228"/>
      <c r="J130" s="228"/>
      <c r="K130" s="228"/>
      <c r="L130" s="228"/>
      <c r="M130" s="228"/>
      <c r="N130" s="228"/>
      <c r="O130" s="228"/>
      <c r="P130" s="228"/>
      <c r="Q130" s="228"/>
      <c r="R130" s="201"/>
      <c r="S130" s="201"/>
      <c r="T130" s="201"/>
      <c r="U130" s="228"/>
      <c r="V130" s="228"/>
      <c r="W130" s="228"/>
      <c r="AG130" s="86" t="s">
        <v>324</v>
      </c>
    </row>
    <row r="131" spans="1:34" s="86" customFormat="1" ht="10.199999999999999" outlineLevel="1">
      <c r="A131" s="229"/>
      <c r="B131" s="230"/>
      <c r="C131" s="212" t="s">
        <v>833</v>
      </c>
      <c r="D131" s="203"/>
      <c r="E131" s="235">
        <v>4.8</v>
      </c>
      <c r="F131" s="228"/>
      <c r="G131" s="228"/>
      <c r="H131" s="228"/>
      <c r="I131" s="228"/>
      <c r="J131" s="228"/>
      <c r="K131" s="228"/>
      <c r="L131" s="228"/>
      <c r="M131" s="228"/>
      <c r="N131" s="228"/>
      <c r="O131" s="228"/>
      <c r="P131" s="228"/>
      <c r="Q131" s="228"/>
      <c r="R131" s="201"/>
      <c r="S131" s="201"/>
      <c r="T131" s="201"/>
      <c r="U131" s="228"/>
      <c r="V131" s="228"/>
      <c r="W131" s="228"/>
      <c r="AG131" s="86" t="s">
        <v>326</v>
      </c>
      <c r="AH131" s="86">
        <v>0</v>
      </c>
    </row>
    <row r="132" spans="1:34" s="86" customFormat="1" ht="10.199999999999999" outlineLevel="1">
      <c r="A132" s="229"/>
      <c r="B132" s="230"/>
      <c r="C132" s="320"/>
      <c r="D132" s="321"/>
      <c r="E132" s="321"/>
      <c r="F132" s="321"/>
      <c r="G132" s="321"/>
      <c r="H132" s="228"/>
      <c r="I132" s="228"/>
      <c r="J132" s="228"/>
      <c r="K132" s="228"/>
      <c r="L132" s="228"/>
      <c r="M132" s="228"/>
      <c r="N132" s="228"/>
      <c r="O132" s="228"/>
      <c r="P132" s="228"/>
      <c r="Q132" s="228"/>
      <c r="R132" s="201"/>
      <c r="S132" s="201"/>
      <c r="T132" s="201"/>
      <c r="U132" s="228"/>
      <c r="V132" s="228"/>
      <c r="W132" s="228"/>
      <c r="AG132" s="86" t="s">
        <v>279</v>
      </c>
    </row>
    <row r="133" spans="1:34" s="86" customFormat="1" ht="20.399999999999999" outlineLevel="1">
      <c r="A133" s="223">
        <v>29</v>
      </c>
      <c r="B133" s="224" t="s">
        <v>834</v>
      </c>
      <c r="C133" s="209" t="s">
        <v>835</v>
      </c>
      <c r="D133" s="198" t="s">
        <v>320</v>
      </c>
      <c r="E133" s="225">
        <v>1303.5</v>
      </c>
      <c r="F133" s="226"/>
      <c r="G133" s="227">
        <f>ROUND(E133*F133,2)</f>
        <v>0</v>
      </c>
      <c r="H133" s="226"/>
      <c r="I133" s="227">
        <f>ROUND(E133*H133,2)</f>
        <v>0</v>
      </c>
      <c r="J133" s="226"/>
      <c r="K133" s="227">
        <f>ROUND(E133*J133,2)</f>
        <v>0</v>
      </c>
      <c r="L133" s="227">
        <v>21</v>
      </c>
      <c r="M133" s="227">
        <f>G133*(1+L133/100)</f>
        <v>0</v>
      </c>
      <c r="N133" s="227">
        <v>0.43</v>
      </c>
      <c r="O133" s="227">
        <f>ROUND(E133*N133,2)</f>
        <v>560.51</v>
      </c>
      <c r="P133" s="227">
        <v>0</v>
      </c>
      <c r="Q133" s="227">
        <f>ROUND(E133*P133,2)</f>
        <v>0</v>
      </c>
      <c r="R133" s="199" t="s">
        <v>740</v>
      </c>
      <c r="S133" s="199" t="s">
        <v>274</v>
      </c>
      <c r="T133" s="200" t="s">
        <v>274</v>
      </c>
      <c r="U133" s="228">
        <v>2.8000000000000001E-2</v>
      </c>
      <c r="V133" s="228">
        <f>ROUND(E133*U133,2)</f>
        <v>36.5</v>
      </c>
      <c r="W133" s="228"/>
      <c r="AG133" s="86" t="s">
        <v>322</v>
      </c>
    </row>
    <row r="134" spans="1:34" s="86" customFormat="1" ht="10.199999999999999" outlineLevel="1">
      <c r="A134" s="229"/>
      <c r="B134" s="230"/>
      <c r="C134" s="324" t="s">
        <v>836</v>
      </c>
      <c r="D134" s="325"/>
      <c r="E134" s="325"/>
      <c r="F134" s="325"/>
      <c r="G134" s="325"/>
      <c r="H134" s="228"/>
      <c r="I134" s="228"/>
      <c r="J134" s="228"/>
      <c r="K134" s="228"/>
      <c r="L134" s="228"/>
      <c r="M134" s="228"/>
      <c r="N134" s="228"/>
      <c r="O134" s="228"/>
      <c r="P134" s="228"/>
      <c r="Q134" s="228"/>
      <c r="R134" s="201"/>
      <c r="S134" s="201"/>
      <c r="T134" s="201"/>
      <c r="U134" s="228"/>
      <c r="V134" s="228"/>
      <c r="W134" s="228"/>
      <c r="AG134" s="86" t="s">
        <v>324</v>
      </c>
    </row>
    <row r="135" spans="1:34" s="86" customFormat="1" ht="10.199999999999999" outlineLevel="1">
      <c r="A135" s="229"/>
      <c r="B135" s="230"/>
      <c r="C135" s="212" t="s">
        <v>837</v>
      </c>
      <c r="D135" s="203"/>
      <c r="E135" s="235">
        <v>1305</v>
      </c>
      <c r="F135" s="228"/>
      <c r="G135" s="228"/>
      <c r="H135" s="228"/>
      <c r="I135" s="228"/>
      <c r="J135" s="228"/>
      <c r="K135" s="228"/>
      <c r="L135" s="228"/>
      <c r="M135" s="228"/>
      <c r="N135" s="228"/>
      <c r="O135" s="228"/>
      <c r="P135" s="228"/>
      <c r="Q135" s="228"/>
      <c r="R135" s="201"/>
      <c r="S135" s="201"/>
      <c r="T135" s="201"/>
      <c r="U135" s="228"/>
      <c r="V135" s="228"/>
      <c r="W135" s="228"/>
      <c r="AG135" s="86" t="s">
        <v>326</v>
      </c>
      <c r="AH135" s="86">
        <v>0</v>
      </c>
    </row>
    <row r="136" spans="1:34" s="86" customFormat="1" ht="10.199999999999999" outlineLevel="1">
      <c r="A136" s="229"/>
      <c r="B136" s="230"/>
      <c r="C136" s="212" t="s">
        <v>838</v>
      </c>
      <c r="D136" s="203"/>
      <c r="E136" s="235">
        <v>-1.5</v>
      </c>
      <c r="F136" s="228"/>
      <c r="G136" s="228"/>
      <c r="H136" s="228"/>
      <c r="I136" s="228"/>
      <c r="J136" s="228"/>
      <c r="K136" s="228"/>
      <c r="L136" s="228"/>
      <c r="M136" s="228"/>
      <c r="N136" s="228"/>
      <c r="O136" s="228"/>
      <c r="P136" s="228"/>
      <c r="Q136" s="228"/>
      <c r="R136" s="201"/>
      <c r="S136" s="201"/>
      <c r="T136" s="201"/>
      <c r="U136" s="228"/>
      <c r="V136" s="228"/>
      <c r="W136" s="228"/>
      <c r="AG136" s="86" t="s">
        <v>326</v>
      </c>
      <c r="AH136" s="86">
        <v>0</v>
      </c>
    </row>
    <row r="137" spans="1:34" s="86" customFormat="1" ht="10.199999999999999" outlineLevel="1">
      <c r="A137" s="229"/>
      <c r="B137" s="230"/>
      <c r="C137" s="320"/>
      <c r="D137" s="321"/>
      <c r="E137" s="321"/>
      <c r="F137" s="321"/>
      <c r="G137" s="321"/>
      <c r="H137" s="228"/>
      <c r="I137" s="228"/>
      <c r="J137" s="228"/>
      <c r="K137" s="228"/>
      <c r="L137" s="228"/>
      <c r="M137" s="228"/>
      <c r="N137" s="228"/>
      <c r="O137" s="228"/>
      <c r="P137" s="228"/>
      <c r="Q137" s="228"/>
      <c r="R137" s="201"/>
      <c r="S137" s="201"/>
      <c r="T137" s="201"/>
      <c r="U137" s="228"/>
      <c r="V137" s="228"/>
      <c r="W137" s="228"/>
      <c r="AG137" s="86" t="s">
        <v>279</v>
      </c>
    </row>
    <row r="138" spans="1:34" s="86" customFormat="1" ht="20.399999999999999" outlineLevel="1">
      <c r="A138" s="223">
        <v>30</v>
      </c>
      <c r="B138" s="224" t="s">
        <v>839</v>
      </c>
      <c r="C138" s="209" t="s">
        <v>840</v>
      </c>
      <c r="D138" s="198" t="s">
        <v>320</v>
      </c>
      <c r="E138" s="225">
        <v>1301.25</v>
      </c>
      <c r="F138" s="226"/>
      <c r="G138" s="227">
        <f>ROUND(E138*F138,2)</f>
        <v>0</v>
      </c>
      <c r="H138" s="226"/>
      <c r="I138" s="227">
        <f>ROUND(E138*H138,2)</f>
        <v>0</v>
      </c>
      <c r="J138" s="226"/>
      <c r="K138" s="227">
        <f>ROUND(E138*J138,2)</f>
        <v>0</v>
      </c>
      <c r="L138" s="227">
        <v>21</v>
      </c>
      <c r="M138" s="227">
        <f>G138*(1+L138/100)</f>
        <v>0</v>
      </c>
      <c r="N138" s="227">
        <v>0.18462999999999999</v>
      </c>
      <c r="O138" s="227">
        <f>ROUND(E138*N138,2)</f>
        <v>240.25</v>
      </c>
      <c r="P138" s="227">
        <v>0</v>
      </c>
      <c r="Q138" s="227">
        <f>ROUND(E138*P138,2)</f>
        <v>0</v>
      </c>
      <c r="R138" s="199" t="s">
        <v>740</v>
      </c>
      <c r="S138" s="199" t="s">
        <v>274</v>
      </c>
      <c r="T138" s="200" t="s">
        <v>274</v>
      </c>
      <c r="U138" s="228">
        <v>2.9000000000000001E-2</v>
      </c>
      <c r="V138" s="228">
        <f>ROUND(E138*U138,2)</f>
        <v>37.74</v>
      </c>
      <c r="W138" s="228"/>
      <c r="AG138" s="86" t="s">
        <v>322</v>
      </c>
    </row>
    <row r="139" spans="1:34" s="86" customFormat="1" ht="10.199999999999999" outlineLevel="1">
      <c r="A139" s="229"/>
      <c r="B139" s="230"/>
      <c r="C139" s="324" t="s">
        <v>841</v>
      </c>
      <c r="D139" s="325"/>
      <c r="E139" s="325"/>
      <c r="F139" s="325"/>
      <c r="G139" s="325"/>
      <c r="H139" s="228"/>
      <c r="I139" s="228"/>
      <c r="J139" s="228"/>
      <c r="K139" s="228"/>
      <c r="L139" s="228"/>
      <c r="M139" s="228"/>
      <c r="N139" s="228"/>
      <c r="O139" s="228"/>
      <c r="P139" s="228"/>
      <c r="Q139" s="228"/>
      <c r="R139" s="201"/>
      <c r="S139" s="201"/>
      <c r="T139" s="201"/>
      <c r="U139" s="228"/>
      <c r="V139" s="228"/>
      <c r="W139" s="228"/>
      <c r="AG139" s="86" t="s">
        <v>324</v>
      </c>
    </row>
    <row r="140" spans="1:34" s="86" customFormat="1" ht="10.199999999999999" outlineLevel="1">
      <c r="A140" s="229"/>
      <c r="B140" s="230"/>
      <c r="C140" s="320"/>
      <c r="D140" s="321"/>
      <c r="E140" s="321"/>
      <c r="F140" s="321"/>
      <c r="G140" s="321"/>
      <c r="H140" s="228"/>
      <c r="I140" s="228"/>
      <c r="J140" s="228"/>
      <c r="K140" s="228"/>
      <c r="L140" s="228"/>
      <c r="M140" s="228"/>
      <c r="N140" s="228"/>
      <c r="O140" s="228"/>
      <c r="P140" s="228"/>
      <c r="Q140" s="228"/>
      <c r="R140" s="201"/>
      <c r="S140" s="201"/>
      <c r="T140" s="201"/>
      <c r="U140" s="228"/>
      <c r="V140" s="228"/>
      <c r="W140" s="228"/>
      <c r="AG140" s="86" t="s">
        <v>279</v>
      </c>
    </row>
    <row r="141" spans="1:34" s="86" customFormat="1" ht="20.399999999999999" outlineLevel="1">
      <c r="A141" s="223">
        <v>31</v>
      </c>
      <c r="B141" s="224" t="s">
        <v>842</v>
      </c>
      <c r="C141" s="209" t="s">
        <v>843</v>
      </c>
      <c r="D141" s="198" t="s">
        <v>320</v>
      </c>
      <c r="E141" s="225">
        <v>1303.5</v>
      </c>
      <c r="F141" s="226"/>
      <c r="G141" s="227">
        <f>ROUND(E141*F141,2)</f>
        <v>0</v>
      </c>
      <c r="H141" s="226"/>
      <c r="I141" s="227">
        <f>ROUND(E141*H141,2)</f>
        <v>0</v>
      </c>
      <c r="J141" s="226"/>
      <c r="K141" s="227">
        <f>ROUND(E141*J141,2)</f>
        <v>0</v>
      </c>
      <c r="L141" s="227">
        <v>21</v>
      </c>
      <c r="M141" s="227">
        <f>G141*(1+L141/100)</f>
        <v>0</v>
      </c>
      <c r="N141" s="227">
        <v>0.33206000000000002</v>
      </c>
      <c r="O141" s="227">
        <f>ROUND(E141*N141,2)</f>
        <v>432.84</v>
      </c>
      <c r="P141" s="227">
        <v>0</v>
      </c>
      <c r="Q141" s="227">
        <f>ROUND(E141*P141,2)</f>
        <v>0</v>
      </c>
      <c r="R141" s="199" t="s">
        <v>740</v>
      </c>
      <c r="S141" s="199" t="s">
        <v>274</v>
      </c>
      <c r="T141" s="200" t="s">
        <v>274</v>
      </c>
      <c r="U141" s="228">
        <v>2.5000000000000001E-2</v>
      </c>
      <c r="V141" s="228">
        <f>ROUND(E141*U141,2)</f>
        <v>32.590000000000003</v>
      </c>
      <c r="W141" s="228"/>
      <c r="AG141" s="86" t="s">
        <v>322</v>
      </c>
    </row>
    <row r="142" spans="1:34" s="86" customFormat="1" ht="10.199999999999999" outlineLevel="1">
      <c r="A142" s="229"/>
      <c r="B142" s="230"/>
      <c r="C142" s="324" t="s">
        <v>844</v>
      </c>
      <c r="D142" s="325"/>
      <c r="E142" s="325"/>
      <c r="F142" s="325"/>
      <c r="G142" s="325"/>
      <c r="H142" s="228"/>
      <c r="I142" s="228"/>
      <c r="J142" s="228"/>
      <c r="K142" s="228"/>
      <c r="L142" s="228"/>
      <c r="M142" s="228"/>
      <c r="N142" s="228"/>
      <c r="O142" s="228"/>
      <c r="P142" s="228"/>
      <c r="Q142" s="228"/>
      <c r="R142" s="201"/>
      <c r="S142" s="201"/>
      <c r="T142" s="201"/>
      <c r="U142" s="228"/>
      <c r="V142" s="228"/>
      <c r="W142" s="228"/>
      <c r="AG142" s="86" t="s">
        <v>324</v>
      </c>
    </row>
    <row r="143" spans="1:34" s="86" customFormat="1" ht="10.199999999999999" outlineLevel="1">
      <c r="A143" s="229"/>
      <c r="B143" s="230"/>
      <c r="C143" s="320"/>
      <c r="D143" s="321"/>
      <c r="E143" s="321"/>
      <c r="F143" s="321"/>
      <c r="G143" s="321"/>
      <c r="H143" s="228"/>
      <c r="I143" s="228"/>
      <c r="J143" s="228"/>
      <c r="K143" s="228"/>
      <c r="L143" s="228"/>
      <c r="M143" s="228"/>
      <c r="N143" s="228"/>
      <c r="O143" s="228"/>
      <c r="P143" s="228"/>
      <c r="Q143" s="228"/>
      <c r="R143" s="201"/>
      <c r="S143" s="201"/>
      <c r="T143" s="201"/>
      <c r="U143" s="228"/>
      <c r="V143" s="228"/>
      <c r="W143" s="228"/>
      <c r="AG143" s="86" t="s">
        <v>279</v>
      </c>
    </row>
    <row r="144" spans="1:34" s="86" customFormat="1" ht="10.199999999999999">
      <c r="A144" s="218" t="s">
        <v>269</v>
      </c>
      <c r="B144" s="219" t="s">
        <v>155</v>
      </c>
      <c r="C144" s="208" t="s">
        <v>156</v>
      </c>
      <c r="D144" s="195"/>
      <c r="E144" s="220"/>
      <c r="F144" s="221"/>
      <c r="G144" s="221">
        <f>SUMIF(AG145:AG152,"&lt;&gt;NOR",G145:G152)</f>
        <v>0</v>
      </c>
      <c r="H144" s="221"/>
      <c r="I144" s="221">
        <f>SUM(I145:I152)</f>
        <v>0</v>
      </c>
      <c r="J144" s="221"/>
      <c r="K144" s="221">
        <f>SUM(K145:K152)</f>
        <v>0</v>
      </c>
      <c r="L144" s="221"/>
      <c r="M144" s="221">
        <f>SUM(M145:M152)</f>
        <v>0</v>
      </c>
      <c r="N144" s="221"/>
      <c r="O144" s="221">
        <f>SUM(O145:O152)</f>
        <v>136.54999999999998</v>
      </c>
      <c r="P144" s="221"/>
      <c r="Q144" s="221">
        <f>SUM(Q145:Q152)</f>
        <v>0</v>
      </c>
      <c r="R144" s="196"/>
      <c r="S144" s="196"/>
      <c r="T144" s="197"/>
      <c r="U144" s="222"/>
      <c r="V144" s="222">
        <f>SUM(V145:V152)</f>
        <v>24.72</v>
      </c>
      <c r="W144" s="222"/>
      <c r="AG144" s="86" t="s">
        <v>270</v>
      </c>
    </row>
    <row r="145" spans="1:53" s="86" customFormat="1" ht="20.399999999999999" outlineLevel="1">
      <c r="A145" s="223">
        <v>32</v>
      </c>
      <c r="B145" s="224" t="s">
        <v>845</v>
      </c>
      <c r="C145" s="209" t="s">
        <v>846</v>
      </c>
      <c r="D145" s="198" t="s">
        <v>320</v>
      </c>
      <c r="E145" s="225">
        <v>1301.25</v>
      </c>
      <c r="F145" s="226"/>
      <c r="G145" s="227">
        <f>ROUND(E145*F145,2)</f>
        <v>0</v>
      </c>
      <c r="H145" s="226"/>
      <c r="I145" s="227">
        <f>ROUND(E145*H145,2)</f>
        <v>0</v>
      </c>
      <c r="J145" s="226"/>
      <c r="K145" s="227">
        <f>ROUND(E145*J145,2)</f>
        <v>0</v>
      </c>
      <c r="L145" s="227">
        <v>21</v>
      </c>
      <c r="M145" s="227">
        <f>G145*(1+L145/100)</f>
        <v>0</v>
      </c>
      <c r="N145" s="227">
        <v>5.0000000000000001E-4</v>
      </c>
      <c r="O145" s="227">
        <f>ROUND(E145*N145,2)</f>
        <v>0.65</v>
      </c>
      <c r="P145" s="227">
        <v>0</v>
      </c>
      <c r="Q145" s="227">
        <f>ROUND(E145*P145,2)</f>
        <v>0</v>
      </c>
      <c r="R145" s="199" t="s">
        <v>740</v>
      </c>
      <c r="S145" s="199" t="s">
        <v>274</v>
      </c>
      <c r="T145" s="200" t="s">
        <v>274</v>
      </c>
      <c r="U145" s="228">
        <v>2E-3</v>
      </c>
      <c r="V145" s="228">
        <f>ROUND(E145*U145,2)</f>
        <v>2.6</v>
      </c>
      <c r="W145" s="228"/>
      <c r="AG145" s="86" t="s">
        <v>322</v>
      </c>
    </row>
    <row r="146" spans="1:53" s="86" customFormat="1" ht="10.199999999999999" outlineLevel="1">
      <c r="A146" s="229"/>
      <c r="B146" s="230"/>
      <c r="C146" s="212" t="s">
        <v>847</v>
      </c>
      <c r="D146" s="203"/>
      <c r="E146" s="235">
        <v>1303.5</v>
      </c>
      <c r="F146" s="228"/>
      <c r="G146" s="228"/>
      <c r="H146" s="228"/>
      <c r="I146" s="228"/>
      <c r="J146" s="228"/>
      <c r="K146" s="228"/>
      <c r="L146" s="228"/>
      <c r="M146" s="228"/>
      <c r="N146" s="228"/>
      <c r="O146" s="228"/>
      <c r="P146" s="228"/>
      <c r="Q146" s="228"/>
      <c r="R146" s="201"/>
      <c r="S146" s="201"/>
      <c r="T146" s="201"/>
      <c r="U146" s="228"/>
      <c r="V146" s="228"/>
      <c r="W146" s="228"/>
      <c r="AG146" s="86" t="s">
        <v>326</v>
      </c>
      <c r="AH146" s="86">
        <v>0</v>
      </c>
    </row>
    <row r="147" spans="1:53" s="86" customFormat="1" ht="10.199999999999999" outlineLevel="1">
      <c r="A147" s="229"/>
      <c r="B147" s="230"/>
      <c r="C147" s="212" t="s">
        <v>848</v>
      </c>
      <c r="D147" s="203"/>
      <c r="E147" s="235">
        <v>-2.25</v>
      </c>
      <c r="F147" s="228"/>
      <c r="G147" s="228"/>
      <c r="H147" s="228"/>
      <c r="I147" s="228"/>
      <c r="J147" s="228"/>
      <c r="K147" s="228"/>
      <c r="L147" s="228"/>
      <c r="M147" s="228"/>
      <c r="N147" s="228"/>
      <c r="O147" s="228"/>
      <c r="P147" s="228"/>
      <c r="Q147" s="228"/>
      <c r="R147" s="201"/>
      <c r="S147" s="201"/>
      <c r="T147" s="201"/>
      <c r="U147" s="228"/>
      <c r="V147" s="228"/>
      <c r="W147" s="228"/>
      <c r="AG147" s="86" t="s">
        <v>326</v>
      </c>
      <c r="AH147" s="86">
        <v>0</v>
      </c>
    </row>
    <row r="148" spans="1:53" s="86" customFormat="1" ht="10.199999999999999" outlineLevel="1">
      <c r="A148" s="229"/>
      <c r="B148" s="230"/>
      <c r="C148" s="320"/>
      <c r="D148" s="321"/>
      <c r="E148" s="321"/>
      <c r="F148" s="321"/>
      <c r="G148" s="321"/>
      <c r="H148" s="228"/>
      <c r="I148" s="228"/>
      <c r="J148" s="228"/>
      <c r="K148" s="228"/>
      <c r="L148" s="228"/>
      <c r="M148" s="228"/>
      <c r="N148" s="228"/>
      <c r="O148" s="228"/>
      <c r="P148" s="228"/>
      <c r="Q148" s="228"/>
      <c r="R148" s="201"/>
      <c r="S148" s="201"/>
      <c r="T148" s="201"/>
      <c r="U148" s="228"/>
      <c r="V148" s="228"/>
      <c r="W148" s="228"/>
      <c r="AG148" s="86" t="s">
        <v>279</v>
      </c>
    </row>
    <row r="149" spans="1:53" s="86" customFormat="1" ht="20.399999999999999" outlineLevel="1">
      <c r="A149" s="223">
        <v>33</v>
      </c>
      <c r="B149" s="224" t="s">
        <v>849</v>
      </c>
      <c r="C149" s="209" t="s">
        <v>850</v>
      </c>
      <c r="D149" s="198" t="s">
        <v>320</v>
      </c>
      <c r="E149" s="225">
        <v>1301.25</v>
      </c>
      <c r="F149" s="226"/>
      <c r="G149" s="227">
        <f>ROUND(E149*F149,2)</f>
        <v>0</v>
      </c>
      <c r="H149" s="226"/>
      <c r="I149" s="227">
        <f>ROUND(E149*H149,2)</f>
        <v>0</v>
      </c>
      <c r="J149" s="226"/>
      <c r="K149" s="227">
        <f>ROUND(E149*J149,2)</f>
        <v>0</v>
      </c>
      <c r="L149" s="227">
        <v>21</v>
      </c>
      <c r="M149" s="227">
        <f>G149*(1+L149/100)</f>
        <v>0</v>
      </c>
      <c r="N149" s="227">
        <v>7.1000000000000002E-4</v>
      </c>
      <c r="O149" s="227">
        <f>ROUND(E149*N149,2)</f>
        <v>0.92</v>
      </c>
      <c r="P149" s="227">
        <v>0</v>
      </c>
      <c r="Q149" s="227">
        <f>ROUND(E149*P149,2)</f>
        <v>0</v>
      </c>
      <c r="R149" s="199" t="s">
        <v>740</v>
      </c>
      <c r="S149" s="199" t="s">
        <v>274</v>
      </c>
      <c r="T149" s="200" t="s">
        <v>274</v>
      </c>
      <c r="U149" s="228">
        <v>2E-3</v>
      </c>
      <c r="V149" s="228">
        <f>ROUND(E149*U149,2)</f>
        <v>2.6</v>
      </c>
      <c r="W149" s="228"/>
      <c r="AG149" s="86" t="s">
        <v>322</v>
      </c>
    </row>
    <row r="150" spans="1:53" s="86" customFormat="1" ht="10.199999999999999" outlineLevel="1">
      <c r="A150" s="229"/>
      <c r="B150" s="230"/>
      <c r="C150" s="326"/>
      <c r="D150" s="327"/>
      <c r="E150" s="327"/>
      <c r="F150" s="327"/>
      <c r="G150" s="327"/>
      <c r="H150" s="228"/>
      <c r="I150" s="228"/>
      <c r="J150" s="228"/>
      <c r="K150" s="228"/>
      <c r="L150" s="228"/>
      <c r="M150" s="228"/>
      <c r="N150" s="228"/>
      <c r="O150" s="228"/>
      <c r="P150" s="228"/>
      <c r="Q150" s="228"/>
      <c r="R150" s="201"/>
      <c r="S150" s="201"/>
      <c r="T150" s="201"/>
      <c r="U150" s="228"/>
      <c r="V150" s="228"/>
      <c r="W150" s="228"/>
      <c r="AG150" s="86" t="s">
        <v>279</v>
      </c>
    </row>
    <row r="151" spans="1:53" s="86" customFormat="1" ht="20.399999999999999" outlineLevel="1">
      <c r="A151" s="223">
        <v>34</v>
      </c>
      <c r="B151" s="224" t="s">
        <v>851</v>
      </c>
      <c r="C151" s="209" t="s">
        <v>852</v>
      </c>
      <c r="D151" s="198" t="s">
        <v>320</v>
      </c>
      <c r="E151" s="225">
        <v>1301.25</v>
      </c>
      <c r="F151" s="226"/>
      <c r="G151" s="227">
        <f>ROUND(E151*F151,2)</f>
        <v>0</v>
      </c>
      <c r="H151" s="226"/>
      <c r="I151" s="227">
        <f>ROUND(E151*H151,2)</f>
        <v>0</v>
      </c>
      <c r="J151" s="226"/>
      <c r="K151" s="227">
        <f>ROUND(E151*J151,2)</f>
        <v>0</v>
      </c>
      <c r="L151" s="227">
        <v>21</v>
      </c>
      <c r="M151" s="227">
        <f>G151*(1+L151/100)</f>
        <v>0</v>
      </c>
      <c r="N151" s="227">
        <v>0.10373</v>
      </c>
      <c r="O151" s="227">
        <f>ROUND(E151*N151,2)</f>
        <v>134.97999999999999</v>
      </c>
      <c r="P151" s="227">
        <v>0</v>
      </c>
      <c r="Q151" s="227">
        <f>ROUND(E151*P151,2)</f>
        <v>0</v>
      </c>
      <c r="R151" s="199" t="s">
        <v>740</v>
      </c>
      <c r="S151" s="199" t="s">
        <v>274</v>
      </c>
      <c r="T151" s="200" t="s">
        <v>274</v>
      </c>
      <c r="U151" s="228">
        <v>1.4999999999999999E-2</v>
      </c>
      <c r="V151" s="228">
        <f>ROUND(E151*U151,2)</f>
        <v>19.52</v>
      </c>
      <c r="W151" s="228"/>
      <c r="AG151" s="86" t="s">
        <v>322</v>
      </c>
    </row>
    <row r="152" spans="1:53" s="86" customFormat="1" ht="10.199999999999999" outlineLevel="1">
      <c r="A152" s="229"/>
      <c r="B152" s="230"/>
      <c r="C152" s="326"/>
      <c r="D152" s="327"/>
      <c r="E152" s="327"/>
      <c r="F152" s="327"/>
      <c r="G152" s="327"/>
      <c r="H152" s="228"/>
      <c r="I152" s="228"/>
      <c r="J152" s="228"/>
      <c r="K152" s="228"/>
      <c r="L152" s="228"/>
      <c r="M152" s="228"/>
      <c r="N152" s="228"/>
      <c r="O152" s="228"/>
      <c r="P152" s="228"/>
      <c r="Q152" s="228"/>
      <c r="R152" s="201"/>
      <c r="S152" s="201"/>
      <c r="T152" s="201"/>
      <c r="U152" s="228"/>
      <c r="V152" s="228"/>
      <c r="W152" s="228"/>
      <c r="AG152" s="86" t="s">
        <v>279</v>
      </c>
    </row>
    <row r="153" spans="1:53" s="86" customFormat="1" ht="10.199999999999999">
      <c r="A153" s="218" t="s">
        <v>269</v>
      </c>
      <c r="B153" s="219" t="s">
        <v>157</v>
      </c>
      <c r="C153" s="208" t="s">
        <v>158</v>
      </c>
      <c r="D153" s="195"/>
      <c r="E153" s="220"/>
      <c r="F153" s="221"/>
      <c r="G153" s="221">
        <f>SUMIF(AG154:AG157,"&lt;&gt;NOR",G154:G157)</f>
        <v>0</v>
      </c>
      <c r="H153" s="221"/>
      <c r="I153" s="221">
        <f>SUM(I154:I157)</f>
        <v>0</v>
      </c>
      <c r="J153" s="221"/>
      <c r="K153" s="221">
        <f>SUM(K154:K157)</f>
        <v>0</v>
      </c>
      <c r="L153" s="221"/>
      <c r="M153" s="221">
        <f>SUM(M154:M157)</f>
        <v>0</v>
      </c>
      <c r="N153" s="221"/>
      <c r="O153" s="221">
        <f>SUM(O154:O157)</f>
        <v>3.49</v>
      </c>
      <c r="P153" s="221"/>
      <c r="Q153" s="221">
        <f>SUM(Q154:Q157)</f>
        <v>0</v>
      </c>
      <c r="R153" s="196"/>
      <c r="S153" s="196"/>
      <c r="T153" s="197"/>
      <c r="U153" s="222"/>
      <c r="V153" s="222">
        <f>SUM(V154:V157)</f>
        <v>9.4499999999999993</v>
      </c>
      <c r="W153" s="222"/>
      <c r="AG153" s="86" t="s">
        <v>270</v>
      </c>
    </row>
    <row r="154" spans="1:53" s="86" customFormat="1" ht="20.399999999999999" outlineLevel="1">
      <c r="A154" s="223">
        <v>35</v>
      </c>
      <c r="B154" s="224" t="s">
        <v>853</v>
      </c>
      <c r="C154" s="209" t="s">
        <v>854</v>
      </c>
      <c r="D154" s="198" t="s">
        <v>344</v>
      </c>
      <c r="E154" s="225">
        <v>12.6</v>
      </c>
      <c r="F154" s="226"/>
      <c r="G154" s="227">
        <f>ROUND(E154*F154,2)</f>
        <v>0</v>
      </c>
      <c r="H154" s="226"/>
      <c r="I154" s="227">
        <f>ROUND(E154*H154,2)</f>
        <v>0</v>
      </c>
      <c r="J154" s="226"/>
      <c r="K154" s="227">
        <f>ROUND(E154*J154,2)</f>
        <v>0</v>
      </c>
      <c r="L154" s="227">
        <v>21</v>
      </c>
      <c r="M154" s="227">
        <f>G154*(1+L154/100)</f>
        <v>0</v>
      </c>
      <c r="N154" s="227">
        <v>0.27712999999999999</v>
      </c>
      <c r="O154" s="227">
        <f>ROUND(E154*N154,2)</f>
        <v>3.49</v>
      </c>
      <c r="P154" s="227">
        <v>0</v>
      </c>
      <c r="Q154" s="227">
        <f>ROUND(E154*P154,2)</f>
        <v>0</v>
      </c>
      <c r="R154" s="199" t="s">
        <v>353</v>
      </c>
      <c r="S154" s="199" t="s">
        <v>274</v>
      </c>
      <c r="T154" s="200" t="s">
        <v>274</v>
      </c>
      <c r="U154" s="228">
        <v>0.74968000000000001</v>
      </c>
      <c r="V154" s="228">
        <f>ROUND(E154*U154,2)</f>
        <v>9.4499999999999993</v>
      </c>
      <c r="W154" s="228"/>
      <c r="AG154" s="86" t="s">
        <v>335</v>
      </c>
    </row>
    <row r="155" spans="1:53" s="86" customFormat="1" ht="10.199999999999999" outlineLevel="1">
      <c r="A155" s="229"/>
      <c r="B155" s="230"/>
      <c r="C155" s="324" t="s">
        <v>855</v>
      </c>
      <c r="D155" s="325"/>
      <c r="E155" s="325"/>
      <c r="F155" s="325"/>
      <c r="G155" s="325"/>
      <c r="H155" s="228"/>
      <c r="I155" s="228"/>
      <c r="J155" s="228"/>
      <c r="K155" s="228"/>
      <c r="L155" s="228"/>
      <c r="M155" s="228"/>
      <c r="N155" s="228"/>
      <c r="O155" s="228"/>
      <c r="P155" s="228"/>
      <c r="Q155" s="228"/>
      <c r="R155" s="201"/>
      <c r="S155" s="201"/>
      <c r="T155" s="201"/>
      <c r="U155" s="228"/>
      <c r="V155" s="228"/>
      <c r="W155" s="228"/>
      <c r="AG155" s="86" t="s">
        <v>324</v>
      </c>
      <c r="BA155" s="231" t="str">
        <f>C155</f>
        <v>montáž odvodňovacích žlabů a vpustí k odvodňovacím žlabům z polymerbetonu, včetně betonového lože popř. obetonování, s dodávkou žlabů a vpustí.</v>
      </c>
    </row>
    <row r="156" spans="1:53" s="86" customFormat="1" ht="10.199999999999999" outlineLevel="1">
      <c r="A156" s="229"/>
      <c r="B156" s="230"/>
      <c r="C156" s="212" t="s">
        <v>856</v>
      </c>
      <c r="D156" s="203"/>
      <c r="E156" s="235">
        <v>12.6</v>
      </c>
      <c r="F156" s="228"/>
      <c r="G156" s="228"/>
      <c r="H156" s="228"/>
      <c r="I156" s="228"/>
      <c r="J156" s="228"/>
      <c r="K156" s="228"/>
      <c r="L156" s="228"/>
      <c r="M156" s="228"/>
      <c r="N156" s="228"/>
      <c r="O156" s="228"/>
      <c r="P156" s="228"/>
      <c r="Q156" s="228"/>
      <c r="R156" s="201"/>
      <c r="S156" s="201"/>
      <c r="T156" s="201"/>
      <c r="U156" s="228"/>
      <c r="V156" s="228"/>
      <c r="W156" s="228"/>
      <c r="AG156" s="86" t="s">
        <v>326</v>
      </c>
      <c r="AH156" s="86">
        <v>0</v>
      </c>
    </row>
    <row r="157" spans="1:53" s="86" customFormat="1" ht="10.199999999999999" outlineLevel="1">
      <c r="A157" s="229"/>
      <c r="B157" s="230"/>
      <c r="C157" s="320"/>
      <c r="D157" s="321"/>
      <c r="E157" s="321"/>
      <c r="F157" s="321"/>
      <c r="G157" s="321"/>
      <c r="H157" s="228"/>
      <c r="I157" s="228"/>
      <c r="J157" s="228"/>
      <c r="K157" s="228"/>
      <c r="L157" s="228"/>
      <c r="M157" s="228"/>
      <c r="N157" s="228"/>
      <c r="O157" s="228"/>
      <c r="P157" s="228"/>
      <c r="Q157" s="228"/>
      <c r="R157" s="201"/>
      <c r="S157" s="201"/>
      <c r="T157" s="201"/>
      <c r="U157" s="228"/>
      <c r="V157" s="228"/>
      <c r="W157" s="228"/>
      <c r="AG157" s="86" t="s">
        <v>279</v>
      </c>
    </row>
    <row r="158" spans="1:53" s="86" customFormat="1" ht="10.199999999999999">
      <c r="A158" s="218" t="s">
        <v>269</v>
      </c>
      <c r="B158" s="219" t="s">
        <v>167</v>
      </c>
      <c r="C158" s="208" t="s">
        <v>168</v>
      </c>
      <c r="D158" s="195"/>
      <c r="E158" s="220"/>
      <c r="F158" s="221"/>
      <c r="G158" s="221">
        <f>SUMIF(AG159:AG162,"&lt;&gt;NOR",G159:G162)</f>
        <v>0</v>
      </c>
      <c r="H158" s="221"/>
      <c r="I158" s="221">
        <f>SUM(I159:I162)</f>
        <v>0</v>
      </c>
      <c r="J158" s="221"/>
      <c r="K158" s="221">
        <f>SUM(K159:K162)</f>
        <v>0</v>
      </c>
      <c r="L158" s="221"/>
      <c r="M158" s="221">
        <f>SUM(M159:M162)</f>
        <v>0</v>
      </c>
      <c r="N158" s="221"/>
      <c r="O158" s="221">
        <f>SUM(O159:O162)</f>
        <v>2.83</v>
      </c>
      <c r="P158" s="221"/>
      <c r="Q158" s="221">
        <f>SUM(Q159:Q162)</f>
        <v>0</v>
      </c>
      <c r="R158" s="196"/>
      <c r="S158" s="196"/>
      <c r="T158" s="197"/>
      <c r="U158" s="222"/>
      <c r="V158" s="222">
        <f>SUM(V159:V162)</f>
        <v>22.92</v>
      </c>
      <c r="W158" s="222"/>
      <c r="AG158" s="86" t="s">
        <v>270</v>
      </c>
    </row>
    <row r="159" spans="1:53" s="86" customFormat="1" ht="20.399999999999999" outlineLevel="1">
      <c r="A159" s="223">
        <v>36</v>
      </c>
      <c r="B159" s="224" t="s">
        <v>433</v>
      </c>
      <c r="C159" s="209" t="s">
        <v>434</v>
      </c>
      <c r="D159" s="198" t="s">
        <v>344</v>
      </c>
      <c r="E159" s="225">
        <v>10.45</v>
      </c>
      <c r="F159" s="226"/>
      <c r="G159" s="227">
        <f>ROUND(E159*F159,2)</f>
        <v>0</v>
      </c>
      <c r="H159" s="226"/>
      <c r="I159" s="227">
        <f>ROUND(E159*H159,2)</f>
        <v>0</v>
      </c>
      <c r="J159" s="226"/>
      <c r="K159" s="227">
        <f>ROUND(E159*J159,2)</f>
        <v>0</v>
      </c>
      <c r="L159" s="227">
        <v>21</v>
      </c>
      <c r="M159" s="227">
        <f>G159*(1+L159/100)</f>
        <v>0</v>
      </c>
      <c r="N159" s="227">
        <v>0.27062000000000003</v>
      </c>
      <c r="O159" s="227">
        <f>ROUND(E159*N159,2)</f>
        <v>2.83</v>
      </c>
      <c r="P159" s="227">
        <v>0</v>
      </c>
      <c r="Q159" s="227">
        <f>ROUND(E159*P159,2)</f>
        <v>0</v>
      </c>
      <c r="R159" s="199" t="s">
        <v>353</v>
      </c>
      <c r="S159" s="199" t="s">
        <v>274</v>
      </c>
      <c r="T159" s="200" t="s">
        <v>274</v>
      </c>
      <c r="U159" s="228">
        <v>2.1929799999999999</v>
      </c>
      <c r="V159" s="228">
        <f>ROUND(E159*U159,2)</f>
        <v>22.92</v>
      </c>
      <c r="W159" s="228"/>
      <c r="AG159" s="86" t="s">
        <v>335</v>
      </c>
    </row>
    <row r="160" spans="1:53" s="86" customFormat="1" ht="40.799999999999997" outlineLevel="1">
      <c r="A160" s="229"/>
      <c r="B160" s="230"/>
      <c r="C160" s="324" t="s">
        <v>435</v>
      </c>
      <c r="D160" s="325"/>
      <c r="E160" s="325"/>
      <c r="F160" s="325"/>
      <c r="G160" s="325"/>
      <c r="H160" s="228"/>
      <c r="I160" s="228"/>
      <c r="J160" s="228"/>
      <c r="K160" s="228"/>
      <c r="L160" s="228"/>
      <c r="M160" s="228"/>
      <c r="N160" s="228"/>
      <c r="O160" s="228"/>
      <c r="P160" s="228"/>
      <c r="Q160" s="228"/>
      <c r="R160" s="201"/>
      <c r="S160" s="201"/>
      <c r="T160" s="201"/>
      <c r="U160" s="228"/>
      <c r="V160" s="228"/>
      <c r="W160" s="228"/>
      <c r="AG160" s="86" t="s">
        <v>324</v>
      </c>
      <c r="BA160" s="231" t="str">
        <f>C160</f>
        <v>hloubení rýh nezapažených, šířky do 200 cm, v hornině 3 (včetně příplatku za lepivost), se svislým přemístěním, lože pod potrubí z písku a štěrkopísku do 63 mm, dodávka a montáž potrubí z trub polyetylénových tlakových hrdlových vnějšího průměru podle popisu, tlaková zkouška potrubí, proplach a dezinfekce, obsyp potrubí sypaninou bez prohození materiálem připraveným podél výkopu ve vzdálenosti do 3 m od jeho okraje, pro jakoukoliv míru zhutnění, zásyp rýhy sypaninou z jakékoliv horniny, s uložením výkopku ve vrstvách, se zhutněním.</v>
      </c>
    </row>
    <row r="161" spans="1:53" s="86" customFormat="1" ht="10.199999999999999" outlineLevel="1">
      <c r="A161" s="229"/>
      <c r="B161" s="230"/>
      <c r="C161" s="212" t="s">
        <v>857</v>
      </c>
      <c r="D161" s="203"/>
      <c r="E161" s="235">
        <v>10.45</v>
      </c>
      <c r="F161" s="228"/>
      <c r="G161" s="228"/>
      <c r="H161" s="228"/>
      <c r="I161" s="228"/>
      <c r="J161" s="228"/>
      <c r="K161" s="228"/>
      <c r="L161" s="228"/>
      <c r="M161" s="228"/>
      <c r="N161" s="228"/>
      <c r="O161" s="228"/>
      <c r="P161" s="228"/>
      <c r="Q161" s="228"/>
      <c r="R161" s="201"/>
      <c r="S161" s="201"/>
      <c r="T161" s="201"/>
      <c r="U161" s="228"/>
      <c r="V161" s="228"/>
      <c r="W161" s="228"/>
      <c r="AG161" s="86" t="s">
        <v>326</v>
      </c>
      <c r="AH161" s="86">
        <v>0</v>
      </c>
    </row>
    <row r="162" spans="1:53" s="86" customFormat="1" ht="10.199999999999999" outlineLevel="1">
      <c r="A162" s="229"/>
      <c r="B162" s="230"/>
      <c r="C162" s="320"/>
      <c r="D162" s="321"/>
      <c r="E162" s="321"/>
      <c r="F162" s="321"/>
      <c r="G162" s="321"/>
      <c r="H162" s="228"/>
      <c r="I162" s="228"/>
      <c r="J162" s="228"/>
      <c r="K162" s="228"/>
      <c r="L162" s="228"/>
      <c r="M162" s="228"/>
      <c r="N162" s="228"/>
      <c r="O162" s="228"/>
      <c r="P162" s="228"/>
      <c r="Q162" s="228"/>
      <c r="R162" s="201"/>
      <c r="S162" s="201"/>
      <c r="T162" s="201"/>
      <c r="U162" s="228"/>
      <c r="V162" s="228"/>
      <c r="W162" s="228"/>
      <c r="AG162" s="86" t="s">
        <v>279</v>
      </c>
    </row>
    <row r="163" spans="1:53" s="86" customFormat="1" ht="10.199999999999999">
      <c r="A163" s="218" t="s">
        <v>269</v>
      </c>
      <c r="B163" s="219" t="s">
        <v>169</v>
      </c>
      <c r="C163" s="208" t="s">
        <v>170</v>
      </c>
      <c r="D163" s="195"/>
      <c r="E163" s="220"/>
      <c r="F163" s="221"/>
      <c r="G163" s="221">
        <f>SUMIF(AG164:AG196,"&lt;&gt;NOR",G164:G196)</f>
        <v>0</v>
      </c>
      <c r="H163" s="221"/>
      <c r="I163" s="221">
        <f>SUM(I164:I196)</f>
        <v>0</v>
      </c>
      <c r="J163" s="221"/>
      <c r="K163" s="221">
        <f>SUM(K164:K196)</f>
        <v>0</v>
      </c>
      <c r="L163" s="221"/>
      <c r="M163" s="221">
        <f>SUM(M164:M196)</f>
        <v>0</v>
      </c>
      <c r="N163" s="221"/>
      <c r="O163" s="221">
        <f>SUM(O164:O196)</f>
        <v>0.98</v>
      </c>
      <c r="P163" s="221"/>
      <c r="Q163" s="221">
        <f>SUM(Q164:Q196)</f>
        <v>0</v>
      </c>
      <c r="R163" s="196"/>
      <c r="S163" s="196"/>
      <c r="T163" s="197"/>
      <c r="U163" s="222"/>
      <c r="V163" s="222">
        <f>SUM(V164:V196)</f>
        <v>11.69</v>
      </c>
      <c r="W163" s="222"/>
      <c r="AG163" s="86" t="s">
        <v>270</v>
      </c>
    </row>
    <row r="164" spans="1:53" s="86" customFormat="1" ht="20.399999999999999" outlineLevel="1">
      <c r="A164" s="223">
        <v>37</v>
      </c>
      <c r="B164" s="224" t="s">
        <v>858</v>
      </c>
      <c r="C164" s="209" t="s">
        <v>859</v>
      </c>
      <c r="D164" s="198" t="s">
        <v>329</v>
      </c>
      <c r="E164" s="225">
        <v>1</v>
      </c>
      <c r="F164" s="226"/>
      <c r="G164" s="227">
        <f>ROUND(E164*F164,2)</f>
        <v>0</v>
      </c>
      <c r="H164" s="226"/>
      <c r="I164" s="227">
        <f>ROUND(E164*H164,2)</f>
        <v>0</v>
      </c>
      <c r="J164" s="226"/>
      <c r="K164" s="227">
        <f>ROUND(E164*J164,2)</f>
        <v>0</v>
      </c>
      <c r="L164" s="227">
        <v>21</v>
      </c>
      <c r="M164" s="227">
        <f>G164*(1+L164/100)</f>
        <v>0</v>
      </c>
      <c r="N164" s="227">
        <v>2.3000000000000001E-4</v>
      </c>
      <c r="O164" s="227">
        <f>ROUND(E164*N164,2)</f>
        <v>0</v>
      </c>
      <c r="P164" s="227">
        <v>0</v>
      </c>
      <c r="Q164" s="227">
        <f>ROUND(E164*P164,2)</f>
        <v>0</v>
      </c>
      <c r="R164" s="199" t="s">
        <v>444</v>
      </c>
      <c r="S164" s="199" t="s">
        <v>274</v>
      </c>
      <c r="T164" s="200" t="s">
        <v>274</v>
      </c>
      <c r="U164" s="228">
        <v>1.1819999999999999</v>
      </c>
      <c r="V164" s="228">
        <f>ROUND(E164*U164,2)</f>
        <v>1.18</v>
      </c>
      <c r="W164" s="228"/>
      <c r="AG164" s="86" t="s">
        <v>322</v>
      </c>
    </row>
    <row r="165" spans="1:53" s="86" customFormat="1" ht="10.199999999999999" outlineLevel="1">
      <c r="A165" s="229"/>
      <c r="B165" s="230"/>
      <c r="C165" s="212" t="s">
        <v>860</v>
      </c>
      <c r="D165" s="203"/>
      <c r="E165" s="235">
        <v>1</v>
      </c>
      <c r="F165" s="228"/>
      <c r="G165" s="228"/>
      <c r="H165" s="228"/>
      <c r="I165" s="228"/>
      <c r="J165" s="228"/>
      <c r="K165" s="228"/>
      <c r="L165" s="228"/>
      <c r="M165" s="228"/>
      <c r="N165" s="228"/>
      <c r="O165" s="228"/>
      <c r="P165" s="228"/>
      <c r="Q165" s="228"/>
      <c r="R165" s="201"/>
      <c r="S165" s="201"/>
      <c r="T165" s="201"/>
      <c r="U165" s="228"/>
      <c r="V165" s="228"/>
      <c r="W165" s="228"/>
      <c r="AG165" s="86" t="s">
        <v>326</v>
      </c>
      <c r="AH165" s="86">
        <v>0</v>
      </c>
    </row>
    <row r="166" spans="1:53" s="86" customFormat="1" ht="10.199999999999999" outlineLevel="1">
      <c r="A166" s="229"/>
      <c r="B166" s="230"/>
      <c r="C166" s="320"/>
      <c r="D166" s="321"/>
      <c r="E166" s="321"/>
      <c r="F166" s="321"/>
      <c r="G166" s="321"/>
      <c r="H166" s="228"/>
      <c r="I166" s="228"/>
      <c r="J166" s="228"/>
      <c r="K166" s="228"/>
      <c r="L166" s="228"/>
      <c r="M166" s="228"/>
      <c r="N166" s="228"/>
      <c r="O166" s="228"/>
      <c r="P166" s="228"/>
      <c r="Q166" s="228"/>
      <c r="R166" s="201"/>
      <c r="S166" s="201"/>
      <c r="T166" s="201"/>
      <c r="U166" s="228"/>
      <c r="V166" s="228"/>
      <c r="W166" s="228"/>
      <c r="AG166" s="86" t="s">
        <v>279</v>
      </c>
    </row>
    <row r="167" spans="1:53" s="86" customFormat="1" ht="10.199999999999999" outlineLevel="1">
      <c r="A167" s="223">
        <v>38</v>
      </c>
      <c r="B167" s="224" t="s">
        <v>861</v>
      </c>
      <c r="C167" s="209" t="s">
        <v>862</v>
      </c>
      <c r="D167" s="198" t="s">
        <v>863</v>
      </c>
      <c r="E167" s="225">
        <v>1</v>
      </c>
      <c r="F167" s="226"/>
      <c r="G167" s="227">
        <f>ROUND(E167*F167,2)</f>
        <v>0</v>
      </c>
      <c r="H167" s="226"/>
      <c r="I167" s="227">
        <f>ROUND(E167*H167,2)</f>
        <v>0</v>
      </c>
      <c r="J167" s="226"/>
      <c r="K167" s="227">
        <f>ROUND(E167*J167,2)</f>
        <v>0</v>
      </c>
      <c r="L167" s="227">
        <v>21</v>
      </c>
      <c r="M167" s="227">
        <f>G167*(1+L167/100)</f>
        <v>0</v>
      </c>
      <c r="N167" s="227">
        <v>0</v>
      </c>
      <c r="O167" s="227">
        <f>ROUND(E167*N167,2)</f>
        <v>0</v>
      </c>
      <c r="P167" s="227">
        <v>0</v>
      </c>
      <c r="Q167" s="227">
        <f>ROUND(E167*P167,2)</f>
        <v>0</v>
      </c>
      <c r="R167" s="199" t="s">
        <v>444</v>
      </c>
      <c r="S167" s="199" t="s">
        <v>274</v>
      </c>
      <c r="T167" s="200" t="s">
        <v>274</v>
      </c>
      <c r="U167" s="228">
        <v>1.1499999999999999</v>
      </c>
      <c r="V167" s="228">
        <f>ROUND(E167*U167,2)</f>
        <v>1.1499999999999999</v>
      </c>
      <c r="W167" s="228"/>
      <c r="AG167" s="86" t="s">
        <v>322</v>
      </c>
    </row>
    <row r="168" spans="1:53" s="86" customFormat="1" ht="10.199999999999999" outlineLevel="1">
      <c r="A168" s="229"/>
      <c r="B168" s="230"/>
      <c r="C168" s="326"/>
      <c r="D168" s="327"/>
      <c r="E168" s="327"/>
      <c r="F168" s="327"/>
      <c r="G168" s="327"/>
      <c r="H168" s="228"/>
      <c r="I168" s="228"/>
      <c r="J168" s="228"/>
      <c r="K168" s="228"/>
      <c r="L168" s="228"/>
      <c r="M168" s="228"/>
      <c r="N168" s="228"/>
      <c r="O168" s="228"/>
      <c r="P168" s="228"/>
      <c r="Q168" s="228"/>
      <c r="R168" s="201"/>
      <c r="S168" s="201"/>
      <c r="T168" s="201"/>
      <c r="U168" s="228"/>
      <c r="V168" s="228"/>
      <c r="W168" s="228"/>
      <c r="AG168" s="86" t="s">
        <v>279</v>
      </c>
    </row>
    <row r="169" spans="1:53" s="86" customFormat="1" ht="20.399999999999999" outlineLevel="1">
      <c r="A169" s="223">
        <v>39</v>
      </c>
      <c r="B169" s="224" t="s">
        <v>864</v>
      </c>
      <c r="C169" s="209" t="s">
        <v>865</v>
      </c>
      <c r="D169" s="198" t="s">
        <v>329</v>
      </c>
      <c r="E169" s="225">
        <v>1</v>
      </c>
      <c r="F169" s="226"/>
      <c r="G169" s="227">
        <f>ROUND(E169*F169,2)</f>
        <v>0</v>
      </c>
      <c r="H169" s="226"/>
      <c r="I169" s="227">
        <f>ROUND(E169*H169,2)</f>
        <v>0</v>
      </c>
      <c r="J169" s="226"/>
      <c r="K169" s="227">
        <f>ROUND(E169*J169,2)</f>
        <v>0</v>
      </c>
      <c r="L169" s="227">
        <v>21</v>
      </c>
      <c r="M169" s="227">
        <f>G169*(1+L169/100)</f>
        <v>0</v>
      </c>
      <c r="N169" s="227">
        <v>0.43381999999999998</v>
      </c>
      <c r="O169" s="227">
        <f>ROUND(E169*N169,2)</f>
        <v>0.43</v>
      </c>
      <c r="P169" s="227">
        <v>0</v>
      </c>
      <c r="Q169" s="227">
        <f>ROUND(E169*P169,2)</f>
        <v>0</v>
      </c>
      <c r="R169" s="199" t="s">
        <v>740</v>
      </c>
      <c r="S169" s="199" t="s">
        <v>274</v>
      </c>
      <c r="T169" s="200" t="s">
        <v>274</v>
      </c>
      <c r="U169" s="228">
        <v>3.839</v>
      </c>
      <c r="V169" s="228">
        <f>ROUND(E169*U169,2)</f>
        <v>3.84</v>
      </c>
      <c r="W169" s="228"/>
      <c r="AG169" s="86" t="s">
        <v>322</v>
      </c>
    </row>
    <row r="170" spans="1:53" s="86" customFormat="1" ht="20.399999999999999" outlineLevel="1">
      <c r="A170" s="229"/>
      <c r="B170" s="230"/>
      <c r="C170" s="324" t="s">
        <v>866</v>
      </c>
      <c r="D170" s="325"/>
      <c r="E170" s="325"/>
      <c r="F170" s="325"/>
      <c r="G170" s="325"/>
      <c r="H170" s="228"/>
      <c r="I170" s="228"/>
      <c r="J170" s="228"/>
      <c r="K170" s="228"/>
      <c r="L170" s="228"/>
      <c r="M170" s="228"/>
      <c r="N170" s="228"/>
      <c r="O170" s="228"/>
      <c r="P170" s="228"/>
      <c r="Q170" s="228"/>
      <c r="R170" s="201"/>
      <c r="S170" s="201"/>
      <c r="T170" s="201"/>
      <c r="U170" s="228"/>
      <c r="V170" s="228"/>
      <c r="W170" s="228"/>
      <c r="AG170" s="86" t="s">
        <v>324</v>
      </c>
      <c r="BA170" s="231" t="str">
        <f>C170</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row>
    <row r="171" spans="1:53" s="86" customFormat="1" ht="10.199999999999999" outlineLevel="1">
      <c r="A171" s="229"/>
      <c r="B171" s="230"/>
      <c r="C171" s="212" t="s">
        <v>867</v>
      </c>
      <c r="D171" s="203"/>
      <c r="E171" s="235">
        <v>1</v>
      </c>
      <c r="F171" s="228"/>
      <c r="G171" s="228"/>
      <c r="H171" s="228"/>
      <c r="I171" s="228"/>
      <c r="J171" s="228"/>
      <c r="K171" s="228"/>
      <c r="L171" s="228"/>
      <c r="M171" s="228"/>
      <c r="N171" s="228"/>
      <c r="O171" s="228"/>
      <c r="P171" s="228"/>
      <c r="Q171" s="228"/>
      <c r="R171" s="201"/>
      <c r="S171" s="201"/>
      <c r="T171" s="201"/>
      <c r="U171" s="228"/>
      <c r="V171" s="228"/>
      <c r="W171" s="228"/>
      <c r="AG171" s="86" t="s">
        <v>326</v>
      </c>
      <c r="AH171" s="86">
        <v>0</v>
      </c>
    </row>
    <row r="172" spans="1:53" s="86" customFormat="1" ht="10.199999999999999" outlineLevel="1">
      <c r="A172" s="229"/>
      <c r="B172" s="230"/>
      <c r="C172" s="320"/>
      <c r="D172" s="321"/>
      <c r="E172" s="321"/>
      <c r="F172" s="321"/>
      <c r="G172" s="321"/>
      <c r="H172" s="228"/>
      <c r="I172" s="228"/>
      <c r="J172" s="228"/>
      <c r="K172" s="228"/>
      <c r="L172" s="228"/>
      <c r="M172" s="228"/>
      <c r="N172" s="228"/>
      <c r="O172" s="228"/>
      <c r="P172" s="228"/>
      <c r="Q172" s="228"/>
      <c r="R172" s="201"/>
      <c r="S172" s="201"/>
      <c r="T172" s="201"/>
      <c r="U172" s="228"/>
      <c r="V172" s="228"/>
      <c r="W172" s="228"/>
      <c r="AG172" s="86" t="s">
        <v>279</v>
      </c>
    </row>
    <row r="173" spans="1:53" s="86" customFormat="1" ht="20.399999999999999" outlineLevel="1">
      <c r="A173" s="223">
        <v>40</v>
      </c>
      <c r="B173" s="224" t="s">
        <v>868</v>
      </c>
      <c r="C173" s="209" t="s">
        <v>869</v>
      </c>
      <c r="D173" s="198" t="s">
        <v>329</v>
      </c>
      <c r="E173" s="225">
        <v>1</v>
      </c>
      <c r="F173" s="226"/>
      <c r="G173" s="227">
        <f>ROUND(E173*F173,2)</f>
        <v>0</v>
      </c>
      <c r="H173" s="226"/>
      <c r="I173" s="227">
        <f>ROUND(E173*H173,2)</f>
        <v>0</v>
      </c>
      <c r="J173" s="226"/>
      <c r="K173" s="227">
        <f>ROUND(E173*J173,2)</f>
        <v>0</v>
      </c>
      <c r="L173" s="227">
        <v>21</v>
      </c>
      <c r="M173" s="227">
        <f>G173*(1+L173/100)</f>
        <v>0</v>
      </c>
      <c r="N173" s="227">
        <v>0.43093999999999999</v>
      </c>
      <c r="O173" s="227">
        <f>ROUND(E173*N173,2)</f>
        <v>0.43</v>
      </c>
      <c r="P173" s="227">
        <v>0</v>
      </c>
      <c r="Q173" s="227">
        <f>ROUND(E173*P173,2)</f>
        <v>0</v>
      </c>
      <c r="R173" s="199" t="s">
        <v>740</v>
      </c>
      <c r="S173" s="199" t="s">
        <v>274</v>
      </c>
      <c r="T173" s="200" t="s">
        <v>274</v>
      </c>
      <c r="U173" s="228">
        <v>3.8170000000000002</v>
      </c>
      <c r="V173" s="228">
        <f>ROUND(E173*U173,2)</f>
        <v>3.82</v>
      </c>
      <c r="W173" s="228"/>
      <c r="AG173" s="86" t="s">
        <v>322</v>
      </c>
    </row>
    <row r="174" spans="1:53" s="86" customFormat="1" ht="20.399999999999999" outlineLevel="1">
      <c r="A174" s="229"/>
      <c r="B174" s="230"/>
      <c r="C174" s="324" t="s">
        <v>866</v>
      </c>
      <c r="D174" s="325"/>
      <c r="E174" s="325"/>
      <c r="F174" s="325"/>
      <c r="G174" s="325"/>
      <c r="H174" s="228"/>
      <c r="I174" s="228"/>
      <c r="J174" s="228"/>
      <c r="K174" s="228"/>
      <c r="L174" s="228"/>
      <c r="M174" s="228"/>
      <c r="N174" s="228"/>
      <c r="O174" s="228"/>
      <c r="P174" s="228"/>
      <c r="Q174" s="228"/>
      <c r="R174" s="201"/>
      <c r="S174" s="201"/>
      <c r="T174" s="201"/>
      <c r="U174" s="228"/>
      <c r="V174" s="228"/>
      <c r="W174" s="228"/>
      <c r="AG174" s="86" t="s">
        <v>324</v>
      </c>
      <c r="BA174" s="231" t="str">
        <f>C174</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row>
    <row r="175" spans="1:53" s="86" customFormat="1" ht="10.199999999999999" outlineLevel="1">
      <c r="A175" s="229"/>
      <c r="B175" s="230"/>
      <c r="C175" s="212" t="s">
        <v>870</v>
      </c>
      <c r="D175" s="203"/>
      <c r="E175" s="235">
        <v>1</v>
      </c>
      <c r="F175" s="228"/>
      <c r="G175" s="228"/>
      <c r="H175" s="228"/>
      <c r="I175" s="228"/>
      <c r="J175" s="228"/>
      <c r="K175" s="228"/>
      <c r="L175" s="228"/>
      <c r="M175" s="228"/>
      <c r="N175" s="228"/>
      <c r="O175" s="228"/>
      <c r="P175" s="228"/>
      <c r="Q175" s="228"/>
      <c r="R175" s="201"/>
      <c r="S175" s="201"/>
      <c r="T175" s="201"/>
      <c r="U175" s="228"/>
      <c r="V175" s="228"/>
      <c r="W175" s="228"/>
      <c r="AG175" s="86" t="s">
        <v>326</v>
      </c>
      <c r="AH175" s="86">
        <v>0</v>
      </c>
    </row>
    <row r="176" spans="1:53" s="86" customFormat="1" ht="10.199999999999999" outlineLevel="1">
      <c r="A176" s="229"/>
      <c r="B176" s="230"/>
      <c r="C176" s="320"/>
      <c r="D176" s="321"/>
      <c r="E176" s="321"/>
      <c r="F176" s="321"/>
      <c r="G176" s="321"/>
      <c r="H176" s="228"/>
      <c r="I176" s="228"/>
      <c r="J176" s="228"/>
      <c r="K176" s="228"/>
      <c r="L176" s="228"/>
      <c r="M176" s="228"/>
      <c r="N176" s="228"/>
      <c r="O176" s="228"/>
      <c r="P176" s="228"/>
      <c r="Q176" s="228"/>
      <c r="R176" s="201"/>
      <c r="S176" s="201"/>
      <c r="T176" s="201"/>
      <c r="U176" s="228"/>
      <c r="V176" s="228"/>
      <c r="W176" s="228"/>
      <c r="AG176" s="86" t="s">
        <v>279</v>
      </c>
    </row>
    <row r="177" spans="1:34" s="86" customFormat="1" ht="10.199999999999999" outlineLevel="1">
      <c r="A177" s="223">
        <v>41</v>
      </c>
      <c r="B177" s="224" t="s">
        <v>442</v>
      </c>
      <c r="C177" s="209" t="s">
        <v>443</v>
      </c>
      <c r="D177" s="198" t="s">
        <v>329</v>
      </c>
      <c r="E177" s="225">
        <v>1</v>
      </c>
      <c r="F177" s="226"/>
      <c r="G177" s="227">
        <f>ROUND(E177*F177,2)</f>
        <v>0</v>
      </c>
      <c r="H177" s="226"/>
      <c r="I177" s="227">
        <f>ROUND(E177*H177,2)</f>
        <v>0</v>
      </c>
      <c r="J177" s="226"/>
      <c r="K177" s="227">
        <f>ROUND(E177*J177,2)</f>
        <v>0</v>
      </c>
      <c r="L177" s="227">
        <v>21</v>
      </c>
      <c r="M177" s="227">
        <f>G177*(1+L177/100)</f>
        <v>0</v>
      </c>
      <c r="N177" s="227">
        <v>0.11178</v>
      </c>
      <c r="O177" s="227">
        <f>ROUND(E177*N177,2)</f>
        <v>0.11</v>
      </c>
      <c r="P177" s="227">
        <v>0</v>
      </c>
      <c r="Q177" s="227">
        <f>ROUND(E177*P177,2)</f>
        <v>0</v>
      </c>
      <c r="R177" s="199" t="s">
        <v>444</v>
      </c>
      <c r="S177" s="199" t="s">
        <v>274</v>
      </c>
      <c r="T177" s="200" t="s">
        <v>274</v>
      </c>
      <c r="U177" s="228">
        <v>0.86299999999999999</v>
      </c>
      <c r="V177" s="228">
        <f>ROUND(E177*U177,2)</f>
        <v>0.86</v>
      </c>
      <c r="W177" s="228"/>
      <c r="AG177" s="86" t="s">
        <v>322</v>
      </c>
    </row>
    <row r="178" spans="1:34" s="86" customFormat="1" ht="10.199999999999999" outlineLevel="1">
      <c r="A178" s="229"/>
      <c r="B178" s="230"/>
      <c r="C178" s="324" t="s">
        <v>445</v>
      </c>
      <c r="D178" s="325"/>
      <c r="E178" s="325"/>
      <c r="F178" s="325"/>
      <c r="G178" s="325"/>
      <c r="H178" s="228"/>
      <c r="I178" s="228"/>
      <c r="J178" s="228"/>
      <c r="K178" s="228"/>
      <c r="L178" s="228"/>
      <c r="M178" s="228"/>
      <c r="N178" s="228"/>
      <c r="O178" s="228"/>
      <c r="P178" s="228"/>
      <c r="Q178" s="228"/>
      <c r="R178" s="201"/>
      <c r="S178" s="201"/>
      <c r="T178" s="201"/>
      <c r="U178" s="228"/>
      <c r="V178" s="228"/>
      <c r="W178" s="228"/>
      <c r="AG178" s="86" t="s">
        <v>324</v>
      </c>
    </row>
    <row r="179" spans="1:34" s="86" customFormat="1" ht="10.199999999999999" outlineLevel="1">
      <c r="A179" s="229"/>
      <c r="B179" s="230"/>
      <c r="C179" s="212" t="s">
        <v>860</v>
      </c>
      <c r="D179" s="203"/>
      <c r="E179" s="235">
        <v>1</v>
      </c>
      <c r="F179" s="228"/>
      <c r="G179" s="228"/>
      <c r="H179" s="228"/>
      <c r="I179" s="228"/>
      <c r="J179" s="228"/>
      <c r="K179" s="228"/>
      <c r="L179" s="228"/>
      <c r="M179" s="228"/>
      <c r="N179" s="228"/>
      <c r="O179" s="228"/>
      <c r="P179" s="228"/>
      <c r="Q179" s="228"/>
      <c r="R179" s="201"/>
      <c r="S179" s="201"/>
      <c r="T179" s="201"/>
      <c r="U179" s="228"/>
      <c r="V179" s="228"/>
      <c r="W179" s="228"/>
      <c r="AG179" s="86" t="s">
        <v>326</v>
      </c>
      <c r="AH179" s="86">
        <v>0</v>
      </c>
    </row>
    <row r="180" spans="1:34" s="86" customFormat="1" ht="10.199999999999999" outlineLevel="1">
      <c r="A180" s="229"/>
      <c r="B180" s="230"/>
      <c r="C180" s="320"/>
      <c r="D180" s="321"/>
      <c r="E180" s="321"/>
      <c r="F180" s="321"/>
      <c r="G180" s="321"/>
      <c r="H180" s="228"/>
      <c r="I180" s="228"/>
      <c r="J180" s="228"/>
      <c r="K180" s="228"/>
      <c r="L180" s="228"/>
      <c r="M180" s="228"/>
      <c r="N180" s="228"/>
      <c r="O180" s="228"/>
      <c r="P180" s="228"/>
      <c r="Q180" s="228"/>
      <c r="R180" s="201"/>
      <c r="S180" s="201"/>
      <c r="T180" s="201"/>
      <c r="U180" s="228"/>
      <c r="V180" s="228"/>
      <c r="W180" s="228"/>
      <c r="AG180" s="86" t="s">
        <v>279</v>
      </c>
    </row>
    <row r="181" spans="1:34" s="86" customFormat="1" ht="10.199999999999999" outlineLevel="1">
      <c r="A181" s="223">
        <v>42</v>
      </c>
      <c r="B181" s="224" t="s">
        <v>871</v>
      </c>
      <c r="C181" s="209" t="s">
        <v>872</v>
      </c>
      <c r="D181" s="198" t="s">
        <v>344</v>
      </c>
      <c r="E181" s="225">
        <v>9.4499999999999993</v>
      </c>
      <c r="F181" s="226"/>
      <c r="G181" s="227">
        <f>ROUND(E181*F181,2)</f>
        <v>0</v>
      </c>
      <c r="H181" s="226"/>
      <c r="I181" s="227">
        <f>ROUND(E181*H181,2)</f>
        <v>0</v>
      </c>
      <c r="J181" s="226"/>
      <c r="K181" s="227">
        <f>ROUND(E181*J181,2)</f>
        <v>0</v>
      </c>
      <c r="L181" s="227">
        <v>21</v>
      </c>
      <c r="M181" s="227">
        <f>G181*(1+L181/100)</f>
        <v>0</v>
      </c>
      <c r="N181" s="227">
        <v>0</v>
      </c>
      <c r="O181" s="227">
        <f>ROUND(E181*N181,2)</f>
        <v>0</v>
      </c>
      <c r="P181" s="227">
        <v>0</v>
      </c>
      <c r="Q181" s="227">
        <f>ROUND(E181*P181,2)</f>
        <v>0</v>
      </c>
      <c r="R181" s="199" t="s">
        <v>444</v>
      </c>
      <c r="S181" s="199" t="s">
        <v>274</v>
      </c>
      <c r="T181" s="200" t="s">
        <v>274</v>
      </c>
      <c r="U181" s="228">
        <v>2.5999999999999999E-2</v>
      </c>
      <c r="V181" s="228">
        <f>ROUND(E181*U181,2)</f>
        <v>0.25</v>
      </c>
      <c r="W181" s="228"/>
      <c r="AG181" s="86" t="s">
        <v>322</v>
      </c>
    </row>
    <row r="182" spans="1:34" s="86" customFormat="1" ht="10.199999999999999" outlineLevel="1">
      <c r="A182" s="229"/>
      <c r="B182" s="230"/>
      <c r="C182" s="212" t="s">
        <v>436</v>
      </c>
      <c r="D182" s="203"/>
      <c r="E182" s="235">
        <v>9.4499999999999993</v>
      </c>
      <c r="F182" s="228"/>
      <c r="G182" s="228"/>
      <c r="H182" s="228"/>
      <c r="I182" s="228"/>
      <c r="J182" s="228"/>
      <c r="K182" s="228"/>
      <c r="L182" s="228"/>
      <c r="M182" s="228"/>
      <c r="N182" s="228"/>
      <c r="O182" s="228"/>
      <c r="P182" s="228"/>
      <c r="Q182" s="228"/>
      <c r="R182" s="201"/>
      <c r="S182" s="201"/>
      <c r="T182" s="201"/>
      <c r="U182" s="228"/>
      <c r="V182" s="228"/>
      <c r="W182" s="228"/>
      <c r="AG182" s="86" t="s">
        <v>326</v>
      </c>
      <c r="AH182" s="86">
        <v>0</v>
      </c>
    </row>
    <row r="183" spans="1:34" s="86" customFormat="1" ht="10.199999999999999" outlineLevel="1">
      <c r="A183" s="229"/>
      <c r="B183" s="230"/>
      <c r="C183" s="320"/>
      <c r="D183" s="321"/>
      <c r="E183" s="321"/>
      <c r="F183" s="321"/>
      <c r="G183" s="321"/>
      <c r="H183" s="228"/>
      <c r="I183" s="228"/>
      <c r="J183" s="228"/>
      <c r="K183" s="228"/>
      <c r="L183" s="228"/>
      <c r="M183" s="228"/>
      <c r="N183" s="228"/>
      <c r="O183" s="228"/>
      <c r="P183" s="228"/>
      <c r="Q183" s="228"/>
      <c r="R183" s="201"/>
      <c r="S183" s="201"/>
      <c r="T183" s="201"/>
      <c r="U183" s="228"/>
      <c r="V183" s="228"/>
      <c r="W183" s="228"/>
      <c r="AG183" s="86" t="s">
        <v>279</v>
      </c>
    </row>
    <row r="184" spans="1:34" s="86" customFormat="1" ht="10.199999999999999" outlineLevel="1">
      <c r="A184" s="223">
        <v>43</v>
      </c>
      <c r="B184" s="224" t="s">
        <v>873</v>
      </c>
      <c r="C184" s="209" t="s">
        <v>874</v>
      </c>
      <c r="D184" s="198" t="s">
        <v>344</v>
      </c>
      <c r="E184" s="225">
        <v>9</v>
      </c>
      <c r="F184" s="226"/>
      <c r="G184" s="227">
        <f>ROUND(E184*F184,2)</f>
        <v>0</v>
      </c>
      <c r="H184" s="226"/>
      <c r="I184" s="227">
        <f>ROUND(E184*H184,2)</f>
        <v>0</v>
      </c>
      <c r="J184" s="226"/>
      <c r="K184" s="227">
        <f>ROUND(E184*J184,2)</f>
        <v>0</v>
      </c>
      <c r="L184" s="227">
        <v>21</v>
      </c>
      <c r="M184" s="227">
        <f>G184*(1+L184/100)</f>
        <v>0</v>
      </c>
      <c r="N184" s="227">
        <v>0</v>
      </c>
      <c r="O184" s="227">
        <f>ROUND(E184*N184,2)</f>
        <v>0</v>
      </c>
      <c r="P184" s="227">
        <v>0</v>
      </c>
      <c r="Q184" s="227">
        <f>ROUND(E184*P184,2)</f>
        <v>0</v>
      </c>
      <c r="R184" s="199" t="s">
        <v>444</v>
      </c>
      <c r="S184" s="199" t="s">
        <v>274</v>
      </c>
      <c r="T184" s="200" t="s">
        <v>274</v>
      </c>
      <c r="U184" s="228">
        <v>2.5999999999999999E-2</v>
      </c>
      <c r="V184" s="228">
        <f>ROUND(E184*U184,2)</f>
        <v>0.23</v>
      </c>
      <c r="W184" s="228"/>
      <c r="AG184" s="86" t="s">
        <v>322</v>
      </c>
    </row>
    <row r="185" spans="1:34" s="86" customFormat="1" ht="10.199999999999999" outlineLevel="1">
      <c r="A185" s="229"/>
      <c r="B185" s="230"/>
      <c r="C185" s="212" t="s">
        <v>875</v>
      </c>
      <c r="D185" s="203"/>
      <c r="E185" s="235">
        <v>9</v>
      </c>
      <c r="F185" s="228"/>
      <c r="G185" s="228"/>
      <c r="H185" s="228"/>
      <c r="I185" s="228"/>
      <c r="J185" s="228"/>
      <c r="K185" s="228"/>
      <c r="L185" s="228"/>
      <c r="M185" s="228"/>
      <c r="N185" s="228"/>
      <c r="O185" s="228"/>
      <c r="P185" s="228"/>
      <c r="Q185" s="228"/>
      <c r="R185" s="201"/>
      <c r="S185" s="201"/>
      <c r="T185" s="201"/>
      <c r="U185" s="228"/>
      <c r="V185" s="228"/>
      <c r="W185" s="228"/>
      <c r="AG185" s="86" t="s">
        <v>326</v>
      </c>
      <c r="AH185" s="86">
        <v>0</v>
      </c>
    </row>
    <row r="186" spans="1:34" s="86" customFormat="1" ht="10.199999999999999" outlineLevel="1">
      <c r="A186" s="229"/>
      <c r="B186" s="230"/>
      <c r="C186" s="320"/>
      <c r="D186" s="321"/>
      <c r="E186" s="321"/>
      <c r="F186" s="321"/>
      <c r="G186" s="321"/>
      <c r="H186" s="228"/>
      <c r="I186" s="228"/>
      <c r="J186" s="228"/>
      <c r="K186" s="228"/>
      <c r="L186" s="228"/>
      <c r="M186" s="228"/>
      <c r="N186" s="228"/>
      <c r="O186" s="228"/>
      <c r="P186" s="228"/>
      <c r="Q186" s="228"/>
      <c r="R186" s="201"/>
      <c r="S186" s="201"/>
      <c r="T186" s="201"/>
      <c r="U186" s="228"/>
      <c r="V186" s="228"/>
      <c r="W186" s="228"/>
      <c r="AG186" s="86" t="s">
        <v>279</v>
      </c>
    </row>
    <row r="187" spans="1:34" s="86" customFormat="1" ht="10.199999999999999" outlineLevel="1">
      <c r="A187" s="223">
        <v>44</v>
      </c>
      <c r="B187" s="224" t="s">
        <v>446</v>
      </c>
      <c r="C187" s="209" t="s">
        <v>447</v>
      </c>
      <c r="D187" s="198" t="s">
        <v>344</v>
      </c>
      <c r="E187" s="225">
        <v>10.45</v>
      </c>
      <c r="F187" s="226"/>
      <c r="G187" s="227">
        <f>ROUND(E187*F187,2)</f>
        <v>0</v>
      </c>
      <c r="H187" s="226"/>
      <c r="I187" s="227">
        <f>ROUND(E187*H187,2)</f>
        <v>0</v>
      </c>
      <c r="J187" s="226"/>
      <c r="K187" s="227">
        <f>ROUND(E187*J187,2)</f>
        <v>0</v>
      </c>
      <c r="L187" s="227">
        <v>21</v>
      </c>
      <c r="M187" s="227">
        <f>G187*(1+L187/100)</f>
        <v>0</v>
      </c>
      <c r="N187" s="227">
        <v>5.0000000000000002E-5</v>
      </c>
      <c r="O187" s="227">
        <f>ROUND(E187*N187,2)</f>
        <v>0</v>
      </c>
      <c r="P187" s="227">
        <v>0</v>
      </c>
      <c r="Q187" s="227">
        <f>ROUND(E187*P187,2)</f>
        <v>0</v>
      </c>
      <c r="R187" s="199" t="s">
        <v>444</v>
      </c>
      <c r="S187" s="199" t="s">
        <v>274</v>
      </c>
      <c r="T187" s="200" t="s">
        <v>274</v>
      </c>
      <c r="U187" s="228">
        <v>3.4000000000000002E-2</v>
      </c>
      <c r="V187" s="228">
        <f>ROUND(E187*U187,2)</f>
        <v>0.36</v>
      </c>
      <c r="W187" s="228"/>
      <c r="AG187" s="86" t="s">
        <v>322</v>
      </c>
    </row>
    <row r="188" spans="1:34" s="86" customFormat="1" ht="10.199999999999999" outlineLevel="1">
      <c r="A188" s="229"/>
      <c r="B188" s="230"/>
      <c r="C188" s="326"/>
      <c r="D188" s="327"/>
      <c r="E188" s="327"/>
      <c r="F188" s="327"/>
      <c r="G188" s="327"/>
      <c r="H188" s="228"/>
      <c r="I188" s="228"/>
      <c r="J188" s="228"/>
      <c r="K188" s="228"/>
      <c r="L188" s="228"/>
      <c r="M188" s="228"/>
      <c r="N188" s="228"/>
      <c r="O188" s="228"/>
      <c r="P188" s="228"/>
      <c r="Q188" s="228"/>
      <c r="R188" s="201"/>
      <c r="S188" s="201"/>
      <c r="T188" s="201"/>
      <c r="U188" s="228"/>
      <c r="V188" s="228"/>
      <c r="W188" s="228"/>
      <c r="AG188" s="86" t="s">
        <v>279</v>
      </c>
    </row>
    <row r="189" spans="1:34" s="86" customFormat="1" ht="20.399999999999999" outlineLevel="1">
      <c r="A189" s="223">
        <v>45</v>
      </c>
      <c r="B189" s="224" t="s">
        <v>449</v>
      </c>
      <c r="C189" s="209" t="s">
        <v>876</v>
      </c>
      <c r="D189" s="198" t="s">
        <v>329</v>
      </c>
      <c r="E189" s="225">
        <v>1</v>
      </c>
      <c r="F189" s="226"/>
      <c r="G189" s="227">
        <f>ROUND(E189*F189,2)</f>
        <v>0</v>
      </c>
      <c r="H189" s="226"/>
      <c r="I189" s="227">
        <f>ROUND(E189*H189,2)</f>
        <v>0</v>
      </c>
      <c r="J189" s="226"/>
      <c r="K189" s="227">
        <f>ROUND(E189*J189,2)</f>
        <v>0</v>
      </c>
      <c r="L189" s="227">
        <v>21</v>
      </c>
      <c r="M189" s="227">
        <f>G189*(1+L189/100)</f>
        <v>0</v>
      </c>
      <c r="N189" s="227">
        <v>2.8E-3</v>
      </c>
      <c r="O189" s="227">
        <f>ROUND(E189*N189,2)</f>
        <v>0</v>
      </c>
      <c r="P189" s="227">
        <v>0</v>
      </c>
      <c r="Q189" s="227">
        <f>ROUND(E189*P189,2)</f>
        <v>0</v>
      </c>
      <c r="R189" s="199" t="s">
        <v>439</v>
      </c>
      <c r="S189" s="199" t="s">
        <v>274</v>
      </c>
      <c r="T189" s="200" t="s">
        <v>274</v>
      </c>
      <c r="U189" s="228">
        <v>0</v>
      </c>
      <c r="V189" s="228">
        <f>ROUND(E189*U189,2)</f>
        <v>0</v>
      </c>
      <c r="W189" s="228"/>
      <c r="AG189" s="86" t="s">
        <v>440</v>
      </c>
    </row>
    <row r="190" spans="1:34" s="86" customFormat="1" ht="10.199999999999999" outlineLevel="1">
      <c r="A190" s="229"/>
      <c r="B190" s="230"/>
      <c r="C190" s="326"/>
      <c r="D190" s="327"/>
      <c r="E190" s="327"/>
      <c r="F190" s="327"/>
      <c r="G190" s="327"/>
      <c r="H190" s="228"/>
      <c r="I190" s="228"/>
      <c r="J190" s="228"/>
      <c r="K190" s="228"/>
      <c r="L190" s="228"/>
      <c r="M190" s="228"/>
      <c r="N190" s="228"/>
      <c r="O190" s="228"/>
      <c r="P190" s="228"/>
      <c r="Q190" s="228"/>
      <c r="R190" s="201"/>
      <c r="S190" s="201"/>
      <c r="T190" s="201"/>
      <c r="U190" s="228"/>
      <c r="V190" s="228"/>
      <c r="W190" s="228"/>
      <c r="AG190" s="86" t="s">
        <v>279</v>
      </c>
    </row>
    <row r="191" spans="1:34" s="86" customFormat="1" ht="10.199999999999999" outlineLevel="1">
      <c r="A191" s="223">
        <v>46</v>
      </c>
      <c r="B191" s="224" t="s">
        <v>437</v>
      </c>
      <c r="C191" s="209" t="s">
        <v>438</v>
      </c>
      <c r="D191" s="198" t="s">
        <v>329</v>
      </c>
      <c r="E191" s="225">
        <v>1</v>
      </c>
      <c r="F191" s="226"/>
      <c r="G191" s="227">
        <f>ROUND(E191*F191,2)</f>
        <v>0</v>
      </c>
      <c r="H191" s="226"/>
      <c r="I191" s="227">
        <f>ROUND(E191*H191,2)</f>
        <v>0</v>
      </c>
      <c r="J191" s="226"/>
      <c r="K191" s="227">
        <f>ROUND(E191*J191,2)</f>
        <v>0</v>
      </c>
      <c r="L191" s="227">
        <v>21</v>
      </c>
      <c r="M191" s="227">
        <f>G191*(1+L191/100)</f>
        <v>0</v>
      </c>
      <c r="N191" s="227">
        <v>4.7999999999999996E-3</v>
      </c>
      <c r="O191" s="227">
        <f>ROUND(E191*N191,2)</f>
        <v>0</v>
      </c>
      <c r="P191" s="227">
        <v>0</v>
      </c>
      <c r="Q191" s="227">
        <f>ROUND(E191*P191,2)</f>
        <v>0</v>
      </c>
      <c r="R191" s="199" t="s">
        <v>439</v>
      </c>
      <c r="S191" s="199" t="s">
        <v>274</v>
      </c>
      <c r="T191" s="200" t="s">
        <v>274</v>
      </c>
      <c r="U191" s="228">
        <v>0</v>
      </c>
      <c r="V191" s="228">
        <f>ROUND(E191*U191,2)</f>
        <v>0</v>
      </c>
      <c r="W191" s="228"/>
      <c r="AG191" s="86" t="s">
        <v>440</v>
      </c>
    </row>
    <row r="192" spans="1:34" s="86" customFormat="1" ht="10.199999999999999" outlineLevel="1">
      <c r="A192" s="229"/>
      <c r="B192" s="230"/>
      <c r="C192" s="326"/>
      <c r="D192" s="327"/>
      <c r="E192" s="327"/>
      <c r="F192" s="327"/>
      <c r="G192" s="327"/>
      <c r="H192" s="228"/>
      <c r="I192" s="228"/>
      <c r="J192" s="228"/>
      <c r="K192" s="228"/>
      <c r="L192" s="228"/>
      <c r="M192" s="228"/>
      <c r="N192" s="228"/>
      <c r="O192" s="228"/>
      <c r="P192" s="228"/>
      <c r="Q192" s="228"/>
      <c r="R192" s="201"/>
      <c r="S192" s="201"/>
      <c r="T192" s="201"/>
      <c r="U192" s="228"/>
      <c r="V192" s="228"/>
      <c r="W192" s="228"/>
      <c r="AG192" s="86" t="s">
        <v>279</v>
      </c>
    </row>
    <row r="193" spans="1:34" s="86" customFormat="1" ht="10.199999999999999" outlineLevel="1">
      <c r="A193" s="223">
        <v>47</v>
      </c>
      <c r="B193" s="224" t="s">
        <v>451</v>
      </c>
      <c r="C193" s="209" t="s">
        <v>452</v>
      </c>
      <c r="D193" s="198" t="s">
        <v>329</v>
      </c>
      <c r="E193" s="225">
        <v>1</v>
      </c>
      <c r="F193" s="226"/>
      <c r="G193" s="227">
        <f>ROUND(E193*F193,2)</f>
        <v>0</v>
      </c>
      <c r="H193" s="226"/>
      <c r="I193" s="227">
        <f>ROUND(E193*H193,2)</f>
        <v>0</v>
      </c>
      <c r="J193" s="226"/>
      <c r="K193" s="227">
        <f>ROUND(E193*J193,2)</f>
        <v>0</v>
      </c>
      <c r="L193" s="227">
        <v>21</v>
      </c>
      <c r="M193" s="227">
        <f>G193*(1+L193/100)</f>
        <v>0</v>
      </c>
      <c r="N193" s="227">
        <v>2.14E-3</v>
      </c>
      <c r="O193" s="227">
        <f>ROUND(E193*N193,2)</f>
        <v>0</v>
      </c>
      <c r="P193" s="227">
        <v>0</v>
      </c>
      <c r="Q193" s="227">
        <f>ROUND(E193*P193,2)</f>
        <v>0</v>
      </c>
      <c r="R193" s="199" t="s">
        <v>439</v>
      </c>
      <c r="S193" s="199" t="s">
        <v>274</v>
      </c>
      <c r="T193" s="200" t="s">
        <v>274</v>
      </c>
      <c r="U193" s="228">
        <v>0</v>
      </c>
      <c r="V193" s="228">
        <f>ROUND(E193*U193,2)</f>
        <v>0</v>
      </c>
      <c r="W193" s="228"/>
      <c r="AG193" s="86" t="s">
        <v>440</v>
      </c>
    </row>
    <row r="194" spans="1:34" s="86" customFormat="1" ht="10.199999999999999" outlineLevel="1">
      <c r="A194" s="229"/>
      <c r="B194" s="230"/>
      <c r="C194" s="326"/>
      <c r="D194" s="327"/>
      <c r="E194" s="327"/>
      <c r="F194" s="327"/>
      <c r="G194" s="327"/>
      <c r="H194" s="228"/>
      <c r="I194" s="228"/>
      <c r="J194" s="228"/>
      <c r="K194" s="228"/>
      <c r="L194" s="228"/>
      <c r="M194" s="228"/>
      <c r="N194" s="228"/>
      <c r="O194" s="228"/>
      <c r="P194" s="228"/>
      <c r="Q194" s="228"/>
      <c r="R194" s="201"/>
      <c r="S194" s="201"/>
      <c r="T194" s="201"/>
      <c r="U194" s="228"/>
      <c r="V194" s="228"/>
      <c r="W194" s="228"/>
      <c r="AG194" s="86" t="s">
        <v>279</v>
      </c>
    </row>
    <row r="195" spans="1:34" s="86" customFormat="1" ht="10.199999999999999" outlineLevel="1">
      <c r="A195" s="223">
        <v>48</v>
      </c>
      <c r="B195" s="224" t="s">
        <v>877</v>
      </c>
      <c r="C195" s="209" t="s">
        <v>878</v>
      </c>
      <c r="D195" s="198" t="s">
        <v>329</v>
      </c>
      <c r="E195" s="225">
        <v>1</v>
      </c>
      <c r="F195" s="226"/>
      <c r="G195" s="227">
        <f>ROUND(E195*F195,2)</f>
        <v>0</v>
      </c>
      <c r="H195" s="226"/>
      <c r="I195" s="227">
        <f>ROUND(E195*H195,2)</f>
        <v>0</v>
      </c>
      <c r="J195" s="226"/>
      <c r="K195" s="227">
        <f>ROUND(E195*J195,2)</f>
        <v>0</v>
      </c>
      <c r="L195" s="227">
        <v>21</v>
      </c>
      <c r="M195" s="227">
        <f>G195*(1+L195/100)</f>
        <v>0</v>
      </c>
      <c r="N195" s="227">
        <v>1.4E-2</v>
      </c>
      <c r="O195" s="227">
        <f>ROUND(E195*N195,2)</f>
        <v>0.01</v>
      </c>
      <c r="P195" s="227">
        <v>0</v>
      </c>
      <c r="Q195" s="227">
        <f>ROUND(E195*P195,2)</f>
        <v>0</v>
      </c>
      <c r="R195" s="199" t="s">
        <v>439</v>
      </c>
      <c r="S195" s="199" t="s">
        <v>274</v>
      </c>
      <c r="T195" s="200" t="s">
        <v>274</v>
      </c>
      <c r="U195" s="228">
        <v>0</v>
      </c>
      <c r="V195" s="228">
        <f>ROUND(E195*U195,2)</f>
        <v>0</v>
      </c>
      <c r="W195" s="228"/>
      <c r="AG195" s="86" t="s">
        <v>440</v>
      </c>
    </row>
    <row r="196" spans="1:34" s="86" customFormat="1" ht="10.199999999999999" outlineLevel="1">
      <c r="A196" s="229"/>
      <c r="B196" s="230"/>
      <c r="C196" s="326"/>
      <c r="D196" s="327"/>
      <c r="E196" s="327"/>
      <c r="F196" s="327"/>
      <c r="G196" s="327"/>
      <c r="H196" s="228"/>
      <c r="I196" s="228"/>
      <c r="J196" s="228"/>
      <c r="K196" s="228"/>
      <c r="L196" s="228"/>
      <c r="M196" s="228"/>
      <c r="N196" s="228"/>
      <c r="O196" s="228"/>
      <c r="P196" s="228"/>
      <c r="Q196" s="228"/>
      <c r="R196" s="201"/>
      <c r="S196" s="201"/>
      <c r="T196" s="201"/>
      <c r="U196" s="228"/>
      <c r="V196" s="228"/>
      <c r="W196" s="228"/>
      <c r="AG196" s="86" t="s">
        <v>279</v>
      </c>
    </row>
    <row r="197" spans="1:34" s="86" customFormat="1" ht="10.199999999999999">
      <c r="A197" s="218" t="s">
        <v>269</v>
      </c>
      <c r="B197" s="219" t="s">
        <v>171</v>
      </c>
      <c r="C197" s="208" t="s">
        <v>172</v>
      </c>
      <c r="D197" s="195"/>
      <c r="E197" s="220"/>
      <c r="F197" s="221"/>
      <c r="G197" s="221">
        <f>SUMIF(AG198:AG217,"&lt;&gt;NOR",G198:G217)</f>
        <v>0</v>
      </c>
      <c r="H197" s="221"/>
      <c r="I197" s="221">
        <f>SUM(I198:I217)</f>
        <v>0</v>
      </c>
      <c r="J197" s="221"/>
      <c r="K197" s="221">
        <f>SUM(K198:K217)</f>
        <v>0</v>
      </c>
      <c r="L197" s="221"/>
      <c r="M197" s="221">
        <f>SUM(M198:M217)</f>
        <v>0</v>
      </c>
      <c r="N197" s="221"/>
      <c r="O197" s="221">
        <f>SUM(O198:O217)</f>
        <v>1.19</v>
      </c>
      <c r="P197" s="221"/>
      <c r="Q197" s="221">
        <f>SUM(Q198:Q217)</f>
        <v>0</v>
      </c>
      <c r="R197" s="196"/>
      <c r="S197" s="196"/>
      <c r="T197" s="197"/>
      <c r="U197" s="222"/>
      <c r="V197" s="222">
        <f>SUM(V198:V217)</f>
        <v>9.7899999999999991</v>
      </c>
      <c r="W197" s="222"/>
      <c r="AG197" s="86" t="s">
        <v>270</v>
      </c>
    </row>
    <row r="198" spans="1:34" s="86" customFormat="1" ht="20.399999999999999" outlineLevel="1">
      <c r="A198" s="223">
        <v>49</v>
      </c>
      <c r="B198" s="224" t="s">
        <v>879</v>
      </c>
      <c r="C198" s="209" t="s">
        <v>880</v>
      </c>
      <c r="D198" s="198" t="s">
        <v>344</v>
      </c>
      <c r="E198" s="225">
        <v>4.5</v>
      </c>
      <c r="F198" s="226"/>
      <c r="G198" s="227">
        <f>ROUND(E198*F198,2)</f>
        <v>0</v>
      </c>
      <c r="H198" s="226"/>
      <c r="I198" s="227">
        <f>ROUND(E198*H198,2)</f>
        <v>0</v>
      </c>
      <c r="J198" s="226"/>
      <c r="K198" s="227">
        <f>ROUND(E198*J198,2)</f>
        <v>0</v>
      </c>
      <c r="L198" s="227">
        <v>21</v>
      </c>
      <c r="M198" s="227">
        <f>G198*(1+L198/100)</f>
        <v>0</v>
      </c>
      <c r="N198" s="227">
        <v>0.2555</v>
      </c>
      <c r="O198" s="227">
        <f>ROUND(E198*N198,2)</f>
        <v>1.1499999999999999</v>
      </c>
      <c r="P198" s="227">
        <v>0</v>
      </c>
      <c r="Q198" s="227">
        <f>ROUND(E198*P198,2)</f>
        <v>0</v>
      </c>
      <c r="R198" s="199" t="s">
        <v>740</v>
      </c>
      <c r="S198" s="199" t="s">
        <v>274</v>
      </c>
      <c r="T198" s="200" t="s">
        <v>274</v>
      </c>
      <c r="U198" s="228">
        <v>0.22345999999999999</v>
      </c>
      <c r="V198" s="228">
        <f>ROUND(E198*U198,2)</f>
        <v>1.01</v>
      </c>
      <c r="W198" s="228"/>
      <c r="AG198" s="86" t="s">
        <v>322</v>
      </c>
    </row>
    <row r="199" spans="1:34" s="86" customFormat="1" ht="10.199999999999999" outlineLevel="1">
      <c r="A199" s="229"/>
      <c r="B199" s="230"/>
      <c r="C199" s="324" t="s">
        <v>881</v>
      </c>
      <c r="D199" s="325"/>
      <c r="E199" s="325"/>
      <c r="F199" s="325"/>
      <c r="G199" s="325"/>
      <c r="H199" s="228"/>
      <c r="I199" s="228"/>
      <c r="J199" s="228"/>
      <c r="K199" s="228"/>
      <c r="L199" s="228"/>
      <c r="M199" s="228"/>
      <c r="N199" s="228"/>
      <c r="O199" s="228"/>
      <c r="P199" s="228"/>
      <c r="Q199" s="228"/>
      <c r="R199" s="201"/>
      <c r="S199" s="201"/>
      <c r="T199" s="201"/>
      <c r="U199" s="228"/>
      <c r="V199" s="228"/>
      <c r="W199" s="228"/>
      <c r="AG199" s="86" t="s">
        <v>324</v>
      </c>
    </row>
    <row r="200" spans="1:34" s="86" customFormat="1" ht="10.199999999999999" outlineLevel="1">
      <c r="A200" s="229"/>
      <c r="B200" s="230"/>
      <c r="C200" s="212" t="s">
        <v>882</v>
      </c>
      <c r="D200" s="203"/>
      <c r="E200" s="235">
        <v>4.5</v>
      </c>
      <c r="F200" s="228"/>
      <c r="G200" s="228"/>
      <c r="H200" s="228"/>
      <c r="I200" s="228"/>
      <c r="J200" s="228"/>
      <c r="K200" s="228"/>
      <c r="L200" s="228"/>
      <c r="M200" s="228"/>
      <c r="N200" s="228"/>
      <c r="O200" s="228"/>
      <c r="P200" s="228"/>
      <c r="Q200" s="228"/>
      <c r="R200" s="201"/>
      <c r="S200" s="201"/>
      <c r="T200" s="201"/>
      <c r="U200" s="228"/>
      <c r="V200" s="228"/>
      <c r="W200" s="228"/>
      <c r="AG200" s="86" t="s">
        <v>326</v>
      </c>
      <c r="AH200" s="86">
        <v>0</v>
      </c>
    </row>
    <row r="201" spans="1:34" s="86" customFormat="1" ht="10.199999999999999" outlineLevel="1">
      <c r="A201" s="229"/>
      <c r="B201" s="230"/>
      <c r="C201" s="320"/>
      <c r="D201" s="321"/>
      <c r="E201" s="321"/>
      <c r="F201" s="321"/>
      <c r="G201" s="321"/>
      <c r="H201" s="228"/>
      <c r="I201" s="228"/>
      <c r="J201" s="228"/>
      <c r="K201" s="228"/>
      <c r="L201" s="228"/>
      <c r="M201" s="228"/>
      <c r="N201" s="228"/>
      <c r="O201" s="228"/>
      <c r="P201" s="228"/>
      <c r="Q201" s="228"/>
      <c r="R201" s="201"/>
      <c r="S201" s="201"/>
      <c r="T201" s="201"/>
      <c r="U201" s="228"/>
      <c r="V201" s="228"/>
      <c r="W201" s="228"/>
      <c r="AG201" s="86" t="s">
        <v>279</v>
      </c>
    </row>
    <row r="202" spans="1:34" s="86" customFormat="1" ht="10.199999999999999" outlineLevel="1">
      <c r="A202" s="223">
        <v>50</v>
      </c>
      <c r="B202" s="224" t="s">
        <v>883</v>
      </c>
      <c r="C202" s="209" t="s">
        <v>884</v>
      </c>
      <c r="D202" s="198" t="s">
        <v>344</v>
      </c>
      <c r="E202" s="225">
        <v>120</v>
      </c>
      <c r="F202" s="226"/>
      <c r="G202" s="227">
        <f>ROUND(E202*F202,2)</f>
        <v>0</v>
      </c>
      <c r="H202" s="226"/>
      <c r="I202" s="227">
        <f>ROUND(E202*H202,2)</f>
        <v>0</v>
      </c>
      <c r="J202" s="226"/>
      <c r="K202" s="227">
        <f>ROUND(E202*J202,2)</f>
        <v>0</v>
      </c>
      <c r="L202" s="227">
        <v>21</v>
      </c>
      <c r="M202" s="227">
        <f>G202*(1+L202/100)</f>
        <v>0</v>
      </c>
      <c r="N202" s="227">
        <v>3.6999999999999999E-4</v>
      </c>
      <c r="O202" s="227">
        <f>ROUND(E202*N202,2)</f>
        <v>0.04</v>
      </c>
      <c r="P202" s="227">
        <v>0</v>
      </c>
      <c r="Q202" s="227">
        <f>ROUND(E202*P202,2)</f>
        <v>0</v>
      </c>
      <c r="R202" s="199" t="s">
        <v>740</v>
      </c>
      <c r="S202" s="199" t="s">
        <v>274</v>
      </c>
      <c r="T202" s="200" t="s">
        <v>274</v>
      </c>
      <c r="U202" s="228">
        <v>4.8000000000000001E-2</v>
      </c>
      <c r="V202" s="228">
        <f>ROUND(E202*U202,2)</f>
        <v>5.76</v>
      </c>
      <c r="W202" s="228"/>
      <c r="AG202" s="86" t="s">
        <v>322</v>
      </c>
    </row>
    <row r="203" spans="1:34" s="86" customFormat="1" ht="10.199999999999999" outlineLevel="1">
      <c r="A203" s="229"/>
      <c r="B203" s="230"/>
      <c r="C203" s="326"/>
      <c r="D203" s="327"/>
      <c r="E203" s="327"/>
      <c r="F203" s="327"/>
      <c r="G203" s="327"/>
      <c r="H203" s="228"/>
      <c r="I203" s="228"/>
      <c r="J203" s="228"/>
      <c r="K203" s="228"/>
      <c r="L203" s="228"/>
      <c r="M203" s="228"/>
      <c r="N203" s="228"/>
      <c r="O203" s="228"/>
      <c r="P203" s="228"/>
      <c r="Q203" s="228"/>
      <c r="R203" s="201"/>
      <c r="S203" s="201"/>
      <c r="T203" s="201"/>
      <c r="U203" s="228"/>
      <c r="V203" s="228"/>
      <c r="W203" s="228"/>
      <c r="AG203" s="86" t="s">
        <v>279</v>
      </c>
    </row>
    <row r="204" spans="1:34" s="86" customFormat="1" ht="20.399999999999999" outlineLevel="1">
      <c r="A204" s="223">
        <v>51</v>
      </c>
      <c r="B204" s="224" t="s">
        <v>885</v>
      </c>
      <c r="C204" s="209" t="s">
        <v>886</v>
      </c>
      <c r="D204" s="198" t="s">
        <v>344</v>
      </c>
      <c r="E204" s="225">
        <v>120</v>
      </c>
      <c r="F204" s="226"/>
      <c r="G204" s="227">
        <f>ROUND(E204*F204,2)</f>
        <v>0</v>
      </c>
      <c r="H204" s="226"/>
      <c r="I204" s="227">
        <f>ROUND(E204*H204,2)</f>
        <v>0</v>
      </c>
      <c r="J204" s="226"/>
      <c r="K204" s="227">
        <f>ROUND(E204*J204,2)</f>
        <v>0</v>
      </c>
      <c r="L204" s="227">
        <v>21</v>
      </c>
      <c r="M204" s="227">
        <f>G204*(1+L204/100)</f>
        <v>0</v>
      </c>
      <c r="N204" s="227">
        <v>0</v>
      </c>
      <c r="O204" s="227">
        <f>ROUND(E204*N204,2)</f>
        <v>0</v>
      </c>
      <c r="P204" s="227">
        <v>0</v>
      </c>
      <c r="Q204" s="227">
        <f>ROUND(E204*P204,2)</f>
        <v>0</v>
      </c>
      <c r="R204" s="199" t="s">
        <v>740</v>
      </c>
      <c r="S204" s="199" t="s">
        <v>274</v>
      </c>
      <c r="T204" s="200" t="s">
        <v>274</v>
      </c>
      <c r="U204" s="228">
        <v>1.2E-2</v>
      </c>
      <c r="V204" s="228">
        <f>ROUND(E204*U204,2)</f>
        <v>1.44</v>
      </c>
      <c r="W204" s="228"/>
      <c r="AG204" s="86" t="s">
        <v>322</v>
      </c>
    </row>
    <row r="205" spans="1:34" s="86" customFormat="1" ht="10.199999999999999" outlineLevel="1">
      <c r="A205" s="229"/>
      <c r="B205" s="230"/>
      <c r="C205" s="324" t="s">
        <v>887</v>
      </c>
      <c r="D205" s="325"/>
      <c r="E205" s="325"/>
      <c r="F205" s="325"/>
      <c r="G205" s="325"/>
      <c r="H205" s="228"/>
      <c r="I205" s="228"/>
      <c r="J205" s="228"/>
      <c r="K205" s="228"/>
      <c r="L205" s="228"/>
      <c r="M205" s="228"/>
      <c r="N205" s="228"/>
      <c r="O205" s="228"/>
      <c r="P205" s="228"/>
      <c r="Q205" s="228"/>
      <c r="R205" s="201"/>
      <c r="S205" s="201"/>
      <c r="T205" s="201"/>
      <c r="U205" s="228"/>
      <c r="V205" s="228"/>
      <c r="W205" s="228"/>
      <c r="AG205" s="86" t="s">
        <v>324</v>
      </c>
    </row>
    <row r="206" spans="1:34" s="86" customFormat="1" ht="10.199999999999999" outlineLevel="1">
      <c r="A206" s="229"/>
      <c r="B206" s="230"/>
      <c r="C206" s="212" t="s">
        <v>888</v>
      </c>
      <c r="D206" s="203"/>
      <c r="E206" s="235">
        <v>120</v>
      </c>
      <c r="F206" s="228"/>
      <c r="G206" s="228"/>
      <c r="H206" s="228"/>
      <c r="I206" s="228"/>
      <c r="J206" s="228"/>
      <c r="K206" s="228"/>
      <c r="L206" s="228"/>
      <c r="M206" s="228"/>
      <c r="N206" s="228"/>
      <c r="O206" s="228"/>
      <c r="P206" s="228"/>
      <c r="Q206" s="228"/>
      <c r="R206" s="201"/>
      <c r="S206" s="201"/>
      <c r="T206" s="201"/>
      <c r="U206" s="228"/>
      <c r="V206" s="228"/>
      <c r="W206" s="228"/>
      <c r="AG206" s="86" t="s">
        <v>326</v>
      </c>
      <c r="AH206" s="86">
        <v>0</v>
      </c>
    </row>
    <row r="207" spans="1:34" s="86" customFormat="1" ht="10.199999999999999" outlineLevel="1">
      <c r="A207" s="229"/>
      <c r="B207" s="230"/>
      <c r="C207" s="320"/>
      <c r="D207" s="321"/>
      <c r="E207" s="321"/>
      <c r="F207" s="321"/>
      <c r="G207" s="321"/>
      <c r="H207" s="228"/>
      <c r="I207" s="228"/>
      <c r="J207" s="228"/>
      <c r="K207" s="228"/>
      <c r="L207" s="228"/>
      <c r="M207" s="228"/>
      <c r="N207" s="228"/>
      <c r="O207" s="228"/>
      <c r="P207" s="228"/>
      <c r="Q207" s="228"/>
      <c r="R207" s="201"/>
      <c r="S207" s="201"/>
      <c r="T207" s="201"/>
      <c r="U207" s="228"/>
      <c r="V207" s="228"/>
      <c r="W207" s="228"/>
      <c r="AG207" s="86" t="s">
        <v>279</v>
      </c>
    </row>
    <row r="208" spans="1:34" s="86" customFormat="1" ht="20.399999999999999" outlineLevel="1">
      <c r="A208" s="223">
        <v>52</v>
      </c>
      <c r="B208" s="224" t="s">
        <v>889</v>
      </c>
      <c r="C208" s="209" t="s">
        <v>890</v>
      </c>
      <c r="D208" s="198" t="s">
        <v>344</v>
      </c>
      <c r="E208" s="225">
        <v>7.65</v>
      </c>
      <c r="F208" s="226"/>
      <c r="G208" s="227">
        <f>ROUND(E208*F208,2)</f>
        <v>0</v>
      </c>
      <c r="H208" s="226"/>
      <c r="I208" s="227">
        <f>ROUND(E208*H208,2)</f>
        <v>0</v>
      </c>
      <c r="J208" s="226"/>
      <c r="K208" s="227">
        <f>ROUND(E208*J208,2)</f>
        <v>0</v>
      </c>
      <c r="L208" s="227">
        <v>21</v>
      </c>
      <c r="M208" s="227">
        <f>G208*(1+L208/100)</f>
        <v>0</v>
      </c>
      <c r="N208" s="227">
        <v>2.0000000000000002E-5</v>
      </c>
      <c r="O208" s="227">
        <f>ROUND(E208*N208,2)</f>
        <v>0</v>
      </c>
      <c r="P208" s="227">
        <v>0</v>
      </c>
      <c r="Q208" s="227">
        <f>ROUND(E208*P208,2)</f>
        <v>0</v>
      </c>
      <c r="R208" s="199" t="s">
        <v>740</v>
      </c>
      <c r="S208" s="199" t="s">
        <v>274</v>
      </c>
      <c r="T208" s="200" t="s">
        <v>274</v>
      </c>
      <c r="U208" s="228">
        <v>3.1E-2</v>
      </c>
      <c r="V208" s="228">
        <f>ROUND(E208*U208,2)</f>
        <v>0.24</v>
      </c>
      <c r="W208" s="228"/>
      <c r="AG208" s="86" t="s">
        <v>322</v>
      </c>
    </row>
    <row r="209" spans="1:34" s="86" customFormat="1" ht="10.199999999999999" outlineLevel="1">
      <c r="A209" s="229"/>
      <c r="B209" s="230"/>
      <c r="C209" s="324" t="s">
        <v>891</v>
      </c>
      <c r="D209" s="325"/>
      <c r="E209" s="325"/>
      <c r="F209" s="325"/>
      <c r="G209" s="325"/>
      <c r="H209" s="228"/>
      <c r="I209" s="228"/>
      <c r="J209" s="228"/>
      <c r="K209" s="228"/>
      <c r="L209" s="228"/>
      <c r="M209" s="228"/>
      <c r="N209" s="228"/>
      <c r="O209" s="228"/>
      <c r="P209" s="228"/>
      <c r="Q209" s="228"/>
      <c r="R209" s="201"/>
      <c r="S209" s="201"/>
      <c r="T209" s="201"/>
      <c r="U209" s="228"/>
      <c r="V209" s="228"/>
      <c r="W209" s="228"/>
      <c r="AG209" s="86" t="s">
        <v>324</v>
      </c>
    </row>
    <row r="210" spans="1:34" s="86" customFormat="1" ht="10.199999999999999" outlineLevel="1">
      <c r="A210" s="229"/>
      <c r="B210" s="230"/>
      <c r="C210" s="320"/>
      <c r="D210" s="321"/>
      <c r="E210" s="321"/>
      <c r="F210" s="321"/>
      <c r="G210" s="321"/>
      <c r="H210" s="228"/>
      <c r="I210" s="228"/>
      <c r="J210" s="228"/>
      <c r="K210" s="228"/>
      <c r="L210" s="228"/>
      <c r="M210" s="228"/>
      <c r="N210" s="228"/>
      <c r="O210" s="228"/>
      <c r="P210" s="228"/>
      <c r="Q210" s="228"/>
      <c r="R210" s="201"/>
      <c r="S210" s="201"/>
      <c r="T210" s="201"/>
      <c r="U210" s="228"/>
      <c r="V210" s="228"/>
      <c r="W210" s="228"/>
      <c r="AG210" s="86" t="s">
        <v>279</v>
      </c>
    </row>
    <row r="211" spans="1:34" s="86" customFormat="1" ht="20.399999999999999" outlineLevel="1">
      <c r="A211" s="223">
        <v>53</v>
      </c>
      <c r="B211" s="224" t="s">
        <v>892</v>
      </c>
      <c r="C211" s="209" t="s">
        <v>893</v>
      </c>
      <c r="D211" s="198" t="s">
        <v>344</v>
      </c>
      <c r="E211" s="225">
        <v>7.65</v>
      </c>
      <c r="F211" s="226"/>
      <c r="G211" s="227">
        <f>ROUND(E211*F211,2)</f>
        <v>0</v>
      </c>
      <c r="H211" s="226"/>
      <c r="I211" s="227">
        <f>ROUND(E211*H211,2)</f>
        <v>0</v>
      </c>
      <c r="J211" s="226"/>
      <c r="K211" s="227">
        <f>ROUND(E211*J211,2)</f>
        <v>0</v>
      </c>
      <c r="L211" s="227">
        <v>21</v>
      </c>
      <c r="M211" s="227">
        <f>G211*(1+L211/100)</f>
        <v>0</v>
      </c>
      <c r="N211" s="227">
        <v>0</v>
      </c>
      <c r="O211" s="227">
        <f>ROUND(E211*N211,2)</f>
        <v>0</v>
      </c>
      <c r="P211" s="227">
        <v>0</v>
      </c>
      <c r="Q211" s="227">
        <f>ROUND(E211*P211,2)</f>
        <v>0</v>
      </c>
      <c r="R211" s="199" t="s">
        <v>740</v>
      </c>
      <c r="S211" s="199" t="s">
        <v>274</v>
      </c>
      <c r="T211" s="200" t="s">
        <v>274</v>
      </c>
      <c r="U211" s="228">
        <v>0.12</v>
      </c>
      <c r="V211" s="228">
        <f>ROUND(E211*U211,2)</f>
        <v>0.92</v>
      </c>
      <c r="W211" s="228"/>
      <c r="AG211" s="86" t="s">
        <v>322</v>
      </c>
    </row>
    <row r="212" spans="1:34" s="86" customFormat="1" ht="10.199999999999999" outlineLevel="1">
      <c r="A212" s="229"/>
      <c r="B212" s="230"/>
      <c r="C212" s="324" t="s">
        <v>894</v>
      </c>
      <c r="D212" s="325"/>
      <c r="E212" s="325"/>
      <c r="F212" s="325"/>
      <c r="G212" s="325"/>
      <c r="H212" s="228"/>
      <c r="I212" s="228"/>
      <c r="J212" s="228"/>
      <c r="K212" s="228"/>
      <c r="L212" s="228"/>
      <c r="M212" s="228"/>
      <c r="N212" s="228"/>
      <c r="O212" s="228"/>
      <c r="P212" s="228"/>
      <c r="Q212" s="228"/>
      <c r="R212" s="201"/>
      <c r="S212" s="201"/>
      <c r="T212" s="201"/>
      <c r="U212" s="228"/>
      <c r="V212" s="228"/>
      <c r="W212" s="228"/>
      <c r="AG212" s="86" t="s">
        <v>324</v>
      </c>
    </row>
    <row r="213" spans="1:34" s="86" customFormat="1" ht="10.199999999999999" outlineLevel="1">
      <c r="A213" s="229"/>
      <c r="B213" s="230"/>
      <c r="C213" s="320"/>
      <c r="D213" s="321"/>
      <c r="E213" s="321"/>
      <c r="F213" s="321"/>
      <c r="G213" s="321"/>
      <c r="H213" s="228"/>
      <c r="I213" s="228"/>
      <c r="J213" s="228"/>
      <c r="K213" s="228"/>
      <c r="L213" s="228"/>
      <c r="M213" s="228"/>
      <c r="N213" s="228"/>
      <c r="O213" s="228"/>
      <c r="P213" s="228"/>
      <c r="Q213" s="228"/>
      <c r="R213" s="201"/>
      <c r="S213" s="201"/>
      <c r="T213" s="201"/>
      <c r="U213" s="228"/>
      <c r="V213" s="228"/>
      <c r="W213" s="228"/>
      <c r="AG213" s="86" t="s">
        <v>279</v>
      </c>
    </row>
    <row r="214" spans="1:34" s="86" customFormat="1" ht="20.399999999999999" outlineLevel="1">
      <c r="A214" s="223">
        <v>54</v>
      </c>
      <c r="B214" s="224" t="s">
        <v>895</v>
      </c>
      <c r="C214" s="209" t="s">
        <v>896</v>
      </c>
      <c r="D214" s="198" t="s">
        <v>344</v>
      </c>
      <c r="E214" s="225">
        <v>7.65</v>
      </c>
      <c r="F214" s="226"/>
      <c r="G214" s="227">
        <f>ROUND(E214*F214,2)</f>
        <v>0</v>
      </c>
      <c r="H214" s="226"/>
      <c r="I214" s="227">
        <f>ROUND(E214*H214,2)</f>
        <v>0</v>
      </c>
      <c r="J214" s="226"/>
      <c r="K214" s="227">
        <f>ROUND(E214*J214,2)</f>
        <v>0</v>
      </c>
      <c r="L214" s="227">
        <v>21</v>
      </c>
      <c r="M214" s="227">
        <f>G214*(1+L214/100)</f>
        <v>0</v>
      </c>
      <c r="N214" s="227">
        <v>0</v>
      </c>
      <c r="O214" s="227">
        <f>ROUND(E214*N214,2)</f>
        <v>0</v>
      </c>
      <c r="P214" s="227">
        <v>0</v>
      </c>
      <c r="Q214" s="227">
        <f>ROUND(E214*P214,2)</f>
        <v>0</v>
      </c>
      <c r="R214" s="199" t="s">
        <v>740</v>
      </c>
      <c r="S214" s="199" t="s">
        <v>274</v>
      </c>
      <c r="T214" s="200" t="s">
        <v>274</v>
      </c>
      <c r="U214" s="228">
        <v>5.5E-2</v>
      </c>
      <c r="V214" s="228">
        <f>ROUND(E214*U214,2)</f>
        <v>0.42</v>
      </c>
      <c r="W214" s="228"/>
      <c r="AG214" s="86" t="s">
        <v>322</v>
      </c>
    </row>
    <row r="215" spans="1:34" s="86" customFormat="1" ht="10.199999999999999" outlineLevel="1">
      <c r="A215" s="229"/>
      <c r="B215" s="230"/>
      <c r="C215" s="324" t="s">
        <v>897</v>
      </c>
      <c r="D215" s="325"/>
      <c r="E215" s="325"/>
      <c r="F215" s="325"/>
      <c r="G215" s="325"/>
      <c r="H215" s="228"/>
      <c r="I215" s="228"/>
      <c r="J215" s="228"/>
      <c r="K215" s="228"/>
      <c r="L215" s="228"/>
      <c r="M215" s="228"/>
      <c r="N215" s="228"/>
      <c r="O215" s="228"/>
      <c r="P215" s="228"/>
      <c r="Q215" s="228"/>
      <c r="R215" s="201"/>
      <c r="S215" s="201"/>
      <c r="T215" s="201"/>
      <c r="U215" s="228"/>
      <c r="V215" s="228"/>
      <c r="W215" s="228"/>
      <c r="AG215" s="86" t="s">
        <v>324</v>
      </c>
    </row>
    <row r="216" spans="1:34" s="86" customFormat="1" ht="10.199999999999999" outlineLevel="1">
      <c r="A216" s="229"/>
      <c r="B216" s="230"/>
      <c r="C216" s="212" t="s">
        <v>898</v>
      </c>
      <c r="D216" s="203"/>
      <c r="E216" s="235">
        <v>7.65</v>
      </c>
      <c r="F216" s="228"/>
      <c r="G216" s="228"/>
      <c r="H216" s="228"/>
      <c r="I216" s="228"/>
      <c r="J216" s="228"/>
      <c r="K216" s="228"/>
      <c r="L216" s="228"/>
      <c r="M216" s="228"/>
      <c r="N216" s="228"/>
      <c r="O216" s="228"/>
      <c r="P216" s="228"/>
      <c r="Q216" s="228"/>
      <c r="R216" s="201"/>
      <c r="S216" s="201"/>
      <c r="T216" s="201"/>
      <c r="U216" s="228"/>
      <c r="V216" s="228"/>
      <c r="W216" s="228"/>
      <c r="AG216" s="86" t="s">
        <v>326</v>
      </c>
      <c r="AH216" s="86">
        <v>0</v>
      </c>
    </row>
    <row r="217" spans="1:34" s="86" customFormat="1" ht="10.199999999999999" outlineLevel="1">
      <c r="A217" s="229"/>
      <c r="B217" s="230"/>
      <c r="C217" s="320"/>
      <c r="D217" s="321"/>
      <c r="E217" s="321"/>
      <c r="F217" s="321"/>
      <c r="G217" s="321"/>
      <c r="H217" s="228"/>
      <c r="I217" s="228"/>
      <c r="J217" s="228"/>
      <c r="K217" s="228"/>
      <c r="L217" s="228"/>
      <c r="M217" s="228"/>
      <c r="N217" s="228"/>
      <c r="O217" s="228"/>
      <c r="P217" s="228"/>
      <c r="Q217" s="228"/>
      <c r="R217" s="201"/>
      <c r="S217" s="201"/>
      <c r="T217" s="201"/>
      <c r="U217" s="228"/>
      <c r="V217" s="228"/>
      <c r="W217" s="228"/>
      <c r="AG217" s="86" t="s">
        <v>279</v>
      </c>
    </row>
    <row r="218" spans="1:34" s="86" customFormat="1" ht="10.199999999999999">
      <c r="A218" s="218" t="s">
        <v>269</v>
      </c>
      <c r="B218" s="219" t="s">
        <v>173</v>
      </c>
      <c r="C218" s="208" t="s">
        <v>174</v>
      </c>
      <c r="D218" s="195"/>
      <c r="E218" s="220"/>
      <c r="F218" s="221"/>
      <c r="G218" s="221">
        <f>SUMIF(AG219:AG225,"&lt;&gt;NOR",G219:G225)</f>
        <v>0</v>
      </c>
      <c r="H218" s="221"/>
      <c r="I218" s="221">
        <f>SUM(I219:I225)</f>
        <v>0</v>
      </c>
      <c r="J218" s="221"/>
      <c r="K218" s="221">
        <f>SUM(K219:K225)</f>
        <v>0</v>
      </c>
      <c r="L218" s="221"/>
      <c r="M218" s="221">
        <f>SUM(M219:M225)</f>
        <v>0</v>
      </c>
      <c r="N218" s="221"/>
      <c r="O218" s="221">
        <f>SUM(O219:O225)</f>
        <v>0.01</v>
      </c>
      <c r="P218" s="221"/>
      <c r="Q218" s="221">
        <f>SUM(Q219:Q225)</f>
        <v>37.799999999999997</v>
      </c>
      <c r="R218" s="196"/>
      <c r="S218" s="196"/>
      <c r="T218" s="197"/>
      <c r="U218" s="222"/>
      <c r="V218" s="222">
        <f>SUM(V219:V225)</f>
        <v>33.26</v>
      </c>
      <c r="W218" s="222"/>
      <c r="AG218" s="86" t="s">
        <v>270</v>
      </c>
    </row>
    <row r="219" spans="1:34" s="86" customFormat="1" ht="20.399999999999999" outlineLevel="1">
      <c r="A219" s="223">
        <v>55</v>
      </c>
      <c r="B219" s="224" t="s">
        <v>899</v>
      </c>
      <c r="C219" s="209" t="s">
        <v>900</v>
      </c>
      <c r="D219" s="198" t="s">
        <v>320</v>
      </c>
      <c r="E219" s="225">
        <v>1460</v>
      </c>
      <c r="F219" s="226"/>
      <c r="G219" s="227">
        <f>ROUND(E219*F219,2)</f>
        <v>0</v>
      </c>
      <c r="H219" s="226"/>
      <c r="I219" s="227">
        <f>ROUND(E219*H219,2)</f>
        <v>0</v>
      </c>
      <c r="J219" s="226"/>
      <c r="K219" s="227">
        <f>ROUND(E219*J219,2)</f>
        <v>0</v>
      </c>
      <c r="L219" s="227">
        <v>21</v>
      </c>
      <c r="M219" s="227">
        <f>G219*(1+L219/100)</f>
        <v>0</v>
      </c>
      <c r="N219" s="227">
        <v>1.0000000000000001E-5</v>
      </c>
      <c r="O219" s="227">
        <f>ROUND(E219*N219,2)</f>
        <v>0.01</v>
      </c>
      <c r="P219" s="227">
        <v>0</v>
      </c>
      <c r="Q219" s="227">
        <f>ROUND(E219*P219,2)</f>
        <v>0</v>
      </c>
      <c r="R219" s="199" t="s">
        <v>740</v>
      </c>
      <c r="S219" s="199" t="s">
        <v>274</v>
      </c>
      <c r="T219" s="200" t="s">
        <v>274</v>
      </c>
      <c r="U219" s="228">
        <v>1.6E-2</v>
      </c>
      <c r="V219" s="228">
        <f>ROUND(E219*U219,2)</f>
        <v>23.36</v>
      </c>
      <c r="W219" s="228"/>
      <c r="AG219" s="86" t="s">
        <v>322</v>
      </c>
    </row>
    <row r="220" spans="1:34" s="86" customFormat="1" ht="10.199999999999999" outlineLevel="1">
      <c r="A220" s="229"/>
      <c r="B220" s="230"/>
      <c r="C220" s="324" t="s">
        <v>901</v>
      </c>
      <c r="D220" s="325"/>
      <c r="E220" s="325"/>
      <c r="F220" s="325"/>
      <c r="G220" s="325"/>
      <c r="H220" s="228"/>
      <c r="I220" s="228"/>
      <c r="J220" s="228"/>
      <c r="K220" s="228"/>
      <c r="L220" s="228"/>
      <c r="M220" s="228"/>
      <c r="N220" s="228"/>
      <c r="O220" s="228"/>
      <c r="P220" s="228"/>
      <c r="Q220" s="228"/>
      <c r="R220" s="201"/>
      <c r="S220" s="201"/>
      <c r="T220" s="201"/>
      <c r="U220" s="228"/>
      <c r="V220" s="228"/>
      <c r="W220" s="228"/>
      <c r="AG220" s="86" t="s">
        <v>324</v>
      </c>
    </row>
    <row r="221" spans="1:34" s="86" customFormat="1" ht="10.199999999999999" outlineLevel="1">
      <c r="A221" s="229"/>
      <c r="B221" s="230"/>
      <c r="C221" s="212" t="s">
        <v>902</v>
      </c>
      <c r="D221" s="203"/>
      <c r="E221" s="235">
        <v>1460</v>
      </c>
      <c r="F221" s="228"/>
      <c r="G221" s="228"/>
      <c r="H221" s="228"/>
      <c r="I221" s="228"/>
      <c r="J221" s="228"/>
      <c r="K221" s="228"/>
      <c r="L221" s="228"/>
      <c r="M221" s="228"/>
      <c r="N221" s="228"/>
      <c r="O221" s="228"/>
      <c r="P221" s="228"/>
      <c r="Q221" s="228"/>
      <c r="R221" s="201"/>
      <c r="S221" s="201"/>
      <c r="T221" s="201"/>
      <c r="U221" s="228"/>
      <c r="V221" s="228"/>
      <c r="W221" s="228"/>
      <c r="AG221" s="86" t="s">
        <v>326</v>
      </c>
      <c r="AH221" s="86">
        <v>0</v>
      </c>
    </row>
    <row r="222" spans="1:34" s="86" customFormat="1" ht="10.199999999999999" outlineLevel="1">
      <c r="A222" s="229"/>
      <c r="B222" s="230"/>
      <c r="C222" s="320"/>
      <c r="D222" s="321"/>
      <c r="E222" s="321"/>
      <c r="F222" s="321"/>
      <c r="G222" s="321"/>
      <c r="H222" s="228"/>
      <c r="I222" s="228"/>
      <c r="J222" s="228"/>
      <c r="K222" s="228"/>
      <c r="L222" s="228"/>
      <c r="M222" s="228"/>
      <c r="N222" s="228"/>
      <c r="O222" s="228"/>
      <c r="P222" s="228"/>
      <c r="Q222" s="228"/>
      <c r="R222" s="201"/>
      <c r="S222" s="201"/>
      <c r="T222" s="201"/>
      <c r="U222" s="228"/>
      <c r="V222" s="228"/>
      <c r="W222" s="228"/>
      <c r="AG222" s="86" t="s">
        <v>279</v>
      </c>
    </row>
    <row r="223" spans="1:34" s="86" customFormat="1" ht="10.199999999999999" outlineLevel="1">
      <c r="A223" s="223">
        <v>56</v>
      </c>
      <c r="B223" s="224" t="s">
        <v>903</v>
      </c>
      <c r="C223" s="209" t="s">
        <v>904</v>
      </c>
      <c r="D223" s="198" t="s">
        <v>320</v>
      </c>
      <c r="E223" s="225">
        <v>150</v>
      </c>
      <c r="F223" s="226"/>
      <c r="G223" s="227">
        <f>ROUND(E223*F223,2)</f>
        <v>0</v>
      </c>
      <c r="H223" s="226"/>
      <c r="I223" s="227">
        <f>ROUND(E223*H223,2)</f>
        <v>0</v>
      </c>
      <c r="J223" s="226"/>
      <c r="K223" s="227">
        <f>ROUND(E223*J223,2)</f>
        <v>0</v>
      </c>
      <c r="L223" s="227">
        <v>21</v>
      </c>
      <c r="M223" s="227">
        <f>G223*(1+L223/100)</f>
        <v>0</v>
      </c>
      <c r="N223" s="227">
        <v>0</v>
      </c>
      <c r="O223" s="227">
        <f>ROUND(E223*N223,2)</f>
        <v>0</v>
      </c>
      <c r="P223" s="227">
        <v>0.252</v>
      </c>
      <c r="Q223" s="227">
        <f>ROUND(E223*P223,2)</f>
        <v>37.799999999999997</v>
      </c>
      <c r="R223" s="199" t="s">
        <v>740</v>
      </c>
      <c r="S223" s="199" t="s">
        <v>274</v>
      </c>
      <c r="T223" s="200" t="s">
        <v>274</v>
      </c>
      <c r="U223" s="228">
        <v>6.6000000000000003E-2</v>
      </c>
      <c r="V223" s="228">
        <f>ROUND(E223*U223,2)</f>
        <v>9.9</v>
      </c>
      <c r="W223" s="228"/>
      <c r="AG223" s="86" t="s">
        <v>322</v>
      </c>
    </row>
    <row r="224" spans="1:34" s="86" customFormat="1" ht="10.199999999999999" outlineLevel="1">
      <c r="A224" s="229"/>
      <c r="B224" s="230"/>
      <c r="C224" s="212" t="s">
        <v>905</v>
      </c>
      <c r="D224" s="203"/>
      <c r="E224" s="235">
        <v>150</v>
      </c>
      <c r="F224" s="228"/>
      <c r="G224" s="228"/>
      <c r="H224" s="228"/>
      <c r="I224" s="228"/>
      <c r="J224" s="228"/>
      <c r="K224" s="228"/>
      <c r="L224" s="228"/>
      <c r="M224" s="228"/>
      <c r="N224" s="228"/>
      <c r="O224" s="228"/>
      <c r="P224" s="228"/>
      <c r="Q224" s="228"/>
      <c r="R224" s="201"/>
      <c r="S224" s="201"/>
      <c r="T224" s="201"/>
      <c r="U224" s="228"/>
      <c r="V224" s="228"/>
      <c r="W224" s="228"/>
      <c r="AG224" s="86" t="s">
        <v>326</v>
      </c>
      <c r="AH224" s="86">
        <v>0</v>
      </c>
    </row>
    <row r="225" spans="1:53" s="86" customFormat="1" ht="10.199999999999999" outlineLevel="1">
      <c r="A225" s="229"/>
      <c r="B225" s="230"/>
      <c r="C225" s="320"/>
      <c r="D225" s="321"/>
      <c r="E225" s="321"/>
      <c r="F225" s="321"/>
      <c r="G225" s="321"/>
      <c r="H225" s="228"/>
      <c r="I225" s="228"/>
      <c r="J225" s="228"/>
      <c r="K225" s="228"/>
      <c r="L225" s="228"/>
      <c r="M225" s="228"/>
      <c r="N225" s="228"/>
      <c r="O225" s="228"/>
      <c r="P225" s="228"/>
      <c r="Q225" s="228"/>
      <c r="R225" s="201"/>
      <c r="S225" s="201"/>
      <c r="T225" s="201"/>
      <c r="U225" s="228"/>
      <c r="V225" s="228"/>
      <c r="W225" s="228"/>
      <c r="AG225" s="86" t="s">
        <v>279</v>
      </c>
    </row>
    <row r="226" spans="1:53" s="86" customFormat="1" ht="10.199999999999999">
      <c r="A226" s="218" t="s">
        <v>269</v>
      </c>
      <c r="B226" s="219" t="s">
        <v>179</v>
      </c>
      <c r="C226" s="208" t="s">
        <v>180</v>
      </c>
      <c r="D226" s="195"/>
      <c r="E226" s="220"/>
      <c r="F226" s="221"/>
      <c r="G226" s="221">
        <f>SUMIF(AG227:AG231,"&lt;&gt;NOR",G227:G231)</f>
        <v>0</v>
      </c>
      <c r="H226" s="221"/>
      <c r="I226" s="221">
        <f>SUM(I227:I231)</f>
        <v>0</v>
      </c>
      <c r="J226" s="221"/>
      <c r="K226" s="221">
        <f>SUM(K227:K231)</f>
        <v>0</v>
      </c>
      <c r="L226" s="221"/>
      <c r="M226" s="221">
        <f>SUM(M227:M231)</f>
        <v>0</v>
      </c>
      <c r="N226" s="221"/>
      <c r="O226" s="221">
        <f>SUM(O227:O231)</f>
        <v>0</v>
      </c>
      <c r="P226" s="221"/>
      <c r="Q226" s="221">
        <f>SUM(Q227:Q231)</f>
        <v>48.62</v>
      </c>
      <c r="R226" s="196"/>
      <c r="S226" s="196"/>
      <c r="T226" s="197"/>
      <c r="U226" s="222"/>
      <c r="V226" s="222">
        <f>SUM(V227:V231)</f>
        <v>269.47000000000003</v>
      </c>
      <c r="W226" s="222"/>
      <c r="AG226" s="86" t="s">
        <v>270</v>
      </c>
    </row>
    <row r="227" spans="1:53" s="86" customFormat="1" ht="10.199999999999999" outlineLevel="1">
      <c r="A227" s="223">
        <v>57</v>
      </c>
      <c r="B227" s="224" t="s">
        <v>471</v>
      </c>
      <c r="C227" s="209" t="s">
        <v>472</v>
      </c>
      <c r="D227" s="198" t="s">
        <v>334</v>
      </c>
      <c r="E227" s="225">
        <v>20.259039999999999</v>
      </c>
      <c r="F227" s="226"/>
      <c r="G227" s="227">
        <f>ROUND(E227*F227,2)</f>
        <v>0</v>
      </c>
      <c r="H227" s="226"/>
      <c r="I227" s="227">
        <f>ROUND(E227*H227,2)</f>
        <v>0</v>
      </c>
      <c r="J227" s="226"/>
      <c r="K227" s="227">
        <f>ROUND(E227*J227,2)</f>
        <v>0</v>
      </c>
      <c r="L227" s="227">
        <v>21</v>
      </c>
      <c r="M227" s="227">
        <f>G227*(1+L227/100)</f>
        <v>0</v>
      </c>
      <c r="N227" s="227">
        <v>0</v>
      </c>
      <c r="O227" s="227">
        <f>ROUND(E227*N227,2)</f>
        <v>0</v>
      </c>
      <c r="P227" s="227">
        <v>2.4</v>
      </c>
      <c r="Q227" s="227">
        <f>ROUND(E227*P227,2)</f>
        <v>48.62</v>
      </c>
      <c r="R227" s="199" t="s">
        <v>473</v>
      </c>
      <c r="S227" s="199" t="s">
        <v>274</v>
      </c>
      <c r="T227" s="200" t="s">
        <v>274</v>
      </c>
      <c r="U227" s="228">
        <v>13.301</v>
      </c>
      <c r="V227" s="228">
        <f>ROUND(E227*U227,2)</f>
        <v>269.47000000000003</v>
      </c>
      <c r="W227" s="228"/>
      <c r="AG227" s="86" t="s">
        <v>322</v>
      </c>
    </row>
    <row r="228" spans="1:53" s="86" customFormat="1" ht="10.199999999999999" outlineLevel="1">
      <c r="A228" s="229"/>
      <c r="B228" s="230"/>
      <c r="C228" s="324" t="s">
        <v>474</v>
      </c>
      <c r="D228" s="325"/>
      <c r="E228" s="325"/>
      <c r="F228" s="325"/>
      <c r="G228" s="325"/>
      <c r="H228" s="228"/>
      <c r="I228" s="228"/>
      <c r="J228" s="228"/>
      <c r="K228" s="228"/>
      <c r="L228" s="228"/>
      <c r="M228" s="228"/>
      <c r="N228" s="228"/>
      <c r="O228" s="228"/>
      <c r="P228" s="228"/>
      <c r="Q228" s="228"/>
      <c r="R228" s="201"/>
      <c r="S228" s="201"/>
      <c r="T228" s="201"/>
      <c r="U228" s="228"/>
      <c r="V228" s="228"/>
      <c r="W228" s="228"/>
      <c r="AG228" s="86" t="s">
        <v>324</v>
      </c>
    </row>
    <row r="229" spans="1:53" s="86" customFormat="1" ht="10.199999999999999" outlineLevel="1">
      <c r="A229" s="229"/>
      <c r="B229" s="230"/>
      <c r="C229" s="212" t="s">
        <v>906</v>
      </c>
      <c r="D229" s="203"/>
      <c r="E229" s="235">
        <v>5.8719999999999999</v>
      </c>
      <c r="F229" s="228"/>
      <c r="G229" s="228"/>
      <c r="H229" s="228"/>
      <c r="I229" s="228"/>
      <c r="J229" s="228"/>
      <c r="K229" s="228"/>
      <c r="L229" s="228"/>
      <c r="M229" s="228"/>
      <c r="N229" s="228"/>
      <c r="O229" s="228"/>
      <c r="P229" s="228"/>
      <c r="Q229" s="228"/>
      <c r="R229" s="201"/>
      <c r="S229" s="201"/>
      <c r="T229" s="201"/>
      <c r="U229" s="228"/>
      <c r="V229" s="228"/>
      <c r="W229" s="228"/>
      <c r="AG229" s="86" t="s">
        <v>326</v>
      </c>
      <c r="AH229" s="86">
        <v>0</v>
      </c>
    </row>
    <row r="230" spans="1:53" s="86" customFormat="1" ht="10.199999999999999" outlineLevel="1">
      <c r="A230" s="229"/>
      <c r="B230" s="230"/>
      <c r="C230" s="212" t="s">
        <v>907</v>
      </c>
      <c r="D230" s="203"/>
      <c r="E230" s="235">
        <v>14.387040000000001</v>
      </c>
      <c r="F230" s="228"/>
      <c r="G230" s="228"/>
      <c r="H230" s="228"/>
      <c r="I230" s="228"/>
      <c r="J230" s="228"/>
      <c r="K230" s="228"/>
      <c r="L230" s="228"/>
      <c r="M230" s="228"/>
      <c r="N230" s="228"/>
      <c r="O230" s="228"/>
      <c r="P230" s="228"/>
      <c r="Q230" s="228"/>
      <c r="R230" s="201"/>
      <c r="S230" s="201"/>
      <c r="T230" s="201"/>
      <c r="U230" s="228"/>
      <c r="V230" s="228"/>
      <c r="W230" s="228"/>
      <c r="AG230" s="86" t="s">
        <v>326</v>
      </c>
      <c r="AH230" s="86">
        <v>0</v>
      </c>
    </row>
    <row r="231" spans="1:53" s="86" customFormat="1" ht="10.199999999999999" outlineLevel="1">
      <c r="A231" s="229"/>
      <c r="B231" s="230"/>
      <c r="C231" s="320"/>
      <c r="D231" s="321"/>
      <c r="E231" s="321"/>
      <c r="F231" s="321"/>
      <c r="G231" s="321"/>
      <c r="H231" s="228"/>
      <c r="I231" s="228"/>
      <c r="J231" s="228"/>
      <c r="K231" s="228"/>
      <c r="L231" s="228"/>
      <c r="M231" s="228"/>
      <c r="N231" s="228"/>
      <c r="O231" s="228"/>
      <c r="P231" s="228"/>
      <c r="Q231" s="228"/>
      <c r="R231" s="201"/>
      <c r="S231" s="201"/>
      <c r="T231" s="201"/>
      <c r="U231" s="228"/>
      <c r="V231" s="228"/>
      <c r="W231" s="228"/>
      <c r="AG231" s="86" t="s">
        <v>279</v>
      </c>
    </row>
    <row r="232" spans="1:53" s="86" customFormat="1" ht="10.199999999999999">
      <c r="A232" s="218" t="s">
        <v>269</v>
      </c>
      <c r="B232" s="219" t="s">
        <v>181</v>
      </c>
      <c r="C232" s="208" t="s">
        <v>182</v>
      </c>
      <c r="D232" s="195"/>
      <c r="E232" s="220"/>
      <c r="F232" s="221"/>
      <c r="G232" s="221">
        <f>SUMIF(AG233:AG235,"&lt;&gt;NOR",G233:G235)</f>
        <v>0</v>
      </c>
      <c r="H232" s="221"/>
      <c r="I232" s="221">
        <f>SUM(I233:I235)</f>
        <v>0</v>
      </c>
      <c r="J232" s="221"/>
      <c r="K232" s="221">
        <f>SUM(K233:K235)</f>
        <v>0</v>
      </c>
      <c r="L232" s="221"/>
      <c r="M232" s="221">
        <f>SUM(M233:M235)</f>
        <v>0</v>
      </c>
      <c r="N232" s="221"/>
      <c r="O232" s="221">
        <f>SUM(O233:O235)</f>
        <v>0</v>
      </c>
      <c r="P232" s="221"/>
      <c r="Q232" s="221">
        <f>SUM(Q233:Q235)</f>
        <v>0</v>
      </c>
      <c r="R232" s="196"/>
      <c r="S232" s="196"/>
      <c r="T232" s="197"/>
      <c r="U232" s="222"/>
      <c r="V232" s="222">
        <f>SUM(V233:V235)</f>
        <v>10.27</v>
      </c>
      <c r="W232" s="222"/>
      <c r="AG232" s="86" t="s">
        <v>270</v>
      </c>
    </row>
    <row r="233" spans="1:53" s="86" customFormat="1" ht="20.399999999999999" outlineLevel="1">
      <c r="A233" s="223">
        <v>58</v>
      </c>
      <c r="B233" s="224" t="s">
        <v>908</v>
      </c>
      <c r="C233" s="209" t="s">
        <v>909</v>
      </c>
      <c r="D233" s="198" t="s">
        <v>320</v>
      </c>
      <c r="E233" s="225">
        <v>151</v>
      </c>
      <c r="F233" s="226"/>
      <c r="G233" s="227">
        <f>ROUND(E233*F233,2)</f>
        <v>0</v>
      </c>
      <c r="H233" s="226"/>
      <c r="I233" s="227">
        <f>ROUND(E233*H233,2)</f>
        <v>0</v>
      </c>
      <c r="J233" s="226"/>
      <c r="K233" s="227">
        <f>ROUND(E233*J233,2)</f>
        <v>0</v>
      </c>
      <c r="L233" s="227">
        <v>21</v>
      </c>
      <c r="M233" s="227">
        <f>G233*(1+L233/100)</f>
        <v>0</v>
      </c>
      <c r="N233" s="227">
        <v>0</v>
      </c>
      <c r="O233" s="227">
        <f>ROUND(E233*N233,2)</f>
        <v>0</v>
      </c>
      <c r="P233" s="227">
        <v>0</v>
      </c>
      <c r="Q233" s="227">
        <f>ROUND(E233*P233,2)</f>
        <v>0</v>
      </c>
      <c r="R233" s="199" t="s">
        <v>740</v>
      </c>
      <c r="S233" s="199" t="s">
        <v>274</v>
      </c>
      <c r="T233" s="200" t="s">
        <v>274</v>
      </c>
      <c r="U233" s="228">
        <v>6.8000000000000005E-2</v>
      </c>
      <c r="V233" s="228">
        <f>ROUND(E233*U233,2)</f>
        <v>10.27</v>
      </c>
      <c r="W233" s="228"/>
      <c r="AG233" s="86" t="s">
        <v>322</v>
      </c>
    </row>
    <row r="234" spans="1:53" s="86" customFormat="1" ht="10.199999999999999" outlineLevel="1">
      <c r="A234" s="229"/>
      <c r="B234" s="230"/>
      <c r="C234" s="324" t="s">
        <v>910</v>
      </c>
      <c r="D234" s="325"/>
      <c r="E234" s="325"/>
      <c r="F234" s="325"/>
      <c r="G234" s="325"/>
      <c r="H234" s="228"/>
      <c r="I234" s="228"/>
      <c r="J234" s="228"/>
      <c r="K234" s="228"/>
      <c r="L234" s="228"/>
      <c r="M234" s="228"/>
      <c r="N234" s="228"/>
      <c r="O234" s="228"/>
      <c r="P234" s="228"/>
      <c r="Q234" s="228"/>
      <c r="R234" s="201"/>
      <c r="S234" s="201"/>
      <c r="T234" s="201"/>
      <c r="U234" s="228"/>
      <c r="V234" s="228"/>
      <c r="W234" s="228"/>
      <c r="AG234" s="86" t="s">
        <v>324</v>
      </c>
      <c r="BA234" s="231" t="str">
        <f>C234</f>
        <v>krajníků, desek nebo panelů od spojovacího materiálu s odklizením a uložením očištěných hmot a spojovacího materiálu na skládku na vzdálenost do 10 m</v>
      </c>
    </row>
    <row r="235" spans="1:53" s="86" customFormat="1" ht="10.199999999999999" outlineLevel="1">
      <c r="A235" s="229"/>
      <c r="B235" s="230"/>
      <c r="C235" s="320"/>
      <c r="D235" s="321"/>
      <c r="E235" s="321"/>
      <c r="F235" s="321"/>
      <c r="G235" s="321"/>
      <c r="H235" s="228"/>
      <c r="I235" s="228"/>
      <c r="J235" s="228"/>
      <c r="K235" s="228"/>
      <c r="L235" s="228"/>
      <c r="M235" s="228"/>
      <c r="N235" s="228"/>
      <c r="O235" s="228"/>
      <c r="P235" s="228"/>
      <c r="Q235" s="228"/>
      <c r="R235" s="201"/>
      <c r="S235" s="201"/>
      <c r="T235" s="201"/>
      <c r="U235" s="228"/>
      <c r="V235" s="228"/>
      <c r="W235" s="228"/>
      <c r="AG235" s="86" t="s">
        <v>279</v>
      </c>
    </row>
    <row r="236" spans="1:53" s="86" customFormat="1" ht="10.199999999999999">
      <c r="A236" s="218" t="s">
        <v>269</v>
      </c>
      <c r="B236" s="219" t="s">
        <v>185</v>
      </c>
      <c r="C236" s="208" t="s">
        <v>186</v>
      </c>
      <c r="D236" s="195"/>
      <c r="E236" s="220"/>
      <c r="F236" s="221"/>
      <c r="G236" s="221">
        <f>SUMIF(AG237:AG239,"&lt;&gt;NOR",G237:G239)</f>
        <v>0</v>
      </c>
      <c r="H236" s="221"/>
      <c r="I236" s="221">
        <f>SUM(I237:I239)</f>
        <v>0</v>
      </c>
      <c r="J236" s="221"/>
      <c r="K236" s="221">
        <f>SUM(K237:K239)</f>
        <v>0</v>
      </c>
      <c r="L236" s="221"/>
      <c r="M236" s="221">
        <f>SUM(M237:M239)</f>
        <v>0</v>
      </c>
      <c r="N236" s="221"/>
      <c r="O236" s="221">
        <f>SUM(O237:O239)</f>
        <v>0</v>
      </c>
      <c r="P236" s="221"/>
      <c r="Q236" s="221">
        <f>SUM(Q237:Q239)</f>
        <v>0</v>
      </c>
      <c r="R236" s="196"/>
      <c r="S236" s="196"/>
      <c r="T236" s="197"/>
      <c r="U236" s="222"/>
      <c r="V236" s="222">
        <f>SUM(V237:V239)</f>
        <v>22.15</v>
      </c>
      <c r="W236" s="222"/>
      <c r="AG236" s="86" t="s">
        <v>270</v>
      </c>
    </row>
    <row r="237" spans="1:53" s="86" customFormat="1" ht="10.199999999999999" outlineLevel="1">
      <c r="A237" s="223">
        <v>59</v>
      </c>
      <c r="B237" s="224" t="s">
        <v>911</v>
      </c>
      <c r="C237" s="209" t="s">
        <v>912</v>
      </c>
      <c r="D237" s="198" t="s">
        <v>358</v>
      </c>
      <c r="E237" s="225">
        <v>1384.32718</v>
      </c>
      <c r="F237" s="226"/>
      <c r="G237" s="227">
        <f>ROUND(E237*F237,2)</f>
        <v>0</v>
      </c>
      <c r="H237" s="226"/>
      <c r="I237" s="227">
        <f>ROUND(E237*H237,2)</f>
        <v>0</v>
      </c>
      <c r="J237" s="226"/>
      <c r="K237" s="227">
        <f>ROUND(E237*J237,2)</f>
        <v>0</v>
      </c>
      <c r="L237" s="227">
        <v>21</v>
      </c>
      <c r="M237" s="227">
        <f>G237*(1+L237/100)</f>
        <v>0</v>
      </c>
      <c r="N237" s="227">
        <v>0</v>
      </c>
      <c r="O237" s="227">
        <f>ROUND(E237*N237,2)</f>
        <v>0</v>
      </c>
      <c r="P237" s="227">
        <v>0</v>
      </c>
      <c r="Q237" s="227">
        <f>ROUND(E237*P237,2)</f>
        <v>0</v>
      </c>
      <c r="R237" s="199" t="s">
        <v>740</v>
      </c>
      <c r="S237" s="199" t="s">
        <v>274</v>
      </c>
      <c r="T237" s="200" t="s">
        <v>274</v>
      </c>
      <c r="U237" s="228">
        <v>1.6E-2</v>
      </c>
      <c r="V237" s="228">
        <f>ROUND(E237*U237,2)</f>
        <v>22.15</v>
      </c>
      <c r="W237" s="228"/>
      <c r="AG237" s="86" t="s">
        <v>525</v>
      </c>
    </row>
    <row r="238" spans="1:53" s="86" customFormat="1" ht="10.199999999999999" outlineLevel="1">
      <c r="A238" s="229"/>
      <c r="B238" s="230"/>
      <c r="C238" s="324" t="s">
        <v>913</v>
      </c>
      <c r="D238" s="325"/>
      <c r="E238" s="325"/>
      <c r="F238" s="325"/>
      <c r="G238" s="325"/>
      <c r="H238" s="228"/>
      <c r="I238" s="228"/>
      <c r="J238" s="228"/>
      <c r="K238" s="228"/>
      <c r="L238" s="228"/>
      <c r="M238" s="228"/>
      <c r="N238" s="228"/>
      <c r="O238" s="228"/>
      <c r="P238" s="228"/>
      <c r="Q238" s="228"/>
      <c r="R238" s="201"/>
      <c r="S238" s="201"/>
      <c r="T238" s="201"/>
      <c r="U238" s="228"/>
      <c r="V238" s="228"/>
      <c r="W238" s="228"/>
      <c r="AG238" s="86" t="s">
        <v>324</v>
      </c>
    </row>
    <row r="239" spans="1:53" s="86" customFormat="1" ht="10.199999999999999" outlineLevel="1">
      <c r="A239" s="229"/>
      <c r="B239" s="230"/>
      <c r="C239" s="320"/>
      <c r="D239" s="321"/>
      <c r="E239" s="321"/>
      <c r="F239" s="321"/>
      <c r="G239" s="321"/>
      <c r="H239" s="228"/>
      <c r="I239" s="228"/>
      <c r="J239" s="228"/>
      <c r="K239" s="228"/>
      <c r="L239" s="228"/>
      <c r="M239" s="228"/>
      <c r="N239" s="228"/>
      <c r="O239" s="228"/>
      <c r="P239" s="228"/>
      <c r="Q239" s="228"/>
      <c r="R239" s="201"/>
      <c r="S239" s="201"/>
      <c r="T239" s="201"/>
      <c r="U239" s="228"/>
      <c r="V239" s="228"/>
      <c r="W239" s="228"/>
      <c r="AG239" s="86" t="s">
        <v>279</v>
      </c>
    </row>
    <row r="240" spans="1:53" s="86" customFormat="1" ht="10.199999999999999">
      <c r="A240" s="218" t="s">
        <v>269</v>
      </c>
      <c r="B240" s="219" t="s">
        <v>187</v>
      </c>
      <c r="C240" s="208" t="s">
        <v>188</v>
      </c>
      <c r="D240" s="195"/>
      <c r="E240" s="220"/>
      <c r="F240" s="221"/>
      <c r="G240" s="221">
        <f>SUMIF(AG241:AG264,"&lt;&gt;NOR",G241:G264)</f>
        <v>0</v>
      </c>
      <c r="H240" s="221"/>
      <c r="I240" s="221">
        <f>SUM(I241:I264)</f>
        <v>0</v>
      </c>
      <c r="J240" s="221"/>
      <c r="K240" s="221">
        <f>SUM(K241:K264)</f>
        <v>0</v>
      </c>
      <c r="L240" s="221"/>
      <c r="M240" s="221">
        <f>SUM(M241:M264)</f>
        <v>0</v>
      </c>
      <c r="N240" s="221"/>
      <c r="O240" s="221">
        <f>SUM(O241:O264)</f>
        <v>0</v>
      </c>
      <c r="P240" s="221"/>
      <c r="Q240" s="221">
        <f>SUM(Q241:Q264)</f>
        <v>0</v>
      </c>
      <c r="R240" s="196"/>
      <c r="S240" s="196"/>
      <c r="T240" s="197"/>
      <c r="U240" s="222"/>
      <c r="V240" s="222">
        <f>SUM(V241:V264)</f>
        <v>361.23</v>
      </c>
      <c r="W240" s="222"/>
      <c r="AG240" s="86" t="s">
        <v>270</v>
      </c>
    </row>
    <row r="241" spans="1:33" s="86" customFormat="1" ht="20.399999999999999" outlineLevel="1">
      <c r="A241" s="223">
        <v>60</v>
      </c>
      <c r="B241" s="224" t="s">
        <v>914</v>
      </c>
      <c r="C241" s="209" t="s">
        <v>915</v>
      </c>
      <c r="D241" s="198" t="s">
        <v>358</v>
      </c>
      <c r="E241" s="225">
        <v>66.445499999999996</v>
      </c>
      <c r="F241" s="226"/>
      <c r="G241" s="227">
        <f>ROUND(E241*F241,2)</f>
        <v>0</v>
      </c>
      <c r="H241" s="226"/>
      <c r="I241" s="227">
        <f>ROUND(E241*H241,2)</f>
        <v>0</v>
      </c>
      <c r="J241" s="226"/>
      <c r="K241" s="227">
        <f>ROUND(E241*J241,2)</f>
        <v>0</v>
      </c>
      <c r="L241" s="227">
        <v>21</v>
      </c>
      <c r="M241" s="227">
        <f>G241*(1+L241/100)</f>
        <v>0</v>
      </c>
      <c r="N241" s="227">
        <v>0</v>
      </c>
      <c r="O241" s="227">
        <f>ROUND(E241*N241,2)</f>
        <v>0</v>
      </c>
      <c r="P241" s="227">
        <v>0</v>
      </c>
      <c r="Q241" s="227">
        <f>ROUND(E241*P241,2)</f>
        <v>0</v>
      </c>
      <c r="R241" s="199" t="s">
        <v>740</v>
      </c>
      <c r="S241" s="199" t="s">
        <v>274</v>
      </c>
      <c r="T241" s="200" t="s">
        <v>274</v>
      </c>
      <c r="U241" s="228">
        <v>0.68799999999999994</v>
      </c>
      <c r="V241" s="228">
        <f>ROUND(E241*U241,2)</f>
        <v>45.71</v>
      </c>
      <c r="W241" s="228"/>
      <c r="AG241" s="86" t="s">
        <v>530</v>
      </c>
    </row>
    <row r="242" spans="1:33" s="86" customFormat="1" ht="10.199999999999999" outlineLevel="1">
      <c r="A242" s="229"/>
      <c r="B242" s="230"/>
      <c r="C242" s="326"/>
      <c r="D242" s="327"/>
      <c r="E242" s="327"/>
      <c r="F242" s="327"/>
      <c r="G242" s="327"/>
      <c r="H242" s="228"/>
      <c r="I242" s="228"/>
      <c r="J242" s="228"/>
      <c r="K242" s="228"/>
      <c r="L242" s="228"/>
      <c r="M242" s="228"/>
      <c r="N242" s="228"/>
      <c r="O242" s="228"/>
      <c r="P242" s="228"/>
      <c r="Q242" s="228"/>
      <c r="R242" s="201"/>
      <c r="S242" s="201"/>
      <c r="T242" s="201"/>
      <c r="U242" s="228"/>
      <c r="V242" s="228"/>
      <c r="W242" s="228"/>
      <c r="AG242" s="86" t="s">
        <v>279</v>
      </c>
    </row>
    <row r="243" spans="1:33" s="86" customFormat="1" ht="20.399999999999999" outlineLevel="1">
      <c r="A243" s="223">
        <v>61</v>
      </c>
      <c r="B243" s="224" t="s">
        <v>916</v>
      </c>
      <c r="C243" s="209" t="s">
        <v>917</v>
      </c>
      <c r="D243" s="198" t="s">
        <v>358</v>
      </c>
      <c r="E243" s="225">
        <v>132.89100999999999</v>
      </c>
      <c r="F243" s="226"/>
      <c r="G243" s="227">
        <f>ROUND(E243*F243,2)</f>
        <v>0</v>
      </c>
      <c r="H243" s="226"/>
      <c r="I243" s="227">
        <f>ROUND(E243*H243,2)</f>
        <v>0</v>
      </c>
      <c r="J243" s="226"/>
      <c r="K243" s="227">
        <f>ROUND(E243*J243,2)</f>
        <v>0</v>
      </c>
      <c r="L243" s="227">
        <v>21</v>
      </c>
      <c r="M243" s="227">
        <f>G243*(1+L243/100)</f>
        <v>0</v>
      </c>
      <c r="N243" s="227">
        <v>0</v>
      </c>
      <c r="O243" s="227">
        <f>ROUND(E243*N243,2)</f>
        <v>0</v>
      </c>
      <c r="P243" s="227">
        <v>0</v>
      </c>
      <c r="Q243" s="227">
        <f>ROUND(E243*P243,2)</f>
        <v>0</v>
      </c>
      <c r="R243" s="199" t="s">
        <v>740</v>
      </c>
      <c r="S243" s="199" t="s">
        <v>274</v>
      </c>
      <c r="T243" s="200" t="s">
        <v>274</v>
      </c>
      <c r="U243" s="228">
        <v>0</v>
      </c>
      <c r="V243" s="228">
        <f>ROUND(E243*U243,2)</f>
        <v>0</v>
      </c>
      <c r="W243" s="228"/>
      <c r="AG243" s="86" t="s">
        <v>530</v>
      </c>
    </row>
    <row r="244" spans="1:33" s="86" customFormat="1" ht="10.199999999999999" outlineLevel="1">
      <c r="A244" s="229"/>
      <c r="B244" s="230"/>
      <c r="C244" s="326"/>
      <c r="D244" s="327"/>
      <c r="E244" s="327"/>
      <c r="F244" s="327"/>
      <c r="G244" s="327"/>
      <c r="H244" s="228"/>
      <c r="I244" s="228"/>
      <c r="J244" s="228"/>
      <c r="K244" s="228"/>
      <c r="L244" s="228"/>
      <c r="M244" s="228"/>
      <c r="N244" s="228"/>
      <c r="O244" s="228"/>
      <c r="P244" s="228"/>
      <c r="Q244" s="228"/>
      <c r="R244" s="201"/>
      <c r="S244" s="201"/>
      <c r="T244" s="201"/>
      <c r="U244" s="228"/>
      <c r="V244" s="228"/>
      <c r="W244" s="228"/>
      <c r="AG244" s="86" t="s">
        <v>279</v>
      </c>
    </row>
    <row r="245" spans="1:33" s="86" customFormat="1" ht="20.399999999999999" outlineLevel="1">
      <c r="A245" s="223">
        <v>62</v>
      </c>
      <c r="B245" s="224" t="s">
        <v>918</v>
      </c>
      <c r="C245" s="209" t="s">
        <v>919</v>
      </c>
      <c r="D245" s="198" t="s">
        <v>358</v>
      </c>
      <c r="E245" s="225">
        <v>66.445499999999996</v>
      </c>
      <c r="F245" s="226"/>
      <c r="G245" s="227">
        <f>ROUND(E245*F245,2)</f>
        <v>0</v>
      </c>
      <c r="H245" s="226"/>
      <c r="I245" s="227">
        <f>ROUND(E245*H245,2)</f>
        <v>0</v>
      </c>
      <c r="J245" s="226"/>
      <c r="K245" s="227">
        <f>ROUND(E245*J245,2)</f>
        <v>0</v>
      </c>
      <c r="L245" s="227">
        <v>21</v>
      </c>
      <c r="M245" s="227">
        <f>G245*(1+L245/100)</f>
        <v>0</v>
      </c>
      <c r="N245" s="227">
        <v>0</v>
      </c>
      <c r="O245" s="227">
        <f>ROUND(E245*N245,2)</f>
        <v>0</v>
      </c>
      <c r="P245" s="227">
        <v>0</v>
      </c>
      <c r="Q245" s="227">
        <f>ROUND(E245*P245,2)</f>
        <v>0</v>
      </c>
      <c r="R245" s="199" t="s">
        <v>740</v>
      </c>
      <c r="S245" s="199" t="s">
        <v>274</v>
      </c>
      <c r="T245" s="200" t="s">
        <v>274</v>
      </c>
      <c r="U245" s="228">
        <v>0.68799999999999994</v>
      </c>
      <c r="V245" s="228">
        <f>ROUND(E245*U245,2)</f>
        <v>45.71</v>
      </c>
      <c r="W245" s="228"/>
      <c r="AG245" s="86" t="s">
        <v>530</v>
      </c>
    </row>
    <row r="246" spans="1:33" s="86" customFormat="1" ht="10.199999999999999" outlineLevel="1">
      <c r="A246" s="229"/>
      <c r="B246" s="230"/>
      <c r="C246" s="324" t="s">
        <v>920</v>
      </c>
      <c r="D246" s="325"/>
      <c r="E246" s="325"/>
      <c r="F246" s="325"/>
      <c r="G246" s="325"/>
      <c r="H246" s="228"/>
      <c r="I246" s="228"/>
      <c r="J246" s="228"/>
      <c r="K246" s="228"/>
      <c r="L246" s="228"/>
      <c r="M246" s="228"/>
      <c r="N246" s="228"/>
      <c r="O246" s="228"/>
      <c r="P246" s="228"/>
      <c r="Q246" s="228"/>
      <c r="R246" s="201"/>
      <c r="S246" s="201"/>
      <c r="T246" s="201"/>
      <c r="U246" s="228"/>
      <c r="V246" s="228"/>
      <c r="W246" s="228"/>
      <c r="AG246" s="86" t="s">
        <v>324</v>
      </c>
    </row>
    <row r="247" spans="1:33" s="86" customFormat="1" ht="10.199999999999999" outlineLevel="1">
      <c r="A247" s="229"/>
      <c r="B247" s="230"/>
      <c r="C247" s="320"/>
      <c r="D247" s="321"/>
      <c r="E247" s="321"/>
      <c r="F247" s="321"/>
      <c r="G247" s="321"/>
      <c r="H247" s="228"/>
      <c r="I247" s="228"/>
      <c r="J247" s="228"/>
      <c r="K247" s="228"/>
      <c r="L247" s="228"/>
      <c r="M247" s="228"/>
      <c r="N247" s="228"/>
      <c r="O247" s="228"/>
      <c r="P247" s="228"/>
      <c r="Q247" s="228"/>
      <c r="R247" s="201"/>
      <c r="S247" s="201"/>
      <c r="T247" s="201"/>
      <c r="U247" s="228"/>
      <c r="V247" s="228"/>
      <c r="W247" s="228"/>
      <c r="AG247" s="86" t="s">
        <v>279</v>
      </c>
    </row>
    <row r="248" spans="1:33" s="86" customFormat="1" ht="20.399999999999999" outlineLevel="1">
      <c r="A248" s="223">
        <v>63</v>
      </c>
      <c r="B248" s="224" t="s">
        <v>509</v>
      </c>
      <c r="C248" s="209" t="s">
        <v>510</v>
      </c>
      <c r="D248" s="198" t="s">
        <v>358</v>
      </c>
      <c r="E248" s="225">
        <v>452.80437999999998</v>
      </c>
      <c r="F248" s="226"/>
      <c r="G248" s="227">
        <f>ROUND(E248*F248,2)</f>
        <v>0</v>
      </c>
      <c r="H248" s="226"/>
      <c r="I248" s="227">
        <f>ROUND(E248*H248,2)</f>
        <v>0</v>
      </c>
      <c r="J248" s="226"/>
      <c r="K248" s="227">
        <f>ROUND(E248*J248,2)</f>
        <v>0</v>
      </c>
      <c r="L248" s="227">
        <v>21</v>
      </c>
      <c r="M248" s="227">
        <f>G248*(1+L248/100)</f>
        <v>0</v>
      </c>
      <c r="N248" s="227">
        <v>0</v>
      </c>
      <c r="O248" s="227">
        <f>ROUND(E248*N248,2)</f>
        <v>0</v>
      </c>
      <c r="P248" s="227">
        <v>0</v>
      </c>
      <c r="Q248" s="227">
        <f>ROUND(E248*P248,2)</f>
        <v>0</v>
      </c>
      <c r="R248" s="199" t="s">
        <v>473</v>
      </c>
      <c r="S248" s="199" t="s">
        <v>274</v>
      </c>
      <c r="T248" s="200" t="s">
        <v>274</v>
      </c>
      <c r="U248" s="228">
        <v>0.49</v>
      </c>
      <c r="V248" s="228">
        <f>ROUND(E248*U248,2)</f>
        <v>221.87</v>
      </c>
      <c r="W248" s="228"/>
      <c r="AG248" s="86" t="s">
        <v>530</v>
      </c>
    </row>
    <row r="249" spans="1:33" s="86" customFormat="1" ht="10.199999999999999" outlineLevel="1">
      <c r="A249" s="229"/>
      <c r="B249" s="230"/>
      <c r="C249" s="308" t="s">
        <v>511</v>
      </c>
      <c r="D249" s="309"/>
      <c r="E249" s="309"/>
      <c r="F249" s="309"/>
      <c r="G249" s="309"/>
      <c r="H249" s="228"/>
      <c r="I249" s="228"/>
      <c r="J249" s="228"/>
      <c r="K249" s="228"/>
      <c r="L249" s="228"/>
      <c r="M249" s="228"/>
      <c r="N249" s="228"/>
      <c r="O249" s="228"/>
      <c r="P249" s="228"/>
      <c r="Q249" s="228"/>
      <c r="R249" s="201"/>
      <c r="S249" s="201"/>
      <c r="T249" s="201"/>
      <c r="U249" s="228"/>
      <c r="V249" s="228"/>
      <c r="W249" s="228"/>
      <c r="AG249" s="86" t="s">
        <v>278</v>
      </c>
    </row>
    <row r="250" spans="1:33" s="86" customFormat="1" ht="10.199999999999999" outlineLevel="1">
      <c r="A250" s="229"/>
      <c r="B250" s="230"/>
      <c r="C250" s="320"/>
      <c r="D250" s="321"/>
      <c r="E250" s="321"/>
      <c r="F250" s="321"/>
      <c r="G250" s="321"/>
      <c r="H250" s="228"/>
      <c r="I250" s="228"/>
      <c r="J250" s="228"/>
      <c r="K250" s="228"/>
      <c r="L250" s="228"/>
      <c r="M250" s="228"/>
      <c r="N250" s="228"/>
      <c r="O250" s="228"/>
      <c r="P250" s="228"/>
      <c r="Q250" s="228"/>
      <c r="R250" s="201"/>
      <c r="S250" s="201"/>
      <c r="T250" s="201"/>
      <c r="U250" s="228"/>
      <c r="V250" s="228"/>
      <c r="W250" s="228"/>
      <c r="AG250" s="86" t="s">
        <v>279</v>
      </c>
    </row>
    <row r="251" spans="1:33" s="86" customFormat="1" ht="10.199999999999999" outlineLevel="1">
      <c r="A251" s="223">
        <v>64</v>
      </c>
      <c r="B251" s="224" t="s">
        <v>512</v>
      </c>
      <c r="C251" s="209" t="s">
        <v>513</v>
      </c>
      <c r="D251" s="198" t="s">
        <v>358</v>
      </c>
      <c r="E251" s="225">
        <v>6337.79727</v>
      </c>
      <c r="F251" s="226"/>
      <c r="G251" s="227">
        <f>ROUND(E251*F251,2)</f>
        <v>0</v>
      </c>
      <c r="H251" s="226"/>
      <c r="I251" s="227">
        <f>ROUND(E251*H251,2)</f>
        <v>0</v>
      </c>
      <c r="J251" s="226"/>
      <c r="K251" s="227">
        <f>ROUND(E251*J251,2)</f>
        <v>0</v>
      </c>
      <c r="L251" s="227">
        <v>21</v>
      </c>
      <c r="M251" s="227">
        <f>G251*(1+L251/100)</f>
        <v>0</v>
      </c>
      <c r="N251" s="227">
        <v>0</v>
      </c>
      <c r="O251" s="227">
        <f>ROUND(E251*N251,2)</f>
        <v>0</v>
      </c>
      <c r="P251" s="227">
        <v>0</v>
      </c>
      <c r="Q251" s="227">
        <f>ROUND(E251*P251,2)</f>
        <v>0</v>
      </c>
      <c r="R251" s="199" t="s">
        <v>473</v>
      </c>
      <c r="S251" s="199" t="s">
        <v>274</v>
      </c>
      <c r="T251" s="200" t="s">
        <v>274</v>
      </c>
      <c r="U251" s="228">
        <v>0</v>
      </c>
      <c r="V251" s="228">
        <f>ROUND(E251*U251,2)</f>
        <v>0</v>
      </c>
      <c r="W251" s="228"/>
      <c r="AG251" s="86" t="s">
        <v>530</v>
      </c>
    </row>
    <row r="252" spans="1:33" s="86" customFormat="1" ht="10.199999999999999" outlineLevel="1">
      <c r="A252" s="229"/>
      <c r="B252" s="230"/>
      <c r="C252" s="326"/>
      <c r="D252" s="327"/>
      <c r="E252" s="327"/>
      <c r="F252" s="327"/>
      <c r="G252" s="327"/>
      <c r="H252" s="228"/>
      <c r="I252" s="228"/>
      <c r="J252" s="228"/>
      <c r="K252" s="228"/>
      <c r="L252" s="228"/>
      <c r="M252" s="228"/>
      <c r="N252" s="228"/>
      <c r="O252" s="228"/>
      <c r="P252" s="228"/>
      <c r="Q252" s="228"/>
      <c r="R252" s="201"/>
      <c r="S252" s="201"/>
      <c r="T252" s="201"/>
      <c r="U252" s="228"/>
      <c r="V252" s="228"/>
      <c r="W252" s="228"/>
      <c r="AG252" s="86" t="s">
        <v>279</v>
      </c>
    </row>
    <row r="253" spans="1:33" s="86" customFormat="1" ht="10.199999999999999" outlineLevel="1">
      <c r="A253" s="223">
        <v>65</v>
      </c>
      <c r="B253" s="224" t="s">
        <v>729</v>
      </c>
      <c r="C253" s="209" t="s">
        <v>921</v>
      </c>
      <c r="D253" s="198" t="s">
        <v>358</v>
      </c>
      <c r="E253" s="225">
        <v>400.25641000000002</v>
      </c>
      <c r="F253" s="226"/>
      <c r="G253" s="227">
        <f>ROUND(E253*F253,2)</f>
        <v>0</v>
      </c>
      <c r="H253" s="226"/>
      <c r="I253" s="227">
        <f>ROUND(E253*H253,2)</f>
        <v>0</v>
      </c>
      <c r="J253" s="226"/>
      <c r="K253" s="227">
        <f>ROUND(E253*J253,2)</f>
        <v>0</v>
      </c>
      <c r="L253" s="227">
        <v>21</v>
      </c>
      <c r="M253" s="227">
        <f>G253*(1+L253/100)</f>
        <v>0</v>
      </c>
      <c r="N253" s="227">
        <v>0</v>
      </c>
      <c r="O253" s="227">
        <f>ROUND(E253*N253,2)</f>
        <v>0</v>
      </c>
      <c r="P253" s="227">
        <v>0</v>
      </c>
      <c r="Q253" s="227">
        <f>ROUND(E253*P253,2)</f>
        <v>0</v>
      </c>
      <c r="R253" s="199" t="s">
        <v>473</v>
      </c>
      <c r="S253" s="199" t="s">
        <v>274</v>
      </c>
      <c r="T253" s="200" t="s">
        <v>274</v>
      </c>
      <c r="U253" s="228">
        <v>0</v>
      </c>
      <c r="V253" s="228">
        <f>ROUND(E253*U253,2)</f>
        <v>0</v>
      </c>
      <c r="W253" s="228"/>
      <c r="AG253" s="86" t="s">
        <v>530</v>
      </c>
    </row>
    <row r="254" spans="1:33" s="86" customFormat="1" ht="10.199999999999999" outlineLevel="1">
      <c r="A254" s="229"/>
      <c r="B254" s="230"/>
      <c r="C254" s="326"/>
      <c r="D254" s="327"/>
      <c r="E254" s="327"/>
      <c r="F254" s="327"/>
      <c r="G254" s="327"/>
      <c r="H254" s="228"/>
      <c r="I254" s="228"/>
      <c r="J254" s="228"/>
      <c r="K254" s="228"/>
      <c r="L254" s="228"/>
      <c r="M254" s="228"/>
      <c r="N254" s="228"/>
      <c r="O254" s="228"/>
      <c r="P254" s="228"/>
      <c r="Q254" s="228"/>
      <c r="R254" s="201"/>
      <c r="S254" s="201"/>
      <c r="T254" s="201"/>
      <c r="U254" s="228"/>
      <c r="V254" s="228"/>
      <c r="W254" s="228"/>
      <c r="AG254" s="86" t="s">
        <v>279</v>
      </c>
    </row>
    <row r="255" spans="1:33" s="86" customFormat="1" ht="10.199999999999999" outlineLevel="1">
      <c r="A255" s="223">
        <v>66</v>
      </c>
      <c r="B255" s="224" t="s">
        <v>514</v>
      </c>
      <c r="C255" s="209" t="s">
        <v>515</v>
      </c>
      <c r="D255" s="198" t="s">
        <v>358</v>
      </c>
      <c r="E255" s="225">
        <v>66.445499999999996</v>
      </c>
      <c r="F255" s="226"/>
      <c r="G255" s="227">
        <f>ROUND(E255*F255,2)</f>
        <v>0</v>
      </c>
      <c r="H255" s="226"/>
      <c r="I255" s="227">
        <f>ROUND(E255*H255,2)</f>
        <v>0</v>
      </c>
      <c r="J255" s="226"/>
      <c r="K255" s="227">
        <f>ROUND(E255*J255,2)</f>
        <v>0</v>
      </c>
      <c r="L255" s="227">
        <v>21</v>
      </c>
      <c r="M255" s="227">
        <f>G255*(1+L255/100)</f>
        <v>0</v>
      </c>
      <c r="N255" s="227">
        <v>0</v>
      </c>
      <c r="O255" s="227">
        <f>ROUND(E255*N255,2)</f>
        <v>0</v>
      </c>
      <c r="P255" s="227">
        <v>0</v>
      </c>
      <c r="Q255" s="227">
        <f>ROUND(E255*P255,2)</f>
        <v>0</v>
      </c>
      <c r="R255" s="199" t="s">
        <v>473</v>
      </c>
      <c r="S255" s="199" t="s">
        <v>274</v>
      </c>
      <c r="T255" s="200" t="s">
        <v>274</v>
      </c>
      <c r="U255" s="228">
        <v>0</v>
      </c>
      <c r="V255" s="228">
        <f>ROUND(E255*U255,2)</f>
        <v>0</v>
      </c>
      <c r="W255" s="228"/>
      <c r="AG255" s="86" t="s">
        <v>530</v>
      </c>
    </row>
    <row r="256" spans="1:33" s="86" customFormat="1" ht="10.199999999999999" outlineLevel="1">
      <c r="A256" s="229"/>
      <c r="B256" s="230"/>
      <c r="C256" s="326"/>
      <c r="D256" s="327"/>
      <c r="E256" s="327"/>
      <c r="F256" s="327"/>
      <c r="G256" s="327"/>
      <c r="H256" s="228"/>
      <c r="I256" s="228"/>
      <c r="J256" s="228"/>
      <c r="K256" s="228"/>
      <c r="L256" s="228"/>
      <c r="M256" s="228"/>
      <c r="N256" s="228"/>
      <c r="O256" s="228"/>
      <c r="P256" s="228"/>
      <c r="Q256" s="228"/>
      <c r="R256" s="201"/>
      <c r="S256" s="201"/>
      <c r="T256" s="201"/>
      <c r="U256" s="228"/>
      <c r="V256" s="228"/>
      <c r="W256" s="228"/>
      <c r="AG256" s="86" t="s">
        <v>279</v>
      </c>
    </row>
    <row r="257" spans="1:34" s="86" customFormat="1" ht="10.199999999999999" outlineLevel="1">
      <c r="A257" s="223">
        <v>67</v>
      </c>
      <c r="B257" s="224" t="s">
        <v>922</v>
      </c>
      <c r="C257" s="209" t="s">
        <v>923</v>
      </c>
      <c r="D257" s="198" t="s">
        <v>358</v>
      </c>
      <c r="E257" s="225">
        <v>52.438940000000002</v>
      </c>
      <c r="F257" s="226"/>
      <c r="G257" s="227">
        <f>ROUND(E257*F257,2)</f>
        <v>0</v>
      </c>
      <c r="H257" s="226"/>
      <c r="I257" s="227">
        <f>ROUND(E257*H257,2)</f>
        <v>0</v>
      </c>
      <c r="J257" s="226"/>
      <c r="K257" s="227">
        <f>ROUND(E257*J257,2)</f>
        <v>0</v>
      </c>
      <c r="L257" s="227">
        <v>21</v>
      </c>
      <c r="M257" s="227">
        <f>G257*(1+L257/100)</f>
        <v>0</v>
      </c>
      <c r="N257" s="227">
        <v>0</v>
      </c>
      <c r="O257" s="227">
        <f>ROUND(E257*N257,2)</f>
        <v>0</v>
      </c>
      <c r="P257" s="227">
        <v>0</v>
      </c>
      <c r="Q257" s="227">
        <f>ROUND(E257*P257,2)</f>
        <v>0</v>
      </c>
      <c r="R257" s="199" t="s">
        <v>473</v>
      </c>
      <c r="S257" s="199" t="s">
        <v>274</v>
      </c>
      <c r="T257" s="200" t="s">
        <v>274</v>
      </c>
      <c r="U257" s="228">
        <v>0</v>
      </c>
      <c r="V257" s="228">
        <f>ROUND(E257*U257,2)</f>
        <v>0</v>
      </c>
      <c r="W257" s="228"/>
      <c r="AG257" s="86" t="s">
        <v>530</v>
      </c>
    </row>
    <row r="258" spans="1:34" s="86" customFormat="1" ht="10.199999999999999" outlineLevel="1">
      <c r="A258" s="229"/>
      <c r="B258" s="230"/>
      <c r="C258" s="326"/>
      <c r="D258" s="327"/>
      <c r="E258" s="327"/>
      <c r="F258" s="327"/>
      <c r="G258" s="327"/>
      <c r="H258" s="228"/>
      <c r="I258" s="228"/>
      <c r="J258" s="228"/>
      <c r="K258" s="228"/>
      <c r="L258" s="228"/>
      <c r="M258" s="228"/>
      <c r="N258" s="228"/>
      <c r="O258" s="228"/>
      <c r="P258" s="228"/>
      <c r="Q258" s="228"/>
      <c r="R258" s="201"/>
      <c r="S258" s="201"/>
      <c r="T258" s="201"/>
      <c r="U258" s="228"/>
      <c r="V258" s="228"/>
      <c r="W258" s="228"/>
      <c r="AG258" s="86" t="s">
        <v>279</v>
      </c>
    </row>
    <row r="259" spans="1:34" s="86" customFormat="1" ht="10.199999999999999" outlineLevel="1">
      <c r="A259" s="223">
        <v>68</v>
      </c>
      <c r="B259" s="224" t="s">
        <v>516</v>
      </c>
      <c r="C259" s="209" t="s">
        <v>517</v>
      </c>
      <c r="D259" s="198" t="s">
        <v>358</v>
      </c>
      <c r="E259" s="225">
        <v>452.80437999999998</v>
      </c>
      <c r="F259" s="226"/>
      <c r="G259" s="227">
        <f>ROUND(E259*F259,2)</f>
        <v>0</v>
      </c>
      <c r="H259" s="226"/>
      <c r="I259" s="227">
        <f>ROUND(E259*H259,2)</f>
        <v>0</v>
      </c>
      <c r="J259" s="226"/>
      <c r="K259" s="227">
        <f>ROUND(E259*J259,2)</f>
        <v>0</v>
      </c>
      <c r="L259" s="227">
        <v>21</v>
      </c>
      <c r="M259" s="227">
        <f>G259*(1+L259/100)</f>
        <v>0</v>
      </c>
      <c r="N259" s="227">
        <v>0</v>
      </c>
      <c r="O259" s="227">
        <f>ROUND(E259*N259,2)</f>
        <v>0</v>
      </c>
      <c r="P259" s="227">
        <v>0</v>
      </c>
      <c r="Q259" s="227">
        <f>ROUND(E259*P259,2)</f>
        <v>0</v>
      </c>
      <c r="R259" s="199" t="s">
        <v>518</v>
      </c>
      <c r="S259" s="199" t="s">
        <v>274</v>
      </c>
      <c r="T259" s="200" t="s">
        <v>274</v>
      </c>
      <c r="U259" s="228">
        <v>9.9000000000000005E-2</v>
      </c>
      <c r="V259" s="228">
        <f>ROUND(E259*U259,2)</f>
        <v>44.83</v>
      </c>
      <c r="W259" s="228"/>
      <c r="AG259" s="86" t="s">
        <v>530</v>
      </c>
    </row>
    <row r="260" spans="1:34" s="86" customFormat="1" ht="10.199999999999999" outlineLevel="1">
      <c r="A260" s="229"/>
      <c r="B260" s="230"/>
      <c r="C260" s="324" t="s">
        <v>519</v>
      </c>
      <c r="D260" s="325"/>
      <c r="E260" s="325"/>
      <c r="F260" s="325"/>
      <c r="G260" s="325"/>
      <c r="H260" s="228"/>
      <c r="I260" s="228"/>
      <c r="J260" s="228"/>
      <c r="K260" s="228"/>
      <c r="L260" s="228"/>
      <c r="M260" s="228"/>
      <c r="N260" s="228"/>
      <c r="O260" s="228"/>
      <c r="P260" s="228"/>
      <c r="Q260" s="228"/>
      <c r="R260" s="201"/>
      <c r="S260" s="201"/>
      <c r="T260" s="201"/>
      <c r="U260" s="228"/>
      <c r="V260" s="228"/>
      <c r="W260" s="228"/>
      <c r="AG260" s="86" t="s">
        <v>324</v>
      </c>
    </row>
    <row r="261" spans="1:34" s="86" customFormat="1" ht="10.199999999999999" outlineLevel="1">
      <c r="A261" s="229"/>
      <c r="B261" s="230"/>
      <c r="C261" s="320"/>
      <c r="D261" s="321"/>
      <c r="E261" s="321"/>
      <c r="F261" s="321"/>
      <c r="G261" s="321"/>
      <c r="H261" s="228"/>
      <c r="I261" s="228"/>
      <c r="J261" s="228"/>
      <c r="K261" s="228"/>
      <c r="L261" s="228"/>
      <c r="M261" s="228"/>
      <c r="N261" s="228"/>
      <c r="O261" s="228"/>
      <c r="P261" s="228"/>
      <c r="Q261" s="228"/>
      <c r="R261" s="201"/>
      <c r="S261" s="201"/>
      <c r="T261" s="201"/>
      <c r="U261" s="228"/>
      <c r="V261" s="228"/>
      <c r="W261" s="228"/>
      <c r="AG261" s="86" t="s">
        <v>279</v>
      </c>
    </row>
    <row r="262" spans="1:34" s="86" customFormat="1" ht="10.199999999999999" outlineLevel="1">
      <c r="A262" s="223">
        <v>69</v>
      </c>
      <c r="B262" s="224" t="s">
        <v>520</v>
      </c>
      <c r="C262" s="209" t="s">
        <v>521</v>
      </c>
      <c r="D262" s="198" t="s">
        <v>358</v>
      </c>
      <c r="E262" s="225">
        <v>519.14604999999995</v>
      </c>
      <c r="F262" s="226"/>
      <c r="G262" s="227">
        <f>ROUND(E262*F262,2)</f>
        <v>0</v>
      </c>
      <c r="H262" s="226"/>
      <c r="I262" s="227">
        <f>ROUND(E262*H262,2)</f>
        <v>0</v>
      </c>
      <c r="J262" s="226"/>
      <c r="K262" s="227">
        <f>ROUND(E262*J262,2)</f>
        <v>0</v>
      </c>
      <c r="L262" s="227">
        <v>21</v>
      </c>
      <c r="M262" s="227">
        <f>G262*(1+L262/100)</f>
        <v>0</v>
      </c>
      <c r="N262" s="227">
        <v>0</v>
      </c>
      <c r="O262" s="227">
        <f>ROUND(E262*N262,2)</f>
        <v>0</v>
      </c>
      <c r="P262" s="227">
        <v>0</v>
      </c>
      <c r="Q262" s="227">
        <f>ROUND(E262*P262,2)</f>
        <v>0</v>
      </c>
      <c r="R262" s="199" t="s">
        <v>506</v>
      </c>
      <c r="S262" s="199" t="s">
        <v>274</v>
      </c>
      <c r="T262" s="200" t="s">
        <v>274</v>
      </c>
      <c r="U262" s="228">
        <v>6.0000000000000001E-3</v>
      </c>
      <c r="V262" s="228">
        <f>ROUND(E262*U262,2)</f>
        <v>3.11</v>
      </c>
      <c r="W262" s="228"/>
      <c r="AG262" s="86" t="s">
        <v>530</v>
      </c>
    </row>
    <row r="263" spans="1:34" s="86" customFormat="1" ht="10.199999999999999" outlineLevel="1">
      <c r="A263" s="229"/>
      <c r="B263" s="230"/>
      <c r="C263" s="324" t="s">
        <v>522</v>
      </c>
      <c r="D263" s="325"/>
      <c r="E263" s="325"/>
      <c r="F263" s="325"/>
      <c r="G263" s="325"/>
      <c r="H263" s="228"/>
      <c r="I263" s="228"/>
      <c r="J263" s="228"/>
      <c r="K263" s="228"/>
      <c r="L263" s="228"/>
      <c r="M263" s="228"/>
      <c r="N263" s="228"/>
      <c r="O263" s="228"/>
      <c r="P263" s="228"/>
      <c r="Q263" s="228"/>
      <c r="R263" s="201"/>
      <c r="S263" s="201"/>
      <c r="T263" s="201"/>
      <c r="U263" s="228"/>
      <c r="V263" s="228"/>
      <c r="W263" s="228"/>
      <c r="AG263" s="86" t="s">
        <v>324</v>
      </c>
    </row>
    <row r="264" spans="1:34" s="86" customFormat="1" ht="10.199999999999999" outlineLevel="1">
      <c r="A264" s="229"/>
      <c r="B264" s="230"/>
      <c r="C264" s="320"/>
      <c r="D264" s="321"/>
      <c r="E264" s="321"/>
      <c r="F264" s="321"/>
      <c r="G264" s="321"/>
      <c r="H264" s="228"/>
      <c r="I264" s="228"/>
      <c r="J264" s="228"/>
      <c r="K264" s="228"/>
      <c r="L264" s="228"/>
      <c r="M264" s="228"/>
      <c r="N264" s="228"/>
      <c r="O264" s="228"/>
      <c r="P264" s="228"/>
      <c r="Q264" s="228"/>
      <c r="R264" s="201"/>
      <c r="S264" s="201"/>
      <c r="T264" s="201"/>
      <c r="U264" s="228"/>
      <c r="V264" s="228"/>
      <c r="W264" s="228"/>
      <c r="AG264" s="86" t="s">
        <v>279</v>
      </c>
    </row>
    <row r="265" spans="1:34" s="86" customFormat="1" ht="10.199999999999999">
      <c r="A265" s="218" t="s">
        <v>269</v>
      </c>
      <c r="B265" s="219" t="s">
        <v>215</v>
      </c>
      <c r="C265" s="208" t="s">
        <v>216</v>
      </c>
      <c r="D265" s="195"/>
      <c r="E265" s="220"/>
      <c r="F265" s="221"/>
      <c r="G265" s="221">
        <f>SUMIF(AG266:AG276,"&lt;&gt;NOR",G266:G276)</f>
        <v>0</v>
      </c>
      <c r="H265" s="221"/>
      <c r="I265" s="221">
        <f>SUM(I266:I276)</f>
        <v>0</v>
      </c>
      <c r="J265" s="221"/>
      <c r="K265" s="221">
        <f>SUM(K266:K276)</f>
        <v>0</v>
      </c>
      <c r="L265" s="221"/>
      <c r="M265" s="221">
        <f>SUM(M266:M276)</f>
        <v>0</v>
      </c>
      <c r="N265" s="221"/>
      <c r="O265" s="221">
        <f>SUM(O266:O276)</f>
        <v>0</v>
      </c>
      <c r="P265" s="221"/>
      <c r="Q265" s="221">
        <f>SUM(Q266:Q276)</f>
        <v>0</v>
      </c>
      <c r="R265" s="196"/>
      <c r="S265" s="196"/>
      <c r="T265" s="197"/>
      <c r="U265" s="222"/>
      <c r="V265" s="222">
        <f>SUM(V266:V276)</f>
        <v>1.9000000000000001</v>
      </c>
      <c r="W265" s="222"/>
      <c r="AG265" s="86" t="s">
        <v>270</v>
      </c>
    </row>
    <row r="266" spans="1:34" s="86" customFormat="1" ht="10.199999999999999" outlineLevel="1">
      <c r="A266" s="223">
        <v>70</v>
      </c>
      <c r="B266" s="224" t="s">
        <v>653</v>
      </c>
      <c r="C266" s="209" t="s">
        <v>654</v>
      </c>
      <c r="D266" s="198" t="s">
        <v>0</v>
      </c>
      <c r="E266" s="225">
        <v>11.1648</v>
      </c>
      <c r="F266" s="226"/>
      <c r="G266" s="227">
        <f>ROUND(E266*F266,2)</f>
        <v>0</v>
      </c>
      <c r="H266" s="226"/>
      <c r="I266" s="227">
        <f>ROUND(E266*H266,2)</f>
        <v>0</v>
      </c>
      <c r="J266" s="226"/>
      <c r="K266" s="227">
        <f>ROUND(E266*J266,2)</f>
        <v>0</v>
      </c>
      <c r="L266" s="227">
        <v>21</v>
      </c>
      <c r="M266" s="227">
        <f>G266*(1+L266/100)</f>
        <v>0</v>
      </c>
      <c r="N266" s="227">
        <v>0</v>
      </c>
      <c r="O266" s="227">
        <f>ROUND(E266*N266,2)</f>
        <v>0</v>
      </c>
      <c r="P266" s="227">
        <v>0</v>
      </c>
      <c r="Q266" s="227">
        <f>ROUND(E266*P266,2)</f>
        <v>0</v>
      </c>
      <c r="R266" s="199"/>
      <c r="S266" s="199" t="s">
        <v>274</v>
      </c>
      <c r="T266" s="200" t="s">
        <v>274</v>
      </c>
      <c r="U266" s="228">
        <v>3.8E-3</v>
      </c>
      <c r="V266" s="228">
        <f>ROUND(E266*U266,2)</f>
        <v>0.04</v>
      </c>
      <c r="W266" s="228"/>
      <c r="AG266" s="86" t="s">
        <v>322</v>
      </c>
    </row>
    <row r="267" spans="1:34" s="86" customFormat="1" ht="10.199999999999999" outlineLevel="1">
      <c r="A267" s="229"/>
      <c r="B267" s="230"/>
      <c r="C267" s="212" t="s">
        <v>924</v>
      </c>
      <c r="D267" s="203"/>
      <c r="E267" s="235">
        <v>11.1648</v>
      </c>
      <c r="F267" s="228"/>
      <c r="G267" s="228"/>
      <c r="H267" s="228"/>
      <c r="I267" s="228"/>
      <c r="J267" s="228"/>
      <c r="K267" s="228"/>
      <c r="L267" s="228"/>
      <c r="M267" s="228"/>
      <c r="N267" s="228"/>
      <c r="O267" s="228"/>
      <c r="P267" s="228"/>
      <c r="Q267" s="228"/>
      <c r="R267" s="201"/>
      <c r="S267" s="201"/>
      <c r="T267" s="201"/>
      <c r="U267" s="228"/>
      <c r="V267" s="228"/>
      <c r="W267" s="228"/>
      <c r="AG267" s="86" t="s">
        <v>326</v>
      </c>
      <c r="AH267" s="86">
        <v>0</v>
      </c>
    </row>
    <row r="268" spans="1:34" s="86" customFormat="1" ht="10.199999999999999" outlineLevel="1">
      <c r="A268" s="229"/>
      <c r="B268" s="230"/>
      <c r="C268" s="320"/>
      <c r="D268" s="321"/>
      <c r="E268" s="321"/>
      <c r="F268" s="321"/>
      <c r="G268" s="321"/>
      <c r="H268" s="228"/>
      <c r="I268" s="228"/>
      <c r="J268" s="228"/>
      <c r="K268" s="228"/>
      <c r="L268" s="228"/>
      <c r="M268" s="228"/>
      <c r="N268" s="228"/>
      <c r="O268" s="228"/>
      <c r="P268" s="228"/>
      <c r="Q268" s="228"/>
      <c r="R268" s="201"/>
      <c r="S268" s="201"/>
      <c r="T268" s="201"/>
      <c r="U268" s="228"/>
      <c r="V268" s="228"/>
      <c r="W268" s="228"/>
      <c r="AG268" s="86" t="s">
        <v>279</v>
      </c>
    </row>
    <row r="269" spans="1:34" s="86" customFormat="1" ht="10.199999999999999" outlineLevel="1">
      <c r="A269" s="223">
        <v>71</v>
      </c>
      <c r="B269" s="224" t="s">
        <v>925</v>
      </c>
      <c r="C269" s="209" t="s">
        <v>926</v>
      </c>
      <c r="D269" s="198" t="s">
        <v>0</v>
      </c>
      <c r="E269" s="225">
        <v>11.1648</v>
      </c>
      <c r="F269" s="226"/>
      <c r="G269" s="227">
        <f>ROUND(E269*F269,2)</f>
        <v>0</v>
      </c>
      <c r="H269" s="226"/>
      <c r="I269" s="227">
        <f>ROUND(E269*H269,2)</f>
        <v>0</v>
      </c>
      <c r="J269" s="226"/>
      <c r="K269" s="227">
        <f>ROUND(E269*J269,2)</f>
        <v>0</v>
      </c>
      <c r="L269" s="227">
        <v>21</v>
      </c>
      <c r="M269" s="227">
        <f>G269*(1+L269/100)</f>
        <v>0</v>
      </c>
      <c r="N269" s="227">
        <v>0</v>
      </c>
      <c r="O269" s="227">
        <f>ROUND(E269*N269,2)</f>
        <v>0</v>
      </c>
      <c r="P269" s="227">
        <v>0</v>
      </c>
      <c r="Q269" s="227">
        <f>ROUND(E269*P269,2)</f>
        <v>0</v>
      </c>
      <c r="R269" s="199"/>
      <c r="S269" s="199" t="s">
        <v>274</v>
      </c>
      <c r="T269" s="200" t="s">
        <v>274</v>
      </c>
      <c r="U269" s="228">
        <v>3.8E-3</v>
      </c>
      <c r="V269" s="228">
        <f>ROUND(E269*U269,2)</f>
        <v>0.04</v>
      </c>
      <c r="W269" s="228"/>
      <c r="AG269" s="86" t="s">
        <v>322</v>
      </c>
    </row>
    <row r="270" spans="1:34" s="86" customFormat="1" ht="10.199999999999999" outlineLevel="1">
      <c r="A270" s="229"/>
      <c r="B270" s="230"/>
      <c r="C270" s="212" t="s">
        <v>924</v>
      </c>
      <c r="D270" s="203"/>
      <c r="E270" s="235">
        <v>11.1648</v>
      </c>
      <c r="F270" s="228"/>
      <c r="G270" s="228"/>
      <c r="H270" s="228"/>
      <c r="I270" s="228"/>
      <c r="J270" s="228"/>
      <c r="K270" s="228"/>
      <c r="L270" s="228"/>
      <c r="M270" s="228"/>
      <c r="N270" s="228"/>
      <c r="O270" s="228"/>
      <c r="P270" s="228"/>
      <c r="Q270" s="228"/>
      <c r="R270" s="201"/>
      <c r="S270" s="201"/>
      <c r="T270" s="201"/>
      <c r="U270" s="228"/>
      <c r="V270" s="228"/>
      <c r="W270" s="228"/>
      <c r="AG270" s="86" t="s">
        <v>326</v>
      </c>
      <c r="AH270" s="86">
        <v>0</v>
      </c>
    </row>
    <row r="271" spans="1:34" s="86" customFormat="1" ht="10.199999999999999" outlineLevel="1">
      <c r="A271" s="229"/>
      <c r="B271" s="230"/>
      <c r="C271" s="320"/>
      <c r="D271" s="321"/>
      <c r="E271" s="321"/>
      <c r="F271" s="321"/>
      <c r="G271" s="321"/>
      <c r="H271" s="228"/>
      <c r="I271" s="228"/>
      <c r="J271" s="228"/>
      <c r="K271" s="228"/>
      <c r="L271" s="228"/>
      <c r="M271" s="228"/>
      <c r="N271" s="228"/>
      <c r="O271" s="228"/>
      <c r="P271" s="228"/>
      <c r="Q271" s="228"/>
      <c r="R271" s="201"/>
      <c r="S271" s="201"/>
      <c r="T271" s="201"/>
      <c r="U271" s="228"/>
      <c r="V271" s="228"/>
      <c r="W271" s="228"/>
      <c r="AG271" s="86" t="s">
        <v>279</v>
      </c>
    </row>
    <row r="272" spans="1:34" s="86" customFormat="1" ht="10.199999999999999" outlineLevel="1">
      <c r="A272" s="223">
        <v>72</v>
      </c>
      <c r="B272" s="224" t="s">
        <v>927</v>
      </c>
      <c r="C272" s="209" t="s">
        <v>928</v>
      </c>
      <c r="D272" s="198" t="s">
        <v>344</v>
      </c>
      <c r="E272" s="225">
        <v>15</v>
      </c>
      <c r="F272" s="226"/>
      <c r="G272" s="227">
        <f>ROUND(E272*F272,2)</f>
        <v>0</v>
      </c>
      <c r="H272" s="226"/>
      <c r="I272" s="227">
        <f>ROUND(E272*H272,2)</f>
        <v>0</v>
      </c>
      <c r="J272" s="226"/>
      <c r="K272" s="227">
        <f>ROUND(E272*J272,2)</f>
        <v>0</v>
      </c>
      <c r="L272" s="227">
        <v>21</v>
      </c>
      <c r="M272" s="227">
        <f>G272*(1+L272/100)</f>
        <v>0</v>
      </c>
      <c r="N272" s="227">
        <v>0</v>
      </c>
      <c r="O272" s="227">
        <f>ROUND(E272*N272,2)</f>
        <v>0</v>
      </c>
      <c r="P272" s="227">
        <v>0</v>
      </c>
      <c r="Q272" s="227">
        <f>ROUND(E272*P272,2)</f>
        <v>0</v>
      </c>
      <c r="R272" s="199" t="s">
        <v>660</v>
      </c>
      <c r="S272" s="199" t="s">
        <v>274</v>
      </c>
      <c r="T272" s="200" t="s">
        <v>274</v>
      </c>
      <c r="U272" s="228">
        <v>0.121</v>
      </c>
      <c r="V272" s="228">
        <f>ROUND(E272*U272,2)</f>
        <v>1.82</v>
      </c>
      <c r="W272" s="228"/>
      <c r="AG272" s="86" t="s">
        <v>322</v>
      </c>
    </row>
    <row r="273" spans="1:34" s="86" customFormat="1" ht="10.199999999999999" outlineLevel="1">
      <c r="A273" s="229"/>
      <c r="B273" s="230"/>
      <c r="C273" s="212" t="s">
        <v>929</v>
      </c>
      <c r="D273" s="203"/>
      <c r="E273" s="235">
        <v>15</v>
      </c>
      <c r="F273" s="228"/>
      <c r="G273" s="228"/>
      <c r="H273" s="228"/>
      <c r="I273" s="228"/>
      <c r="J273" s="228"/>
      <c r="K273" s="228"/>
      <c r="L273" s="228"/>
      <c r="M273" s="228"/>
      <c r="N273" s="228"/>
      <c r="O273" s="228"/>
      <c r="P273" s="228"/>
      <c r="Q273" s="228"/>
      <c r="R273" s="201"/>
      <c r="S273" s="201"/>
      <c r="T273" s="201"/>
      <c r="U273" s="228"/>
      <c r="V273" s="228"/>
      <c r="W273" s="228"/>
      <c r="AG273" s="86" t="s">
        <v>326</v>
      </c>
      <c r="AH273" s="86">
        <v>0</v>
      </c>
    </row>
    <row r="274" spans="1:34" s="86" customFormat="1" ht="10.199999999999999" outlineLevel="1">
      <c r="A274" s="229"/>
      <c r="B274" s="230"/>
      <c r="C274" s="320"/>
      <c r="D274" s="321"/>
      <c r="E274" s="321"/>
      <c r="F274" s="321"/>
      <c r="G274" s="321"/>
      <c r="H274" s="228"/>
      <c r="I274" s="228"/>
      <c r="J274" s="228"/>
      <c r="K274" s="228"/>
      <c r="L274" s="228"/>
      <c r="M274" s="228"/>
      <c r="N274" s="228"/>
      <c r="O274" s="228"/>
      <c r="P274" s="228"/>
      <c r="Q274" s="228"/>
      <c r="R274" s="201"/>
      <c r="S274" s="201"/>
      <c r="T274" s="201"/>
      <c r="U274" s="228"/>
      <c r="V274" s="228"/>
      <c r="W274" s="228"/>
      <c r="AG274" s="86" t="s">
        <v>279</v>
      </c>
    </row>
    <row r="275" spans="1:34" s="86" customFormat="1" ht="10.199999999999999" outlineLevel="1">
      <c r="A275" s="223">
        <v>73</v>
      </c>
      <c r="B275" s="224" t="s">
        <v>930</v>
      </c>
      <c r="C275" s="209" t="s">
        <v>931</v>
      </c>
      <c r="D275" s="198" t="s">
        <v>344</v>
      </c>
      <c r="E275" s="225">
        <v>16.2</v>
      </c>
      <c r="F275" s="226"/>
      <c r="G275" s="227">
        <f>ROUND(E275*F275,2)</f>
        <v>0</v>
      </c>
      <c r="H275" s="226"/>
      <c r="I275" s="227">
        <f>ROUND(E275*H275,2)</f>
        <v>0</v>
      </c>
      <c r="J275" s="226"/>
      <c r="K275" s="227">
        <f>ROUND(E275*J275,2)</f>
        <v>0</v>
      </c>
      <c r="L275" s="227">
        <v>21</v>
      </c>
      <c r="M275" s="227">
        <f>G275*(1+L275/100)</f>
        <v>0</v>
      </c>
      <c r="N275" s="227">
        <v>6.9999999999999994E-5</v>
      </c>
      <c r="O275" s="227">
        <f>ROUND(E275*N275,2)</f>
        <v>0</v>
      </c>
      <c r="P275" s="227">
        <v>0</v>
      </c>
      <c r="Q275" s="227">
        <f>ROUND(E275*P275,2)</f>
        <v>0</v>
      </c>
      <c r="R275" s="199" t="s">
        <v>439</v>
      </c>
      <c r="S275" s="199" t="s">
        <v>274</v>
      </c>
      <c r="T275" s="200" t="s">
        <v>274</v>
      </c>
      <c r="U275" s="228">
        <v>0</v>
      </c>
      <c r="V275" s="228">
        <f>ROUND(E275*U275,2)</f>
        <v>0</v>
      </c>
      <c r="W275" s="228"/>
      <c r="AG275" s="86" t="s">
        <v>440</v>
      </c>
    </row>
    <row r="276" spans="1:34" s="86" customFormat="1" ht="10.199999999999999" outlineLevel="1">
      <c r="A276" s="229"/>
      <c r="B276" s="230"/>
      <c r="C276" s="326"/>
      <c r="D276" s="327"/>
      <c r="E276" s="327"/>
      <c r="F276" s="327"/>
      <c r="G276" s="327"/>
      <c r="H276" s="228"/>
      <c r="I276" s="228"/>
      <c r="J276" s="228"/>
      <c r="K276" s="228"/>
      <c r="L276" s="228"/>
      <c r="M276" s="228"/>
      <c r="N276" s="228"/>
      <c r="O276" s="228"/>
      <c r="P276" s="228"/>
      <c r="Q276" s="228"/>
      <c r="R276" s="201"/>
      <c r="S276" s="201"/>
      <c r="T276" s="201"/>
      <c r="U276" s="228"/>
      <c r="V276" s="228"/>
      <c r="W276" s="228"/>
      <c r="AG276" s="86" t="s">
        <v>279</v>
      </c>
    </row>
    <row r="277" spans="1:34" s="86" customFormat="1" ht="10.199999999999999">
      <c r="A277" s="218" t="s">
        <v>269</v>
      </c>
      <c r="B277" s="219" t="s">
        <v>217</v>
      </c>
      <c r="C277" s="208" t="s">
        <v>218</v>
      </c>
      <c r="D277" s="195"/>
      <c r="E277" s="220"/>
      <c r="F277" s="221"/>
      <c r="G277" s="221">
        <f>SUMIF(AG278:AG299,"&lt;&gt;NOR",G278:G299)</f>
        <v>0</v>
      </c>
      <c r="H277" s="221"/>
      <c r="I277" s="221">
        <f>SUM(I278:I299)</f>
        <v>0</v>
      </c>
      <c r="J277" s="221"/>
      <c r="K277" s="221">
        <f>SUM(K278:K299)</f>
        <v>0</v>
      </c>
      <c r="L277" s="221"/>
      <c r="M277" s="221">
        <f>SUM(M278:M299)</f>
        <v>0</v>
      </c>
      <c r="N277" s="221"/>
      <c r="O277" s="221">
        <f>SUM(O278:O299)</f>
        <v>0.02</v>
      </c>
      <c r="P277" s="221"/>
      <c r="Q277" s="221">
        <f>SUM(Q278:Q299)</f>
        <v>0</v>
      </c>
      <c r="R277" s="196"/>
      <c r="S277" s="196"/>
      <c r="T277" s="197"/>
      <c r="U277" s="222"/>
      <c r="V277" s="222">
        <f>SUM(V278:V299)</f>
        <v>6.8899999999999988</v>
      </c>
      <c r="W277" s="222"/>
      <c r="AG277" s="86" t="s">
        <v>270</v>
      </c>
    </row>
    <row r="278" spans="1:34" s="86" customFormat="1" ht="10.199999999999999" outlineLevel="1">
      <c r="A278" s="223">
        <v>74</v>
      </c>
      <c r="B278" s="224" t="s">
        <v>653</v>
      </c>
      <c r="C278" s="209" t="s">
        <v>654</v>
      </c>
      <c r="D278" s="198" t="s">
        <v>0</v>
      </c>
      <c r="E278" s="225">
        <v>59.104999999999997</v>
      </c>
      <c r="F278" s="226"/>
      <c r="G278" s="227">
        <f>ROUND(E278*F278,2)</f>
        <v>0</v>
      </c>
      <c r="H278" s="226"/>
      <c r="I278" s="227">
        <f>ROUND(E278*H278,2)</f>
        <v>0</v>
      </c>
      <c r="J278" s="226"/>
      <c r="K278" s="227">
        <f>ROUND(E278*J278,2)</f>
        <v>0</v>
      </c>
      <c r="L278" s="227">
        <v>21</v>
      </c>
      <c r="M278" s="227">
        <f>G278*(1+L278/100)</f>
        <v>0</v>
      </c>
      <c r="N278" s="227">
        <v>0</v>
      </c>
      <c r="O278" s="227">
        <f>ROUND(E278*N278,2)</f>
        <v>0</v>
      </c>
      <c r="P278" s="227">
        <v>0</v>
      </c>
      <c r="Q278" s="227">
        <f>ROUND(E278*P278,2)</f>
        <v>0</v>
      </c>
      <c r="R278" s="199"/>
      <c r="S278" s="199" t="s">
        <v>274</v>
      </c>
      <c r="T278" s="200" t="s">
        <v>274</v>
      </c>
      <c r="U278" s="228">
        <v>3.8E-3</v>
      </c>
      <c r="V278" s="228">
        <f>ROUND(E278*U278,2)</f>
        <v>0.22</v>
      </c>
      <c r="W278" s="228"/>
      <c r="AG278" s="86" t="s">
        <v>322</v>
      </c>
    </row>
    <row r="279" spans="1:34" s="86" customFormat="1" ht="10.199999999999999" outlineLevel="1">
      <c r="A279" s="229"/>
      <c r="B279" s="230"/>
      <c r="C279" s="212" t="s">
        <v>932</v>
      </c>
      <c r="D279" s="203"/>
      <c r="E279" s="235">
        <v>59.104999999999997</v>
      </c>
      <c r="F279" s="228"/>
      <c r="G279" s="228"/>
      <c r="H279" s="228"/>
      <c r="I279" s="228"/>
      <c r="J279" s="228"/>
      <c r="K279" s="228"/>
      <c r="L279" s="228"/>
      <c r="M279" s="228"/>
      <c r="N279" s="228"/>
      <c r="O279" s="228"/>
      <c r="P279" s="228"/>
      <c r="Q279" s="228"/>
      <c r="R279" s="201"/>
      <c r="S279" s="201"/>
      <c r="T279" s="201"/>
      <c r="U279" s="228"/>
      <c r="V279" s="228"/>
      <c r="W279" s="228"/>
      <c r="AG279" s="86" t="s">
        <v>326</v>
      </c>
      <c r="AH279" s="86">
        <v>0</v>
      </c>
    </row>
    <row r="280" spans="1:34" s="86" customFormat="1" ht="10.199999999999999" outlineLevel="1">
      <c r="A280" s="229"/>
      <c r="B280" s="230"/>
      <c r="C280" s="320"/>
      <c r="D280" s="321"/>
      <c r="E280" s="321"/>
      <c r="F280" s="321"/>
      <c r="G280" s="321"/>
      <c r="H280" s="228"/>
      <c r="I280" s="228"/>
      <c r="J280" s="228"/>
      <c r="K280" s="228"/>
      <c r="L280" s="228"/>
      <c r="M280" s="228"/>
      <c r="N280" s="228"/>
      <c r="O280" s="228"/>
      <c r="P280" s="228"/>
      <c r="Q280" s="228"/>
      <c r="R280" s="201"/>
      <c r="S280" s="201"/>
      <c r="T280" s="201"/>
      <c r="U280" s="228"/>
      <c r="V280" s="228"/>
      <c r="W280" s="228"/>
      <c r="AG280" s="86" t="s">
        <v>279</v>
      </c>
    </row>
    <row r="281" spans="1:34" s="86" customFormat="1" ht="10.199999999999999" outlineLevel="1">
      <c r="A281" s="223">
        <v>75</v>
      </c>
      <c r="B281" s="224" t="s">
        <v>933</v>
      </c>
      <c r="C281" s="209" t="s">
        <v>934</v>
      </c>
      <c r="D281" s="198" t="s">
        <v>0</v>
      </c>
      <c r="E281" s="225">
        <v>59.104999999999997</v>
      </c>
      <c r="F281" s="226"/>
      <c r="G281" s="227">
        <f>ROUND(E281*F281,2)</f>
        <v>0</v>
      </c>
      <c r="H281" s="226"/>
      <c r="I281" s="227">
        <f>ROUND(E281*H281,2)</f>
        <v>0</v>
      </c>
      <c r="J281" s="226"/>
      <c r="K281" s="227">
        <f>ROUND(E281*J281,2)</f>
        <v>0</v>
      </c>
      <c r="L281" s="227">
        <v>21</v>
      </c>
      <c r="M281" s="227">
        <f>G281*(1+L281/100)</f>
        <v>0</v>
      </c>
      <c r="N281" s="227">
        <v>0</v>
      </c>
      <c r="O281" s="227">
        <f>ROUND(E281*N281,2)</f>
        <v>0</v>
      </c>
      <c r="P281" s="227">
        <v>0</v>
      </c>
      <c r="Q281" s="227">
        <f>ROUND(E281*P281,2)</f>
        <v>0</v>
      </c>
      <c r="R281" s="199"/>
      <c r="S281" s="199" t="s">
        <v>274</v>
      </c>
      <c r="T281" s="200" t="s">
        <v>274</v>
      </c>
      <c r="U281" s="228">
        <v>2.3E-2</v>
      </c>
      <c r="V281" s="228">
        <f>ROUND(E281*U281,2)</f>
        <v>1.36</v>
      </c>
      <c r="W281" s="228"/>
      <c r="AG281" s="86" t="s">
        <v>322</v>
      </c>
    </row>
    <row r="282" spans="1:34" s="86" customFormat="1" ht="10.199999999999999" outlineLevel="1">
      <c r="A282" s="229"/>
      <c r="B282" s="230"/>
      <c r="C282" s="212" t="s">
        <v>932</v>
      </c>
      <c r="D282" s="203"/>
      <c r="E282" s="235">
        <v>59.104999999999997</v>
      </c>
      <c r="F282" s="228"/>
      <c r="G282" s="228"/>
      <c r="H282" s="228"/>
      <c r="I282" s="228"/>
      <c r="J282" s="228"/>
      <c r="K282" s="228"/>
      <c r="L282" s="228"/>
      <c r="M282" s="228"/>
      <c r="N282" s="228"/>
      <c r="O282" s="228"/>
      <c r="P282" s="228"/>
      <c r="Q282" s="228"/>
      <c r="R282" s="201"/>
      <c r="S282" s="201"/>
      <c r="T282" s="201"/>
      <c r="U282" s="228"/>
      <c r="V282" s="228"/>
      <c r="W282" s="228"/>
      <c r="AG282" s="86" t="s">
        <v>326</v>
      </c>
      <c r="AH282" s="86">
        <v>0</v>
      </c>
    </row>
    <row r="283" spans="1:34" s="86" customFormat="1" ht="10.199999999999999" outlineLevel="1">
      <c r="A283" s="229"/>
      <c r="B283" s="230"/>
      <c r="C283" s="320"/>
      <c r="D283" s="321"/>
      <c r="E283" s="321"/>
      <c r="F283" s="321"/>
      <c r="G283" s="321"/>
      <c r="H283" s="228"/>
      <c r="I283" s="228"/>
      <c r="J283" s="228"/>
      <c r="K283" s="228"/>
      <c r="L283" s="228"/>
      <c r="M283" s="228"/>
      <c r="N283" s="228"/>
      <c r="O283" s="228"/>
      <c r="P283" s="228"/>
      <c r="Q283" s="228"/>
      <c r="R283" s="201"/>
      <c r="S283" s="201"/>
      <c r="T283" s="201"/>
      <c r="U283" s="228"/>
      <c r="V283" s="228"/>
      <c r="W283" s="228"/>
      <c r="AG283" s="86" t="s">
        <v>279</v>
      </c>
    </row>
    <row r="284" spans="1:34" s="86" customFormat="1" ht="20.399999999999999" outlineLevel="1">
      <c r="A284" s="223">
        <v>76</v>
      </c>
      <c r="B284" s="224" t="s">
        <v>935</v>
      </c>
      <c r="C284" s="209" t="s">
        <v>936</v>
      </c>
      <c r="D284" s="198" t="s">
        <v>329</v>
      </c>
      <c r="E284" s="225">
        <v>2</v>
      </c>
      <c r="F284" s="226"/>
      <c r="G284" s="227">
        <f>ROUND(E284*F284,2)</f>
        <v>0</v>
      </c>
      <c r="H284" s="226"/>
      <c r="I284" s="227">
        <f>ROUND(E284*H284,2)</f>
        <v>0</v>
      </c>
      <c r="J284" s="226"/>
      <c r="K284" s="227">
        <f>ROUND(E284*J284,2)</f>
        <v>0</v>
      </c>
      <c r="L284" s="227">
        <v>21</v>
      </c>
      <c r="M284" s="227">
        <f>G284*(1+L284/100)</f>
        <v>0</v>
      </c>
      <c r="N284" s="227">
        <v>0</v>
      </c>
      <c r="O284" s="227">
        <f>ROUND(E284*N284,2)</f>
        <v>0</v>
      </c>
      <c r="P284" s="227">
        <v>0</v>
      </c>
      <c r="Q284" s="227">
        <f>ROUND(E284*P284,2)</f>
        <v>0</v>
      </c>
      <c r="R284" s="199" t="s">
        <v>660</v>
      </c>
      <c r="S284" s="199" t="s">
        <v>274</v>
      </c>
      <c r="T284" s="200" t="s">
        <v>274</v>
      </c>
      <c r="U284" s="228">
        <v>0.24232999999999999</v>
      </c>
      <c r="V284" s="228">
        <f>ROUND(E284*U284,2)</f>
        <v>0.48</v>
      </c>
      <c r="W284" s="228"/>
      <c r="AG284" s="86" t="s">
        <v>322</v>
      </c>
    </row>
    <row r="285" spans="1:34" s="86" customFormat="1" ht="10.199999999999999" outlineLevel="1">
      <c r="A285" s="229"/>
      <c r="B285" s="230"/>
      <c r="C285" s="212" t="s">
        <v>937</v>
      </c>
      <c r="D285" s="203"/>
      <c r="E285" s="235">
        <v>1</v>
      </c>
      <c r="F285" s="228"/>
      <c r="G285" s="228"/>
      <c r="H285" s="228"/>
      <c r="I285" s="228"/>
      <c r="J285" s="228"/>
      <c r="K285" s="228"/>
      <c r="L285" s="228"/>
      <c r="M285" s="228"/>
      <c r="N285" s="228"/>
      <c r="O285" s="228"/>
      <c r="P285" s="228"/>
      <c r="Q285" s="228"/>
      <c r="R285" s="201"/>
      <c r="S285" s="201"/>
      <c r="T285" s="201"/>
      <c r="U285" s="228"/>
      <c r="V285" s="228"/>
      <c r="W285" s="228"/>
      <c r="AG285" s="86" t="s">
        <v>326</v>
      </c>
      <c r="AH285" s="86">
        <v>0</v>
      </c>
    </row>
    <row r="286" spans="1:34" s="86" customFormat="1" ht="10.199999999999999" outlineLevel="1">
      <c r="A286" s="229"/>
      <c r="B286" s="230"/>
      <c r="C286" s="212" t="s">
        <v>938</v>
      </c>
      <c r="D286" s="203"/>
      <c r="E286" s="235">
        <v>1</v>
      </c>
      <c r="F286" s="228"/>
      <c r="G286" s="228"/>
      <c r="H286" s="228"/>
      <c r="I286" s="228"/>
      <c r="J286" s="228"/>
      <c r="K286" s="228"/>
      <c r="L286" s="228"/>
      <c r="M286" s="228"/>
      <c r="N286" s="228"/>
      <c r="O286" s="228"/>
      <c r="P286" s="228"/>
      <c r="Q286" s="228"/>
      <c r="R286" s="201"/>
      <c r="S286" s="201"/>
      <c r="T286" s="201"/>
      <c r="U286" s="228"/>
      <c r="V286" s="228"/>
      <c r="W286" s="228"/>
      <c r="AG286" s="86" t="s">
        <v>326</v>
      </c>
      <c r="AH286" s="86">
        <v>0</v>
      </c>
    </row>
    <row r="287" spans="1:34" s="86" customFormat="1" ht="10.199999999999999" outlineLevel="1">
      <c r="A287" s="229"/>
      <c r="B287" s="230"/>
      <c r="C287" s="320"/>
      <c r="D287" s="321"/>
      <c r="E287" s="321"/>
      <c r="F287" s="321"/>
      <c r="G287" s="321"/>
      <c r="H287" s="228"/>
      <c r="I287" s="228"/>
      <c r="J287" s="228"/>
      <c r="K287" s="228"/>
      <c r="L287" s="228"/>
      <c r="M287" s="228"/>
      <c r="N287" s="228"/>
      <c r="O287" s="228"/>
      <c r="P287" s="228"/>
      <c r="Q287" s="228"/>
      <c r="R287" s="201"/>
      <c r="S287" s="201"/>
      <c r="T287" s="201"/>
      <c r="U287" s="228"/>
      <c r="V287" s="228"/>
      <c r="W287" s="228"/>
      <c r="AG287" s="86" t="s">
        <v>279</v>
      </c>
    </row>
    <row r="288" spans="1:34" s="86" customFormat="1" ht="20.399999999999999" outlineLevel="1">
      <c r="A288" s="223">
        <v>77</v>
      </c>
      <c r="B288" s="224" t="s">
        <v>939</v>
      </c>
      <c r="C288" s="209" t="s">
        <v>940</v>
      </c>
      <c r="D288" s="198" t="s">
        <v>329</v>
      </c>
      <c r="E288" s="225">
        <v>2</v>
      </c>
      <c r="F288" s="226"/>
      <c r="G288" s="227">
        <f>ROUND(E288*F288,2)</f>
        <v>0</v>
      </c>
      <c r="H288" s="226"/>
      <c r="I288" s="227">
        <f>ROUND(E288*H288,2)</f>
        <v>0</v>
      </c>
      <c r="J288" s="226"/>
      <c r="K288" s="227">
        <f>ROUND(E288*J288,2)</f>
        <v>0</v>
      </c>
      <c r="L288" s="227">
        <v>21</v>
      </c>
      <c r="M288" s="227">
        <f>G288*(1+L288/100)</f>
        <v>0</v>
      </c>
      <c r="N288" s="227">
        <v>0</v>
      </c>
      <c r="O288" s="227">
        <f>ROUND(E288*N288,2)</f>
        <v>0</v>
      </c>
      <c r="P288" s="227">
        <v>0</v>
      </c>
      <c r="Q288" s="227">
        <f>ROUND(E288*P288,2)</f>
        <v>0</v>
      </c>
      <c r="R288" s="199" t="s">
        <v>660</v>
      </c>
      <c r="S288" s="199" t="s">
        <v>274</v>
      </c>
      <c r="T288" s="200" t="s">
        <v>274</v>
      </c>
      <c r="U288" s="228">
        <v>0.34799999999999998</v>
      </c>
      <c r="V288" s="228">
        <f>ROUND(E288*U288,2)</f>
        <v>0.7</v>
      </c>
      <c r="W288" s="228"/>
      <c r="AG288" s="86" t="s">
        <v>322</v>
      </c>
    </row>
    <row r="289" spans="1:34" s="86" customFormat="1" ht="10.199999999999999" outlineLevel="1">
      <c r="A289" s="229"/>
      <c r="B289" s="230"/>
      <c r="C289" s="212" t="s">
        <v>941</v>
      </c>
      <c r="D289" s="203"/>
      <c r="E289" s="235">
        <v>1</v>
      </c>
      <c r="F289" s="228"/>
      <c r="G289" s="228"/>
      <c r="H289" s="228"/>
      <c r="I289" s="228"/>
      <c r="J289" s="228"/>
      <c r="K289" s="228"/>
      <c r="L289" s="228"/>
      <c r="M289" s="228"/>
      <c r="N289" s="228"/>
      <c r="O289" s="228"/>
      <c r="P289" s="228"/>
      <c r="Q289" s="228"/>
      <c r="R289" s="201"/>
      <c r="S289" s="201"/>
      <c r="T289" s="201"/>
      <c r="U289" s="228"/>
      <c r="V289" s="228"/>
      <c r="W289" s="228"/>
      <c r="AG289" s="86" t="s">
        <v>326</v>
      </c>
      <c r="AH289" s="86">
        <v>0</v>
      </c>
    </row>
    <row r="290" spans="1:34" s="86" customFormat="1" ht="10.199999999999999" outlineLevel="1">
      <c r="A290" s="229"/>
      <c r="B290" s="230"/>
      <c r="C290" s="212" t="s">
        <v>937</v>
      </c>
      <c r="D290" s="203"/>
      <c r="E290" s="235">
        <v>1</v>
      </c>
      <c r="F290" s="228"/>
      <c r="G290" s="228"/>
      <c r="H290" s="228"/>
      <c r="I290" s="228"/>
      <c r="J290" s="228"/>
      <c r="K290" s="228"/>
      <c r="L290" s="228"/>
      <c r="M290" s="228"/>
      <c r="N290" s="228"/>
      <c r="O290" s="228"/>
      <c r="P290" s="228"/>
      <c r="Q290" s="228"/>
      <c r="R290" s="201"/>
      <c r="S290" s="201"/>
      <c r="T290" s="201"/>
      <c r="U290" s="228"/>
      <c r="V290" s="228"/>
      <c r="W290" s="228"/>
      <c r="AG290" s="86" t="s">
        <v>326</v>
      </c>
      <c r="AH290" s="86">
        <v>0</v>
      </c>
    </row>
    <row r="291" spans="1:34" s="86" customFormat="1" ht="10.199999999999999" outlineLevel="1">
      <c r="A291" s="229"/>
      <c r="B291" s="230"/>
      <c r="C291" s="320"/>
      <c r="D291" s="321"/>
      <c r="E291" s="321"/>
      <c r="F291" s="321"/>
      <c r="G291" s="321"/>
      <c r="H291" s="228"/>
      <c r="I291" s="228"/>
      <c r="J291" s="228"/>
      <c r="K291" s="228"/>
      <c r="L291" s="228"/>
      <c r="M291" s="228"/>
      <c r="N291" s="228"/>
      <c r="O291" s="228"/>
      <c r="P291" s="228"/>
      <c r="Q291" s="228"/>
      <c r="R291" s="201"/>
      <c r="S291" s="201"/>
      <c r="T291" s="201"/>
      <c r="U291" s="228"/>
      <c r="V291" s="228"/>
      <c r="W291" s="228"/>
      <c r="AG291" s="86" t="s">
        <v>279</v>
      </c>
    </row>
    <row r="292" spans="1:34" s="86" customFormat="1" ht="20.399999999999999" outlineLevel="1">
      <c r="A292" s="223">
        <v>78</v>
      </c>
      <c r="B292" s="224" t="s">
        <v>942</v>
      </c>
      <c r="C292" s="209" t="s">
        <v>943</v>
      </c>
      <c r="D292" s="198" t="s">
        <v>344</v>
      </c>
      <c r="E292" s="225">
        <v>45</v>
      </c>
      <c r="F292" s="226"/>
      <c r="G292" s="227">
        <f>ROUND(E292*F292,2)</f>
        <v>0</v>
      </c>
      <c r="H292" s="226"/>
      <c r="I292" s="227">
        <f>ROUND(E292*H292,2)</f>
        <v>0</v>
      </c>
      <c r="J292" s="226"/>
      <c r="K292" s="227">
        <f>ROUND(E292*J292,2)</f>
        <v>0</v>
      </c>
      <c r="L292" s="227">
        <v>21</v>
      </c>
      <c r="M292" s="227">
        <f>G292*(1+L292/100)</f>
        <v>0</v>
      </c>
      <c r="N292" s="227">
        <v>4.2999999999999999E-4</v>
      </c>
      <c r="O292" s="227">
        <f>ROUND(E292*N292,2)</f>
        <v>0.02</v>
      </c>
      <c r="P292" s="227">
        <v>0</v>
      </c>
      <c r="Q292" s="227">
        <f>ROUND(E292*P292,2)</f>
        <v>0</v>
      </c>
      <c r="R292" s="199" t="s">
        <v>660</v>
      </c>
      <c r="S292" s="199" t="s">
        <v>274</v>
      </c>
      <c r="T292" s="200" t="s">
        <v>274</v>
      </c>
      <c r="U292" s="228">
        <v>5.7939999999999998E-2</v>
      </c>
      <c r="V292" s="228">
        <f>ROUND(E292*U292,2)</f>
        <v>2.61</v>
      </c>
      <c r="W292" s="228"/>
      <c r="AG292" s="86" t="s">
        <v>322</v>
      </c>
    </row>
    <row r="293" spans="1:34" s="86" customFormat="1" ht="10.199999999999999" outlineLevel="1">
      <c r="A293" s="229"/>
      <c r="B293" s="230"/>
      <c r="C293" s="326"/>
      <c r="D293" s="327"/>
      <c r="E293" s="327"/>
      <c r="F293" s="327"/>
      <c r="G293" s="327"/>
      <c r="H293" s="228"/>
      <c r="I293" s="228"/>
      <c r="J293" s="228"/>
      <c r="K293" s="228"/>
      <c r="L293" s="228"/>
      <c r="M293" s="228"/>
      <c r="N293" s="228"/>
      <c r="O293" s="228"/>
      <c r="P293" s="228"/>
      <c r="Q293" s="228"/>
      <c r="R293" s="201"/>
      <c r="S293" s="201"/>
      <c r="T293" s="201"/>
      <c r="U293" s="228"/>
      <c r="V293" s="228"/>
      <c r="W293" s="228"/>
      <c r="AG293" s="86" t="s">
        <v>279</v>
      </c>
    </row>
    <row r="294" spans="1:34" s="86" customFormat="1" ht="20.399999999999999" outlineLevel="1">
      <c r="A294" s="223">
        <v>79</v>
      </c>
      <c r="B294" s="224" t="s">
        <v>944</v>
      </c>
      <c r="C294" s="209" t="s">
        <v>945</v>
      </c>
      <c r="D294" s="198" t="s">
        <v>344</v>
      </c>
      <c r="E294" s="225">
        <v>10</v>
      </c>
      <c r="F294" s="226"/>
      <c r="G294" s="227">
        <f>ROUND(E294*F294,2)</f>
        <v>0</v>
      </c>
      <c r="H294" s="226"/>
      <c r="I294" s="227">
        <f>ROUND(E294*H294,2)</f>
        <v>0</v>
      </c>
      <c r="J294" s="226"/>
      <c r="K294" s="227">
        <f>ROUND(E294*J294,2)</f>
        <v>0</v>
      </c>
      <c r="L294" s="227">
        <v>21</v>
      </c>
      <c r="M294" s="227">
        <f>G294*(1+L294/100)</f>
        <v>0</v>
      </c>
      <c r="N294" s="227">
        <v>1.6000000000000001E-4</v>
      </c>
      <c r="O294" s="227">
        <f>ROUND(E294*N294,2)</f>
        <v>0</v>
      </c>
      <c r="P294" s="227">
        <v>0</v>
      </c>
      <c r="Q294" s="227">
        <f>ROUND(E294*P294,2)</f>
        <v>0</v>
      </c>
      <c r="R294" s="199" t="s">
        <v>660</v>
      </c>
      <c r="S294" s="199" t="s">
        <v>274</v>
      </c>
      <c r="T294" s="200" t="s">
        <v>274</v>
      </c>
      <c r="U294" s="228">
        <v>9.955E-2</v>
      </c>
      <c r="V294" s="228">
        <f>ROUND(E294*U294,2)</f>
        <v>1</v>
      </c>
      <c r="W294" s="228"/>
      <c r="AG294" s="86" t="s">
        <v>322</v>
      </c>
    </row>
    <row r="295" spans="1:34" s="86" customFormat="1" ht="10.199999999999999" outlineLevel="1">
      <c r="A295" s="229"/>
      <c r="B295" s="230"/>
      <c r="C295" s="212" t="s">
        <v>946</v>
      </c>
      <c r="D295" s="203"/>
      <c r="E295" s="235">
        <v>10</v>
      </c>
      <c r="F295" s="228"/>
      <c r="G295" s="228"/>
      <c r="H295" s="228"/>
      <c r="I295" s="228"/>
      <c r="J295" s="228"/>
      <c r="K295" s="228"/>
      <c r="L295" s="228"/>
      <c r="M295" s="228"/>
      <c r="N295" s="228"/>
      <c r="O295" s="228"/>
      <c r="P295" s="228"/>
      <c r="Q295" s="228"/>
      <c r="R295" s="201"/>
      <c r="S295" s="201"/>
      <c r="T295" s="201"/>
      <c r="U295" s="228"/>
      <c r="V295" s="228"/>
      <c r="W295" s="228"/>
      <c r="AG295" s="86" t="s">
        <v>326</v>
      </c>
      <c r="AH295" s="86">
        <v>0</v>
      </c>
    </row>
    <row r="296" spans="1:34" s="86" customFormat="1" ht="10.199999999999999" outlineLevel="1">
      <c r="A296" s="229"/>
      <c r="B296" s="230"/>
      <c r="C296" s="320"/>
      <c r="D296" s="321"/>
      <c r="E296" s="321"/>
      <c r="F296" s="321"/>
      <c r="G296" s="321"/>
      <c r="H296" s="228"/>
      <c r="I296" s="228"/>
      <c r="J296" s="228"/>
      <c r="K296" s="228"/>
      <c r="L296" s="228"/>
      <c r="M296" s="228"/>
      <c r="N296" s="228"/>
      <c r="O296" s="228"/>
      <c r="P296" s="228"/>
      <c r="Q296" s="228"/>
      <c r="R296" s="201"/>
      <c r="S296" s="201"/>
      <c r="T296" s="201"/>
      <c r="U296" s="228"/>
      <c r="V296" s="228"/>
      <c r="W296" s="228"/>
      <c r="AG296" s="86" t="s">
        <v>279</v>
      </c>
    </row>
    <row r="297" spans="1:34" s="86" customFormat="1" ht="20.399999999999999" outlineLevel="1">
      <c r="A297" s="223">
        <v>80</v>
      </c>
      <c r="B297" s="224" t="s">
        <v>947</v>
      </c>
      <c r="C297" s="209" t="s">
        <v>948</v>
      </c>
      <c r="D297" s="198" t="s">
        <v>344</v>
      </c>
      <c r="E297" s="225">
        <v>5</v>
      </c>
      <c r="F297" s="226"/>
      <c r="G297" s="227">
        <f>ROUND(E297*F297,2)</f>
        <v>0</v>
      </c>
      <c r="H297" s="226"/>
      <c r="I297" s="227">
        <f>ROUND(E297*H297,2)</f>
        <v>0</v>
      </c>
      <c r="J297" s="226"/>
      <c r="K297" s="227">
        <f>ROUND(E297*J297,2)</f>
        <v>0</v>
      </c>
      <c r="L297" s="227">
        <v>21</v>
      </c>
      <c r="M297" s="227">
        <f>G297*(1+L297/100)</f>
        <v>0</v>
      </c>
      <c r="N297" s="227">
        <v>4.2999999999999999E-4</v>
      </c>
      <c r="O297" s="227">
        <f>ROUND(E297*N297,2)</f>
        <v>0</v>
      </c>
      <c r="P297" s="227">
        <v>0</v>
      </c>
      <c r="Q297" s="227">
        <f>ROUND(E297*P297,2)</f>
        <v>0</v>
      </c>
      <c r="R297" s="199" t="s">
        <v>660</v>
      </c>
      <c r="S297" s="199" t="s">
        <v>274</v>
      </c>
      <c r="T297" s="200" t="s">
        <v>274</v>
      </c>
      <c r="U297" s="228">
        <v>0.10431</v>
      </c>
      <c r="V297" s="228">
        <f>ROUND(E297*U297,2)</f>
        <v>0.52</v>
      </c>
      <c r="W297" s="228"/>
      <c r="AG297" s="86" t="s">
        <v>322</v>
      </c>
    </row>
    <row r="298" spans="1:34" s="86" customFormat="1" ht="10.199999999999999" outlineLevel="1">
      <c r="A298" s="229"/>
      <c r="B298" s="230"/>
      <c r="C298" s="212" t="s">
        <v>949</v>
      </c>
      <c r="D298" s="203"/>
      <c r="E298" s="235">
        <v>5</v>
      </c>
      <c r="F298" s="228"/>
      <c r="G298" s="228"/>
      <c r="H298" s="228"/>
      <c r="I298" s="228"/>
      <c r="J298" s="228"/>
      <c r="K298" s="228"/>
      <c r="L298" s="228"/>
      <c r="M298" s="228"/>
      <c r="N298" s="228"/>
      <c r="O298" s="228"/>
      <c r="P298" s="228"/>
      <c r="Q298" s="228"/>
      <c r="R298" s="201"/>
      <c r="S298" s="201"/>
      <c r="T298" s="201"/>
      <c r="U298" s="228"/>
      <c r="V298" s="228"/>
      <c r="W298" s="228"/>
      <c r="AG298" s="86" t="s">
        <v>326</v>
      </c>
      <c r="AH298" s="86">
        <v>0</v>
      </c>
    </row>
    <row r="299" spans="1:34" s="86" customFormat="1" ht="10.199999999999999" outlineLevel="1">
      <c r="A299" s="229"/>
      <c r="B299" s="230"/>
      <c r="C299" s="320"/>
      <c r="D299" s="321"/>
      <c r="E299" s="321"/>
      <c r="F299" s="321"/>
      <c r="G299" s="321"/>
      <c r="H299" s="228"/>
      <c r="I299" s="228"/>
      <c r="J299" s="228"/>
      <c r="K299" s="228"/>
      <c r="L299" s="228"/>
      <c r="M299" s="228"/>
      <c r="N299" s="228"/>
      <c r="O299" s="228"/>
      <c r="P299" s="228"/>
      <c r="Q299" s="228"/>
      <c r="R299" s="201"/>
      <c r="S299" s="201"/>
      <c r="T299" s="201"/>
      <c r="U299" s="228"/>
      <c r="V299" s="228"/>
      <c r="W299" s="228"/>
      <c r="AG299" s="86" t="s">
        <v>279</v>
      </c>
    </row>
    <row r="300" spans="1:34" s="86" customFormat="1" ht="10.199999999999999">
      <c r="A300" s="218" t="s">
        <v>269</v>
      </c>
      <c r="B300" s="219" t="s">
        <v>223</v>
      </c>
      <c r="C300" s="208" t="s">
        <v>224</v>
      </c>
      <c r="D300" s="195"/>
      <c r="E300" s="220"/>
      <c r="F300" s="221"/>
      <c r="G300" s="221">
        <f>SUMIF(AG301:AG313,"&lt;&gt;NOR",G301:G313)</f>
        <v>0</v>
      </c>
      <c r="H300" s="221"/>
      <c r="I300" s="221">
        <f>SUM(I301:I313)</f>
        <v>0</v>
      </c>
      <c r="J300" s="221"/>
      <c r="K300" s="221">
        <f>SUM(K301:K313)</f>
        <v>0</v>
      </c>
      <c r="L300" s="221"/>
      <c r="M300" s="221">
        <f>SUM(M301:M313)</f>
        <v>0</v>
      </c>
      <c r="N300" s="221"/>
      <c r="O300" s="221">
        <f>SUM(O301:O313)</f>
        <v>0.26</v>
      </c>
      <c r="P300" s="221"/>
      <c r="Q300" s="221">
        <f>SUM(Q301:Q313)</f>
        <v>0</v>
      </c>
      <c r="R300" s="196"/>
      <c r="S300" s="196"/>
      <c r="T300" s="197"/>
      <c r="U300" s="222"/>
      <c r="V300" s="222">
        <f>SUM(V301:V313)</f>
        <v>7.36</v>
      </c>
      <c r="W300" s="222"/>
      <c r="AG300" s="86" t="s">
        <v>270</v>
      </c>
    </row>
    <row r="301" spans="1:34" s="86" customFormat="1" ht="10.199999999999999" outlineLevel="1">
      <c r="A301" s="223">
        <v>81</v>
      </c>
      <c r="B301" s="224" t="s">
        <v>653</v>
      </c>
      <c r="C301" s="209" t="s">
        <v>654</v>
      </c>
      <c r="D301" s="198" t="s">
        <v>0</v>
      </c>
      <c r="E301" s="225">
        <v>150.99299999999999</v>
      </c>
      <c r="F301" s="226"/>
      <c r="G301" s="227">
        <f>ROUND(E301*F301,2)</f>
        <v>0</v>
      </c>
      <c r="H301" s="226"/>
      <c r="I301" s="227">
        <f>ROUND(E301*H301,2)</f>
        <v>0</v>
      </c>
      <c r="J301" s="226"/>
      <c r="K301" s="227">
        <f>ROUND(E301*J301,2)</f>
        <v>0</v>
      </c>
      <c r="L301" s="227">
        <v>21</v>
      </c>
      <c r="M301" s="227">
        <f>G301*(1+L301/100)</f>
        <v>0</v>
      </c>
      <c r="N301" s="227">
        <v>0</v>
      </c>
      <c r="O301" s="227">
        <f>ROUND(E301*N301,2)</f>
        <v>0</v>
      </c>
      <c r="P301" s="227">
        <v>0</v>
      </c>
      <c r="Q301" s="227">
        <f>ROUND(E301*P301,2)</f>
        <v>0</v>
      </c>
      <c r="R301" s="199"/>
      <c r="S301" s="199" t="s">
        <v>274</v>
      </c>
      <c r="T301" s="200" t="s">
        <v>274</v>
      </c>
      <c r="U301" s="228">
        <v>3.8E-3</v>
      </c>
      <c r="V301" s="228">
        <f>ROUND(E301*U301,2)</f>
        <v>0.56999999999999995</v>
      </c>
      <c r="W301" s="228"/>
      <c r="AG301" s="86" t="s">
        <v>322</v>
      </c>
    </row>
    <row r="302" spans="1:34" s="86" customFormat="1" ht="10.199999999999999" outlineLevel="1">
      <c r="A302" s="229"/>
      <c r="B302" s="230"/>
      <c r="C302" s="212" t="s">
        <v>950</v>
      </c>
      <c r="D302" s="203"/>
      <c r="E302" s="235">
        <v>150.99299999999999</v>
      </c>
      <c r="F302" s="228"/>
      <c r="G302" s="228"/>
      <c r="H302" s="228"/>
      <c r="I302" s="228"/>
      <c r="J302" s="228"/>
      <c r="K302" s="228"/>
      <c r="L302" s="228"/>
      <c r="M302" s="228"/>
      <c r="N302" s="228"/>
      <c r="O302" s="228"/>
      <c r="P302" s="228"/>
      <c r="Q302" s="228"/>
      <c r="R302" s="201"/>
      <c r="S302" s="201"/>
      <c r="T302" s="201"/>
      <c r="U302" s="228"/>
      <c r="V302" s="228"/>
      <c r="W302" s="228"/>
      <c r="AG302" s="86" t="s">
        <v>326</v>
      </c>
      <c r="AH302" s="86">
        <v>0</v>
      </c>
    </row>
    <row r="303" spans="1:34" s="86" customFormat="1" ht="10.199999999999999" outlineLevel="1">
      <c r="A303" s="229"/>
      <c r="B303" s="230"/>
      <c r="C303" s="320"/>
      <c r="D303" s="321"/>
      <c r="E303" s="321"/>
      <c r="F303" s="321"/>
      <c r="G303" s="321"/>
      <c r="H303" s="228"/>
      <c r="I303" s="228"/>
      <c r="J303" s="228"/>
      <c r="K303" s="228"/>
      <c r="L303" s="228"/>
      <c r="M303" s="228"/>
      <c r="N303" s="228"/>
      <c r="O303" s="228"/>
      <c r="P303" s="228"/>
      <c r="Q303" s="228"/>
      <c r="R303" s="201"/>
      <c r="S303" s="201"/>
      <c r="T303" s="201"/>
      <c r="U303" s="228"/>
      <c r="V303" s="228"/>
      <c r="W303" s="228"/>
      <c r="AG303" s="86" t="s">
        <v>279</v>
      </c>
    </row>
    <row r="304" spans="1:34" s="86" customFormat="1" ht="10.199999999999999" outlineLevel="1">
      <c r="A304" s="223">
        <v>82</v>
      </c>
      <c r="B304" s="224" t="s">
        <v>731</v>
      </c>
      <c r="C304" s="209" t="s">
        <v>732</v>
      </c>
      <c r="D304" s="198" t="s">
        <v>0</v>
      </c>
      <c r="E304" s="225">
        <v>150.99299999999999</v>
      </c>
      <c r="F304" s="226"/>
      <c r="G304" s="227">
        <f>ROUND(E304*F304,2)</f>
        <v>0</v>
      </c>
      <c r="H304" s="226"/>
      <c r="I304" s="227">
        <f>ROUND(E304*H304,2)</f>
        <v>0</v>
      </c>
      <c r="J304" s="226"/>
      <c r="K304" s="227">
        <f>ROUND(E304*J304,2)</f>
        <v>0</v>
      </c>
      <c r="L304" s="227">
        <v>21</v>
      </c>
      <c r="M304" s="227">
        <f>G304*(1+L304/100)</f>
        <v>0</v>
      </c>
      <c r="N304" s="227">
        <v>0</v>
      </c>
      <c r="O304" s="227">
        <f>ROUND(E304*N304,2)</f>
        <v>0</v>
      </c>
      <c r="P304" s="227">
        <v>0</v>
      </c>
      <c r="Q304" s="227">
        <f>ROUND(E304*P304,2)</f>
        <v>0</v>
      </c>
      <c r="R304" s="199"/>
      <c r="S304" s="199" t="s">
        <v>274</v>
      </c>
      <c r="T304" s="200" t="s">
        <v>274</v>
      </c>
      <c r="U304" s="228">
        <v>3.8500000000000001E-3</v>
      </c>
      <c r="V304" s="228">
        <f>ROUND(E304*U304,2)</f>
        <v>0.57999999999999996</v>
      </c>
      <c r="W304" s="228"/>
      <c r="AG304" s="86" t="s">
        <v>322</v>
      </c>
    </row>
    <row r="305" spans="1:34" s="86" customFormat="1" ht="10.199999999999999" outlineLevel="1">
      <c r="A305" s="229"/>
      <c r="B305" s="230"/>
      <c r="C305" s="212" t="s">
        <v>950</v>
      </c>
      <c r="D305" s="203"/>
      <c r="E305" s="235">
        <v>150.99299999999999</v>
      </c>
      <c r="F305" s="228"/>
      <c r="G305" s="228"/>
      <c r="H305" s="228"/>
      <c r="I305" s="228"/>
      <c r="J305" s="228"/>
      <c r="K305" s="228"/>
      <c r="L305" s="228"/>
      <c r="M305" s="228"/>
      <c r="N305" s="228"/>
      <c r="O305" s="228"/>
      <c r="P305" s="228"/>
      <c r="Q305" s="228"/>
      <c r="R305" s="201"/>
      <c r="S305" s="201"/>
      <c r="T305" s="201"/>
      <c r="U305" s="228"/>
      <c r="V305" s="228"/>
      <c r="W305" s="228"/>
      <c r="AG305" s="86" t="s">
        <v>326</v>
      </c>
      <c r="AH305" s="86">
        <v>0</v>
      </c>
    </row>
    <row r="306" spans="1:34" s="86" customFormat="1" ht="10.199999999999999" outlineLevel="1">
      <c r="A306" s="229"/>
      <c r="B306" s="230"/>
      <c r="C306" s="320"/>
      <c r="D306" s="321"/>
      <c r="E306" s="321"/>
      <c r="F306" s="321"/>
      <c r="G306" s="321"/>
      <c r="H306" s="228"/>
      <c r="I306" s="228"/>
      <c r="J306" s="228"/>
      <c r="K306" s="228"/>
      <c r="L306" s="228"/>
      <c r="M306" s="228"/>
      <c r="N306" s="228"/>
      <c r="O306" s="228"/>
      <c r="P306" s="228"/>
      <c r="Q306" s="228"/>
      <c r="R306" s="201"/>
      <c r="S306" s="201"/>
      <c r="T306" s="201"/>
      <c r="U306" s="228"/>
      <c r="V306" s="228"/>
      <c r="W306" s="228"/>
      <c r="AG306" s="86" t="s">
        <v>279</v>
      </c>
    </row>
    <row r="307" spans="1:34" s="86" customFormat="1" ht="10.199999999999999" outlineLevel="1">
      <c r="A307" s="223">
        <v>83</v>
      </c>
      <c r="B307" s="224" t="s">
        <v>951</v>
      </c>
      <c r="C307" s="209" t="s">
        <v>952</v>
      </c>
      <c r="D307" s="198" t="s">
        <v>344</v>
      </c>
      <c r="E307" s="225">
        <v>9</v>
      </c>
      <c r="F307" s="226"/>
      <c r="G307" s="227">
        <f>ROUND(E307*F307,2)</f>
        <v>0</v>
      </c>
      <c r="H307" s="226"/>
      <c r="I307" s="227">
        <f>ROUND(E307*H307,2)</f>
        <v>0</v>
      </c>
      <c r="J307" s="226"/>
      <c r="K307" s="227">
        <f>ROUND(E307*J307,2)</f>
        <v>0</v>
      </c>
      <c r="L307" s="227">
        <v>21</v>
      </c>
      <c r="M307" s="227">
        <f>G307*(1+L307/100)</f>
        <v>0</v>
      </c>
      <c r="N307" s="227">
        <v>0</v>
      </c>
      <c r="O307" s="227">
        <f>ROUND(E307*N307,2)</f>
        <v>0</v>
      </c>
      <c r="P307" s="227">
        <v>0</v>
      </c>
      <c r="Q307" s="227">
        <f>ROUND(E307*P307,2)</f>
        <v>0</v>
      </c>
      <c r="R307" s="199"/>
      <c r="S307" s="199" t="s">
        <v>274</v>
      </c>
      <c r="T307" s="200" t="s">
        <v>274</v>
      </c>
      <c r="U307" s="228">
        <v>0.2</v>
      </c>
      <c r="V307" s="228">
        <f>ROUND(E307*U307,2)</f>
        <v>1.8</v>
      </c>
      <c r="W307" s="228"/>
      <c r="AG307" s="86" t="s">
        <v>322</v>
      </c>
    </row>
    <row r="308" spans="1:34" s="86" customFormat="1" ht="10.199999999999999" outlineLevel="1">
      <c r="A308" s="229"/>
      <c r="B308" s="230"/>
      <c r="C308" s="212" t="s">
        <v>875</v>
      </c>
      <c r="D308" s="203"/>
      <c r="E308" s="235">
        <v>9</v>
      </c>
      <c r="F308" s="228"/>
      <c r="G308" s="228"/>
      <c r="H308" s="228"/>
      <c r="I308" s="228"/>
      <c r="J308" s="228"/>
      <c r="K308" s="228"/>
      <c r="L308" s="228"/>
      <c r="M308" s="228"/>
      <c r="N308" s="228"/>
      <c r="O308" s="228"/>
      <c r="P308" s="228"/>
      <c r="Q308" s="228"/>
      <c r="R308" s="201"/>
      <c r="S308" s="201"/>
      <c r="T308" s="201"/>
      <c r="U308" s="228"/>
      <c r="V308" s="228"/>
      <c r="W308" s="228"/>
      <c r="AG308" s="86" t="s">
        <v>326</v>
      </c>
      <c r="AH308" s="86">
        <v>0</v>
      </c>
    </row>
    <row r="309" spans="1:34" s="86" customFormat="1" ht="10.199999999999999" outlineLevel="1">
      <c r="A309" s="229"/>
      <c r="B309" s="230"/>
      <c r="C309" s="320"/>
      <c r="D309" s="321"/>
      <c r="E309" s="321"/>
      <c r="F309" s="321"/>
      <c r="G309" s="321"/>
      <c r="H309" s="228"/>
      <c r="I309" s="228"/>
      <c r="J309" s="228"/>
      <c r="K309" s="228"/>
      <c r="L309" s="228"/>
      <c r="M309" s="228"/>
      <c r="N309" s="228"/>
      <c r="O309" s="228"/>
      <c r="P309" s="228"/>
      <c r="Q309" s="228"/>
      <c r="R309" s="201"/>
      <c r="S309" s="201"/>
      <c r="T309" s="201"/>
      <c r="U309" s="228"/>
      <c r="V309" s="228"/>
      <c r="W309" s="228"/>
      <c r="AG309" s="86" t="s">
        <v>279</v>
      </c>
    </row>
    <row r="310" spans="1:34" s="86" customFormat="1" ht="10.199999999999999" outlineLevel="1">
      <c r="A310" s="223">
        <v>84</v>
      </c>
      <c r="B310" s="224" t="s">
        <v>953</v>
      </c>
      <c r="C310" s="209" t="s">
        <v>954</v>
      </c>
      <c r="D310" s="198" t="s">
        <v>344</v>
      </c>
      <c r="E310" s="225">
        <v>9</v>
      </c>
      <c r="F310" s="226"/>
      <c r="G310" s="227">
        <f>ROUND(E310*F310,2)</f>
        <v>0</v>
      </c>
      <c r="H310" s="226"/>
      <c r="I310" s="227">
        <f>ROUND(E310*H310,2)</f>
        <v>0</v>
      </c>
      <c r="J310" s="226"/>
      <c r="K310" s="227">
        <f>ROUND(E310*J310,2)</f>
        <v>0</v>
      </c>
      <c r="L310" s="227">
        <v>21</v>
      </c>
      <c r="M310" s="227">
        <f>G310*(1+L310/100)</f>
        <v>0</v>
      </c>
      <c r="N310" s="227">
        <v>2.7119999999999998E-2</v>
      </c>
      <c r="O310" s="227">
        <f>ROUND(E310*N310,2)</f>
        <v>0.24</v>
      </c>
      <c r="P310" s="227">
        <v>0</v>
      </c>
      <c r="Q310" s="227">
        <f>ROUND(E310*P310,2)</f>
        <v>0</v>
      </c>
      <c r="R310" s="199"/>
      <c r="S310" s="199" t="s">
        <v>274</v>
      </c>
      <c r="T310" s="200" t="s">
        <v>274</v>
      </c>
      <c r="U310" s="228">
        <v>0.49</v>
      </c>
      <c r="V310" s="228">
        <f>ROUND(E310*U310,2)</f>
        <v>4.41</v>
      </c>
      <c r="W310" s="228"/>
      <c r="AG310" s="86" t="s">
        <v>322</v>
      </c>
    </row>
    <row r="311" spans="1:34" s="86" customFormat="1" ht="10.199999999999999" outlineLevel="1">
      <c r="A311" s="229"/>
      <c r="B311" s="230"/>
      <c r="C311" s="326"/>
      <c r="D311" s="327"/>
      <c r="E311" s="327"/>
      <c r="F311" s="327"/>
      <c r="G311" s="327"/>
      <c r="H311" s="228"/>
      <c r="I311" s="228"/>
      <c r="J311" s="228"/>
      <c r="K311" s="228"/>
      <c r="L311" s="228"/>
      <c r="M311" s="228"/>
      <c r="N311" s="228"/>
      <c r="O311" s="228"/>
      <c r="P311" s="228"/>
      <c r="Q311" s="228"/>
      <c r="R311" s="201"/>
      <c r="S311" s="201"/>
      <c r="T311" s="201"/>
      <c r="U311" s="228"/>
      <c r="V311" s="228"/>
      <c r="W311" s="228"/>
      <c r="AG311" s="86" t="s">
        <v>279</v>
      </c>
    </row>
    <row r="312" spans="1:34" s="86" customFormat="1" ht="10.199999999999999" outlineLevel="1">
      <c r="A312" s="223">
        <v>85</v>
      </c>
      <c r="B312" s="224" t="s">
        <v>955</v>
      </c>
      <c r="C312" s="209" t="s">
        <v>956</v>
      </c>
      <c r="D312" s="198" t="s">
        <v>344</v>
      </c>
      <c r="E312" s="225">
        <v>9.7200000000000006</v>
      </c>
      <c r="F312" s="226"/>
      <c r="G312" s="227">
        <f>ROUND(E312*F312,2)</f>
        <v>0</v>
      </c>
      <c r="H312" s="226"/>
      <c r="I312" s="227">
        <f>ROUND(E312*H312,2)</f>
        <v>0</v>
      </c>
      <c r="J312" s="226"/>
      <c r="K312" s="227">
        <f>ROUND(E312*J312,2)</f>
        <v>0</v>
      </c>
      <c r="L312" s="227">
        <v>21</v>
      </c>
      <c r="M312" s="227">
        <f>G312*(1+L312/100)</f>
        <v>0</v>
      </c>
      <c r="N312" s="227">
        <v>2.3E-3</v>
      </c>
      <c r="O312" s="227">
        <f>ROUND(E312*N312,2)</f>
        <v>0.02</v>
      </c>
      <c r="P312" s="227">
        <v>0</v>
      </c>
      <c r="Q312" s="227">
        <f>ROUND(E312*P312,2)</f>
        <v>0</v>
      </c>
      <c r="R312" s="199" t="s">
        <v>439</v>
      </c>
      <c r="S312" s="199" t="s">
        <v>274</v>
      </c>
      <c r="T312" s="200" t="s">
        <v>274</v>
      </c>
      <c r="U312" s="228">
        <v>0</v>
      </c>
      <c r="V312" s="228">
        <f>ROUND(E312*U312,2)</f>
        <v>0</v>
      </c>
      <c r="W312" s="228"/>
      <c r="AG312" s="86" t="s">
        <v>440</v>
      </c>
    </row>
    <row r="313" spans="1:34" s="86" customFormat="1" ht="10.199999999999999" outlineLevel="1">
      <c r="A313" s="229"/>
      <c r="B313" s="230"/>
      <c r="C313" s="326"/>
      <c r="D313" s="327"/>
      <c r="E313" s="327"/>
      <c r="F313" s="327"/>
      <c r="G313" s="327"/>
      <c r="H313" s="228"/>
      <c r="I313" s="228"/>
      <c r="J313" s="228"/>
      <c r="K313" s="228"/>
      <c r="L313" s="228"/>
      <c r="M313" s="228"/>
      <c r="N313" s="228"/>
      <c r="O313" s="228"/>
      <c r="P313" s="228"/>
      <c r="Q313" s="228"/>
      <c r="R313" s="201"/>
      <c r="S313" s="201"/>
      <c r="T313" s="201"/>
      <c r="U313" s="228"/>
      <c r="V313" s="228"/>
      <c r="W313" s="228"/>
      <c r="AG313" s="86" t="s">
        <v>279</v>
      </c>
    </row>
    <row r="314" spans="1:34" s="86" customFormat="1" ht="10.199999999999999">
      <c r="A314" s="218" t="s">
        <v>269</v>
      </c>
      <c r="B314" s="219" t="s">
        <v>225</v>
      </c>
      <c r="C314" s="208" t="s">
        <v>226</v>
      </c>
      <c r="D314" s="195"/>
      <c r="E314" s="220"/>
      <c r="F314" s="221"/>
      <c r="G314" s="221">
        <f>SUMIF(AG315:AG317,"&lt;&gt;NOR",G315:G317)</f>
        <v>0</v>
      </c>
      <c r="H314" s="221"/>
      <c r="I314" s="221">
        <f>SUM(I315:I317)</f>
        <v>0</v>
      </c>
      <c r="J314" s="221"/>
      <c r="K314" s="221">
        <f>SUM(K315:K317)</f>
        <v>0</v>
      </c>
      <c r="L314" s="221"/>
      <c r="M314" s="221">
        <f>SUM(M315:M317)</f>
        <v>0</v>
      </c>
      <c r="N314" s="221"/>
      <c r="O314" s="221">
        <f>SUM(O315:O317)</f>
        <v>1.54</v>
      </c>
      <c r="P314" s="221"/>
      <c r="Q314" s="221">
        <f>SUM(Q315:Q317)</f>
        <v>0</v>
      </c>
      <c r="R314" s="196"/>
      <c r="S314" s="196"/>
      <c r="T314" s="197"/>
      <c r="U314" s="222"/>
      <c r="V314" s="222">
        <f>SUM(V315:V317)</f>
        <v>224.1</v>
      </c>
      <c r="W314" s="222"/>
      <c r="AG314" s="86" t="s">
        <v>270</v>
      </c>
    </row>
    <row r="315" spans="1:34" s="86" customFormat="1" ht="10.199999999999999" outlineLevel="1">
      <c r="A315" s="223">
        <v>86</v>
      </c>
      <c r="B315" s="224" t="s">
        <v>957</v>
      </c>
      <c r="C315" s="209" t="s">
        <v>958</v>
      </c>
      <c r="D315" s="198" t="s">
        <v>959</v>
      </c>
      <c r="E315" s="225">
        <v>45</v>
      </c>
      <c r="F315" s="226"/>
      <c r="G315" s="227">
        <f>ROUND(E315*F315,2)</f>
        <v>0</v>
      </c>
      <c r="H315" s="226"/>
      <c r="I315" s="227">
        <f>ROUND(E315*H315,2)</f>
        <v>0</v>
      </c>
      <c r="J315" s="226"/>
      <c r="K315" s="227">
        <f>ROUND(E315*J315,2)</f>
        <v>0</v>
      </c>
      <c r="L315" s="227">
        <v>21</v>
      </c>
      <c r="M315" s="227">
        <f>G315*(1+L315/100)</f>
        <v>0</v>
      </c>
      <c r="N315" s="227">
        <v>3.4209999999999997E-2</v>
      </c>
      <c r="O315" s="227">
        <f>ROUND(E315*N315,2)</f>
        <v>1.54</v>
      </c>
      <c r="P315" s="227">
        <v>0</v>
      </c>
      <c r="Q315" s="227">
        <f>ROUND(E315*P315,2)</f>
        <v>0</v>
      </c>
      <c r="R315" s="199"/>
      <c r="S315" s="199" t="s">
        <v>274</v>
      </c>
      <c r="T315" s="200" t="s">
        <v>274</v>
      </c>
      <c r="U315" s="228">
        <v>4.9800000000000004</v>
      </c>
      <c r="V315" s="228">
        <f>ROUND(E315*U315,2)</f>
        <v>224.1</v>
      </c>
      <c r="W315" s="228"/>
      <c r="AG315" s="86" t="s">
        <v>322</v>
      </c>
    </row>
    <row r="316" spans="1:34" s="86" customFormat="1" ht="10.199999999999999" outlineLevel="1">
      <c r="A316" s="229"/>
      <c r="B316" s="230"/>
      <c r="C316" s="212" t="s">
        <v>960</v>
      </c>
      <c r="D316" s="203"/>
      <c r="E316" s="235">
        <v>45</v>
      </c>
      <c r="F316" s="228"/>
      <c r="G316" s="228"/>
      <c r="H316" s="228"/>
      <c r="I316" s="228"/>
      <c r="J316" s="228"/>
      <c r="K316" s="228"/>
      <c r="L316" s="228"/>
      <c r="M316" s="228"/>
      <c r="N316" s="228"/>
      <c r="O316" s="228"/>
      <c r="P316" s="228"/>
      <c r="Q316" s="228"/>
      <c r="R316" s="201"/>
      <c r="S316" s="201"/>
      <c r="T316" s="201"/>
      <c r="U316" s="228"/>
      <c r="V316" s="228"/>
      <c r="W316" s="228"/>
      <c r="AG316" s="86" t="s">
        <v>326</v>
      </c>
      <c r="AH316" s="86">
        <v>0</v>
      </c>
    </row>
    <row r="317" spans="1:34" s="86" customFormat="1" ht="10.199999999999999" outlineLevel="1">
      <c r="A317" s="229"/>
      <c r="B317" s="230"/>
      <c r="C317" s="320"/>
      <c r="D317" s="321"/>
      <c r="E317" s="321"/>
      <c r="F317" s="321"/>
      <c r="G317" s="321"/>
      <c r="H317" s="228"/>
      <c r="I317" s="228"/>
      <c r="J317" s="228"/>
      <c r="K317" s="228"/>
      <c r="L317" s="228"/>
      <c r="M317" s="228"/>
      <c r="N317" s="228"/>
      <c r="O317" s="228"/>
      <c r="P317" s="228"/>
      <c r="Q317" s="228"/>
      <c r="R317" s="201"/>
      <c r="S317" s="201"/>
      <c r="T317" s="201"/>
      <c r="U317" s="228"/>
      <c r="V317" s="228"/>
      <c r="W317" s="228"/>
      <c r="AG317" s="86" t="s">
        <v>279</v>
      </c>
    </row>
    <row r="318" spans="1:34" s="86" customFormat="1" ht="10.199999999999999">
      <c r="A318" s="218" t="s">
        <v>269</v>
      </c>
      <c r="B318" s="219" t="s">
        <v>227</v>
      </c>
      <c r="C318" s="208" t="s">
        <v>228</v>
      </c>
      <c r="D318" s="195"/>
      <c r="E318" s="220"/>
      <c r="F318" s="221"/>
      <c r="G318" s="221">
        <f>SUMIF(AG319:AG322,"&lt;&gt;NOR",G319:G322)</f>
        <v>0</v>
      </c>
      <c r="H318" s="221"/>
      <c r="I318" s="221">
        <f>SUM(I319:I322)</f>
        <v>0</v>
      </c>
      <c r="J318" s="221"/>
      <c r="K318" s="221">
        <f>SUM(K319:K322)</f>
        <v>0</v>
      </c>
      <c r="L318" s="221"/>
      <c r="M318" s="221">
        <f>SUM(M319:M322)</f>
        <v>0</v>
      </c>
      <c r="N318" s="221"/>
      <c r="O318" s="221">
        <f>SUM(O319:O322)</f>
        <v>0</v>
      </c>
      <c r="P318" s="221"/>
      <c r="Q318" s="221">
        <f>SUM(Q319:Q322)</f>
        <v>0</v>
      </c>
      <c r="R318" s="196"/>
      <c r="S318" s="196"/>
      <c r="T318" s="197"/>
      <c r="U318" s="222"/>
      <c r="V318" s="222">
        <f>SUM(V319:V322)</f>
        <v>54.76</v>
      </c>
      <c r="W318" s="222"/>
      <c r="AG318" s="86" t="s">
        <v>270</v>
      </c>
    </row>
    <row r="319" spans="1:34" s="86" customFormat="1" ht="10.199999999999999" outlineLevel="1">
      <c r="A319" s="223">
        <v>87</v>
      </c>
      <c r="B319" s="224" t="s">
        <v>961</v>
      </c>
      <c r="C319" s="209" t="s">
        <v>962</v>
      </c>
      <c r="D319" s="198" t="s">
        <v>344</v>
      </c>
      <c r="E319" s="225">
        <v>62</v>
      </c>
      <c r="F319" s="226"/>
      <c r="G319" s="227">
        <f>ROUND(E319*F319,2)</f>
        <v>0</v>
      </c>
      <c r="H319" s="226"/>
      <c r="I319" s="227">
        <f>ROUND(E319*H319,2)</f>
        <v>0</v>
      </c>
      <c r="J319" s="226"/>
      <c r="K319" s="227">
        <f>ROUND(E319*J319,2)</f>
        <v>0</v>
      </c>
      <c r="L319" s="227">
        <v>21</v>
      </c>
      <c r="M319" s="227">
        <f>G319*(1+L319/100)</f>
        <v>0</v>
      </c>
      <c r="N319" s="227">
        <v>0</v>
      </c>
      <c r="O319" s="227">
        <f>ROUND(E319*N319,2)</f>
        <v>0</v>
      </c>
      <c r="P319" s="227">
        <v>0</v>
      </c>
      <c r="Q319" s="227">
        <f>ROUND(E319*P319,2)</f>
        <v>0</v>
      </c>
      <c r="R319" s="199"/>
      <c r="S319" s="199" t="s">
        <v>274</v>
      </c>
      <c r="T319" s="200" t="s">
        <v>274</v>
      </c>
      <c r="U319" s="228">
        <v>0.88324999999999998</v>
      </c>
      <c r="V319" s="228">
        <f>ROUND(E319*U319,2)</f>
        <v>54.76</v>
      </c>
      <c r="W319" s="228"/>
      <c r="AG319" s="86" t="s">
        <v>322</v>
      </c>
    </row>
    <row r="320" spans="1:34" s="86" customFormat="1" ht="10.199999999999999" outlineLevel="1">
      <c r="A320" s="229"/>
      <c r="B320" s="230"/>
      <c r="C320" s="212" t="s">
        <v>963</v>
      </c>
      <c r="D320" s="203"/>
      <c r="E320" s="235">
        <v>17</v>
      </c>
      <c r="F320" s="228"/>
      <c r="G320" s="228"/>
      <c r="H320" s="228"/>
      <c r="I320" s="228"/>
      <c r="J320" s="228"/>
      <c r="K320" s="228"/>
      <c r="L320" s="228"/>
      <c r="M320" s="228"/>
      <c r="N320" s="228"/>
      <c r="O320" s="228"/>
      <c r="P320" s="228"/>
      <c r="Q320" s="228"/>
      <c r="R320" s="201"/>
      <c r="S320" s="201"/>
      <c r="T320" s="201"/>
      <c r="U320" s="228"/>
      <c r="V320" s="228"/>
      <c r="W320" s="228"/>
      <c r="AG320" s="86" t="s">
        <v>326</v>
      </c>
      <c r="AH320" s="86">
        <v>0</v>
      </c>
    </row>
    <row r="321" spans="1:34" s="86" customFormat="1" ht="10.199999999999999" outlineLevel="1">
      <c r="A321" s="229"/>
      <c r="B321" s="230"/>
      <c r="C321" s="212" t="s">
        <v>964</v>
      </c>
      <c r="D321" s="203"/>
      <c r="E321" s="235">
        <v>45</v>
      </c>
      <c r="F321" s="228"/>
      <c r="G321" s="228"/>
      <c r="H321" s="228"/>
      <c r="I321" s="228"/>
      <c r="J321" s="228"/>
      <c r="K321" s="228"/>
      <c r="L321" s="228"/>
      <c r="M321" s="228"/>
      <c r="N321" s="228"/>
      <c r="O321" s="228"/>
      <c r="P321" s="228"/>
      <c r="Q321" s="228"/>
      <c r="R321" s="201"/>
      <c r="S321" s="201"/>
      <c r="T321" s="201"/>
      <c r="U321" s="228"/>
      <c r="V321" s="228"/>
      <c r="W321" s="228"/>
      <c r="AG321" s="86" t="s">
        <v>326</v>
      </c>
      <c r="AH321" s="86">
        <v>0</v>
      </c>
    </row>
    <row r="322" spans="1:34" s="86" customFormat="1" ht="10.199999999999999" outlineLevel="1">
      <c r="A322" s="229"/>
      <c r="B322" s="230"/>
      <c r="C322" s="320"/>
      <c r="D322" s="321"/>
      <c r="E322" s="321"/>
      <c r="F322" s="321"/>
      <c r="G322" s="321"/>
      <c r="H322" s="228"/>
      <c r="I322" s="228"/>
      <c r="J322" s="228"/>
      <c r="K322" s="228"/>
      <c r="L322" s="228"/>
      <c r="M322" s="228"/>
      <c r="N322" s="228"/>
      <c r="O322" s="228"/>
      <c r="P322" s="228"/>
      <c r="Q322" s="228"/>
      <c r="R322" s="201"/>
      <c r="S322" s="201"/>
      <c r="T322" s="201"/>
      <c r="U322" s="228"/>
      <c r="V322" s="228"/>
      <c r="W322" s="228"/>
      <c r="AG322" s="86" t="s">
        <v>279</v>
      </c>
    </row>
    <row r="323" spans="1:34" s="86" customFormat="1" ht="10.199999999999999">
      <c r="A323" s="218" t="s">
        <v>269</v>
      </c>
      <c r="B323" s="219" t="s">
        <v>229</v>
      </c>
      <c r="C323" s="208" t="s">
        <v>230</v>
      </c>
      <c r="D323" s="195"/>
      <c r="E323" s="220"/>
      <c r="F323" s="221"/>
      <c r="G323" s="221">
        <f>SUMIF(AG324:AG327,"&lt;&gt;NOR",G324:G327)</f>
        <v>0</v>
      </c>
      <c r="H323" s="221"/>
      <c r="I323" s="221">
        <f>SUM(I324:I327)</f>
        <v>0</v>
      </c>
      <c r="J323" s="221"/>
      <c r="K323" s="221">
        <f>SUM(K324:K327)</f>
        <v>0</v>
      </c>
      <c r="L323" s="221"/>
      <c r="M323" s="221">
        <f>SUM(M324:M327)</f>
        <v>0</v>
      </c>
      <c r="N323" s="221"/>
      <c r="O323" s="221">
        <f>SUM(O324:O327)</f>
        <v>26.59</v>
      </c>
      <c r="P323" s="221"/>
      <c r="Q323" s="221">
        <f>SUM(Q324:Q327)</f>
        <v>0</v>
      </c>
      <c r="R323" s="196"/>
      <c r="S323" s="196"/>
      <c r="T323" s="197"/>
      <c r="U323" s="222"/>
      <c r="V323" s="222">
        <f>SUM(V324:V327)</f>
        <v>15.67</v>
      </c>
      <c r="W323" s="222"/>
      <c r="AG323" s="86" t="s">
        <v>270</v>
      </c>
    </row>
    <row r="324" spans="1:34" s="86" customFormat="1" ht="10.199999999999999" outlineLevel="1">
      <c r="A324" s="223">
        <v>88</v>
      </c>
      <c r="B324" s="224" t="s">
        <v>965</v>
      </c>
      <c r="C324" s="209" t="s">
        <v>966</v>
      </c>
      <c r="D324" s="198" t="s">
        <v>344</v>
      </c>
      <c r="E324" s="225">
        <v>45</v>
      </c>
      <c r="F324" s="226"/>
      <c r="G324" s="227">
        <f>ROUND(E324*F324,2)</f>
        <v>0</v>
      </c>
      <c r="H324" s="226"/>
      <c r="I324" s="227">
        <f>ROUND(E324*H324,2)</f>
        <v>0</v>
      </c>
      <c r="J324" s="226"/>
      <c r="K324" s="227">
        <f>ROUND(E324*J324,2)</f>
        <v>0</v>
      </c>
      <c r="L324" s="227">
        <v>21</v>
      </c>
      <c r="M324" s="227">
        <f>G324*(1+L324/100)</f>
        <v>0</v>
      </c>
      <c r="N324" s="227">
        <v>0.30884</v>
      </c>
      <c r="O324" s="227">
        <f>ROUND(E324*N324,2)</f>
        <v>13.9</v>
      </c>
      <c r="P324" s="227">
        <v>0</v>
      </c>
      <c r="Q324" s="227">
        <f>ROUND(E324*P324,2)</f>
        <v>0</v>
      </c>
      <c r="R324" s="199"/>
      <c r="S324" s="199" t="s">
        <v>274</v>
      </c>
      <c r="T324" s="200" t="s">
        <v>274</v>
      </c>
      <c r="U324" s="228">
        <v>0.21299999999999999</v>
      </c>
      <c r="V324" s="228">
        <f>ROUND(E324*U324,2)</f>
        <v>9.59</v>
      </c>
      <c r="W324" s="228"/>
      <c r="AG324" s="86" t="s">
        <v>322</v>
      </c>
    </row>
    <row r="325" spans="1:34" s="86" customFormat="1" ht="10.199999999999999" outlineLevel="1">
      <c r="A325" s="229"/>
      <c r="B325" s="230"/>
      <c r="C325" s="326"/>
      <c r="D325" s="327"/>
      <c r="E325" s="327"/>
      <c r="F325" s="327"/>
      <c r="G325" s="327"/>
      <c r="H325" s="228"/>
      <c r="I325" s="228"/>
      <c r="J325" s="228"/>
      <c r="K325" s="228"/>
      <c r="L325" s="228"/>
      <c r="M325" s="228"/>
      <c r="N325" s="228"/>
      <c r="O325" s="228"/>
      <c r="P325" s="228"/>
      <c r="Q325" s="228"/>
      <c r="R325" s="201"/>
      <c r="S325" s="201"/>
      <c r="T325" s="201"/>
      <c r="U325" s="228"/>
      <c r="V325" s="228"/>
      <c r="W325" s="228"/>
      <c r="AG325" s="86" t="s">
        <v>279</v>
      </c>
    </row>
    <row r="326" spans="1:34" s="86" customFormat="1" ht="10.199999999999999" outlineLevel="1">
      <c r="A326" s="223">
        <v>89</v>
      </c>
      <c r="B326" s="224" t="s">
        <v>967</v>
      </c>
      <c r="C326" s="209" t="s">
        <v>968</v>
      </c>
      <c r="D326" s="198" t="s">
        <v>344</v>
      </c>
      <c r="E326" s="225">
        <v>62</v>
      </c>
      <c r="F326" s="226"/>
      <c r="G326" s="227">
        <f>ROUND(E326*F326,2)</f>
        <v>0</v>
      </c>
      <c r="H326" s="226"/>
      <c r="I326" s="227">
        <f>ROUND(E326*H326,2)</f>
        <v>0</v>
      </c>
      <c r="J326" s="226"/>
      <c r="K326" s="227">
        <f>ROUND(E326*J326,2)</f>
        <v>0</v>
      </c>
      <c r="L326" s="227">
        <v>21</v>
      </c>
      <c r="M326" s="227">
        <f>G326*(1+L326/100)</f>
        <v>0</v>
      </c>
      <c r="N326" s="227">
        <v>0.20474999999999999</v>
      </c>
      <c r="O326" s="227">
        <f>ROUND(E326*N326,2)</f>
        <v>12.69</v>
      </c>
      <c r="P326" s="227">
        <v>0</v>
      </c>
      <c r="Q326" s="227">
        <f>ROUND(E326*P326,2)</f>
        <v>0</v>
      </c>
      <c r="R326" s="199"/>
      <c r="S326" s="199" t="s">
        <v>274</v>
      </c>
      <c r="T326" s="200" t="s">
        <v>274</v>
      </c>
      <c r="U326" s="228">
        <v>9.8000000000000004E-2</v>
      </c>
      <c r="V326" s="228">
        <f>ROUND(E326*U326,2)</f>
        <v>6.08</v>
      </c>
      <c r="W326" s="228"/>
      <c r="AG326" s="86" t="s">
        <v>322</v>
      </c>
    </row>
    <row r="327" spans="1:34" s="86" customFormat="1" ht="10.199999999999999" outlineLevel="1">
      <c r="A327" s="229"/>
      <c r="B327" s="230"/>
      <c r="C327" s="326"/>
      <c r="D327" s="327"/>
      <c r="E327" s="327"/>
      <c r="F327" s="327"/>
      <c r="G327" s="327"/>
      <c r="H327" s="228"/>
      <c r="I327" s="228"/>
      <c r="J327" s="228"/>
      <c r="K327" s="228"/>
      <c r="L327" s="228"/>
      <c r="M327" s="228"/>
      <c r="N327" s="228"/>
      <c r="O327" s="228"/>
      <c r="P327" s="228"/>
      <c r="Q327" s="228"/>
      <c r="R327" s="201"/>
      <c r="S327" s="201"/>
      <c r="T327" s="201"/>
      <c r="U327" s="228"/>
      <c r="V327" s="228"/>
      <c r="W327" s="228"/>
      <c r="AG327" s="86" t="s">
        <v>279</v>
      </c>
    </row>
    <row r="328" spans="1:34" s="86" customFormat="1" ht="10.199999999999999">
      <c r="A328" s="218" t="s">
        <v>269</v>
      </c>
      <c r="B328" s="219" t="s">
        <v>231</v>
      </c>
      <c r="C328" s="208" t="s">
        <v>232</v>
      </c>
      <c r="D328" s="195"/>
      <c r="E328" s="220"/>
      <c r="F328" s="221"/>
      <c r="G328" s="221">
        <f>SUMIF(AG329:AG330,"&lt;&gt;NOR",G329:G330)</f>
        <v>0</v>
      </c>
      <c r="H328" s="221"/>
      <c r="I328" s="221">
        <f>SUM(I329:I330)</f>
        <v>0</v>
      </c>
      <c r="J328" s="221"/>
      <c r="K328" s="221">
        <f>SUM(K329:K330)</f>
        <v>0</v>
      </c>
      <c r="L328" s="221"/>
      <c r="M328" s="221">
        <f>SUM(M329:M330)</f>
        <v>0</v>
      </c>
      <c r="N328" s="221"/>
      <c r="O328" s="221">
        <f>SUM(O329:O330)</f>
        <v>0</v>
      </c>
      <c r="P328" s="221"/>
      <c r="Q328" s="221">
        <f>SUM(Q329:Q330)</f>
        <v>0</v>
      </c>
      <c r="R328" s="196"/>
      <c r="S328" s="196"/>
      <c r="T328" s="197"/>
      <c r="U328" s="222"/>
      <c r="V328" s="222">
        <f>SUM(V329:V330)</f>
        <v>1.61</v>
      </c>
      <c r="W328" s="222"/>
      <c r="AG328" s="86" t="s">
        <v>270</v>
      </c>
    </row>
    <row r="329" spans="1:34" s="86" customFormat="1" ht="10.199999999999999" outlineLevel="1">
      <c r="A329" s="223">
        <v>90</v>
      </c>
      <c r="B329" s="224" t="s">
        <v>969</v>
      </c>
      <c r="C329" s="209" t="s">
        <v>970</v>
      </c>
      <c r="D329" s="198" t="s">
        <v>344</v>
      </c>
      <c r="E329" s="225">
        <v>62</v>
      </c>
      <c r="F329" s="226"/>
      <c r="G329" s="227">
        <f>ROUND(E329*F329,2)</f>
        <v>0</v>
      </c>
      <c r="H329" s="226"/>
      <c r="I329" s="227">
        <f>ROUND(E329*H329,2)</f>
        <v>0</v>
      </c>
      <c r="J329" s="226"/>
      <c r="K329" s="227">
        <f>ROUND(E329*J329,2)</f>
        <v>0</v>
      </c>
      <c r="L329" s="227">
        <v>21</v>
      </c>
      <c r="M329" s="227">
        <f>G329*(1+L329/100)</f>
        <v>0</v>
      </c>
      <c r="N329" s="227">
        <v>6.0000000000000002E-5</v>
      </c>
      <c r="O329" s="227">
        <f>ROUND(E329*N329,2)</f>
        <v>0</v>
      </c>
      <c r="P329" s="227">
        <v>0</v>
      </c>
      <c r="Q329" s="227">
        <f>ROUND(E329*P329,2)</f>
        <v>0</v>
      </c>
      <c r="R329" s="199"/>
      <c r="S329" s="199" t="s">
        <v>274</v>
      </c>
      <c r="T329" s="200" t="s">
        <v>274</v>
      </c>
      <c r="U329" s="228">
        <v>2.5999999999999999E-2</v>
      </c>
      <c r="V329" s="228">
        <f>ROUND(E329*U329,2)</f>
        <v>1.61</v>
      </c>
      <c r="W329" s="228"/>
      <c r="AG329" s="86" t="s">
        <v>322</v>
      </c>
    </row>
    <row r="330" spans="1:34" s="86" customFormat="1" ht="10.199999999999999" outlineLevel="1">
      <c r="A330" s="229"/>
      <c r="B330" s="230"/>
      <c r="C330" s="326"/>
      <c r="D330" s="327"/>
      <c r="E330" s="327"/>
      <c r="F330" s="327"/>
      <c r="G330" s="327"/>
      <c r="H330" s="228"/>
      <c r="I330" s="228"/>
      <c r="J330" s="228"/>
      <c r="K330" s="228"/>
      <c r="L330" s="228"/>
      <c r="M330" s="228"/>
      <c r="N330" s="228"/>
      <c r="O330" s="228"/>
      <c r="P330" s="228"/>
      <c r="Q330" s="228"/>
      <c r="R330" s="201"/>
      <c r="S330" s="201"/>
      <c r="T330" s="201"/>
      <c r="U330" s="228"/>
      <c r="V330" s="228"/>
      <c r="W330" s="228"/>
      <c r="AG330" s="86" t="s">
        <v>279</v>
      </c>
    </row>
    <row r="331" spans="1:34" s="86" customFormat="1" ht="10.199999999999999">
      <c r="A331" s="218" t="s">
        <v>269</v>
      </c>
      <c r="B331" s="219" t="s">
        <v>233</v>
      </c>
      <c r="C331" s="208" t="s">
        <v>234</v>
      </c>
      <c r="D331" s="195"/>
      <c r="E331" s="220"/>
      <c r="F331" s="221"/>
      <c r="G331" s="221">
        <f>SUMIF(AG332:AG337,"&lt;&gt;NOR",G332:G337)</f>
        <v>0</v>
      </c>
      <c r="H331" s="221"/>
      <c r="I331" s="221">
        <f>SUM(I332:I337)</f>
        <v>0</v>
      </c>
      <c r="J331" s="221"/>
      <c r="K331" s="221">
        <f>SUM(K332:K337)</f>
        <v>0</v>
      </c>
      <c r="L331" s="221"/>
      <c r="M331" s="221">
        <f>SUM(M332:M337)</f>
        <v>0</v>
      </c>
      <c r="N331" s="221"/>
      <c r="O331" s="221">
        <f>SUM(O332:O337)</f>
        <v>0.15</v>
      </c>
      <c r="P331" s="221"/>
      <c r="Q331" s="221">
        <f>SUM(Q332:Q337)</f>
        <v>0</v>
      </c>
      <c r="R331" s="196"/>
      <c r="S331" s="196"/>
      <c r="T331" s="197"/>
      <c r="U331" s="222"/>
      <c r="V331" s="222">
        <f>SUM(V332:V337)</f>
        <v>3.16</v>
      </c>
      <c r="W331" s="222"/>
      <c r="AG331" s="86" t="s">
        <v>270</v>
      </c>
    </row>
    <row r="332" spans="1:34" s="86" customFormat="1" ht="10.199999999999999" outlineLevel="1">
      <c r="A332" s="223">
        <v>91</v>
      </c>
      <c r="B332" s="224" t="s">
        <v>971</v>
      </c>
      <c r="C332" s="209" t="s">
        <v>972</v>
      </c>
      <c r="D332" s="198" t="s">
        <v>344</v>
      </c>
      <c r="E332" s="225">
        <v>1</v>
      </c>
      <c r="F332" s="226"/>
      <c r="G332" s="227">
        <f>ROUND(E332*F332,2)</f>
        <v>0</v>
      </c>
      <c r="H332" s="226"/>
      <c r="I332" s="227">
        <f>ROUND(E332*H332,2)</f>
        <v>0</v>
      </c>
      <c r="J332" s="226"/>
      <c r="K332" s="227">
        <f>ROUND(E332*J332,2)</f>
        <v>0</v>
      </c>
      <c r="L332" s="227">
        <v>21</v>
      </c>
      <c r="M332" s="227">
        <f>G332*(1+L332/100)</f>
        <v>0</v>
      </c>
      <c r="N332" s="227">
        <v>4.8000000000000001E-4</v>
      </c>
      <c r="O332" s="227">
        <f>ROUND(E332*N332,2)</f>
        <v>0</v>
      </c>
      <c r="P332" s="227">
        <v>0</v>
      </c>
      <c r="Q332" s="227">
        <f>ROUND(E332*P332,2)</f>
        <v>0</v>
      </c>
      <c r="R332" s="199"/>
      <c r="S332" s="199" t="s">
        <v>274</v>
      </c>
      <c r="T332" s="200" t="s">
        <v>274</v>
      </c>
      <c r="U332" s="228">
        <v>6.4000000000000001E-2</v>
      </c>
      <c r="V332" s="228">
        <f>ROUND(E332*U332,2)</f>
        <v>0.06</v>
      </c>
      <c r="W332" s="228"/>
      <c r="AG332" s="86" t="s">
        <v>322</v>
      </c>
    </row>
    <row r="333" spans="1:34" s="86" customFormat="1" ht="10.199999999999999" outlineLevel="1">
      <c r="A333" s="229"/>
      <c r="B333" s="230"/>
      <c r="C333" s="212" t="s">
        <v>973</v>
      </c>
      <c r="D333" s="203"/>
      <c r="E333" s="235">
        <v>0.5</v>
      </c>
      <c r="F333" s="228"/>
      <c r="G333" s="228"/>
      <c r="H333" s="228"/>
      <c r="I333" s="228"/>
      <c r="J333" s="228"/>
      <c r="K333" s="228"/>
      <c r="L333" s="228"/>
      <c r="M333" s="228"/>
      <c r="N333" s="228"/>
      <c r="O333" s="228"/>
      <c r="P333" s="228"/>
      <c r="Q333" s="228"/>
      <c r="R333" s="201"/>
      <c r="S333" s="201"/>
      <c r="T333" s="201"/>
      <c r="U333" s="228"/>
      <c r="V333" s="228"/>
      <c r="W333" s="228"/>
      <c r="AG333" s="86" t="s">
        <v>326</v>
      </c>
      <c r="AH333" s="86">
        <v>0</v>
      </c>
    </row>
    <row r="334" spans="1:34" s="86" customFormat="1" ht="10.199999999999999" outlineLevel="1">
      <c r="A334" s="229"/>
      <c r="B334" s="230"/>
      <c r="C334" s="212" t="s">
        <v>974</v>
      </c>
      <c r="D334" s="203"/>
      <c r="E334" s="235">
        <v>0.5</v>
      </c>
      <c r="F334" s="228"/>
      <c r="G334" s="228"/>
      <c r="H334" s="228"/>
      <c r="I334" s="228"/>
      <c r="J334" s="228"/>
      <c r="K334" s="228"/>
      <c r="L334" s="228"/>
      <c r="M334" s="228"/>
      <c r="N334" s="228"/>
      <c r="O334" s="228"/>
      <c r="P334" s="228"/>
      <c r="Q334" s="228"/>
      <c r="R334" s="201"/>
      <c r="S334" s="201"/>
      <c r="T334" s="201"/>
      <c r="U334" s="228"/>
      <c r="V334" s="228"/>
      <c r="W334" s="228"/>
      <c r="AG334" s="86" t="s">
        <v>326</v>
      </c>
      <c r="AH334" s="86">
        <v>0</v>
      </c>
    </row>
    <row r="335" spans="1:34" s="86" customFormat="1" ht="10.199999999999999" outlineLevel="1">
      <c r="A335" s="229"/>
      <c r="B335" s="230"/>
      <c r="C335" s="320"/>
      <c r="D335" s="321"/>
      <c r="E335" s="321"/>
      <c r="F335" s="321"/>
      <c r="G335" s="321"/>
      <c r="H335" s="228"/>
      <c r="I335" s="228"/>
      <c r="J335" s="228"/>
      <c r="K335" s="228"/>
      <c r="L335" s="228"/>
      <c r="M335" s="228"/>
      <c r="N335" s="228"/>
      <c r="O335" s="228"/>
      <c r="P335" s="228"/>
      <c r="Q335" s="228"/>
      <c r="R335" s="201"/>
      <c r="S335" s="201"/>
      <c r="T335" s="201"/>
      <c r="U335" s="228"/>
      <c r="V335" s="228"/>
      <c r="W335" s="228"/>
      <c r="AG335" s="86" t="s">
        <v>279</v>
      </c>
    </row>
    <row r="336" spans="1:34" s="86" customFormat="1" ht="10.199999999999999" outlineLevel="1">
      <c r="A336" s="223">
        <v>92</v>
      </c>
      <c r="B336" s="224" t="s">
        <v>975</v>
      </c>
      <c r="C336" s="209" t="s">
        <v>976</v>
      </c>
      <c r="D336" s="198" t="s">
        <v>344</v>
      </c>
      <c r="E336" s="225">
        <v>62</v>
      </c>
      <c r="F336" s="226"/>
      <c r="G336" s="227">
        <f>ROUND(E336*F336,2)</f>
        <v>0</v>
      </c>
      <c r="H336" s="226"/>
      <c r="I336" s="227">
        <f>ROUND(E336*H336,2)</f>
        <v>0</v>
      </c>
      <c r="J336" s="226"/>
      <c r="K336" s="227">
        <f>ROUND(E336*J336,2)</f>
        <v>0</v>
      </c>
      <c r="L336" s="227">
        <v>21</v>
      </c>
      <c r="M336" s="227">
        <f>G336*(1+L336/100)</f>
        <v>0</v>
      </c>
      <c r="N336" s="227">
        <v>2.4199999999999998E-3</v>
      </c>
      <c r="O336" s="227">
        <f>ROUND(E336*N336,2)</f>
        <v>0.15</v>
      </c>
      <c r="P336" s="227">
        <v>0</v>
      </c>
      <c r="Q336" s="227">
        <f>ROUND(E336*P336,2)</f>
        <v>0</v>
      </c>
      <c r="R336" s="199"/>
      <c r="S336" s="199" t="s">
        <v>274</v>
      </c>
      <c r="T336" s="200" t="s">
        <v>274</v>
      </c>
      <c r="U336" s="228">
        <v>0.05</v>
      </c>
      <c r="V336" s="228">
        <f>ROUND(E336*U336,2)</f>
        <v>3.1</v>
      </c>
      <c r="W336" s="228"/>
      <c r="AG336" s="86" t="s">
        <v>322</v>
      </c>
    </row>
    <row r="337" spans="1:34" s="86" customFormat="1" ht="10.199999999999999" outlineLevel="1">
      <c r="A337" s="229"/>
      <c r="B337" s="230"/>
      <c r="C337" s="326"/>
      <c r="D337" s="327"/>
      <c r="E337" s="327"/>
      <c r="F337" s="327"/>
      <c r="G337" s="327"/>
      <c r="H337" s="228"/>
      <c r="I337" s="228"/>
      <c r="J337" s="228"/>
      <c r="K337" s="228"/>
      <c r="L337" s="228"/>
      <c r="M337" s="228"/>
      <c r="N337" s="228"/>
      <c r="O337" s="228"/>
      <c r="P337" s="228"/>
      <c r="Q337" s="228"/>
      <c r="R337" s="201"/>
      <c r="S337" s="201"/>
      <c r="T337" s="201"/>
      <c r="U337" s="228"/>
      <c r="V337" s="228"/>
      <c r="W337" s="228"/>
      <c r="AG337" s="86" t="s">
        <v>279</v>
      </c>
    </row>
    <row r="338" spans="1:34" s="86" customFormat="1" ht="10.199999999999999">
      <c r="A338" s="218" t="s">
        <v>269</v>
      </c>
      <c r="B338" s="219" t="s">
        <v>235</v>
      </c>
      <c r="C338" s="208" t="s">
        <v>236</v>
      </c>
      <c r="D338" s="195"/>
      <c r="E338" s="220"/>
      <c r="F338" s="221"/>
      <c r="G338" s="221">
        <f>SUMIF(AG339:AG342,"&lt;&gt;NOR",G339:G342)</f>
        <v>0</v>
      </c>
      <c r="H338" s="221"/>
      <c r="I338" s="221">
        <f>SUM(I339:I342)</f>
        <v>0</v>
      </c>
      <c r="J338" s="221"/>
      <c r="K338" s="221">
        <f>SUM(K339:K342)</f>
        <v>0</v>
      </c>
      <c r="L338" s="221"/>
      <c r="M338" s="221">
        <f>SUM(M339:M342)</f>
        <v>0</v>
      </c>
      <c r="N338" s="221"/>
      <c r="O338" s="221">
        <f>SUM(O339:O342)</f>
        <v>0.01</v>
      </c>
      <c r="P338" s="221"/>
      <c r="Q338" s="221">
        <f>SUM(Q339:Q342)</f>
        <v>0</v>
      </c>
      <c r="R338" s="196"/>
      <c r="S338" s="196"/>
      <c r="T338" s="197"/>
      <c r="U338" s="222"/>
      <c r="V338" s="222">
        <f>SUM(V339:V342)</f>
        <v>3.95</v>
      </c>
      <c r="W338" s="222"/>
      <c r="AG338" s="86" t="s">
        <v>270</v>
      </c>
    </row>
    <row r="339" spans="1:34" s="86" customFormat="1" ht="10.199999999999999" outlineLevel="1">
      <c r="A339" s="223">
        <v>93</v>
      </c>
      <c r="B339" s="224" t="s">
        <v>977</v>
      </c>
      <c r="C339" s="209" t="s">
        <v>978</v>
      </c>
      <c r="D339" s="198" t="s">
        <v>329</v>
      </c>
      <c r="E339" s="225">
        <v>2</v>
      </c>
      <c r="F339" s="226"/>
      <c r="G339" s="227">
        <f>ROUND(E339*F339,2)</f>
        <v>0</v>
      </c>
      <c r="H339" s="226"/>
      <c r="I339" s="227">
        <f>ROUND(E339*H339,2)</f>
        <v>0</v>
      </c>
      <c r="J339" s="226"/>
      <c r="K339" s="227">
        <f>ROUND(E339*J339,2)</f>
        <v>0</v>
      </c>
      <c r="L339" s="227">
        <v>21</v>
      </c>
      <c r="M339" s="227">
        <f>G339*(1+L339/100)</f>
        <v>0</v>
      </c>
      <c r="N339" s="227">
        <v>5.0000000000000001E-3</v>
      </c>
      <c r="O339" s="227">
        <f>ROUND(E339*N339,2)</f>
        <v>0.01</v>
      </c>
      <c r="P339" s="227">
        <v>0</v>
      </c>
      <c r="Q339" s="227">
        <f>ROUND(E339*P339,2)</f>
        <v>0</v>
      </c>
      <c r="R339" s="199"/>
      <c r="S339" s="199" t="s">
        <v>274</v>
      </c>
      <c r="T339" s="200" t="s">
        <v>274</v>
      </c>
      <c r="U339" s="228">
        <v>1.976</v>
      </c>
      <c r="V339" s="228">
        <f>ROUND(E339*U339,2)</f>
        <v>3.95</v>
      </c>
      <c r="W339" s="228"/>
      <c r="AG339" s="86" t="s">
        <v>322</v>
      </c>
    </row>
    <row r="340" spans="1:34" s="86" customFormat="1" ht="10.199999999999999" outlineLevel="1">
      <c r="A340" s="229"/>
      <c r="B340" s="230"/>
      <c r="C340" s="212" t="s">
        <v>979</v>
      </c>
      <c r="D340" s="203"/>
      <c r="E340" s="235">
        <v>1</v>
      </c>
      <c r="F340" s="228"/>
      <c r="G340" s="228"/>
      <c r="H340" s="228"/>
      <c r="I340" s="228"/>
      <c r="J340" s="228"/>
      <c r="K340" s="228"/>
      <c r="L340" s="228"/>
      <c r="M340" s="228"/>
      <c r="N340" s="228"/>
      <c r="O340" s="228"/>
      <c r="P340" s="228"/>
      <c r="Q340" s="228"/>
      <c r="R340" s="201"/>
      <c r="S340" s="201"/>
      <c r="T340" s="201"/>
      <c r="U340" s="228"/>
      <c r="V340" s="228"/>
      <c r="W340" s="228"/>
      <c r="AG340" s="86" t="s">
        <v>326</v>
      </c>
      <c r="AH340" s="86">
        <v>0</v>
      </c>
    </row>
    <row r="341" spans="1:34" s="86" customFormat="1" ht="10.199999999999999" outlineLevel="1">
      <c r="A341" s="229"/>
      <c r="B341" s="230"/>
      <c r="C341" s="212" t="s">
        <v>980</v>
      </c>
      <c r="D341" s="203"/>
      <c r="E341" s="235">
        <v>1</v>
      </c>
      <c r="F341" s="228"/>
      <c r="G341" s="228"/>
      <c r="H341" s="228"/>
      <c r="I341" s="228"/>
      <c r="J341" s="228"/>
      <c r="K341" s="228"/>
      <c r="L341" s="228"/>
      <c r="M341" s="228"/>
      <c r="N341" s="228"/>
      <c r="O341" s="228"/>
      <c r="P341" s="228"/>
      <c r="Q341" s="228"/>
      <c r="R341" s="201"/>
      <c r="S341" s="201"/>
      <c r="T341" s="201"/>
      <c r="U341" s="228"/>
      <c r="V341" s="228"/>
      <c r="W341" s="228"/>
      <c r="AG341" s="86" t="s">
        <v>326</v>
      </c>
      <c r="AH341" s="86">
        <v>0</v>
      </c>
    </row>
    <row r="342" spans="1:34" s="86" customFormat="1" ht="10.199999999999999" outlineLevel="1">
      <c r="A342" s="229"/>
      <c r="B342" s="230"/>
      <c r="C342" s="320"/>
      <c r="D342" s="321"/>
      <c r="E342" s="321"/>
      <c r="F342" s="321"/>
      <c r="G342" s="321"/>
      <c r="H342" s="228"/>
      <c r="I342" s="228"/>
      <c r="J342" s="228"/>
      <c r="K342" s="228"/>
      <c r="L342" s="228"/>
      <c r="M342" s="228"/>
      <c r="N342" s="228"/>
      <c r="O342" s="228"/>
      <c r="P342" s="228"/>
      <c r="Q342" s="228"/>
      <c r="R342" s="201"/>
      <c r="S342" s="201"/>
      <c r="T342" s="201"/>
      <c r="U342" s="228"/>
      <c r="V342" s="228"/>
      <c r="W342" s="228"/>
      <c r="AG342" s="86" t="s">
        <v>279</v>
      </c>
    </row>
    <row r="343" spans="1:34" s="86" customFormat="1" ht="10.199999999999999">
      <c r="A343" s="218" t="s">
        <v>269</v>
      </c>
      <c r="B343" s="219" t="s">
        <v>237</v>
      </c>
      <c r="C343" s="208" t="s">
        <v>238</v>
      </c>
      <c r="D343" s="195"/>
      <c r="E343" s="220"/>
      <c r="F343" s="221"/>
      <c r="G343" s="221">
        <f>SUMIF(AG344:AG345,"&lt;&gt;NOR",G344:G345)</f>
        <v>0</v>
      </c>
      <c r="H343" s="221"/>
      <c r="I343" s="221">
        <f>SUM(I344:I345)</f>
        <v>0</v>
      </c>
      <c r="J343" s="221"/>
      <c r="K343" s="221">
        <f>SUM(K344:K345)</f>
        <v>0</v>
      </c>
      <c r="L343" s="221"/>
      <c r="M343" s="221">
        <f>SUM(M344:M345)</f>
        <v>0</v>
      </c>
      <c r="N343" s="221"/>
      <c r="O343" s="221">
        <f>SUM(O344:O345)</f>
        <v>0</v>
      </c>
      <c r="P343" s="221"/>
      <c r="Q343" s="221">
        <f>SUM(Q344:Q345)</f>
        <v>0</v>
      </c>
      <c r="R343" s="196"/>
      <c r="S343" s="196"/>
      <c r="T343" s="197"/>
      <c r="U343" s="222"/>
      <c r="V343" s="222">
        <f>SUM(V344:V345)</f>
        <v>10.57</v>
      </c>
      <c r="W343" s="222"/>
      <c r="AG343" s="86" t="s">
        <v>270</v>
      </c>
    </row>
    <row r="344" spans="1:34" s="86" customFormat="1" ht="10.199999999999999" outlineLevel="1">
      <c r="A344" s="223">
        <v>94</v>
      </c>
      <c r="B344" s="224" t="s">
        <v>981</v>
      </c>
      <c r="C344" s="209" t="s">
        <v>982</v>
      </c>
      <c r="D344" s="198" t="s">
        <v>344</v>
      </c>
      <c r="E344" s="225">
        <v>62</v>
      </c>
      <c r="F344" s="226"/>
      <c r="G344" s="227">
        <f>ROUND(E344*F344,2)</f>
        <v>0</v>
      </c>
      <c r="H344" s="226"/>
      <c r="I344" s="227">
        <f>ROUND(E344*H344,2)</f>
        <v>0</v>
      </c>
      <c r="J344" s="226"/>
      <c r="K344" s="227">
        <f>ROUND(E344*J344,2)</f>
        <v>0</v>
      </c>
      <c r="L344" s="227">
        <v>21</v>
      </c>
      <c r="M344" s="227">
        <f>G344*(1+L344/100)</f>
        <v>0</v>
      </c>
      <c r="N344" s="227">
        <v>0</v>
      </c>
      <c r="O344" s="227">
        <f>ROUND(E344*N344,2)</f>
        <v>0</v>
      </c>
      <c r="P344" s="227">
        <v>0</v>
      </c>
      <c r="Q344" s="227">
        <f>ROUND(E344*P344,2)</f>
        <v>0</v>
      </c>
      <c r="R344" s="199"/>
      <c r="S344" s="199" t="s">
        <v>274</v>
      </c>
      <c r="T344" s="200" t="s">
        <v>274</v>
      </c>
      <c r="U344" s="228">
        <v>0.17050000000000001</v>
      </c>
      <c r="V344" s="228">
        <f>ROUND(E344*U344,2)</f>
        <v>10.57</v>
      </c>
      <c r="W344" s="228"/>
      <c r="AG344" s="86" t="s">
        <v>322</v>
      </c>
    </row>
    <row r="345" spans="1:34" s="86" customFormat="1" ht="10.199999999999999" outlineLevel="1">
      <c r="A345" s="229"/>
      <c r="B345" s="230"/>
      <c r="C345" s="326"/>
      <c r="D345" s="327"/>
      <c r="E345" s="327"/>
      <c r="F345" s="327"/>
      <c r="G345" s="327"/>
      <c r="H345" s="228"/>
      <c r="I345" s="228"/>
      <c r="J345" s="228"/>
      <c r="K345" s="228"/>
      <c r="L345" s="228"/>
      <c r="M345" s="228"/>
      <c r="N345" s="228"/>
      <c r="O345" s="228"/>
      <c r="P345" s="228"/>
      <c r="Q345" s="228"/>
      <c r="R345" s="201"/>
      <c r="S345" s="201"/>
      <c r="T345" s="201"/>
      <c r="U345" s="228"/>
      <c r="V345" s="228"/>
      <c r="W345" s="228"/>
      <c r="AG345" s="86" t="s">
        <v>279</v>
      </c>
    </row>
    <row r="346" spans="1:34" s="86" customFormat="1" ht="10.199999999999999">
      <c r="A346" s="218" t="s">
        <v>269</v>
      </c>
      <c r="B346" s="219" t="s">
        <v>239</v>
      </c>
      <c r="C346" s="208" t="s">
        <v>240</v>
      </c>
      <c r="D346" s="195"/>
      <c r="E346" s="220"/>
      <c r="F346" s="221"/>
      <c r="G346" s="221">
        <f>SUMIF(AG347:AG349,"&lt;&gt;NOR",G347:G349)</f>
        <v>0</v>
      </c>
      <c r="H346" s="221"/>
      <c r="I346" s="221">
        <f>SUM(I347:I349)</f>
        <v>0</v>
      </c>
      <c r="J346" s="221"/>
      <c r="K346" s="221">
        <f>SUM(K347:K349)</f>
        <v>0</v>
      </c>
      <c r="L346" s="221"/>
      <c r="M346" s="221">
        <f>SUM(M347:M349)</f>
        <v>0</v>
      </c>
      <c r="N346" s="221"/>
      <c r="O346" s="221">
        <f>SUM(O347:O349)</f>
        <v>0.01</v>
      </c>
      <c r="P346" s="221"/>
      <c r="Q346" s="221">
        <f>SUM(Q347:Q349)</f>
        <v>0</v>
      </c>
      <c r="R346" s="196"/>
      <c r="S346" s="196"/>
      <c r="T346" s="197"/>
      <c r="U346" s="222"/>
      <c r="V346" s="222">
        <f>SUM(V347:V349)</f>
        <v>0.82</v>
      </c>
      <c r="W346" s="222"/>
      <c r="AG346" s="86" t="s">
        <v>270</v>
      </c>
    </row>
    <row r="347" spans="1:34" s="86" customFormat="1" ht="10.199999999999999" outlineLevel="1">
      <c r="A347" s="223">
        <v>95</v>
      </c>
      <c r="B347" s="224" t="s">
        <v>983</v>
      </c>
      <c r="C347" s="209" t="s">
        <v>984</v>
      </c>
      <c r="D347" s="198" t="s">
        <v>329</v>
      </c>
      <c r="E347" s="225">
        <v>1</v>
      </c>
      <c r="F347" s="226"/>
      <c r="G347" s="227">
        <f>ROUND(E347*F347,2)</f>
        <v>0</v>
      </c>
      <c r="H347" s="226"/>
      <c r="I347" s="227">
        <f>ROUND(E347*H347,2)</f>
        <v>0</v>
      </c>
      <c r="J347" s="226"/>
      <c r="K347" s="227">
        <f>ROUND(E347*J347,2)</f>
        <v>0</v>
      </c>
      <c r="L347" s="227">
        <v>21</v>
      </c>
      <c r="M347" s="227">
        <f>G347*(1+L347/100)</f>
        <v>0</v>
      </c>
      <c r="N347" s="227">
        <v>6.6600000000000001E-3</v>
      </c>
      <c r="O347" s="227">
        <f>ROUND(E347*N347,2)</f>
        <v>0.01</v>
      </c>
      <c r="P347" s="227">
        <v>0</v>
      </c>
      <c r="Q347" s="227">
        <f>ROUND(E347*P347,2)</f>
        <v>0</v>
      </c>
      <c r="R347" s="199"/>
      <c r="S347" s="199" t="s">
        <v>274</v>
      </c>
      <c r="T347" s="200" t="s">
        <v>274</v>
      </c>
      <c r="U347" s="228">
        <v>0.82399999999999995</v>
      </c>
      <c r="V347" s="228">
        <f>ROUND(E347*U347,2)</f>
        <v>0.82</v>
      </c>
      <c r="W347" s="228"/>
      <c r="AG347" s="86" t="s">
        <v>322</v>
      </c>
    </row>
    <row r="348" spans="1:34" s="86" customFormat="1" ht="10.199999999999999" outlineLevel="1">
      <c r="A348" s="229"/>
      <c r="B348" s="230"/>
      <c r="C348" s="212" t="s">
        <v>979</v>
      </c>
      <c r="D348" s="203"/>
      <c r="E348" s="235">
        <v>1</v>
      </c>
      <c r="F348" s="228"/>
      <c r="G348" s="228"/>
      <c r="H348" s="228"/>
      <c r="I348" s="228"/>
      <c r="J348" s="228"/>
      <c r="K348" s="228"/>
      <c r="L348" s="228"/>
      <c r="M348" s="228"/>
      <c r="N348" s="228"/>
      <c r="O348" s="228"/>
      <c r="P348" s="228"/>
      <c r="Q348" s="228"/>
      <c r="R348" s="201"/>
      <c r="S348" s="201"/>
      <c r="T348" s="201"/>
      <c r="U348" s="228"/>
      <c r="V348" s="228"/>
      <c r="W348" s="228"/>
      <c r="AG348" s="86" t="s">
        <v>326</v>
      </c>
      <c r="AH348" s="86">
        <v>0</v>
      </c>
    </row>
    <row r="349" spans="1:34" s="86" customFormat="1" ht="10.199999999999999" outlineLevel="1">
      <c r="A349" s="229"/>
      <c r="B349" s="230"/>
      <c r="C349" s="320"/>
      <c r="D349" s="321"/>
      <c r="E349" s="321"/>
      <c r="F349" s="321"/>
      <c r="G349" s="321"/>
      <c r="H349" s="228"/>
      <c r="I349" s="228"/>
      <c r="J349" s="228"/>
      <c r="K349" s="228"/>
      <c r="L349" s="228"/>
      <c r="M349" s="228"/>
      <c r="N349" s="228"/>
      <c r="O349" s="228"/>
      <c r="P349" s="228"/>
      <c r="Q349" s="228"/>
      <c r="R349" s="201"/>
      <c r="S349" s="201"/>
      <c r="T349" s="201"/>
      <c r="U349" s="228"/>
      <c r="V349" s="228"/>
      <c r="W349" s="228"/>
      <c r="AG349" s="86" t="s">
        <v>279</v>
      </c>
    </row>
    <row r="350" spans="1:34" s="86" customFormat="1" ht="10.199999999999999">
      <c r="B350" s="87"/>
      <c r="C350" s="210"/>
      <c r="D350" s="89"/>
      <c r="R350" s="89"/>
      <c r="S350" s="89"/>
      <c r="T350" s="89"/>
      <c r="AE350" s="86">
        <v>15</v>
      </c>
      <c r="AF350" s="86">
        <v>21</v>
      </c>
    </row>
    <row r="351" spans="1:34" s="86" customFormat="1" ht="10.199999999999999">
      <c r="A351" s="232"/>
      <c r="B351" s="184" t="s">
        <v>29</v>
      </c>
      <c r="C351" s="211"/>
      <c r="D351" s="202"/>
      <c r="E351" s="233"/>
      <c r="F351" s="233"/>
      <c r="G351" s="234">
        <f>G8+G31+G42+G48+G62+G75+G97+G100+G109+G114+G123+G128+G144+G153+G158+G163+G197+G218+G226+G232+G236+G240+G265+G277+G300+G314+G318+G323+G328+G331+G338+G343+G346</f>
        <v>0</v>
      </c>
      <c r="R351" s="89"/>
      <c r="S351" s="89"/>
      <c r="T351" s="89"/>
      <c r="AE351" s="86">
        <f>SUMIF(L7:L349,AE350,G7:G349)</f>
        <v>0</v>
      </c>
      <c r="AF351" s="86">
        <f>SUMIF(L7:L349,AF350,G7:G349)</f>
        <v>0</v>
      </c>
      <c r="AG351" s="86" t="s">
        <v>314</v>
      </c>
    </row>
    <row r="352" spans="1:34" s="86" customFormat="1" ht="10.199999999999999">
      <c r="B352" s="87"/>
      <c r="C352" s="210"/>
      <c r="D352" s="89"/>
      <c r="R352" s="89"/>
      <c r="S352" s="89"/>
      <c r="T352" s="89"/>
      <c r="AG352" s="86" t="s">
        <v>316</v>
      </c>
    </row>
    <row r="353" spans="2:20" s="86" customFormat="1" ht="10.199999999999999">
      <c r="B353" s="87"/>
      <c r="C353" s="87"/>
      <c r="D353" s="89"/>
      <c r="R353" s="89"/>
      <c r="S353" s="89"/>
      <c r="T353" s="89"/>
    </row>
    <row r="354" spans="2:20" s="86" customFormat="1" ht="10.199999999999999">
      <c r="B354" s="87"/>
      <c r="C354" s="87"/>
      <c r="D354" s="89"/>
      <c r="R354" s="89"/>
      <c r="S354" s="89"/>
      <c r="T354" s="89"/>
    </row>
    <row r="355" spans="2:20" s="86" customFormat="1" ht="10.199999999999999">
      <c r="B355" s="87"/>
      <c r="C355" s="87"/>
      <c r="D355" s="89"/>
      <c r="R355" s="89"/>
      <c r="S355" s="89"/>
      <c r="T355" s="89"/>
    </row>
    <row r="356" spans="2:20" s="86" customFormat="1" ht="10.199999999999999">
      <c r="B356" s="87"/>
      <c r="C356" s="87"/>
      <c r="D356" s="89"/>
      <c r="R356" s="89"/>
      <c r="S356" s="89"/>
      <c r="T356" s="89"/>
    </row>
    <row r="357" spans="2:20" s="86" customFormat="1" ht="10.199999999999999">
      <c r="B357" s="87"/>
      <c r="C357" s="87"/>
      <c r="D357" s="89"/>
      <c r="R357" s="89"/>
      <c r="S357" s="89"/>
      <c r="T357" s="89"/>
    </row>
    <row r="358" spans="2:20" s="86" customFormat="1" ht="10.199999999999999">
      <c r="B358" s="87"/>
      <c r="C358" s="87"/>
      <c r="D358" s="89"/>
      <c r="R358" s="89"/>
      <c r="S358" s="89"/>
      <c r="T358" s="89"/>
    </row>
    <row r="359" spans="2:20" s="86" customFormat="1" ht="10.199999999999999">
      <c r="B359" s="87"/>
      <c r="C359" s="87"/>
      <c r="D359" s="89"/>
      <c r="R359" s="89"/>
      <c r="S359" s="89"/>
      <c r="T359" s="89"/>
    </row>
    <row r="360" spans="2:20" s="86" customFormat="1" ht="10.199999999999999">
      <c r="B360" s="87"/>
      <c r="C360" s="87"/>
      <c r="D360" s="89"/>
      <c r="R360" s="89"/>
      <c r="S360" s="89"/>
      <c r="T360" s="89"/>
    </row>
    <row r="361" spans="2:20" s="86" customFormat="1" ht="10.199999999999999">
      <c r="B361" s="87"/>
      <c r="C361" s="87"/>
      <c r="D361" s="89"/>
      <c r="R361" s="89"/>
      <c r="S361" s="89"/>
      <c r="T361" s="89"/>
    </row>
    <row r="362" spans="2:20" s="86" customFormat="1" ht="10.199999999999999">
      <c r="B362" s="87"/>
      <c r="C362" s="87"/>
      <c r="D362" s="89"/>
      <c r="R362" s="89"/>
      <c r="S362" s="89"/>
      <c r="T362" s="89"/>
    </row>
    <row r="363" spans="2:20" s="86" customFormat="1" ht="10.199999999999999">
      <c r="B363" s="87"/>
      <c r="C363" s="87"/>
      <c r="D363" s="89"/>
      <c r="R363" s="89"/>
      <c r="S363" s="89"/>
      <c r="T363" s="89"/>
    </row>
    <row r="364" spans="2:20" s="86" customFormat="1" ht="10.199999999999999">
      <c r="B364" s="87"/>
      <c r="C364" s="87"/>
      <c r="D364" s="89"/>
      <c r="R364" s="89"/>
      <c r="S364" s="89"/>
      <c r="T364" s="89"/>
    </row>
    <row r="365" spans="2:20" s="86" customFormat="1" ht="10.199999999999999">
      <c r="B365" s="87"/>
      <c r="C365" s="87"/>
      <c r="D365" s="89"/>
      <c r="R365" s="89"/>
      <c r="S365" s="89"/>
      <c r="T365" s="89"/>
    </row>
    <row r="366" spans="2:20" s="86" customFormat="1" ht="10.199999999999999">
      <c r="B366" s="87"/>
      <c r="C366" s="87"/>
      <c r="D366" s="89"/>
      <c r="R366" s="89"/>
      <c r="S366" s="89"/>
      <c r="T366" s="89"/>
    </row>
    <row r="367" spans="2:20" s="86" customFormat="1" ht="10.199999999999999">
      <c r="B367" s="87"/>
      <c r="C367" s="87"/>
      <c r="D367" s="89"/>
      <c r="R367" s="89"/>
      <c r="S367" s="89"/>
      <c r="T367" s="89"/>
    </row>
    <row r="368" spans="2:20" s="86" customFormat="1" ht="10.199999999999999">
      <c r="B368" s="87"/>
      <c r="C368" s="87"/>
      <c r="D368" s="89"/>
      <c r="R368" s="89"/>
      <c r="S368" s="89"/>
      <c r="T368" s="89"/>
    </row>
    <row r="369" spans="2:20" s="86" customFormat="1" ht="10.199999999999999">
      <c r="B369" s="87"/>
      <c r="C369" s="87"/>
      <c r="D369" s="89"/>
      <c r="R369" s="89"/>
      <c r="S369" s="89"/>
      <c r="T369" s="89"/>
    </row>
    <row r="370" spans="2:20" s="86" customFormat="1" ht="10.199999999999999">
      <c r="B370" s="87"/>
      <c r="C370" s="87"/>
      <c r="D370" s="89"/>
      <c r="R370" s="89"/>
      <c r="S370" s="89"/>
      <c r="T370" s="89"/>
    </row>
    <row r="371" spans="2:20" s="86" customFormat="1" ht="10.199999999999999">
      <c r="B371" s="87"/>
      <c r="C371" s="87"/>
      <c r="D371" s="89"/>
      <c r="R371" s="89"/>
      <c r="S371" s="89"/>
      <c r="T371" s="89"/>
    </row>
    <row r="372" spans="2:20" s="86" customFormat="1" ht="10.199999999999999">
      <c r="B372" s="87"/>
      <c r="C372" s="87"/>
      <c r="D372" s="89"/>
      <c r="R372" s="89"/>
      <c r="S372" s="89"/>
      <c r="T372" s="89"/>
    </row>
    <row r="373" spans="2:20" s="86" customFormat="1" ht="10.199999999999999">
      <c r="B373" s="87"/>
      <c r="C373" s="87"/>
      <c r="D373" s="89"/>
      <c r="R373" s="89"/>
      <c r="S373" s="89"/>
      <c r="T373" s="89"/>
    </row>
    <row r="374" spans="2:20" s="86" customFormat="1" ht="10.199999999999999">
      <c r="B374" s="87"/>
      <c r="C374" s="87"/>
      <c r="D374" s="89"/>
      <c r="R374" s="89"/>
      <c r="S374" s="89"/>
      <c r="T374" s="89"/>
    </row>
    <row r="375" spans="2:20" s="86" customFormat="1" ht="10.199999999999999">
      <c r="B375" s="87"/>
      <c r="C375" s="87"/>
      <c r="D375" s="89"/>
      <c r="R375" s="89"/>
      <c r="S375" s="89"/>
      <c r="T375" s="89"/>
    </row>
    <row r="376" spans="2:20" s="86" customFormat="1" ht="10.199999999999999">
      <c r="B376" s="87"/>
      <c r="C376" s="87"/>
      <c r="D376" s="89"/>
      <c r="R376" s="89"/>
      <c r="S376" s="89"/>
      <c r="T376" s="89"/>
    </row>
    <row r="377" spans="2:20" s="86" customFormat="1" ht="10.199999999999999">
      <c r="B377" s="87"/>
      <c r="C377" s="87"/>
      <c r="D377" s="89"/>
      <c r="R377" s="89"/>
      <c r="S377" s="89"/>
      <c r="T377" s="89"/>
    </row>
    <row r="378" spans="2:20" s="86" customFormat="1" ht="10.199999999999999">
      <c r="B378" s="87"/>
      <c r="C378" s="87"/>
      <c r="D378" s="89"/>
      <c r="R378" s="89"/>
      <c r="S378" s="89"/>
      <c r="T378" s="89"/>
    </row>
    <row r="379" spans="2:20" s="86" customFormat="1" ht="10.199999999999999">
      <c r="B379" s="87"/>
      <c r="C379" s="87"/>
      <c r="D379" s="89"/>
      <c r="R379" s="89"/>
      <c r="S379" s="89"/>
      <c r="T379" s="89"/>
    </row>
    <row r="380" spans="2:20" s="86" customFormat="1" ht="10.199999999999999">
      <c r="B380" s="87"/>
      <c r="C380" s="87"/>
      <c r="D380" s="89"/>
      <c r="R380" s="89"/>
      <c r="S380" s="89"/>
      <c r="T380" s="89"/>
    </row>
    <row r="381" spans="2:20" s="86" customFormat="1" ht="10.199999999999999">
      <c r="B381" s="87"/>
      <c r="C381" s="87"/>
      <c r="D381" s="89"/>
      <c r="R381" s="89"/>
      <c r="S381" s="89"/>
      <c r="T381" s="89"/>
    </row>
    <row r="382" spans="2:20" s="86" customFormat="1" ht="10.199999999999999">
      <c r="B382" s="87"/>
      <c r="C382" s="87"/>
      <c r="D382" s="89"/>
      <c r="R382" s="89"/>
      <c r="S382" s="89"/>
      <c r="T382" s="89"/>
    </row>
    <row r="383" spans="2:20" s="86" customFormat="1" ht="10.199999999999999">
      <c r="B383" s="87"/>
      <c r="C383" s="87"/>
      <c r="D383" s="89"/>
      <c r="R383" s="89"/>
      <c r="S383" s="89"/>
      <c r="T383" s="89"/>
    </row>
    <row r="384" spans="2:20" s="86" customFormat="1" ht="10.199999999999999">
      <c r="B384" s="87"/>
      <c r="C384" s="87"/>
      <c r="D384" s="89"/>
      <c r="R384" s="89"/>
      <c r="S384" s="89"/>
      <c r="T384" s="89"/>
    </row>
    <row r="385" spans="2:20" s="86" customFormat="1" ht="10.199999999999999">
      <c r="B385" s="87"/>
      <c r="C385" s="87"/>
      <c r="D385" s="89"/>
      <c r="R385" s="89"/>
      <c r="S385" s="89"/>
      <c r="T385" s="89"/>
    </row>
    <row r="386" spans="2:20" s="86" customFormat="1" ht="10.199999999999999">
      <c r="B386" s="87"/>
      <c r="C386" s="87"/>
      <c r="D386" s="89"/>
      <c r="R386" s="89"/>
      <c r="S386" s="89"/>
      <c r="T386" s="89"/>
    </row>
    <row r="387" spans="2:20" s="86" customFormat="1" ht="10.199999999999999">
      <c r="B387" s="87"/>
      <c r="C387" s="87"/>
      <c r="D387" s="89"/>
      <c r="R387" s="89"/>
      <c r="S387" s="89"/>
      <c r="T387" s="89"/>
    </row>
    <row r="388" spans="2:20" s="86" customFormat="1" ht="10.199999999999999">
      <c r="B388" s="87"/>
      <c r="C388" s="87"/>
      <c r="D388" s="89"/>
      <c r="R388" s="89"/>
      <c r="S388" s="89"/>
      <c r="T388" s="89"/>
    </row>
    <row r="389" spans="2:20" s="86" customFormat="1" ht="10.199999999999999">
      <c r="B389" s="87"/>
      <c r="C389" s="87"/>
      <c r="D389" s="89"/>
      <c r="R389" s="89"/>
      <c r="S389" s="89"/>
      <c r="T389" s="89"/>
    </row>
    <row r="390" spans="2:20" s="86" customFormat="1" ht="10.199999999999999">
      <c r="B390" s="87"/>
      <c r="C390" s="87"/>
      <c r="D390" s="89"/>
      <c r="R390" s="89"/>
      <c r="S390" s="89"/>
      <c r="T390" s="89"/>
    </row>
    <row r="391" spans="2:20" s="86" customFormat="1" ht="10.199999999999999">
      <c r="B391" s="87"/>
      <c r="C391" s="87"/>
      <c r="D391" s="89"/>
      <c r="R391" s="89"/>
      <c r="S391" s="89"/>
      <c r="T391" s="89"/>
    </row>
    <row r="392" spans="2:20" s="86" customFormat="1" ht="10.199999999999999">
      <c r="B392" s="87"/>
      <c r="C392" s="87"/>
      <c r="D392" s="89"/>
      <c r="R392" s="89"/>
      <c r="S392" s="89"/>
      <c r="T392" s="89"/>
    </row>
    <row r="393" spans="2:20" s="86" customFormat="1" ht="10.199999999999999">
      <c r="B393" s="87"/>
      <c r="C393" s="87"/>
      <c r="D393" s="89"/>
      <c r="R393" s="89"/>
      <c r="S393" s="89"/>
      <c r="T393" s="89"/>
    </row>
    <row r="394" spans="2:20" s="86" customFormat="1" ht="10.199999999999999">
      <c r="B394" s="87"/>
      <c r="C394" s="87"/>
      <c r="D394" s="89"/>
      <c r="R394" s="89"/>
      <c r="S394" s="89"/>
      <c r="T394" s="89"/>
    </row>
    <row r="395" spans="2:20" s="86" customFormat="1" ht="10.199999999999999">
      <c r="B395" s="87"/>
      <c r="C395" s="87"/>
      <c r="D395" s="89"/>
      <c r="R395" s="89"/>
      <c r="S395" s="89"/>
      <c r="T395" s="89"/>
    </row>
    <row r="396" spans="2:20" s="86" customFormat="1" ht="10.199999999999999">
      <c r="B396" s="87"/>
      <c r="C396" s="87"/>
      <c r="D396" s="89"/>
      <c r="R396" s="89"/>
      <c r="S396" s="89"/>
      <c r="T396" s="89"/>
    </row>
    <row r="397" spans="2:20" s="86" customFormat="1" ht="10.199999999999999">
      <c r="B397" s="87"/>
      <c r="C397" s="87"/>
      <c r="D397" s="89"/>
      <c r="R397" s="89"/>
      <c r="S397" s="89"/>
      <c r="T397" s="89"/>
    </row>
    <row r="398" spans="2:20" s="86" customFormat="1" ht="10.199999999999999">
      <c r="B398" s="87"/>
      <c r="C398" s="87"/>
      <c r="D398" s="89"/>
      <c r="R398" s="89"/>
      <c r="S398" s="89"/>
      <c r="T398" s="89"/>
    </row>
    <row r="399" spans="2:20" s="86" customFormat="1" ht="10.199999999999999">
      <c r="B399" s="87"/>
      <c r="C399" s="87"/>
      <c r="D399" s="89"/>
      <c r="R399" s="89"/>
      <c r="S399" s="89"/>
      <c r="T399" s="89"/>
    </row>
    <row r="400" spans="2:20" s="86" customFormat="1" ht="10.199999999999999">
      <c r="B400" s="87"/>
      <c r="C400" s="87"/>
      <c r="D400" s="89"/>
      <c r="R400" s="89"/>
      <c r="S400" s="89"/>
      <c r="T400" s="89"/>
    </row>
    <row r="401" spans="2:20" s="86" customFormat="1" ht="10.199999999999999">
      <c r="B401" s="87"/>
      <c r="C401" s="87"/>
      <c r="D401" s="89"/>
      <c r="R401" s="89"/>
      <c r="S401" s="89"/>
      <c r="T401" s="89"/>
    </row>
    <row r="402" spans="2:20" s="86" customFormat="1" ht="10.199999999999999">
      <c r="B402" s="87"/>
      <c r="C402" s="87"/>
      <c r="D402" s="89"/>
      <c r="R402" s="89"/>
      <c r="S402" s="89"/>
      <c r="T402" s="89"/>
    </row>
    <row r="403" spans="2:20" s="86" customFormat="1" ht="10.199999999999999">
      <c r="B403" s="87"/>
      <c r="C403" s="87"/>
      <c r="D403" s="89"/>
      <c r="R403" s="89"/>
      <c r="S403" s="89"/>
      <c r="T403" s="89"/>
    </row>
    <row r="404" spans="2:20" s="86" customFormat="1" ht="10.199999999999999">
      <c r="B404" s="87"/>
      <c r="C404" s="87"/>
      <c r="D404" s="89"/>
      <c r="R404" s="89"/>
      <c r="S404" s="89"/>
      <c r="T404" s="89"/>
    </row>
    <row r="405" spans="2:20" s="86" customFormat="1" ht="10.199999999999999">
      <c r="B405" s="87"/>
      <c r="C405" s="87"/>
      <c r="D405" s="89"/>
      <c r="R405" s="89"/>
      <c r="S405" s="89"/>
      <c r="T405" s="89"/>
    </row>
    <row r="406" spans="2:20" s="86" customFormat="1" ht="10.199999999999999">
      <c r="B406" s="87"/>
      <c r="C406" s="87"/>
      <c r="D406" s="89"/>
      <c r="R406" s="89"/>
      <c r="S406" s="89"/>
      <c r="T406" s="89"/>
    </row>
    <row r="407" spans="2:20" s="86" customFormat="1" ht="10.199999999999999">
      <c r="B407" s="87"/>
      <c r="C407" s="87"/>
      <c r="D407" s="89"/>
      <c r="R407" s="89"/>
      <c r="S407" s="89"/>
      <c r="T407" s="89"/>
    </row>
    <row r="408" spans="2:20" s="86" customFormat="1" ht="10.199999999999999">
      <c r="B408" s="87"/>
      <c r="C408" s="87"/>
      <c r="D408" s="89"/>
      <c r="R408" s="89"/>
      <c r="S408" s="89"/>
      <c r="T408" s="89"/>
    </row>
    <row r="409" spans="2:20" s="86" customFormat="1" ht="10.199999999999999">
      <c r="B409" s="87"/>
      <c r="C409" s="87"/>
      <c r="D409" s="89"/>
      <c r="R409" s="89"/>
      <c r="S409" s="89"/>
      <c r="T409" s="89"/>
    </row>
    <row r="410" spans="2:20" s="86" customFormat="1" ht="10.199999999999999">
      <c r="B410" s="87"/>
      <c r="C410" s="87"/>
      <c r="D410" s="89"/>
      <c r="R410" s="89"/>
      <c r="S410" s="89"/>
      <c r="T410" s="89"/>
    </row>
    <row r="411" spans="2:20" s="86" customFormat="1" ht="10.199999999999999">
      <c r="B411" s="87"/>
      <c r="C411" s="87"/>
      <c r="D411" s="89"/>
      <c r="R411" s="89"/>
      <c r="S411" s="89"/>
      <c r="T411" s="89"/>
    </row>
    <row r="412" spans="2:20" s="86" customFormat="1" ht="10.199999999999999">
      <c r="B412" s="87"/>
      <c r="C412" s="87"/>
      <c r="D412" s="89"/>
      <c r="R412" s="89"/>
      <c r="S412" s="89"/>
      <c r="T412" s="89"/>
    </row>
    <row r="413" spans="2:20" s="86" customFormat="1" ht="10.199999999999999">
      <c r="B413" s="87"/>
      <c r="C413" s="87"/>
      <c r="D413" s="89"/>
      <c r="R413" s="89"/>
      <c r="S413" s="89"/>
      <c r="T413" s="89"/>
    </row>
    <row r="414" spans="2:20" s="86" customFormat="1" ht="10.199999999999999">
      <c r="B414" s="87"/>
      <c r="C414" s="87"/>
      <c r="D414" s="89"/>
      <c r="R414" s="89"/>
      <c r="S414" s="89"/>
      <c r="T414" s="89"/>
    </row>
    <row r="415" spans="2:20" s="86" customFormat="1" ht="10.199999999999999">
      <c r="B415" s="87"/>
      <c r="C415" s="87"/>
      <c r="D415" s="89"/>
      <c r="R415" s="89"/>
      <c r="S415" s="89"/>
      <c r="T415" s="89"/>
    </row>
    <row r="416" spans="2:20" s="86" customFormat="1" ht="10.199999999999999">
      <c r="B416" s="87"/>
      <c r="C416" s="87"/>
      <c r="D416" s="89"/>
      <c r="R416" s="89"/>
      <c r="S416" s="89"/>
      <c r="T416" s="89"/>
    </row>
    <row r="417" spans="2:20" s="86" customFormat="1" ht="10.199999999999999">
      <c r="B417" s="87"/>
      <c r="C417" s="87"/>
      <c r="D417" s="89"/>
      <c r="R417" s="89"/>
      <c r="S417" s="89"/>
      <c r="T417" s="89"/>
    </row>
    <row r="418" spans="2:20" s="86" customFormat="1" ht="10.199999999999999">
      <c r="B418" s="87"/>
      <c r="C418" s="87"/>
      <c r="D418" s="89"/>
      <c r="R418" s="89"/>
      <c r="S418" s="89"/>
      <c r="T418" s="89"/>
    </row>
    <row r="419" spans="2:20" s="86" customFormat="1" ht="10.199999999999999">
      <c r="B419" s="87"/>
      <c r="C419" s="87"/>
      <c r="D419" s="89"/>
      <c r="R419" s="89"/>
      <c r="S419" s="89"/>
      <c r="T419" s="89"/>
    </row>
    <row r="420" spans="2:20" s="86" customFormat="1" ht="10.199999999999999">
      <c r="B420" s="87"/>
      <c r="C420" s="87"/>
      <c r="D420" s="89"/>
      <c r="R420" s="89"/>
      <c r="S420" s="89"/>
      <c r="T420" s="89"/>
    </row>
    <row r="421" spans="2:20" s="86" customFormat="1" ht="10.199999999999999">
      <c r="B421" s="87"/>
      <c r="C421" s="87"/>
      <c r="D421" s="89"/>
      <c r="R421" s="89"/>
      <c r="S421" s="89"/>
      <c r="T421" s="89"/>
    </row>
    <row r="422" spans="2:20" s="86" customFormat="1" ht="10.199999999999999">
      <c r="B422" s="87"/>
      <c r="C422" s="87"/>
      <c r="D422" s="89"/>
      <c r="R422" s="89"/>
      <c r="S422" s="89"/>
      <c r="T422" s="89"/>
    </row>
    <row r="423" spans="2:20" s="86" customFormat="1" ht="10.199999999999999">
      <c r="B423" s="87"/>
      <c r="C423" s="87"/>
      <c r="D423" s="89"/>
      <c r="R423" s="89"/>
      <c r="S423" s="89"/>
      <c r="T423" s="89"/>
    </row>
    <row r="424" spans="2:20" s="86" customFormat="1" ht="10.199999999999999">
      <c r="B424" s="87"/>
      <c r="C424" s="87"/>
      <c r="D424" s="89"/>
      <c r="R424" s="89"/>
      <c r="S424" s="89"/>
      <c r="T424" s="89"/>
    </row>
    <row r="425" spans="2:20" s="86" customFormat="1" ht="10.199999999999999">
      <c r="B425" s="87"/>
      <c r="C425" s="87"/>
      <c r="D425" s="89"/>
      <c r="R425" s="89"/>
      <c r="S425" s="89"/>
      <c r="T425" s="89"/>
    </row>
    <row r="426" spans="2:20" s="86" customFormat="1" ht="10.199999999999999">
      <c r="B426" s="87"/>
      <c r="C426" s="87"/>
      <c r="D426" s="89"/>
      <c r="R426" s="89"/>
      <c r="S426" s="89"/>
      <c r="T426" s="89"/>
    </row>
    <row r="427" spans="2:20" s="86" customFormat="1" ht="10.199999999999999">
      <c r="B427" s="87"/>
      <c r="C427" s="87"/>
      <c r="D427" s="89"/>
      <c r="R427" s="89"/>
      <c r="S427" s="89"/>
      <c r="T427" s="89"/>
    </row>
    <row r="428" spans="2:20" s="86" customFormat="1" ht="10.199999999999999">
      <c r="B428" s="87"/>
      <c r="C428" s="87"/>
      <c r="D428" s="89"/>
      <c r="R428" s="89"/>
      <c r="S428" s="89"/>
      <c r="T428" s="89"/>
    </row>
    <row r="429" spans="2:20" s="86" customFormat="1" ht="10.199999999999999">
      <c r="B429" s="87"/>
      <c r="C429" s="87"/>
      <c r="D429" s="89"/>
      <c r="R429" s="89"/>
      <c r="S429" s="89"/>
      <c r="T429" s="89"/>
    </row>
    <row r="430" spans="2:20" s="86" customFormat="1" ht="10.199999999999999">
      <c r="B430" s="87"/>
      <c r="C430" s="87"/>
      <c r="D430" s="89"/>
      <c r="R430" s="89"/>
      <c r="S430" s="89"/>
      <c r="T430" s="89"/>
    </row>
    <row r="431" spans="2:20" s="86" customFormat="1" ht="10.199999999999999">
      <c r="B431" s="87"/>
      <c r="C431" s="87"/>
      <c r="D431" s="89"/>
      <c r="R431" s="89"/>
      <c r="S431" s="89"/>
      <c r="T431" s="89"/>
    </row>
    <row r="432" spans="2:20" s="86" customFormat="1" ht="10.199999999999999">
      <c r="B432" s="87"/>
      <c r="C432" s="87"/>
      <c r="D432" s="89"/>
      <c r="R432" s="89"/>
      <c r="S432" s="89"/>
      <c r="T432" s="89"/>
    </row>
    <row r="433" spans="2:20" s="86" customFormat="1" ht="10.199999999999999">
      <c r="B433" s="87"/>
      <c r="C433" s="87"/>
      <c r="D433" s="89"/>
      <c r="R433" s="89"/>
      <c r="S433" s="89"/>
      <c r="T433" s="89"/>
    </row>
    <row r="434" spans="2:20" s="86" customFormat="1" ht="10.199999999999999">
      <c r="B434" s="87"/>
      <c r="C434" s="87"/>
      <c r="D434" s="89"/>
      <c r="R434" s="89"/>
      <c r="S434" s="89"/>
      <c r="T434" s="89"/>
    </row>
    <row r="435" spans="2:20" s="86" customFormat="1" ht="10.199999999999999">
      <c r="B435" s="87"/>
      <c r="C435" s="87"/>
      <c r="D435" s="89"/>
      <c r="R435" s="89"/>
      <c r="S435" s="89"/>
      <c r="T435" s="89"/>
    </row>
    <row r="436" spans="2:20" s="86" customFormat="1" ht="10.199999999999999">
      <c r="B436" s="87"/>
      <c r="C436" s="87"/>
      <c r="D436" s="89"/>
      <c r="R436" s="89"/>
      <c r="S436" s="89"/>
      <c r="T436" s="89"/>
    </row>
    <row r="437" spans="2:20" s="86" customFormat="1" ht="10.199999999999999">
      <c r="B437" s="87"/>
      <c r="C437" s="87"/>
      <c r="D437" s="89"/>
      <c r="R437" s="89"/>
      <c r="S437" s="89"/>
      <c r="T437" s="89"/>
    </row>
    <row r="438" spans="2:20" s="86" customFormat="1" ht="10.199999999999999">
      <c r="B438" s="87"/>
      <c r="C438" s="87"/>
      <c r="D438" s="89"/>
      <c r="R438" s="89"/>
      <c r="S438" s="89"/>
      <c r="T438" s="89"/>
    </row>
    <row r="439" spans="2:20" s="86" customFormat="1" ht="10.199999999999999">
      <c r="B439" s="87"/>
      <c r="C439" s="87"/>
      <c r="D439" s="89"/>
      <c r="R439" s="89"/>
      <c r="S439" s="89"/>
      <c r="T439" s="89"/>
    </row>
    <row r="440" spans="2:20" s="86" customFormat="1" ht="10.199999999999999">
      <c r="B440" s="87"/>
      <c r="C440" s="87"/>
      <c r="D440" s="89"/>
      <c r="R440" s="89"/>
      <c r="S440" s="89"/>
      <c r="T440" s="89"/>
    </row>
    <row r="441" spans="2:20" s="86" customFormat="1" ht="10.199999999999999">
      <c r="B441" s="87"/>
      <c r="C441" s="87"/>
      <c r="D441" s="89"/>
      <c r="R441" s="89"/>
      <c r="S441" s="89"/>
      <c r="T441" s="89"/>
    </row>
    <row r="442" spans="2:20" s="86" customFormat="1" ht="10.199999999999999">
      <c r="B442" s="87"/>
      <c r="C442" s="87"/>
      <c r="D442" s="89"/>
      <c r="R442" s="89"/>
      <c r="S442" s="89"/>
      <c r="T442" s="89"/>
    </row>
    <row r="443" spans="2:20" s="86" customFormat="1" ht="10.199999999999999">
      <c r="B443" s="87"/>
      <c r="C443" s="87"/>
      <c r="D443" s="89"/>
      <c r="R443" s="89"/>
      <c r="S443" s="89"/>
      <c r="T443" s="89"/>
    </row>
    <row r="444" spans="2:20" s="86" customFormat="1" ht="10.199999999999999">
      <c r="B444" s="87"/>
      <c r="C444" s="87"/>
      <c r="D444" s="89"/>
      <c r="R444" s="89"/>
      <c r="S444" s="89"/>
      <c r="T444" s="89"/>
    </row>
    <row r="445" spans="2:20" s="86" customFormat="1" ht="10.199999999999999">
      <c r="B445" s="87"/>
      <c r="C445" s="87"/>
      <c r="D445" s="89"/>
      <c r="R445" s="89"/>
      <c r="S445" s="89"/>
      <c r="T445" s="89"/>
    </row>
    <row r="446" spans="2:20" s="86" customFormat="1" ht="10.199999999999999">
      <c r="B446" s="87"/>
      <c r="C446" s="87"/>
      <c r="D446" s="89"/>
      <c r="R446" s="89"/>
      <c r="S446" s="89"/>
      <c r="T446" s="89"/>
    </row>
    <row r="447" spans="2:20" s="86" customFormat="1" ht="10.199999999999999">
      <c r="B447" s="87"/>
      <c r="C447" s="87"/>
      <c r="D447" s="89"/>
      <c r="R447" s="89"/>
      <c r="S447" s="89"/>
      <c r="T447" s="89"/>
    </row>
    <row r="448" spans="2:20" s="86" customFormat="1" ht="10.199999999999999">
      <c r="B448" s="87"/>
      <c r="C448" s="87"/>
      <c r="D448" s="89"/>
      <c r="R448" s="89"/>
      <c r="S448" s="89"/>
      <c r="T448" s="89"/>
    </row>
    <row r="449" spans="2:20" s="86" customFormat="1" ht="10.199999999999999">
      <c r="B449" s="87"/>
      <c r="C449" s="87"/>
      <c r="D449" s="89"/>
      <c r="R449" s="89"/>
      <c r="S449" s="89"/>
      <c r="T449" s="89"/>
    </row>
    <row r="450" spans="2:20" s="86" customFormat="1" ht="10.199999999999999">
      <c r="B450" s="87"/>
      <c r="C450" s="87"/>
      <c r="D450" s="89"/>
      <c r="R450" s="89"/>
      <c r="S450" s="89"/>
      <c r="T450" s="89"/>
    </row>
    <row r="451" spans="2:20" s="86" customFormat="1" ht="10.199999999999999">
      <c r="B451" s="87"/>
      <c r="C451" s="87"/>
      <c r="D451" s="89"/>
      <c r="R451" s="89"/>
      <c r="S451" s="89"/>
      <c r="T451" s="89"/>
    </row>
    <row r="452" spans="2:20" s="86" customFormat="1" ht="10.199999999999999">
      <c r="B452" s="87"/>
      <c r="C452" s="87"/>
      <c r="D452" s="89"/>
      <c r="R452" s="89"/>
      <c r="S452" s="89"/>
      <c r="T452" s="89"/>
    </row>
    <row r="453" spans="2:20" s="86" customFormat="1" ht="10.199999999999999">
      <c r="B453" s="87"/>
      <c r="C453" s="87"/>
      <c r="D453" s="89"/>
      <c r="R453" s="89"/>
      <c r="S453" s="89"/>
      <c r="T453" s="89"/>
    </row>
    <row r="454" spans="2:20" s="86" customFormat="1" ht="10.199999999999999">
      <c r="B454" s="87"/>
      <c r="C454" s="87"/>
      <c r="D454" s="89"/>
      <c r="R454" s="89"/>
      <c r="S454" s="89"/>
      <c r="T454" s="89"/>
    </row>
    <row r="455" spans="2:20" s="86" customFormat="1" ht="10.199999999999999">
      <c r="B455" s="87"/>
      <c r="C455" s="87"/>
      <c r="D455" s="89"/>
      <c r="R455" s="89"/>
      <c r="S455" s="89"/>
      <c r="T455" s="89"/>
    </row>
    <row r="456" spans="2:20" s="86" customFormat="1" ht="10.199999999999999">
      <c r="B456" s="87"/>
      <c r="C456" s="87"/>
      <c r="D456" s="89"/>
      <c r="R456" s="89"/>
      <c r="S456" s="89"/>
      <c r="T456" s="89"/>
    </row>
    <row r="457" spans="2:20" s="86" customFormat="1" ht="10.199999999999999">
      <c r="B457" s="87"/>
      <c r="C457" s="87"/>
      <c r="D457" s="89"/>
      <c r="R457" s="89"/>
      <c r="S457" s="89"/>
      <c r="T457" s="89"/>
    </row>
    <row r="458" spans="2:20" s="86" customFormat="1" ht="10.199999999999999">
      <c r="B458" s="87"/>
      <c r="C458" s="87"/>
      <c r="D458" s="89"/>
      <c r="R458" s="89"/>
      <c r="S458" s="89"/>
      <c r="T458" s="89"/>
    </row>
    <row r="459" spans="2:20" s="86" customFormat="1" ht="10.199999999999999">
      <c r="B459" s="87"/>
      <c r="C459" s="87"/>
      <c r="D459" s="89"/>
      <c r="R459" s="89"/>
      <c r="S459" s="89"/>
      <c r="T459" s="89"/>
    </row>
    <row r="460" spans="2:20" s="86" customFormat="1" ht="10.199999999999999">
      <c r="B460" s="87"/>
      <c r="C460" s="87"/>
      <c r="D460" s="89"/>
      <c r="R460" s="89"/>
      <c r="S460" s="89"/>
      <c r="T460" s="89"/>
    </row>
    <row r="461" spans="2:20" s="86" customFormat="1" ht="10.199999999999999">
      <c r="B461" s="87"/>
      <c r="C461" s="87"/>
      <c r="D461" s="89"/>
      <c r="R461" s="89"/>
      <c r="S461" s="89"/>
      <c r="T461" s="89"/>
    </row>
    <row r="462" spans="2:20" s="86" customFormat="1" ht="10.199999999999999">
      <c r="B462" s="87"/>
      <c r="C462" s="87"/>
      <c r="D462" s="89"/>
      <c r="R462" s="89"/>
      <c r="S462" s="89"/>
      <c r="T462" s="89"/>
    </row>
    <row r="463" spans="2:20" s="86" customFormat="1" ht="10.199999999999999">
      <c r="B463" s="87"/>
      <c r="C463" s="87"/>
      <c r="D463" s="89"/>
      <c r="R463" s="89"/>
      <c r="S463" s="89"/>
      <c r="T463" s="89"/>
    </row>
    <row r="464" spans="2:20" s="86" customFormat="1" ht="10.199999999999999">
      <c r="B464" s="87"/>
      <c r="C464" s="87"/>
      <c r="D464" s="89"/>
      <c r="R464" s="89"/>
      <c r="S464" s="89"/>
      <c r="T464" s="89"/>
    </row>
    <row r="465" spans="2:20" s="86" customFormat="1" ht="10.199999999999999">
      <c r="B465" s="87"/>
      <c r="C465" s="87"/>
      <c r="D465" s="89"/>
      <c r="R465" s="89"/>
      <c r="S465" s="89"/>
      <c r="T465" s="89"/>
    </row>
    <row r="466" spans="2:20" s="86" customFormat="1" ht="10.199999999999999">
      <c r="B466" s="87"/>
      <c r="C466" s="87"/>
      <c r="D466" s="89"/>
      <c r="R466" s="89"/>
      <c r="S466" s="89"/>
      <c r="T466" s="89"/>
    </row>
    <row r="467" spans="2:20" s="86" customFormat="1" ht="10.199999999999999">
      <c r="B467" s="87"/>
      <c r="C467" s="87"/>
      <c r="D467" s="89"/>
      <c r="R467" s="89"/>
      <c r="S467" s="89"/>
      <c r="T467" s="89"/>
    </row>
    <row r="468" spans="2:20" s="86" customFormat="1" ht="10.199999999999999">
      <c r="B468" s="87"/>
      <c r="C468" s="87"/>
      <c r="D468" s="89"/>
      <c r="R468" s="89"/>
      <c r="S468" s="89"/>
      <c r="T468" s="89"/>
    </row>
    <row r="469" spans="2:20" s="86" customFormat="1" ht="10.199999999999999">
      <c r="B469" s="87"/>
      <c r="C469" s="87"/>
      <c r="D469" s="89"/>
      <c r="R469" s="89"/>
      <c r="S469" s="89"/>
      <c r="T469" s="89"/>
    </row>
    <row r="470" spans="2:20" s="86" customFormat="1" ht="10.199999999999999">
      <c r="B470" s="87"/>
      <c r="C470" s="87"/>
      <c r="D470" s="89"/>
      <c r="R470" s="89"/>
      <c r="S470" s="89"/>
      <c r="T470" s="89"/>
    </row>
    <row r="471" spans="2:20" s="86" customFormat="1" ht="10.199999999999999">
      <c r="B471" s="87"/>
      <c r="C471" s="87"/>
      <c r="D471" s="89"/>
      <c r="R471" s="89"/>
      <c r="S471" s="89"/>
      <c r="T471" s="89"/>
    </row>
    <row r="472" spans="2:20" s="86" customFormat="1" ht="10.199999999999999">
      <c r="B472" s="87"/>
      <c r="C472" s="87"/>
      <c r="D472" s="89"/>
      <c r="R472" s="89"/>
      <c r="S472" s="89"/>
      <c r="T472" s="89"/>
    </row>
    <row r="473" spans="2:20" s="86" customFormat="1" ht="10.199999999999999">
      <c r="B473" s="87"/>
      <c r="C473" s="87"/>
      <c r="D473" s="89"/>
      <c r="R473" s="89"/>
      <c r="S473" s="89"/>
      <c r="T473" s="89"/>
    </row>
    <row r="474" spans="2:20" s="86" customFormat="1" ht="10.199999999999999">
      <c r="B474" s="87"/>
      <c r="C474" s="87"/>
      <c r="D474" s="89"/>
      <c r="R474" s="89"/>
      <c r="S474" s="89"/>
      <c r="T474" s="89"/>
    </row>
    <row r="475" spans="2:20" s="86" customFormat="1" ht="10.199999999999999">
      <c r="B475" s="87"/>
      <c r="C475" s="87"/>
      <c r="D475" s="89"/>
      <c r="R475" s="89"/>
      <c r="S475" s="89"/>
      <c r="T475" s="89"/>
    </row>
    <row r="476" spans="2:20" s="86" customFormat="1" ht="10.199999999999999">
      <c r="B476" s="87"/>
      <c r="C476" s="87"/>
      <c r="D476" s="89"/>
      <c r="R476" s="89"/>
      <c r="S476" s="89"/>
      <c r="T476" s="89"/>
    </row>
    <row r="477" spans="2:20" s="86" customFormat="1" ht="10.199999999999999">
      <c r="B477" s="87"/>
      <c r="C477" s="87"/>
      <c r="D477" s="89"/>
      <c r="R477" s="89"/>
      <c r="S477" s="89"/>
      <c r="T477" s="89"/>
    </row>
    <row r="478" spans="2:20" s="86" customFormat="1" ht="10.199999999999999">
      <c r="B478" s="87"/>
      <c r="C478" s="87"/>
      <c r="D478" s="89"/>
      <c r="R478" s="89"/>
      <c r="S478" s="89"/>
      <c r="T478" s="89"/>
    </row>
    <row r="479" spans="2:20" s="86" customFormat="1" ht="10.199999999999999">
      <c r="B479" s="87"/>
      <c r="C479" s="87"/>
      <c r="D479" s="89"/>
      <c r="R479" s="89"/>
      <c r="S479" s="89"/>
      <c r="T479" s="89"/>
    </row>
    <row r="480" spans="2:20" s="86" customFormat="1" ht="10.199999999999999">
      <c r="B480" s="87"/>
      <c r="C480" s="87"/>
      <c r="D480" s="89"/>
      <c r="R480" s="89"/>
      <c r="S480" s="89"/>
      <c r="T480" s="89"/>
    </row>
    <row r="481" spans="2:20" s="86" customFormat="1" ht="10.199999999999999">
      <c r="B481" s="87"/>
      <c r="C481" s="87"/>
      <c r="D481" s="89"/>
      <c r="R481" s="89"/>
      <c r="S481" s="89"/>
      <c r="T481" s="89"/>
    </row>
    <row r="482" spans="2:20" s="86" customFormat="1" ht="10.199999999999999">
      <c r="B482" s="87"/>
      <c r="C482" s="87"/>
      <c r="D482" s="89"/>
      <c r="R482" s="89"/>
      <c r="S482" s="89"/>
      <c r="T482" s="89"/>
    </row>
    <row r="483" spans="2:20" s="86" customFormat="1" ht="10.199999999999999">
      <c r="B483" s="87"/>
      <c r="C483" s="87"/>
      <c r="D483" s="89"/>
      <c r="R483" s="89"/>
      <c r="S483" s="89"/>
      <c r="T483" s="89"/>
    </row>
    <row r="484" spans="2:20" s="86" customFormat="1" ht="10.199999999999999">
      <c r="B484" s="87"/>
      <c r="C484" s="87"/>
      <c r="D484" s="89"/>
      <c r="R484" s="89"/>
      <c r="S484" s="89"/>
      <c r="T484" s="89"/>
    </row>
    <row r="485" spans="2:20" s="86" customFormat="1" ht="10.199999999999999">
      <c r="B485" s="87"/>
      <c r="C485" s="87"/>
      <c r="D485" s="89"/>
      <c r="R485" s="89"/>
      <c r="S485" s="89"/>
      <c r="T485" s="89"/>
    </row>
    <row r="486" spans="2:20" s="86" customFormat="1" ht="10.199999999999999">
      <c r="B486" s="87"/>
      <c r="C486" s="87"/>
      <c r="D486" s="89"/>
      <c r="R486" s="89"/>
      <c r="S486" s="89"/>
      <c r="T486" s="89"/>
    </row>
    <row r="487" spans="2:20" s="86" customFormat="1" ht="10.199999999999999">
      <c r="B487" s="87"/>
      <c r="C487" s="87"/>
      <c r="D487" s="89"/>
      <c r="R487" s="89"/>
      <c r="S487" s="89"/>
      <c r="T487" s="89"/>
    </row>
    <row r="488" spans="2:20" s="86" customFormat="1" ht="10.199999999999999">
      <c r="B488" s="87"/>
      <c r="C488" s="87"/>
      <c r="D488" s="89"/>
      <c r="R488" s="89"/>
      <c r="S488" s="89"/>
      <c r="T488" s="89"/>
    </row>
    <row r="489" spans="2:20" s="86" customFormat="1" ht="10.199999999999999">
      <c r="B489" s="87"/>
      <c r="C489" s="87"/>
      <c r="D489" s="89"/>
      <c r="R489" s="89"/>
      <c r="S489" s="89"/>
      <c r="T489" s="89"/>
    </row>
    <row r="490" spans="2:20" s="86" customFormat="1" ht="10.199999999999999">
      <c r="B490" s="87"/>
      <c r="C490" s="87"/>
      <c r="D490" s="89"/>
      <c r="R490" s="89"/>
      <c r="S490" s="89"/>
      <c r="T490" s="89"/>
    </row>
    <row r="491" spans="2:20" s="86" customFormat="1" ht="10.199999999999999">
      <c r="B491" s="87"/>
      <c r="C491" s="87"/>
      <c r="D491" s="89"/>
      <c r="R491" s="89"/>
      <c r="S491" s="89"/>
      <c r="T491" s="89"/>
    </row>
    <row r="492" spans="2:20" s="86" customFormat="1" ht="10.199999999999999">
      <c r="B492" s="87"/>
      <c r="C492" s="87"/>
      <c r="D492" s="89"/>
      <c r="R492" s="89"/>
      <c r="S492" s="89"/>
      <c r="T492" s="89"/>
    </row>
    <row r="493" spans="2:20" s="86" customFormat="1" ht="10.199999999999999">
      <c r="B493" s="87"/>
      <c r="C493" s="87"/>
      <c r="D493" s="89"/>
      <c r="R493" s="89"/>
      <c r="S493" s="89"/>
      <c r="T493" s="89"/>
    </row>
    <row r="494" spans="2:20" s="86" customFormat="1" ht="10.199999999999999">
      <c r="B494" s="87"/>
      <c r="C494" s="87"/>
      <c r="D494" s="89"/>
      <c r="R494" s="89"/>
      <c r="S494" s="89"/>
      <c r="T494" s="89"/>
    </row>
    <row r="495" spans="2:20" s="86" customFormat="1" ht="10.199999999999999">
      <c r="B495" s="87"/>
      <c r="C495" s="87"/>
      <c r="D495" s="89"/>
      <c r="R495" s="89"/>
      <c r="S495" s="89"/>
      <c r="T495" s="89"/>
    </row>
    <row r="496" spans="2:20" s="86" customFormat="1" ht="10.199999999999999">
      <c r="B496" s="87"/>
      <c r="C496" s="87"/>
      <c r="D496" s="89"/>
      <c r="R496" s="89"/>
      <c r="S496" s="89"/>
      <c r="T496" s="89"/>
    </row>
    <row r="497" spans="2:20" s="86" customFormat="1" ht="10.199999999999999">
      <c r="B497" s="87"/>
      <c r="C497" s="87"/>
      <c r="D497" s="89"/>
      <c r="R497" s="89"/>
      <c r="S497" s="89"/>
      <c r="T497" s="89"/>
    </row>
    <row r="498" spans="2:20" s="86" customFormat="1" ht="10.199999999999999">
      <c r="B498" s="87"/>
      <c r="C498" s="87"/>
      <c r="D498" s="89"/>
      <c r="R498" s="89"/>
      <c r="S498" s="89"/>
      <c r="T498" s="89"/>
    </row>
    <row r="499" spans="2:20" s="86" customFormat="1" ht="10.199999999999999">
      <c r="B499" s="87"/>
      <c r="C499" s="87"/>
      <c r="D499" s="89"/>
      <c r="R499" s="89"/>
      <c r="S499" s="89"/>
      <c r="T499" s="89"/>
    </row>
    <row r="500" spans="2:20" s="86" customFormat="1" ht="10.199999999999999">
      <c r="B500" s="87"/>
      <c r="C500" s="87"/>
      <c r="D500" s="89"/>
      <c r="R500" s="89"/>
      <c r="S500" s="89"/>
      <c r="T500" s="89"/>
    </row>
    <row r="501" spans="2:20" s="86" customFormat="1" ht="10.199999999999999">
      <c r="B501" s="87"/>
      <c r="C501" s="87"/>
      <c r="D501" s="89"/>
      <c r="R501" s="89"/>
      <c r="S501" s="89"/>
      <c r="T501" s="89"/>
    </row>
    <row r="502" spans="2:20" s="86" customFormat="1" ht="10.199999999999999">
      <c r="B502" s="87"/>
      <c r="C502" s="87"/>
      <c r="D502" s="89"/>
      <c r="R502" s="89"/>
      <c r="S502" s="89"/>
      <c r="T502" s="89"/>
    </row>
    <row r="503" spans="2:20" s="86" customFormat="1" ht="10.199999999999999">
      <c r="B503" s="87"/>
      <c r="C503" s="87"/>
      <c r="D503" s="89"/>
      <c r="R503" s="89"/>
      <c r="S503" s="89"/>
      <c r="T503" s="89"/>
    </row>
    <row r="504" spans="2:20" s="86" customFormat="1" ht="10.199999999999999">
      <c r="B504" s="87"/>
      <c r="C504" s="87"/>
      <c r="D504" s="89"/>
      <c r="R504" s="89"/>
      <c r="S504" s="89"/>
      <c r="T504" s="89"/>
    </row>
    <row r="505" spans="2:20" s="86" customFormat="1" ht="10.199999999999999">
      <c r="B505" s="87"/>
      <c r="C505" s="87"/>
      <c r="D505" s="89"/>
      <c r="R505" s="89"/>
      <c r="S505" s="89"/>
      <c r="T505" s="89"/>
    </row>
    <row r="506" spans="2:20" s="86" customFormat="1" ht="10.199999999999999">
      <c r="B506" s="87"/>
      <c r="C506" s="87"/>
      <c r="D506" s="89"/>
      <c r="R506" s="89"/>
      <c r="S506" s="89"/>
      <c r="T506" s="89"/>
    </row>
    <row r="507" spans="2:20" s="86" customFormat="1" ht="10.199999999999999">
      <c r="B507" s="87"/>
      <c r="C507" s="87"/>
      <c r="D507" s="89"/>
      <c r="R507" s="89"/>
      <c r="S507" s="89"/>
      <c r="T507" s="89"/>
    </row>
    <row r="508" spans="2:20" s="86" customFormat="1" ht="10.199999999999999">
      <c r="B508" s="87"/>
      <c r="C508" s="87"/>
      <c r="D508" s="89"/>
      <c r="R508" s="89"/>
      <c r="S508" s="89"/>
      <c r="T508" s="89"/>
    </row>
    <row r="509" spans="2:20" s="86" customFormat="1" ht="10.199999999999999">
      <c r="B509" s="87"/>
      <c r="C509" s="87"/>
      <c r="D509" s="89"/>
      <c r="R509" s="89"/>
      <c r="S509" s="89"/>
      <c r="T509" s="89"/>
    </row>
    <row r="510" spans="2:20" s="86" customFormat="1" ht="10.199999999999999">
      <c r="B510" s="87"/>
      <c r="C510" s="87"/>
      <c r="D510" s="89"/>
      <c r="R510" s="89"/>
      <c r="S510" s="89"/>
      <c r="T510" s="89"/>
    </row>
    <row r="511" spans="2:20" s="86" customFormat="1" ht="10.199999999999999">
      <c r="B511" s="87"/>
      <c r="C511" s="87"/>
      <c r="D511" s="89"/>
      <c r="R511" s="89"/>
      <c r="S511" s="89"/>
      <c r="T511" s="89"/>
    </row>
    <row r="512" spans="2:20" s="86" customFormat="1" ht="10.199999999999999">
      <c r="B512" s="87"/>
      <c r="C512" s="87"/>
      <c r="D512" s="89"/>
      <c r="R512" s="89"/>
      <c r="S512" s="89"/>
      <c r="T512" s="89"/>
    </row>
    <row r="513" spans="2:20" s="86" customFormat="1" ht="10.199999999999999">
      <c r="B513" s="87"/>
      <c r="C513" s="87"/>
      <c r="D513" s="89"/>
      <c r="R513" s="89"/>
      <c r="S513" s="89"/>
      <c r="T513" s="89"/>
    </row>
    <row r="514" spans="2:20" s="86" customFormat="1" ht="10.199999999999999">
      <c r="B514" s="87"/>
      <c r="C514" s="87"/>
      <c r="D514" s="89"/>
      <c r="R514" s="89"/>
      <c r="S514" s="89"/>
      <c r="T514" s="89"/>
    </row>
    <row r="515" spans="2:20" s="86" customFormat="1" ht="10.199999999999999">
      <c r="B515" s="87"/>
      <c r="C515" s="87"/>
      <c r="D515" s="89"/>
      <c r="R515" s="89"/>
      <c r="S515" s="89"/>
      <c r="T515" s="89"/>
    </row>
    <row r="516" spans="2:20" s="86" customFormat="1" ht="10.199999999999999">
      <c r="B516" s="87"/>
      <c r="C516" s="87"/>
      <c r="D516" s="89"/>
      <c r="R516" s="89"/>
      <c r="S516" s="89"/>
      <c r="T516" s="89"/>
    </row>
    <row r="517" spans="2:20" s="86" customFormat="1" ht="10.199999999999999">
      <c r="B517" s="87"/>
      <c r="C517" s="87"/>
      <c r="D517" s="89"/>
      <c r="R517" s="89"/>
      <c r="S517" s="89"/>
      <c r="T517" s="89"/>
    </row>
    <row r="518" spans="2:20" s="86" customFormat="1" ht="10.199999999999999">
      <c r="B518" s="87"/>
      <c r="C518" s="87"/>
      <c r="D518" s="89"/>
      <c r="R518" s="89"/>
      <c r="S518" s="89"/>
      <c r="T518" s="89"/>
    </row>
    <row r="519" spans="2:20" s="86" customFormat="1" ht="10.199999999999999">
      <c r="B519" s="87"/>
      <c r="C519" s="87"/>
      <c r="D519" s="89"/>
      <c r="R519" s="89"/>
      <c r="S519" s="89"/>
      <c r="T519" s="89"/>
    </row>
    <row r="520" spans="2:20" s="86" customFormat="1" ht="10.199999999999999">
      <c r="B520" s="87"/>
      <c r="C520" s="87"/>
      <c r="D520" s="89"/>
      <c r="R520" s="89"/>
      <c r="S520" s="89"/>
      <c r="T520" s="89"/>
    </row>
    <row r="521" spans="2:20" s="86" customFormat="1" ht="10.199999999999999">
      <c r="B521" s="87"/>
      <c r="C521" s="87"/>
      <c r="D521" s="89"/>
      <c r="R521" s="89"/>
      <c r="S521" s="89"/>
      <c r="T521" s="89"/>
    </row>
    <row r="522" spans="2:20" s="86" customFormat="1" ht="10.199999999999999">
      <c r="B522" s="87"/>
      <c r="C522" s="87"/>
      <c r="D522" s="89"/>
      <c r="R522" s="89"/>
      <c r="S522" s="89"/>
      <c r="T522" s="89"/>
    </row>
    <row r="523" spans="2:20" s="86" customFormat="1" ht="10.199999999999999">
      <c r="B523" s="87"/>
      <c r="C523" s="87"/>
      <c r="D523" s="89"/>
      <c r="R523" s="89"/>
      <c r="S523" s="89"/>
      <c r="T523" s="89"/>
    </row>
    <row r="524" spans="2:20" s="86" customFormat="1" ht="10.199999999999999">
      <c r="B524" s="87"/>
      <c r="C524" s="87"/>
      <c r="D524" s="89"/>
      <c r="R524" s="89"/>
      <c r="S524" s="89"/>
      <c r="T524" s="89"/>
    </row>
    <row r="525" spans="2:20" s="86" customFormat="1" ht="10.199999999999999">
      <c r="B525" s="87"/>
      <c r="C525" s="87"/>
      <c r="D525" s="89"/>
      <c r="R525" s="89"/>
      <c r="S525" s="89"/>
      <c r="T525" s="89"/>
    </row>
    <row r="526" spans="2:20" s="86" customFormat="1" ht="10.199999999999999">
      <c r="B526" s="87"/>
      <c r="C526" s="87"/>
      <c r="D526" s="89"/>
      <c r="R526" s="89"/>
      <c r="S526" s="89"/>
      <c r="T526" s="89"/>
    </row>
    <row r="527" spans="2:20" s="86" customFormat="1" ht="10.199999999999999">
      <c r="B527" s="87"/>
      <c r="C527" s="87"/>
      <c r="D527" s="89"/>
      <c r="R527" s="89"/>
      <c r="S527" s="89"/>
      <c r="T527" s="89"/>
    </row>
    <row r="528" spans="2:20" s="86" customFormat="1" ht="10.199999999999999">
      <c r="B528" s="87"/>
      <c r="C528" s="87"/>
      <c r="D528" s="89"/>
      <c r="R528" s="89"/>
      <c r="S528" s="89"/>
      <c r="T528" s="89"/>
    </row>
    <row r="529" spans="2:20" s="86" customFormat="1" ht="10.199999999999999">
      <c r="B529" s="87"/>
      <c r="C529" s="87"/>
      <c r="D529" s="89"/>
      <c r="R529" s="89"/>
      <c r="S529" s="89"/>
      <c r="T529" s="89"/>
    </row>
    <row r="530" spans="2:20" s="86" customFormat="1" ht="10.199999999999999">
      <c r="B530" s="87"/>
      <c r="C530" s="87"/>
      <c r="D530" s="89"/>
      <c r="R530" s="89"/>
      <c r="S530" s="89"/>
      <c r="T530" s="89"/>
    </row>
    <row r="531" spans="2:20" s="86" customFormat="1" ht="10.199999999999999">
      <c r="B531" s="87"/>
      <c r="C531" s="87"/>
      <c r="D531" s="89"/>
      <c r="R531" s="89"/>
      <c r="S531" s="89"/>
      <c r="T531" s="89"/>
    </row>
    <row r="532" spans="2:20" s="86" customFormat="1" ht="10.199999999999999">
      <c r="B532" s="87"/>
      <c r="C532" s="87"/>
      <c r="D532" s="89"/>
      <c r="R532" s="89"/>
      <c r="S532" s="89"/>
      <c r="T532" s="89"/>
    </row>
    <row r="533" spans="2:20" s="86" customFormat="1" ht="10.199999999999999">
      <c r="B533" s="87"/>
      <c r="C533" s="87"/>
      <c r="D533" s="89"/>
      <c r="R533" s="89"/>
      <c r="S533" s="89"/>
      <c r="T533" s="89"/>
    </row>
    <row r="534" spans="2:20" s="86" customFormat="1" ht="10.199999999999999">
      <c r="B534" s="87"/>
      <c r="C534" s="87"/>
      <c r="D534" s="89"/>
      <c r="R534" s="89"/>
      <c r="S534" s="89"/>
      <c r="T534" s="89"/>
    </row>
    <row r="535" spans="2:20" s="86" customFormat="1" ht="10.199999999999999">
      <c r="B535" s="87"/>
      <c r="C535" s="87"/>
      <c r="D535" s="89"/>
      <c r="R535" s="89"/>
      <c r="S535" s="89"/>
      <c r="T535" s="89"/>
    </row>
    <row r="536" spans="2:20" s="86" customFormat="1" ht="10.199999999999999">
      <c r="B536" s="87"/>
      <c r="C536" s="87"/>
      <c r="D536" s="89"/>
      <c r="R536" s="89"/>
      <c r="S536" s="89"/>
      <c r="T536" s="89"/>
    </row>
    <row r="537" spans="2:20" s="86" customFormat="1" ht="10.199999999999999">
      <c r="B537" s="87"/>
      <c r="C537" s="87"/>
      <c r="D537" s="89"/>
      <c r="R537" s="89"/>
      <c r="S537" s="89"/>
      <c r="T537" s="89"/>
    </row>
    <row r="538" spans="2:20" s="86" customFormat="1" ht="10.199999999999999">
      <c r="B538" s="87"/>
      <c r="C538" s="87"/>
      <c r="D538" s="89"/>
      <c r="R538" s="89"/>
      <c r="S538" s="89"/>
      <c r="T538" s="89"/>
    </row>
    <row r="539" spans="2:20" s="86" customFormat="1" ht="10.199999999999999">
      <c r="B539" s="87"/>
      <c r="C539" s="87"/>
      <c r="D539" s="89"/>
      <c r="R539" s="89"/>
      <c r="S539" s="89"/>
      <c r="T539" s="89"/>
    </row>
    <row r="540" spans="2:20" s="86" customFormat="1" ht="10.199999999999999">
      <c r="B540" s="87"/>
      <c r="C540" s="87"/>
      <c r="D540" s="89"/>
      <c r="R540" s="89"/>
      <c r="S540" s="89"/>
      <c r="T540" s="89"/>
    </row>
    <row r="541" spans="2:20" s="86" customFormat="1" ht="10.199999999999999">
      <c r="B541" s="87"/>
      <c r="C541" s="87"/>
      <c r="D541" s="89"/>
      <c r="R541" s="89"/>
      <c r="S541" s="89"/>
      <c r="T541" s="89"/>
    </row>
    <row r="542" spans="2:20" s="86" customFormat="1" ht="10.199999999999999">
      <c r="B542" s="87"/>
      <c r="C542" s="87"/>
      <c r="D542" s="89"/>
      <c r="R542" s="89"/>
      <c r="S542" s="89"/>
      <c r="T542" s="89"/>
    </row>
    <row r="543" spans="2:20" s="86" customFormat="1" ht="10.199999999999999">
      <c r="B543" s="87"/>
      <c r="C543" s="87"/>
      <c r="D543" s="89"/>
      <c r="R543" s="89"/>
      <c r="S543" s="89"/>
      <c r="T543" s="89"/>
    </row>
    <row r="544" spans="2:20" s="86" customFormat="1" ht="10.199999999999999">
      <c r="B544" s="87"/>
      <c r="C544" s="87"/>
      <c r="D544" s="89"/>
      <c r="R544" s="89"/>
      <c r="S544" s="89"/>
      <c r="T544" s="89"/>
    </row>
    <row r="545" spans="2:20" s="86" customFormat="1" ht="10.199999999999999">
      <c r="B545" s="87"/>
      <c r="C545" s="87"/>
      <c r="D545" s="89"/>
      <c r="R545" s="89"/>
      <c r="S545" s="89"/>
      <c r="T545" s="89"/>
    </row>
    <row r="546" spans="2:20" s="86" customFormat="1" ht="10.199999999999999">
      <c r="B546" s="87"/>
      <c r="C546" s="87"/>
      <c r="D546" s="89"/>
      <c r="R546" s="89"/>
      <c r="S546" s="89"/>
      <c r="T546" s="89"/>
    </row>
    <row r="547" spans="2:20" s="86" customFormat="1" ht="10.199999999999999">
      <c r="B547" s="87"/>
      <c r="C547" s="87"/>
      <c r="D547" s="89"/>
      <c r="R547" s="89"/>
      <c r="S547" s="89"/>
      <c r="T547" s="89"/>
    </row>
    <row r="548" spans="2:20" s="86" customFormat="1" ht="10.199999999999999">
      <c r="B548" s="87"/>
      <c r="C548" s="87"/>
      <c r="D548" s="89"/>
      <c r="R548" s="89"/>
      <c r="S548" s="89"/>
      <c r="T548" s="89"/>
    </row>
    <row r="549" spans="2:20" s="86" customFormat="1" ht="10.199999999999999">
      <c r="B549" s="87"/>
      <c r="C549" s="87"/>
      <c r="D549" s="89"/>
      <c r="R549" s="89"/>
      <c r="S549" s="89"/>
      <c r="T549" s="89"/>
    </row>
    <row r="550" spans="2:20" s="86" customFormat="1" ht="10.199999999999999">
      <c r="B550" s="87"/>
      <c r="C550" s="87"/>
      <c r="D550" s="89"/>
      <c r="R550" s="89"/>
      <c r="S550" s="89"/>
      <c r="T550" s="89"/>
    </row>
    <row r="551" spans="2:20" s="86" customFormat="1" ht="10.199999999999999">
      <c r="B551" s="87"/>
      <c r="C551" s="87"/>
      <c r="D551" s="89"/>
      <c r="R551" s="89"/>
      <c r="S551" s="89"/>
      <c r="T551" s="89"/>
    </row>
    <row r="552" spans="2:20" s="86" customFormat="1" ht="10.199999999999999">
      <c r="B552" s="87"/>
      <c r="C552" s="87"/>
      <c r="D552" s="89"/>
      <c r="R552" s="89"/>
      <c r="S552" s="89"/>
      <c r="T552" s="89"/>
    </row>
    <row r="553" spans="2:20" s="86" customFormat="1" ht="10.199999999999999">
      <c r="B553" s="87"/>
      <c r="C553" s="87"/>
      <c r="D553" s="89"/>
      <c r="R553" s="89"/>
      <c r="S553" s="89"/>
      <c r="T553" s="89"/>
    </row>
    <row r="554" spans="2:20" s="86" customFormat="1" ht="10.199999999999999">
      <c r="B554" s="87"/>
      <c r="C554" s="87"/>
      <c r="D554" s="89"/>
      <c r="R554" s="89"/>
      <c r="S554" s="89"/>
      <c r="T554" s="89"/>
    </row>
    <row r="555" spans="2:20" s="86" customFormat="1" ht="10.199999999999999">
      <c r="B555" s="87"/>
      <c r="C555" s="87"/>
      <c r="D555" s="89"/>
      <c r="R555" s="89"/>
      <c r="S555" s="89"/>
      <c r="T555" s="89"/>
    </row>
    <row r="556" spans="2:20" s="86" customFormat="1" ht="10.199999999999999">
      <c r="B556" s="87"/>
      <c r="C556" s="87"/>
      <c r="D556" s="89"/>
      <c r="R556" s="89"/>
      <c r="S556" s="89"/>
      <c r="T556" s="89"/>
    </row>
    <row r="557" spans="2:20" s="86" customFormat="1" ht="10.199999999999999">
      <c r="B557" s="87"/>
      <c r="C557" s="87"/>
      <c r="D557" s="89"/>
      <c r="R557" s="89"/>
      <c r="S557" s="89"/>
      <c r="T557" s="89"/>
    </row>
    <row r="558" spans="2:20" s="86" customFormat="1" ht="10.199999999999999">
      <c r="B558" s="87"/>
      <c r="C558" s="87"/>
      <c r="D558" s="89"/>
      <c r="R558" s="89"/>
      <c r="S558" s="89"/>
      <c r="T558" s="89"/>
    </row>
    <row r="559" spans="2:20" s="86" customFormat="1" ht="10.199999999999999">
      <c r="B559" s="87"/>
      <c r="C559" s="87"/>
      <c r="D559" s="89"/>
      <c r="R559" s="89"/>
      <c r="S559" s="89"/>
      <c r="T559" s="89"/>
    </row>
    <row r="560" spans="2:20" s="86" customFormat="1" ht="10.199999999999999">
      <c r="B560" s="87"/>
      <c r="C560" s="87"/>
      <c r="D560" s="89"/>
      <c r="R560" s="89"/>
      <c r="S560" s="89"/>
      <c r="T560" s="89"/>
    </row>
    <row r="561" spans="2:20" s="86" customFormat="1" ht="10.199999999999999">
      <c r="B561" s="87"/>
      <c r="C561" s="87"/>
      <c r="D561" s="89"/>
      <c r="R561" s="89"/>
      <c r="S561" s="89"/>
      <c r="T561" s="89"/>
    </row>
    <row r="562" spans="2:20" s="86" customFormat="1" ht="10.199999999999999">
      <c r="B562" s="87"/>
      <c r="C562" s="87"/>
      <c r="D562" s="89"/>
      <c r="R562" s="89"/>
      <c r="S562" s="89"/>
      <c r="T562" s="89"/>
    </row>
    <row r="563" spans="2:20" s="86" customFormat="1" ht="10.199999999999999">
      <c r="B563" s="87"/>
      <c r="C563" s="87"/>
      <c r="D563" s="89"/>
      <c r="R563" s="89"/>
      <c r="S563" s="89"/>
      <c r="T563" s="89"/>
    </row>
    <row r="564" spans="2:20" s="86" customFormat="1" ht="10.199999999999999">
      <c r="B564" s="87"/>
      <c r="C564" s="87"/>
      <c r="D564" s="89"/>
      <c r="R564" s="89"/>
      <c r="S564" s="89"/>
      <c r="T564" s="89"/>
    </row>
    <row r="565" spans="2:20" s="86" customFormat="1" ht="10.199999999999999">
      <c r="B565" s="87"/>
      <c r="C565" s="87"/>
      <c r="D565" s="89"/>
      <c r="R565" s="89"/>
      <c r="S565" s="89"/>
      <c r="T565" s="89"/>
    </row>
    <row r="566" spans="2:20" s="86" customFormat="1" ht="10.199999999999999">
      <c r="B566" s="87"/>
      <c r="C566" s="87"/>
      <c r="D566" s="89"/>
      <c r="R566" s="89"/>
      <c r="S566" s="89"/>
      <c r="T566" s="89"/>
    </row>
    <row r="567" spans="2:20" s="86" customFormat="1" ht="10.199999999999999">
      <c r="B567" s="87"/>
      <c r="C567" s="87"/>
      <c r="D567" s="89"/>
      <c r="R567" s="89"/>
      <c r="S567" s="89"/>
      <c r="T567" s="89"/>
    </row>
    <row r="568" spans="2:20" s="86" customFormat="1" ht="10.199999999999999">
      <c r="B568" s="87"/>
      <c r="C568" s="87"/>
      <c r="D568" s="89"/>
      <c r="R568" s="89"/>
      <c r="S568" s="89"/>
      <c r="T568" s="89"/>
    </row>
    <row r="569" spans="2:20" s="86" customFormat="1" ht="10.199999999999999">
      <c r="B569" s="87"/>
      <c r="C569" s="87"/>
      <c r="D569" s="89"/>
      <c r="R569" s="89"/>
      <c r="S569" s="89"/>
      <c r="T569" s="89"/>
    </row>
    <row r="570" spans="2:20" s="86" customFormat="1" ht="10.199999999999999">
      <c r="B570" s="87"/>
      <c r="C570" s="87"/>
      <c r="D570" s="89"/>
      <c r="R570" s="89"/>
      <c r="S570" s="89"/>
      <c r="T570" s="89"/>
    </row>
    <row r="571" spans="2:20" s="86" customFormat="1" ht="10.199999999999999">
      <c r="B571" s="87"/>
      <c r="C571" s="87"/>
      <c r="D571" s="89"/>
      <c r="R571" s="89"/>
      <c r="S571" s="89"/>
      <c r="T571" s="89"/>
    </row>
    <row r="572" spans="2:20" s="86" customFormat="1" ht="10.199999999999999">
      <c r="B572" s="87"/>
      <c r="C572" s="87"/>
      <c r="D572" s="89"/>
      <c r="R572" s="89"/>
      <c r="S572" s="89"/>
      <c r="T572" s="89"/>
    </row>
    <row r="573" spans="2:20" s="86" customFormat="1" ht="10.199999999999999">
      <c r="B573" s="87"/>
      <c r="C573" s="87"/>
      <c r="D573" s="89"/>
      <c r="R573" s="89"/>
      <c r="S573" s="89"/>
      <c r="T573" s="89"/>
    </row>
    <row r="574" spans="2:20" s="86" customFormat="1" ht="10.199999999999999">
      <c r="B574" s="87"/>
      <c r="C574" s="87"/>
      <c r="D574" s="89"/>
      <c r="R574" s="89"/>
      <c r="S574" s="89"/>
      <c r="T574" s="89"/>
    </row>
    <row r="575" spans="2:20" s="86" customFormat="1" ht="10.199999999999999">
      <c r="B575" s="87"/>
      <c r="C575" s="87"/>
      <c r="D575" s="89"/>
      <c r="R575" s="89"/>
      <c r="S575" s="89"/>
      <c r="T575" s="89"/>
    </row>
    <row r="576" spans="2:20" s="86" customFormat="1" ht="10.199999999999999">
      <c r="B576" s="87"/>
      <c r="C576" s="87"/>
      <c r="D576" s="89"/>
      <c r="R576" s="89"/>
      <c r="S576" s="89"/>
      <c r="T576" s="89"/>
    </row>
    <row r="577" spans="2:20" s="86" customFormat="1" ht="10.199999999999999">
      <c r="B577" s="87"/>
      <c r="C577" s="87"/>
      <c r="D577" s="89"/>
      <c r="R577" s="89"/>
      <c r="S577" s="89"/>
      <c r="T577" s="89"/>
    </row>
    <row r="578" spans="2:20" s="86" customFormat="1" ht="10.199999999999999">
      <c r="B578" s="87"/>
      <c r="C578" s="87"/>
      <c r="D578" s="89"/>
      <c r="R578" s="89"/>
      <c r="S578" s="89"/>
      <c r="T578" s="89"/>
    </row>
    <row r="579" spans="2:20" s="86" customFormat="1" ht="10.199999999999999">
      <c r="B579" s="87"/>
      <c r="C579" s="87"/>
      <c r="D579" s="89"/>
      <c r="R579" s="89"/>
      <c r="S579" s="89"/>
      <c r="T579" s="89"/>
    </row>
    <row r="580" spans="2:20" s="86" customFormat="1" ht="10.199999999999999">
      <c r="B580" s="87"/>
      <c r="C580" s="87"/>
      <c r="D580" s="89"/>
      <c r="R580" s="89"/>
      <c r="S580" s="89"/>
      <c r="T580" s="89"/>
    </row>
    <row r="581" spans="2:20" s="86" customFormat="1" ht="10.199999999999999">
      <c r="B581" s="87"/>
      <c r="C581" s="87"/>
      <c r="D581" s="89"/>
      <c r="R581" s="89"/>
      <c r="S581" s="89"/>
      <c r="T581" s="89"/>
    </row>
    <row r="582" spans="2:20" s="86" customFormat="1" ht="10.199999999999999">
      <c r="B582" s="87"/>
      <c r="C582" s="87"/>
      <c r="D582" s="89"/>
      <c r="R582" s="89"/>
      <c r="S582" s="89"/>
      <c r="T582" s="89"/>
    </row>
    <row r="583" spans="2:20" s="86" customFormat="1" ht="10.199999999999999">
      <c r="B583" s="87"/>
      <c r="C583" s="87"/>
      <c r="D583" s="89"/>
      <c r="R583" s="89"/>
      <c r="S583" s="89"/>
      <c r="T583" s="89"/>
    </row>
    <row r="584" spans="2:20" s="86" customFormat="1" ht="10.199999999999999">
      <c r="B584" s="87"/>
      <c r="C584" s="87"/>
      <c r="D584" s="89"/>
      <c r="R584" s="89"/>
      <c r="S584" s="89"/>
      <c r="T584" s="89"/>
    </row>
    <row r="585" spans="2:20" s="86" customFormat="1" ht="10.199999999999999">
      <c r="B585" s="87"/>
      <c r="C585" s="87"/>
      <c r="D585" s="89"/>
      <c r="R585" s="89"/>
      <c r="S585" s="89"/>
      <c r="T585" s="89"/>
    </row>
    <row r="586" spans="2:20" s="86" customFormat="1" ht="10.199999999999999">
      <c r="B586" s="87"/>
      <c r="C586" s="87"/>
      <c r="D586" s="89"/>
      <c r="R586" s="89"/>
      <c r="S586" s="89"/>
      <c r="T586" s="89"/>
    </row>
    <row r="587" spans="2:20" s="86" customFormat="1" ht="10.199999999999999">
      <c r="B587" s="87"/>
      <c r="C587" s="87"/>
      <c r="D587" s="89"/>
      <c r="R587" s="89"/>
      <c r="S587" s="89"/>
      <c r="T587" s="89"/>
    </row>
    <row r="588" spans="2:20" s="86" customFormat="1" ht="10.199999999999999">
      <c r="B588" s="87"/>
      <c r="C588" s="87"/>
      <c r="D588" s="89"/>
      <c r="R588" s="89"/>
      <c r="S588" s="89"/>
      <c r="T588" s="89"/>
    </row>
    <row r="589" spans="2:20" s="86" customFormat="1" ht="10.199999999999999">
      <c r="B589" s="87"/>
      <c r="C589" s="87"/>
      <c r="D589" s="89"/>
      <c r="R589" s="89"/>
      <c r="S589" s="89"/>
      <c r="T589" s="89"/>
    </row>
    <row r="590" spans="2:20" s="86" customFormat="1" ht="10.199999999999999">
      <c r="B590" s="87"/>
      <c r="C590" s="87"/>
      <c r="D590" s="89"/>
      <c r="R590" s="89"/>
      <c r="S590" s="89"/>
      <c r="T590" s="89"/>
    </row>
    <row r="591" spans="2:20" s="86" customFormat="1" ht="10.199999999999999">
      <c r="B591" s="87"/>
      <c r="C591" s="87"/>
      <c r="D591" s="89"/>
      <c r="R591" s="89"/>
      <c r="S591" s="89"/>
      <c r="T591" s="89"/>
    </row>
    <row r="592" spans="2:20" s="86" customFormat="1" ht="10.199999999999999">
      <c r="B592" s="87"/>
      <c r="C592" s="87"/>
      <c r="D592" s="89"/>
      <c r="R592" s="89"/>
      <c r="S592" s="89"/>
      <c r="T592" s="89"/>
    </row>
    <row r="593" spans="2:20" s="86" customFormat="1" ht="10.199999999999999">
      <c r="B593" s="87"/>
      <c r="C593" s="87"/>
      <c r="D593" s="89"/>
      <c r="R593" s="89"/>
      <c r="S593" s="89"/>
      <c r="T593" s="89"/>
    </row>
    <row r="594" spans="2:20" s="86" customFormat="1" ht="10.199999999999999">
      <c r="B594" s="87"/>
      <c r="C594" s="87"/>
      <c r="D594" s="89"/>
      <c r="R594" s="89"/>
      <c r="S594" s="89"/>
      <c r="T594" s="89"/>
    </row>
    <row r="595" spans="2:20" s="86" customFormat="1" ht="10.199999999999999">
      <c r="B595" s="87"/>
      <c r="C595" s="87"/>
      <c r="D595" s="89"/>
      <c r="R595" s="89"/>
      <c r="S595" s="89"/>
      <c r="T595" s="89"/>
    </row>
    <row r="596" spans="2:20" s="86" customFormat="1" ht="10.199999999999999">
      <c r="B596" s="87"/>
      <c r="C596" s="87"/>
      <c r="D596" s="89"/>
      <c r="R596" s="89"/>
      <c r="S596" s="89"/>
      <c r="T596" s="89"/>
    </row>
    <row r="597" spans="2:20" s="86" customFormat="1" ht="10.199999999999999">
      <c r="B597" s="87"/>
      <c r="C597" s="87"/>
      <c r="D597" s="89"/>
      <c r="R597" s="89"/>
      <c r="S597" s="89"/>
      <c r="T597" s="89"/>
    </row>
    <row r="598" spans="2:20" s="86" customFormat="1" ht="10.199999999999999">
      <c r="B598" s="87"/>
      <c r="C598" s="87"/>
      <c r="D598" s="89"/>
      <c r="R598" s="89"/>
      <c r="S598" s="89"/>
      <c r="T598" s="89"/>
    </row>
    <row r="599" spans="2:20" s="86" customFormat="1" ht="10.199999999999999">
      <c r="B599" s="87"/>
      <c r="C599" s="87"/>
      <c r="D599" s="89"/>
      <c r="R599" s="89"/>
      <c r="S599" s="89"/>
      <c r="T599" s="89"/>
    </row>
    <row r="600" spans="2:20" s="86" customFormat="1" ht="10.199999999999999">
      <c r="B600" s="87"/>
      <c r="C600" s="87"/>
      <c r="D600" s="89"/>
      <c r="R600" s="89"/>
      <c r="S600" s="89"/>
      <c r="T600" s="89"/>
    </row>
    <row r="601" spans="2:20" s="86" customFormat="1" ht="10.199999999999999">
      <c r="B601" s="87"/>
      <c r="C601" s="87"/>
      <c r="D601" s="89"/>
      <c r="R601" s="89"/>
      <c r="S601" s="89"/>
      <c r="T601" s="89"/>
    </row>
    <row r="602" spans="2:20" s="86" customFormat="1" ht="10.199999999999999">
      <c r="B602" s="87"/>
      <c r="C602" s="87"/>
      <c r="D602" s="89"/>
      <c r="R602" s="89"/>
      <c r="S602" s="89"/>
      <c r="T602" s="89"/>
    </row>
    <row r="603" spans="2:20" s="86" customFormat="1" ht="10.199999999999999">
      <c r="B603" s="87"/>
      <c r="C603" s="87"/>
      <c r="D603" s="89"/>
      <c r="R603" s="89"/>
      <c r="S603" s="89"/>
      <c r="T603" s="89"/>
    </row>
    <row r="604" spans="2:20" s="86" customFormat="1" ht="10.199999999999999">
      <c r="B604" s="87"/>
      <c r="C604" s="87"/>
      <c r="D604" s="89"/>
      <c r="R604" s="89"/>
      <c r="S604" s="89"/>
      <c r="T604" s="89"/>
    </row>
    <row r="605" spans="2:20" s="86" customFormat="1" ht="10.199999999999999">
      <c r="B605" s="87"/>
      <c r="C605" s="87"/>
      <c r="D605" s="89"/>
      <c r="R605" s="89"/>
      <c r="S605" s="89"/>
      <c r="T605" s="89"/>
    </row>
    <row r="606" spans="2:20" s="86" customFormat="1" ht="10.199999999999999">
      <c r="B606" s="87"/>
      <c r="C606" s="87"/>
      <c r="D606" s="89"/>
      <c r="R606" s="89"/>
      <c r="S606" s="89"/>
      <c r="T606" s="89"/>
    </row>
    <row r="607" spans="2:20" s="86" customFormat="1" ht="10.199999999999999">
      <c r="B607" s="87"/>
      <c r="C607" s="87"/>
      <c r="D607" s="89"/>
      <c r="R607" s="89"/>
      <c r="S607" s="89"/>
      <c r="T607" s="89"/>
    </row>
    <row r="608" spans="2:20" s="86" customFormat="1" ht="10.199999999999999">
      <c r="B608" s="87"/>
      <c r="C608" s="87"/>
      <c r="D608" s="89"/>
      <c r="R608" s="89"/>
      <c r="S608" s="89"/>
      <c r="T608" s="89"/>
    </row>
    <row r="609" spans="2:20" s="86" customFormat="1" ht="10.199999999999999">
      <c r="B609" s="87"/>
      <c r="C609" s="87"/>
      <c r="D609" s="89"/>
      <c r="R609" s="89"/>
      <c r="S609" s="89"/>
      <c r="T609" s="89"/>
    </row>
    <row r="610" spans="2:20" s="86" customFormat="1" ht="10.199999999999999">
      <c r="B610" s="87"/>
      <c r="C610" s="87"/>
      <c r="D610" s="89"/>
      <c r="R610" s="89"/>
      <c r="S610" s="89"/>
      <c r="T610" s="89"/>
    </row>
    <row r="611" spans="2:20" s="86" customFormat="1" ht="10.199999999999999">
      <c r="B611" s="87"/>
      <c r="C611" s="87"/>
      <c r="D611" s="89"/>
      <c r="R611" s="89"/>
      <c r="S611" s="89"/>
      <c r="T611" s="89"/>
    </row>
    <row r="612" spans="2:20" s="86" customFormat="1" ht="10.199999999999999">
      <c r="B612" s="87"/>
      <c r="C612" s="87"/>
      <c r="D612" s="89"/>
      <c r="R612" s="89"/>
      <c r="S612" s="89"/>
      <c r="T612" s="89"/>
    </row>
    <row r="613" spans="2:20" s="86" customFormat="1" ht="10.199999999999999">
      <c r="B613" s="87"/>
      <c r="C613" s="87"/>
      <c r="D613" s="89"/>
      <c r="R613" s="89"/>
      <c r="S613" s="89"/>
      <c r="T613" s="89"/>
    </row>
    <row r="614" spans="2:20" s="86" customFormat="1" ht="10.199999999999999">
      <c r="B614" s="87"/>
      <c r="C614" s="87"/>
      <c r="D614" s="89"/>
      <c r="R614" s="89"/>
      <c r="S614" s="89"/>
      <c r="T614" s="89"/>
    </row>
    <row r="615" spans="2:20" s="86" customFormat="1" ht="10.199999999999999">
      <c r="B615" s="87"/>
      <c r="C615" s="87"/>
      <c r="D615" s="89"/>
      <c r="R615" s="89"/>
      <c r="S615" s="89"/>
      <c r="T615" s="89"/>
    </row>
    <row r="616" spans="2:20" s="86" customFormat="1" ht="10.199999999999999">
      <c r="B616" s="87"/>
      <c r="C616" s="87"/>
      <c r="D616" s="89"/>
      <c r="R616" s="89"/>
      <c r="S616" s="89"/>
      <c r="T616" s="89"/>
    </row>
    <row r="617" spans="2:20" s="86" customFormat="1" ht="10.199999999999999">
      <c r="B617" s="87"/>
      <c r="C617" s="87"/>
      <c r="D617" s="89"/>
      <c r="R617" s="89"/>
      <c r="S617" s="89"/>
      <c r="T617" s="89"/>
    </row>
    <row r="618" spans="2:20" s="86" customFormat="1" ht="10.199999999999999">
      <c r="B618" s="87"/>
      <c r="C618" s="87"/>
      <c r="D618" s="89"/>
      <c r="R618" s="89"/>
      <c r="S618" s="89"/>
      <c r="T618" s="89"/>
    </row>
    <row r="619" spans="2:20" s="86" customFormat="1" ht="10.199999999999999">
      <c r="B619" s="87"/>
      <c r="C619" s="87"/>
      <c r="D619" s="89"/>
      <c r="R619" s="89"/>
      <c r="S619" s="89"/>
      <c r="T619" s="89"/>
    </row>
    <row r="620" spans="2:20" s="86" customFormat="1" ht="10.199999999999999">
      <c r="B620" s="87"/>
      <c r="C620" s="87"/>
      <c r="D620" s="89"/>
      <c r="R620" s="89"/>
      <c r="S620" s="89"/>
      <c r="T620" s="89"/>
    </row>
    <row r="621" spans="2:20" s="86" customFormat="1" ht="10.199999999999999">
      <c r="B621" s="87"/>
      <c r="C621" s="87"/>
      <c r="D621" s="89"/>
      <c r="R621" s="89"/>
      <c r="S621" s="89"/>
      <c r="T621" s="89"/>
    </row>
    <row r="622" spans="2:20" s="86" customFormat="1" ht="10.199999999999999">
      <c r="B622" s="87"/>
      <c r="C622" s="87"/>
      <c r="D622" s="89"/>
      <c r="R622" s="89"/>
      <c r="S622" s="89"/>
      <c r="T622" s="89"/>
    </row>
    <row r="623" spans="2:20" s="86" customFormat="1" ht="10.199999999999999">
      <c r="B623" s="87"/>
      <c r="C623" s="87"/>
      <c r="D623" s="89"/>
      <c r="R623" s="89"/>
      <c r="S623" s="89"/>
      <c r="T623" s="89"/>
    </row>
    <row r="624" spans="2:20" s="86" customFormat="1" ht="10.199999999999999">
      <c r="B624" s="87"/>
      <c r="C624" s="87"/>
      <c r="D624" s="89"/>
      <c r="R624" s="89"/>
      <c r="S624" s="89"/>
      <c r="T624" s="89"/>
    </row>
    <row r="625" spans="2:20" s="86" customFormat="1" ht="10.199999999999999">
      <c r="B625" s="87"/>
      <c r="C625" s="87"/>
      <c r="D625" s="89"/>
      <c r="R625" s="89"/>
      <c r="S625" s="89"/>
      <c r="T625" s="89"/>
    </row>
    <row r="626" spans="2:20" s="86" customFormat="1" ht="10.199999999999999">
      <c r="B626" s="87"/>
      <c r="C626" s="87"/>
      <c r="D626" s="89"/>
      <c r="R626" s="89"/>
      <c r="S626" s="89"/>
      <c r="T626" s="89"/>
    </row>
    <row r="627" spans="2:20" s="86" customFormat="1" ht="10.199999999999999">
      <c r="B627" s="87"/>
      <c r="C627" s="87"/>
      <c r="D627" s="89"/>
      <c r="R627" s="89"/>
      <c r="S627" s="89"/>
      <c r="T627" s="89"/>
    </row>
    <row r="628" spans="2:20" s="86" customFormat="1" ht="10.199999999999999">
      <c r="B628" s="87"/>
      <c r="C628" s="87"/>
      <c r="D628" s="89"/>
      <c r="R628" s="89"/>
      <c r="S628" s="89"/>
      <c r="T628" s="89"/>
    </row>
    <row r="629" spans="2:20" s="86" customFormat="1" ht="10.199999999999999">
      <c r="B629" s="87"/>
      <c r="C629" s="87"/>
      <c r="D629" s="89"/>
      <c r="R629" s="89"/>
      <c r="S629" s="89"/>
      <c r="T629" s="89"/>
    </row>
    <row r="630" spans="2:20" s="86" customFormat="1" ht="10.199999999999999">
      <c r="B630" s="87"/>
      <c r="C630" s="87"/>
      <c r="D630" s="89"/>
      <c r="R630" s="89"/>
      <c r="S630" s="89"/>
      <c r="T630" s="89"/>
    </row>
    <row r="631" spans="2:20" s="86" customFormat="1" ht="10.199999999999999">
      <c r="B631" s="87"/>
      <c r="C631" s="87"/>
      <c r="D631" s="89"/>
      <c r="R631" s="89"/>
      <c r="S631" s="89"/>
      <c r="T631" s="89"/>
    </row>
    <row r="632" spans="2:20" s="86" customFormat="1" ht="10.199999999999999">
      <c r="B632" s="87"/>
      <c r="C632" s="87"/>
      <c r="D632" s="89"/>
      <c r="R632" s="89"/>
      <c r="S632" s="89"/>
      <c r="T632" s="89"/>
    </row>
    <row r="633" spans="2:20" s="86" customFormat="1" ht="10.199999999999999">
      <c r="B633" s="87"/>
      <c r="C633" s="87"/>
      <c r="D633" s="89"/>
      <c r="R633" s="89"/>
      <c r="S633" s="89"/>
      <c r="T633" s="89"/>
    </row>
    <row r="634" spans="2:20" s="86" customFormat="1" ht="10.199999999999999">
      <c r="B634" s="87"/>
      <c r="C634" s="87"/>
      <c r="D634" s="89"/>
      <c r="R634" s="89"/>
      <c r="S634" s="89"/>
      <c r="T634" s="89"/>
    </row>
    <row r="635" spans="2:20" s="86" customFormat="1" ht="10.199999999999999">
      <c r="B635" s="87"/>
      <c r="C635" s="87"/>
      <c r="D635" s="89"/>
      <c r="R635" s="89"/>
      <c r="S635" s="89"/>
      <c r="T635" s="89"/>
    </row>
    <row r="636" spans="2:20" s="86" customFormat="1" ht="10.199999999999999">
      <c r="B636" s="87"/>
      <c r="C636" s="87"/>
      <c r="D636" s="89"/>
      <c r="R636" s="89"/>
      <c r="S636" s="89"/>
      <c r="T636" s="89"/>
    </row>
    <row r="637" spans="2:20" s="86" customFormat="1" ht="10.199999999999999">
      <c r="B637" s="87"/>
      <c r="C637" s="87"/>
      <c r="D637" s="89"/>
      <c r="R637" s="89"/>
      <c r="S637" s="89"/>
      <c r="T637" s="89"/>
    </row>
    <row r="638" spans="2:20" s="86" customFormat="1" ht="10.199999999999999">
      <c r="B638" s="87"/>
      <c r="C638" s="87"/>
      <c r="D638" s="89"/>
      <c r="R638" s="89"/>
      <c r="S638" s="89"/>
      <c r="T638" s="89"/>
    </row>
    <row r="639" spans="2:20" s="86" customFormat="1" ht="10.199999999999999">
      <c r="B639" s="87"/>
      <c r="C639" s="87"/>
      <c r="D639" s="89"/>
      <c r="R639" s="89"/>
      <c r="S639" s="89"/>
      <c r="T639" s="89"/>
    </row>
    <row r="640" spans="2:20" s="86" customFormat="1" ht="10.199999999999999">
      <c r="B640" s="87"/>
      <c r="C640" s="87"/>
      <c r="D640" s="89"/>
      <c r="R640" s="89"/>
      <c r="S640" s="89"/>
      <c r="T640" s="89"/>
    </row>
    <row r="641" spans="2:20" s="86" customFormat="1" ht="10.199999999999999">
      <c r="B641" s="87"/>
      <c r="C641" s="87"/>
      <c r="D641" s="89"/>
      <c r="R641" s="89"/>
      <c r="S641" s="89"/>
      <c r="T641" s="89"/>
    </row>
    <row r="642" spans="2:20" s="86" customFormat="1" ht="10.199999999999999">
      <c r="B642" s="87"/>
      <c r="C642" s="87"/>
      <c r="D642" s="89"/>
      <c r="R642" s="89"/>
      <c r="S642" s="89"/>
      <c r="T642" s="89"/>
    </row>
    <row r="643" spans="2:20" s="86" customFormat="1" ht="10.199999999999999">
      <c r="B643" s="87"/>
      <c r="C643" s="87"/>
      <c r="D643" s="89"/>
      <c r="R643" s="89"/>
      <c r="S643" s="89"/>
      <c r="T643" s="89"/>
    </row>
    <row r="644" spans="2:20" s="86" customFormat="1" ht="10.199999999999999">
      <c r="B644" s="87"/>
      <c r="C644" s="87"/>
      <c r="D644" s="89"/>
      <c r="R644" s="89"/>
      <c r="S644" s="89"/>
      <c r="T644" s="89"/>
    </row>
    <row r="645" spans="2:20" s="86" customFormat="1" ht="10.199999999999999">
      <c r="B645" s="87"/>
      <c r="C645" s="87"/>
      <c r="D645" s="89"/>
      <c r="R645" s="89"/>
      <c r="S645" s="89"/>
      <c r="T645" s="89"/>
    </row>
    <row r="646" spans="2:20" s="86" customFormat="1" ht="10.199999999999999">
      <c r="B646" s="87"/>
      <c r="C646" s="87"/>
      <c r="D646" s="89"/>
      <c r="R646" s="89"/>
      <c r="S646" s="89"/>
      <c r="T646" s="89"/>
    </row>
    <row r="647" spans="2:20" s="86" customFormat="1" ht="10.199999999999999">
      <c r="B647" s="87"/>
      <c r="C647" s="87"/>
      <c r="D647" s="89"/>
      <c r="R647" s="89"/>
      <c r="S647" s="89"/>
      <c r="T647" s="89"/>
    </row>
    <row r="648" spans="2:20" s="86" customFormat="1" ht="10.199999999999999">
      <c r="B648" s="87"/>
      <c r="C648" s="87"/>
      <c r="D648" s="89"/>
      <c r="R648" s="89"/>
      <c r="S648" s="89"/>
      <c r="T648" s="89"/>
    </row>
    <row r="649" spans="2:20" s="86" customFormat="1" ht="10.199999999999999">
      <c r="B649" s="87"/>
      <c r="C649" s="87"/>
      <c r="D649" s="89"/>
      <c r="R649" s="89"/>
      <c r="S649" s="89"/>
      <c r="T649" s="89"/>
    </row>
    <row r="650" spans="2:20" s="86" customFormat="1" ht="10.199999999999999">
      <c r="B650" s="87"/>
      <c r="C650" s="87"/>
      <c r="D650" s="89"/>
      <c r="R650" s="89"/>
      <c r="S650" s="89"/>
      <c r="T650" s="89"/>
    </row>
    <row r="651" spans="2:20" s="86" customFormat="1" ht="10.199999999999999">
      <c r="B651" s="87"/>
      <c r="C651" s="87"/>
      <c r="D651" s="89"/>
      <c r="R651" s="89"/>
      <c r="S651" s="89"/>
      <c r="T651" s="89"/>
    </row>
    <row r="652" spans="2:20" s="86" customFormat="1" ht="10.199999999999999">
      <c r="B652" s="87"/>
      <c r="C652" s="87"/>
      <c r="D652" s="89"/>
      <c r="R652" s="89"/>
      <c r="S652" s="89"/>
      <c r="T652" s="89"/>
    </row>
    <row r="653" spans="2:20" s="86" customFormat="1" ht="10.199999999999999">
      <c r="B653" s="87"/>
      <c r="C653" s="87"/>
      <c r="D653" s="89"/>
      <c r="R653" s="89"/>
      <c r="S653" s="89"/>
      <c r="T653" s="89"/>
    </row>
    <row r="654" spans="2:20" s="86" customFormat="1" ht="10.199999999999999">
      <c r="B654" s="87"/>
      <c r="C654" s="87"/>
      <c r="D654" s="89"/>
      <c r="R654" s="89"/>
      <c r="S654" s="89"/>
      <c r="T654" s="89"/>
    </row>
    <row r="655" spans="2:20" s="86" customFormat="1" ht="10.199999999999999">
      <c r="B655" s="87"/>
      <c r="C655" s="87"/>
      <c r="D655" s="89"/>
      <c r="R655" s="89"/>
      <c r="S655" s="89"/>
      <c r="T655" s="89"/>
    </row>
    <row r="656" spans="2:20" s="86" customFormat="1" ht="10.199999999999999">
      <c r="B656" s="87"/>
      <c r="C656" s="87"/>
      <c r="D656" s="89"/>
      <c r="R656" s="89"/>
      <c r="S656" s="89"/>
      <c r="T656" s="89"/>
    </row>
    <row r="657" spans="2:20" s="86" customFormat="1" ht="10.199999999999999">
      <c r="B657" s="87"/>
      <c r="C657" s="87"/>
      <c r="D657" s="89"/>
      <c r="R657" s="89"/>
      <c r="S657" s="89"/>
      <c r="T657" s="89"/>
    </row>
    <row r="658" spans="2:20" s="86" customFormat="1" ht="10.199999999999999">
      <c r="B658" s="87"/>
      <c r="C658" s="87"/>
      <c r="D658" s="89"/>
      <c r="R658" s="89"/>
      <c r="S658" s="89"/>
      <c r="T658" s="89"/>
    </row>
    <row r="659" spans="2:20" s="86" customFormat="1" ht="10.199999999999999">
      <c r="B659" s="87"/>
      <c r="C659" s="87"/>
      <c r="D659" s="89"/>
      <c r="R659" s="89"/>
      <c r="S659" s="89"/>
      <c r="T659" s="89"/>
    </row>
    <row r="660" spans="2:20" s="86" customFormat="1" ht="10.199999999999999">
      <c r="B660" s="87"/>
      <c r="C660" s="87"/>
      <c r="D660" s="89"/>
      <c r="R660" s="89"/>
      <c r="S660" s="89"/>
      <c r="T660" s="89"/>
    </row>
    <row r="661" spans="2:20" s="86" customFormat="1" ht="10.199999999999999">
      <c r="B661" s="87"/>
      <c r="C661" s="87"/>
      <c r="D661" s="89"/>
      <c r="R661" s="89"/>
      <c r="S661" s="89"/>
      <c r="T661" s="89"/>
    </row>
    <row r="662" spans="2:20" s="86" customFormat="1" ht="10.199999999999999">
      <c r="B662" s="87"/>
      <c r="C662" s="87"/>
      <c r="D662" s="89"/>
      <c r="R662" s="89"/>
      <c r="S662" s="89"/>
      <c r="T662" s="89"/>
    </row>
    <row r="663" spans="2:20" s="86" customFormat="1" ht="10.199999999999999">
      <c r="B663" s="87"/>
      <c r="C663" s="87"/>
      <c r="D663" s="89"/>
      <c r="R663" s="89"/>
      <c r="S663" s="89"/>
      <c r="T663" s="89"/>
    </row>
    <row r="664" spans="2:20" s="86" customFormat="1" ht="10.199999999999999">
      <c r="B664" s="87"/>
      <c r="C664" s="87"/>
      <c r="D664" s="89"/>
      <c r="R664" s="89"/>
      <c r="S664" s="89"/>
      <c r="T664" s="89"/>
    </row>
    <row r="665" spans="2:20" s="86" customFormat="1" ht="10.199999999999999">
      <c r="B665" s="87"/>
      <c r="C665" s="87"/>
      <c r="D665" s="89"/>
      <c r="R665" s="89"/>
      <c r="S665" s="89"/>
      <c r="T665" s="89"/>
    </row>
    <row r="666" spans="2:20" s="86" customFormat="1" ht="10.199999999999999">
      <c r="B666" s="87"/>
      <c r="C666" s="87"/>
      <c r="D666" s="89"/>
      <c r="R666" s="89"/>
      <c r="S666" s="89"/>
      <c r="T666" s="89"/>
    </row>
    <row r="667" spans="2:20" s="86" customFormat="1" ht="10.199999999999999">
      <c r="B667" s="87"/>
      <c r="C667" s="87"/>
      <c r="D667" s="89"/>
      <c r="R667" s="89"/>
      <c r="S667" s="89"/>
      <c r="T667" s="89"/>
    </row>
    <row r="668" spans="2:20" s="86" customFormat="1" ht="10.199999999999999">
      <c r="B668" s="87"/>
      <c r="C668" s="87"/>
      <c r="D668" s="89"/>
      <c r="R668" s="89"/>
      <c r="S668" s="89"/>
      <c r="T668" s="89"/>
    </row>
    <row r="669" spans="2:20" s="86" customFormat="1" ht="10.199999999999999">
      <c r="B669" s="87"/>
      <c r="C669" s="87"/>
      <c r="D669" s="89"/>
      <c r="R669" s="89"/>
      <c r="S669" s="89"/>
      <c r="T669" s="89"/>
    </row>
    <row r="670" spans="2:20" s="86" customFormat="1" ht="10.199999999999999">
      <c r="B670" s="87"/>
      <c r="C670" s="87"/>
      <c r="D670" s="89"/>
      <c r="R670" s="89"/>
      <c r="S670" s="89"/>
      <c r="T670" s="89"/>
    </row>
    <row r="671" spans="2:20" s="86" customFormat="1" ht="10.199999999999999">
      <c r="B671" s="87"/>
      <c r="C671" s="87"/>
      <c r="D671" s="89"/>
      <c r="R671" s="89"/>
      <c r="S671" s="89"/>
      <c r="T671" s="89"/>
    </row>
    <row r="672" spans="2:20" s="86" customFormat="1" ht="10.199999999999999">
      <c r="B672" s="87"/>
      <c r="C672" s="87"/>
      <c r="D672" s="89"/>
      <c r="R672" s="89"/>
      <c r="S672" s="89"/>
      <c r="T672" s="89"/>
    </row>
    <row r="673" spans="2:20" s="86" customFormat="1" ht="10.199999999999999">
      <c r="B673" s="87"/>
      <c r="C673" s="87"/>
      <c r="D673" s="89"/>
      <c r="R673" s="89"/>
      <c r="S673" s="89"/>
      <c r="T673" s="89"/>
    </row>
    <row r="674" spans="2:20" s="86" customFormat="1" ht="10.199999999999999">
      <c r="B674" s="87"/>
      <c r="C674" s="87"/>
      <c r="D674" s="89"/>
      <c r="R674" s="89"/>
      <c r="S674" s="89"/>
      <c r="T674" s="89"/>
    </row>
    <row r="675" spans="2:20" s="86" customFormat="1" ht="10.199999999999999">
      <c r="B675" s="87"/>
      <c r="C675" s="87"/>
      <c r="D675" s="89"/>
      <c r="R675" s="89"/>
      <c r="S675" s="89"/>
      <c r="T675" s="89"/>
    </row>
    <row r="676" spans="2:20" s="86" customFormat="1" ht="10.199999999999999">
      <c r="B676" s="87"/>
      <c r="C676" s="87"/>
      <c r="D676" s="89"/>
      <c r="R676" s="89"/>
      <c r="S676" s="89"/>
      <c r="T676" s="89"/>
    </row>
    <row r="677" spans="2:20" s="86" customFormat="1" ht="10.199999999999999">
      <c r="B677" s="87"/>
      <c r="C677" s="87"/>
      <c r="D677" s="89"/>
      <c r="R677" s="89"/>
      <c r="S677" s="89"/>
      <c r="T677" s="89"/>
    </row>
    <row r="678" spans="2:20" s="86" customFormat="1" ht="10.199999999999999">
      <c r="B678" s="87"/>
      <c r="C678" s="87"/>
      <c r="D678" s="89"/>
      <c r="R678" s="89"/>
      <c r="S678" s="89"/>
      <c r="T678" s="89"/>
    </row>
    <row r="679" spans="2:20" s="86" customFormat="1" ht="10.199999999999999">
      <c r="B679" s="87"/>
      <c r="C679" s="87"/>
      <c r="D679" s="89"/>
      <c r="R679" s="89"/>
      <c r="S679" s="89"/>
      <c r="T679" s="89"/>
    </row>
    <row r="680" spans="2:20" s="86" customFormat="1" ht="10.199999999999999">
      <c r="B680" s="87"/>
      <c r="C680" s="87"/>
      <c r="D680" s="89"/>
      <c r="R680" s="89"/>
      <c r="S680" s="89"/>
      <c r="T680" s="89"/>
    </row>
    <row r="681" spans="2:20" s="86" customFormat="1" ht="10.199999999999999">
      <c r="B681" s="87"/>
      <c r="C681" s="87"/>
      <c r="D681" s="89"/>
      <c r="R681" s="89"/>
      <c r="S681" s="89"/>
      <c r="T681" s="89"/>
    </row>
    <row r="682" spans="2:20" s="86" customFormat="1" ht="10.199999999999999">
      <c r="B682" s="87"/>
      <c r="C682" s="87"/>
      <c r="D682" s="89"/>
      <c r="R682" s="89"/>
      <c r="S682" s="89"/>
      <c r="T682" s="89"/>
    </row>
    <row r="683" spans="2:20" s="86" customFormat="1" ht="10.199999999999999">
      <c r="B683" s="87"/>
      <c r="C683" s="87"/>
      <c r="D683" s="89"/>
      <c r="R683" s="89"/>
      <c r="S683" s="89"/>
      <c r="T683" s="89"/>
    </row>
    <row r="684" spans="2:20" s="86" customFormat="1" ht="10.199999999999999">
      <c r="B684" s="87"/>
      <c r="C684" s="87"/>
      <c r="D684" s="89"/>
      <c r="R684" s="89"/>
      <c r="S684" s="89"/>
      <c r="T684" s="89"/>
    </row>
    <row r="685" spans="2:20" s="86" customFormat="1" ht="10.199999999999999">
      <c r="B685" s="87"/>
      <c r="C685" s="87"/>
      <c r="D685" s="89"/>
      <c r="R685" s="89"/>
      <c r="S685" s="89"/>
      <c r="T685" s="89"/>
    </row>
    <row r="686" spans="2:20" s="86" customFormat="1" ht="10.199999999999999">
      <c r="B686" s="87"/>
      <c r="C686" s="87"/>
      <c r="D686" s="89"/>
      <c r="R686" s="89"/>
      <c r="S686" s="89"/>
      <c r="T686" s="89"/>
    </row>
    <row r="687" spans="2:20" s="86" customFormat="1" ht="10.199999999999999">
      <c r="B687" s="87"/>
      <c r="C687" s="87"/>
      <c r="D687" s="89"/>
      <c r="R687" s="89"/>
      <c r="S687" s="89"/>
      <c r="T687" s="89"/>
    </row>
    <row r="688" spans="2:20" s="86" customFormat="1" ht="10.199999999999999">
      <c r="B688" s="87"/>
      <c r="C688" s="87"/>
      <c r="D688" s="89"/>
      <c r="R688" s="89"/>
      <c r="S688" s="89"/>
      <c r="T688" s="89"/>
    </row>
    <row r="689" spans="2:20" s="86" customFormat="1" ht="10.199999999999999">
      <c r="B689" s="87"/>
      <c r="C689" s="87"/>
      <c r="D689" s="89"/>
      <c r="R689" s="89"/>
      <c r="S689" s="89"/>
      <c r="T689" s="89"/>
    </row>
    <row r="690" spans="2:20" s="86" customFormat="1" ht="10.199999999999999">
      <c r="B690" s="87"/>
      <c r="C690" s="87"/>
      <c r="D690" s="89"/>
      <c r="R690" s="89"/>
      <c r="S690" s="89"/>
      <c r="T690" s="89"/>
    </row>
    <row r="691" spans="2:20" s="86" customFormat="1" ht="10.199999999999999">
      <c r="B691" s="87"/>
      <c r="C691" s="87"/>
      <c r="D691" s="89"/>
      <c r="R691" s="89"/>
      <c r="S691" s="89"/>
      <c r="T691" s="89"/>
    </row>
    <row r="692" spans="2:20" s="86" customFormat="1" ht="10.199999999999999">
      <c r="B692" s="87"/>
      <c r="C692" s="87"/>
      <c r="D692" s="89"/>
      <c r="R692" s="89"/>
      <c r="S692" s="89"/>
      <c r="T692" s="89"/>
    </row>
    <row r="693" spans="2:20" s="86" customFormat="1" ht="10.199999999999999">
      <c r="B693" s="87"/>
      <c r="C693" s="87"/>
      <c r="D693" s="89"/>
      <c r="R693" s="89"/>
      <c r="S693" s="89"/>
      <c r="T693" s="89"/>
    </row>
    <row r="694" spans="2:20" s="86" customFormat="1" ht="10.199999999999999">
      <c r="B694" s="87"/>
      <c r="C694" s="87"/>
      <c r="D694" s="89"/>
      <c r="R694" s="89"/>
      <c r="S694" s="89"/>
      <c r="T694" s="89"/>
    </row>
    <row r="695" spans="2:20" s="86" customFormat="1" ht="10.199999999999999">
      <c r="B695" s="87"/>
      <c r="C695" s="87"/>
      <c r="D695" s="89"/>
      <c r="R695" s="89"/>
      <c r="S695" s="89"/>
      <c r="T695" s="89"/>
    </row>
    <row r="696" spans="2:20" s="86" customFormat="1" ht="10.199999999999999">
      <c r="B696" s="87"/>
      <c r="C696" s="87"/>
      <c r="D696" s="89"/>
      <c r="R696" s="89"/>
      <c r="S696" s="89"/>
      <c r="T696" s="89"/>
    </row>
    <row r="697" spans="2:20" s="86" customFormat="1" ht="10.199999999999999">
      <c r="B697" s="87"/>
      <c r="C697" s="87"/>
      <c r="D697" s="89"/>
      <c r="R697" s="89"/>
      <c r="S697" s="89"/>
      <c r="T697" s="89"/>
    </row>
    <row r="698" spans="2:20" s="86" customFormat="1" ht="10.199999999999999">
      <c r="B698" s="87"/>
      <c r="C698" s="87"/>
      <c r="D698" s="89"/>
      <c r="R698" s="89"/>
      <c r="S698" s="89"/>
      <c r="T698" s="89"/>
    </row>
    <row r="699" spans="2:20" s="86" customFormat="1" ht="10.199999999999999">
      <c r="B699" s="87"/>
      <c r="C699" s="87"/>
      <c r="D699" s="89"/>
      <c r="R699" s="89"/>
      <c r="S699" s="89"/>
      <c r="T699" s="89"/>
    </row>
    <row r="700" spans="2:20" s="86" customFormat="1" ht="10.199999999999999">
      <c r="B700" s="87"/>
      <c r="C700" s="87"/>
      <c r="D700" s="89"/>
      <c r="R700" s="89"/>
      <c r="S700" s="89"/>
      <c r="T700" s="89"/>
    </row>
    <row r="701" spans="2:20" s="86" customFormat="1" ht="10.199999999999999">
      <c r="B701" s="87"/>
      <c r="C701" s="87"/>
      <c r="D701" s="89"/>
      <c r="R701" s="89"/>
      <c r="S701" s="89"/>
      <c r="T701" s="89"/>
    </row>
    <row r="702" spans="2:20" s="86" customFormat="1" ht="10.199999999999999">
      <c r="B702" s="87"/>
      <c r="C702" s="87"/>
      <c r="D702" s="89"/>
      <c r="R702" s="89"/>
      <c r="S702" s="89"/>
      <c r="T702" s="89"/>
    </row>
    <row r="703" spans="2:20" s="86" customFormat="1" ht="10.199999999999999">
      <c r="B703" s="87"/>
      <c r="C703" s="87"/>
      <c r="D703" s="89"/>
      <c r="R703" s="89"/>
      <c r="S703" s="89"/>
      <c r="T703" s="89"/>
    </row>
    <row r="704" spans="2:20" s="86" customFormat="1" ht="10.199999999999999">
      <c r="B704" s="87"/>
      <c r="C704" s="87"/>
      <c r="D704" s="89"/>
      <c r="R704" s="89"/>
      <c r="S704" s="89"/>
      <c r="T704" s="89"/>
    </row>
    <row r="705" spans="2:20" s="86" customFormat="1" ht="10.199999999999999">
      <c r="B705" s="87"/>
      <c r="C705" s="87"/>
      <c r="D705" s="89"/>
      <c r="R705" s="89"/>
      <c r="S705" s="89"/>
      <c r="T705" s="89"/>
    </row>
    <row r="706" spans="2:20" s="86" customFormat="1" ht="10.199999999999999">
      <c r="B706" s="87"/>
      <c r="C706" s="87"/>
      <c r="D706" s="89"/>
      <c r="R706" s="89"/>
      <c r="S706" s="89"/>
      <c r="T706" s="89"/>
    </row>
    <row r="707" spans="2:20" s="86" customFormat="1" ht="10.199999999999999">
      <c r="B707" s="87"/>
      <c r="C707" s="87"/>
      <c r="D707" s="89"/>
      <c r="R707" s="89"/>
      <c r="S707" s="89"/>
      <c r="T707" s="89"/>
    </row>
    <row r="708" spans="2:20" s="86" customFormat="1" ht="10.199999999999999">
      <c r="B708" s="87"/>
      <c r="C708" s="87"/>
      <c r="D708" s="89"/>
      <c r="R708" s="89"/>
      <c r="S708" s="89"/>
      <c r="T708" s="89"/>
    </row>
    <row r="709" spans="2:20" s="86" customFormat="1" ht="10.199999999999999">
      <c r="B709" s="87"/>
      <c r="C709" s="87"/>
      <c r="D709" s="89"/>
      <c r="R709" s="89"/>
      <c r="S709" s="89"/>
      <c r="T709" s="89"/>
    </row>
    <row r="710" spans="2:20" s="86" customFormat="1" ht="10.199999999999999">
      <c r="B710" s="87"/>
      <c r="C710" s="87"/>
      <c r="D710" s="89"/>
      <c r="R710" s="89"/>
      <c r="S710" s="89"/>
      <c r="T710" s="89"/>
    </row>
    <row r="711" spans="2:20" s="86" customFormat="1" ht="10.199999999999999">
      <c r="B711" s="87"/>
      <c r="C711" s="87"/>
      <c r="D711" s="89"/>
      <c r="R711" s="89"/>
      <c r="S711" s="89"/>
      <c r="T711" s="89"/>
    </row>
    <row r="712" spans="2:20" s="86" customFormat="1" ht="10.199999999999999">
      <c r="B712" s="87"/>
      <c r="C712" s="87"/>
      <c r="D712" s="89"/>
      <c r="R712" s="89"/>
      <c r="S712" s="89"/>
      <c r="T712" s="89"/>
    </row>
    <row r="713" spans="2:20" s="86" customFormat="1" ht="10.199999999999999">
      <c r="B713" s="87"/>
      <c r="C713" s="87"/>
      <c r="D713" s="89"/>
      <c r="R713" s="89"/>
      <c r="S713" s="89"/>
      <c r="T713" s="89"/>
    </row>
    <row r="714" spans="2:20" s="86" customFormat="1" ht="10.199999999999999">
      <c r="B714" s="87"/>
      <c r="C714" s="87"/>
      <c r="D714" s="89"/>
      <c r="R714" s="89"/>
      <c r="S714" s="89"/>
      <c r="T714" s="89"/>
    </row>
    <row r="715" spans="2:20" s="86" customFormat="1" ht="10.199999999999999">
      <c r="B715" s="87"/>
      <c r="C715" s="87"/>
      <c r="D715" s="89"/>
      <c r="R715" s="89"/>
      <c r="S715" s="89"/>
      <c r="T715" s="89"/>
    </row>
    <row r="716" spans="2:20" s="86" customFormat="1" ht="10.199999999999999">
      <c r="B716" s="87"/>
      <c r="C716" s="87"/>
      <c r="D716" s="89"/>
      <c r="R716" s="89"/>
      <c r="S716" s="89"/>
      <c r="T716" s="89"/>
    </row>
    <row r="717" spans="2:20" s="86" customFormat="1" ht="10.199999999999999">
      <c r="B717" s="87"/>
      <c r="C717" s="87"/>
      <c r="D717" s="89"/>
      <c r="R717" s="89"/>
      <c r="S717" s="89"/>
      <c r="T717" s="89"/>
    </row>
    <row r="718" spans="2:20" s="86" customFormat="1" ht="10.199999999999999">
      <c r="B718" s="87"/>
      <c r="C718" s="87"/>
      <c r="D718" s="89"/>
      <c r="R718" s="89"/>
      <c r="S718" s="89"/>
      <c r="T718" s="89"/>
    </row>
    <row r="719" spans="2:20" s="86" customFormat="1" ht="10.199999999999999">
      <c r="B719" s="87"/>
      <c r="C719" s="87"/>
      <c r="D719" s="89"/>
      <c r="R719" s="89"/>
      <c r="S719" s="89"/>
      <c r="T719" s="89"/>
    </row>
    <row r="720" spans="2:20" s="86" customFormat="1" ht="10.199999999999999">
      <c r="B720" s="87"/>
      <c r="C720" s="87"/>
      <c r="D720" s="89"/>
      <c r="R720" s="89"/>
      <c r="S720" s="89"/>
      <c r="T720" s="89"/>
    </row>
    <row r="721" spans="2:20" s="86" customFormat="1" ht="10.199999999999999">
      <c r="B721" s="87"/>
      <c r="C721" s="87"/>
      <c r="D721" s="89"/>
      <c r="R721" s="89"/>
      <c r="S721" s="89"/>
      <c r="T721" s="89"/>
    </row>
    <row r="722" spans="2:20" s="86" customFormat="1" ht="10.199999999999999">
      <c r="B722" s="87"/>
      <c r="C722" s="87"/>
      <c r="D722" s="89"/>
      <c r="R722" s="89"/>
      <c r="S722" s="89"/>
      <c r="T722" s="89"/>
    </row>
    <row r="723" spans="2:20" s="86" customFormat="1" ht="10.199999999999999">
      <c r="B723" s="87"/>
      <c r="C723" s="87"/>
      <c r="D723" s="89"/>
      <c r="R723" s="89"/>
      <c r="S723" s="89"/>
      <c r="T723" s="89"/>
    </row>
    <row r="724" spans="2:20" s="86" customFormat="1" ht="10.199999999999999">
      <c r="B724" s="87"/>
      <c r="C724" s="87"/>
      <c r="D724" s="89"/>
      <c r="R724" s="89"/>
      <c r="S724" s="89"/>
      <c r="T724" s="89"/>
    </row>
    <row r="725" spans="2:20" s="86" customFormat="1" ht="10.199999999999999">
      <c r="B725" s="87"/>
      <c r="C725" s="87"/>
      <c r="D725" s="89"/>
      <c r="R725" s="89"/>
      <c r="S725" s="89"/>
      <c r="T725" s="89"/>
    </row>
    <row r="726" spans="2:20" s="86" customFormat="1" ht="10.199999999999999">
      <c r="B726" s="87"/>
      <c r="C726" s="87"/>
      <c r="D726" s="89"/>
      <c r="R726" s="89"/>
      <c r="S726" s="89"/>
      <c r="T726" s="89"/>
    </row>
    <row r="727" spans="2:20" s="86" customFormat="1" ht="10.199999999999999">
      <c r="B727" s="87"/>
      <c r="C727" s="87"/>
      <c r="D727" s="89"/>
      <c r="R727" s="89"/>
      <c r="S727" s="89"/>
      <c r="T727" s="89"/>
    </row>
    <row r="728" spans="2:20" s="86" customFormat="1" ht="10.199999999999999">
      <c r="B728" s="87"/>
      <c r="C728" s="87"/>
      <c r="D728" s="89"/>
      <c r="R728" s="89"/>
      <c r="S728" s="89"/>
      <c r="T728" s="89"/>
    </row>
    <row r="729" spans="2:20" s="86" customFormat="1" ht="10.199999999999999">
      <c r="B729" s="87"/>
      <c r="C729" s="87"/>
      <c r="D729" s="89"/>
      <c r="R729" s="89"/>
      <c r="S729" s="89"/>
      <c r="T729" s="89"/>
    </row>
    <row r="730" spans="2:20" s="86" customFormat="1" ht="10.199999999999999">
      <c r="B730" s="87"/>
      <c r="C730" s="87"/>
      <c r="D730" s="89"/>
      <c r="R730" s="89"/>
      <c r="S730" s="89"/>
      <c r="T730" s="89"/>
    </row>
    <row r="731" spans="2:20" s="86" customFormat="1" ht="10.199999999999999">
      <c r="B731" s="87"/>
      <c r="C731" s="87"/>
      <c r="D731" s="89"/>
      <c r="R731" s="89"/>
      <c r="S731" s="89"/>
      <c r="T731" s="89"/>
    </row>
    <row r="732" spans="2:20" s="86" customFormat="1" ht="10.199999999999999">
      <c r="B732" s="87"/>
      <c r="C732" s="87"/>
      <c r="D732" s="89"/>
      <c r="R732" s="89"/>
      <c r="S732" s="89"/>
      <c r="T732" s="89"/>
    </row>
    <row r="733" spans="2:20" s="86" customFormat="1" ht="10.199999999999999">
      <c r="B733" s="87"/>
      <c r="C733" s="87"/>
      <c r="D733" s="89"/>
      <c r="R733" s="89"/>
      <c r="S733" s="89"/>
      <c r="T733" s="89"/>
    </row>
    <row r="734" spans="2:20" s="86" customFormat="1" ht="10.199999999999999">
      <c r="B734" s="87"/>
      <c r="C734" s="87"/>
      <c r="D734" s="89"/>
      <c r="R734" s="89"/>
      <c r="S734" s="89"/>
      <c r="T734" s="89"/>
    </row>
    <row r="735" spans="2:20" s="86" customFormat="1" ht="10.199999999999999">
      <c r="B735" s="87"/>
      <c r="C735" s="87"/>
      <c r="D735" s="89"/>
      <c r="R735" s="89"/>
      <c r="S735" s="89"/>
      <c r="T735" s="89"/>
    </row>
    <row r="736" spans="2:20" s="86" customFormat="1" ht="10.199999999999999">
      <c r="B736" s="87"/>
      <c r="C736" s="87"/>
      <c r="D736" s="89"/>
      <c r="R736" s="89"/>
      <c r="S736" s="89"/>
      <c r="T736" s="89"/>
    </row>
    <row r="737" spans="2:20" s="86" customFormat="1" ht="10.199999999999999">
      <c r="B737" s="87"/>
      <c r="C737" s="87"/>
      <c r="D737" s="89"/>
      <c r="R737" s="89"/>
      <c r="S737" s="89"/>
      <c r="T737" s="89"/>
    </row>
    <row r="738" spans="2:20" s="86" customFormat="1" ht="10.199999999999999">
      <c r="B738" s="87"/>
      <c r="C738" s="87"/>
      <c r="D738" s="89"/>
      <c r="R738" s="89"/>
      <c r="S738" s="89"/>
      <c r="T738" s="89"/>
    </row>
    <row r="739" spans="2:20" s="86" customFormat="1" ht="10.199999999999999">
      <c r="B739" s="87"/>
      <c r="C739" s="87"/>
      <c r="D739" s="89"/>
      <c r="R739" s="89"/>
      <c r="S739" s="89"/>
      <c r="T739" s="89"/>
    </row>
    <row r="740" spans="2:20" s="86" customFormat="1" ht="10.199999999999999">
      <c r="B740" s="87"/>
      <c r="C740" s="87"/>
      <c r="D740" s="89"/>
      <c r="R740" s="89"/>
      <c r="S740" s="89"/>
      <c r="T740" s="89"/>
    </row>
    <row r="741" spans="2:20" s="86" customFormat="1" ht="10.199999999999999">
      <c r="B741" s="87"/>
      <c r="C741" s="87"/>
      <c r="D741" s="89"/>
      <c r="R741" s="89"/>
      <c r="S741" s="89"/>
      <c r="T741" s="89"/>
    </row>
    <row r="742" spans="2:20" s="86" customFormat="1" ht="10.199999999999999">
      <c r="B742" s="87"/>
      <c r="C742" s="87"/>
      <c r="D742" s="89"/>
      <c r="R742" s="89"/>
      <c r="S742" s="89"/>
      <c r="T742" s="89"/>
    </row>
    <row r="743" spans="2:20" s="86" customFormat="1" ht="10.199999999999999">
      <c r="B743" s="87"/>
      <c r="C743" s="87"/>
      <c r="D743" s="89"/>
      <c r="R743" s="89"/>
      <c r="S743" s="89"/>
      <c r="T743" s="89"/>
    </row>
    <row r="744" spans="2:20" s="86" customFormat="1" ht="10.199999999999999">
      <c r="B744" s="87"/>
      <c r="C744" s="87"/>
      <c r="D744" s="89"/>
      <c r="R744" s="89"/>
      <c r="S744" s="89"/>
      <c r="T744" s="89"/>
    </row>
    <row r="745" spans="2:20" s="86" customFormat="1" ht="10.199999999999999">
      <c r="B745" s="87"/>
      <c r="C745" s="87"/>
      <c r="D745" s="89"/>
      <c r="R745" s="89"/>
      <c r="S745" s="89"/>
      <c r="T745" s="89"/>
    </row>
    <row r="746" spans="2:20" s="86" customFormat="1" ht="10.199999999999999">
      <c r="B746" s="87"/>
      <c r="C746" s="87"/>
      <c r="D746" s="89"/>
      <c r="R746" s="89"/>
      <c r="S746" s="89"/>
      <c r="T746" s="89"/>
    </row>
    <row r="747" spans="2:20" s="86" customFormat="1" ht="10.199999999999999">
      <c r="B747" s="87"/>
      <c r="C747" s="87"/>
      <c r="D747" s="89"/>
      <c r="R747" s="89"/>
      <c r="S747" s="89"/>
      <c r="T747" s="89"/>
    </row>
    <row r="748" spans="2:20" s="86" customFormat="1" ht="10.199999999999999">
      <c r="B748" s="87"/>
      <c r="C748" s="87"/>
      <c r="D748" s="89"/>
      <c r="R748" s="89"/>
      <c r="S748" s="89"/>
      <c r="T748" s="89"/>
    </row>
    <row r="749" spans="2:20" s="86" customFormat="1" ht="10.199999999999999">
      <c r="B749" s="87"/>
      <c r="C749" s="87"/>
      <c r="D749" s="89"/>
      <c r="R749" s="89"/>
      <c r="S749" s="89"/>
      <c r="T749" s="89"/>
    </row>
    <row r="750" spans="2:20" s="86" customFormat="1" ht="10.199999999999999">
      <c r="B750" s="87"/>
      <c r="C750" s="87"/>
      <c r="D750" s="89"/>
      <c r="R750" s="89"/>
      <c r="S750" s="89"/>
      <c r="T750" s="89"/>
    </row>
    <row r="751" spans="2:20" s="86" customFormat="1" ht="10.199999999999999">
      <c r="B751" s="87"/>
      <c r="C751" s="87"/>
      <c r="D751" s="89"/>
      <c r="R751" s="89"/>
      <c r="S751" s="89"/>
      <c r="T751" s="89"/>
    </row>
    <row r="752" spans="2:20" s="86" customFormat="1" ht="10.199999999999999">
      <c r="B752" s="87"/>
      <c r="C752" s="87"/>
      <c r="D752" s="89"/>
      <c r="R752" s="89"/>
      <c r="S752" s="89"/>
      <c r="T752" s="89"/>
    </row>
    <row r="753" spans="2:20" s="86" customFormat="1" ht="10.199999999999999">
      <c r="B753" s="87"/>
      <c r="C753" s="87"/>
      <c r="D753" s="89"/>
      <c r="R753" s="89"/>
      <c r="S753" s="89"/>
      <c r="T753" s="89"/>
    </row>
    <row r="754" spans="2:20" s="86" customFormat="1" ht="10.199999999999999">
      <c r="B754" s="87"/>
      <c r="C754" s="87"/>
      <c r="D754" s="89"/>
      <c r="R754" s="89"/>
      <c r="S754" s="89"/>
      <c r="T754" s="89"/>
    </row>
    <row r="755" spans="2:20" s="86" customFormat="1" ht="10.199999999999999">
      <c r="B755" s="87"/>
      <c r="C755" s="87"/>
      <c r="D755" s="89"/>
      <c r="R755" s="89"/>
      <c r="S755" s="89"/>
      <c r="T755" s="89"/>
    </row>
    <row r="756" spans="2:20" s="86" customFormat="1" ht="10.199999999999999">
      <c r="B756" s="87"/>
      <c r="C756" s="87"/>
      <c r="D756" s="89"/>
      <c r="R756" s="89"/>
      <c r="S756" s="89"/>
      <c r="T756" s="89"/>
    </row>
    <row r="757" spans="2:20" s="86" customFormat="1" ht="10.199999999999999">
      <c r="B757" s="87"/>
      <c r="C757" s="87"/>
      <c r="D757" s="89"/>
      <c r="R757" s="89"/>
      <c r="S757" s="89"/>
      <c r="T757" s="89"/>
    </row>
    <row r="758" spans="2:20" s="86" customFormat="1" ht="10.199999999999999">
      <c r="B758" s="87"/>
      <c r="C758" s="87"/>
      <c r="D758" s="89"/>
      <c r="R758" s="89"/>
      <c r="S758" s="89"/>
      <c r="T758" s="89"/>
    </row>
    <row r="759" spans="2:20" s="86" customFormat="1" ht="10.199999999999999">
      <c r="B759" s="87"/>
      <c r="C759" s="87"/>
      <c r="D759" s="89"/>
      <c r="R759" s="89"/>
      <c r="S759" s="89"/>
      <c r="T759" s="89"/>
    </row>
    <row r="760" spans="2:20" s="86" customFormat="1" ht="10.199999999999999">
      <c r="B760" s="87"/>
      <c r="C760" s="87"/>
      <c r="D760" s="89"/>
      <c r="R760" s="89"/>
      <c r="S760" s="89"/>
      <c r="T760" s="89"/>
    </row>
    <row r="761" spans="2:20" s="86" customFormat="1" ht="10.199999999999999">
      <c r="B761" s="87"/>
      <c r="C761" s="87"/>
      <c r="D761" s="89"/>
      <c r="R761" s="89"/>
      <c r="S761" s="89"/>
      <c r="T761" s="89"/>
    </row>
    <row r="762" spans="2:20" s="86" customFormat="1" ht="10.199999999999999">
      <c r="B762" s="87"/>
      <c r="C762" s="87"/>
      <c r="D762" s="89"/>
      <c r="R762" s="89"/>
      <c r="S762" s="89"/>
      <c r="T762" s="89"/>
    </row>
    <row r="763" spans="2:20" s="86" customFormat="1" ht="10.199999999999999">
      <c r="B763" s="87"/>
      <c r="C763" s="87"/>
      <c r="D763" s="89"/>
      <c r="R763" s="89"/>
      <c r="S763" s="89"/>
      <c r="T763" s="89"/>
    </row>
    <row r="764" spans="2:20" s="86" customFormat="1" ht="10.199999999999999">
      <c r="B764" s="87"/>
      <c r="C764" s="87"/>
      <c r="D764" s="89"/>
      <c r="R764" s="89"/>
      <c r="S764" s="89"/>
      <c r="T764" s="89"/>
    </row>
    <row r="765" spans="2:20" s="86" customFormat="1" ht="10.199999999999999">
      <c r="B765" s="87"/>
      <c r="C765" s="87"/>
      <c r="D765" s="89"/>
      <c r="R765" s="89"/>
      <c r="S765" s="89"/>
      <c r="T765" s="89"/>
    </row>
    <row r="766" spans="2:20" s="86" customFormat="1" ht="10.199999999999999">
      <c r="B766" s="87"/>
      <c r="C766" s="87"/>
      <c r="D766" s="89"/>
      <c r="R766" s="89"/>
      <c r="S766" s="89"/>
      <c r="T766" s="89"/>
    </row>
    <row r="767" spans="2:20" s="86" customFormat="1" ht="10.199999999999999">
      <c r="B767" s="87"/>
      <c r="C767" s="87"/>
      <c r="D767" s="89"/>
      <c r="R767" s="89"/>
      <c r="S767" s="89"/>
      <c r="T767" s="89"/>
    </row>
    <row r="768" spans="2:20" s="86" customFormat="1" ht="10.199999999999999">
      <c r="B768" s="87"/>
      <c r="C768" s="87"/>
      <c r="D768" s="89"/>
      <c r="R768" s="89"/>
      <c r="S768" s="89"/>
      <c r="T768" s="89"/>
    </row>
    <row r="769" spans="2:20" s="86" customFormat="1" ht="10.199999999999999">
      <c r="B769" s="87"/>
      <c r="C769" s="87"/>
      <c r="D769" s="89"/>
      <c r="R769" s="89"/>
      <c r="S769" s="89"/>
      <c r="T769" s="89"/>
    </row>
    <row r="770" spans="2:20" s="86" customFormat="1" ht="10.199999999999999">
      <c r="B770" s="87"/>
      <c r="C770" s="87"/>
      <c r="D770" s="89"/>
      <c r="R770" s="89"/>
      <c r="S770" s="89"/>
      <c r="T770" s="89"/>
    </row>
    <row r="771" spans="2:20" s="86" customFormat="1" ht="10.199999999999999">
      <c r="B771" s="87"/>
      <c r="C771" s="87"/>
      <c r="D771" s="89"/>
      <c r="R771" s="89"/>
      <c r="S771" s="89"/>
      <c r="T771" s="89"/>
    </row>
    <row r="772" spans="2:20" s="86" customFormat="1" ht="10.199999999999999">
      <c r="B772" s="87"/>
      <c r="C772" s="87"/>
      <c r="D772" s="89"/>
      <c r="R772" s="89"/>
      <c r="S772" s="89"/>
      <c r="T772" s="89"/>
    </row>
    <row r="773" spans="2:20" s="86" customFormat="1" ht="10.199999999999999">
      <c r="B773" s="87"/>
      <c r="C773" s="87"/>
      <c r="D773" s="89"/>
      <c r="R773" s="89"/>
      <c r="S773" s="89"/>
      <c r="T773" s="89"/>
    </row>
    <row r="774" spans="2:20" s="86" customFormat="1" ht="10.199999999999999">
      <c r="B774" s="87"/>
      <c r="C774" s="87"/>
      <c r="D774" s="89"/>
      <c r="R774" s="89"/>
      <c r="S774" s="89"/>
      <c r="T774" s="89"/>
    </row>
    <row r="775" spans="2:20" s="86" customFormat="1" ht="10.199999999999999">
      <c r="B775" s="87"/>
      <c r="C775" s="87"/>
      <c r="D775" s="89"/>
      <c r="R775" s="89"/>
      <c r="S775" s="89"/>
      <c r="T775" s="89"/>
    </row>
    <row r="776" spans="2:20" s="86" customFormat="1" ht="10.199999999999999">
      <c r="B776" s="87"/>
      <c r="C776" s="87"/>
      <c r="D776" s="89"/>
      <c r="R776" s="89"/>
      <c r="S776" s="89"/>
      <c r="T776" s="89"/>
    </row>
    <row r="777" spans="2:20" s="86" customFormat="1" ht="10.199999999999999">
      <c r="B777" s="87"/>
      <c r="C777" s="87"/>
      <c r="D777" s="89"/>
      <c r="R777" s="89"/>
      <c r="S777" s="89"/>
      <c r="T777" s="89"/>
    </row>
    <row r="778" spans="2:20" s="86" customFormat="1" ht="10.199999999999999">
      <c r="B778" s="87"/>
      <c r="C778" s="87"/>
      <c r="D778" s="89"/>
      <c r="R778" s="89"/>
      <c r="S778" s="89"/>
      <c r="T778" s="89"/>
    </row>
    <row r="779" spans="2:20" s="86" customFormat="1" ht="10.199999999999999">
      <c r="B779" s="87"/>
      <c r="C779" s="87"/>
      <c r="D779" s="89"/>
      <c r="R779" s="89"/>
      <c r="S779" s="89"/>
      <c r="T779" s="89"/>
    </row>
    <row r="780" spans="2:20" s="86" customFormat="1" ht="10.199999999999999">
      <c r="B780" s="87"/>
      <c r="C780" s="87"/>
      <c r="D780" s="89"/>
      <c r="R780" s="89"/>
      <c r="S780" s="89"/>
      <c r="T780" s="89"/>
    </row>
    <row r="781" spans="2:20" s="86" customFormat="1" ht="10.199999999999999">
      <c r="B781" s="87"/>
      <c r="C781" s="87"/>
      <c r="D781" s="89"/>
      <c r="R781" s="89"/>
      <c r="S781" s="89"/>
      <c r="T781" s="89"/>
    </row>
    <row r="782" spans="2:20" s="86" customFormat="1" ht="10.199999999999999">
      <c r="B782" s="87"/>
      <c r="C782" s="87"/>
      <c r="D782" s="89"/>
      <c r="R782" s="89"/>
      <c r="S782" s="89"/>
      <c r="T782" s="89"/>
    </row>
    <row r="783" spans="2:20" s="86" customFormat="1" ht="10.199999999999999">
      <c r="B783" s="87"/>
      <c r="C783" s="87"/>
      <c r="D783" s="89"/>
      <c r="R783" s="89"/>
      <c r="S783" s="89"/>
      <c r="T783" s="89"/>
    </row>
    <row r="784" spans="2:20" s="86" customFormat="1" ht="10.199999999999999">
      <c r="B784" s="87"/>
      <c r="C784" s="87"/>
      <c r="D784" s="89"/>
      <c r="R784" s="89"/>
      <c r="S784" s="89"/>
      <c r="T784" s="89"/>
    </row>
    <row r="785" spans="2:20" s="86" customFormat="1" ht="10.199999999999999">
      <c r="B785" s="87"/>
      <c r="C785" s="87"/>
      <c r="D785" s="89"/>
      <c r="R785" s="89"/>
      <c r="S785" s="89"/>
      <c r="T785" s="89"/>
    </row>
    <row r="786" spans="2:20" s="86" customFormat="1" ht="10.199999999999999">
      <c r="B786" s="87"/>
      <c r="C786" s="87"/>
      <c r="D786" s="89"/>
      <c r="R786" s="89"/>
      <c r="S786" s="89"/>
      <c r="T786" s="89"/>
    </row>
    <row r="787" spans="2:20" s="86" customFormat="1" ht="10.199999999999999">
      <c r="B787" s="87"/>
      <c r="C787" s="87"/>
      <c r="D787" s="89"/>
      <c r="R787" s="89"/>
      <c r="S787" s="89"/>
      <c r="T787" s="89"/>
    </row>
    <row r="788" spans="2:20" s="86" customFormat="1" ht="10.199999999999999">
      <c r="B788" s="87"/>
      <c r="C788" s="87"/>
      <c r="D788" s="89"/>
      <c r="R788" s="89"/>
      <c r="S788" s="89"/>
      <c r="T788" s="89"/>
    </row>
    <row r="789" spans="2:20" s="86" customFormat="1" ht="10.199999999999999">
      <c r="B789" s="87"/>
      <c r="C789" s="87"/>
      <c r="D789" s="89"/>
      <c r="R789" s="89"/>
      <c r="S789" s="89"/>
      <c r="T789" s="89"/>
    </row>
    <row r="790" spans="2:20" s="86" customFormat="1" ht="10.199999999999999">
      <c r="B790" s="87"/>
      <c r="C790" s="87"/>
      <c r="D790" s="89"/>
      <c r="R790" s="89"/>
      <c r="S790" s="89"/>
      <c r="T790" s="89"/>
    </row>
    <row r="791" spans="2:20" s="86" customFormat="1" ht="10.199999999999999">
      <c r="B791" s="87"/>
      <c r="C791" s="87"/>
      <c r="D791" s="89"/>
      <c r="R791" s="89"/>
      <c r="S791" s="89"/>
      <c r="T791" s="89"/>
    </row>
    <row r="792" spans="2:20" s="86" customFormat="1" ht="10.199999999999999">
      <c r="B792" s="87"/>
      <c r="C792" s="87"/>
      <c r="D792" s="89"/>
      <c r="R792" s="89"/>
      <c r="S792" s="89"/>
      <c r="T792" s="89"/>
    </row>
    <row r="793" spans="2:20" s="86" customFormat="1" ht="10.199999999999999">
      <c r="B793" s="87"/>
      <c r="C793" s="87"/>
      <c r="D793" s="89"/>
      <c r="R793" s="89"/>
      <c r="S793" s="89"/>
      <c r="T793" s="89"/>
    </row>
    <row r="794" spans="2:20" s="86" customFormat="1" ht="10.199999999999999">
      <c r="B794" s="87"/>
      <c r="C794" s="87"/>
      <c r="D794" s="89"/>
      <c r="R794" s="89"/>
      <c r="S794" s="89"/>
      <c r="T794" s="89"/>
    </row>
    <row r="795" spans="2:20" s="86" customFormat="1" ht="10.199999999999999">
      <c r="B795" s="87"/>
      <c r="C795" s="87"/>
      <c r="D795" s="89"/>
      <c r="R795" s="89"/>
      <c r="S795" s="89"/>
      <c r="T795" s="89"/>
    </row>
    <row r="796" spans="2:20" s="86" customFormat="1" ht="10.199999999999999">
      <c r="B796" s="87"/>
      <c r="C796" s="87"/>
      <c r="D796" s="89"/>
      <c r="R796" s="89"/>
      <c r="S796" s="89"/>
      <c r="T796" s="89"/>
    </row>
    <row r="797" spans="2:20" s="86" customFormat="1" ht="10.199999999999999">
      <c r="B797" s="87"/>
      <c r="C797" s="87"/>
      <c r="D797" s="89"/>
      <c r="R797" s="89"/>
      <c r="S797" s="89"/>
      <c r="T797" s="89"/>
    </row>
    <row r="798" spans="2:20" s="86" customFormat="1" ht="10.199999999999999">
      <c r="B798" s="87"/>
      <c r="C798" s="87"/>
      <c r="D798" s="89"/>
      <c r="R798" s="89"/>
      <c r="S798" s="89"/>
      <c r="T798" s="89"/>
    </row>
    <row r="799" spans="2:20" s="86" customFormat="1" ht="10.199999999999999">
      <c r="B799" s="87"/>
      <c r="C799" s="87"/>
      <c r="D799" s="89"/>
      <c r="R799" s="89"/>
      <c r="S799" s="89"/>
      <c r="T799" s="89"/>
    </row>
    <row r="800" spans="2:20" s="86" customFormat="1" ht="10.199999999999999">
      <c r="B800" s="87"/>
      <c r="C800" s="87"/>
      <c r="D800" s="89"/>
      <c r="R800" s="89"/>
      <c r="S800" s="89"/>
      <c r="T800" s="89"/>
    </row>
    <row r="801" spans="2:20" s="86" customFormat="1" ht="10.199999999999999">
      <c r="B801" s="87"/>
      <c r="C801" s="87"/>
      <c r="D801" s="89"/>
      <c r="R801" s="89"/>
      <c r="S801" s="89"/>
      <c r="T801" s="89"/>
    </row>
    <row r="802" spans="2:20" s="86" customFormat="1" ht="10.199999999999999">
      <c r="B802" s="87"/>
      <c r="C802" s="87"/>
      <c r="D802" s="89"/>
      <c r="R802" s="89"/>
      <c r="S802" s="89"/>
      <c r="T802" s="89"/>
    </row>
    <row r="803" spans="2:20" s="86" customFormat="1" ht="10.199999999999999">
      <c r="B803" s="87"/>
      <c r="C803" s="87"/>
      <c r="D803" s="89"/>
      <c r="R803" s="89"/>
      <c r="S803" s="89"/>
      <c r="T803" s="89"/>
    </row>
    <row r="804" spans="2:20" s="86" customFormat="1" ht="10.199999999999999">
      <c r="B804" s="87"/>
      <c r="C804" s="87"/>
      <c r="D804" s="89"/>
      <c r="R804" s="89"/>
      <c r="S804" s="89"/>
      <c r="T804" s="89"/>
    </row>
    <row r="805" spans="2:20" s="86" customFormat="1" ht="10.199999999999999">
      <c r="B805" s="87"/>
      <c r="C805" s="87"/>
      <c r="D805" s="89"/>
      <c r="R805" s="89"/>
      <c r="S805" s="89"/>
      <c r="T805" s="89"/>
    </row>
    <row r="806" spans="2:20" s="86" customFormat="1" ht="10.199999999999999">
      <c r="B806" s="87"/>
      <c r="C806" s="87"/>
      <c r="D806" s="89"/>
      <c r="R806" s="89"/>
      <c r="S806" s="89"/>
      <c r="T806" s="89"/>
    </row>
    <row r="807" spans="2:20" s="86" customFormat="1" ht="10.199999999999999">
      <c r="B807" s="87"/>
      <c r="C807" s="87"/>
      <c r="D807" s="89"/>
      <c r="R807" s="89"/>
      <c r="S807" s="89"/>
      <c r="T807" s="89"/>
    </row>
    <row r="808" spans="2:20" s="86" customFormat="1" ht="10.199999999999999">
      <c r="B808" s="87"/>
      <c r="C808" s="87"/>
      <c r="D808" s="89"/>
      <c r="R808" s="89"/>
      <c r="S808" s="89"/>
      <c r="T808" s="89"/>
    </row>
    <row r="809" spans="2:20" s="86" customFormat="1" ht="10.199999999999999">
      <c r="B809" s="87"/>
      <c r="C809" s="87"/>
      <c r="D809" s="89"/>
      <c r="R809" s="89"/>
      <c r="S809" s="89"/>
      <c r="T809" s="89"/>
    </row>
    <row r="810" spans="2:20" s="86" customFormat="1" ht="10.199999999999999">
      <c r="B810" s="87"/>
      <c r="C810" s="87"/>
      <c r="D810" s="89"/>
      <c r="R810" s="89"/>
      <c r="S810" s="89"/>
      <c r="T810" s="89"/>
    </row>
    <row r="811" spans="2:20" s="86" customFormat="1" ht="10.199999999999999">
      <c r="B811" s="87"/>
      <c r="C811" s="87"/>
      <c r="D811" s="89"/>
      <c r="R811" s="89"/>
      <c r="S811" s="89"/>
      <c r="T811" s="89"/>
    </row>
    <row r="812" spans="2:20" s="86" customFormat="1" ht="10.199999999999999">
      <c r="B812" s="87"/>
      <c r="C812" s="87"/>
      <c r="D812" s="89"/>
      <c r="R812" s="89"/>
      <c r="S812" s="89"/>
      <c r="T812" s="89"/>
    </row>
    <row r="813" spans="2:20" s="86" customFormat="1" ht="10.199999999999999">
      <c r="B813" s="87"/>
      <c r="C813" s="87"/>
      <c r="D813" s="89"/>
      <c r="R813" s="89"/>
      <c r="S813" s="89"/>
      <c r="T813" s="89"/>
    </row>
    <row r="814" spans="2:20" s="86" customFormat="1" ht="10.199999999999999">
      <c r="B814" s="87"/>
      <c r="C814" s="87"/>
      <c r="D814" s="89"/>
      <c r="R814" s="89"/>
      <c r="S814" s="89"/>
      <c r="T814" s="89"/>
    </row>
    <row r="815" spans="2:20" s="86" customFormat="1" ht="10.199999999999999">
      <c r="B815" s="87"/>
      <c r="C815" s="87"/>
      <c r="D815" s="89"/>
      <c r="R815" s="89"/>
      <c r="S815" s="89"/>
      <c r="T815" s="89"/>
    </row>
    <row r="816" spans="2:20" s="86" customFormat="1" ht="10.199999999999999">
      <c r="B816" s="87"/>
      <c r="C816" s="87"/>
      <c r="D816" s="89"/>
      <c r="R816" s="89"/>
      <c r="S816" s="89"/>
      <c r="T816" s="89"/>
    </row>
    <row r="817" spans="2:20" s="86" customFormat="1" ht="10.199999999999999">
      <c r="B817" s="87"/>
      <c r="C817" s="87"/>
      <c r="D817" s="89"/>
      <c r="R817" s="89"/>
      <c r="S817" s="89"/>
      <c r="T817" s="89"/>
    </row>
    <row r="818" spans="2:20" s="86" customFormat="1" ht="10.199999999999999">
      <c r="B818" s="87"/>
      <c r="C818" s="87"/>
      <c r="D818" s="89"/>
      <c r="R818" s="89"/>
      <c r="S818" s="89"/>
      <c r="T818" s="89"/>
    </row>
    <row r="819" spans="2:20" s="86" customFormat="1" ht="10.199999999999999">
      <c r="B819" s="87"/>
      <c r="C819" s="87"/>
      <c r="D819" s="89"/>
      <c r="R819" s="89"/>
      <c r="S819" s="89"/>
      <c r="T819" s="89"/>
    </row>
    <row r="820" spans="2:20" s="86" customFormat="1" ht="10.199999999999999">
      <c r="B820" s="87"/>
      <c r="C820" s="87"/>
      <c r="D820" s="89"/>
      <c r="R820" s="89"/>
      <c r="S820" s="89"/>
      <c r="T820" s="89"/>
    </row>
    <row r="821" spans="2:20" s="86" customFormat="1" ht="10.199999999999999">
      <c r="B821" s="87"/>
      <c r="C821" s="87"/>
      <c r="D821" s="89"/>
      <c r="R821" s="89"/>
      <c r="S821" s="89"/>
      <c r="T821" s="89"/>
    </row>
    <row r="822" spans="2:20" s="86" customFormat="1" ht="10.199999999999999">
      <c r="B822" s="87"/>
      <c r="C822" s="87"/>
      <c r="D822" s="89"/>
      <c r="R822" s="89"/>
      <c r="S822" s="89"/>
      <c r="T822" s="89"/>
    </row>
    <row r="823" spans="2:20" s="86" customFormat="1" ht="10.199999999999999">
      <c r="B823" s="87"/>
      <c r="C823" s="87"/>
      <c r="D823" s="89"/>
      <c r="R823" s="89"/>
      <c r="S823" s="89"/>
      <c r="T823" s="89"/>
    </row>
    <row r="824" spans="2:20" s="86" customFormat="1" ht="10.199999999999999">
      <c r="B824" s="87"/>
      <c r="C824" s="87"/>
      <c r="D824" s="89"/>
      <c r="R824" s="89"/>
      <c r="S824" s="89"/>
      <c r="T824" s="89"/>
    </row>
    <row r="825" spans="2:20" s="86" customFormat="1" ht="10.199999999999999">
      <c r="B825" s="87"/>
      <c r="C825" s="87"/>
      <c r="D825" s="89"/>
      <c r="R825" s="89"/>
      <c r="S825" s="89"/>
      <c r="T825" s="89"/>
    </row>
    <row r="826" spans="2:20" s="86" customFormat="1" ht="10.199999999999999">
      <c r="B826" s="87"/>
      <c r="C826" s="87"/>
      <c r="D826" s="89"/>
      <c r="R826" s="89"/>
      <c r="S826" s="89"/>
      <c r="T826" s="89"/>
    </row>
    <row r="827" spans="2:20" s="86" customFormat="1" ht="10.199999999999999">
      <c r="B827" s="87"/>
      <c r="C827" s="87"/>
      <c r="D827" s="89"/>
      <c r="R827" s="89"/>
      <c r="S827" s="89"/>
      <c r="T827" s="89"/>
    </row>
    <row r="828" spans="2:20" s="86" customFormat="1" ht="10.199999999999999">
      <c r="B828" s="87"/>
      <c r="C828" s="87"/>
      <c r="D828" s="89"/>
      <c r="R828" s="89"/>
      <c r="S828" s="89"/>
      <c r="T828" s="89"/>
    </row>
    <row r="829" spans="2:20" s="86" customFormat="1" ht="10.199999999999999">
      <c r="B829" s="87"/>
      <c r="C829" s="87"/>
      <c r="D829" s="89"/>
      <c r="R829" s="89"/>
      <c r="S829" s="89"/>
      <c r="T829" s="89"/>
    </row>
    <row r="830" spans="2:20" s="86" customFormat="1" ht="10.199999999999999">
      <c r="B830" s="87"/>
      <c r="C830" s="87"/>
      <c r="D830" s="89"/>
      <c r="R830" s="89"/>
      <c r="S830" s="89"/>
      <c r="T830" s="89"/>
    </row>
    <row r="831" spans="2:20" s="86" customFormat="1" ht="10.199999999999999">
      <c r="B831" s="87"/>
      <c r="C831" s="87"/>
      <c r="D831" s="89"/>
      <c r="R831" s="89"/>
      <c r="S831" s="89"/>
      <c r="T831" s="89"/>
    </row>
    <row r="832" spans="2:20" s="86" customFormat="1" ht="10.199999999999999">
      <c r="B832" s="87"/>
      <c r="C832" s="87"/>
      <c r="D832" s="89"/>
      <c r="R832" s="89"/>
      <c r="S832" s="89"/>
      <c r="T832" s="89"/>
    </row>
    <row r="833" spans="2:20" s="86" customFormat="1" ht="10.199999999999999">
      <c r="B833" s="87"/>
      <c r="C833" s="87"/>
      <c r="D833" s="89"/>
      <c r="R833" s="89"/>
      <c r="S833" s="89"/>
      <c r="T833" s="89"/>
    </row>
    <row r="834" spans="2:20" s="86" customFormat="1" ht="10.199999999999999">
      <c r="B834" s="87"/>
      <c r="C834" s="87"/>
      <c r="D834" s="89"/>
      <c r="R834" s="89"/>
      <c r="S834" s="89"/>
      <c r="T834" s="89"/>
    </row>
    <row r="835" spans="2:20" s="86" customFormat="1" ht="10.199999999999999">
      <c r="B835" s="87"/>
      <c r="C835" s="87"/>
      <c r="D835" s="89"/>
      <c r="R835" s="89"/>
      <c r="S835" s="89"/>
      <c r="T835" s="89"/>
    </row>
    <row r="836" spans="2:20" s="86" customFormat="1" ht="10.199999999999999">
      <c r="B836" s="87"/>
      <c r="C836" s="87"/>
      <c r="D836" s="89"/>
      <c r="R836" s="89"/>
      <c r="S836" s="89"/>
      <c r="T836" s="89"/>
    </row>
    <row r="837" spans="2:20" s="86" customFormat="1" ht="10.199999999999999">
      <c r="B837" s="87"/>
      <c r="C837" s="87"/>
      <c r="D837" s="89"/>
      <c r="R837" s="89"/>
      <c r="S837" s="89"/>
      <c r="T837" s="89"/>
    </row>
    <row r="838" spans="2:20" s="86" customFormat="1" ht="10.199999999999999">
      <c r="B838" s="87"/>
      <c r="C838" s="87"/>
      <c r="D838" s="89"/>
      <c r="R838" s="89"/>
      <c r="S838" s="89"/>
      <c r="T838" s="89"/>
    </row>
    <row r="839" spans="2:20" s="86" customFormat="1" ht="10.199999999999999">
      <c r="B839" s="87"/>
      <c r="C839" s="87"/>
      <c r="D839" s="89"/>
      <c r="R839" s="89"/>
      <c r="S839" s="89"/>
      <c r="T839" s="89"/>
    </row>
    <row r="840" spans="2:20" s="86" customFormat="1" ht="10.199999999999999">
      <c r="B840" s="87"/>
      <c r="C840" s="87"/>
      <c r="D840" s="89"/>
      <c r="R840" s="89"/>
      <c r="S840" s="89"/>
      <c r="T840" s="89"/>
    </row>
    <row r="841" spans="2:20" s="86" customFormat="1" ht="10.199999999999999">
      <c r="B841" s="87"/>
      <c r="C841" s="87"/>
      <c r="D841" s="89"/>
      <c r="R841" s="89"/>
      <c r="S841" s="89"/>
      <c r="T841" s="89"/>
    </row>
    <row r="842" spans="2:20" s="86" customFormat="1" ht="10.199999999999999">
      <c r="B842" s="87"/>
      <c r="C842" s="87"/>
      <c r="D842" s="89"/>
      <c r="R842" s="89"/>
      <c r="S842" s="89"/>
      <c r="T842" s="89"/>
    </row>
    <row r="843" spans="2:20" s="86" customFormat="1" ht="10.199999999999999">
      <c r="B843" s="87"/>
      <c r="C843" s="87"/>
      <c r="D843" s="89"/>
      <c r="R843" s="89"/>
      <c r="S843" s="89"/>
      <c r="T843" s="89"/>
    </row>
    <row r="844" spans="2:20" s="86" customFormat="1" ht="10.199999999999999">
      <c r="B844" s="87"/>
      <c r="C844" s="87"/>
      <c r="D844" s="89"/>
      <c r="R844" s="89"/>
      <c r="S844" s="89"/>
      <c r="T844" s="89"/>
    </row>
    <row r="845" spans="2:20" s="86" customFormat="1" ht="10.199999999999999">
      <c r="B845" s="87"/>
      <c r="C845" s="87"/>
      <c r="D845" s="89"/>
      <c r="R845" s="89"/>
      <c r="S845" s="89"/>
      <c r="T845" s="89"/>
    </row>
    <row r="846" spans="2:20" s="86" customFormat="1" ht="10.199999999999999">
      <c r="B846" s="87"/>
      <c r="C846" s="87"/>
      <c r="D846" s="89"/>
      <c r="R846" s="89"/>
      <c r="S846" s="89"/>
      <c r="T846" s="89"/>
    </row>
    <row r="847" spans="2:20" s="86" customFormat="1" ht="10.199999999999999">
      <c r="B847" s="87"/>
      <c r="C847" s="87"/>
      <c r="D847" s="89"/>
      <c r="R847" s="89"/>
      <c r="S847" s="89"/>
      <c r="T847" s="89"/>
    </row>
    <row r="848" spans="2:20" s="86" customFormat="1" ht="10.199999999999999">
      <c r="B848" s="87"/>
      <c r="C848" s="87"/>
      <c r="D848" s="89"/>
      <c r="R848" s="89"/>
      <c r="S848" s="89"/>
      <c r="T848" s="89"/>
    </row>
    <row r="849" spans="2:20" s="86" customFormat="1" ht="10.199999999999999">
      <c r="B849" s="87"/>
      <c r="C849" s="87"/>
      <c r="D849" s="89"/>
      <c r="R849" s="89"/>
      <c r="S849" s="89"/>
      <c r="T849" s="89"/>
    </row>
    <row r="850" spans="2:20" s="86" customFormat="1" ht="10.199999999999999">
      <c r="B850" s="87"/>
      <c r="C850" s="87"/>
      <c r="D850" s="89"/>
      <c r="R850" s="89"/>
      <c r="S850" s="89"/>
      <c r="T850" s="89"/>
    </row>
    <row r="851" spans="2:20" s="86" customFormat="1" ht="10.199999999999999">
      <c r="B851" s="87"/>
      <c r="C851" s="87"/>
      <c r="D851" s="89"/>
      <c r="R851" s="89"/>
      <c r="S851" s="89"/>
      <c r="T851" s="89"/>
    </row>
    <row r="852" spans="2:20" s="86" customFormat="1" ht="10.199999999999999">
      <c r="B852" s="87"/>
      <c r="C852" s="87"/>
      <c r="D852" s="89"/>
      <c r="R852" s="89"/>
      <c r="S852" s="89"/>
      <c r="T852" s="89"/>
    </row>
    <row r="853" spans="2:20" s="86" customFormat="1" ht="10.199999999999999">
      <c r="B853" s="87"/>
      <c r="C853" s="87"/>
      <c r="D853" s="89"/>
      <c r="R853" s="89"/>
      <c r="S853" s="89"/>
      <c r="T853" s="89"/>
    </row>
    <row r="854" spans="2:20" s="86" customFormat="1" ht="10.199999999999999">
      <c r="B854" s="87"/>
      <c r="C854" s="87"/>
      <c r="D854" s="89"/>
      <c r="R854" s="89"/>
      <c r="S854" s="89"/>
      <c r="T854" s="89"/>
    </row>
    <row r="855" spans="2:20" s="86" customFormat="1" ht="10.199999999999999">
      <c r="B855" s="87"/>
      <c r="C855" s="87"/>
      <c r="D855" s="89"/>
      <c r="R855" s="89"/>
      <c r="S855" s="89"/>
      <c r="T855" s="89"/>
    </row>
    <row r="856" spans="2:20" s="86" customFormat="1" ht="10.199999999999999">
      <c r="B856" s="87"/>
      <c r="C856" s="87"/>
      <c r="D856" s="89"/>
      <c r="R856" s="89"/>
      <c r="S856" s="89"/>
      <c r="T856" s="89"/>
    </row>
    <row r="857" spans="2:20" s="86" customFormat="1" ht="10.199999999999999">
      <c r="B857" s="87"/>
      <c r="C857" s="87"/>
      <c r="D857" s="89"/>
      <c r="R857" s="89"/>
      <c r="S857" s="89"/>
      <c r="T857" s="89"/>
    </row>
    <row r="858" spans="2:20" s="86" customFormat="1" ht="10.199999999999999">
      <c r="B858" s="87"/>
      <c r="C858" s="87"/>
      <c r="D858" s="89"/>
      <c r="R858" s="89"/>
      <c r="S858" s="89"/>
      <c r="T858" s="89"/>
    </row>
    <row r="859" spans="2:20" s="86" customFormat="1" ht="10.199999999999999">
      <c r="B859" s="87"/>
      <c r="C859" s="87"/>
      <c r="D859" s="89"/>
      <c r="R859" s="89"/>
      <c r="S859" s="89"/>
      <c r="T859" s="89"/>
    </row>
    <row r="860" spans="2:20" s="86" customFormat="1" ht="10.199999999999999">
      <c r="B860" s="87"/>
      <c r="C860" s="87"/>
      <c r="D860" s="89"/>
      <c r="R860" s="89"/>
      <c r="S860" s="89"/>
      <c r="T860" s="89"/>
    </row>
    <row r="861" spans="2:20" s="86" customFormat="1" ht="10.199999999999999">
      <c r="B861" s="87"/>
      <c r="C861" s="87"/>
      <c r="D861" s="89"/>
      <c r="R861" s="89"/>
      <c r="S861" s="89"/>
      <c r="T861" s="89"/>
    </row>
    <row r="862" spans="2:20" s="86" customFormat="1" ht="10.199999999999999">
      <c r="B862" s="87"/>
      <c r="C862" s="87"/>
      <c r="D862" s="89"/>
      <c r="R862" s="89"/>
      <c r="S862" s="89"/>
      <c r="T862" s="89"/>
    </row>
    <row r="863" spans="2:20" s="86" customFormat="1" ht="10.199999999999999">
      <c r="B863" s="87"/>
      <c r="C863" s="87"/>
      <c r="D863" s="89"/>
      <c r="R863" s="89"/>
      <c r="S863" s="89"/>
      <c r="T863" s="89"/>
    </row>
    <row r="864" spans="2:20" s="86" customFormat="1" ht="10.199999999999999">
      <c r="B864" s="87"/>
      <c r="C864" s="87"/>
      <c r="D864" s="89"/>
      <c r="R864" s="89"/>
      <c r="S864" s="89"/>
      <c r="T864" s="89"/>
    </row>
    <row r="865" spans="2:20" s="86" customFormat="1" ht="10.199999999999999">
      <c r="B865" s="87"/>
      <c r="C865" s="87"/>
      <c r="D865" s="89"/>
      <c r="R865" s="89"/>
      <c r="S865" s="89"/>
      <c r="T865" s="89"/>
    </row>
    <row r="866" spans="2:20" s="86" customFormat="1" ht="10.199999999999999">
      <c r="B866" s="87"/>
      <c r="C866" s="87"/>
      <c r="D866" s="89"/>
      <c r="R866" s="89"/>
      <c r="S866" s="89"/>
      <c r="T866" s="89"/>
    </row>
    <row r="867" spans="2:20" s="86" customFormat="1" ht="10.199999999999999">
      <c r="B867" s="87"/>
      <c r="C867" s="87"/>
      <c r="D867" s="89"/>
      <c r="R867" s="89"/>
      <c r="S867" s="89"/>
      <c r="T867" s="89"/>
    </row>
    <row r="868" spans="2:20" s="86" customFormat="1" ht="10.199999999999999">
      <c r="B868" s="87"/>
      <c r="C868" s="87"/>
      <c r="D868" s="89"/>
      <c r="R868" s="89"/>
      <c r="S868" s="89"/>
      <c r="T868" s="89"/>
    </row>
    <row r="869" spans="2:20" s="86" customFormat="1" ht="10.199999999999999">
      <c r="B869" s="87"/>
      <c r="C869" s="87"/>
      <c r="D869" s="89"/>
      <c r="R869" s="89"/>
      <c r="S869" s="89"/>
      <c r="T869" s="89"/>
    </row>
    <row r="870" spans="2:20" s="86" customFormat="1" ht="10.199999999999999">
      <c r="B870" s="87"/>
      <c r="C870" s="87"/>
      <c r="D870" s="89"/>
      <c r="R870" s="89"/>
      <c r="S870" s="89"/>
      <c r="T870" s="89"/>
    </row>
    <row r="871" spans="2:20" s="86" customFormat="1" ht="10.199999999999999">
      <c r="B871" s="87"/>
      <c r="C871" s="87"/>
      <c r="D871" s="89"/>
      <c r="R871" s="89"/>
      <c r="S871" s="89"/>
      <c r="T871" s="89"/>
    </row>
    <row r="872" spans="2:20" s="86" customFormat="1" ht="10.199999999999999">
      <c r="B872" s="87"/>
      <c r="C872" s="87"/>
      <c r="D872" s="89"/>
      <c r="R872" s="89"/>
      <c r="S872" s="89"/>
      <c r="T872" s="89"/>
    </row>
    <row r="873" spans="2:20" s="86" customFormat="1" ht="10.199999999999999">
      <c r="B873" s="87"/>
      <c r="C873" s="87"/>
      <c r="D873" s="89"/>
      <c r="R873" s="89"/>
      <c r="S873" s="89"/>
      <c r="T873" s="89"/>
    </row>
    <row r="874" spans="2:20" s="86" customFormat="1" ht="10.199999999999999">
      <c r="B874" s="87"/>
      <c r="C874" s="87"/>
      <c r="D874" s="89"/>
      <c r="R874" s="89"/>
      <c r="S874" s="89"/>
      <c r="T874" s="89"/>
    </row>
    <row r="875" spans="2:20" s="86" customFormat="1" ht="10.199999999999999">
      <c r="B875" s="87"/>
      <c r="C875" s="87"/>
      <c r="D875" s="89"/>
      <c r="R875" s="89"/>
      <c r="S875" s="89"/>
      <c r="T875" s="89"/>
    </row>
    <row r="876" spans="2:20" s="86" customFormat="1" ht="10.199999999999999">
      <c r="B876" s="87"/>
      <c r="C876" s="87"/>
      <c r="D876" s="89"/>
      <c r="R876" s="89"/>
      <c r="S876" s="89"/>
      <c r="T876" s="89"/>
    </row>
    <row r="877" spans="2:20" s="86" customFormat="1" ht="10.199999999999999">
      <c r="B877" s="87"/>
      <c r="C877" s="87"/>
      <c r="D877" s="89"/>
      <c r="R877" s="89"/>
      <c r="S877" s="89"/>
      <c r="T877" s="89"/>
    </row>
    <row r="878" spans="2:20" s="86" customFormat="1" ht="10.199999999999999">
      <c r="B878" s="87"/>
      <c r="C878" s="87"/>
      <c r="D878" s="89"/>
      <c r="R878" s="89"/>
      <c r="S878" s="89"/>
      <c r="T878" s="89"/>
    </row>
    <row r="879" spans="2:20" s="86" customFormat="1" ht="10.199999999999999">
      <c r="B879" s="87"/>
      <c r="C879" s="87"/>
      <c r="D879" s="89"/>
      <c r="R879" s="89"/>
      <c r="S879" s="89"/>
      <c r="T879" s="89"/>
    </row>
    <row r="880" spans="2:20" s="86" customFormat="1" ht="10.199999999999999">
      <c r="B880" s="87"/>
      <c r="C880" s="87"/>
      <c r="D880" s="89"/>
      <c r="R880" s="89"/>
      <c r="S880" s="89"/>
      <c r="T880" s="89"/>
    </row>
    <row r="881" spans="2:20" s="86" customFormat="1" ht="10.199999999999999">
      <c r="B881" s="87"/>
      <c r="C881" s="87"/>
      <c r="D881" s="89"/>
      <c r="R881" s="89"/>
      <c r="S881" s="89"/>
      <c r="T881" s="89"/>
    </row>
    <row r="882" spans="2:20" s="86" customFormat="1" ht="10.199999999999999">
      <c r="B882" s="87"/>
      <c r="C882" s="87"/>
      <c r="D882" s="89"/>
      <c r="R882" s="89"/>
      <c r="S882" s="89"/>
      <c r="T882" s="89"/>
    </row>
    <row r="883" spans="2:20" s="86" customFormat="1" ht="10.199999999999999">
      <c r="B883" s="87"/>
      <c r="C883" s="87"/>
      <c r="D883" s="89"/>
      <c r="R883" s="89"/>
      <c r="S883" s="89"/>
      <c r="T883" s="89"/>
    </row>
    <row r="884" spans="2:20" s="86" customFormat="1" ht="10.199999999999999">
      <c r="B884" s="87"/>
      <c r="C884" s="87"/>
      <c r="D884" s="89"/>
      <c r="R884" s="89"/>
      <c r="S884" s="89"/>
      <c r="T884" s="89"/>
    </row>
    <row r="885" spans="2:20" s="86" customFormat="1" ht="10.199999999999999">
      <c r="B885" s="87"/>
      <c r="C885" s="87"/>
      <c r="D885" s="89"/>
      <c r="R885" s="89"/>
      <c r="S885" s="89"/>
      <c r="T885" s="89"/>
    </row>
    <row r="886" spans="2:20" s="86" customFormat="1" ht="10.199999999999999">
      <c r="B886" s="87"/>
      <c r="C886" s="87"/>
      <c r="D886" s="89"/>
      <c r="R886" s="89"/>
      <c r="S886" s="89"/>
      <c r="T886" s="89"/>
    </row>
    <row r="887" spans="2:20" s="86" customFormat="1" ht="10.199999999999999">
      <c r="B887" s="87"/>
      <c r="C887" s="87"/>
      <c r="D887" s="89"/>
      <c r="R887" s="89"/>
      <c r="S887" s="89"/>
      <c r="T887" s="89"/>
    </row>
    <row r="888" spans="2:20" s="86" customFormat="1" ht="10.199999999999999">
      <c r="B888" s="87"/>
      <c r="C888" s="87"/>
      <c r="D888" s="89"/>
      <c r="R888" s="89"/>
      <c r="S888" s="89"/>
      <c r="T888" s="89"/>
    </row>
    <row r="889" spans="2:20" s="86" customFormat="1" ht="10.199999999999999">
      <c r="B889" s="87"/>
      <c r="C889" s="87"/>
      <c r="D889" s="89"/>
      <c r="R889" s="89"/>
      <c r="S889" s="89"/>
      <c r="T889" s="89"/>
    </row>
    <row r="890" spans="2:20" s="86" customFormat="1" ht="10.199999999999999">
      <c r="B890" s="87"/>
      <c r="C890" s="87"/>
      <c r="D890" s="89"/>
      <c r="R890" s="89"/>
      <c r="S890" s="89"/>
      <c r="T890" s="89"/>
    </row>
    <row r="891" spans="2:20" s="86" customFormat="1" ht="10.199999999999999">
      <c r="B891" s="87"/>
      <c r="C891" s="87"/>
      <c r="D891" s="89"/>
      <c r="R891" s="89"/>
      <c r="S891" s="89"/>
      <c r="T891" s="89"/>
    </row>
    <row r="892" spans="2:20" s="86" customFormat="1" ht="10.199999999999999">
      <c r="B892" s="87"/>
      <c r="C892" s="87"/>
      <c r="D892" s="89"/>
      <c r="R892" s="89"/>
      <c r="S892" s="89"/>
      <c r="T892" s="89"/>
    </row>
    <row r="893" spans="2:20" s="86" customFormat="1" ht="10.199999999999999">
      <c r="B893" s="87"/>
      <c r="C893" s="87"/>
      <c r="D893" s="89"/>
      <c r="R893" s="89"/>
      <c r="S893" s="89"/>
      <c r="T893" s="89"/>
    </row>
    <row r="894" spans="2:20" s="86" customFormat="1" ht="10.199999999999999">
      <c r="B894" s="87"/>
      <c r="C894" s="87"/>
      <c r="D894" s="89"/>
      <c r="R894" s="89"/>
      <c r="S894" s="89"/>
      <c r="T894" s="89"/>
    </row>
    <row r="895" spans="2:20" s="86" customFormat="1" ht="10.199999999999999">
      <c r="B895" s="87"/>
      <c r="C895" s="87"/>
      <c r="D895" s="89"/>
      <c r="R895" s="89"/>
      <c r="S895" s="89"/>
      <c r="T895" s="89"/>
    </row>
    <row r="896" spans="2:20" s="86" customFormat="1" ht="10.199999999999999">
      <c r="B896" s="87"/>
      <c r="C896" s="87"/>
      <c r="D896" s="89"/>
      <c r="R896" s="89"/>
      <c r="S896" s="89"/>
      <c r="T896" s="89"/>
    </row>
    <row r="897" spans="2:20" s="86" customFormat="1" ht="10.199999999999999">
      <c r="B897" s="87"/>
      <c r="C897" s="87"/>
      <c r="D897" s="89"/>
      <c r="R897" s="89"/>
      <c r="S897" s="89"/>
      <c r="T897" s="89"/>
    </row>
    <row r="898" spans="2:20" s="86" customFormat="1" ht="10.199999999999999">
      <c r="B898" s="87"/>
      <c r="C898" s="87"/>
      <c r="D898" s="89"/>
      <c r="R898" s="89"/>
      <c r="S898" s="89"/>
      <c r="T898" s="89"/>
    </row>
    <row r="899" spans="2:20" s="86" customFormat="1" ht="10.199999999999999">
      <c r="B899" s="87"/>
      <c r="C899" s="87"/>
      <c r="D899" s="89"/>
      <c r="R899" s="89"/>
      <c r="S899" s="89"/>
      <c r="T899" s="89"/>
    </row>
    <row r="900" spans="2:20" s="86" customFormat="1" ht="10.199999999999999">
      <c r="B900" s="87"/>
      <c r="C900" s="87"/>
      <c r="D900" s="89"/>
      <c r="R900" s="89"/>
      <c r="S900" s="89"/>
      <c r="T900" s="89"/>
    </row>
    <row r="901" spans="2:20" s="86" customFormat="1" ht="10.199999999999999">
      <c r="B901" s="87"/>
      <c r="C901" s="87"/>
      <c r="D901" s="89"/>
      <c r="R901" s="89"/>
      <c r="S901" s="89"/>
      <c r="T901" s="89"/>
    </row>
    <row r="902" spans="2:20" s="86" customFormat="1" ht="10.199999999999999">
      <c r="B902" s="87"/>
      <c r="C902" s="87"/>
      <c r="D902" s="89"/>
      <c r="R902" s="89"/>
      <c r="S902" s="89"/>
      <c r="T902" s="89"/>
    </row>
    <row r="903" spans="2:20" s="86" customFormat="1" ht="10.199999999999999">
      <c r="B903" s="87"/>
      <c r="C903" s="87"/>
      <c r="D903" s="89"/>
      <c r="R903" s="89"/>
      <c r="S903" s="89"/>
      <c r="T903" s="89"/>
    </row>
    <row r="904" spans="2:20" s="86" customFormat="1" ht="10.199999999999999">
      <c r="B904" s="87"/>
      <c r="C904" s="87"/>
      <c r="D904" s="89"/>
      <c r="R904" s="89"/>
      <c r="S904" s="89"/>
      <c r="T904" s="89"/>
    </row>
    <row r="905" spans="2:20" s="86" customFormat="1" ht="10.199999999999999">
      <c r="B905" s="87"/>
      <c r="C905" s="87"/>
      <c r="D905" s="89"/>
      <c r="R905" s="89"/>
      <c r="S905" s="89"/>
      <c r="T905" s="89"/>
    </row>
    <row r="906" spans="2:20" s="86" customFormat="1" ht="10.199999999999999">
      <c r="B906" s="87"/>
      <c r="C906" s="87"/>
      <c r="D906" s="89"/>
      <c r="R906" s="89"/>
      <c r="S906" s="89"/>
      <c r="T906" s="89"/>
    </row>
    <row r="907" spans="2:20" s="86" customFormat="1" ht="10.199999999999999">
      <c r="B907" s="87"/>
      <c r="C907" s="87"/>
      <c r="D907" s="89"/>
      <c r="R907" s="89"/>
      <c r="S907" s="89"/>
      <c r="T907" s="89"/>
    </row>
    <row r="908" spans="2:20" s="86" customFormat="1" ht="10.199999999999999">
      <c r="B908" s="87"/>
      <c r="C908" s="87"/>
      <c r="D908" s="89"/>
      <c r="R908" s="89"/>
      <c r="S908" s="89"/>
      <c r="T908" s="89"/>
    </row>
    <row r="909" spans="2:20" s="86" customFormat="1" ht="10.199999999999999">
      <c r="B909" s="87"/>
      <c r="C909" s="87"/>
      <c r="D909" s="89"/>
      <c r="R909" s="89"/>
      <c r="S909" s="89"/>
      <c r="T909" s="89"/>
    </row>
    <row r="910" spans="2:20" s="86" customFormat="1" ht="10.199999999999999">
      <c r="B910" s="87"/>
      <c r="C910" s="87"/>
      <c r="D910" s="89"/>
      <c r="R910" s="89"/>
      <c r="S910" s="89"/>
      <c r="T910" s="89"/>
    </row>
    <row r="911" spans="2:20" s="86" customFormat="1" ht="10.199999999999999">
      <c r="B911" s="87"/>
      <c r="C911" s="87"/>
      <c r="D911" s="89"/>
      <c r="R911" s="89"/>
      <c r="S911" s="89"/>
      <c r="T911" s="89"/>
    </row>
    <row r="912" spans="2:20" s="86" customFormat="1" ht="10.199999999999999">
      <c r="B912" s="87"/>
      <c r="C912" s="87"/>
      <c r="D912" s="89"/>
      <c r="R912" s="89"/>
      <c r="S912" s="89"/>
      <c r="T912" s="89"/>
    </row>
    <row r="913" spans="2:20" s="86" customFormat="1" ht="10.199999999999999">
      <c r="B913" s="87"/>
      <c r="C913" s="87"/>
      <c r="D913" s="89"/>
      <c r="R913" s="89"/>
      <c r="S913" s="89"/>
      <c r="T913" s="89"/>
    </row>
    <row r="914" spans="2:20" s="86" customFormat="1" ht="10.199999999999999">
      <c r="B914" s="87"/>
      <c r="C914" s="87"/>
      <c r="D914" s="89"/>
      <c r="R914" s="89"/>
      <c r="S914" s="89"/>
      <c r="T914" s="89"/>
    </row>
    <row r="915" spans="2:20" s="86" customFormat="1" ht="10.199999999999999">
      <c r="B915" s="87"/>
      <c r="C915" s="87"/>
      <c r="D915" s="89"/>
      <c r="R915" s="89"/>
      <c r="S915" s="89"/>
      <c r="T915" s="89"/>
    </row>
    <row r="916" spans="2:20" s="86" customFormat="1" ht="10.199999999999999">
      <c r="B916" s="87"/>
      <c r="C916" s="87"/>
      <c r="D916" s="89"/>
      <c r="R916" s="89"/>
      <c r="S916" s="89"/>
      <c r="T916" s="89"/>
    </row>
    <row r="917" spans="2:20" s="86" customFormat="1" ht="10.199999999999999">
      <c r="B917" s="87"/>
      <c r="C917" s="87"/>
      <c r="D917" s="89"/>
      <c r="R917" s="89"/>
      <c r="S917" s="89"/>
      <c r="T917" s="89"/>
    </row>
    <row r="918" spans="2:20" s="86" customFormat="1" ht="10.199999999999999">
      <c r="B918" s="87"/>
      <c r="C918" s="87"/>
      <c r="D918" s="89"/>
      <c r="R918" s="89"/>
      <c r="S918" s="89"/>
      <c r="T918" s="89"/>
    </row>
    <row r="919" spans="2:20" s="86" customFormat="1" ht="10.199999999999999">
      <c r="B919" s="87"/>
      <c r="C919" s="87"/>
      <c r="D919" s="89"/>
      <c r="R919" s="89"/>
      <c r="S919" s="89"/>
      <c r="T919" s="89"/>
    </row>
    <row r="920" spans="2:20" s="86" customFormat="1" ht="10.199999999999999">
      <c r="B920" s="87"/>
      <c r="C920" s="87"/>
      <c r="D920" s="89"/>
      <c r="R920" s="89"/>
      <c r="S920" s="89"/>
      <c r="T920" s="89"/>
    </row>
    <row r="921" spans="2:20" s="86" customFormat="1" ht="10.199999999999999">
      <c r="B921" s="87"/>
      <c r="C921" s="87"/>
      <c r="D921" s="89"/>
      <c r="R921" s="89"/>
      <c r="S921" s="89"/>
      <c r="T921" s="89"/>
    </row>
    <row r="922" spans="2:20" s="86" customFormat="1" ht="10.199999999999999">
      <c r="B922" s="87"/>
      <c r="C922" s="87"/>
      <c r="D922" s="89"/>
      <c r="R922" s="89"/>
      <c r="S922" s="89"/>
      <c r="T922" s="89"/>
    </row>
    <row r="923" spans="2:20" s="86" customFormat="1" ht="10.199999999999999">
      <c r="B923" s="87"/>
      <c r="C923" s="87"/>
      <c r="D923" s="89"/>
      <c r="R923" s="89"/>
      <c r="S923" s="89"/>
      <c r="T923" s="89"/>
    </row>
    <row r="924" spans="2:20" s="86" customFormat="1" ht="10.199999999999999">
      <c r="B924" s="87"/>
      <c r="C924" s="87"/>
      <c r="D924" s="89"/>
      <c r="R924" s="89"/>
      <c r="S924" s="89"/>
      <c r="T924" s="89"/>
    </row>
    <row r="925" spans="2:20" s="86" customFormat="1" ht="10.199999999999999">
      <c r="B925" s="87"/>
      <c r="C925" s="87"/>
      <c r="D925" s="89"/>
      <c r="R925" s="89"/>
      <c r="S925" s="89"/>
      <c r="T925" s="89"/>
    </row>
    <row r="926" spans="2:20" s="86" customFormat="1" ht="10.199999999999999">
      <c r="B926" s="87"/>
      <c r="C926" s="87"/>
      <c r="D926" s="89"/>
      <c r="R926" s="89"/>
      <c r="S926" s="89"/>
      <c r="T926" s="89"/>
    </row>
    <row r="927" spans="2:20" s="86" customFormat="1" ht="10.199999999999999">
      <c r="B927" s="87"/>
      <c r="C927" s="87"/>
      <c r="D927" s="89"/>
      <c r="R927" s="89"/>
      <c r="S927" s="89"/>
      <c r="T927" s="89"/>
    </row>
    <row r="928" spans="2:20" s="86" customFormat="1" ht="10.199999999999999">
      <c r="B928" s="87"/>
      <c r="C928" s="87"/>
      <c r="D928" s="89"/>
      <c r="R928" s="89"/>
      <c r="S928" s="89"/>
      <c r="T928" s="89"/>
    </row>
    <row r="929" spans="2:20" s="86" customFormat="1" ht="10.199999999999999">
      <c r="B929" s="87"/>
      <c r="C929" s="87"/>
      <c r="D929" s="89"/>
      <c r="R929" s="89"/>
      <c r="S929" s="89"/>
      <c r="T929" s="89"/>
    </row>
    <row r="930" spans="2:20" s="86" customFormat="1" ht="10.199999999999999">
      <c r="B930" s="87"/>
      <c r="C930" s="87"/>
      <c r="D930" s="89"/>
      <c r="R930" s="89"/>
      <c r="S930" s="89"/>
      <c r="T930" s="89"/>
    </row>
    <row r="931" spans="2:20" s="86" customFormat="1" ht="10.199999999999999">
      <c r="B931" s="87"/>
      <c r="C931" s="87"/>
      <c r="D931" s="89"/>
      <c r="R931" s="89"/>
      <c r="S931" s="89"/>
      <c r="T931" s="89"/>
    </row>
    <row r="932" spans="2:20" s="86" customFormat="1" ht="10.199999999999999">
      <c r="B932" s="87"/>
      <c r="C932" s="87"/>
      <c r="D932" s="89"/>
      <c r="R932" s="89"/>
      <c r="S932" s="89"/>
      <c r="T932" s="89"/>
    </row>
    <row r="933" spans="2:20" s="86" customFormat="1" ht="10.199999999999999">
      <c r="B933" s="87"/>
      <c r="C933" s="87"/>
      <c r="D933" s="89"/>
      <c r="R933" s="89"/>
      <c r="S933" s="89"/>
      <c r="T933" s="89"/>
    </row>
    <row r="934" spans="2:20" s="86" customFormat="1" ht="10.199999999999999">
      <c r="B934" s="87"/>
      <c r="C934" s="87"/>
      <c r="D934" s="89"/>
      <c r="R934" s="89"/>
      <c r="S934" s="89"/>
      <c r="T934" s="89"/>
    </row>
    <row r="935" spans="2:20" s="86" customFormat="1" ht="10.199999999999999">
      <c r="B935" s="87"/>
      <c r="C935" s="87"/>
      <c r="D935" s="89"/>
      <c r="R935" s="89"/>
      <c r="S935" s="89"/>
      <c r="T935" s="89"/>
    </row>
    <row r="936" spans="2:20" s="86" customFormat="1" ht="10.199999999999999">
      <c r="B936" s="87"/>
      <c r="C936" s="87"/>
      <c r="D936" s="89"/>
      <c r="R936" s="89"/>
      <c r="S936" s="89"/>
      <c r="T936" s="89"/>
    </row>
    <row r="937" spans="2:20" s="86" customFormat="1" ht="10.199999999999999">
      <c r="B937" s="87"/>
      <c r="C937" s="87"/>
      <c r="D937" s="89"/>
      <c r="R937" s="89"/>
      <c r="S937" s="89"/>
      <c r="T937" s="89"/>
    </row>
    <row r="938" spans="2:20" s="86" customFormat="1" ht="10.199999999999999">
      <c r="B938" s="87"/>
      <c r="C938" s="87"/>
      <c r="D938" s="89"/>
      <c r="R938" s="89"/>
      <c r="S938" s="89"/>
      <c r="T938" s="89"/>
    </row>
    <row r="939" spans="2:20" s="86" customFormat="1" ht="10.199999999999999">
      <c r="B939" s="87"/>
      <c r="C939" s="87"/>
      <c r="D939" s="89"/>
      <c r="R939" s="89"/>
      <c r="S939" s="89"/>
      <c r="T939" s="89"/>
    </row>
    <row r="940" spans="2:20" s="86" customFormat="1" ht="10.199999999999999">
      <c r="B940" s="87"/>
      <c r="C940" s="87"/>
      <c r="D940" s="89"/>
      <c r="R940" s="89"/>
      <c r="S940" s="89"/>
      <c r="T940" s="89"/>
    </row>
    <row r="941" spans="2:20" s="86" customFormat="1" ht="10.199999999999999">
      <c r="B941" s="87"/>
      <c r="C941" s="87"/>
      <c r="D941" s="89"/>
      <c r="R941" s="89"/>
      <c r="S941" s="89"/>
      <c r="T941" s="89"/>
    </row>
    <row r="942" spans="2:20" s="86" customFormat="1" ht="10.199999999999999">
      <c r="B942" s="87"/>
      <c r="C942" s="87"/>
      <c r="D942" s="89"/>
      <c r="R942" s="89"/>
      <c r="S942" s="89"/>
      <c r="T942" s="89"/>
    </row>
    <row r="943" spans="2:20" s="86" customFormat="1" ht="10.199999999999999">
      <c r="B943" s="87"/>
      <c r="C943" s="87"/>
      <c r="D943" s="89"/>
      <c r="R943" s="89"/>
      <c r="S943" s="89"/>
      <c r="T943" s="89"/>
    </row>
    <row r="944" spans="2:20" s="86" customFormat="1" ht="10.199999999999999">
      <c r="B944" s="87"/>
      <c r="C944" s="87"/>
      <c r="D944" s="89"/>
      <c r="R944" s="89"/>
      <c r="S944" s="89"/>
      <c r="T944" s="89"/>
    </row>
    <row r="945" spans="2:20" s="86" customFormat="1" ht="10.199999999999999">
      <c r="B945" s="87"/>
      <c r="C945" s="87"/>
      <c r="D945" s="89"/>
      <c r="R945" s="89"/>
      <c r="S945" s="89"/>
      <c r="T945" s="89"/>
    </row>
    <row r="946" spans="2:20" s="86" customFormat="1" ht="10.199999999999999">
      <c r="B946" s="87"/>
      <c r="C946" s="87"/>
      <c r="D946" s="89"/>
      <c r="R946" s="89"/>
      <c r="S946" s="89"/>
      <c r="T946" s="89"/>
    </row>
    <row r="947" spans="2:20" s="86" customFormat="1" ht="10.199999999999999">
      <c r="B947" s="87"/>
      <c r="C947" s="87"/>
      <c r="D947" s="89"/>
      <c r="R947" s="89"/>
      <c r="S947" s="89"/>
      <c r="T947" s="89"/>
    </row>
    <row r="948" spans="2:20" s="86" customFormat="1" ht="10.199999999999999">
      <c r="B948" s="87"/>
      <c r="C948" s="87"/>
      <c r="D948" s="89"/>
      <c r="R948" s="89"/>
      <c r="S948" s="89"/>
      <c r="T948" s="89"/>
    </row>
    <row r="949" spans="2:20" s="86" customFormat="1" ht="10.199999999999999">
      <c r="B949" s="87"/>
      <c r="C949" s="87"/>
      <c r="D949" s="89"/>
      <c r="R949" s="89"/>
      <c r="S949" s="89"/>
      <c r="T949" s="89"/>
    </row>
    <row r="950" spans="2:20" s="86" customFormat="1" ht="10.199999999999999">
      <c r="B950" s="87"/>
      <c r="C950" s="87"/>
      <c r="D950" s="89"/>
      <c r="R950" s="89"/>
      <c r="S950" s="89"/>
      <c r="T950" s="89"/>
    </row>
    <row r="951" spans="2:20" s="86" customFormat="1" ht="10.199999999999999">
      <c r="B951" s="87"/>
      <c r="C951" s="87"/>
      <c r="D951" s="89"/>
      <c r="R951" s="89"/>
      <c r="S951" s="89"/>
      <c r="T951" s="89"/>
    </row>
    <row r="952" spans="2:20" s="86" customFormat="1" ht="10.199999999999999">
      <c r="B952" s="87"/>
      <c r="C952" s="87"/>
      <c r="D952" s="89"/>
      <c r="R952" s="89"/>
      <c r="S952" s="89"/>
      <c r="T952" s="89"/>
    </row>
    <row r="953" spans="2:20" s="86" customFormat="1" ht="10.199999999999999">
      <c r="B953" s="87"/>
      <c r="C953" s="87"/>
      <c r="D953" s="89"/>
      <c r="R953" s="89"/>
      <c r="S953" s="89"/>
      <c r="T953" s="89"/>
    </row>
    <row r="954" spans="2:20" s="86" customFormat="1" ht="10.199999999999999">
      <c r="B954" s="87"/>
      <c r="C954" s="87"/>
      <c r="D954" s="89"/>
      <c r="R954" s="89"/>
      <c r="S954" s="89"/>
      <c r="T954" s="89"/>
    </row>
    <row r="955" spans="2:20" s="86" customFormat="1" ht="10.199999999999999">
      <c r="B955" s="87"/>
      <c r="C955" s="87"/>
      <c r="D955" s="89"/>
      <c r="R955" s="89"/>
      <c r="S955" s="89"/>
      <c r="T955" s="89"/>
    </row>
    <row r="956" spans="2:20" s="86" customFormat="1" ht="10.199999999999999">
      <c r="B956" s="87"/>
      <c r="C956" s="87"/>
      <c r="D956" s="89"/>
      <c r="R956" s="89"/>
      <c r="S956" s="89"/>
      <c r="T956" s="89"/>
    </row>
    <row r="957" spans="2:20" s="86" customFormat="1" ht="10.199999999999999">
      <c r="B957" s="87"/>
      <c r="C957" s="87"/>
      <c r="D957" s="89"/>
      <c r="R957" s="89"/>
      <c r="S957" s="89"/>
      <c r="T957" s="89"/>
    </row>
    <row r="958" spans="2:20" s="86" customFormat="1" ht="10.199999999999999">
      <c r="B958" s="87"/>
      <c r="C958" s="87"/>
      <c r="D958" s="89"/>
      <c r="R958" s="89"/>
      <c r="S958" s="89"/>
      <c r="T958" s="89"/>
    </row>
    <row r="959" spans="2:20" s="86" customFormat="1" ht="10.199999999999999">
      <c r="B959" s="87"/>
      <c r="C959" s="87"/>
      <c r="D959" s="89"/>
      <c r="R959" s="89"/>
      <c r="S959" s="89"/>
      <c r="T959" s="89"/>
    </row>
    <row r="960" spans="2:20" s="86" customFormat="1" ht="10.199999999999999">
      <c r="B960" s="87"/>
      <c r="C960" s="87"/>
      <c r="D960" s="89"/>
      <c r="R960" s="89"/>
      <c r="S960" s="89"/>
      <c r="T960" s="89"/>
    </row>
    <row r="961" spans="2:20" s="86" customFormat="1" ht="10.199999999999999">
      <c r="B961" s="87"/>
      <c r="C961" s="87"/>
      <c r="D961" s="89"/>
      <c r="R961" s="89"/>
      <c r="S961" s="89"/>
      <c r="T961" s="89"/>
    </row>
    <row r="962" spans="2:20" s="86" customFormat="1" ht="10.199999999999999">
      <c r="B962" s="87"/>
      <c r="C962" s="87"/>
      <c r="D962" s="89"/>
      <c r="R962" s="89"/>
      <c r="S962" s="89"/>
      <c r="T962" s="89"/>
    </row>
    <row r="963" spans="2:20" s="86" customFormat="1" ht="10.199999999999999">
      <c r="B963" s="87"/>
      <c r="C963" s="87"/>
      <c r="D963" s="89"/>
      <c r="R963" s="89"/>
      <c r="S963" s="89"/>
      <c r="T963" s="89"/>
    </row>
    <row r="964" spans="2:20" s="86" customFormat="1" ht="10.199999999999999">
      <c r="B964" s="87"/>
      <c r="C964" s="87"/>
      <c r="D964" s="89"/>
      <c r="R964" s="89"/>
      <c r="S964" s="89"/>
      <c r="T964" s="89"/>
    </row>
    <row r="965" spans="2:20" s="86" customFormat="1" ht="10.199999999999999">
      <c r="B965" s="87"/>
      <c r="C965" s="87"/>
      <c r="D965" s="89"/>
      <c r="R965" s="89"/>
      <c r="S965" s="89"/>
      <c r="T965" s="89"/>
    </row>
    <row r="966" spans="2:20" s="86" customFormat="1" ht="10.199999999999999">
      <c r="B966" s="87"/>
      <c r="C966" s="87"/>
      <c r="D966" s="89"/>
      <c r="R966" s="89"/>
      <c r="S966" s="89"/>
      <c r="T966" s="89"/>
    </row>
    <row r="967" spans="2:20" s="86" customFormat="1" ht="10.199999999999999">
      <c r="B967" s="87"/>
      <c r="C967" s="87"/>
      <c r="D967" s="89"/>
      <c r="R967" s="89"/>
      <c r="S967" s="89"/>
      <c r="T967" s="89"/>
    </row>
    <row r="968" spans="2:20" s="86" customFormat="1" ht="10.199999999999999">
      <c r="B968" s="87"/>
      <c r="C968" s="87"/>
      <c r="D968" s="89"/>
      <c r="R968" s="89"/>
      <c r="S968" s="89"/>
      <c r="T968" s="89"/>
    </row>
    <row r="969" spans="2:20" s="86" customFormat="1" ht="10.199999999999999">
      <c r="B969" s="87"/>
      <c r="C969" s="87"/>
      <c r="D969" s="89"/>
      <c r="R969" s="89"/>
      <c r="S969" s="89"/>
      <c r="T969" s="89"/>
    </row>
    <row r="970" spans="2:20" s="86" customFormat="1" ht="10.199999999999999">
      <c r="B970" s="87"/>
      <c r="C970" s="87"/>
      <c r="D970" s="89"/>
      <c r="R970" s="89"/>
      <c r="S970" s="89"/>
      <c r="T970" s="89"/>
    </row>
    <row r="971" spans="2:20" s="86" customFormat="1" ht="10.199999999999999">
      <c r="B971" s="87"/>
      <c r="C971" s="87"/>
      <c r="D971" s="89"/>
      <c r="R971" s="89"/>
      <c r="S971" s="89"/>
      <c r="T971" s="89"/>
    </row>
    <row r="972" spans="2:20" s="86" customFormat="1" ht="10.199999999999999">
      <c r="B972" s="87"/>
      <c r="C972" s="87"/>
      <c r="D972" s="89"/>
      <c r="R972" s="89"/>
      <c r="S972" s="89"/>
      <c r="T972" s="89"/>
    </row>
    <row r="973" spans="2:20" s="86" customFormat="1" ht="10.199999999999999">
      <c r="B973" s="87"/>
      <c r="C973" s="87"/>
      <c r="D973" s="89"/>
      <c r="R973" s="89"/>
      <c r="S973" s="89"/>
      <c r="T973" s="89"/>
    </row>
    <row r="974" spans="2:20" s="86" customFormat="1" ht="10.199999999999999">
      <c r="B974" s="87"/>
      <c r="C974" s="87"/>
      <c r="D974" s="89"/>
      <c r="R974" s="89"/>
      <c r="S974" s="89"/>
      <c r="T974" s="89"/>
    </row>
    <row r="975" spans="2:20" s="86" customFormat="1" ht="10.199999999999999">
      <c r="B975" s="87"/>
      <c r="C975" s="87"/>
      <c r="D975" s="89"/>
      <c r="R975" s="89"/>
      <c r="S975" s="89"/>
      <c r="T975" s="89"/>
    </row>
    <row r="976" spans="2:20" s="86" customFormat="1" ht="10.199999999999999">
      <c r="B976" s="87"/>
      <c r="C976" s="87"/>
      <c r="D976" s="89"/>
      <c r="R976" s="89"/>
      <c r="S976" s="89"/>
      <c r="T976" s="89"/>
    </row>
    <row r="977" spans="2:20" s="86" customFormat="1" ht="10.199999999999999">
      <c r="B977" s="87"/>
      <c r="C977" s="87"/>
      <c r="D977" s="89"/>
      <c r="R977" s="89"/>
      <c r="S977" s="89"/>
      <c r="T977" s="89"/>
    </row>
    <row r="978" spans="2:20" s="86" customFormat="1" ht="10.199999999999999">
      <c r="B978" s="87"/>
      <c r="C978" s="87"/>
      <c r="D978" s="89"/>
      <c r="R978" s="89"/>
      <c r="S978" s="89"/>
      <c r="T978" s="89"/>
    </row>
    <row r="979" spans="2:20" s="86" customFormat="1" ht="10.199999999999999">
      <c r="B979" s="87"/>
      <c r="C979" s="87"/>
      <c r="D979" s="89"/>
      <c r="R979" s="89"/>
      <c r="S979" s="89"/>
      <c r="T979" s="89"/>
    </row>
    <row r="980" spans="2:20" s="86" customFormat="1" ht="10.199999999999999">
      <c r="B980" s="87"/>
      <c r="C980" s="87"/>
      <c r="D980" s="89"/>
      <c r="R980" s="89"/>
      <c r="S980" s="89"/>
      <c r="T980" s="89"/>
    </row>
    <row r="981" spans="2:20" s="86" customFormat="1" ht="10.199999999999999">
      <c r="B981" s="87"/>
      <c r="C981" s="87"/>
      <c r="D981" s="89"/>
      <c r="R981" s="89"/>
      <c r="S981" s="89"/>
      <c r="T981" s="89"/>
    </row>
    <row r="982" spans="2:20" s="86" customFormat="1" ht="10.199999999999999">
      <c r="B982" s="87"/>
      <c r="C982" s="87"/>
      <c r="D982" s="89"/>
      <c r="R982" s="89"/>
      <c r="S982" s="89"/>
      <c r="T982" s="89"/>
    </row>
    <row r="983" spans="2:20" s="86" customFormat="1" ht="10.199999999999999">
      <c r="B983" s="87"/>
      <c r="C983" s="87"/>
      <c r="D983" s="89"/>
      <c r="R983" s="89"/>
      <c r="S983" s="89"/>
      <c r="T983" s="89"/>
    </row>
    <row r="984" spans="2:20" s="86" customFormat="1" ht="10.199999999999999">
      <c r="B984" s="87"/>
      <c r="C984" s="87"/>
      <c r="D984" s="89"/>
      <c r="R984" s="89"/>
      <c r="S984" s="89"/>
      <c r="T984" s="89"/>
    </row>
    <row r="985" spans="2:20" s="86" customFormat="1" ht="10.199999999999999">
      <c r="B985" s="87"/>
      <c r="C985" s="87"/>
      <c r="D985" s="89"/>
      <c r="R985" s="89"/>
      <c r="S985" s="89"/>
      <c r="T985" s="89"/>
    </row>
    <row r="986" spans="2:20" s="86" customFormat="1" ht="10.199999999999999">
      <c r="B986" s="87"/>
      <c r="C986" s="87"/>
      <c r="D986" s="89"/>
      <c r="R986" s="89"/>
      <c r="S986" s="89"/>
      <c r="T986" s="89"/>
    </row>
    <row r="987" spans="2:20" s="86" customFormat="1" ht="10.199999999999999">
      <c r="B987" s="87"/>
      <c r="C987" s="87"/>
      <c r="D987" s="89"/>
      <c r="R987" s="89"/>
      <c r="S987" s="89"/>
      <c r="T987" s="89"/>
    </row>
    <row r="988" spans="2:20" s="86" customFormat="1" ht="10.199999999999999">
      <c r="B988" s="87"/>
      <c r="C988" s="87"/>
      <c r="D988" s="89"/>
      <c r="R988" s="89"/>
      <c r="S988" s="89"/>
      <c r="T988" s="89"/>
    </row>
    <row r="989" spans="2:20" s="86" customFormat="1" ht="10.199999999999999">
      <c r="B989" s="87"/>
      <c r="C989" s="87"/>
      <c r="D989" s="89"/>
      <c r="R989" s="89"/>
      <c r="S989" s="89"/>
      <c r="T989" s="89"/>
    </row>
    <row r="990" spans="2:20" s="86" customFormat="1" ht="10.199999999999999">
      <c r="B990" s="87"/>
      <c r="C990" s="87"/>
      <c r="D990" s="89"/>
      <c r="R990" s="89"/>
      <c r="S990" s="89"/>
      <c r="T990" s="89"/>
    </row>
    <row r="991" spans="2:20" s="86" customFormat="1" ht="10.199999999999999">
      <c r="B991" s="87"/>
      <c r="C991" s="87"/>
      <c r="D991" s="89"/>
      <c r="R991" s="89"/>
      <c r="S991" s="89"/>
      <c r="T991" s="89"/>
    </row>
    <row r="992" spans="2:20" s="86" customFormat="1" ht="10.199999999999999">
      <c r="B992" s="87"/>
      <c r="C992" s="87"/>
      <c r="D992" s="89"/>
      <c r="R992" s="89"/>
      <c r="S992" s="89"/>
      <c r="T992" s="89"/>
    </row>
    <row r="993" spans="2:20" s="86" customFormat="1" ht="10.199999999999999">
      <c r="B993" s="87"/>
      <c r="C993" s="87"/>
      <c r="D993" s="89"/>
      <c r="R993" s="89"/>
      <c r="S993" s="89"/>
      <c r="T993" s="89"/>
    </row>
    <row r="994" spans="2:20" s="86" customFormat="1" ht="10.199999999999999">
      <c r="B994" s="87"/>
      <c r="C994" s="87"/>
      <c r="D994" s="89"/>
      <c r="R994" s="89"/>
      <c r="S994" s="89"/>
      <c r="T994" s="89"/>
    </row>
    <row r="995" spans="2:20" s="86" customFormat="1" ht="10.199999999999999">
      <c r="B995" s="87"/>
      <c r="C995" s="87"/>
      <c r="D995" s="89"/>
      <c r="R995" s="89"/>
      <c r="S995" s="89"/>
      <c r="T995" s="89"/>
    </row>
    <row r="996" spans="2:20" s="86" customFormat="1" ht="10.199999999999999">
      <c r="B996" s="87"/>
      <c r="C996" s="87"/>
      <c r="D996" s="89"/>
      <c r="R996" s="89"/>
      <c r="S996" s="89"/>
      <c r="T996" s="89"/>
    </row>
    <row r="997" spans="2:20" s="86" customFormat="1" ht="10.199999999999999">
      <c r="B997" s="87"/>
      <c r="C997" s="87"/>
      <c r="D997" s="89"/>
      <c r="R997" s="89"/>
      <c r="S997" s="89"/>
      <c r="T997" s="89"/>
    </row>
    <row r="998" spans="2:20" s="86" customFormat="1" ht="10.199999999999999">
      <c r="B998" s="87"/>
      <c r="C998" s="87"/>
      <c r="D998" s="89"/>
      <c r="R998" s="89"/>
      <c r="S998" s="89"/>
      <c r="T998" s="89"/>
    </row>
    <row r="999" spans="2:20" s="86" customFormat="1" ht="10.199999999999999">
      <c r="B999" s="87"/>
      <c r="C999" s="87"/>
      <c r="D999" s="89"/>
      <c r="R999" s="89"/>
      <c r="S999" s="89"/>
      <c r="T999" s="89"/>
    </row>
    <row r="1000" spans="2:20" s="86" customFormat="1" ht="10.199999999999999">
      <c r="B1000" s="87"/>
      <c r="C1000" s="87"/>
      <c r="D1000" s="89"/>
      <c r="R1000" s="89"/>
      <c r="S1000" s="89"/>
      <c r="T1000" s="89"/>
    </row>
    <row r="1001" spans="2:20" s="86" customFormat="1" ht="10.199999999999999">
      <c r="B1001" s="87"/>
      <c r="C1001" s="87"/>
      <c r="D1001" s="89"/>
      <c r="R1001" s="89"/>
      <c r="S1001" s="89"/>
      <c r="T1001" s="89"/>
    </row>
    <row r="1002" spans="2:20" s="86" customFormat="1" ht="10.199999999999999">
      <c r="B1002" s="87"/>
      <c r="C1002" s="87"/>
      <c r="D1002" s="89"/>
      <c r="R1002" s="89"/>
      <c r="S1002" s="89"/>
      <c r="T1002" s="89"/>
    </row>
    <row r="1003" spans="2:20" s="86" customFormat="1" ht="10.199999999999999">
      <c r="B1003" s="87"/>
      <c r="C1003" s="87"/>
      <c r="D1003" s="89"/>
      <c r="R1003" s="89"/>
      <c r="S1003" s="89"/>
      <c r="T1003" s="89"/>
    </row>
    <row r="1004" spans="2:20" s="86" customFormat="1" ht="10.199999999999999">
      <c r="B1004" s="87"/>
      <c r="C1004" s="87"/>
      <c r="D1004" s="89"/>
      <c r="R1004" s="89"/>
      <c r="S1004" s="89"/>
      <c r="T1004" s="89"/>
    </row>
    <row r="1005" spans="2:20" s="86" customFormat="1" ht="10.199999999999999">
      <c r="B1005" s="87"/>
      <c r="C1005" s="87"/>
      <c r="D1005" s="89"/>
      <c r="R1005" s="89"/>
      <c r="S1005" s="89"/>
      <c r="T1005" s="89"/>
    </row>
    <row r="1006" spans="2:20" s="86" customFormat="1" ht="10.199999999999999">
      <c r="B1006" s="87"/>
      <c r="C1006" s="87"/>
      <c r="D1006" s="89"/>
      <c r="R1006" s="89"/>
      <c r="S1006" s="89"/>
      <c r="T1006" s="89"/>
    </row>
    <row r="1007" spans="2:20" s="86" customFormat="1" ht="10.199999999999999">
      <c r="B1007" s="87"/>
      <c r="C1007" s="87"/>
      <c r="D1007" s="89"/>
      <c r="R1007" s="89"/>
      <c r="S1007" s="89"/>
      <c r="T1007" s="89"/>
    </row>
    <row r="1008" spans="2:20" s="86" customFormat="1" ht="10.199999999999999">
      <c r="B1008" s="87"/>
      <c r="C1008" s="87"/>
      <c r="D1008" s="89"/>
      <c r="R1008" s="89"/>
      <c r="S1008" s="89"/>
      <c r="T1008" s="89"/>
    </row>
    <row r="1009" spans="2:20" s="86" customFormat="1" ht="10.199999999999999">
      <c r="B1009" s="87"/>
      <c r="C1009" s="87"/>
      <c r="D1009" s="89"/>
      <c r="R1009" s="89"/>
      <c r="S1009" s="89"/>
      <c r="T1009" s="89"/>
    </row>
    <row r="1010" spans="2:20" s="86" customFormat="1" ht="10.199999999999999">
      <c r="B1010" s="87"/>
      <c r="C1010" s="87"/>
      <c r="D1010" s="89"/>
      <c r="R1010" s="89"/>
      <c r="S1010" s="89"/>
      <c r="T1010" s="89"/>
    </row>
    <row r="1011" spans="2:20" s="86" customFormat="1" ht="10.199999999999999">
      <c r="B1011" s="87"/>
      <c r="C1011" s="87"/>
      <c r="D1011" s="89"/>
      <c r="R1011" s="89"/>
      <c r="S1011" s="89"/>
      <c r="T1011" s="89"/>
    </row>
    <row r="1012" spans="2:20" s="86" customFormat="1" ht="10.199999999999999">
      <c r="B1012" s="87"/>
      <c r="C1012" s="87"/>
      <c r="D1012" s="89"/>
      <c r="R1012" s="89"/>
      <c r="S1012" s="89"/>
      <c r="T1012" s="89"/>
    </row>
    <row r="1013" spans="2:20" s="86" customFormat="1" ht="10.199999999999999">
      <c r="B1013" s="87"/>
      <c r="C1013" s="87"/>
      <c r="D1013" s="89"/>
      <c r="R1013" s="89"/>
      <c r="S1013" s="89"/>
      <c r="T1013" s="89"/>
    </row>
    <row r="1014" spans="2:20" s="86" customFormat="1" ht="10.199999999999999">
      <c r="B1014" s="87"/>
      <c r="C1014" s="87"/>
      <c r="D1014" s="89"/>
      <c r="R1014" s="89"/>
      <c r="S1014" s="89"/>
      <c r="T1014" s="89"/>
    </row>
    <row r="1015" spans="2:20" s="86" customFormat="1" ht="10.199999999999999">
      <c r="B1015" s="87"/>
      <c r="C1015" s="87"/>
      <c r="D1015" s="89"/>
      <c r="R1015" s="89"/>
      <c r="S1015" s="89"/>
      <c r="T1015" s="89"/>
    </row>
    <row r="1016" spans="2:20" s="86" customFormat="1" ht="10.199999999999999">
      <c r="B1016" s="87"/>
      <c r="C1016" s="87"/>
      <c r="D1016" s="89"/>
      <c r="R1016" s="89"/>
      <c r="S1016" s="89"/>
      <c r="T1016" s="89"/>
    </row>
    <row r="1017" spans="2:20" s="86" customFormat="1" ht="10.199999999999999">
      <c r="B1017" s="87"/>
      <c r="C1017" s="87"/>
      <c r="D1017" s="89"/>
      <c r="R1017" s="89"/>
      <c r="S1017" s="89"/>
      <c r="T1017" s="89"/>
    </row>
    <row r="1018" spans="2:20" s="86" customFormat="1" ht="10.199999999999999">
      <c r="B1018" s="87"/>
      <c r="C1018" s="87"/>
      <c r="D1018" s="89"/>
      <c r="R1018" s="89"/>
      <c r="S1018" s="89"/>
      <c r="T1018" s="89"/>
    </row>
    <row r="1019" spans="2:20" s="86" customFormat="1" ht="10.199999999999999">
      <c r="B1019" s="87"/>
      <c r="C1019" s="87"/>
      <c r="D1019" s="89"/>
      <c r="R1019" s="89"/>
      <c r="S1019" s="89"/>
      <c r="T1019" s="89"/>
    </row>
    <row r="1020" spans="2:20" s="86" customFormat="1" ht="10.199999999999999">
      <c r="B1020" s="87"/>
      <c r="C1020" s="87"/>
      <c r="D1020" s="89"/>
      <c r="R1020" s="89"/>
      <c r="S1020" s="89"/>
      <c r="T1020" s="89"/>
    </row>
    <row r="1021" spans="2:20" s="86" customFormat="1" ht="10.199999999999999">
      <c r="B1021" s="87"/>
      <c r="C1021" s="87"/>
      <c r="D1021" s="89"/>
      <c r="R1021" s="89"/>
      <c r="S1021" s="89"/>
      <c r="T1021" s="89"/>
    </row>
    <row r="1022" spans="2:20" s="86" customFormat="1" ht="10.199999999999999">
      <c r="B1022" s="87"/>
      <c r="C1022" s="87"/>
      <c r="D1022" s="89"/>
      <c r="R1022" s="89"/>
      <c r="S1022" s="89"/>
      <c r="T1022" s="89"/>
    </row>
    <row r="1023" spans="2:20" s="86" customFormat="1" ht="10.199999999999999">
      <c r="B1023" s="87"/>
      <c r="C1023" s="87"/>
      <c r="D1023" s="89"/>
      <c r="R1023" s="89"/>
      <c r="S1023" s="89"/>
      <c r="T1023" s="89"/>
    </row>
    <row r="1024" spans="2:20" s="86" customFormat="1" ht="10.199999999999999">
      <c r="B1024" s="87"/>
      <c r="C1024" s="87"/>
      <c r="D1024" s="89"/>
      <c r="R1024" s="89"/>
      <c r="S1024" s="89"/>
      <c r="T1024" s="89"/>
    </row>
    <row r="1025" spans="2:20" s="86" customFormat="1" ht="10.199999999999999">
      <c r="B1025" s="87"/>
      <c r="C1025" s="87"/>
      <c r="D1025" s="89"/>
      <c r="R1025" s="89"/>
      <c r="S1025" s="89"/>
      <c r="T1025" s="89"/>
    </row>
    <row r="1026" spans="2:20" s="86" customFormat="1" ht="10.199999999999999">
      <c r="B1026" s="87"/>
      <c r="C1026" s="87"/>
      <c r="D1026" s="89"/>
      <c r="R1026" s="89"/>
      <c r="S1026" s="89"/>
      <c r="T1026" s="89"/>
    </row>
    <row r="1027" spans="2:20" s="86" customFormat="1" ht="10.199999999999999">
      <c r="B1027" s="87"/>
      <c r="C1027" s="87"/>
      <c r="D1027" s="89"/>
      <c r="R1027" s="89"/>
      <c r="S1027" s="89"/>
      <c r="T1027" s="89"/>
    </row>
    <row r="1028" spans="2:20" s="86" customFormat="1" ht="10.199999999999999">
      <c r="B1028" s="87"/>
      <c r="C1028" s="87"/>
      <c r="D1028" s="89"/>
      <c r="R1028" s="89"/>
      <c r="S1028" s="89"/>
      <c r="T1028" s="89"/>
    </row>
    <row r="1029" spans="2:20" s="86" customFormat="1" ht="10.199999999999999">
      <c r="B1029" s="87"/>
      <c r="C1029" s="87"/>
      <c r="D1029" s="89"/>
      <c r="R1029" s="89"/>
      <c r="S1029" s="89"/>
      <c r="T1029" s="89"/>
    </row>
    <row r="1030" spans="2:20" s="86" customFormat="1" ht="10.199999999999999">
      <c r="B1030" s="87"/>
      <c r="C1030" s="87"/>
      <c r="D1030" s="89"/>
      <c r="R1030" s="89"/>
      <c r="S1030" s="89"/>
      <c r="T1030" s="89"/>
    </row>
    <row r="1031" spans="2:20" s="86" customFormat="1" ht="10.199999999999999">
      <c r="B1031" s="87"/>
      <c r="C1031" s="87"/>
      <c r="D1031" s="89"/>
      <c r="R1031" s="89"/>
      <c r="S1031" s="89"/>
      <c r="T1031" s="89"/>
    </row>
    <row r="1032" spans="2:20" s="86" customFormat="1" ht="10.199999999999999">
      <c r="B1032" s="87"/>
      <c r="C1032" s="87"/>
      <c r="D1032" s="89"/>
      <c r="R1032" s="89"/>
      <c r="S1032" s="89"/>
      <c r="T1032" s="89"/>
    </row>
    <row r="1033" spans="2:20" s="86" customFormat="1" ht="10.199999999999999">
      <c r="B1033" s="87"/>
      <c r="C1033" s="87"/>
      <c r="D1033" s="89"/>
      <c r="R1033" s="89"/>
      <c r="S1033" s="89"/>
      <c r="T1033" s="89"/>
    </row>
    <row r="1034" spans="2:20" s="86" customFormat="1" ht="10.199999999999999">
      <c r="B1034" s="87"/>
      <c r="C1034" s="87"/>
      <c r="D1034" s="89"/>
      <c r="R1034" s="89"/>
      <c r="S1034" s="89"/>
      <c r="T1034" s="89"/>
    </row>
    <row r="1035" spans="2:20" s="86" customFormat="1" ht="10.199999999999999">
      <c r="B1035" s="87"/>
      <c r="C1035" s="87"/>
      <c r="D1035" s="89"/>
      <c r="R1035" s="89"/>
      <c r="S1035" s="89"/>
      <c r="T1035" s="89"/>
    </row>
    <row r="1036" spans="2:20" s="86" customFormat="1" ht="10.199999999999999">
      <c r="B1036" s="87"/>
      <c r="C1036" s="87"/>
      <c r="D1036" s="89"/>
      <c r="R1036" s="89"/>
      <c r="S1036" s="89"/>
      <c r="T1036" s="89"/>
    </row>
    <row r="1037" spans="2:20" s="86" customFormat="1" ht="10.199999999999999">
      <c r="B1037" s="87"/>
      <c r="C1037" s="87"/>
      <c r="D1037" s="89"/>
      <c r="R1037" s="89"/>
      <c r="S1037" s="89"/>
      <c r="T1037" s="89"/>
    </row>
    <row r="1038" spans="2:20" s="86" customFormat="1" ht="10.199999999999999">
      <c r="B1038" s="87"/>
      <c r="C1038" s="87"/>
      <c r="D1038" s="89"/>
      <c r="R1038" s="89"/>
      <c r="S1038" s="89"/>
      <c r="T1038" s="89"/>
    </row>
    <row r="1039" spans="2:20" s="86" customFormat="1" ht="10.199999999999999">
      <c r="B1039" s="87"/>
      <c r="C1039" s="87"/>
      <c r="D1039" s="89"/>
      <c r="R1039" s="89"/>
      <c r="S1039" s="89"/>
      <c r="T1039" s="89"/>
    </row>
    <row r="1040" spans="2:20" s="86" customFormat="1" ht="10.199999999999999">
      <c r="B1040" s="87"/>
      <c r="C1040" s="87"/>
      <c r="D1040" s="89"/>
      <c r="R1040" s="89"/>
      <c r="S1040" s="89"/>
      <c r="T1040" s="89"/>
    </row>
    <row r="1041" spans="2:20" s="86" customFormat="1" ht="10.199999999999999">
      <c r="B1041" s="87"/>
      <c r="C1041" s="87"/>
      <c r="D1041" s="89"/>
      <c r="R1041" s="89"/>
      <c r="S1041" s="89"/>
      <c r="T1041" s="89"/>
    </row>
    <row r="1042" spans="2:20" s="86" customFormat="1" ht="10.199999999999999">
      <c r="B1042" s="87"/>
      <c r="C1042" s="87"/>
      <c r="D1042" s="89"/>
      <c r="R1042" s="89"/>
      <c r="S1042" s="89"/>
      <c r="T1042" s="89"/>
    </row>
    <row r="1043" spans="2:20" s="86" customFormat="1" ht="10.199999999999999">
      <c r="B1043" s="87"/>
      <c r="C1043" s="87"/>
      <c r="D1043" s="89"/>
      <c r="R1043" s="89"/>
      <c r="S1043" s="89"/>
      <c r="T1043" s="89"/>
    </row>
    <row r="1044" spans="2:20" s="86" customFormat="1" ht="10.199999999999999">
      <c r="B1044" s="87"/>
      <c r="C1044" s="87"/>
      <c r="D1044" s="89"/>
      <c r="R1044" s="89"/>
      <c r="S1044" s="89"/>
      <c r="T1044" s="89"/>
    </row>
    <row r="1045" spans="2:20" s="86" customFormat="1" ht="10.199999999999999">
      <c r="B1045" s="87"/>
      <c r="C1045" s="87"/>
      <c r="D1045" s="89"/>
      <c r="R1045" s="89"/>
      <c r="S1045" s="89"/>
      <c r="T1045" s="89"/>
    </row>
    <row r="1046" spans="2:20" s="86" customFormat="1" ht="10.199999999999999">
      <c r="B1046" s="87"/>
      <c r="C1046" s="87"/>
      <c r="D1046" s="89"/>
      <c r="R1046" s="89"/>
      <c r="S1046" s="89"/>
      <c r="T1046" s="89"/>
    </row>
    <row r="1047" spans="2:20" s="86" customFormat="1" ht="10.199999999999999">
      <c r="B1047" s="87"/>
      <c r="C1047" s="87"/>
      <c r="D1047" s="89"/>
      <c r="R1047" s="89"/>
      <c r="S1047" s="89"/>
      <c r="T1047" s="89"/>
    </row>
    <row r="1048" spans="2:20" s="86" customFormat="1" ht="10.199999999999999">
      <c r="B1048" s="87"/>
      <c r="C1048" s="87"/>
      <c r="D1048" s="89"/>
      <c r="R1048" s="89"/>
      <c r="S1048" s="89"/>
      <c r="T1048" s="89"/>
    </row>
    <row r="1049" spans="2:20" s="86" customFormat="1" ht="10.199999999999999">
      <c r="B1049" s="87"/>
      <c r="C1049" s="87"/>
      <c r="D1049" s="89"/>
      <c r="R1049" s="89"/>
      <c r="S1049" s="89"/>
      <c r="T1049" s="89"/>
    </row>
    <row r="1050" spans="2:20" s="86" customFormat="1" ht="10.199999999999999">
      <c r="B1050" s="87"/>
      <c r="C1050" s="87"/>
      <c r="D1050" s="89"/>
      <c r="R1050" s="89"/>
      <c r="S1050" s="89"/>
      <c r="T1050" s="89"/>
    </row>
    <row r="1051" spans="2:20" s="86" customFormat="1" ht="10.199999999999999">
      <c r="B1051" s="87"/>
      <c r="C1051" s="87"/>
      <c r="D1051" s="89"/>
      <c r="R1051" s="89"/>
      <c r="S1051" s="89"/>
      <c r="T1051" s="89"/>
    </row>
    <row r="1052" spans="2:20" s="86" customFormat="1" ht="10.199999999999999">
      <c r="B1052" s="87"/>
      <c r="C1052" s="87"/>
      <c r="D1052" s="89"/>
      <c r="R1052" s="89"/>
      <c r="S1052" s="89"/>
      <c r="T1052" s="89"/>
    </row>
    <row r="1053" spans="2:20" s="86" customFormat="1" ht="10.199999999999999">
      <c r="B1053" s="87"/>
      <c r="C1053" s="87"/>
      <c r="D1053" s="89"/>
      <c r="R1053" s="89"/>
      <c r="S1053" s="89"/>
      <c r="T1053" s="89"/>
    </row>
    <row r="1054" spans="2:20" s="86" customFormat="1" ht="10.199999999999999">
      <c r="B1054" s="87"/>
      <c r="C1054" s="87"/>
      <c r="D1054" s="89"/>
      <c r="R1054" s="89"/>
      <c r="S1054" s="89"/>
      <c r="T1054" s="89"/>
    </row>
    <row r="1055" spans="2:20" s="86" customFormat="1" ht="10.199999999999999">
      <c r="B1055" s="87"/>
      <c r="C1055" s="87"/>
      <c r="D1055" s="89"/>
      <c r="R1055" s="89"/>
      <c r="S1055" s="89"/>
      <c r="T1055" s="89"/>
    </row>
    <row r="1056" spans="2:20" s="86" customFormat="1" ht="10.199999999999999">
      <c r="B1056" s="87"/>
      <c r="C1056" s="87"/>
      <c r="D1056" s="89"/>
      <c r="R1056" s="89"/>
      <c r="S1056" s="89"/>
      <c r="T1056" s="89"/>
    </row>
    <row r="1057" spans="2:20" s="86" customFormat="1" ht="10.199999999999999">
      <c r="B1057" s="87"/>
      <c r="C1057" s="87"/>
      <c r="D1057" s="89"/>
      <c r="R1057" s="89"/>
      <c r="S1057" s="89"/>
      <c r="T1057" s="89"/>
    </row>
    <row r="1058" spans="2:20" s="86" customFormat="1" ht="10.199999999999999">
      <c r="B1058" s="87"/>
      <c r="C1058" s="87"/>
      <c r="D1058" s="89"/>
      <c r="R1058" s="89"/>
      <c r="S1058" s="89"/>
      <c r="T1058" s="89"/>
    </row>
    <row r="1059" spans="2:20" s="86" customFormat="1" ht="10.199999999999999">
      <c r="B1059" s="87"/>
      <c r="C1059" s="87"/>
      <c r="D1059" s="89"/>
      <c r="R1059" s="89"/>
      <c r="S1059" s="89"/>
      <c r="T1059" s="89"/>
    </row>
    <row r="1060" spans="2:20" s="86" customFormat="1" ht="10.199999999999999">
      <c r="B1060" s="87"/>
      <c r="C1060" s="87"/>
      <c r="D1060" s="89"/>
      <c r="R1060" s="89"/>
      <c r="S1060" s="89"/>
      <c r="T1060" s="89"/>
    </row>
    <row r="1061" spans="2:20" s="86" customFormat="1" ht="10.199999999999999">
      <c r="B1061" s="87"/>
      <c r="C1061" s="87"/>
      <c r="D1061" s="89"/>
      <c r="R1061" s="89"/>
      <c r="S1061" s="89"/>
      <c r="T1061" s="89"/>
    </row>
    <row r="1062" spans="2:20" s="86" customFormat="1" ht="10.199999999999999">
      <c r="B1062" s="87"/>
      <c r="C1062" s="87"/>
      <c r="D1062" s="89"/>
      <c r="R1062" s="89"/>
      <c r="S1062" s="89"/>
      <c r="T1062" s="89"/>
    </row>
    <row r="1063" spans="2:20" s="86" customFormat="1" ht="10.199999999999999">
      <c r="B1063" s="87"/>
      <c r="C1063" s="87"/>
      <c r="D1063" s="89"/>
      <c r="R1063" s="89"/>
      <c r="S1063" s="89"/>
      <c r="T1063" s="89"/>
    </row>
    <row r="1064" spans="2:20" s="86" customFormat="1" ht="10.199999999999999">
      <c r="B1064" s="87"/>
      <c r="C1064" s="87"/>
      <c r="D1064" s="89"/>
      <c r="R1064" s="89"/>
      <c r="S1064" s="89"/>
      <c r="T1064" s="89"/>
    </row>
    <row r="1065" spans="2:20" s="86" customFormat="1" ht="10.199999999999999">
      <c r="B1065" s="87"/>
      <c r="C1065" s="87"/>
      <c r="D1065" s="89"/>
      <c r="R1065" s="89"/>
      <c r="S1065" s="89"/>
      <c r="T1065" s="89"/>
    </row>
    <row r="1066" spans="2:20" s="86" customFormat="1" ht="10.199999999999999">
      <c r="B1066" s="87"/>
      <c r="C1066" s="87"/>
      <c r="D1066" s="89"/>
      <c r="R1066" s="89"/>
      <c r="S1066" s="89"/>
      <c r="T1066" s="89"/>
    </row>
    <row r="1067" spans="2:20" s="86" customFormat="1" ht="10.199999999999999">
      <c r="B1067" s="87"/>
      <c r="C1067" s="87"/>
      <c r="D1067" s="89"/>
      <c r="R1067" s="89"/>
      <c r="S1067" s="89"/>
      <c r="T1067" s="89"/>
    </row>
    <row r="1068" spans="2:20" s="86" customFormat="1" ht="10.199999999999999">
      <c r="B1068" s="87"/>
      <c r="C1068" s="87"/>
      <c r="D1068" s="89"/>
      <c r="R1068" s="89"/>
      <c r="S1068" s="89"/>
      <c r="T1068" s="89"/>
    </row>
    <row r="1069" spans="2:20" s="86" customFormat="1" ht="10.199999999999999">
      <c r="B1069" s="87"/>
      <c r="C1069" s="87"/>
      <c r="D1069" s="89"/>
      <c r="R1069" s="89"/>
      <c r="S1069" s="89"/>
      <c r="T1069" s="89"/>
    </row>
    <row r="1070" spans="2:20" s="86" customFormat="1" ht="10.199999999999999">
      <c r="B1070" s="87"/>
      <c r="C1070" s="87"/>
      <c r="D1070" s="89"/>
      <c r="R1070" s="89"/>
      <c r="S1070" s="89"/>
      <c r="T1070" s="89"/>
    </row>
    <row r="1071" spans="2:20" s="86" customFormat="1" ht="10.199999999999999">
      <c r="B1071" s="87"/>
      <c r="C1071" s="87"/>
      <c r="D1071" s="89"/>
      <c r="R1071" s="89"/>
      <c r="S1071" s="89"/>
      <c r="T1071" s="89"/>
    </row>
    <row r="1072" spans="2:20" s="86" customFormat="1" ht="10.199999999999999">
      <c r="B1072" s="87"/>
      <c r="C1072" s="87"/>
      <c r="D1072" s="89"/>
      <c r="R1072" s="89"/>
      <c r="S1072" s="89"/>
      <c r="T1072" s="89"/>
    </row>
    <row r="1073" spans="2:20" s="86" customFormat="1" ht="10.199999999999999">
      <c r="B1073" s="87"/>
      <c r="C1073" s="87"/>
      <c r="D1073" s="89"/>
      <c r="R1073" s="89"/>
      <c r="S1073" s="89"/>
      <c r="T1073" s="89"/>
    </row>
    <row r="1074" spans="2:20" s="86" customFormat="1" ht="10.199999999999999">
      <c r="B1074" s="87"/>
      <c r="C1074" s="87"/>
      <c r="D1074" s="89"/>
      <c r="R1074" s="89"/>
      <c r="S1074" s="89"/>
      <c r="T1074" s="89"/>
    </row>
    <row r="1075" spans="2:20" s="86" customFormat="1" ht="10.199999999999999">
      <c r="B1075" s="87"/>
      <c r="C1075" s="87"/>
      <c r="D1075" s="89"/>
      <c r="R1075" s="89"/>
      <c r="S1075" s="89"/>
      <c r="T1075" s="89"/>
    </row>
    <row r="1076" spans="2:20" s="86" customFormat="1" ht="10.199999999999999">
      <c r="B1076" s="87"/>
      <c r="C1076" s="87"/>
      <c r="D1076" s="89"/>
      <c r="R1076" s="89"/>
      <c r="S1076" s="89"/>
      <c r="T1076" s="89"/>
    </row>
    <row r="1077" spans="2:20" s="86" customFormat="1" ht="10.199999999999999">
      <c r="B1077" s="87"/>
      <c r="C1077" s="87"/>
      <c r="D1077" s="89"/>
      <c r="R1077" s="89"/>
      <c r="S1077" s="89"/>
      <c r="T1077" s="89"/>
    </row>
    <row r="1078" spans="2:20" s="86" customFormat="1" ht="10.199999999999999">
      <c r="B1078" s="87"/>
      <c r="C1078" s="87"/>
      <c r="D1078" s="89"/>
      <c r="R1078" s="89"/>
      <c r="S1078" s="89"/>
      <c r="T1078" s="89"/>
    </row>
    <row r="1079" spans="2:20" s="86" customFormat="1" ht="10.199999999999999">
      <c r="B1079" s="87"/>
      <c r="C1079" s="87"/>
      <c r="D1079" s="89"/>
      <c r="R1079" s="89"/>
      <c r="S1079" s="89"/>
      <c r="T1079" s="89"/>
    </row>
    <row r="1080" spans="2:20" s="86" customFormat="1" ht="10.199999999999999">
      <c r="B1080" s="87"/>
      <c r="C1080" s="87"/>
      <c r="D1080" s="89"/>
      <c r="R1080" s="89"/>
      <c r="S1080" s="89"/>
      <c r="T1080" s="89"/>
    </row>
    <row r="1081" spans="2:20" s="86" customFormat="1" ht="10.199999999999999">
      <c r="B1081" s="87"/>
      <c r="C1081" s="87"/>
      <c r="D1081" s="89"/>
      <c r="R1081" s="89"/>
      <c r="S1081" s="89"/>
      <c r="T1081" s="89"/>
    </row>
    <row r="1082" spans="2:20" s="86" customFormat="1" ht="10.199999999999999">
      <c r="B1082" s="87"/>
      <c r="C1082" s="87"/>
      <c r="D1082" s="89"/>
      <c r="R1082" s="89"/>
      <c r="S1082" s="89"/>
      <c r="T1082" s="89"/>
    </row>
    <row r="1083" spans="2:20" s="86" customFormat="1" ht="10.199999999999999">
      <c r="B1083" s="87"/>
      <c r="C1083" s="87"/>
      <c r="D1083" s="89"/>
      <c r="R1083" s="89"/>
      <c r="S1083" s="89"/>
      <c r="T1083" s="89"/>
    </row>
    <row r="1084" spans="2:20" s="86" customFormat="1" ht="10.199999999999999">
      <c r="B1084" s="87"/>
      <c r="C1084" s="87"/>
      <c r="D1084" s="89"/>
      <c r="R1084" s="89"/>
      <c r="S1084" s="89"/>
      <c r="T1084" s="89"/>
    </row>
    <row r="1085" spans="2:20" s="86" customFormat="1" ht="10.199999999999999">
      <c r="B1085" s="87"/>
      <c r="C1085" s="87"/>
      <c r="D1085" s="89"/>
      <c r="R1085" s="89"/>
      <c r="S1085" s="89"/>
      <c r="T1085" s="89"/>
    </row>
    <row r="1086" spans="2:20" s="86" customFormat="1" ht="10.199999999999999">
      <c r="B1086" s="87"/>
      <c r="C1086" s="87"/>
      <c r="D1086" s="89"/>
      <c r="R1086" s="89"/>
      <c r="S1086" s="89"/>
      <c r="T1086" s="89"/>
    </row>
    <row r="1087" spans="2:20" s="86" customFormat="1" ht="10.199999999999999">
      <c r="B1087" s="87"/>
      <c r="C1087" s="87"/>
      <c r="D1087" s="89"/>
      <c r="R1087" s="89"/>
      <c r="S1087" s="89"/>
      <c r="T1087" s="89"/>
    </row>
    <row r="1088" spans="2:20" s="86" customFormat="1" ht="10.199999999999999">
      <c r="B1088" s="87"/>
      <c r="C1088" s="87"/>
      <c r="D1088" s="89"/>
      <c r="R1088" s="89"/>
      <c r="S1088" s="89"/>
      <c r="T1088" s="89"/>
    </row>
    <row r="1089" spans="2:20" s="86" customFormat="1" ht="10.199999999999999">
      <c r="B1089" s="87"/>
      <c r="C1089" s="87"/>
      <c r="D1089" s="89"/>
      <c r="R1089" s="89"/>
      <c r="S1089" s="89"/>
      <c r="T1089" s="89"/>
    </row>
    <row r="1090" spans="2:20" s="86" customFormat="1" ht="10.199999999999999">
      <c r="B1090" s="87"/>
      <c r="C1090" s="87"/>
      <c r="D1090" s="89"/>
      <c r="R1090" s="89"/>
      <c r="S1090" s="89"/>
      <c r="T1090" s="89"/>
    </row>
    <row r="1091" spans="2:20" s="86" customFormat="1" ht="10.199999999999999">
      <c r="B1091" s="87"/>
      <c r="C1091" s="87"/>
      <c r="D1091" s="89"/>
      <c r="R1091" s="89"/>
      <c r="S1091" s="89"/>
      <c r="T1091" s="89"/>
    </row>
    <row r="1092" spans="2:20" s="86" customFormat="1" ht="10.199999999999999">
      <c r="B1092" s="87"/>
      <c r="C1092" s="87"/>
      <c r="D1092" s="89"/>
      <c r="R1092" s="89"/>
      <c r="S1092" s="89"/>
      <c r="T1092" s="89"/>
    </row>
    <row r="1093" spans="2:20" s="86" customFormat="1" ht="10.199999999999999">
      <c r="B1093" s="87"/>
      <c r="C1093" s="87"/>
      <c r="D1093" s="89"/>
      <c r="R1093" s="89"/>
      <c r="S1093" s="89"/>
      <c r="T1093" s="89"/>
    </row>
    <row r="1094" spans="2:20" s="86" customFormat="1" ht="10.199999999999999">
      <c r="B1094" s="87"/>
      <c r="C1094" s="87"/>
      <c r="D1094" s="89"/>
      <c r="R1094" s="89"/>
      <c r="S1094" s="89"/>
      <c r="T1094" s="89"/>
    </row>
    <row r="1095" spans="2:20" s="86" customFormat="1" ht="10.199999999999999">
      <c r="B1095" s="87"/>
      <c r="C1095" s="87"/>
      <c r="D1095" s="89"/>
      <c r="R1095" s="89"/>
      <c r="S1095" s="89"/>
      <c r="T1095" s="89"/>
    </row>
    <row r="1096" spans="2:20" s="86" customFormat="1" ht="10.199999999999999">
      <c r="B1096" s="87"/>
      <c r="C1096" s="87"/>
      <c r="D1096" s="89"/>
      <c r="R1096" s="89"/>
      <c r="S1096" s="89"/>
      <c r="T1096" s="89"/>
    </row>
    <row r="1097" spans="2:20" s="86" customFormat="1" ht="10.199999999999999">
      <c r="B1097" s="87"/>
      <c r="C1097" s="87"/>
      <c r="D1097" s="89"/>
      <c r="R1097" s="89"/>
      <c r="S1097" s="89"/>
      <c r="T1097" s="89"/>
    </row>
    <row r="1098" spans="2:20" s="86" customFormat="1" ht="10.199999999999999">
      <c r="B1098" s="87"/>
      <c r="C1098" s="87"/>
      <c r="D1098" s="89"/>
      <c r="R1098" s="89"/>
      <c r="S1098" s="89"/>
      <c r="T1098" s="89"/>
    </row>
    <row r="1099" spans="2:20" s="86" customFormat="1" ht="10.199999999999999">
      <c r="B1099" s="87"/>
      <c r="C1099" s="87"/>
      <c r="D1099" s="89"/>
      <c r="R1099" s="89"/>
      <c r="S1099" s="89"/>
      <c r="T1099" s="89"/>
    </row>
    <row r="1100" spans="2:20" s="86" customFormat="1" ht="10.199999999999999">
      <c r="B1100" s="87"/>
      <c r="C1100" s="87"/>
      <c r="D1100" s="89"/>
      <c r="R1100" s="89"/>
      <c r="S1100" s="89"/>
      <c r="T1100" s="89"/>
    </row>
    <row r="1101" spans="2:20" s="86" customFormat="1" ht="10.199999999999999">
      <c r="B1101" s="87"/>
      <c r="C1101" s="87"/>
      <c r="D1101" s="89"/>
      <c r="R1101" s="89"/>
      <c r="S1101" s="89"/>
      <c r="T1101" s="89"/>
    </row>
    <row r="1102" spans="2:20" s="86" customFormat="1" ht="10.199999999999999">
      <c r="B1102" s="87"/>
      <c r="C1102" s="87"/>
      <c r="D1102" s="89"/>
      <c r="R1102" s="89"/>
      <c r="S1102" s="89"/>
      <c r="T1102" s="89"/>
    </row>
    <row r="1103" spans="2:20" s="86" customFormat="1" ht="10.199999999999999">
      <c r="B1103" s="87"/>
      <c r="C1103" s="87"/>
      <c r="D1103" s="89"/>
      <c r="R1103" s="89"/>
      <c r="S1103" s="89"/>
      <c r="T1103" s="89"/>
    </row>
    <row r="1104" spans="2:20" s="86" customFormat="1" ht="10.199999999999999">
      <c r="B1104" s="87"/>
      <c r="C1104" s="87"/>
      <c r="D1104" s="89"/>
      <c r="R1104" s="89"/>
      <c r="S1104" s="89"/>
      <c r="T1104" s="89"/>
    </row>
    <row r="1105" spans="2:20" s="86" customFormat="1" ht="10.199999999999999">
      <c r="B1105" s="87"/>
      <c r="C1105" s="87"/>
      <c r="D1105" s="89"/>
      <c r="R1105" s="89"/>
      <c r="S1105" s="89"/>
      <c r="T1105" s="89"/>
    </row>
    <row r="1106" spans="2:20" s="86" customFormat="1" ht="10.199999999999999">
      <c r="B1106" s="87"/>
      <c r="C1106" s="87"/>
      <c r="D1106" s="89"/>
      <c r="R1106" s="89"/>
      <c r="S1106" s="89"/>
      <c r="T1106" s="89"/>
    </row>
    <row r="1107" spans="2:20" s="86" customFormat="1" ht="10.199999999999999">
      <c r="B1107" s="87"/>
      <c r="C1107" s="87"/>
      <c r="D1107" s="89"/>
      <c r="R1107" s="89"/>
      <c r="S1107" s="89"/>
      <c r="T1107" s="89"/>
    </row>
    <row r="1108" spans="2:20" s="86" customFormat="1" ht="10.199999999999999">
      <c r="B1108" s="87"/>
      <c r="C1108" s="87"/>
      <c r="D1108" s="89"/>
      <c r="R1108" s="89"/>
      <c r="S1108" s="89"/>
      <c r="T1108" s="89"/>
    </row>
    <row r="1109" spans="2:20" s="86" customFormat="1" ht="10.199999999999999">
      <c r="B1109" s="87"/>
      <c r="C1109" s="87"/>
      <c r="D1109" s="89"/>
      <c r="R1109" s="89"/>
      <c r="S1109" s="89"/>
      <c r="T1109" s="89"/>
    </row>
    <row r="1110" spans="2:20" s="86" customFormat="1" ht="10.199999999999999">
      <c r="B1110" s="87"/>
      <c r="C1110" s="87"/>
      <c r="D1110" s="89"/>
      <c r="R1110" s="89"/>
      <c r="S1110" s="89"/>
      <c r="T1110" s="89"/>
    </row>
    <row r="1111" spans="2:20" s="86" customFormat="1" ht="10.199999999999999">
      <c r="B1111" s="87"/>
      <c r="C1111" s="87"/>
      <c r="D1111" s="89"/>
      <c r="R1111" s="89"/>
      <c r="S1111" s="89"/>
      <c r="T1111" s="89"/>
    </row>
    <row r="1112" spans="2:20" s="86" customFormat="1" ht="10.199999999999999">
      <c r="B1112" s="87"/>
      <c r="C1112" s="87"/>
      <c r="D1112" s="89"/>
      <c r="R1112" s="89"/>
      <c r="S1112" s="89"/>
      <c r="T1112" s="89"/>
    </row>
    <row r="1113" spans="2:20" s="86" customFormat="1" ht="10.199999999999999">
      <c r="B1113" s="87"/>
      <c r="C1113" s="87"/>
      <c r="D1113" s="89"/>
      <c r="R1113" s="89"/>
      <c r="S1113" s="89"/>
      <c r="T1113" s="89"/>
    </row>
    <row r="1114" spans="2:20" s="86" customFormat="1" ht="10.199999999999999">
      <c r="B1114" s="87"/>
      <c r="C1114" s="87"/>
      <c r="D1114" s="89"/>
      <c r="R1114" s="89"/>
      <c r="S1114" s="89"/>
      <c r="T1114" s="89"/>
    </row>
    <row r="1115" spans="2:20" s="86" customFormat="1" ht="10.199999999999999">
      <c r="B1115" s="87"/>
      <c r="C1115" s="87"/>
      <c r="D1115" s="89"/>
      <c r="R1115" s="89"/>
      <c r="S1115" s="89"/>
      <c r="T1115" s="89"/>
    </row>
    <row r="1116" spans="2:20" s="86" customFormat="1" ht="10.199999999999999">
      <c r="B1116" s="87"/>
      <c r="C1116" s="87"/>
      <c r="D1116" s="89"/>
      <c r="R1116" s="89"/>
      <c r="S1116" s="89"/>
      <c r="T1116" s="89"/>
    </row>
    <row r="1117" spans="2:20" s="86" customFormat="1" ht="10.199999999999999">
      <c r="B1117" s="87"/>
      <c r="C1117" s="87"/>
      <c r="D1117" s="89"/>
      <c r="R1117" s="89"/>
      <c r="S1117" s="89"/>
      <c r="T1117" s="89"/>
    </row>
    <row r="1118" spans="2:20" s="86" customFormat="1" ht="10.199999999999999">
      <c r="B1118" s="87"/>
      <c r="C1118" s="87"/>
      <c r="D1118" s="89"/>
      <c r="R1118" s="89"/>
      <c r="S1118" s="89"/>
      <c r="T1118" s="89"/>
    </row>
    <row r="1119" spans="2:20" s="86" customFormat="1" ht="10.199999999999999">
      <c r="B1119" s="87"/>
      <c r="C1119" s="87"/>
      <c r="D1119" s="89"/>
      <c r="R1119" s="89"/>
      <c r="S1119" s="89"/>
      <c r="T1119" s="89"/>
    </row>
    <row r="1120" spans="2:20" s="86" customFormat="1" ht="10.199999999999999">
      <c r="B1120" s="87"/>
      <c r="C1120" s="87"/>
      <c r="D1120" s="89"/>
      <c r="R1120" s="89"/>
      <c r="S1120" s="89"/>
      <c r="T1120" s="89"/>
    </row>
    <row r="1121" spans="2:20" s="86" customFormat="1" ht="10.199999999999999">
      <c r="B1121" s="87"/>
      <c r="C1121" s="87"/>
      <c r="D1121" s="89"/>
      <c r="R1121" s="89"/>
      <c r="S1121" s="89"/>
      <c r="T1121" s="89"/>
    </row>
    <row r="1122" spans="2:20" s="86" customFormat="1" ht="10.199999999999999">
      <c r="B1122" s="87"/>
      <c r="C1122" s="87"/>
      <c r="D1122" s="89"/>
      <c r="R1122" s="89"/>
      <c r="S1122" s="89"/>
      <c r="T1122" s="89"/>
    </row>
    <row r="1123" spans="2:20" s="86" customFormat="1" ht="10.199999999999999">
      <c r="B1123" s="87"/>
      <c r="C1123" s="87"/>
      <c r="D1123" s="89"/>
      <c r="R1123" s="89"/>
      <c r="S1123" s="89"/>
      <c r="T1123" s="89"/>
    </row>
    <row r="1124" spans="2:20" s="86" customFormat="1" ht="10.199999999999999">
      <c r="B1124" s="87"/>
      <c r="C1124" s="87"/>
      <c r="D1124" s="89"/>
      <c r="R1124" s="89"/>
      <c r="S1124" s="89"/>
      <c r="T1124" s="89"/>
    </row>
    <row r="1125" spans="2:20" s="86" customFormat="1" ht="10.199999999999999">
      <c r="B1125" s="87"/>
      <c r="C1125" s="87"/>
      <c r="D1125" s="89"/>
      <c r="R1125" s="89"/>
      <c r="S1125" s="89"/>
      <c r="T1125" s="89"/>
    </row>
    <row r="1126" spans="2:20" s="86" customFormat="1" ht="10.199999999999999">
      <c r="B1126" s="87"/>
      <c r="C1126" s="87"/>
      <c r="D1126" s="89"/>
      <c r="R1126" s="89"/>
      <c r="S1126" s="89"/>
      <c r="T1126" s="89"/>
    </row>
    <row r="1127" spans="2:20" s="86" customFormat="1" ht="10.199999999999999">
      <c r="B1127" s="87"/>
      <c r="C1127" s="87"/>
      <c r="D1127" s="89"/>
      <c r="R1127" s="89"/>
      <c r="S1127" s="89"/>
      <c r="T1127" s="89"/>
    </row>
    <row r="1128" spans="2:20" s="86" customFormat="1" ht="10.199999999999999">
      <c r="B1128" s="87"/>
      <c r="C1128" s="87"/>
      <c r="D1128" s="89"/>
      <c r="R1128" s="89"/>
      <c r="S1128" s="89"/>
      <c r="T1128" s="89"/>
    </row>
    <row r="1129" spans="2:20" s="86" customFormat="1" ht="10.199999999999999">
      <c r="B1129" s="87"/>
      <c r="C1129" s="87"/>
      <c r="D1129" s="89"/>
      <c r="R1129" s="89"/>
      <c r="S1129" s="89"/>
      <c r="T1129" s="89"/>
    </row>
    <row r="1130" spans="2:20" s="86" customFormat="1" ht="10.199999999999999">
      <c r="B1130" s="87"/>
      <c r="C1130" s="87"/>
      <c r="D1130" s="89"/>
      <c r="R1130" s="89"/>
      <c r="S1130" s="89"/>
      <c r="T1130" s="89"/>
    </row>
    <row r="1131" spans="2:20" s="86" customFormat="1" ht="10.199999999999999">
      <c r="B1131" s="87"/>
      <c r="C1131" s="87"/>
      <c r="D1131" s="89"/>
      <c r="R1131" s="89"/>
      <c r="S1131" s="89"/>
      <c r="T1131" s="89"/>
    </row>
    <row r="1132" spans="2:20" s="86" customFormat="1" ht="10.199999999999999">
      <c r="B1132" s="87"/>
      <c r="C1132" s="87"/>
      <c r="D1132" s="89"/>
      <c r="R1132" s="89"/>
      <c r="S1132" s="89"/>
      <c r="T1132" s="89"/>
    </row>
    <row r="1133" spans="2:20" s="86" customFormat="1" ht="10.199999999999999">
      <c r="B1133" s="87"/>
      <c r="C1133" s="87"/>
      <c r="D1133" s="89"/>
      <c r="R1133" s="89"/>
      <c r="S1133" s="89"/>
      <c r="T1133" s="89"/>
    </row>
    <row r="1134" spans="2:20" s="86" customFormat="1" ht="10.199999999999999">
      <c r="B1134" s="87"/>
      <c r="C1134" s="87"/>
      <c r="D1134" s="89"/>
      <c r="R1134" s="89"/>
      <c r="S1134" s="89"/>
      <c r="T1134" s="89"/>
    </row>
    <row r="1135" spans="2:20" s="86" customFormat="1" ht="10.199999999999999">
      <c r="B1135" s="87"/>
      <c r="C1135" s="87"/>
      <c r="D1135" s="89"/>
      <c r="R1135" s="89"/>
      <c r="S1135" s="89"/>
      <c r="T1135" s="89"/>
    </row>
    <row r="1136" spans="2:20" s="86" customFormat="1" ht="10.199999999999999">
      <c r="B1136" s="87"/>
      <c r="C1136" s="87"/>
      <c r="D1136" s="89"/>
      <c r="R1136" s="89"/>
      <c r="S1136" s="89"/>
      <c r="T1136" s="89"/>
    </row>
    <row r="1137" spans="2:20" s="86" customFormat="1" ht="10.199999999999999">
      <c r="B1137" s="87"/>
      <c r="C1137" s="87"/>
      <c r="D1137" s="89"/>
      <c r="R1137" s="89"/>
      <c r="S1137" s="89"/>
      <c r="T1137" s="89"/>
    </row>
    <row r="1138" spans="2:20" s="86" customFormat="1" ht="10.199999999999999">
      <c r="B1138" s="87"/>
      <c r="C1138" s="87"/>
      <c r="D1138" s="89"/>
      <c r="R1138" s="89"/>
      <c r="S1138" s="89"/>
      <c r="T1138" s="89"/>
    </row>
    <row r="1139" spans="2:20" s="86" customFormat="1" ht="10.199999999999999">
      <c r="B1139" s="87"/>
      <c r="C1139" s="87"/>
      <c r="D1139" s="89"/>
      <c r="R1139" s="89"/>
      <c r="S1139" s="89"/>
      <c r="T1139" s="89"/>
    </row>
    <row r="1140" spans="2:20" s="86" customFormat="1" ht="10.199999999999999">
      <c r="B1140" s="87"/>
      <c r="C1140" s="87"/>
      <c r="D1140" s="89"/>
      <c r="R1140" s="89"/>
      <c r="S1140" s="89"/>
      <c r="T1140" s="89"/>
    </row>
    <row r="1141" spans="2:20" s="86" customFormat="1" ht="10.199999999999999">
      <c r="B1141" s="87"/>
      <c r="C1141" s="87"/>
      <c r="D1141" s="89"/>
      <c r="R1141" s="89"/>
      <c r="S1141" s="89"/>
      <c r="T1141" s="89"/>
    </row>
    <row r="1142" spans="2:20" s="86" customFormat="1" ht="10.199999999999999">
      <c r="B1142" s="87"/>
      <c r="C1142" s="87"/>
      <c r="D1142" s="89"/>
      <c r="R1142" s="89"/>
      <c r="S1142" s="89"/>
      <c r="T1142" s="89"/>
    </row>
    <row r="1143" spans="2:20" s="86" customFormat="1" ht="10.199999999999999">
      <c r="B1143" s="87"/>
      <c r="C1143" s="87"/>
      <c r="D1143" s="89"/>
      <c r="R1143" s="89"/>
      <c r="S1143" s="89"/>
      <c r="T1143" s="89"/>
    </row>
    <row r="1144" spans="2:20" s="86" customFormat="1" ht="10.199999999999999">
      <c r="B1144" s="87"/>
      <c r="C1144" s="87"/>
      <c r="D1144" s="89"/>
      <c r="R1144" s="89"/>
      <c r="S1144" s="89"/>
      <c r="T1144" s="89"/>
    </row>
    <row r="1145" spans="2:20" s="86" customFormat="1" ht="10.199999999999999">
      <c r="B1145" s="87"/>
      <c r="C1145" s="87"/>
      <c r="D1145" s="89"/>
      <c r="R1145" s="89"/>
      <c r="S1145" s="89"/>
      <c r="T1145" s="89"/>
    </row>
    <row r="1146" spans="2:20" s="86" customFormat="1" ht="10.199999999999999">
      <c r="B1146" s="87"/>
      <c r="C1146" s="87"/>
      <c r="D1146" s="89"/>
      <c r="R1146" s="89"/>
      <c r="S1146" s="89"/>
      <c r="T1146" s="89"/>
    </row>
    <row r="1147" spans="2:20" s="86" customFormat="1" ht="10.199999999999999">
      <c r="B1147" s="87"/>
      <c r="C1147" s="87"/>
      <c r="D1147" s="89"/>
      <c r="R1147" s="89"/>
      <c r="S1147" s="89"/>
      <c r="T1147" s="89"/>
    </row>
    <row r="1148" spans="2:20" s="86" customFormat="1" ht="10.199999999999999">
      <c r="B1148" s="87"/>
      <c r="C1148" s="87"/>
      <c r="D1148" s="89"/>
      <c r="R1148" s="89"/>
      <c r="S1148" s="89"/>
      <c r="T1148" s="89"/>
    </row>
    <row r="1149" spans="2:20" s="86" customFormat="1" ht="10.199999999999999">
      <c r="B1149" s="87"/>
      <c r="C1149" s="87"/>
      <c r="D1149" s="89"/>
      <c r="R1149" s="89"/>
      <c r="S1149" s="89"/>
      <c r="T1149" s="89"/>
    </row>
    <row r="1150" spans="2:20" s="86" customFormat="1" ht="10.199999999999999">
      <c r="B1150" s="87"/>
      <c r="C1150" s="87"/>
      <c r="D1150" s="89"/>
      <c r="R1150" s="89"/>
      <c r="S1150" s="89"/>
      <c r="T1150" s="89"/>
    </row>
    <row r="1151" spans="2:20" s="86" customFormat="1" ht="10.199999999999999">
      <c r="B1151" s="87"/>
      <c r="C1151" s="87"/>
      <c r="D1151" s="89"/>
      <c r="R1151" s="89"/>
      <c r="S1151" s="89"/>
      <c r="T1151" s="89"/>
    </row>
    <row r="1152" spans="2:20" s="86" customFormat="1" ht="10.199999999999999">
      <c r="B1152" s="87"/>
      <c r="C1152" s="87"/>
      <c r="D1152" s="89"/>
      <c r="R1152" s="89"/>
      <c r="S1152" s="89"/>
      <c r="T1152" s="89"/>
    </row>
    <row r="1153" spans="2:20" s="86" customFormat="1" ht="10.199999999999999">
      <c r="B1153" s="87"/>
      <c r="C1153" s="87"/>
      <c r="D1153" s="89"/>
      <c r="R1153" s="89"/>
      <c r="S1153" s="89"/>
      <c r="T1153" s="89"/>
    </row>
    <row r="1154" spans="2:20" s="86" customFormat="1" ht="10.199999999999999">
      <c r="B1154" s="87"/>
      <c r="C1154" s="87"/>
      <c r="D1154" s="89"/>
      <c r="R1154" s="89"/>
      <c r="S1154" s="89"/>
      <c r="T1154" s="89"/>
    </row>
    <row r="1155" spans="2:20" s="86" customFormat="1" ht="10.199999999999999">
      <c r="B1155" s="87"/>
      <c r="C1155" s="87"/>
      <c r="D1155" s="89"/>
      <c r="R1155" s="89"/>
      <c r="S1155" s="89"/>
      <c r="T1155" s="89"/>
    </row>
    <row r="1156" spans="2:20" s="86" customFormat="1" ht="10.199999999999999">
      <c r="B1156" s="87"/>
      <c r="C1156" s="87"/>
      <c r="D1156" s="89"/>
      <c r="R1156" s="89"/>
      <c r="S1156" s="89"/>
      <c r="T1156" s="89"/>
    </row>
    <row r="1157" spans="2:20" s="86" customFormat="1" ht="10.199999999999999">
      <c r="B1157" s="87"/>
      <c r="C1157" s="87"/>
      <c r="D1157" s="89"/>
      <c r="R1157" s="89"/>
      <c r="S1157" s="89"/>
      <c r="T1157" s="89"/>
    </row>
    <row r="1158" spans="2:20" s="86" customFormat="1" ht="10.199999999999999">
      <c r="B1158" s="87"/>
      <c r="C1158" s="87"/>
      <c r="D1158" s="89"/>
      <c r="R1158" s="89"/>
      <c r="S1158" s="89"/>
      <c r="T1158" s="89"/>
    </row>
    <row r="1159" spans="2:20" s="86" customFormat="1" ht="10.199999999999999">
      <c r="B1159" s="87"/>
      <c r="C1159" s="87"/>
      <c r="D1159" s="89"/>
      <c r="R1159" s="89"/>
      <c r="S1159" s="89"/>
      <c r="T1159" s="89"/>
    </row>
    <row r="1160" spans="2:20" s="86" customFormat="1" ht="10.199999999999999">
      <c r="B1160" s="87"/>
      <c r="C1160" s="87"/>
      <c r="D1160" s="89"/>
      <c r="R1160" s="89"/>
      <c r="S1160" s="89"/>
      <c r="T1160" s="89"/>
    </row>
    <row r="1161" spans="2:20" s="86" customFormat="1" ht="10.199999999999999">
      <c r="B1161" s="87"/>
      <c r="C1161" s="87"/>
      <c r="D1161" s="89"/>
      <c r="R1161" s="89"/>
      <c r="S1161" s="89"/>
      <c r="T1161" s="89"/>
    </row>
    <row r="1162" spans="2:20" s="86" customFormat="1" ht="10.199999999999999">
      <c r="B1162" s="87"/>
      <c r="C1162" s="87"/>
      <c r="D1162" s="89"/>
      <c r="R1162" s="89"/>
      <c r="S1162" s="89"/>
      <c r="T1162" s="89"/>
    </row>
    <row r="1163" spans="2:20" s="86" customFormat="1" ht="10.199999999999999">
      <c r="B1163" s="87"/>
      <c r="C1163" s="87"/>
      <c r="D1163" s="89"/>
      <c r="R1163" s="89"/>
      <c r="S1163" s="89"/>
      <c r="T1163" s="89"/>
    </row>
    <row r="1164" spans="2:20" s="86" customFormat="1" ht="10.199999999999999">
      <c r="B1164" s="87"/>
      <c r="C1164" s="87"/>
      <c r="D1164" s="89"/>
      <c r="R1164" s="89"/>
      <c r="S1164" s="89"/>
      <c r="T1164" s="89"/>
    </row>
    <row r="1165" spans="2:20" s="86" customFormat="1" ht="10.199999999999999">
      <c r="B1165" s="87"/>
      <c r="C1165" s="87"/>
      <c r="D1165" s="89"/>
      <c r="R1165" s="89"/>
      <c r="S1165" s="89"/>
      <c r="T1165" s="89"/>
    </row>
    <row r="1166" spans="2:20" s="86" customFormat="1" ht="10.199999999999999">
      <c r="B1166" s="87"/>
      <c r="C1166" s="87"/>
      <c r="D1166" s="89"/>
      <c r="R1166" s="89"/>
      <c r="S1166" s="89"/>
      <c r="T1166" s="89"/>
    </row>
    <row r="1167" spans="2:20" s="86" customFormat="1" ht="10.199999999999999">
      <c r="B1167" s="87"/>
      <c r="C1167" s="87"/>
      <c r="D1167" s="89"/>
      <c r="R1167" s="89"/>
      <c r="S1167" s="89"/>
      <c r="T1167" s="89"/>
    </row>
    <row r="1168" spans="2:20" s="86" customFormat="1" ht="10.199999999999999">
      <c r="B1168" s="87"/>
      <c r="C1168" s="87"/>
      <c r="D1168" s="89"/>
      <c r="R1168" s="89"/>
      <c r="S1168" s="89"/>
      <c r="T1168" s="89"/>
    </row>
    <row r="1169" spans="2:20" s="86" customFormat="1" ht="10.199999999999999">
      <c r="B1169" s="87"/>
      <c r="C1169" s="87"/>
      <c r="D1169" s="89"/>
      <c r="R1169" s="89"/>
      <c r="S1169" s="89"/>
      <c r="T1169" s="89"/>
    </row>
    <row r="1170" spans="2:20" s="86" customFormat="1" ht="10.199999999999999">
      <c r="B1170" s="87"/>
      <c r="C1170" s="87"/>
      <c r="D1170" s="89"/>
      <c r="R1170" s="89"/>
      <c r="S1170" s="89"/>
      <c r="T1170" s="89"/>
    </row>
    <row r="1171" spans="2:20" s="86" customFormat="1" ht="10.199999999999999">
      <c r="B1171" s="87"/>
      <c r="C1171" s="87"/>
      <c r="D1171" s="89"/>
      <c r="R1171" s="89"/>
      <c r="S1171" s="89"/>
      <c r="T1171" s="89"/>
    </row>
    <row r="1172" spans="2:20" s="86" customFormat="1" ht="10.199999999999999">
      <c r="B1172" s="87"/>
      <c r="C1172" s="87"/>
      <c r="D1172" s="89"/>
      <c r="R1172" s="89"/>
      <c r="S1172" s="89"/>
      <c r="T1172" s="89"/>
    </row>
    <row r="1173" spans="2:20" s="86" customFormat="1" ht="10.199999999999999">
      <c r="B1173" s="87"/>
      <c r="C1173" s="87"/>
      <c r="D1173" s="89"/>
      <c r="R1173" s="89"/>
      <c r="S1173" s="89"/>
      <c r="T1173" s="89"/>
    </row>
    <row r="1174" spans="2:20" s="86" customFormat="1" ht="10.199999999999999">
      <c r="B1174" s="87"/>
      <c r="C1174" s="87"/>
      <c r="D1174" s="89"/>
      <c r="R1174" s="89"/>
      <c r="S1174" s="89"/>
      <c r="T1174" s="89"/>
    </row>
    <row r="1175" spans="2:20" s="86" customFormat="1" ht="10.199999999999999">
      <c r="B1175" s="87"/>
      <c r="C1175" s="87"/>
      <c r="D1175" s="89"/>
      <c r="R1175" s="89"/>
      <c r="S1175" s="89"/>
      <c r="T1175" s="89"/>
    </row>
    <row r="1176" spans="2:20" s="86" customFormat="1" ht="10.199999999999999">
      <c r="B1176" s="87"/>
      <c r="C1176" s="87"/>
      <c r="D1176" s="89"/>
      <c r="R1176" s="89"/>
      <c r="S1176" s="89"/>
      <c r="T1176" s="89"/>
    </row>
    <row r="1177" spans="2:20" s="86" customFormat="1" ht="10.199999999999999">
      <c r="B1177" s="87"/>
      <c r="C1177" s="87"/>
      <c r="D1177" s="89"/>
      <c r="R1177" s="89"/>
      <c r="S1177" s="89"/>
      <c r="T1177" s="89"/>
    </row>
    <row r="1178" spans="2:20" s="86" customFormat="1" ht="10.199999999999999">
      <c r="B1178" s="87"/>
      <c r="C1178" s="87"/>
      <c r="D1178" s="89"/>
      <c r="R1178" s="89"/>
      <c r="S1178" s="89"/>
      <c r="T1178" s="89"/>
    </row>
    <row r="1179" spans="2:20" s="86" customFormat="1" ht="10.199999999999999">
      <c r="B1179" s="87"/>
      <c r="C1179" s="87"/>
      <c r="D1179" s="89"/>
      <c r="R1179" s="89"/>
      <c r="S1179" s="89"/>
      <c r="T1179" s="89"/>
    </row>
    <row r="1180" spans="2:20" s="86" customFormat="1" ht="10.199999999999999">
      <c r="B1180" s="87"/>
      <c r="C1180" s="87"/>
      <c r="D1180" s="89"/>
      <c r="R1180" s="89"/>
      <c r="S1180" s="89"/>
      <c r="T1180" s="89"/>
    </row>
    <row r="1181" spans="2:20" s="86" customFormat="1" ht="10.199999999999999">
      <c r="B1181" s="87"/>
      <c r="C1181" s="87"/>
      <c r="D1181" s="89"/>
      <c r="R1181" s="89"/>
      <c r="S1181" s="89"/>
      <c r="T1181" s="89"/>
    </row>
    <row r="1182" spans="2:20" s="86" customFormat="1" ht="10.199999999999999">
      <c r="B1182" s="87"/>
      <c r="C1182" s="87"/>
      <c r="D1182" s="89"/>
      <c r="R1182" s="89"/>
      <c r="S1182" s="89"/>
      <c r="T1182" s="89"/>
    </row>
    <row r="1183" spans="2:20" s="86" customFormat="1" ht="10.199999999999999">
      <c r="B1183" s="87"/>
      <c r="C1183" s="87"/>
      <c r="D1183" s="89"/>
      <c r="R1183" s="89"/>
      <c r="S1183" s="89"/>
      <c r="T1183" s="89"/>
    </row>
    <row r="1184" spans="2:20" s="86" customFormat="1" ht="10.199999999999999">
      <c r="B1184" s="87"/>
      <c r="C1184" s="87"/>
      <c r="D1184" s="89"/>
      <c r="R1184" s="89"/>
      <c r="S1184" s="89"/>
      <c r="T1184" s="89"/>
    </row>
    <row r="1185" spans="2:20" s="86" customFormat="1" ht="10.199999999999999">
      <c r="B1185" s="87"/>
      <c r="C1185" s="87"/>
      <c r="D1185" s="89"/>
      <c r="R1185" s="89"/>
      <c r="S1185" s="89"/>
      <c r="T1185" s="89"/>
    </row>
    <row r="1186" spans="2:20" s="86" customFormat="1" ht="10.199999999999999">
      <c r="B1186" s="87"/>
      <c r="C1186" s="87"/>
      <c r="D1186" s="89"/>
      <c r="R1186" s="89"/>
      <c r="S1186" s="89"/>
      <c r="T1186" s="89"/>
    </row>
    <row r="1187" spans="2:20" s="86" customFormat="1" ht="10.199999999999999">
      <c r="B1187" s="87"/>
      <c r="C1187" s="87"/>
      <c r="D1187" s="89"/>
      <c r="R1187" s="89"/>
      <c r="S1187" s="89"/>
      <c r="T1187" s="89"/>
    </row>
    <row r="1188" spans="2:20" s="86" customFormat="1" ht="10.199999999999999">
      <c r="B1188" s="87"/>
      <c r="C1188" s="87"/>
      <c r="D1188" s="89"/>
      <c r="R1188" s="89"/>
      <c r="S1188" s="89"/>
      <c r="T1188" s="89"/>
    </row>
    <row r="1189" spans="2:20" s="86" customFormat="1" ht="10.199999999999999">
      <c r="B1189" s="87"/>
      <c r="C1189" s="87"/>
      <c r="D1189" s="89"/>
      <c r="R1189" s="89"/>
      <c r="S1189" s="89"/>
      <c r="T1189" s="89"/>
    </row>
    <row r="1190" spans="2:20" s="86" customFormat="1" ht="10.199999999999999">
      <c r="B1190" s="87"/>
      <c r="C1190" s="87"/>
      <c r="D1190" s="89"/>
      <c r="R1190" s="89"/>
      <c r="S1190" s="89"/>
      <c r="T1190" s="89"/>
    </row>
    <row r="1191" spans="2:20" s="86" customFormat="1" ht="10.199999999999999">
      <c r="B1191" s="87"/>
      <c r="C1191" s="87"/>
      <c r="D1191" s="89"/>
      <c r="R1191" s="89"/>
      <c r="S1191" s="89"/>
      <c r="T1191" s="89"/>
    </row>
    <row r="1192" spans="2:20" s="86" customFormat="1" ht="10.199999999999999">
      <c r="B1192" s="87"/>
      <c r="C1192" s="87"/>
      <c r="D1192" s="89"/>
      <c r="R1192" s="89"/>
      <c r="S1192" s="89"/>
      <c r="T1192" s="89"/>
    </row>
    <row r="1193" spans="2:20" s="86" customFormat="1" ht="10.199999999999999">
      <c r="B1193" s="87"/>
      <c r="C1193" s="87"/>
      <c r="D1193" s="89"/>
      <c r="R1193" s="89"/>
      <c r="S1193" s="89"/>
      <c r="T1193" s="89"/>
    </row>
    <row r="1194" spans="2:20" s="86" customFormat="1" ht="10.199999999999999">
      <c r="B1194" s="87"/>
      <c r="C1194" s="87"/>
      <c r="D1194" s="89"/>
      <c r="R1194" s="89"/>
      <c r="S1194" s="89"/>
      <c r="T1194" s="89"/>
    </row>
    <row r="1195" spans="2:20" s="86" customFormat="1" ht="10.199999999999999">
      <c r="B1195" s="87"/>
      <c r="C1195" s="87"/>
      <c r="D1195" s="89"/>
      <c r="R1195" s="89"/>
      <c r="S1195" s="89"/>
      <c r="T1195" s="89"/>
    </row>
    <row r="1196" spans="2:20" s="86" customFormat="1" ht="10.199999999999999">
      <c r="B1196" s="87"/>
      <c r="C1196" s="87"/>
      <c r="D1196" s="89"/>
      <c r="R1196" s="89"/>
      <c r="S1196" s="89"/>
      <c r="T1196" s="89"/>
    </row>
    <row r="1197" spans="2:20" s="86" customFormat="1" ht="10.199999999999999">
      <c r="B1197" s="87"/>
      <c r="C1197" s="87"/>
      <c r="D1197" s="89"/>
      <c r="R1197" s="89"/>
      <c r="S1197" s="89"/>
      <c r="T1197" s="89"/>
    </row>
    <row r="1198" spans="2:20" s="86" customFormat="1" ht="10.199999999999999">
      <c r="B1198" s="87"/>
      <c r="C1198" s="87"/>
      <c r="D1198" s="89"/>
      <c r="R1198" s="89"/>
      <c r="S1198" s="89"/>
      <c r="T1198" s="89"/>
    </row>
    <row r="1199" spans="2:20" s="86" customFormat="1" ht="10.199999999999999">
      <c r="B1199" s="87"/>
      <c r="C1199" s="87"/>
      <c r="D1199" s="89"/>
      <c r="R1199" s="89"/>
      <c r="S1199" s="89"/>
      <c r="T1199" s="89"/>
    </row>
    <row r="1200" spans="2:20" s="86" customFormat="1" ht="10.199999999999999">
      <c r="B1200" s="87"/>
      <c r="C1200" s="87"/>
      <c r="D1200" s="89"/>
      <c r="R1200" s="89"/>
      <c r="S1200" s="89"/>
      <c r="T1200" s="89"/>
    </row>
    <row r="1201" spans="2:20" s="86" customFormat="1" ht="10.199999999999999">
      <c r="B1201" s="87"/>
      <c r="C1201" s="87"/>
      <c r="D1201" s="89"/>
      <c r="R1201" s="89"/>
      <c r="S1201" s="89"/>
      <c r="T1201" s="89"/>
    </row>
    <row r="1202" spans="2:20" s="86" customFormat="1" ht="10.199999999999999">
      <c r="B1202" s="87"/>
      <c r="C1202" s="87"/>
      <c r="D1202" s="89"/>
      <c r="R1202" s="89"/>
      <c r="S1202" s="89"/>
      <c r="T1202" s="89"/>
    </row>
    <row r="1203" spans="2:20" s="86" customFormat="1" ht="10.199999999999999">
      <c r="B1203" s="87"/>
      <c r="C1203" s="87"/>
      <c r="D1203" s="89"/>
      <c r="R1203" s="89"/>
      <c r="S1203" s="89"/>
      <c r="T1203" s="89"/>
    </row>
    <row r="1204" spans="2:20" s="86" customFormat="1" ht="10.199999999999999">
      <c r="B1204" s="87"/>
      <c r="C1204" s="87"/>
      <c r="D1204" s="89"/>
      <c r="R1204" s="89"/>
      <c r="S1204" s="89"/>
      <c r="T1204" s="89"/>
    </row>
    <row r="1205" spans="2:20" s="86" customFormat="1" ht="10.199999999999999">
      <c r="B1205" s="87"/>
      <c r="C1205" s="87"/>
      <c r="D1205" s="89"/>
      <c r="R1205" s="89"/>
      <c r="S1205" s="89"/>
      <c r="T1205" s="89"/>
    </row>
    <row r="1206" spans="2:20" s="86" customFormat="1" ht="10.199999999999999">
      <c r="B1206" s="87"/>
      <c r="C1206" s="87"/>
      <c r="D1206" s="89"/>
      <c r="R1206" s="89"/>
      <c r="S1206" s="89"/>
      <c r="T1206" s="89"/>
    </row>
    <row r="1207" spans="2:20" s="86" customFormat="1" ht="10.199999999999999">
      <c r="B1207" s="87"/>
      <c r="C1207" s="87"/>
      <c r="D1207" s="89"/>
      <c r="R1207" s="89"/>
      <c r="S1207" s="89"/>
      <c r="T1207" s="89"/>
    </row>
    <row r="1208" spans="2:20" s="86" customFormat="1" ht="10.199999999999999">
      <c r="B1208" s="87"/>
      <c r="C1208" s="87"/>
      <c r="D1208" s="89"/>
      <c r="R1208" s="89"/>
      <c r="S1208" s="89"/>
      <c r="T1208" s="89"/>
    </row>
    <row r="1209" spans="2:20" s="86" customFormat="1" ht="10.199999999999999">
      <c r="B1209" s="87"/>
      <c r="C1209" s="87"/>
      <c r="D1209" s="89"/>
      <c r="R1209" s="89"/>
      <c r="S1209" s="89"/>
      <c r="T1209" s="89"/>
    </row>
    <row r="1210" spans="2:20" s="86" customFormat="1" ht="10.199999999999999">
      <c r="B1210" s="87"/>
      <c r="C1210" s="87"/>
      <c r="D1210" s="89"/>
      <c r="R1210" s="89"/>
      <c r="S1210" s="89"/>
      <c r="T1210" s="89"/>
    </row>
    <row r="1211" spans="2:20" s="86" customFormat="1" ht="10.199999999999999">
      <c r="B1211" s="87"/>
      <c r="C1211" s="87"/>
      <c r="D1211" s="89"/>
      <c r="R1211" s="89"/>
      <c r="S1211" s="89"/>
      <c r="T1211" s="89"/>
    </row>
    <row r="1212" spans="2:20" s="86" customFormat="1" ht="10.199999999999999">
      <c r="B1212" s="87"/>
      <c r="C1212" s="87"/>
      <c r="D1212" s="89"/>
      <c r="R1212" s="89"/>
      <c r="S1212" s="89"/>
      <c r="T1212" s="89"/>
    </row>
    <row r="1213" spans="2:20" s="86" customFormat="1" ht="10.199999999999999">
      <c r="B1213" s="87"/>
      <c r="C1213" s="87"/>
      <c r="D1213" s="89"/>
      <c r="R1213" s="89"/>
      <c r="S1213" s="89"/>
      <c r="T1213" s="89"/>
    </row>
    <row r="1214" spans="2:20" s="86" customFormat="1" ht="10.199999999999999">
      <c r="B1214" s="87"/>
      <c r="C1214" s="87"/>
      <c r="D1214" s="89"/>
      <c r="R1214" s="89"/>
      <c r="S1214" s="89"/>
      <c r="T1214" s="89"/>
    </row>
    <row r="1215" spans="2:20" s="86" customFormat="1" ht="10.199999999999999">
      <c r="B1215" s="87"/>
      <c r="C1215" s="87"/>
      <c r="D1215" s="89"/>
      <c r="R1215" s="89"/>
      <c r="S1215" s="89"/>
      <c r="T1215" s="89"/>
    </row>
    <row r="1216" spans="2:20" s="86" customFormat="1" ht="10.199999999999999">
      <c r="B1216" s="87"/>
      <c r="C1216" s="87"/>
      <c r="D1216" s="89"/>
      <c r="R1216" s="89"/>
      <c r="S1216" s="89"/>
      <c r="T1216" s="89"/>
    </row>
    <row r="1217" spans="2:20" s="86" customFormat="1" ht="10.199999999999999">
      <c r="B1217" s="87"/>
      <c r="C1217" s="87"/>
      <c r="D1217" s="89"/>
      <c r="R1217" s="89"/>
      <c r="S1217" s="89"/>
      <c r="T1217" s="89"/>
    </row>
    <row r="1218" spans="2:20" s="86" customFormat="1" ht="10.199999999999999">
      <c r="B1218" s="87"/>
      <c r="C1218" s="87"/>
      <c r="D1218" s="89"/>
      <c r="R1218" s="89"/>
      <c r="S1218" s="89"/>
      <c r="T1218" s="89"/>
    </row>
    <row r="1219" spans="2:20" s="86" customFormat="1" ht="10.199999999999999">
      <c r="B1219" s="87"/>
      <c r="C1219" s="87"/>
      <c r="D1219" s="89"/>
      <c r="R1219" s="89"/>
      <c r="S1219" s="89"/>
      <c r="T1219" s="89"/>
    </row>
    <row r="1220" spans="2:20" s="86" customFormat="1" ht="10.199999999999999">
      <c r="B1220" s="87"/>
      <c r="C1220" s="87"/>
      <c r="D1220" s="89"/>
      <c r="R1220" s="89"/>
      <c r="S1220" s="89"/>
      <c r="T1220" s="89"/>
    </row>
    <row r="1221" spans="2:20" s="86" customFormat="1" ht="10.199999999999999">
      <c r="B1221" s="87"/>
      <c r="C1221" s="87"/>
      <c r="D1221" s="89"/>
      <c r="R1221" s="89"/>
      <c r="S1221" s="89"/>
      <c r="T1221" s="89"/>
    </row>
    <row r="1222" spans="2:20" s="86" customFormat="1" ht="10.199999999999999">
      <c r="B1222" s="87"/>
      <c r="C1222" s="87"/>
      <c r="D1222" s="89"/>
      <c r="R1222" s="89"/>
      <c r="S1222" s="89"/>
      <c r="T1222" s="89"/>
    </row>
    <row r="1223" spans="2:20" s="86" customFormat="1" ht="10.199999999999999">
      <c r="B1223" s="87"/>
      <c r="C1223" s="87"/>
      <c r="D1223" s="89"/>
      <c r="R1223" s="89"/>
      <c r="S1223" s="89"/>
      <c r="T1223" s="89"/>
    </row>
    <row r="1224" spans="2:20" s="86" customFormat="1" ht="10.199999999999999">
      <c r="B1224" s="87"/>
      <c r="C1224" s="87"/>
      <c r="D1224" s="89"/>
      <c r="R1224" s="89"/>
      <c r="S1224" s="89"/>
      <c r="T1224" s="89"/>
    </row>
    <row r="1225" spans="2:20" s="86" customFormat="1" ht="10.199999999999999">
      <c r="B1225" s="87"/>
      <c r="C1225" s="87"/>
      <c r="D1225" s="89"/>
      <c r="R1225" s="89"/>
      <c r="S1225" s="89"/>
      <c r="T1225" s="89"/>
    </row>
    <row r="1226" spans="2:20" s="86" customFormat="1" ht="10.199999999999999">
      <c r="B1226" s="87"/>
      <c r="C1226" s="87"/>
      <c r="D1226" s="89"/>
      <c r="R1226" s="89"/>
      <c r="S1226" s="89"/>
      <c r="T1226" s="89"/>
    </row>
    <row r="1227" spans="2:20" s="86" customFormat="1" ht="10.199999999999999">
      <c r="B1227" s="87"/>
      <c r="C1227" s="87"/>
      <c r="D1227" s="89"/>
      <c r="R1227" s="89"/>
      <c r="S1227" s="89"/>
      <c r="T1227" s="89"/>
    </row>
    <row r="1228" spans="2:20" s="86" customFormat="1" ht="10.199999999999999">
      <c r="B1228" s="87"/>
      <c r="C1228" s="87"/>
      <c r="D1228" s="89"/>
      <c r="R1228" s="89"/>
      <c r="S1228" s="89"/>
      <c r="T1228" s="89"/>
    </row>
    <row r="1229" spans="2:20" s="86" customFormat="1" ht="10.199999999999999">
      <c r="B1229" s="87"/>
      <c r="C1229" s="87"/>
      <c r="D1229" s="89"/>
      <c r="R1229" s="89"/>
      <c r="S1229" s="89"/>
      <c r="T1229" s="89"/>
    </row>
    <row r="1230" spans="2:20" s="86" customFormat="1" ht="10.199999999999999">
      <c r="B1230" s="87"/>
      <c r="C1230" s="87"/>
      <c r="D1230" s="89"/>
      <c r="R1230" s="89"/>
      <c r="S1230" s="89"/>
      <c r="T1230" s="89"/>
    </row>
    <row r="1231" spans="2:20" s="86" customFormat="1" ht="10.199999999999999">
      <c r="B1231" s="87"/>
      <c r="C1231" s="87"/>
      <c r="D1231" s="89"/>
      <c r="R1231" s="89"/>
      <c r="S1231" s="89"/>
      <c r="T1231" s="89"/>
    </row>
    <row r="1232" spans="2:20" s="86" customFormat="1" ht="10.199999999999999">
      <c r="B1232" s="87"/>
      <c r="C1232" s="87"/>
      <c r="D1232" s="89"/>
      <c r="R1232" s="89"/>
      <c r="S1232" s="89"/>
      <c r="T1232" s="89"/>
    </row>
    <row r="1233" spans="2:20" s="86" customFormat="1" ht="10.199999999999999">
      <c r="B1233" s="87"/>
      <c r="C1233" s="87"/>
      <c r="D1233" s="89"/>
      <c r="R1233" s="89"/>
      <c r="S1233" s="89"/>
      <c r="T1233" s="89"/>
    </row>
    <row r="1234" spans="2:20" s="86" customFormat="1" ht="10.199999999999999">
      <c r="B1234" s="87"/>
      <c r="C1234" s="87"/>
      <c r="D1234" s="89"/>
      <c r="R1234" s="89"/>
      <c r="S1234" s="89"/>
      <c r="T1234" s="89"/>
    </row>
    <row r="1235" spans="2:20" s="86" customFormat="1" ht="10.199999999999999">
      <c r="B1235" s="87"/>
      <c r="C1235" s="87"/>
      <c r="D1235" s="89"/>
      <c r="R1235" s="89"/>
      <c r="S1235" s="89"/>
      <c r="T1235" s="89"/>
    </row>
    <row r="1236" spans="2:20" s="86" customFormat="1" ht="10.199999999999999">
      <c r="B1236" s="87"/>
      <c r="C1236" s="87"/>
      <c r="D1236" s="89"/>
      <c r="R1236" s="89"/>
      <c r="S1236" s="89"/>
      <c r="T1236" s="89"/>
    </row>
    <row r="1237" spans="2:20" s="86" customFormat="1" ht="10.199999999999999">
      <c r="B1237" s="87"/>
      <c r="C1237" s="87"/>
      <c r="D1237" s="89"/>
      <c r="R1237" s="89"/>
      <c r="S1237" s="89"/>
      <c r="T1237" s="89"/>
    </row>
    <row r="1238" spans="2:20" s="86" customFormat="1" ht="10.199999999999999">
      <c r="B1238" s="87"/>
      <c r="C1238" s="87"/>
      <c r="D1238" s="89"/>
      <c r="R1238" s="89"/>
      <c r="S1238" s="89"/>
      <c r="T1238" s="89"/>
    </row>
    <row r="1239" spans="2:20" s="86" customFormat="1" ht="10.199999999999999">
      <c r="B1239" s="87"/>
      <c r="C1239" s="87"/>
      <c r="D1239" s="89"/>
      <c r="R1239" s="89"/>
      <c r="S1239" s="89"/>
      <c r="T1239" s="89"/>
    </row>
    <row r="1240" spans="2:20" s="86" customFormat="1" ht="10.199999999999999">
      <c r="B1240" s="87"/>
      <c r="C1240" s="87"/>
      <c r="D1240" s="89"/>
      <c r="R1240" s="89"/>
      <c r="S1240" s="89"/>
      <c r="T1240" s="89"/>
    </row>
    <row r="1241" spans="2:20" s="86" customFormat="1" ht="10.199999999999999">
      <c r="B1241" s="87"/>
      <c r="C1241" s="87"/>
      <c r="D1241" s="89"/>
      <c r="R1241" s="89"/>
      <c r="S1241" s="89"/>
      <c r="T1241" s="89"/>
    </row>
    <row r="1242" spans="2:20" s="86" customFormat="1" ht="10.199999999999999">
      <c r="B1242" s="87"/>
      <c r="C1242" s="87"/>
      <c r="D1242" s="89"/>
      <c r="R1242" s="89"/>
      <c r="S1242" s="89"/>
      <c r="T1242" s="89"/>
    </row>
    <row r="1243" spans="2:20" s="86" customFormat="1" ht="10.199999999999999">
      <c r="B1243" s="87"/>
      <c r="C1243" s="87"/>
      <c r="D1243" s="89"/>
      <c r="R1243" s="89"/>
      <c r="S1243" s="89"/>
      <c r="T1243" s="89"/>
    </row>
    <row r="1244" spans="2:20" s="86" customFormat="1" ht="10.199999999999999">
      <c r="B1244" s="87"/>
      <c r="C1244" s="87"/>
      <c r="D1244" s="89"/>
      <c r="R1244" s="89"/>
      <c r="S1244" s="89"/>
      <c r="T1244" s="89"/>
    </row>
    <row r="1245" spans="2:20" s="86" customFormat="1" ht="10.199999999999999">
      <c r="B1245" s="87"/>
      <c r="C1245" s="87"/>
      <c r="D1245" s="89"/>
      <c r="R1245" s="89"/>
      <c r="S1245" s="89"/>
      <c r="T1245" s="89"/>
    </row>
    <row r="1246" spans="2:20" s="86" customFormat="1" ht="10.199999999999999">
      <c r="B1246" s="87"/>
      <c r="C1246" s="87"/>
      <c r="D1246" s="89"/>
      <c r="R1246" s="89"/>
      <c r="S1246" s="89"/>
      <c r="T1246" s="89"/>
    </row>
    <row r="1247" spans="2:20" s="86" customFormat="1" ht="10.199999999999999">
      <c r="B1247" s="87"/>
      <c r="C1247" s="87"/>
      <c r="D1247" s="89"/>
      <c r="R1247" s="89"/>
      <c r="S1247" s="89"/>
      <c r="T1247" s="89"/>
    </row>
    <row r="1248" spans="2:20" s="86" customFormat="1" ht="10.199999999999999">
      <c r="B1248" s="87"/>
      <c r="C1248" s="87"/>
      <c r="D1248" s="89"/>
      <c r="R1248" s="89"/>
      <c r="S1248" s="89"/>
      <c r="T1248" s="89"/>
    </row>
    <row r="1249" spans="2:20" s="86" customFormat="1" ht="10.199999999999999">
      <c r="B1249" s="87"/>
      <c r="C1249" s="87"/>
      <c r="D1249" s="89"/>
      <c r="R1249" s="89"/>
      <c r="S1249" s="89"/>
      <c r="T1249" s="89"/>
    </row>
    <row r="1250" spans="2:20" s="86" customFormat="1" ht="10.199999999999999">
      <c r="B1250" s="87"/>
      <c r="C1250" s="87"/>
      <c r="D1250" s="89"/>
      <c r="R1250" s="89"/>
      <c r="S1250" s="89"/>
      <c r="T1250" s="89"/>
    </row>
    <row r="1251" spans="2:20" s="86" customFormat="1" ht="10.199999999999999">
      <c r="B1251" s="87"/>
      <c r="C1251" s="87"/>
      <c r="D1251" s="89"/>
      <c r="R1251" s="89"/>
      <c r="S1251" s="89"/>
      <c r="T1251" s="89"/>
    </row>
    <row r="1252" spans="2:20" s="86" customFormat="1" ht="10.199999999999999">
      <c r="B1252" s="87"/>
      <c r="C1252" s="87"/>
      <c r="D1252" s="89"/>
      <c r="R1252" s="89"/>
      <c r="S1252" s="89"/>
      <c r="T1252" s="89"/>
    </row>
    <row r="1253" spans="2:20" s="86" customFormat="1" ht="10.199999999999999">
      <c r="B1253" s="87"/>
      <c r="C1253" s="87"/>
      <c r="D1253" s="89"/>
      <c r="R1253" s="89"/>
      <c r="S1253" s="89"/>
      <c r="T1253" s="89"/>
    </row>
    <row r="1254" spans="2:20" s="86" customFormat="1" ht="10.199999999999999">
      <c r="B1254" s="87"/>
      <c r="C1254" s="87"/>
      <c r="D1254" s="89"/>
      <c r="R1254" s="89"/>
      <c r="S1254" s="89"/>
      <c r="T1254" s="89"/>
    </row>
    <row r="1255" spans="2:20" s="86" customFormat="1" ht="10.199999999999999">
      <c r="B1255" s="87"/>
      <c r="C1255" s="87"/>
      <c r="D1255" s="89"/>
      <c r="R1255" s="89"/>
      <c r="S1255" s="89"/>
      <c r="T1255" s="89"/>
    </row>
    <row r="1256" spans="2:20" s="86" customFormat="1" ht="10.199999999999999">
      <c r="B1256" s="87"/>
      <c r="C1256" s="87"/>
      <c r="D1256" s="89"/>
      <c r="R1256" s="89"/>
      <c r="S1256" s="89"/>
      <c r="T1256" s="89"/>
    </row>
    <row r="1257" spans="2:20" s="86" customFormat="1" ht="10.199999999999999">
      <c r="B1257" s="87"/>
      <c r="C1257" s="87"/>
      <c r="D1257" s="89"/>
      <c r="R1257" s="89"/>
      <c r="S1257" s="89"/>
      <c r="T1257" s="89"/>
    </row>
    <row r="1258" spans="2:20" s="86" customFormat="1" ht="10.199999999999999">
      <c r="B1258" s="87"/>
      <c r="C1258" s="87"/>
      <c r="D1258" s="89"/>
      <c r="R1258" s="89"/>
      <c r="S1258" s="89"/>
      <c r="T1258" s="89"/>
    </row>
    <row r="1259" spans="2:20" s="86" customFormat="1" ht="10.199999999999999">
      <c r="B1259" s="87"/>
      <c r="C1259" s="87"/>
      <c r="D1259" s="89"/>
      <c r="R1259" s="89"/>
      <c r="S1259" s="89"/>
      <c r="T1259" s="89"/>
    </row>
    <row r="1260" spans="2:20" s="86" customFormat="1" ht="10.199999999999999">
      <c r="B1260" s="87"/>
      <c r="C1260" s="87"/>
      <c r="D1260" s="89"/>
      <c r="R1260" s="89"/>
      <c r="S1260" s="89"/>
      <c r="T1260" s="89"/>
    </row>
    <row r="1261" spans="2:20" s="86" customFormat="1" ht="10.199999999999999">
      <c r="B1261" s="87"/>
      <c r="C1261" s="87"/>
      <c r="D1261" s="89"/>
      <c r="R1261" s="89"/>
      <c r="S1261" s="89"/>
      <c r="T1261" s="89"/>
    </row>
    <row r="1262" spans="2:20" s="86" customFormat="1" ht="10.199999999999999">
      <c r="B1262" s="87"/>
      <c r="C1262" s="87"/>
      <c r="D1262" s="89"/>
      <c r="R1262" s="89"/>
      <c r="S1262" s="89"/>
      <c r="T1262" s="89"/>
    </row>
    <row r="1263" spans="2:20" s="86" customFormat="1" ht="10.199999999999999">
      <c r="B1263" s="87"/>
      <c r="C1263" s="87"/>
      <c r="D1263" s="89"/>
      <c r="R1263" s="89"/>
      <c r="S1263" s="89"/>
      <c r="T1263" s="89"/>
    </row>
    <row r="1264" spans="2:20" s="86" customFormat="1" ht="10.199999999999999">
      <c r="B1264" s="87"/>
      <c r="C1264" s="87"/>
      <c r="D1264" s="89"/>
      <c r="R1264" s="89"/>
      <c r="S1264" s="89"/>
      <c r="T1264" s="89"/>
    </row>
    <row r="1265" spans="2:20" s="86" customFormat="1" ht="10.199999999999999">
      <c r="B1265" s="87"/>
      <c r="C1265" s="87"/>
      <c r="D1265" s="89"/>
      <c r="R1265" s="89"/>
      <c r="S1265" s="89"/>
      <c r="T1265" s="89"/>
    </row>
    <row r="1266" spans="2:20" s="86" customFormat="1" ht="10.199999999999999">
      <c r="B1266" s="87"/>
      <c r="C1266" s="87"/>
      <c r="D1266" s="89"/>
      <c r="R1266" s="89"/>
      <c r="S1266" s="89"/>
      <c r="T1266" s="89"/>
    </row>
    <row r="1267" spans="2:20" s="86" customFormat="1" ht="10.199999999999999">
      <c r="B1267" s="87"/>
      <c r="C1267" s="87"/>
      <c r="D1267" s="89"/>
      <c r="R1267" s="89"/>
      <c r="S1267" s="89"/>
      <c r="T1267" s="89"/>
    </row>
    <row r="1268" spans="2:20" s="86" customFormat="1" ht="10.199999999999999">
      <c r="B1268" s="87"/>
      <c r="C1268" s="87"/>
      <c r="D1268" s="89"/>
      <c r="R1268" s="89"/>
      <c r="S1268" s="89"/>
      <c r="T1268" s="89"/>
    </row>
    <row r="1269" spans="2:20" s="86" customFormat="1" ht="10.199999999999999">
      <c r="B1269" s="87"/>
      <c r="C1269" s="87"/>
      <c r="D1269" s="89"/>
      <c r="R1269" s="89"/>
      <c r="S1269" s="89"/>
      <c r="T1269" s="89"/>
    </row>
    <row r="1270" spans="2:20" s="86" customFormat="1" ht="10.199999999999999">
      <c r="B1270" s="87"/>
      <c r="C1270" s="87"/>
      <c r="D1270" s="89"/>
      <c r="R1270" s="89"/>
      <c r="S1270" s="89"/>
      <c r="T1270" s="89"/>
    </row>
    <row r="1271" spans="2:20" s="86" customFormat="1" ht="10.199999999999999">
      <c r="B1271" s="87"/>
      <c r="C1271" s="87"/>
      <c r="D1271" s="89"/>
      <c r="R1271" s="89"/>
      <c r="S1271" s="89"/>
      <c r="T1271" s="89"/>
    </row>
    <row r="1272" spans="2:20" s="86" customFormat="1" ht="10.199999999999999">
      <c r="B1272" s="87"/>
      <c r="C1272" s="87"/>
      <c r="D1272" s="89"/>
      <c r="R1272" s="89"/>
      <c r="S1272" s="89"/>
      <c r="T1272" s="89"/>
    </row>
    <row r="1273" spans="2:20" s="86" customFormat="1" ht="10.199999999999999">
      <c r="B1273" s="87"/>
      <c r="C1273" s="87"/>
      <c r="D1273" s="89"/>
      <c r="R1273" s="89"/>
      <c r="S1273" s="89"/>
      <c r="T1273" s="89"/>
    </row>
    <row r="1274" spans="2:20" s="86" customFormat="1" ht="10.199999999999999">
      <c r="B1274" s="87"/>
      <c r="C1274" s="87"/>
      <c r="D1274" s="89"/>
      <c r="R1274" s="89"/>
      <c r="S1274" s="89"/>
      <c r="T1274" s="89"/>
    </row>
    <row r="1275" spans="2:20" s="86" customFormat="1" ht="10.199999999999999">
      <c r="B1275" s="87"/>
      <c r="C1275" s="87"/>
      <c r="D1275" s="89"/>
      <c r="R1275" s="89"/>
      <c r="S1275" s="89"/>
      <c r="T1275" s="89"/>
    </row>
    <row r="1276" spans="2:20" s="86" customFormat="1" ht="10.199999999999999">
      <c r="B1276" s="87"/>
      <c r="C1276" s="87"/>
      <c r="D1276" s="89"/>
      <c r="R1276" s="89"/>
      <c r="S1276" s="89"/>
      <c r="T1276" s="89"/>
    </row>
    <row r="1277" spans="2:20" s="86" customFormat="1" ht="10.199999999999999">
      <c r="B1277" s="87"/>
      <c r="C1277" s="87"/>
      <c r="D1277" s="89"/>
      <c r="R1277" s="89"/>
      <c r="S1277" s="89"/>
      <c r="T1277" s="89"/>
    </row>
    <row r="1278" spans="2:20" s="86" customFormat="1" ht="10.199999999999999">
      <c r="B1278" s="87"/>
      <c r="C1278" s="87"/>
      <c r="D1278" s="89"/>
      <c r="R1278" s="89"/>
      <c r="S1278" s="89"/>
      <c r="T1278" s="89"/>
    </row>
    <row r="1279" spans="2:20" s="86" customFormat="1" ht="10.199999999999999">
      <c r="B1279" s="87"/>
      <c r="C1279" s="87"/>
      <c r="D1279" s="89"/>
      <c r="R1279" s="89"/>
      <c r="S1279" s="89"/>
      <c r="T1279" s="89"/>
    </row>
    <row r="1280" spans="2:20" s="86" customFormat="1" ht="10.199999999999999">
      <c r="B1280" s="87"/>
      <c r="C1280" s="87"/>
      <c r="D1280" s="89"/>
      <c r="R1280" s="89"/>
      <c r="S1280" s="89"/>
      <c r="T1280" s="89"/>
    </row>
    <row r="1281" spans="2:20" s="86" customFormat="1" ht="10.199999999999999">
      <c r="B1281" s="87"/>
      <c r="C1281" s="87"/>
      <c r="D1281" s="89"/>
      <c r="R1281" s="89"/>
      <c r="S1281" s="89"/>
      <c r="T1281" s="89"/>
    </row>
    <row r="1282" spans="2:20" s="86" customFormat="1" ht="10.199999999999999">
      <c r="B1282" s="87"/>
      <c r="C1282" s="87"/>
      <c r="D1282" s="89"/>
      <c r="R1282" s="89"/>
      <c r="S1282" s="89"/>
      <c r="T1282" s="89"/>
    </row>
    <row r="1283" spans="2:20" s="86" customFormat="1" ht="10.199999999999999">
      <c r="B1283" s="87"/>
      <c r="C1283" s="87"/>
      <c r="D1283" s="89"/>
      <c r="R1283" s="89"/>
      <c r="S1283" s="89"/>
      <c r="T1283" s="89"/>
    </row>
    <row r="1284" spans="2:20" s="86" customFormat="1" ht="10.199999999999999">
      <c r="B1284" s="87"/>
      <c r="C1284" s="87"/>
      <c r="D1284" s="89"/>
      <c r="R1284" s="89"/>
      <c r="S1284" s="89"/>
      <c r="T1284" s="89"/>
    </row>
    <row r="1285" spans="2:20" s="86" customFormat="1" ht="10.199999999999999">
      <c r="B1285" s="87"/>
      <c r="C1285" s="87"/>
      <c r="D1285" s="89"/>
      <c r="R1285" s="89"/>
      <c r="S1285" s="89"/>
      <c r="T1285" s="89"/>
    </row>
    <row r="1286" spans="2:20" s="86" customFormat="1" ht="10.199999999999999">
      <c r="B1286" s="87"/>
      <c r="C1286" s="87"/>
      <c r="D1286" s="89"/>
      <c r="R1286" s="89"/>
      <c r="S1286" s="89"/>
      <c r="T1286" s="89"/>
    </row>
    <row r="1287" spans="2:20" s="86" customFormat="1" ht="10.199999999999999">
      <c r="B1287" s="87"/>
      <c r="C1287" s="87"/>
      <c r="D1287" s="89"/>
      <c r="R1287" s="89"/>
      <c r="S1287" s="89"/>
      <c r="T1287" s="89"/>
    </row>
    <row r="1288" spans="2:20" s="86" customFormat="1" ht="10.199999999999999">
      <c r="B1288" s="87"/>
      <c r="C1288" s="87"/>
      <c r="D1288" s="89"/>
      <c r="R1288" s="89"/>
      <c r="S1288" s="89"/>
      <c r="T1288" s="89"/>
    </row>
    <row r="1289" spans="2:20" s="86" customFormat="1" ht="10.199999999999999">
      <c r="B1289" s="87"/>
      <c r="C1289" s="87"/>
      <c r="D1289" s="89"/>
      <c r="R1289" s="89"/>
      <c r="S1289" s="89"/>
      <c r="T1289" s="89"/>
    </row>
    <row r="1290" spans="2:20" s="86" customFormat="1" ht="10.199999999999999">
      <c r="B1290" s="87"/>
      <c r="C1290" s="87"/>
      <c r="D1290" s="89"/>
      <c r="R1290" s="89"/>
      <c r="S1290" s="89"/>
      <c r="T1290" s="89"/>
    </row>
    <row r="1291" spans="2:20" s="86" customFormat="1" ht="10.199999999999999">
      <c r="B1291" s="87"/>
      <c r="C1291" s="87"/>
      <c r="D1291" s="89"/>
      <c r="R1291" s="89"/>
      <c r="S1291" s="89"/>
      <c r="T1291" s="89"/>
    </row>
    <row r="1292" spans="2:20" s="86" customFormat="1" ht="10.199999999999999">
      <c r="B1292" s="87"/>
      <c r="C1292" s="87"/>
      <c r="D1292" s="89"/>
      <c r="R1292" s="89"/>
      <c r="S1292" s="89"/>
      <c r="T1292" s="89"/>
    </row>
    <row r="1293" spans="2:20" s="86" customFormat="1" ht="10.199999999999999">
      <c r="B1293" s="87"/>
      <c r="C1293" s="87"/>
      <c r="D1293" s="89"/>
      <c r="R1293" s="89"/>
      <c r="S1293" s="89"/>
      <c r="T1293" s="89"/>
    </row>
    <row r="1294" spans="2:20" s="86" customFormat="1" ht="10.199999999999999">
      <c r="B1294" s="87"/>
      <c r="C1294" s="87"/>
      <c r="D1294" s="89"/>
      <c r="R1294" s="89"/>
      <c r="S1294" s="89"/>
      <c r="T1294" s="89"/>
    </row>
    <row r="1295" spans="2:20" s="86" customFormat="1" ht="10.199999999999999">
      <c r="B1295" s="87"/>
      <c r="C1295" s="87"/>
      <c r="D1295" s="89"/>
      <c r="R1295" s="89"/>
      <c r="S1295" s="89"/>
      <c r="T1295" s="89"/>
    </row>
    <row r="1296" spans="2:20" s="86" customFormat="1" ht="10.199999999999999">
      <c r="B1296" s="87"/>
      <c r="C1296" s="87"/>
      <c r="D1296" s="89"/>
      <c r="R1296" s="89"/>
      <c r="S1296" s="89"/>
      <c r="T1296" s="89"/>
    </row>
    <row r="1297" spans="2:20" s="86" customFormat="1" ht="10.199999999999999">
      <c r="B1297" s="87"/>
      <c r="C1297" s="87"/>
      <c r="D1297" s="89"/>
      <c r="R1297" s="89"/>
      <c r="S1297" s="89"/>
      <c r="T1297" s="89"/>
    </row>
    <row r="1298" spans="2:20" s="86" customFormat="1" ht="10.199999999999999">
      <c r="B1298" s="87"/>
      <c r="C1298" s="87"/>
      <c r="D1298" s="89"/>
      <c r="R1298" s="89"/>
      <c r="S1298" s="89"/>
      <c r="T1298" s="89"/>
    </row>
    <row r="1299" spans="2:20" s="86" customFormat="1" ht="10.199999999999999">
      <c r="B1299" s="87"/>
      <c r="C1299" s="87"/>
      <c r="D1299" s="89"/>
      <c r="R1299" s="89"/>
      <c r="S1299" s="89"/>
      <c r="T1299" s="89"/>
    </row>
    <row r="1300" spans="2:20" s="86" customFormat="1" ht="10.199999999999999">
      <c r="B1300" s="87"/>
      <c r="C1300" s="87"/>
      <c r="D1300" s="89"/>
      <c r="R1300" s="89"/>
      <c r="S1300" s="89"/>
      <c r="T1300" s="89"/>
    </row>
    <row r="1301" spans="2:20" s="86" customFormat="1" ht="10.199999999999999">
      <c r="B1301" s="87"/>
      <c r="C1301" s="87"/>
      <c r="D1301" s="89"/>
      <c r="R1301" s="89"/>
      <c r="S1301" s="89"/>
      <c r="T1301" s="89"/>
    </row>
    <row r="1302" spans="2:20" s="86" customFormat="1" ht="10.199999999999999">
      <c r="B1302" s="87"/>
      <c r="C1302" s="87"/>
      <c r="D1302" s="89"/>
      <c r="R1302" s="89"/>
      <c r="S1302" s="89"/>
      <c r="T1302" s="89"/>
    </row>
    <row r="1303" spans="2:20" s="86" customFormat="1" ht="10.199999999999999">
      <c r="B1303" s="87"/>
      <c r="C1303" s="87"/>
      <c r="D1303" s="89"/>
      <c r="R1303" s="89"/>
      <c r="S1303" s="89"/>
      <c r="T1303" s="89"/>
    </row>
    <row r="1304" spans="2:20" s="86" customFormat="1" ht="10.199999999999999">
      <c r="B1304" s="87"/>
      <c r="C1304" s="87"/>
      <c r="D1304" s="89"/>
      <c r="R1304" s="89"/>
      <c r="S1304" s="89"/>
      <c r="T1304" s="89"/>
    </row>
    <row r="1305" spans="2:20" s="86" customFormat="1" ht="10.199999999999999">
      <c r="B1305" s="87"/>
      <c r="C1305" s="87"/>
      <c r="D1305" s="89"/>
      <c r="R1305" s="89"/>
      <c r="S1305" s="89"/>
      <c r="T1305" s="89"/>
    </row>
    <row r="1306" spans="2:20" s="86" customFormat="1" ht="10.199999999999999">
      <c r="B1306" s="87"/>
      <c r="C1306" s="87"/>
      <c r="D1306" s="89"/>
      <c r="R1306" s="89"/>
      <c r="S1306" s="89"/>
      <c r="T1306" s="89"/>
    </row>
    <row r="1307" spans="2:20" s="86" customFormat="1" ht="10.199999999999999">
      <c r="B1307" s="87"/>
      <c r="C1307" s="87"/>
      <c r="D1307" s="89"/>
      <c r="R1307" s="89"/>
      <c r="S1307" s="89"/>
      <c r="T1307" s="89"/>
    </row>
    <row r="1308" spans="2:20" s="86" customFormat="1" ht="10.199999999999999">
      <c r="B1308" s="87"/>
      <c r="C1308" s="87"/>
      <c r="D1308" s="89"/>
      <c r="R1308" s="89"/>
      <c r="S1308" s="89"/>
      <c r="T1308" s="89"/>
    </row>
    <row r="1309" spans="2:20" s="86" customFormat="1" ht="10.199999999999999">
      <c r="B1309" s="87"/>
      <c r="C1309" s="87"/>
      <c r="D1309" s="89"/>
      <c r="R1309" s="89"/>
      <c r="S1309" s="89"/>
      <c r="T1309" s="89"/>
    </row>
    <row r="1310" spans="2:20" s="86" customFormat="1" ht="10.199999999999999">
      <c r="B1310" s="87"/>
      <c r="C1310" s="87"/>
      <c r="D1310" s="89"/>
      <c r="R1310" s="89"/>
      <c r="S1310" s="89"/>
      <c r="T1310" s="89"/>
    </row>
    <row r="1311" spans="2:20" s="86" customFormat="1" ht="10.199999999999999">
      <c r="B1311" s="87"/>
      <c r="C1311" s="87"/>
      <c r="D1311" s="89"/>
      <c r="R1311" s="89"/>
      <c r="S1311" s="89"/>
      <c r="T1311" s="89"/>
    </row>
    <row r="1312" spans="2:20" s="86" customFormat="1" ht="10.199999999999999">
      <c r="B1312" s="87"/>
      <c r="C1312" s="87"/>
      <c r="D1312" s="89"/>
      <c r="R1312" s="89"/>
      <c r="S1312" s="89"/>
      <c r="T1312" s="89"/>
    </row>
    <row r="1313" spans="2:20" s="86" customFormat="1" ht="10.199999999999999">
      <c r="B1313" s="87"/>
      <c r="C1313" s="87"/>
      <c r="D1313" s="89"/>
      <c r="R1313" s="89"/>
      <c r="S1313" s="89"/>
      <c r="T1313" s="89"/>
    </row>
    <row r="1314" spans="2:20" s="86" customFormat="1" ht="10.199999999999999">
      <c r="B1314" s="87"/>
      <c r="C1314" s="87"/>
      <c r="D1314" s="89"/>
      <c r="R1314" s="89"/>
      <c r="S1314" s="89"/>
      <c r="T1314" s="89"/>
    </row>
    <row r="1315" spans="2:20" s="86" customFormat="1" ht="10.199999999999999">
      <c r="B1315" s="87"/>
      <c r="C1315" s="87"/>
      <c r="D1315" s="89"/>
      <c r="R1315" s="89"/>
      <c r="S1315" s="89"/>
      <c r="T1315" s="89"/>
    </row>
    <row r="1316" spans="2:20" s="86" customFormat="1" ht="10.199999999999999">
      <c r="B1316" s="87"/>
      <c r="C1316" s="87"/>
      <c r="D1316" s="89"/>
      <c r="R1316" s="89"/>
      <c r="S1316" s="89"/>
      <c r="T1316" s="89"/>
    </row>
    <row r="1317" spans="2:20" s="86" customFormat="1" ht="10.199999999999999">
      <c r="B1317" s="87"/>
      <c r="C1317" s="87"/>
      <c r="D1317" s="89"/>
      <c r="R1317" s="89"/>
      <c r="S1317" s="89"/>
      <c r="T1317" s="89"/>
    </row>
    <row r="1318" spans="2:20" s="86" customFormat="1" ht="10.199999999999999">
      <c r="B1318" s="87"/>
      <c r="C1318" s="87"/>
      <c r="D1318" s="89"/>
      <c r="R1318" s="89"/>
      <c r="S1318" s="89"/>
      <c r="T1318" s="89"/>
    </row>
    <row r="1319" spans="2:20" s="86" customFormat="1" ht="10.199999999999999">
      <c r="B1319" s="87"/>
      <c r="C1319" s="87"/>
      <c r="D1319" s="89"/>
      <c r="R1319" s="89"/>
      <c r="S1319" s="89"/>
      <c r="T1319" s="89"/>
    </row>
    <row r="1320" spans="2:20" s="86" customFormat="1" ht="10.199999999999999">
      <c r="B1320" s="87"/>
      <c r="C1320" s="87"/>
      <c r="D1320" s="89"/>
      <c r="R1320" s="89"/>
      <c r="S1320" s="89"/>
      <c r="T1320" s="89"/>
    </row>
    <row r="1321" spans="2:20" s="86" customFormat="1" ht="10.199999999999999">
      <c r="B1321" s="87"/>
      <c r="C1321" s="87"/>
      <c r="D1321" s="89"/>
      <c r="R1321" s="89"/>
      <c r="S1321" s="89"/>
      <c r="T1321" s="89"/>
    </row>
    <row r="1322" spans="2:20" s="86" customFormat="1" ht="10.199999999999999">
      <c r="B1322" s="87"/>
      <c r="C1322" s="87"/>
      <c r="D1322" s="89"/>
      <c r="R1322" s="89"/>
      <c r="S1322" s="89"/>
      <c r="T1322" s="89"/>
    </row>
    <row r="1323" spans="2:20" s="86" customFormat="1" ht="10.199999999999999">
      <c r="B1323" s="87"/>
      <c r="C1323" s="87"/>
      <c r="D1323" s="89"/>
      <c r="R1323" s="89"/>
      <c r="S1323" s="89"/>
      <c r="T1323" s="89"/>
    </row>
    <row r="1324" spans="2:20" s="86" customFormat="1" ht="10.199999999999999">
      <c r="B1324" s="87"/>
      <c r="C1324" s="87"/>
      <c r="D1324" s="89"/>
      <c r="R1324" s="89"/>
      <c r="S1324" s="89"/>
      <c r="T1324" s="89"/>
    </row>
    <row r="1325" spans="2:20" s="86" customFormat="1" ht="10.199999999999999">
      <c r="B1325" s="87"/>
      <c r="C1325" s="87"/>
      <c r="D1325" s="89"/>
      <c r="R1325" s="89"/>
      <c r="S1325" s="89"/>
      <c r="T1325" s="89"/>
    </row>
    <row r="1326" spans="2:20" s="86" customFormat="1" ht="10.199999999999999">
      <c r="B1326" s="87"/>
      <c r="C1326" s="87"/>
      <c r="D1326" s="89"/>
      <c r="R1326" s="89"/>
      <c r="S1326" s="89"/>
      <c r="T1326" s="89"/>
    </row>
    <row r="1327" spans="2:20" s="86" customFormat="1" ht="10.199999999999999">
      <c r="B1327" s="87"/>
      <c r="C1327" s="87"/>
      <c r="D1327" s="89"/>
      <c r="R1327" s="89"/>
      <c r="S1327" s="89"/>
      <c r="T1327" s="89"/>
    </row>
    <row r="1328" spans="2:20" s="86" customFormat="1" ht="10.199999999999999">
      <c r="B1328" s="87"/>
      <c r="C1328" s="87"/>
      <c r="D1328" s="89"/>
      <c r="R1328" s="89"/>
      <c r="S1328" s="89"/>
      <c r="T1328" s="89"/>
    </row>
    <row r="1329" spans="2:20" s="86" customFormat="1" ht="10.199999999999999">
      <c r="B1329" s="87"/>
      <c r="C1329" s="87"/>
      <c r="D1329" s="89"/>
      <c r="R1329" s="89"/>
      <c r="S1329" s="89"/>
      <c r="T1329" s="89"/>
    </row>
    <row r="1330" spans="2:20" s="86" customFormat="1" ht="10.199999999999999">
      <c r="B1330" s="87"/>
      <c r="C1330" s="87"/>
      <c r="D1330" s="89"/>
      <c r="R1330" s="89"/>
      <c r="S1330" s="89"/>
      <c r="T1330" s="89"/>
    </row>
    <row r="1331" spans="2:20" s="86" customFormat="1" ht="10.199999999999999">
      <c r="B1331" s="87"/>
      <c r="C1331" s="87"/>
      <c r="D1331" s="89"/>
      <c r="R1331" s="89"/>
      <c r="S1331" s="89"/>
      <c r="T1331" s="89"/>
    </row>
    <row r="1332" spans="2:20" s="86" customFormat="1" ht="10.199999999999999">
      <c r="B1332" s="87"/>
      <c r="C1332" s="87"/>
      <c r="D1332" s="89"/>
      <c r="R1332" s="89"/>
      <c r="S1332" s="89"/>
      <c r="T1332" s="89"/>
    </row>
    <row r="1333" spans="2:20" s="86" customFormat="1" ht="10.199999999999999">
      <c r="B1333" s="87"/>
      <c r="C1333" s="87"/>
      <c r="D1333" s="89"/>
      <c r="R1333" s="89"/>
      <c r="S1333" s="89"/>
      <c r="T1333" s="89"/>
    </row>
    <row r="1334" spans="2:20" s="86" customFormat="1" ht="10.199999999999999">
      <c r="B1334" s="87"/>
      <c r="C1334" s="87"/>
      <c r="D1334" s="89"/>
      <c r="R1334" s="89"/>
      <c r="S1334" s="89"/>
      <c r="T1334" s="89"/>
    </row>
    <row r="1335" spans="2:20" s="86" customFormat="1" ht="10.199999999999999">
      <c r="B1335" s="87"/>
      <c r="C1335" s="87"/>
      <c r="D1335" s="89"/>
      <c r="R1335" s="89"/>
      <c r="S1335" s="89"/>
      <c r="T1335" s="89"/>
    </row>
    <row r="1336" spans="2:20" s="86" customFormat="1" ht="10.199999999999999">
      <c r="B1336" s="87"/>
      <c r="C1336" s="87"/>
      <c r="D1336" s="89"/>
      <c r="R1336" s="89"/>
      <c r="S1336" s="89"/>
      <c r="T1336" s="89"/>
    </row>
    <row r="1337" spans="2:20" s="86" customFormat="1" ht="10.199999999999999">
      <c r="B1337" s="87"/>
      <c r="C1337" s="87"/>
      <c r="D1337" s="89"/>
      <c r="R1337" s="89"/>
      <c r="S1337" s="89"/>
      <c r="T1337" s="89"/>
    </row>
    <row r="1338" spans="2:20" s="86" customFormat="1" ht="10.199999999999999">
      <c r="B1338" s="87"/>
      <c r="C1338" s="87"/>
      <c r="D1338" s="89"/>
      <c r="R1338" s="89"/>
      <c r="S1338" s="89"/>
      <c r="T1338" s="89"/>
    </row>
    <row r="1339" spans="2:20" s="86" customFormat="1" ht="10.199999999999999">
      <c r="B1339" s="87"/>
      <c r="C1339" s="87"/>
      <c r="D1339" s="89"/>
      <c r="R1339" s="89"/>
      <c r="S1339" s="89"/>
      <c r="T1339" s="89"/>
    </row>
    <row r="1340" spans="2:20" s="86" customFormat="1" ht="10.199999999999999">
      <c r="B1340" s="87"/>
      <c r="C1340" s="87"/>
      <c r="D1340" s="89"/>
      <c r="R1340" s="89"/>
      <c r="S1340" s="89"/>
      <c r="T1340" s="89"/>
    </row>
    <row r="1341" spans="2:20" s="86" customFormat="1" ht="10.199999999999999">
      <c r="B1341" s="87"/>
      <c r="C1341" s="87"/>
      <c r="D1341" s="89"/>
      <c r="R1341" s="89"/>
      <c r="S1341" s="89"/>
      <c r="T1341" s="89"/>
    </row>
    <row r="1342" spans="2:20" s="86" customFormat="1" ht="10.199999999999999">
      <c r="B1342" s="87"/>
      <c r="C1342" s="87"/>
      <c r="D1342" s="89"/>
      <c r="R1342" s="89"/>
      <c r="S1342" s="89"/>
      <c r="T1342" s="89"/>
    </row>
    <row r="1343" spans="2:20" s="86" customFormat="1" ht="10.199999999999999">
      <c r="B1343" s="87"/>
      <c r="C1343" s="87"/>
      <c r="D1343" s="89"/>
      <c r="R1343" s="89"/>
      <c r="S1343" s="89"/>
      <c r="T1343" s="89"/>
    </row>
    <row r="1344" spans="2:20" s="86" customFormat="1" ht="10.199999999999999">
      <c r="B1344" s="87"/>
      <c r="C1344" s="87"/>
      <c r="D1344" s="89"/>
      <c r="R1344" s="89"/>
      <c r="S1344" s="89"/>
      <c r="T1344" s="89"/>
    </row>
    <row r="1345" spans="2:20" s="86" customFormat="1" ht="10.199999999999999">
      <c r="B1345" s="87"/>
      <c r="C1345" s="87"/>
      <c r="D1345" s="89"/>
      <c r="R1345" s="89"/>
      <c r="S1345" s="89"/>
      <c r="T1345" s="89"/>
    </row>
    <row r="1346" spans="2:20" s="86" customFormat="1" ht="10.199999999999999">
      <c r="B1346" s="87"/>
      <c r="C1346" s="87"/>
      <c r="D1346" s="89"/>
      <c r="R1346" s="89"/>
      <c r="S1346" s="89"/>
      <c r="T1346" s="89"/>
    </row>
    <row r="1347" spans="2:20" s="86" customFormat="1" ht="10.199999999999999">
      <c r="B1347" s="87"/>
      <c r="C1347" s="87"/>
      <c r="D1347" s="89"/>
      <c r="R1347" s="89"/>
      <c r="S1347" s="89"/>
      <c r="T1347" s="89"/>
    </row>
    <row r="1348" spans="2:20" s="86" customFormat="1" ht="10.199999999999999">
      <c r="B1348" s="87"/>
      <c r="C1348" s="87"/>
      <c r="D1348" s="89"/>
      <c r="R1348" s="89"/>
      <c r="S1348" s="89"/>
      <c r="T1348" s="89"/>
    </row>
    <row r="1349" spans="2:20" s="86" customFormat="1" ht="10.199999999999999">
      <c r="B1349" s="87"/>
      <c r="C1349" s="87"/>
      <c r="D1349" s="89"/>
      <c r="R1349" s="89"/>
      <c r="S1349" s="89"/>
      <c r="T1349" s="89"/>
    </row>
    <row r="1350" spans="2:20" s="86" customFormat="1" ht="10.199999999999999">
      <c r="B1350" s="87"/>
      <c r="C1350" s="87"/>
      <c r="D1350" s="89"/>
      <c r="R1350" s="89"/>
      <c r="S1350" s="89"/>
      <c r="T1350" s="89"/>
    </row>
    <row r="1351" spans="2:20" s="86" customFormat="1" ht="10.199999999999999">
      <c r="B1351" s="87"/>
      <c r="C1351" s="87"/>
      <c r="D1351" s="89"/>
      <c r="R1351" s="89"/>
      <c r="S1351" s="89"/>
      <c r="T1351" s="89"/>
    </row>
    <row r="1352" spans="2:20" s="86" customFormat="1" ht="10.199999999999999">
      <c r="B1352" s="87"/>
      <c r="C1352" s="87"/>
      <c r="D1352" s="89"/>
      <c r="R1352" s="89"/>
      <c r="S1352" s="89"/>
      <c r="T1352" s="89"/>
    </row>
    <row r="1353" spans="2:20" s="86" customFormat="1" ht="10.199999999999999">
      <c r="B1353" s="87"/>
      <c r="C1353" s="87"/>
      <c r="D1353" s="89"/>
      <c r="R1353" s="89"/>
      <c r="S1353" s="89"/>
      <c r="T1353" s="89"/>
    </row>
    <row r="1354" spans="2:20" s="86" customFormat="1" ht="10.199999999999999">
      <c r="B1354" s="87"/>
      <c r="C1354" s="87"/>
      <c r="D1354" s="89"/>
      <c r="R1354" s="89"/>
      <c r="S1354" s="89"/>
      <c r="T1354" s="89"/>
    </row>
    <row r="1355" spans="2:20" s="86" customFormat="1" ht="10.199999999999999">
      <c r="B1355" s="87"/>
      <c r="C1355" s="87"/>
      <c r="D1355" s="89"/>
      <c r="R1355" s="89"/>
      <c r="S1355" s="89"/>
      <c r="T1355" s="89"/>
    </row>
    <row r="1356" spans="2:20" s="86" customFormat="1" ht="10.199999999999999">
      <c r="B1356" s="87"/>
      <c r="C1356" s="87"/>
      <c r="D1356" s="89"/>
      <c r="R1356" s="89"/>
      <c r="S1356" s="89"/>
      <c r="T1356" s="89"/>
    </row>
    <row r="1357" spans="2:20" s="86" customFormat="1" ht="10.199999999999999">
      <c r="B1357" s="87"/>
      <c r="C1357" s="87"/>
      <c r="D1357" s="89"/>
      <c r="R1357" s="89"/>
      <c r="S1357" s="89"/>
      <c r="T1357" s="89"/>
    </row>
    <row r="1358" spans="2:20" s="86" customFormat="1" ht="10.199999999999999">
      <c r="B1358" s="87"/>
      <c r="C1358" s="87"/>
      <c r="D1358" s="89"/>
      <c r="R1358" s="89"/>
      <c r="S1358" s="89"/>
      <c r="T1358" s="89"/>
    </row>
    <row r="1359" spans="2:20" s="86" customFormat="1" ht="10.199999999999999">
      <c r="B1359" s="87"/>
      <c r="C1359" s="87"/>
      <c r="D1359" s="89"/>
      <c r="R1359" s="89"/>
      <c r="S1359" s="89"/>
      <c r="T1359" s="89"/>
    </row>
    <row r="1360" spans="2:20" s="86" customFormat="1" ht="10.199999999999999">
      <c r="B1360" s="87"/>
      <c r="C1360" s="87"/>
      <c r="D1360" s="89"/>
      <c r="R1360" s="89"/>
      <c r="S1360" s="89"/>
      <c r="T1360" s="89"/>
    </row>
    <row r="1361" spans="2:20" s="86" customFormat="1" ht="10.199999999999999">
      <c r="B1361" s="87"/>
      <c r="C1361" s="87"/>
      <c r="D1361" s="89"/>
      <c r="R1361" s="89"/>
      <c r="S1361" s="89"/>
      <c r="T1361" s="89"/>
    </row>
    <row r="1362" spans="2:20" s="86" customFormat="1" ht="10.199999999999999">
      <c r="B1362" s="87"/>
      <c r="C1362" s="87"/>
      <c r="D1362" s="89"/>
      <c r="R1362" s="89"/>
      <c r="S1362" s="89"/>
      <c r="T1362" s="89"/>
    </row>
    <row r="1363" spans="2:20" s="86" customFormat="1" ht="10.199999999999999">
      <c r="B1363" s="87"/>
      <c r="C1363" s="87"/>
      <c r="D1363" s="89"/>
      <c r="R1363" s="89"/>
      <c r="S1363" s="89"/>
      <c r="T1363" s="89"/>
    </row>
    <row r="1364" spans="2:20" s="86" customFormat="1" ht="10.199999999999999">
      <c r="B1364" s="87"/>
      <c r="C1364" s="87"/>
      <c r="D1364" s="89"/>
      <c r="R1364" s="89"/>
      <c r="S1364" s="89"/>
      <c r="T1364" s="89"/>
    </row>
    <row r="1365" spans="2:20" s="86" customFormat="1" ht="10.199999999999999">
      <c r="B1365" s="87"/>
      <c r="C1365" s="87"/>
      <c r="D1365" s="89"/>
      <c r="R1365" s="89"/>
      <c r="S1365" s="89"/>
      <c r="T1365" s="89"/>
    </row>
    <row r="1366" spans="2:20" s="86" customFormat="1" ht="10.199999999999999">
      <c r="B1366" s="87"/>
      <c r="C1366" s="87"/>
      <c r="D1366" s="89"/>
      <c r="R1366" s="89"/>
      <c r="S1366" s="89"/>
      <c r="T1366" s="89"/>
    </row>
    <row r="1367" spans="2:20" s="86" customFormat="1" ht="10.199999999999999">
      <c r="B1367" s="87"/>
      <c r="C1367" s="87"/>
      <c r="D1367" s="89"/>
      <c r="R1367" s="89"/>
      <c r="S1367" s="89"/>
      <c r="T1367" s="89"/>
    </row>
    <row r="1368" spans="2:20" s="86" customFormat="1" ht="10.199999999999999">
      <c r="B1368" s="87"/>
      <c r="C1368" s="87"/>
      <c r="D1368" s="89"/>
      <c r="R1368" s="89"/>
      <c r="S1368" s="89"/>
      <c r="T1368" s="89"/>
    </row>
    <row r="1369" spans="2:20" s="86" customFormat="1" ht="10.199999999999999">
      <c r="B1369" s="87"/>
      <c r="C1369" s="87"/>
      <c r="D1369" s="89"/>
      <c r="R1369" s="89"/>
      <c r="S1369" s="89"/>
      <c r="T1369" s="89"/>
    </row>
    <row r="1370" spans="2:20" s="86" customFormat="1" ht="10.199999999999999">
      <c r="B1370" s="87"/>
      <c r="C1370" s="87"/>
      <c r="D1370" s="89"/>
      <c r="R1370" s="89"/>
      <c r="S1370" s="89"/>
      <c r="T1370" s="89"/>
    </row>
    <row r="1371" spans="2:20" s="86" customFormat="1" ht="10.199999999999999">
      <c r="B1371" s="87"/>
      <c r="C1371" s="87"/>
      <c r="D1371" s="89"/>
      <c r="R1371" s="89"/>
      <c r="S1371" s="89"/>
      <c r="T1371" s="89"/>
    </row>
    <row r="1372" spans="2:20" s="86" customFormat="1" ht="10.199999999999999">
      <c r="B1372" s="87"/>
      <c r="C1372" s="87"/>
      <c r="D1372" s="89"/>
      <c r="R1372" s="89"/>
      <c r="S1372" s="89"/>
      <c r="T1372" s="89"/>
    </row>
    <row r="1373" spans="2:20" s="86" customFormat="1" ht="10.199999999999999">
      <c r="B1373" s="87"/>
      <c r="C1373" s="87"/>
      <c r="D1373" s="89"/>
      <c r="R1373" s="89"/>
      <c r="S1373" s="89"/>
      <c r="T1373" s="89"/>
    </row>
    <row r="1374" spans="2:20" s="86" customFormat="1" ht="10.199999999999999">
      <c r="B1374" s="87"/>
      <c r="C1374" s="87"/>
      <c r="D1374" s="89"/>
      <c r="R1374" s="89"/>
      <c r="S1374" s="89"/>
      <c r="T1374" s="89"/>
    </row>
    <row r="1375" spans="2:20" s="86" customFormat="1" ht="10.199999999999999">
      <c r="B1375" s="87"/>
      <c r="C1375" s="87"/>
      <c r="D1375" s="89"/>
      <c r="R1375" s="89"/>
      <c r="S1375" s="89"/>
      <c r="T1375" s="89"/>
    </row>
    <row r="1376" spans="2:20" s="86" customFormat="1" ht="10.199999999999999">
      <c r="B1376" s="87"/>
      <c r="C1376" s="87"/>
      <c r="D1376" s="89"/>
      <c r="R1376" s="89"/>
      <c r="S1376" s="89"/>
      <c r="T1376" s="89"/>
    </row>
    <row r="1377" spans="2:20" s="86" customFormat="1" ht="10.199999999999999">
      <c r="B1377" s="87"/>
      <c r="C1377" s="87"/>
      <c r="D1377" s="89"/>
      <c r="R1377" s="89"/>
      <c r="S1377" s="89"/>
      <c r="T1377" s="89"/>
    </row>
    <row r="1378" spans="2:20" s="86" customFormat="1" ht="10.199999999999999">
      <c r="B1378" s="87"/>
      <c r="C1378" s="87"/>
      <c r="D1378" s="89"/>
      <c r="R1378" s="89"/>
      <c r="S1378" s="89"/>
      <c r="T1378" s="89"/>
    </row>
    <row r="1379" spans="2:20" s="86" customFormat="1" ht="10.199999999999999">
      <c r="B1379" s="87"/>
      <c r="C1379" s="87"/>
      <c r="D1379" s="89"/>
      <c r="R1379" s="89"/>
      <c r="S1379" s="89"/>
      <c r="T1379" s="89"/>
    </row>
    <row r="1380" spans="2:20" s="86" customFormat="1" ht="10.199999999999999">
      <c r="B1380" s="87"/>
      <c r="C1380" s="87"/>
      <c r="D1380" s="89"/>
      <c r="R1380" s="89"/>
      <c r="S1380" s="89"/>
      <c r="T1380" s="89"/>
    </row>
    <row r="1381" spans="2:20" s="86" customFormat="1" ht="10.199999999999999">
      <c r="B1381" s="87"/>
      <c r="C1381" s="87"/>
      <c r="D1381" s="89"/>
      <c r="R1381" s="89"/>
      <c r="S1381" s="89"/>
      <c r="T1381" s="89"/>
    </row>
    <row r="1382" spans="2:20" s="86" customFormat="1" ht="10.199999999999999">
      <c r="B1382" s="87"/>
      <c r="C1382" s="87"/>
      <c r="D1382" s="89"/>
      <c r="R1382" s="89"/>
      <c r="S1382" s="89"/>
      <c r="T1382" s="89"/>
    </row>
    <row r="1383" spans="2:20" s="86" customFormat="1" ht="10.199999999999999">
      <c r="B1383" s="87"/>
      <c r="C1383" s="87"/>
      <c r="D1383" s="89"/>
      <c r="R1383" s="89"/>
      <c r="S1383" s="89"/>
      <c r="T1383" s="89"/>
    </row>
    <row r="1384" spans="2:20" s="86" customFormat="1" ht="10.199999999999999">
      <c r="B1384" s="87"/>
      <c r="C1384" s="87"/>
      <c r="D1384" s="89"/>
      <c r="R1384" s="89"/>
      <c r="S1384" s="89"/>
      <c r="T1384" s="89"/>
    </row>
    <row r="1385" spans="2:20" s="86" customFormat="1" ht="10.199999999999999">
      <c r="B1385" s="87"/>
      <c r="C1385" s="87"/>
      <c r="D1385" s="89"/>
      <c r="R1385" s="89"/>
      <c r="S1385" s="89"/>
      <c r="T1385" s="89"/>
    </row>
    <row r="1386" spans="2:20" s="86" customFormat="1" ht="10.199999999999999">
      <c r="B1386" s="87"/>
      <c r="C1386" s="87"/>
      <c r="D1386" s="89"/>
      <c r="R1386" s="89"/>
      <c r="S1386" s="89"/>
      <c r="T1386" s="89"/>
    </row>
    <row r="1387" spans="2:20" s="86" customFormat="1" ht="10.199999999999999">
      <c r="B1387" s="87"/>
      <c r="C1387" s="87"/>
      <c r="D1387" s="89"/>
      <c r="R1387" s="89"/>
      <c r="S1387" s="89"/>
      <c r="T1387" s="89"/>
    </row>
    <row r="1388" spans="2:20" s="86" customFormat="1" ht="10.199999999999999">
      <c r="B1388" s="87"/>
      <c r="C1388" s="87"/>
      <c r="D1388" s="89"/>
      <c r="R1388" s="89"/>
      <c r="S1388" s="89"/>
      <c r="T1388" s="89"/>
    </row>
    <row r="1389" spans="2:20" s="86" customFormat="1" ht="10.199999999999999">
      <c r="B1389" s="87"/>
      <c r="C1389" s="87"/>
      <c r="D1389" s="89"/>
      <c r="R1389" s="89"/>
      <c r="S1389" s="89"/>
      <c r="T1389" s="89"/>
    </row>
    <row r="1390" spans="2:20" s="86" customFormat="1" ht="10.199999999999999">
      <c r="B1390" s="87"/>
      <c r="C1390" s="87"/>
      <c r="D1390" s="89"/>
      <c r="R1390" s="89"/>
      <c r="S1390" s="89"/>
      <c r="T1390" s="89"/>
    </row>
    <row r="1391" spans="2:20" s="86" customFormat="1" ht="10.199999999999999">
      <c r="B1391" s="87"/>
      <c r="C1391" s="87"/>
      <c r="D1391" s="89"/>
      <c r="R1391" s="89"/>
      <c r="S1391" s="89"/>
      <c r="T1391" s="89"/>
    </row>
    <row r="1392" spans="2:20" s="86" customFormat="1" ht="10.199999999999999">
      <c r="B1392" s="87"/>
      <c r="C1392" s="87"/>
      <c r="D1392" s="89"/>
      <c r="R1392" s="89"/>
      <c r="S1392" s="89"/>
      <c r="T1392" s="89"/>
    </row>
    <row r="1393" spans="2:20" s="86" customFormat="1" ht="10.199999999999999">
      <c r="B1393" s="87"/>
      <c r="C1393" s="87"/>
      <c r="D1393" s="89"/>
      <c r="R1393" s="89"/>
      <c r="S1393" s="89"/>
      <c r="T1393" s="89"/>
    </row>
    <row r="1394" spans="2:20" s="86" customFormat="1" ht="10.199999999999999">
      <c r="B1394" s="87"/>
      <c r="C1394" s="87"/>
      <c r="D1394" s="89"/>
      <c r="R1394" s="89"/>
      <c r="S1394" s="89"/>
      <c r="T1394" s="89"/>
    </row>
    <row r="1395" spans="2:20" s="86" customFormat="1" ht="10.199999999999999">
      <c r="B1395" s="87"/>
      <c r="C1395" s="87"/>
      <c r="D1395" s="89"/>
      <c r="R1395" s="89"/>
      <c r="S1395" s="89"/>
      <c r="T1395" s="89"/>
    </row>
    <row r="1396" spans="2:20" s="86" customFormat="1" ht="10.199999999999999">
      <c r="B1396" s="87"/>
      <c r="C1396" s="87"/>
      <c r="D1396" s="89"/>
      <c r="R1396" s="89"/>
      <c r="S1396" s="89"/>
      <c r="T1396" s="89"/>
    </row>
    <row r="1397" spans="2:20" s="86" customFormat="1" ht="10.199999999999999">
      <c r="B1397" s="87"/>
      <c r="C1397" s="87"/>
      <c r="D1397" s="89"/>
      <c r="R1397" s="89"/>
      <c r="S1397" s="89"/>
      <c r="T1397" s="89"/>
    </row>
    <row r="1398" spans="2:20" s="86" customFormat="1" ht="10.199999999999999">
      <c r="B1398" s="87"/>
      <c r="C1398" s="87"/>
      <c r="D1398" s="89"/>
      <c r="R1398" s="89"/>
      <c r="S1398" s="89"/>
      <c r="T1398" s="89"/>
    </row>
    <row r="1399" spans="2:20" s="86" customFormat="1" ht="10.199999999999999">
      <c r="B1399" s="87"/>
      <c r="C1399" s="87"/>
      <c r="D1399" s="89"/>
      <c r="R1399" s="89"/>
      <c r="S1399" s="89"/>
      <c r="T1399" s="89"/>
    </row>
    <row r="1400" spans="2:20" s="86" customFormat="1" ht="10.199999999999999">
      <c r="B1400" s="87"/>
      <c r="C1400" s="87"/>
      <c r="D1400" s="89"/>
      <c r="R1400" s="89"/>
      <c r="S1400" s="89"/>
      <c r="T1400" s="89"/>
    </row>
    <row r="1401" spans="2:20" s="86" customFormat="1" ht="10.199999999999999">
      <c r="B1401" s="87"/>
      <c r="C1401" s="87"/>
      <c r="D1401" s="89"/>
      <c r="R1401" s="89"/>
      <c r="S1401" s="89"/>
      <c r="T1401" s="89"/>
    </row>
    <row r="1402" spans="2:20" s="86" customFormat="1" ht="10.199999999999999">
      <c r="B1402" s="87"/>
      <c r="C1402" s="87"/>
      <c r="D1402" s="89"/>
      <c r="R1402" s="89"/>
      <c r="S1402" s="89"/>
      <c r="T1402" s="89"/>
    </row>
    <row r="1403" spans="2:20" s="86" customFormat="1" ht="10.199999999999999">
      <c r="B1403" s="87"/>
      <c r="C1403" s="87"/>
      <c r="D1403" s="89"/>
      <c r="R1403" s="89"/>
      <c r="S1403" s="89"/>
      <c r="T1403" s="89"/>
    </row>
    <row r="1404" spans="2:20" s="86" customFormat="1" ht="10.199999999999999">
      <c r="B1404" s="87"/>
      <c r="C1404" s="87"/>
      <c r="D1404" s="89"/>
      <c r="R1404" s="89"/>
      <c r="S1404" s="89"/>
      <c r="T1404" s="89"/>
    </row>
    <row r="1405" spans="2:20" s="86" customFormat="1" ht="10.199999999999999">
      <c r="B1405" s="87"/>
      <c r="C1405" s="87"/>
      <c r="D1405" s="89"/>
      <c r="R1405" s="89"/>
      <c r="S1405" s="89"/>
      <c r="T1405" s="89"/>
    </row>
    <row r="1406" spans="2:20" s="86" customFormat="1" ht="10.199999999999999">
      <c r="B1406" s="87"/>
      <c r="C1406" s="87"/>
      <c r="D1406" s="89"/>
      <c r="R1406" s="89"/>
      <c r="S1406" s="89"/>
      <c r="T1406" s="89"/>
    </row>
    <row r="1407" spans="2:20" s="86" customFormat="1" ht="10.199999999999999">
      <c r="B1407" s="87"/>
      <c r="C1407" s="87"/>
      <c r="D1407" s="89"/>
      <c r="R1407" s="89"/>
      <c r="S1407" s="89"/>
      <c r="T1407" s="89"/>
    </row>
    <row r="1408" spans="2:20" s="86" customFormat="1" ht="10.199999999999999">
      <c r="B1408" s="87"/>
      <c r="C1408" s="87"/>
      <c r="D1408" s="89"/>
      <c r="R1408" s="89"/>
      <c r="S1408" s="89"/>
      <c r="T1408" s="89"/>
    </row>
    <row r="1409" spans="2:20" s="86" customFormat="1" ht="10.199999999999999">
      <c r="B1409" s="87"/>
      <c r="C1409" s="87"/>
      <c r="D1409" s="89"/>
      <c r="R1409" s="89"/>
      <c r="S1409" s="89"/>
      <c r="T1409" s="89"/>
    </row>
    <row r="1410" spans="2:20" s="86" customFormat="1" ht="10.199999999999999">
      <c r="B1410" s="87"/>
      <c r="C1410" s="87"/>
      <c r="D1410" s="89"/>
      <c r="R1410" s="89"/>
      <c r="S1410" s="89"/>
      <c r="T1410" s="89"/>
    </row>
    <row r="1411" spans="2:20" s="86" customFormat="1" ht="10.199999999999999">
      <c r="B1411" s="87"/>
      <c r="C1411" s="87"/>
      <c r="D1411" s="89"/>
      <c r="R1411" s="89"/>
      <c r="S1411" s="89"/>
      <c r="T1411" s="89"/>
    </row>
    <row r="1412" spans="2:20" s="86" customFormat="1" ht="10.199999999999999">
      <c r="B1412" s="87"/>
      <c r="C1412" s="87"/>
      <c r="D1412" s="89"/>
      <c r="R1412" s="89"/>
      <c r="S1412" s="89"/>
      <c r="T1412" s="89"/>
    </row>
    <row r="1413" spans="2:20" s="86" customFormat="1" ht="10.199999999999999">
      <c r="B1413" s="87"/>
      <c r="C1413" s="87"/>
      <c r="D1413" s="89"/>
      <c r="R1413" s="89"/>
      <c r="S1413" s="89"/>
      <c r="T1413" s="89"/>
    </row>
    <row r="1414" spans="2:20" s="86" customFormat="1" ht="10.199999999999999">
      <c r="B1414" s="87"/>
      <c r="C1414" s="87"/>
      <c r="D1414" s="89"/>
      <c r="R1414" s="89"/>
      <c r="S1414" s="89"/>
      <c r="T1414" s="89"/>
    </row>
    <row r="1415" spans="2:20" s="86" customFormat="1" ht="10.199999999999999">
      <c r="B1415" s="87"/>
      <c r="C1415" s="87"/>
      <c r="D1415" s="89"/>
      <c r="R1415" s="89"/>
      <c r="S1415" s="89"/>
      <c r="T1415" s="89"/>
    </row>
    <row r="1416" spans="2:20" s="86" customFormat="1" ht="10.199999999999999">
      <c r="B1416" s="87"/>
      <c r="C1416" s="87"/>
      <c r="D1416" s="89"/>
      <c r="R1416" s="89"/>
      <c r="S1416" s="89"/>
      <c r="T1416" s="89"/>
    </row>
    <row r="1417" spans="2:20" s="86" customFormat="1" ht="10.199999999999999">
      <c r="B1417" s="87"/>
      <c r="C1417" s="87"/>
      <c r="D1417" s="89"/>
      <c r="R1417" s="89"/>
      <c r="S1417" s="89"/>
      <c r="T1417" s="89"/>
    </row>
    <row r="1418" spans="2:20" s="86" customFormat="1" ht="10.199999999999999">
      <c r="B1418" s="87"/>
      <c r="C1418" s="87"/>
      <c r="D1418" s="89"/>
      <c r="R1418" s="89"/>
      <c r="S1418" s="89"/>
      <c r="T1418" s="89"/>
    </row>
    <row r="1419" spans="2:20" s="86" customFormat="1" ht="10.199999999999999">
      <c r="B1419" s="87"/>
      <c r="C1419" s="87"/>
      <c r="D1419" s="89"/>
      <c r="R1419" s="89"/>
      <c r="S1419" s="89"/>
      <c r="T1419" s="89"/>
    </row>
    <row r="1420" spans="2:20" s="86" customFormat="1" ht="10.199999999999999">
      <c r="B1420" s="87"/>
      <c r="C1420" s="87"/>
      <c r="D1420" s="89"/>
      <c r="R1420" s="89"/>
      <c r="S1420" s="89"/>
      <c r="T1420" s="89"/>
    </row>
    <row r="1421" spans="2:20" s="86" customFormat="1" ht="10.199999999999999">
      <c r="B1421" s="87"/>
      <c r="C1421" s="87"/>
      <c r="D1421" s="89"/>
      <c r="R1421" s="89"/>
      <c r="S1421" s="89"/>
      <c r="T1421" s="89"/>
    </row>
    <row r="1422" spans="2:20" s="86" customFormat="1" ht="10.199999999999999">
      <c r="B1422" s="87"/>
      <c r="C1422" s="87"/>
      <c r="D1422" s="89"/>
      <c r="R1422" s="89"/>
      <c r="S1422" s="89"/>
      <c r="T1422" s="89"/>
    </row>
    <row r="1423" spans="2:20" s="86" customFormat="1" ht="10.199999999999999">
      <c r="B1423" s="87"/>
      <c r="C1423" s="87"/>
      <c r="D1423" s="89"/>
      <c r="R1423" s="89"/>
      <c r="S1423" s="89"/>
      <c r="T1423" s="89"/>
    </row>
    <row r="1424" spans="2:20" s="86" customFormat="1" ht="10.199999999999999">
      <c r="B1424" s="87"/>
      <c r="C1424" s="87"/>
      <c r="D1424" s="89"/>
      <c r="R1424" s="89"/>
      <c r="S1424" s="89"/>
      <c r="T1424" s="89"/>
    </row>
    <row r="1425" spans="2:20" s="86" customFormat="1" ht="10.199999999999999">
      <c r="B1425" s="87"/>
      <c r="C1425" s="87"/>
      <c r="D1425" s="89"/>
      <c r="R1425" s="89"/>
      <c r="S1425" s="89"/>
      <c r="T1425" s="89"/>
    </row>
    <row r="1426" spans="2:20" s="86" customFormat="1" ht="10.199999999999999">
      <c r="B1426" s="87"/>
      <c r="C1426" s="87"/>
      <c r="D1426" s="89"/>
      <c r="R1426" s="89"/>
      <c r="S1426" s="89"/>
      <c r="T1426" s="89"/>
    </row>
    <row r="1427" spans="2:20" s="86" customFormat="1" ht="10.199999999999999">
      <c r="B1427" s="87"/>
      <c r="C1427" s="87"/>
      <c r="D1427" s="89"/>
      <c r="R1427" s="89"/>
      <c r="S1427" s="89"/>
      <c r="T1427" s="89"/>
    </row>
    <row r="1428" spans="2:20" s="86" customFormat="1" ht="10.199999999999999">
      <c r="B1428" s="87"/>
      <c r="C1428" s="87"/>
      <c r="D1428" s="89"/>
      <c r="R1428" s="89"/>
      <c r="S1428" s="89"/>
      <c r="T1428" s="89"/>
    </row>
    <row r="1429" spans="2:20" s="86" customFormat="1" ht="10.199999999999999">
      <c r="B1429" s="87"/>
      <c r="C1429" s="87"/>
      <c r="D1429" s="89"/>
      <c r="R1429" s="89"/>
      <c r="S1429" s="89"/>
      <c r="T1429" s="89"/>
    </row>
    <row r="1430" spans="2:20" s="86" customFormat="1" ht="10.199999999999999">
      <c r="B1430" s="87"/>
      <c r="C1430" s="87"/>
      <c r="D1430" s="89"/>
      <c r="R1430" s="89"/>
      <c r="S1430" s="89"/>
      <c r="T1430" s="89"/>
    </row>
    <row r="1431" spans="2:20" s="86" customFormat="1" ht="10.199999999999999">
      <c r="B1431" s="87"/>
      <c r="C1431" s="87"/>
      <c r="D1431" s="89"/>
      <c r="R1431" s="89"/>
      <c r="S1431" s="89"/>
      <c r="T1431" s="89"/>
    </row>
    <row r="1432" spans="2:20" s="86" customFormat="1" ht="10.199999999999999">
      <c r="B1432" s="87"/>
      <c r="C1432" s="87"/>
      <c r="D1432" s="89"/>
      <c r="R1432" s="89"/>
      <c r="S1432" s="89"/>
      <c r="T1432" s="89"/>
    </row>
    <row r="1433" spans="2:20" s="86" customFormat="1" ht="10.199999999999999">
      <c r="B1433" s="87"/>
      <c r="C1433" s="87"/>
      <c r="D1433" s="89"/>
      <c r="R1433" s="89"/>
      <c r="S1433" s="89"/>
      <c r="T1433" s="89"/>
    </row>
    <row r="1434" spans="2:20" s="86" customFormat="1" ht="10.199999999999999">
      <c r="B1434" s="87"/>
      <c r="C1434" s="87"/>
      <c r="D1434" s="89"/>
      <c r="R1434" s="89"/>
      <c r="S1434" s="89"/>
      <c r="T1434" s="89"/>
    </row>
    <row r="1435" spans="2:20" s="86" customFormat="1" ht="10.199999999999999">
      <c r="B1435" s="87"/>
      <c r="C1435" s="87"/>
      <c r="D1435" s="89"/>
      <c r="R1435" s="89"/>
      <c r="S1435" s="89"/>
      <c r="T1435" s="89"/>
    </row>
    <row r="1436" spans="2:20" s="86" customFormat="1" ht="10.199999999999999">
      <c r="B1436" s="87"/>
      <c r="C1436" s="87"/>
      <c r="D1436" s="89"/>
      <c r="R1436" s="89"/>
      <c r="S1436" s="89"/>
      <c r="T1436" s="89"/>
    </row>
    <row r="1437" spans="2:20" s="86" customFormat="1" ht="10.199999999999999">
      <c r="B1437" s="87"/>
      <c r="C1437" s="87"/>
      <c r="D1437" s="89"/>
      <c r="R1437" s="89"/>
      <c r="S1437" s="89"/>
      <c r="T1437" s="89"/>
    </row>
    <row r="1438" spans="2:20" s="86" customFormat="1" ht="10.199999999999999">
      <c r="B1438" s="87"/>
      <c r="C1438" s="87"/>
      <c r="D1438" s="89"/>
      <c r="R1438" s="89"/>
      <c r="S1438" s="89"/>
      <c r="T1438" s="89"/>
    </row>
    <row r="1439" spans="2:20" s="86" customFormat="1" ht="10.199999999999999">
      <c r="B1439" s="87"/>
      <c r="C1439" s="87"/>
      <c r="D1439" s="89"/>
      <c r="R1439" s="89"/>
      <c r="S1439" s="89"/>
      <c r="T1439" s="89"/>
    </row>
    <row r="1440" spans="2:20" s="86" customFormat="1" ht="10.199999999999999">
      <c r="B1440" s="87"/>
      <c r="C1440" s="87"/>
      <c r="D1440" s="89"/>
      <c r="R1440" s="89"/>
      <c r="S1440" s="89"/>
      <c r="T1440" s="89"/>
    </row>
    <row r="1441" spans="2:20" s="86" customFormat="1" ht="10.199999999999999">
      <c r="B1441" s="87"/>
      <c r="C1441" s="87"/>
      <c r="D1441" s="89"/>
      <c r="R1441" s="89"/>
      <c r="S1441" s="89"/>
      <c r="T1441" s="89"/>
    </row>
    <row r="1442" spans="2:20" s="86" customFormat="1" ht="10.199999999999999">
      <c r="B1442" s="87"/>
      <c r="C1442" s="87"/>
      <c r="D1442" s="89"/>
      <c r="R1442" s="89"/>
      <c r="S1442" s="89"/>
      <c r="T1442" s="89"/>
    </row>
    <row r="1443" spans="2:20" s="86" customFormat="1" ht="10.199999999999999">
      <c r="B1443" s="87"/>
      <c r="C1443" s="87"/>
      <c r="D1443" s="89"/>
      <c r="R1443" s="89"/>
      <c r="S1443" s="89"/>
      <c r="T1443" s="89"/>
    </row>
    <row r="1444" spans="2:20" s="86" customFormat="1" ht="10.199999999999999">
      <c r="B1444" s="87"/>
      <c r="C1444" s="87"/>
      <c r="D1444" s="89"/>
      <c r="R1444" s="89"/>
      <c r="S1444" s="89"/>
      <c r="T1444" s="89"/>
    </row>
    <row r="1445" spans="2:20" s="86" customFormat="1" ht="10.199999999999999">
      <c r="B1445" s="87"/>
      <c r="C1445" s="87"/>
      <c r="D1445" s="89"/>
      <c r="R1445" s="89"/>
      <c r="S1445" s="89"/>
      <c r="T1445" s="89"/>
    </row>
    <row r="1446" spans="2:20" s="86" customFormat="1" ht="10.199999999999999">
      <c r="B1446" s="87"/>
      <c r="C1446" s="87"/>
      <c r="D1446" s="89"/>
      <c r="R1446" s="89"/>
      <c r="S1446" s="89"/>
      <c r="T1446" s="89"/>
    </row>
    <row r="1447" spans="2:20" s="86" customFormat="1" ht="10.199999999999999">
      <c r="B1447" s="87"/>
      <c r="C1447" s="87"/>
      <c r="D1447" s="89"/>
      <c r="R1447" s="89"/>
      <c r="S1447" s="89"/>
      <c r="T1447" s="89"/>
    </row>
    <row r="1448" spans="2:20" s="86" customFormat="1" ht="10.199999999999999">
      <c r="B1448" s="87"/>
      <c r="C1448" s="87"/>
      <c r="D1448" s="89"/>
      <c r="R1448" s="89"/>
      <c r="S1448" s="89"/>
      <c r="T1448" s="89"/>
    </row>
    <row r="1449" spans="2:20" s="86" customFormat="1" ht="10.199999999999999">
      <c r="B1449" s="87"/>
      <c r="C1449" s="87"/>
      <c r="D1449" s="89"/>
      <c r="R1449" s="89"/>
      <c r="S1449" s="89"/>
      <c r="T1449" s="89"/>
    </row>
    <row r="1450" spans="2:20" s="86" customFormat="1" ht="10.199999999999999">
      <c r="B1450" s="87"/>
      <c r="C1450" s="87"/>
      <c r="D1450" s="89"/>
      <c r="R1450" s="89"/>
      <c r="S1450" s="89"/>
      <c r="T1450" s="89"/>
    </row>
    <row r="1451" spans="2:20" s="86" customFormat="1" ht="10.199999999999999">
      <c r="B1451" s="87"/>
      <c r="C1451" s="87"/>
      <c r="D1451" s="89"/>
      <c r="R1451" s="89"/>
      <c r="S1451" s="89"/>
      <c r="T1451" s="89"/>
    </row>
    <row r="1452" spans="2:20" s="86" customFormat="1" ht="10.199999999999999">
      <c r="B1452" s="87"/>
      <c r="C1452" s="87"/>
      <c r="D1452" s="89"/>
      <c r="R1452" s="89"/>
      <c r="S1452" s="89"/>
      <c r="T1452" s="89"/>
    </row>
    <row r="1453" spans="2:20" s="86" customFormat="1" ht="10.199999999999999">
      <c r="B1453" s="87"/>
      <c r="C1453" s="87"/>
      <c r="D1453" s="89"/>
      <c r="R1453" s="89"/>
      <c r="S1453" s="89"/>
      <c r="T1453" s="89"/>
    </row>
    <row r="1454" spans="2:20" s="86" customFormat="1" ht="10.199999999999999">
      <c r="B1454" s="87"/>
      <c r="C1454" s="87"/>
      <c r="D1454" s="89"/>
      <c r="R1454" s="89"/>
      <c r="S1454" s="89"/>
      <c r="T1454" s="89"/>
    </row>
    <row r="1455" spans="2:20" s="86" customFormat="1" ht="10.199999999999999">
      <c r="B1455" s="87"/>
      <c r="C1455" s="87"/>
      <c r="D1455" s="89"/>
      <c r="R1455" s="89"/>
      <c r="S1455" s="89"/>
      <c r="T1455" s="89"/>
    </row>
    <row r="1456" spans="2:20" s="86" customFormat="1" ht="10.199999999999999">
      <c r="B1456" s="87"/>
      <c r="C1456" s="87"/>
      <c r="D1456" s="89"/>
      <c r="R1456" s="89"/>
      <c r="S1456" s="89"/>
      <c r="T1456" s="89"/>
    </row>
    <row r="1457" spans="2:20" s="86" customFormat="1" ht="10.199999999999999">
      <c r="B1457" s="87"/>
      <c r="C1457" s="87"/>
      <c r="D1457" s="89"/>
      <c r="R1457" s="89"/>
      <c r="S1457" s="89"/>
      <c r="T1457" s="89"/>
    </row>
    <row r="1458" spans="2:20" s="86" customFormat="1" ht="10.199999999999999">
      <c r="B1458" s="87"/>
      <c r="C1458" s="87"/>
      <c r="D1458" s="89"/>
      <c r="R1458" s="89"/>
      <c r="S1458" s="89"/>
      <c r="T1458" s="89"/>
    </row>
    <row r="1459" spans="2:20" s="86" customFormat="1" ht="10.199999999999999">
      <c r="B1459" s="87"/>
      <c r="C1459" s="87"/>
      <c r="D1459" s="89"/>
      <c r="R1459" s="89"/>
      <c r="S1459" s="89"/>
      <c r="T1459" s="89"/>
    </row>
    <row r="1460" spans="2:20" s="86" customFormat="1" ht="10.199999999999999">
      <c r="B1460" s="87"/>
      <c r="C1460" s="87"/>
      <c r="D1460" s="89"/>
      <c r="R1460" s="89"/>
      <c r="S1460" s="89"/>
      <c r="T1460" s="89"/>
    </row>
    <row r="1461" spans="2:20" s="86" customFormat="1" ht="10.199999999999999">
      <c r="B1461" s="87"/>
      <c r="C1461" s="87"/>
      <c r="D1461" s="89"/>
      <c r="R1461" s="89"/>
      <c r="S1461" s="89"/>
      <c r="T1461" s="89"/>
    </row>
    <row r="1462" spans="2:20" s="86" customFormat="1" ht="10.199999999999999">
      <c r="B1462" s="87"/>
      <c r="C1462" s="87"/>
      <c r="D1462" s="89"/>
      <c r="R1462" s="89"/>
      <c r="S1462" s="89"/>
      <c r="T1462" s="89"/>
    </row>
    <row r="1463" spans="2:20" s="86" customFormat="1" ht="10.199999999999999">
      <c r="B1463" s="87"/>
      <c r="C1463" s="87"/>
      <c r="D1463" s="89"/>
      <c r="R1463" s="89"/>
      <c r="S1463" s="89"/>
      <c r="T1463" s="89"/>
    </row>
    <row r="1464" spans="2:20" s="86" customFormat="1" ht="10.199999999999999">
      <c r="B1464" s="87"/>
      <c r="C1464" s="87"/>
      <c r="D1464" s="89"/>
      <c r="R1464" s="89"/>
      <c r="S1464" s="89"/>
      <c r="T1464" s="89"/>
    </row>
    <row r="1465" spans="2:20" s="86" customFormat="1" ht="10.199999999999999">
      <c r="B1465" s="87"/>
      <c r="C1465" s="87"/>
      <c r="D1465" s="89"/>
      <c r="R1465" s="89"/>
      <c r="S1465" s="89"/>
      <c r="T1465" s="89"/>
    </row>
    <row r="1466" spans="2:20" s="86" customFormat="1" ht="10.199999999999999">
      <c r="B1466" s="87"/>
      <c r="C1466" s="87"/>
      <c r="D1466" s="89"/>
      <c r="R1466" s="89"/>
      <c r="S1466" s="89"/>
      <c r="T1466" s="89"/>
    </row>
    <row r="1467" spans="2:20" s="86" customFormat="1" ht="10.199999999999999">
      <c r="B1467" s="87"/>
      <c r="C1467" s="87"/>
      <c r="D1467" s="89"/>
      <c r="R1467" s="89"/>
      <c r="S1467" s="89"/>
      <c r="T1467" s="89"/>
    </row>
    <row r="1468" spans="2:20" s="86" customFormat="1" ht="10.199999999999999">
      <c r="B1468" s="87"/>
      <c r="C1468" s="87"/>
      <c r="D1468" s="89"/>
      <c r="R1468" s="89"/>
      <c r="S1468" s="89"/>
      <c r="T1468" s="89"/>
    </row>
    <row r="1469" spans="2:20" s="86" customFormat="1" ht="10.199999999999999">
      <c r="B1469" s="87"/>
      <c r="C1469" s="87"/>
      <c r="D1469" s="89"/>
      <c r="R1469" s="89"/>
      <c r="S1469" s="89"/>
      <c r="T1469" s="89"/>
    </row>
    <row r="1470" spans="2:20" s="86" customFormat="1" ht="10.199999999999999">
      <c r="B1470" s="87"/>
      <c r="C1470" s="87"/>
      <c r="D1470" s="89"/>
      <c r="R1470" s="89"/>
      <c r="S1470" s="89"/>
      <c r="T1470" s="89"/>
    </row>
    <row r="1471" spans="2:20" s="86" customFormat="1" ht="10.199999999999999">
      <c r="B1471" s="87"/>
      <c r="C1471" s="87"/>
      <c r="D1471" s="89"/>
      <c r="R1471" s="89"/>
      <c r="S1471" s="89"/>
      <c r="T1471" s="89"/>
    </row>
    <row r="1472" spans="2:20" s="86" customFormat="1" ht="10.199999999999999">
      <c r="B1472" s="87"/>
      <c r="C1472" s="87"/>
      <c r="D1472" s="89"/>
      <c r="R1472" s="89"/>
      <c r="S1472" s="89"/>
      <c r="T1472" s="89"/>
    </row>
    <row r="1473" spans="2:20" s="86" customFormat="1" ht="10.199999999999999">
      <c r="B1473" s="87"/>
      <c r="C1473" s="87"/>
      <c r="D1473" s="89"/>
      <c r="R1473" s="89"/>
      <c r="S1473" s="89"/>
      <c r="T1473" s="89"/>
    </row>
    <row r="1474" spans="2:20" s="86" customFormat="1" ht="10.199999999999999">
      <c r="B1474" s="87"/>
      <c r="C1474" s="87"/>
      <c r="D1474" s="89"/>
      <c r="R1474" s="89"/>
      <c r="S1474" s="89"/>
      <c r="T1474" s="89"/>
    </row>
    <row r="1475" spans="2:20" s="86" customFormat="1" ht="10.199999999999999">
      <c r="B1475" s="87"/>
      <c r="C1475" s="87"/>
      <c r="D1475" s="89"/>
      <c r="R1475" s="89"/>
      <c r="S1475" s="89"/>
      <c r="T1475" s="89"/>
    </row>
    <row r="1476" spans="2:20" s="86" customFormat="1" ht="10.199999999999999">
      <c r="B1476" s="87"/>
      <c r="C1476" s="87"/>
      <c r="D1476" s="89"/>
      <c r="R1476" s="89"/>
      <c r="S1476" s="89"/>
      <c r="T1476" s="89"/>
    </row>
    <row r="1477" spans="2:20" s="86" customFormat="1" ht="10.199999999999999">
      <c r="B1477" s="87"/>
      <c r="C1477" s="87"/>
      <c r="D1477" s="89"/>
      <c r="R1477" s="89"/>
      <c r="S1477" s="89"/>
      <c r="T1477" s="89"/>
    </row>
    <row r="1478" spans="2:20" s="86" customFormat="1" ht="10.199999999999999">
      <c r="B1478" s="87"/>
      <c r="C1478" s="87"/>
      <c r="D1478" s="89"/>
      <c r="R1478" s="89"/>
      <c r="S1478" s="89"/>
      <c r="T1478" s="89"/>
    </row>
    <row r="1479" spans="2:20" s="86" customFormat="1" ht="10.199999999999999">
      <c r="B1479" s="87"/>
      <c r="C1479" s="87"/>
      <c r="D1479" s="89"/>
      <c r="R1479" s="89"/>
      <c r="S1479" s="89"/>
      <c r="T1479" s="89"/>
    </row>
    <row r="1480" spans="2:20" s="86" customFormat="1" ht="10.199999999999999">
      <c r="B1480" s="87"/>
      <c r="C1480" s="87"/>
      <c r="D1480" s="89"/>
      <c r="R1480" s="89"/>
      <c r="S1480" s="89"/>
      <c r="T1480" s="89"/>
    </row>
    <row r="1481" spans="2:20" s="86" customFormat="1" ht="10.199999999999999">
      <c r="B1481" s="87"/>
      <c r="C1481" s="87"/>
      <c r="D1481" s="89"/>
      <c r="R1481" s="89"/>
      <c r="S1481" s="89"/>
      <c r="T1481" s="89"/>
    </row>
    <row r="1482" spans="2:20" s="86" customFormat="1" ht="10.199999999999999">
      <c r="B1482" s="87"/>
      <c r="C1482" s="87"/>
      <c r="D1482" s="89"/>
      <c r="R1482" s="89"/>
      <c r="S1482" s="89"/>
      <c r="T1482" s="89"/>
    </row>
    <row r="1483" spans="2:20" s="86" customFormat="1" ht="10.199999999999999">
      <c r="B1483" s="87"/>
      <c r="C1483" s="87"/>
      <c r="D1483" s="89"/>
      <c r="R1483" s="89"/>
      <c r="S1483" s="89"/>
      <c r="T1483" s="89"/>
    </row>
    <row r="1484" spans="2:20" s="86" customFormat="1" ht="10.199999999999999">
      <c r="B1484" s="87"/>
      <c r="C1484" s="87"/>
      <c r="D1484" s="89"/>
      <c r="R1484" s="89"/>
      <c r="S1484" s="89"/>
      <c r="T1484" s="89"/>
    </row>
    <row r="1485" spans="2:20" s="86" customFormat="1" ht="10.199999999999999">
      <c r="B1485" s="87"/>
      <c r="C1485" s="87"/>
      <c r="D1485" s="89"/>
      <c r="R1485" s="89"/>
      <c r="S1485" s="89"/>
      <c r="T1485" s="89"/>
    </row>
    <row r="1486" spans="2:20" s="86" customFormat="1" ht="10.199999999999999">
      <c r="B1486" s="87"/>
      <c r="C1486" s="87"/>
      <c r="D1486" s="89"/>
      <c r="R1486" s="89"/>
      <c r="S1486" s="89"/>
      <c r="T1486" s="89"/>
    </row>
    <row r="1487" spans="2:20" s="86" customFormat="1" ht="10.199999999999999">
      <c r="B1487" s="87"/>
      <c r="C1487" s="87"/>
      <c r="D1487" s="89"/>
      <c r="R1487" s="89"/>
      <c r="S1487" s="89"/>
      <c r="T1487" s="89"/>
    </row>
    <row r="1488" spans="2:20" s="86" customFormat="1" ht="10.199999999999999">
      <c r="B1488" s="87"/>
      <c r="C1488" s="87"/>
      <c r="D1488" s="89"/>
      <c r="R1488" s="89"/>
      <c r="S1488" s="89"/>
      <c r="T1488" s="89"/>
    </row>
    <row r="1489" spans="2:20" s="86" customFormat="1" ht="10.199999999999999">
      <c r="B1489" s="87"/>
      <c r="C1489" s="87"/>
      <c r="D1489" s="89"/>
      <c r="R1489" s="89"/>
      <c r="S1489" s="89"/>
      <c r="T1489" s="89"/>
    </row>
    <row r="1490" spans="2:20" s="86" customFormat="1" ht="10.199999999999999">
      <c r="B1490" s="87"/>
      <c r="C1490" s="87"/>
      <c r="D1490" s="89"/>
      <c r="R1490" s="89"/>
      <c r="S1490" s="89"/>
      <c r="T1490" s="89"/>
    </row>
    <row r="1491" spans="2:20" s="86" customFormat="1" ht="10.199999999999999">
      <c r="B1491" s="87"/>
      <c r="C1491" s="87"/>
      <c r="D1491" s="89"/>
      <c r="R1491" s="89"/>
      <c r="S1491" s="89"/>
      <c r="T1491" s="89"/>
    </row>
    <row r="1492" spans="2:20" s="86" customFormat="1" ht="10.199999999999999">
      <c r="B1492" s="87"/>
      <c r="C1492" s="87"/>
      <c r="D1492" s="89"/>
      <c r="R1492" s="89"/>
      <c r="S1492" s="89"/>
      <c r="T1492" s="89"/>
    </row>
    <row r="1493" spans="2:20" s="86" customFormat="1" ht="10.199999999999999">
      <c r="B1493" s="87"/>
      <c r="C1493" s="87"/>
      <c r="D1493" s="89"/>
      <c r="R1493" s="89"/>
      <c r="S1493" s="89"/>
      <c r="T1493" s="89"/>
    </row>
    <row r="1494" spans="2:20" s="86" customFormat="1" ht="10.199999999999999">
      <c r="B1494" s="87"/>
      <c r="C1494" s="87"/>
      <c r="D1494" s="89"/>
      <c r="R1494" s="89"/>
      <c r="S1494" s="89"/>
      <c r="T1494" s="89"/>
    </row>
    <row r="1495" spans="2:20" s="86" customFormat="1" ht="10.199999999999999">
      <c r="B1495" s="87"/>
      <c r="C1495" s="87"/>
      <c r="D1495" s="89"/>
      <c r="R1495" s="89"/>
      <c r="S1495" s="89"/>
      <c r="T1495" s="89"/>
    </row>
    <row r="1496" spans="2:20" s="86" customFormat="1" ht="10.199999999999999">
      <c r="B1496" s="87"/>
      <c r="C1496" s="87"/>
      <c r="D1496" s="89"/>
      <c r="R1496" s="89"/>
      <c r="S1496" s="89"/>
      <c r="T1496" s="89"/>
    </row>
    <row r="1497" spans="2:20" s="86" customFormat="1" ht="10.199999999999999">
      <c r="B1497" s="87"/>
      <c r="C1497" s="87"/>
      <c r="D1497" s="89"/>
      <c r="R1497" s="89"/>
      <c r="S1497" s="89"/>
      <c r="T1497" s="89"/>
    </row>
    <row r="1498" spans="2:20" s="86" customFormat="1" ht="10.199999999999999">
      <c r="B1498" s="87"/>
      <c r="C1498" s="87"/>
      <c r="D1498" s="89"/>
      <c r="R1498" s="89"/>
      <c r="S1498" s="89"/>
      <c r="T1498" s="89"/>
    </row>
    <row r="1499" spans="2:20" s="86" customFormat="1" ht="10.199999999999999">
      <c r="B1499" s="87"/>
      <c r="C1499" s="87"/>
      <c r="D1499" s="89"/>
      <c r="R1499" s="89"/>
      <c r="S1499" s="89"/>
      <c r="T1499" s="89"/>
    </row>
    <row r="1500" spans="2:20" s="86" customFormat="1" ht="10.199999999999999">
      <c r="B1500" s="87"/>
      <c r="C1500" s="87"/>
      <c r="D1500" s="89"/>
      <c r="R1500" s="89"/>
      <c r="S1500" s="89"/>
      <c r="T1500" s="89"/>
    </row>
    <row r="1501" spans="2:20" s="86" customFormat="1" ht="10.199999999999999">
      <c r="B1501" s="87"/>
      <c r="C1501" s="87"/>
      <c r="D1501" s="89"/>
      <c r="R1501" s="89"/>
      <c r="S1501" s="89"/>
      <c r="T1501" s="89"/>
    </row>
    <row r="1502" spans="2:20" s="86" customFormat="1" ht="10.199999999999999">
      <c r="B1502" s="87"/>
      <c r="C1502" s="87"/>
      <c r="D1502" s="89"/>
      <c r="R1502" s="89"/>
      <c r="S1502" s="89"/>
      <c r="T1502" s="89"/>
    </row>
    <row r="1503" spans="2:20" s="86" customFormat="1" ht="10.199999999999999">
      <c r="B1503" s="87"/>
      <c r="C1503" s="87"/>
      <c r="D1503" s="89"/>
      <c r="R1503" s="89"/>
      <c r="S1503" s="89"/>
      <c r="T1503" s="89"/>
    </row>
    <row r="1504" spans="2:20" s="86" customFormat="1" ht="10.199999999999999">
      <c r="B1504" s="87"/>
      <c r="C1504" s="87"/>
      <c r="D1504" s="89"/>
      <c r="R1504" s="89"/>
      <c r="S1504" s="89"/>
      <c r="T1504" s="89"/>
    </row>
    <row r="1505" spans="2:20" s="86" customFormat="1" ht="10.199999999999999">
      <c r="B1505" s="87"/>
      <c r="C1505" s="87"/>
      <c r="D1505" s="89"/>
      <c r="R1505" s="89"/>
      <c r="S1505" s="89"/>
      <c r="T1505" s="89"/>
    </row>
    <row r="1506" spans="2:20" s="86" customFormat="1" ht="10.199999999999999">
      <c r="B1506" s="87"/>
      <c r="C1506" s="87"/>
      <c r="D1506" s="89"/>
      <c r="R1506" s="89"/>
      <c r="S1506" s="89"/>
      <c r="T1506" s="89"/>
    </row>
    <row r="1507" spans="2:20" s="86" customFormat="1" ht="10.199999999999999">
      <c r="B1507" s="87"/>
      <c r="C1507" s="87"/>
      <c r="D1507" s="89"/>
      <c r="R1507" s="89"/>
      <c r="S1507" s="89"/>
      <c r="T1507" s="89"/>
    </row>
    <row r="1508" spans="2:20" s="86" customFormat="1" ht="10.199999999999999">
      <c r="B1508" s="87"/>
      <c r="C1508" s="87"/>
      <c r="D1508" s="89"/>
      <c r="R1508" s="89"/>
      <c r="S1508" s="89"/>
      <c r="T1508" s="89"/>
    </row>
    <row r="1509" spans="2:20" s="86" customFormat="1" ht="10.199999999999999">
      <c r="B1509" s="87"/>
      <c r="C1509" s="87"/>
      <c r="D1509" s="89"/>
      <c r="R1509" s="89"/>
      <c r="S1509" s="89"/>
      <c r="T1509" s="89"/>
    </row>
    <row r="1510" spans="2:20" s="86" customFormat="1" ht="10.199999999999999">
      <c r="B1510" s="87"/>
      <c r="C1510" s="87"/>
      <c r="D1510" s="89"/>
      <c r="R1510" s="89"/>
      <c r="S1510" s="89"/>
      <c r="T1510" s="89"/>
    </row>
    <row r="1511" spans="2:20" s="86" customFormat="1" ht="10.199999999999999">
      <c r="B1511" s="87"/>
      <c r="C1511" s="87"/>
      <c r="D1511" s="89"/>
      <c r="R1511" s="89"/>
      <c r="S1511" s="89"/>
      <c r="T1511" s="89"/>
    </row>
    <row r="1512" spans="2:20" s="86" customFormat="1" ht="10.199999999999999">
      <c r="B1512" s="87"/>
      <c r="C1512" s="87"/>
      <c r="D1512" s="89"/>
      <c r="R1512" s="89"/>
      <c r="S1512" s="89"/>
      <c r="T1512" s="89"/>
    </row>
    <row r="1513" spans="2:20" s="86" customFormat="1" ht="10.199999999999999">
      <c r="B1513" s="87"/>
      <c r="C1513" s="87"/>
      <c r="D1513" s="89"/>
      <c r="R1513" s="89"/>
      <c r="S1513" s="89"/>
      <c r="T1513" s="89"/>
    </row>
    <row r="1514" spans="2:20" s="86" customFormat="1" ht="10.199999999999999">
      <c r="B1514" s="87"/>
      <c r="C1514" s="87"/>
      <c r="D1514" s="89"/>
      <c r="R1514" s="89"/>
      <c r="S1514" s="89"/>
      <c r="T1514" s="89"/>
    </row>
    <row r="1515" spans="2:20" s="86" customFormat="1" ht="10.199999999999999">
      <c r="B1515" s="87"/>
      <c r="C1515" s="87"/>
      <c r="D1515" s="89"/>
      <c r="R1515" s="89"/>
      <c r="S1515" s="89"/>
      <c r="T1515" s="89"/>
    </row>
    <row r="1516" spans="2:20" s="86" customFormat="1" ht="10.199999999999999">
      <c r="B1516" s="87"/>
      <c r="C1516" s="87"/>
      <c r="D1516" s="89"/>
      <c r="R1516" s="89"/>
      <c r="S1516" s="89"/>
      <c r="T1516" s="89"/>
    </row>
    <row r="1517" spans="2:20" s="86" customFormat="1" ht="10.199999999999999">
      <c r="B1517" s="87"/>
      <c r="C1517" s="87"/>
      <c r="D1517" s="89"/>
      <c r="R1517" s="89"/>
      <c r="S1517" s="89"/>
      <c r="T1517" s="89"/>
    </row>
    <row r="1518" spans="2:20" s="86" customFormat="1" ht="10.199999999999999">
      <c r="B1518" s="87"/>
      <c r="C1518" s="87"/>
      <c r="D1518" s="89"/>
      <c r="R1518" s="89"/>
      <c r="S1518" s="89"/>
      <c r="T1518" s="89"/>
    </row>
    <row r="1519" spans="2:20" s="86" customFormat="1" ht="10.199999999999999">
      <c r="B1519" s="87"/>
      <c r="C1519" s="87"/>
      <c r="D1519" s="89"/>
      <c r="R1519" s="89"/>
      <c r="S1519" s="89"/>
      <c r="T1519" s="89"/>
    </row>
    <row r="1520" spans="2:20" s="86" customFormat="1" ht="10.199999999999999">
      <c r="B1520" s="87"/>
      <c r="C1520" s="87"/>
      <c r="D1520" s="89"/>
      <c r="R1520" s="89"/>
      <c r="S1520" s="89"/>
      <c r="T1520" s="89"/>
    </row>
    <row r="1521" spans="2:20" s="86" customFormat="1" ht="10.199999999999999">
      <c r="B1521" s="87"/>
      <c r="C1521" s="87"/>
      <c r="D1521" s="89"/>
      <c r="R1521" s="89"/>
      <c r="S1521" s="89"/>
      <c r="T1521" s="89"/>
    </row>
    <row r="1522" spans="2:20" s="86" customFormat="1" ht="10.199999999999999">
      <c r="B1522" s="87"/>
      <c r="C1522" s="87"/>
      <c r="D1522" s="89"/>
      <c r="R1522" s="89"/>
      <c r="S1522" s="89"/>
      <c r="T1522" s="89"/>
    </row>
    <row r="1523" spans="2:20" s="86" customFormat="1" ht="10.199999999999999">
      <c r="B1523" s="87"/>
      <c r="C1523" s="87"/>
      <c r="D1523" s="89"/>
      <c r="R1523" s="89"/>
      <c r="S1523" s="89"/>
      <c r="T1523" s="89"/>
    </row>
    <row r="1524" spans="2:20" s="86" customFormat="1" ht="10.199999999999999">
      <c r="B1524" s="87"/>
      <c r="C1524" s="87"/>
      <c r="D1524" s="89"/>
      <c r="R1524" s="89"/>
      <c r="S1524" s="89"/>
      <c r="T1524" s="89"/>
    </row>
    <row r="1525" spans="2:20" s="86" customFormat="1" ht="10.199999999999999">
      <c r="B1525" s="87"/>
      <c r="C1525" s="87"/>
      <c r="D1525" s="89"/>
      <c r="R1525" s="89"/>
      <c r="S1525" s="89"/>
      <c r="T1525" s="89"/>
    </row>
    <row r="1526" spans="2:20" s="86" customFormat="1" ht="10.199999999999999">
      <c r="B1526" s="87"/>
      <c r="C1526" s="87"/>
      <c r="D1526" s="89"/>
      <c r="R1526" s="89"/>
      <c r="S1526" s="89"/>
      <c r="T1526" s="89"/>
    </row>
    <row r="1527" spans="2:20" s="86" customFormat="1" ht="10.199999999999999">
      <c r="B1527" s="87"/>
      <c r="C1527" s="87"/>
      <c r="D1527" s="89"/>
      <c r="R1527" s="89"/>
      <c r="S1527" s="89"/>
      <c r="T1527" s="89"/>
    </row>
    <row r="1528" spans="2:20" s="86" customFormat="1" ht="10.199999999999999">
      <c r="B1528" s="87"/>
      <c r="C1528" s="87"/>
      <c r="D1528" s="89"/>
      <c r="R1528" s="89"/>
      <c r="S1528" s="89"/>
      <c r="T1528" s="89"/>
    </row>
    <row r="1529" spans="2:20" s="86" customFormat="1" ht="10.199999999999999">
      <c r="B1529" s="87"/>
      <c r="C1529" s="87"/>
      <c r="D1529" s="89"/>
      <c r="R1529" s="89"/>
      <c r="S1529" s="89"/>
      <c r="T1529" s="89"/>
    </row>
    <row r="1530" spans="2:20" s="86" customFormat="1" ht="10.199999999999999">
      <c r="B1530" s="87"/>
      <c r="C1530" s="87"/>
      <c r="D1530" s="89"/>
      <c r="R1530" s="89"/>
      <c r="S1530" s="89"/>
      <c r="T1530" s="89"/>
    </row>
    <row r="1531" spans="2:20" s="86" customFormat="1" ht="10.199999999999999">
      <c r="B1531" s="87"/>
      <c r="C1531" s="87"/>
      <c r="D1531" s="89"/>
      <c r="R1531" s="89"/>
      <c r="S1531" s="89"/>
      <c r="T1531" s="89"/>
    </row>
    <row r="1532" spans="2:20" s="86" customFormat="1" ht="10.199999999999999">
      <c r="B1532" s="87"/>
      <c r="C1532" s="87"/>
      <c r="D1532" s="89"/>
      <c r="R1532" s="89"/>
      <c r="S1532" s="89"/>
      <c r="T1532" s="89"/>
    </row>
    <row r="1533" spans="2:20" s="86" customFormat="1" ht="10.199999999999999">
      <c r="B1533" s="87"/>
      <c r="C1533" s="87"/>
      <c r="D1533" s="89"/>
      <c r="R1533" s="89"/>
      <c r="S1533" s="89"/>
      <c r="T1533" s="89"/>
    </row>
    <row r="1534" spans="2:20" s="86" customFormat="1" ht="10.199999999999999">
      <c r="B1534" s="87"/>
      <c r="C1534" s="87"/>
      <c r="D1534" s="89"/>
      <c r="R1534" s="89"/>
      <c r="S1534" s="89"/>
      <c r="T1534" s="89"/>
    </row>
    <row r="1535" spans="2:20" s="86" customFormat="1" ht="10.199999999999999">
      <c r="B1535" s="87"/>
      <c r="C1535" s="87"/>
      <c r="D1535" s="89"/>
      <c r="R1535" s="89"/>
      <c r="S1535" s="89"/>
      <c r="T1535" s="89"/>
    </row>
    <row r="1536" spans="2:20" s="86" customFormat="1" ht="10.199999999999999">
      <c r="B1536" s="87"/>
      <c r="C1536" s="87"/>
      <c r="D1536" s="89"/>
      <c r="R1536" s="89"/>
      <c r="S1536" s="89"/>
      <c r="T1536" s="89"/>
    </row>
    <row r="1537" spans="2:20" s="86" customFormat="1" ht="10.199999999999999">
      <c r="B1537" s="87"/>
      <c r="C1537" s="87"/>
      <c r="D1537" s="89"/>
      <c r="R1537" s="89"/>
      <c r="S1537" s="89"/>
      <c r="T1537" s="89"/>
    </row>
    <row r="1538" spans="2:20" s="86" customFormat="1" ht="10.199999999999999">
      <c r="B1538" s="87"/>
      <c r="C1538" s="87"/>
      <c r="D1538" s="89"/>
      <c r="R1538" s="89"/>
      <c r="S1538" s="89"/>
      <c r="T1538" s="89"/>
    </row>
    <row r="1539" spans="2:20" s="86" customFormat="1" ht="10.199999999999999">
      <c r="B1539" s="87"/>
      <c r="C1539" s="87"/>
      <c r="D1539" s="89"/>
      <c r="R1539" s="89"/>
      <c r="S1539" s="89"/>
      <c r="T1539" s="89"/>
    </row>
    <row r="1540" spans="2:20" s="86" customFormat="1" ht="10.199999999999999">
      <c r="B1540" s="87"/>
      <c r="C1540" s="87"/>
      <c r="D1540" s="89"/>
      <c r="R1540" s="89"/>
      <c r="S1540" s="89"/>
      <c r="T1540" s="89"/>
    </row>
    <row r="1541" spans="2:20" s="86" customFormat="1" ht="10.199999999999999">
      <c r="B1541" s="87"/>
      <c r="C1541" s="87"/>
      <c r="D1541" s="89"/>
      <c r="R1541" s="89"/>
      <c r="S1541" s="89"/>
      <c r="T1541" s="89"/>
    </row>
    <row r="1542" spans="2:20" s="86" customFormat="1" ht="10.199999999999999">
      <c r="B1542" s="87"/>
      <c r="C1542" s="87"/>
      <c r="D1542" s="89"/>
      <c r="R1542" s="89"/>
      <c r="S1542" s="89"/>
      <c r="T1542" s="89"/>
    </row>
    <row r="1543" spans="2:20" s="86" customFormat="1" ht="10.199999999999999">
      <c r="B1543" s="87"/>
      <c r="C1543" s="87"/>
      <c r="D1543" s="89"/>
      <c r="R1543" s="89"/>
      <c r="S1543" s="89"/>
      <c r="T1543" s="89"/>
    </row>
    <row r="1544" spans="2:20" s="86" customFormat="1" ht="10.199999999999999">
      <c r="B1544" s="87"/>
      <c r="C1544" s="87"/>
      <c r="D1544" s="89"/>
      <c r="R1544" s="89"/>
      <c r="S1544" s="89"/>
      <c r="T1544" s="89"/>
    </row>
    <row r="1545" spans="2:20" s="86" customFormat="1" ht="10.199999999999999">
      <c r="B1545" s="87"/>
      <c r="C1545" s="87"/>
      <c r="D1545" s="89"/>
      <c r="R1545" s="89"/>
      <c r="S1545" s="89"/>
      <c r="T1545" s="89"/>
    </row>
    <row r="1546" spans="2:20" s="86" customFormat="1" ht="10.199999999999999">
      <c r="B1546" s="87"/>
      <c r="C1546" s="87"/>
      <c r="D1546" s="89"/>
      <c r="R1546" s="89"/>
      <c r="S1546" s="89"/>
      <c r="T1546" s="89"/>
    </row>
    <row r="1547" spans="2:20" s="86" customFormat="1" ht="10.199999999999999">
      <c r="B1547" s="87"/>
      <c r="C1547" s="87"/>
      <c r="D1547" s="89"/>
      <c r="R1547" s="89"/>
      <c r="S1547" s="89"/>
      <c r="T1547" s="89"/>
    </row>
    <row r="1548" spans="2:20" s="86" customFormat="1" ht="10.199999999999999">
      <c r="B1548" s="87"/>
      <c r="C1548" s="87"/>
      <c r="D1548" s="89"/>
      <c r="R1548" s="89"/>
      <c r="S1548" s="89"/>
      <c r="T1548" s="89"/>
    </row>
    <row r="1549" spans="2:20" s="86" customFormat="1" ht="10.199999999999999">
      <c r="B1549" s="87"/>
      <c r="C1549" s="87"/>
      <c r="D1549" s="89"/>
      <c r="R1549" s="89"/>
      <c r="S1549" s="89"/>
      <c r="T1549" s="89"/>
    </row>
    <row r="1550" spans="2:20" s="86" customFormat="1" ht="10.199999999999999">
      <c r="B1550" s="87"/>
      <c r="C1550" s="87"/>
      <c r="D1550" s="89"/>
      <c r="R1550" s="89"/>
      <c r="S1550" s="89"/>
      <c r="T1550" s="89"/>
    </row>
    <row r="1551" spans="2:20" s="86" customFormat="1" ht="10.199999999999999">
      <c r="B1551" s="87"/>
      <c r="C1551" s="87"/>
      <c r="D1551" s="89"/>
      <c r="R1551" s="89"/>
      <c r="S1551" s="89"/>
      <c r="T1551" s="89"/>
    </row>
    <row r="1552" spans="2:20" s="86" customFormat="1" ht="10.199999999999999">
      <c r="B1552" s="87"/>
      <c r="C1552" s="87"/>
      <c r="D1552" s="89"/>
      <c r="R1552" s="89"/>
      <c r="S1552" s="89"/>
      <c r="T1552" s="89"/>
    </row>
    <row r="1553" spans="2:20" s="86" customFormat="1" ht="10.199999999999999">
      <c r="B1553" s="87"/>
      <c r="C1553" s="87"/>
      <c r="D1553" s="89"/>
      <c r="R1553" s="89"/>
      <c r="S1553" s="89"/>
      <c r="T1553" s="89"/>
    </row>
    <row r="1554" spans="2:20" s="86" customFormat="1" ht="10.199999999999999">
      <c r="B1554" s="87"/>
      <c r="C1554" s="87"/>
      <c r="D1554" s="89"/>
      <c r="R1554" s="89"/>
      <c r="S1554" s="89"/>
      <c r="T1554" s="89"/>
    </row>
    <row r="1555" spans="2:20" s="86" customFormat="1" ht="10.199999999999999">
      <c r="B1555" s="87"/>
      <c r="C1555" s="87"/>
      <c r="D1555" s="89"/>
      <c r="R1555" s="89"/>
      <c r="S1555" s="89"/>
      <c r="T1555" s="89"/>
    </row>
    <row r="1556" spans="2:20" s="86" customFormat="1" ht="10.199999999999999">
      <c r="B1556" s="87"/>
      <c r="C1556" s="87"/>
      <c r="D1556" s="89"/>
      <c r="R1556" s="89"/>
      <c r="S1556" s="89"/>
      <c r="T1556" s="89"/>
    </row>
    <row r="1557" spans="2:20" s="86" customFormat="1" ht="10.199999999999999">
      <c r="B1557" s="87"/>
      <c r="C1557" s="87"/>
      <c r="D1557" s="89"/>
      <c r="R1557" s="89"/>
      <c r="S1557" s="89"/>
      <c r="T1557" s="89"/>
    </row>
    <row r="1558" spans="2:20" s="86" customFormat="1" ht="10.199999999999999">
      <c r="B1558" s="87"/>
      <c r="C1558" s="87"/>
      <c r="D1558" s="89"/>
      <c r="R1558" s="89"/>
      <c r="S1558" s="89"/>
      <c r="T1558" s="89"/>
    </row>
    <row r="1559" spans="2:20" s="86" customFormat="1" ht="10.199999999999999">
      <c r="B1559" s="87"/>
      <c r="C1559" s="87"/>
      <c r="D1559" s="89"/>
      <c r="R1559" s="89"/>
      <c r="S1559" s="89"/>
      <c r="T1559" s="89"/>
    </row>
    <row r="1560" spans="2:20" s="86" customFormat="1" ht="10.199999999999999">
      <c r="B1560" s="87"/>
      <c r="C1560" s="87"/>
      <c r="D1560" s="89"/>
      <c r="R1560" s="89"/>
      <c r="S1560" s="89"/>
      <c r="T1560" s="89"/>
    </row>
    <row r="1561" spans="2:20" s="86" customFormat="1" ht="10.199999999999999">
      <c r="B1561" s="87"/>
      <c r="C1561" s="87"/>
      <c r="D1561" s="89"/>
      <c r="R1561" s="89"/>
      <c r="S1561" s="89"/>
      <c r="T1561" s="89"/>
    </row>
    <row r="1562" spans="2:20" s="86" customFormat="1" ht="10.199999999999999">
      <c r="B1562" s="87"/>
      <c r="C1562" s="87"/>
      <c r="D1562" s="89"/>
      <c r="R1562" s="89"/>
      <c r="S1562" s="89"/>
      <c r="T1562" s="89"/>
    </row>
    <row r="1563" spans="2:20" s="86" customFormat="1" ht="10.199999999999999">
      <c r="B1563" s="87"/>
      <c r="C1563" s="87"/>
      <c r="D1563" s="89"/>
      <c r="R1563" s="89"/>
      <c r="S1563" s="89"/>
      <c r="T1563" s="89"/>
    </row>
    <row r="1564" spans="2:20" s="86" customFormat="1" ht="10.199999999999999">
      <c r="B1564" s="87"/>
      <c r="C1564" s="87"/>
      <c r="D1564" s="89"/>
      <c r="R1564" s="89"/>
      <c r="S1564" s="89"/>
      <c r="T1564" s="89"/>
    </row>
    <row r="1565" spans="2:20" s="86" customFormat="1" ht="10.199999999999999">
      <c r="B1565" s="87"/>
      <c r="C1565" s="87"/>
      <c r="D1565" s="89"/>
      <c r="R1565" s="89"/>
      <c r="S1565" s="89"/>
      <c r="T1565" s="89"/>
    </row>
    <row r="1566" spans="2:20" s="86" customFormat="1" ht="10.199999999999999">
      <c r="B1566" s="87"/>
      <c r="C1566" s="87"/>
      <c r="D1566" s="89"/>
      <c r="R1566" s="89"/>
      <c r="S1566" s="89"/>
      <c r="T1566" s="89"/>
    </row>
    <row r="1567" spans="2:20" s="86" customFormat="1" ht="10.199999999999999">
      <c r="B1567" s="87"/>
      <c r="C1567" s="87"/>
      <c r="D1567" s="89"/>
      <c r="R1567" s="89"/>
      <c r="S1567" s="89"/>
      <c r="T1567" s="89"/>
    </row>
    <row r="1568" spans="2:20" s="86" customFormat="1" ht="10.199999999999999">
      <c r="B1568" s="87"/>
      <c r="C1568" s="87"/>
      <c r="D1568" s="89"/>
      <c r="R1568" s="89"/>
      <c r="S1568" s="89"/>
      <c r="T1568" s="89"/>
    </row>
    <row r="1569" spans="2:20" s="86" customFormat="1" ht="10.199999999999999">
      <c r="B1569" s="87"/>
      <c r="C1569" s="87"/>
      <c r="D1569" s="89"/>
      <c r="R1569" s="89"/>
      <c r="S1569" s="89"/>
      <c r="T1569" s="89"/>
    </row>
    <row r="1570" spans="2:20" s="86" customFormat="1" ht="10.199999999999999">
      <c r="B1570" s="87"/>
      <c r="C1570" s="87"/>
      <c r="D1570" s="89"/>
      <c r="R1570" s="89"/>
      <c r="S1570" s="89"/>
      <c r="T1570" s="89"/>
    </row>
    <row r="1571" spans="2:20" s="86" customFormat="1" ht="10.199999999999999">
      <c r="B1571" s="87"/>
      <c r="C1571" s="87"/>
      <c r="D1571" s="89"/>
      <c r="R1571" s="89"/>
      <c r="S1571" s="89"/>
      <c r="T1571" s="89"/>
    </row>
    <row r="1572" spans="2:20" s="86" customFormat="1" ht="10.199999999999999">
      <c r="B1572" s="87"/>
      <c r="C1572" s="87"/>
      <c r="D1572" s="89"/>
      <c r="R1572" s="89"/>
      <c r="S1572" s="89"/>
      <c r="T1572" s="89"/>
    </row>
    <row r="1573" spans="2:20" s="86" customFormat="1" ht="10.199999999999999">
      <c r="B1573" s="87"/>
      <c r="C1573" s="87"/>
      <c r="D1573" s="89"/>
      <c r="R1573" s="89"/>
      <c r="S1573" s="89"/>
      <c r="T1573" s="89"/>
    </row>
    <row r="1574" spans="2:20" s="86" customFormat="1" ht="10.199999999999999">
      <c r="B1574" s="87"/>
      <c r="C1574" s="87"/>
      <c r="D1574" s="89"/>
      <c r="R1574" s="89"/>
      <c r="S1574" s="89"/>
      <c r="T1574" s="89"/>
    </row>
    <row r="1575" spans="2:20" s="86" customFormat="1" ht="10.199999999999999">
      <c r="B1575" s="87"/>
      <c r="C1575" s="87"/>
      <c r="D1575" s="89"/>
      <c r="R1575" s="89"/>
      <c r="S1575" s="89"/>
      <c r="T1575" s="89"/>
    </row>
    <row r="1576" spans="2:20" s="86" customFormat="1" ht="10.199999999999999">
      <c r="B1576" s="87"/>
      <c r="C1576" s="87"/>
      <c r="D1576" s="89"/>
      <c r="R1576" s="89"/>
      <c r="S1576" s="89"/>
      <c r="T1576" s="89"/>
    </row>
    <row r="1577" spans="2:20" s="86" customFormat="1" ht="10.199999999999999">
      <c r="B1577" s="87"/>
      <c r="C1577" s="87"/>
      <c r="D1577" s="89"/>
      <c r="R1577" s="89"/>
      <c r="S1577" s="89"/>
      <c r="T1577" s="89"/>
    </row>
    <row r="1578" spans="2:20" s="86" customFormat="1" ht="10.199999999999999">
      <c r="B1578" s="87"/>
      <c r="C1578" s="87"/>
      <c r="D1578" s="89"/>
      <c r="R1578" s="89"/>
      <c r="S1578" s="89"/>
      <c r="T1578" s="89"/>
    </row>
    <row r="1579" spans="2:20" s="86" customFormat="1" ht="10.199999999999999">
      <c r="B1579" s="87"/>
      <c r="C1579" s="87"/>
      <c r="D1579" s="89"/>
      <c r="R1579" s="89"/>
      <c r="S1579" s="89"/>
      <c r="T1579" s="89"/>
    </row>
    <row r="1580" spans="2:20" s="86" customFormat="1" ht="10.199999999999999">
      <c r="B1580" s="87"/>
      <c r="C1580" s="87"/>
      <c r="D1580" s="89"/>
      <c r="R1580" s="89"/>
      <c r="S1580" s="89"/>
      <c r="T1580" s="89"/>
    </row>
    <row r="1581" spans="2:20" s="86" customFormat="1" ht="10.199999999999999">
      <c r="B1581" s="87"/>
      <c r="C1581" s="87"/>
      <c r="D1581" s="89"/>
      <c r="R1581" s="89"/>
      <c r="S1581" s="89"/>
      <c r="T1581" s="89"/>
    </row>
    <row r="1582" spans="2:20" s="86" customFormat="1" ht="10.199999999999999">
      <c r="B1582" s="87"/>
      <c r="C1582" s="87"/>
      <c r="D1582" s="89"/>
      <c r="R1582" s="89"/>
      <c r="S1582" s="89"/>
      <c r="T1582" s="89"/>
    </row>
    <row r="1583" spans="2:20" s="86" customFormat="1" ht="10.199999999999999">
      <c r="B1583" s="87"/>
      <c r="C1583" s="87"/>
      <c r="D1583" s="89"/>
      <c r="R1583" s="89"/>
      <c r="S1583" s="89"/>
      <c r="T1583" s="89"/>
    </row>
    <row r="1584" spans="2:20" s="86" customFormat="1" ht="10.199999999999999">
      <c r="B1584" s="87"/>
      <c r="C1584" s="87"/>
      <c r="D1584" s="89"/>
      <c r="R1584" s="89"/>
      <c r="S1584" s="89"/>
      <c r="T1584" s="89"/>
    </row>
    <row r="1585" spans="2:20" s="86" customFormat="1" ht="10.199999999999999">
      <c r="B1585" s="87"/>
      <c r="C1585" s="87"/>
      <c r="D1585" s="89"/>
      <c r="R1585" s="89"/>
      <c r="S1585" s="89"/>
      <c r="T1585" s="89"/>
    </row>
    <row r="1586" spans="2:20" s="86" customFormat="1" ht="10.199999999999999">
      <c r="B1586" s="87"/>
      <c r="C1586" s="87"/>
      <c r="D1586" s="89"/>
      <c r="R1586" s="89"/>
      <c r="S1586" s="89"/>
      <c r="T1586" s="89"/>
    </row>
    <row r="1587" spans="2:20" s="86" customFormat="1" ht="10.199999999999999">
      <c r="B1587" s="87"/>
      <c r="C1587" s="87"/>
      <c r="D1587" s="89"/>
      <c r="R1587" s="89"/>
      <c r="S1587" s="89"/>
      <c r="T1587" s="89"/>
    </row>
    <row r="1588" spans="2:20" s="86" customFormat="1" ht="10.199999999999999">
      <c r="B1588" s="87"/>
      <c r="C1588" s="87"/>
      <c r="D1588" s="89"/>
      <c r="R1588" s="89"/>
      <c r="S1588" s="89"/>
      <c r="T1588" s="89"/>
    </row>
    <row r="1589" spans="2:20" s="86" customFormat="1" ht="10.199999999999999">
      <c r="B1589" s="87"/>
      <c r="C1589" s="87"/>
      <c r="D1589" s="89"/>
      <c r="R1589" s="89"/>
      <c r="S1589" s="89"/>
      <c r="T1589" s="89"/>
    </row>
    <row r="1590" spans="2:20" s="86" customFormat="1" ht="10.199999999999999">
      <c r="B1590" s="87"/>
      <c r="C1590" s="87"/>
      <c r="D1590" s="89"/>
      <c r="R1590" s="89"/>
      <c r="S1590" s="89"/>
      <c r="T1590" s="89"/>
    </row>
    <row r="1591" spans="2:20" s="86" customFormat="1" ht="10.199999999999999">
      <c r="B1591" s="87"/>
      <c r="C1591" s="87"/>
      <c r="D1591" s="89"/>
      <c r="R1591" s="89"/>
      <c r="S1591" s="89"/>
      <c r="T1591" s="89"/>
    </row>
    <row r="1592" spans="2:20" s="86" customFormat="1" ht="10.199999999999999">
      <c r="B1592" s="87"/>
      <c r="C1592" s="87"/>
      <c r="D1592" s="89"/>
      <c r="R1592" s="89"/>
      <c r="S1592" s="89"/>
      <c r="T1592" s="89"/>
    </row>
    <row r="1593" spans="2:20" s="86" customFormat="1" ht="10.199999999999999">
      <c r="B1593" s="87"/>
      <c r="C1593" s="87"/>
      <c r="D1593" s="89"/>
      <c r="R1593" s="89"/>
      <c r="S1593" s="89"/>
      <c r="T1593" s="89"/>
    </row>
    <row r="1594" spans="2:20" s="86" customFormat="1" ht="10.199999999999999">
      <c r="B1594" s="87"/>
      <c r="C1594" s="87"/>
      <c r="D1594" s="89"/>
      <c r="R1594" s="89"/>
      <c r="S1594" s="89"/>
      <c r="T1594" s="89"/>
    </row>
    <row r="1595" spans="2:20" s="86" customFormat="1" ht="10.199999999999999">
      <c r="B1595" s="87"/>
      <c r="C1595" s="87"/>
      <c r="D1595" s="89"/>
      <c r="R1595" s="89"/>
      <c r="S1595" s="89"/>
      <c r="T1595" s="89"/>
    </row>
    <row r="1596" spans="2:20" s="86" customFormat="1" ht="10.199999999999999">
      <c r="B1596" s="87"/>
      <c r="C1596" s="87"/>
      <c r="D1596" s="89"/>
      <c r="R1596" s="89"/>
      <c r="S1596" s="89"/>
      <c r="T1596" s="89"/>
    </row>
    <row r="1597" spans="2:20" s="86" customFormat="1" ht="10.199999999999999">
      <c r="B1597" s="87"/>
      <c r="C1597" s="87"/>
      <c r="D1597" s="89"/>
      <c r="R1597" s="89"/>
      <c r="S1597" s="89"/>
      <c r="T1597" s="89"/>
    </row>
    <row r="1598" spans="2:20" s="86" customFormat="1" ht="10.199999999999999">
      <c r="B1598" s="87"/>
      <c r="C1598" s="87"/>
      <c r="D1598" s="89"/>
      <c r="R1598" s="89"/>
      <c r="S1598" s="89"/>
      <c r="T1598" s="89"/>
    </row>
    <row r="1599" spans="2:20" s="86" customFormat="1" ht="10.199999999999999">
      <c r="B1599" s="87"/>
      <c r="C1599" s="87"/>
      <c r="D1599" s="89"/>
      <c r="R1599" s="89"/>
      <c r="S1599" s="89"/>
      <c r="T1599" s="89"/>
    </row>
    <row r="1600" spans="2:20" s="86" customFormat="1" ht="10.199999999999999">
      <c r="B1600" s="87"/>
      <c r="C1600" s="87"/>
      <c r="D1600" s="89"/>
      <c r="R1600" s="89"/>
      <c r="S1600" s="89"/>
      <c r="T1600" s="89"/>
    </row>
    <row r="1601" spans="2:20" s="86" customFormat="1" ht="10.199999999999999">
      <c r="B1601" s="87"/>
      <c r="C1601" s="87"/>
      <c r="D1601" s="89"/>
      <c r="R1601" s="89"/>
      <c r="S1601" s="89"/>
      <c r="T1601" s="89"/>
    </row>
    <row r="1602" spans="2:20" s="86" customFormat="1" ht="10.199999999999999">
      <c r="B1602" s="87"/>
      <c r="C1602" s="87"/>
      <c r="D1602" s="89"/>
      <c r="R1602" s="89"/>
      <c r="S1602" s="89"/>
      <c r="T1602" s="89"/>
    </row>
    <row r="1603" spans="2:20" s="86" customFormat="1" ht="10.199999999999999">
      <c r="B1603" s="87"/>
      <c r="C1603" s="87"/>
      <c r="D1603" s="89"/>
      <c r="R1603" s="89"/>
      <c r="S1603" s="89"/>
      <c r="T1603" s="89"/>
    </row>
    <row r="1604" spans="2:20" s="86" customFormat="1" ht="10.199999999999999">
      <c r="B1604" s="87"/>
      <c r="C1604" s="87"/>
      <c r="D1604" s="89"/>
      <c r="R1604" s="89"/>
      <c r="S1604" s="89"/>
      <c r="T1604" s="89"/>
    </row>
    <row r="1605" spans="2:20" s="86" customFormat="1" ht="10.199999999999999">
      <c r="B1605" s="87"/>
      <c r="C1605" s="87"/>
      <c r="D1605" s="89"/>
      <c r="R1605" s="89"/>
      <c r="S1605" s="89"/>
      <c r="T1605" s="89"/>
    </row>
    <row r="1606" spans="2:20" s="86" customFormat="1" ht="10.199999999999999">
      <c r="B1606" s="87"/>
      <c r="C1606" s="87"/>
      <c r="D1606" s="89"/>
      <c r="R1606" s="89"/>
      <c r="S1606" s="89"/>
      <c r="T1606" s="89"/>
    </row>
    <row r="1607" spans="2:20" s="86" customFormat="1" ht="10.199999999999999">
      <c r="B1607" s="87"/>
      <c r="C1607" s="87"/>
      <c r="D1607" s="89"/>
      <c r="R1607" s="89"/>
      <c r="S1607" s="89"/>
      <c r="T1607" s="89"/>
    </row>
    <row r="1608" spans="2:20" s="86" customFormat="1" ht="10.199999999999999">
      <c r="B1608" s="87"/>
      <c r="C1608" s="87"/>
      <c r="D1608" s="89"/>
      <c r="R1608" s="89"/>
      <c r="S1608" s="89"/>
      <c r="T1608" s="89"/>
    </row>
    <row r="1609" spans="2:20" s="86" customFormat="1" ht="10.199999999999999">
      <c r="B1609" s="87"/>
      <c r="C1609" s="87"/>
      <c r="D1609" s="89"/>
      <c r="R1609" s="89"/>
      <c r="S1609" s="89"/>
      <c r="T1609" s="89"/>
    </row>
    <row r="1610" spans="2:20" s="86" customFormat="1" ht="10.199999999999999">
      <c r="B1610" s="87"/>
      <c r="C1610" s="87"/>
      <c r="D1610" s="89"/>
      <c r="R1610" s="89"/>
      <c r="S1610" s="89"/>
      <c r="T1610" s="89"/>
    </row>
    <row r="1611" spans="2:20" s="86" customFormat="1" ht="10.199999999999999">
      <c r="B1611" s="87"/>
      <c r="C1611" s="87"/>
      <c r="D1611" s="89"/>
      <c r="R1611" s="89"/>
      <c r="S1611" s="89"/>
      <c r="T1611" s="89"/>
    </row>
    <row r="1612" spans="2:20" s="86" customFormat="1" ht="10.199999999999999">
      <c r="B1612" s="87"/>
      <c r="C1612" s="87"/>
      <c r="D1612" s="89"/>
      <c r="R1612" s="89"/>
      <c r="S1612" s="89"/>
      <c r="T1612" s="89"/>
    </row>
    <row r="1613" spans="2:20" s="86" customFormat="1" ht="10.199999999999999">
      <c r="B1613" s="87"/>
      <c r="C1613" s="87"/>
      <c r="D1613" s="89"/>
      <c r="R1613" s="89"/>
      <c r="S1613" s="89"/>
      <c r="T1613" s="89"/>
    </row>
    <row r="1614" spans="2:20" s="86" customFormat="1" ht="10.199999999999999">
      <c r="B1614" s="87"/>
      <c r="C1614" s="87"/>
      <c r="D1614" s="89"/>
      <c r="R1614" s="89"/>
      <c r="S1614" s="89"/>
      <c r="T1614" s="89"/>
    </row>
    <row r="1615" spans="2:20" s="86" customFormat="1" ht="10.199999999999999">
      <c r="B1615" s="87"/>
      <c r="C1615" s="87"/>
      <c r="D1615" s="89"/>
      <c r="R1615" s="89"/>
      <c r="S1615" s="89"/>
      <c r="T1615" s="89"/>
    </row>
    <row r="1616" spans="2:20" s="86" customFormat="1" ht="10.199999999999999">
      <c r="B1616" s="87"/>
      <c r="C1616" s="87"/>
      <c r="D1616" s="89"/>
      <c r="R1616" s="89"/>
      <c r="S1616" s="89"/>
      <c r="T1616" s="89"/>
    </row>
    <row r="1617" spans="2:20" s="86" customFormat="1" ht="10.199999999999999">
      <c r="B1617" s="87"/>
      <c r="C1617" s="87"/>
      <c r="D1617" s="89"/>
      <c r="R1617" s="89"/>
      <c r="S1617" s="89"/>
      <c r="T1617" s="89"/>
    </row>
    <row r="1618" spans="2:20" s="86" customFormat="1" ht="10.199999999999999">
      <c r="B1618" s="87"/>
      <c r="C1618" s="87"/>
      <c r="D1618" s="89"/>
      <c r="R1618" s="89"/>
      <c r="S1618" s="89"/>
      <c r="T1618" s="89"/>
    </row>
    <row r="1619" spans="2:20" s="86" customFormat="1" ht="10.199999999999999">
      <c r="B1619" s="87"/>
      <c r="C1619" s="87"/>
      <c r="D1619" s="89"/>
      <c r="R1619" s="89"/>
      <c r="S1619" s="89"/>
      <c r="T1619" s="89"/>
    </row>
    <row r="1620" spans="2:20" s="86" customFormat="1" ht="10.199999999999999">
      <c r="B1620" s="87"/>
      <c r="C1620" s="87"/>
      <c r="D1620" s="89"/>
      <c r="R1620" s="89"/>
      <c r="S1620" s="89"/>
      <c r="T1620" s="89"/>
    </row>
    <row r="1621" spans="2:20" s="86" customFormat="1" ht="10.199999999999999">
      <c r="B1621" s="87"/>
      <c r="C1621" s="87"/>
      <c r="D1621" s="89"/>
      <c r="R1621" s="89"/>
      <c r="S1621" s="89"/>
      <c r="T1621" s="89"/>
    </row>
    <row r="1622" spans="2:20" s="86" customFormat="1" ht="10.199999999999999">
      <c r="B1622" s="87"/>
      <c r="C1622" s="87"/>
      <c r="D1622" s="89"/>
      <c r="R1622" s="89"/>
      <c r="S1622" s="89"/>
      <c r="T1622" s="89"/>
    </row>
    <row r="1623" spans="2:20" s="86" customFormat="1" ht="10.199999999999999">
      <c r="B1623" s="87"/>
      <c r="C1623" s="87"/>
      <c r="D1623" s="89"/>
      <c r="R1623" s="89"/>
      <c r="S1623" s="89"/>
      <c r="T1623" s="89"/>
    </row>
    <row r="1624" spans="2:20" s="86" customFormat="1" ht="10.199999999999999">
      <c r="B1624" s="87"/>
      <c r="C1624" s="87"/>
      <c r="D1624" s="89"/>
      <c r="R1624" s="89"/>
      <c r="S1624" s="89"/>
      <c r="T1624" s="89"/>
    </row>
    <row r="1625" spans="2:20" s="86" customFormat="1" ht="10.199999999999999">
      <c r="B1625" s="87"/>
      <c r="C1625" s="87"/>
      <c r="D1625" s="89"/>
      <c r="R1625" s="89"/>
      <c r="S1625" s="89"/>
      <c r="T1625" s="89"/>
    </row>
    <row r="1626" spans="2:20" s="86" customFormat="1" ht="10.199999999999999">
      <c r="B1626" s="87"/>
      <c r="C1626" s="87"/>
      <c r="D1626" s="89"/>
      <c r="R1626" s="89"/>
      <c r="S1626" s="89"/>
      <c r="T1626" s="89"/>
    </row>
    <row r="1627" spans="2:20" s="86" customFormat="1" ht="10.199999999999999">
      <c r="B1627" s="87"/>
      <c r="C1627" s="87"/>
      <c r="D1627" s="89"/>
      <c r="R1627" s="89"/>
      <c r="S1627" s="89"/>
      <c r="T1627" s="89"/>
    </row>
    <row r="1628" spans="2:20" s="86" customFormat="1" ht="10.199999999999999">
      <c r="B1628" s="87"/>
      <c r="C1628" s="87"/>
      <c r="D1628" s="89"/>
      <c r="R1628" s="89"/>
      <c r="S1628" s="89"/>
      <c r="T1628" s="89"/>
    </row>
    <row r="1629" spans="2:20" s="86" customFormat="1" ht="10.199999999999999">
      <c r="B1629" s="87"/>
      <c r="C1629" s="87"/>
      <c r="D1629" s="89"/>
      <c r="R1629" s="89"/>
      <c r="S1629" s="89"/>
      <c r="T1629" s="89"/>
    </row>
    <row r="1630" spans="2:20" s="86" customFormat="1" ht="10.199999999999999">
      <c r="B1630" s="87"/>
      <c r="C1630" s="87"/>
      <c r="D1630" s="89"/>
      <c r="R1630" s="89"/>
      <c r="S1630" s="89"/>
      <c r="T1630" s="89"/>
    </row>
    <row r="1631" spans="2:20" s="86" customFormat="1" ht="10.199999999999999">
      <c r="B1631" s="87"/>
      <c r="C1631" s="87"/>
      <c r="D1631" s="89"/>
      <c r="R1631" s="89"/>
      <c r="S1631" s="89"/>
      <c r="T1631" s="89"/>
    </row>
    <row r="1632" spans="2:20" s="86" customFormat="1" ht="10.199999999999999">
      <c r="B1632" s="87"/>
      <c r="C1632" s="87"/>
      <c r="D1632" s="89"/>
      <c r="R1632" s="89"/>
      <c r="S1632" s="89"/>
      <c r="T1632" s="89"/>
    </row>
    <row r="1633" spans="2:20" s="86" customFormat="1" ht="10.199999999999999">
      <c r="B1633" s="87"/>
      <c r="C1633" s="87"/>
      <c r="D1633" s="89"/>
      <c r="R1633" s="89"/>
      <c r="S1633" s="89"/>
      <c r="T1633" s="89"/>
    </row>
    <row r="1634" spans="2:20" s="86" customFormat="1" ht="10.199999999999999">
      <c r="B1634" s="87"/>
      <c r="C1634" s="87"/>
      <c r="D1634" s="89"/>
      <c r="R1634" s="89"/>
      <c r="S1634" s="89"/>
      <c r="T1634" s="89"/>
    </row>
    <row r="1635" spans="2:20" s="86" customFormat="1" ht="10.199999999999999">
      <c r="B1635" s="87"/>
      <c r="C1635" s="87"/>
      <c r="D1635" s="89"/>
      <c r="R1635" s="89"/>
      <c r="S1635" s="89"/>
      <c r="T1635" s="89"/>
    </row>
    <row r="1636" spans="2:20" s="86" customFormat="1" ht="10.199999999999999">
      <c r="B1636" s="87"/>
      <c r="C1636" s="87"/>
      <c r="D1636" s="89"/>
      <c r="R1636" s="89"/>
      <c r="S1636" s="89"/>
      <c r="T1636" s="89"/>
    </row>
    <row r="1637" spans="2:20" s="86" customFormat="1" ht="10.199999999999999">
      <c r="B1637" s="87"/>
      <c r="C1637" s="87"/>
      <c r="D1637" s="89"/>
      <c r="R1637" s="89"/>
      <c r="S1637" s="89"/>
      <c r="T1637" s="89"/>
    </row>
    <row r="1638" spans="2:20" s="86" customFormat="1" ht="10.199999999999999">
      <c r="B1638" s="87"/>
      <c r="C1638" s="87"/>
      <c r="D1638" s="89"/>
      <c r="R1638" s="89"/>
      <c r="S1638" s="89"/>
      <c r="T1638" s="89"/>
    </row>
    <row r="1639" spans="2:20" s="86" customFormat="1" ht="10.199999999999999">
      <c r="B1639" s="87"/>
      <c r="C1639" s="87"/>
      <c r="D1639" s="89"/>
      <c r="R1639" s="89"/>
      <c r="S1639" s="89"/>
      <c r="T1639" s="89"/>
    </row>
    <row r="1640" spans="2:20" s="86" customFormat="1" ht="10.199999999999999">
      <c r="B1640" s="87"/>
      <c r="C1640" s="87"/>
      <c r="D1640" s="89"/>
      <c r="R1640" s="89"/>
      <c r="S1640" s="89"/>
      <c r="T1640" s="89"/>
    </row>
    <row r="1641" spans="2:20" s="86" customFormat="1" ht="10.199999999999999">
      <c r="B1641" s="87"/>
      <c r="C1641" s="87"/>
      <c r="D1641" s="89"/>
      <c r="R1641" s="89"/>
      <c r="S1641" s="89"/>
      <c r="T1641" s="89"/>
    </row>
    <row r="1642" spans="2:20" s="86" customFormat="1" ht="10.199999999999999">
      <c r="B1642" s="87"/>
      <c r="C1642" s="87"/>
      <c r="D1642" s="89"/>
      <c r="R1642" s="89"/>
      <c r="S1642" s="89"/>
      <c r="T1642" s="89"/>
    </row>
    <row r="1643" spans="2:20" s="86" customFormat="1" ht="10.199999999999999">
      <c r="B1643" s="87"/>
      <c r="C1643" s="87"/>
      <c r="D1643" s="89"/>
      <c r="R1643" s="89"/>
      <c r="S1643" s="89"/>
      <c r="T1643" s="89"/>
    </row>
    <row r="1644" spans="2:20" s="86" customFormat="1" ht="10.199999999999999">
      <c r="B1644" s="87"/>
      <c r="C1644" s="87"/>
      <c r="D1644" s="89"/>
      <c r="R1644" s="89"/>
      <c r="S1644" s="89"/>
      <c r="T1644" s="89"/>
    </row>
    <row r="1645" spans="2:20" s="86" customFormat="1" ht="10.199999999999999">
      <c r="B1645" s="87"/>
      <c r="C1645" s="87"/>
      <c r="D1645" s="89"/>
      <c r="R1645" s="89"/>
      <c r="S1645" s="89"/>
      <c r="T1645" s="89"/>
    </row>
    <row r="1646" spans="2:20" s="86" customFormat="1" ht="10.199999999999999">
      <c r="B1646" s="87"/>
      <c r="C1646" s="87"/>
      <c r="D1646" s="89"/>
      <c r="R1646" s="89"/>
      <c r="S1646" s="89"/>
      <c r="T1646" s="89"/>
    </row>
    <row r="1647" spans="2:20" s="86" customFormat="1" ht="10.199999999999999">
      <c r="B1647" s="87"/>
      <c r="C1647" s="87"/>
      <c r="D1647" s="89"/>
      <c r="R1647" s="89"/>
      <c r="S1647" s="89"/>
      <c r="T1647" s="89"/>
    </row>
    <row r="1648" spans="2:20" s="86" customFormat="1" ht="10.199999999999999">
      <c r="B1648" s="87"/>
      <c r="C1648" s="87"/>
      <c r="D1648" s="89"/>
      <c r="R1648" s="89"/>
      <c r="S1648" s="89"/>
      <c r="T1648" s="89"/>
    </row>
    <row r="1649" spans="2:20" s="86" customFormat="1" ht="10.199999999999999">
      <c r="B1649" s="87"/>
      <c r="C1649" s="87"/>
      <c r="D1649" s="89"/>
      <c r="R1649" s="89"/>
      <c r="S1649" s="89"/>
      <c r="T1649" s="89"/>
    </row>
    <row r="1650" spans="2:20" s="86" customFormat="1" ht="10.199999999999999">
      <c r="B1650" s="87"/>
      <c r="C1650" s="87"/>
      <c r="D1650" s="89"/>
      <c r="R1650" s="89"/>
      <c r="S1650" s="89"/>
      <c r="T1650" s="89"/>
    </row>
    <row r="1651" spans="2:20" s="86" customFormat="1" ht="10.199999999999999">
      <c r="B1651" s="87"/>
      <c r="C1651" s="87"/>
      <c r="D1651" s="89"/>
      <c r="R1651" s="89"/>
      <c r="S1651" s="89"/>
      <c r="T1651" s="89"/>
    </row>
    <row r="1652" spans="2:20" s="86" customFormat="1" ht="10.199999999999999">
      <c r="B1652" s="87"/>
      <c r="C1652" s="87"/>
      <c r="D1652" s="89"/>
      <c r="R1652" s="89"/>
      <c r="S1652" s="89"/>
      <c r="T1652" s="89"/>
    </row>
    <row r="1653" spans="2:20" s="86" customFormat="1" ht="10.199999999999999">
      <c r="B1653" s="87"/>
      <c r="C1653" s="87"/>
      <c r="D1653" s="89"/>
      <c r="R1653" s="89"/>
      <c r="S1653" s="89"/>
      <c r="T1653" s="89"/>
    </row>
    <row r="1654" spans="2:20" s="86" customFormat="1" ht="10.199999999999999">
      <c r="B1654" s="87"/>
      <c r="C1654" s="87"/>
      <c r="D1654" s="89"/>
      <c r="R1654" s="89"/>
      <c r="S1654" s="89"/>
      <c r="T1654" s="89"/>
    </row>
    <row r="1655" spans="2:20" s="86" customFormat="1" ht="10.199999999999999">
      <c r="B1655" s="87"/>
      <c r="C1655" s="87"/>
      <c r="D1655" s="89"/>
      <c r="R1655" s="89"/>
      <c r="S1655" s="89"/>
      <c r="T1655" s="89"/>
    </row>
    <row r="1656" spans="2:20" s="86" customFormat="1" ht="10.199999999999999">
      <c r="B1656" s="87"/>
      <c r="C1656" s="87"/>
      <c r="D1656" s="89"/>
      <c r="R1656" s="89"/>
      <c r="S1656" s="89"/>
      <c r="T1656" s="89"/>
    </row>
    <row r="1657" spans="2:20" s="86" customFormat="1" ht="10.199999999999999">
      <c r="B1657" s="87"/>
      <c r="C1657" s="87"/>
      <c r="D1657" s="89"/>
      <c r="R1657" s="89"/>
      <c r="S1657" s="89"/>
      <c r="T1657" s="89"/>
    </row>
    <row r="1658" spans="2:20" s="86" customFormat="1" ht="10.199999999999999">
      <c r="B1658" s="87"/>
      <c r="C1658" s="87"/>
      <c r="D1658" s="89"/>
      <c r="R1658" s="89"/>
      <c r="S1658" s="89"/>
      <c r="T1658" s="89"/>
    </row>
    <row r="1659" spans="2:20" s="86" customFormat="1" ht="10.199999999999999">
      <c r="B1659" s="87"/>
      <c r="C1659" s="87"/>
      <c r="D1659" s="89"/>
      <c r="R1659" s="89"/>
      <c r="S1659" s="89"/>
      <c r="T1659" s="89"/>
    </row>
    <row r="1660" spans="2:20" s="86" customFormat="1" ht="10.199999999999999">
      <c r="B1660" s="87"/>
      <c r="C1660" s="87"/>
      <c r="D1660" s="89"/>
      <c r="R1660" s="89"/>
      <c r="S1660" s="89"/>
      <c r="T1660" s="89"/>
    </row>
    <row r="1661" spans="2:20" s="86" customFormat="1" ht="10.199999999999999">
      <c r="B1661" s="87"/>
      <c r="C1661" s="87"/>
      <c r="D1661" s="89"/>
      <c r="R1661" s="89"/>
      <c r="S1661" s="89"/>
      <c r="T1661" s="89"/>
    </row>
    <row r="1662" spans="2:20" s="86" customFormat="1" ht="10.199999999999999">
      <c r="B1662" s="87"/>
      <c r="C1662" s="87"/>
      <c r="D1662" s="89"/>
      <c r="R1662" s="89"/>
      <c r="S1662" s="89"/>
      <c r="T1662" s="89"/>
    </row>
    <row r="1663" spans="2:20" s="86" customFormat="1" ht="10.199999999999999">
      <c r="B1663" s="87"/>
      <c r="C1663" s="87"/>
      <c r="D1663" s="89"/>
      <c r="R1663" s="89"/>
      <c r="S1663" s="89"/>
      <c r="T1663" s="89"/>
    </row>
    <row r="1664" spans="2:20" s="86" customFormat="1" ht="10.199999999999999">
      <c r="B1664" s="87"/>
      <c r="C1664" s="87"/>
      <c r="D1664" s="89"/>
      <c r="R1664" s="89"/>
      <c r="S1664" s="89"/>
      <c r="T1664" s="89"/>
    </row>
    <row r="1665" spans="2:20" s="86" customFormat="1" ht="10.199999999999999">
      <c r="B1665" s="87"/>
      <c r="C1665" s="87"/>
      <c r="D1665" s="89"/>
      <c r="R1665" s="89"/>
      <c r="S1665" s="89"/>
      <c r="T1665" s="89"/>
    </row>
    <row r="1666" spans="2:20" s="86" customFormat="1" ht="10.199999999999999">
      <c r="B1666" s="87"/>
      <c r="C1666" s="87"/>
      <c r="D1666" s="89"/>
      <c r="R1666" s="89"/>
      <c r="S1666" s="89"/>
      <c r="T1666" s="89"/>
    </row>
    <row r="1667" spans="2:20" s="86" customFormat="1" ht="10.199999999999999">
      <c r="B1667" s="87"/>
      <c r="C1667" s="87"/>
      <c r="D1667" s="89"/>
      <c r="R1667" s="89"/>
      <c r="S1667" s="89"/>
      <c r="T1667" s="89"/>
    </row>
    <row r="1668" spans="2:20" s="86" customFormat="1" ht="10.199999999999999">
      <c r="B1668" s="87"/>
      <c r="C1668" s="87"/>
      <c r="D1668" s="89"/>
      <c r="R1668" s="89"/>
      <c r="S1668" s="89"/>
      <c r="T1668" s="89"/>
    </row>
    <row r="1669" spans="2:20" s="86" customFormat="1" ht="10.199999999999999">
      <c r="B1669" s="87"/>
      <c r="C1669" s="87"/>
      <c r="D1669" s="89"/>
      <c r="R1669" s="89"/>
      <c r="S1669" s="89"/>
      <c r="T1669" s="89"/>
    </row>
    <row r="1670" spans="2:20" s="86" customFormat="1" ht="10.199999999999999">
      <c r="B1670" s="87"/>
      <c r="C1670" s="87"/>
      <c r="D1670" s="89"/>
      <c r="R1670" s="89"/>
      <c r="S1670" s="89"/>
      <c r="T1670" s="89"/>
    </row>
    <row r="1671" spans="2:20" s="86" customFormat="1" ht="10.199999999999999">
      <c r="B1671" s="87"/>
      <c r="C1671" s="87"/>
      <c r="D1671" s="89"/>
      <c r="R1671" s="89"/>
      <c r="S1671" s="89"/>
      <c r="T1671" s="89"/>
    </row>
    <row r="1672" spans="2:20" s="86" customFormat="1" ht="10.199999999999999">
      <c r="B1672" s="87"/>
      <c r="C1672" s="87"/>
      <c r="D1672" s="89"/>
      <c r="R1672" s="89"/>
      <c r="S1672" s="89"/>
      <c r="T1672" s="89"/>
    </row>
    <row r="1673" spans="2:20" s="86" customFormat="1" ht="10.199999999999999">
      <c r="B1673" s="87"/>
      <c r="C1673" s="87"/>
      <c r="D1673" s="89"/>
      <c r="R1673" s="89"/>
      <c r="S1673" s="89"/>
      <c r="T1673" s="89"/>
    </row>
    <row r="1674" spans="2:20" s="86" customFormat="1" ht="10.199999999999999">
      <c r="B1674" s="87"/>
      <c r="C1674" s="87"/>
      <c r="D1674" s="89"/>
      <c r="R1674" s="89"/>
      <c r="S1674" s="89"/>
      <c r="T1674" s="89"/>
    </row>
    <row r="1675" spans="2:20" s="86" customFormat="1" ht="10.199999999999999">
      <c r="B1675" s="87"/>
      <c r="C1675" s="87"/>
      <c r="D1675" s="89"/>
      <c r="R1675" s="89"/>
      <c r="S1675" s="89"/>
      <c r="T1675" s="89"/>
    </row>
    <row r="1676" spans="2:20" s="86" customFormat="1" ht="10.199999999999999">
      <c r="B1676" s="87"/>
      <c r="C1676" s="87"/>
      <c r="D1676" s="89"/>
      <c r="R1676" s="89"/>
      <c r="S1676" s="89"/>
      <c r="T1676" s="89"/>
    </row>
    <row r="1677" spans="2:20" s="86" customFormat="1" ht="10.199999999999999">
      <c r="B1677" s="87"/>
      <c r="C1677" s="87"/>
      <c r="D1677" s="89"/>
      <c r="R1677" s="89"/>
      <c r="S1677" s="89"/>
      <c r="T1677" s="89"/>
    </row>
    <row r="1678" spans="2:20" s="86" customFormat="1" ht="10.199999999999999">
      <c r="B1678" s="87"/>
      <c r="C1678" s="87"/>
      <c r="D1678" s="89"/>
      <c r="R1678" s="89"/>
      <c r="S1678" s="89"/>
      <c r="T1678" s="89"/>
    </row>
    <row r="1679" spans="2:20" s="86" customFormat="1" ht="10.199999999999999">
      <c r="B1679" s="87"/>
      <c r="C1679" s="87"/>
      <c r="D1679" s="89"/>
      <c r="R1679" s="89"/>
      <c r="S1679" s="89"/>
      <c r="T1679" s="89"/>
    </row>
    <row r="1680" spans="2:20" s="86" customFormat="1" ht="10.199999999999999">
      <c r="B1680" s="87"/>
      <c r="C1680" s="87"/>
      <c r="D1680" s="89"/>
      <c r="R1680" s="89"/>
      <c r="S1680" s="89"/>
      <c r="T1680" s="89"/>
    </row>
    <row r="1681" spans="2:20" s="86" customFormat="1" ht="10.199999999999999">
      <c r="B1681" s="87"/>
      <c r="C1681" s="87"/>
      <c r="D1681" s="89"/>
      <c r="R1681" s="89"/>
      <c r="S1681" s="89"/>
      <c r="T1681" s="89"/>
    </row>
    <row r="1682" spans="2:20" s="86" customFormat="1" ht="10.199999999999999">
      <c r="B1682" s="87"/>
      <c r="C1682" s="87"/>
      <c r="D1682" s="89"/>
      <c r="R1682" s="89"/>
      <c r="S1682" s="89"/>
      <c r="T1682" s="89"/>
    </row>
    <row r="1683" spans="2:20" s="86" customFormat="1" ht="10.199999999999999">
      <c r="B1683" s="87"/>
      <c r="C1683" s="87"/>
      <c r="D1683" s="89"/>
      <c r="R1683" s="89"/>
      <c r="S1683" s="89"/>
      <c r="T1683" s="89"/>
    </row>
    <row r="1684" spans="2:20" s="86" customFormat="1" ht="10.199999999999999">
      <c r="B1684" s="87"/>
      <c r="C1684" s="87"/>
      <c r="D1684" s="89"/>
      <c r="R1684" s="89"/>
      <c r="S1684" s="89"/>
      <c r="T1684" s="89"/>
    </row>
    <row r="1685" spans="2:20" s="86" customFormat="1" ht="10.199999999999999">
      <c r="B1685" s="87"/>
      <c r="C1685" s="87"/>
      <c r="D1685" s="89"/>
      <c r="R1685" s="89"/>
      <c r="S1685" s="89"/>
      <c r="T1685" s="89"/>
    </row>
    <row r="1686" spans="2:20" s="86" customFormat="1" ht="10.199999999999999">
      <c r="B1686" s="87"/>
      <c r="C1686" s="87"/>
      <c r="D1686" s="89"/>
      <c r="R1686" s="89"/>
      <c r="S1686" s="89"/>
      <c r="T1686" s="89"/>
    </row>
    <row r="1687" spans="2:20" s="86" customFormat="1" ht="10.199999999999999">
      <c r="B1687" s="87"/>
      <c r="C1687" s="87"/>
      <c r="D1687" s="89"/>
      <c r="R1687" s="89"/>
      <c r="S1687" s="89"/>
      <c r="T1687" s="89"/>
    </row>
    <row r="1688" spans="2:20" s="86" customFormat="1" ht="10.199999999999999">
      <c r="B1688" s="87"/>
      <c r="C1688" s="87"/>
      <c r="D1688" s="89"/>
      <c r="R1688" s="89"/>
      <c r="S1688" s="89"/>
      <c r="T1688" s="89"/>
    </row>
    <row r="1689" spans="2:20" s="86" customFormat="1" ht="10.199999999999999">
      <c r="B1689" s="87"/>
      <c r="C1689" s="87"/>
      <c r="D1689" s="89"/>
      <c r="R1689" s="89"/>
      <c r="S1689" s="89"/>
      <c r="T1689" s="89"/>
    </row>
    <row r="1690" spans="2:20" s="86" customFormat="1" ht="10.199999999999999">
      <c r="B1690" s="87"/>
      <c r="C1690" s="87"/>
      <c r="D1690" s="89"/>
      <c r="R1690" s="89"/>
      <c r="S1690" s="89"/>
      <c r="T1690" s="89"/>
    </row>
    <row r="1691" spans="2:20" s="86" customFormat="1" ht="10.199999999999999">
      <c r="B1691" s="87"/>
      <c r="C1691" s="87"/>
      <c r="D1691" s="89"/>
      <c r="R1691" s="89"/>
      <c r="S1691" s="89"/>
      <c r="T1691" s="89"/>
    </row>
    <row r="1692" spans="2:20" s="86" customFormat="1" ht="10.199999999999999">
      <c r="B1692" s="87"/>
      <c r="C1692" s="87"/>
      <c r="D1692" s="89"/>
      <c r="R1692" s="89"/>
      <c r="S1692" s="89"/>
      <c r="T1692" s="89"/>
    </row>
    <row r="1693" spans="2:20" s="86" customFormat="1" ht="10.199999999999999">
      <c r="B1693" s="87"/>
      <c r="C1693" s="87"/>
      <c r="D1693" s="89"/>
      <c r="R1693" s="89"/>
      <c r="S1693" s="89"/>
      <c r="T1693" s="89"/>
    </row>
    <row r="1694" spans="2:20" s="86" customFormat="1" ht="10.199999999999999">
      <c r="B1694" s="87"/>
      <c r="C1694" s="87"/>
      <c r="D1694" s="89"/>
      <c r="R1694" s="89"/>
      <c r="S1694" s="89"/>
      <c r="T1694" s="89"/>
    </row>
    <row r="1695" spans="2:20" s="86" customFormat="1" ht="10.199999999999999">
      <c r="B1695" s="87"/>
      <c r="C1695" s="87"/>
      <c r="D1695" s="89"/>
      <c r="R1695" s="89"/>
      <c r="S1695" s="89"/>
      <c r="T1695" s="89"/>
    </row>
    <row r="1696" spans="2:20" s="86" customFormat="1" ht="10.199999999999999">
      <c r="B1696" s="87"/>
      <c r="C1696" s="87"/>
      <c r="D1696" s="89"/>
      <c r="R1696" s="89"/>
      <c r="S1696" s="89"/>
      <c r="T1696" s="89"/>
    </row>
    <row r="1697" spans="2:20" s="86" customFormat="1" ht="10.199999999999999">
      <c r="B1697" s="87"/>
      <c r="C1697" s="87"/>
      <c r="D1697" s="89"/>
      <c r="R1697" s="89"/>
      <c r="S1697" s="89"/>
      <c r="T1697" s="89"/>
    </row>
    <row r="1698" spans="2:20" s="86" customFormat="1" ht="10.199999999999999">
      <c r="B1698" s="87"/>
      <c r="C1698" s="87"/>
      <c r="D1698" s="89"/>
      <c r="R1698" s="89"/>
      <c r="S1698" s="89"/>
      <c r="T1698" s="89"/>
    </row>
    <row r="1699" spans="2:20" s="86" customFormat="1" ht="10.199999999999999">
      <c r="B1699" s="87"/>
      <c r="C1699" s="87"/>
      <c r="D1699" s="89"/>
      <c r="R1699" s="89"/>
      <c r="S1699" s="89"/>
      <c r="T1699" s="89"/>
    </row>
    <row r="1700" spans="2:20" s="86" customFormat="1" ht="10.199999999999999">
      <c r="B1700" s="87"/>
      <c r="C1700" s="87"/>
      <c r="D1700" s="89"/>
      <c r="R1700" s="89"/>
      <c r="S1700" s="89"/>
      <c r="T1700" s="89"/>
    </row>
    <row r="1701" spans="2:20" s="86" customFormat="1" ht="10.199999999999999">
      <c r="B1701" s="87"/>
      <c r="C1701" s="87"/>
      <c r="D1701" s="89"/>
      <c r="R1701" s="89"/>
      <c r="S1701" s="89"/>
      <c r="T1701" s="89"/>
    </row>
    <row r="1702" spans="2:20" s="86" customFormat="1" ht="10.199999999999999">
      <c r="B1702" s="87"/>
      <c r="C1702" s="87"/>
      <c r="D1702" s="89"/>
      <c r="R1702" s="89"/>
      <c r="S1702" s="89"/>
      <c r="T1702" s="89"/>
    </row>
    <row r="1703" spans="2:20" s="86" customFormat="1" ht="10.199999999999999">
      <c r="B1703" s="87"/>
      <c r="C1703" s="87"/>
      <c r="D1703" s="89"/>
      <c r="R1703" s="89"/>
      <c r="S1703" s="89"/>
      <c r="T1703" s="89"/>
    </row>
    <row r="1704" spans="2:20" s="86" customFormat="1" ht="10.199999999999999">
      <c r="B1704" s="87"/>
      <c r="C1704" s="87"/>
      <c r="D1704" s="89"/>
      <c r="R1704" s="89"/>
      <c r="S1704" s="89"/>
      <c r="T1704" s="89"/>
    </row>
    <row r="1705" spans="2:20" s="86" customFormat="1" ht="10.199999999999999">
      <c r="B1705" s="87"/>
      <c r="C1705" s="87"/>
      <c r="D1705" s="89"/>
      <c r="R1705" s="89"/>
      <c r="S1705" s="89"/>
      <c r="T1705" s="89"/>
    </row>
    <row r="1706" spans="2:20" s="86" customFormat="1" ht="10.199999999999999">
      <c r="B1706" s="87"/>
      <c r="C1706" s="87"/>
      <c r="D1706" s="89"/>
      <c r="R1706" s="89"/>
      <c r="S1706" s="89"/>
      <c r="T1706" s="89"/>
    </row>
    <row r="1707" spans="2:20" s="86" customFormat="1" ht="10.199999999999999">
      <c r="B1707" s="87"/>
      <c r="C1707" s="87"/>
      <c r="D1707" s="89"/>
      <c r="R1707" s="89"/>
      <c r="S1707" s="89"/>
      <c r="T1707" s="89"/>
    </row>
    <row r="1708" spans="2:20" s="86" customFormat="1" ht="10.199999999999999">
      <c r="B1708" s="87"/>
      <c r="C1708" s="87"/>
      <c r="D1708" s="89"/>
      <c r="R1708" s="89"/>
      <c r="S1708" s="89"/>
      <c r="T1708" s="89"/>
    </row>
    <row r="1709" spans="2:20" s="86" customFormat="1" ht="10.199999999999999">
      <c r="B1709" s="87"/>
      <c r="C1709" s="87"/>
      <c r="D1709" s="89"/>
      <c r="R1709" s="89"/>
      <c r="S1709" s="89"/>
      <c r="T1709" s="89"/>
    </row>
    <row r="1710" spans="2:20" s="86" customFormat="1" ht="10.199999999999999">
      <c r="B1710" s="87"/>
      <c r="C1710" s="87"/>
      <c r="D1710" s="89"/>
      <c r="R1710" s="89"/>
      <c r="S1710" s="89"/>
      <c r="T1710" s="89"/>
    </row>
    <row r="1711" spans="2:20" s="86" customFormat="1" ht="10.199999999999999">
      <c r="B1711" s="87"/>
      <c r="C1711" s="87"/>
      <c r="D1711" s="89"/>
      <c r="R1711" s="89"/>
      <c r="S1711" s="89"/>
      <c r="T1711" s="89"/>
    </row>
    <row r="1712" spans="2:20" s="86" customFormat="1" ht="10.199999999999999">
      <c r="B1712" s="87"/>
      <c r="C1712" s="87"/>
      <c r="D1712" s="89"/>
      <c r="R1712" s="89"/>
      <c r="S1712" s="89"/>
      <c r="T1712" s="89"/>
    </row>
    <row r="1713" spans="2:20" s="86" customFormat="1" ht="10.199999999999999">
      <c r="B1713" s="87"/>
      <c r="C1713" s="87"/>
      <c r="D1713" s="89"/>
      <c r="R1713" s="89"/>
      <c r="S1713" s="89"/>
      <c r="T1713" s="89"/>
    </row>
    <row r="1714" spans="2:20" s="86" customFormat="1" ht="10.199999999999999">
      <c r="B1714" s="87"/>
      <c r="C1714" s="87"/>
      <c r="D1714" s="89"/>
      <c r="R1714" s="89"/>
      <c r="S1714" s="89"/>
      <c r="T1714" s="89"/>
    </row>
    <row r="1715" spans="2:20" s="86" customFormat="1" ht="10.199999999999999">
      <c r="B1715" s="87"/>
      <c r="C1715" s="87"/>
      <c r="D1715" s="89"/>
      <c r="R1715" s="89"/>
      <c r="S1715" s="89"/>
      <c r="T1715" s="89"/>
    </row>
    <row r="1716" spans="2:20" s="86" customFormat="1" ht="10.199999999999999">
      <c r="B1716" s="87"/>
      <c r="C1716" s="87"/>
      <c r="D1716" s="89"/>
      <c r="R1716" s="89"/>
      <c r="S1716" s="89"/>
      <c r="T1716" s="89"/>
    </row>
    <row r="1717" spans="2:20" s="86" customFormat="1" ht="10.199999999999999">
      <c r="B1717" s="87"/>
      <c r="C1717" s="87"/>
      <c r="D1717" s="89"/>
      <c r="R1717" s="89"/>
      <c r="S1717" s="89"/>
      <c r="T1717" s="89"/>
    </row>
    <row r="1718" spans="2:20" s="86" customFormat="1" ht="10.199999999999999">
      <c r="B1718" s="87"/>
      <c r="C1718" s="87"/>
      <c r="D1718" s="89"/>
      <c r="R1718" s="89"/>
      <c r="S1718" s="89"/>
      <c r="T1718" s="89"/>
    </row>
    <row r="1719" spans="2:20" s="86" customFormat="1" ht="10.199999999999999">
      <c r="B1719" s="87"/>
      <c r="C1719" s="87"/>
      <c r="D1719" s="89"/>
      <c r="R1719" s="89"/>
      <c r="S1719" s="89"/>
      <c r="T1719" s="89"/>
    </row>
    <row r="1720" spans="2:20" s="86" customFormat="1" ht="10.199999999999999">
      <c r="B1720" s="87"/>
      <c r="C1720" s="87"/>
      <c r="D1720" s="89"/>
      <c r="R1720" s="89"/>
      <c r="S1720" s="89"/>
      <c r="T1720" s="89"/>
    </row>
    <row r="1721" spans="2:20" s="86" customFormat="1" ht="10.199999999999999">
      <c r="B1721" s="87"/>
      <c r="C1721" s="87"/>
      <c r="D1721" s="89"/>
      <c r="R1721" s="89"/>
      <c r="S1721" s="89"/>
      <c r="T1721" s="89"/>
    </row>
    <row r="1722" spans="2:20" s="86" customFormat="1" ht="10.199999999999999">
      <c r="B1722" s="87"/>
      <c r="C1722" s="87"/>
      <c r="D1722" s="89"/>
      <c r="R1722" s="89"/>
      <c r="S1722" s="89"/>
      <c r="T1722" s="89"/>
    </row>
    <row r="1723" spans="2:20" s="86" customFormat="1" ht="10.199999999999999">
      <c r="B1723" s="87"/>
      <c r="C1723" s="87"/>
      <c r="D1723" s="89"/>
      <c r="R1723" s="89"/>
      <c r="S1723" s="89"/>
      <c r="T1723" s="89"/>
    </row>
    <row r="1724" spans="2:20" s="86" customFormat="1" ht="10.199999999999999">
      <c r="B1724" s="87"/>
      <c r="C1724" s="87"/>
      <c r="D1724" s="89"/>
      <c r="R1724" s="89"/>
      <c r="S1724" s="89"/>
      <c r="T1724" s="89"/>
    </row>
    <row r="1725" spans="2:20" s="86" customFormat="1" ht="10.199999999999999">
      <c r="B1725" s="87"/>
      <c r="C1725" s="87"/>
      <c r="D1725" s="89"/>
      <c r="R1725" s="89"/>
      <c r="S1725" s="89"/>
      <c r="T1725" s="89"/>
    </row>
    <row r="1726" spans="2:20" s="86" customFormat="1" ht="10.199999999999999">
      <c r="B1726" s="87"/>
      <c r="C1726" s="87"/>
      <c r="D1726" s="89"/>
      <c r="R1726" s="89"/>
      <c r="S1726" s="89"/>
      <c r="T1726" s="89"/>
    </row>
    <row r="1727" spans="2:20" s="86" customFormat="1" ht="10.199999999999999">
      <c r="B1727" s="87"/>
      <c r="C1727" s="87"/>
      <c r="D1727" s="89"/>
      <c r="R1727" s="89"/>
      <c r="S1727" s="89"/>
      <c r="T1727" s="89"/>
    </row>
    <row r="1728" spans="2:20" s="86" customFormat="1" ht="10.199999999999999">
      <c r="B1728" s="87"/>
      <c r="C1728" s="87"/>
      <c r="D1728" s="89"/>
      <c r="R1728" s="89"/>
      <c r="S1728" s="89"/>
      <c r="T1728" s="89"/>
    </row>
    <row r="1729" spans="2:20" s="86" customFormat="1" ht="10.199999999999999">
      <c r="B1729" s="87"/>
      <c r="C1729" s="87"/>
      <c r="D1729" s="89"/>
      <c r="R1729" s="89"/>
      <c r="S1729" s="89"/>
      <c r="T1729" s="89"/>
    </row>
    <row r="1730" spans="2:20" s="86" customFormat="1" ht="10.199999999999999">
      <c r="B1730" s="87"/>
      <c r="C1730" s="87"/>
      <c r="D1730" s="89"/>
      <c r="R1730" s="89"/>
      <c r="S1730" s="89"/>
      <c r="T1730" s="89"/>
    </row>
    <row r="1731" spans="2:20" s="86" customFormat="1" ht="10.199999999999999">
      <c r="B1731" s="87"/>
      <c r="C1731" s="87"/>
      <c r="D1731" s="89"/>
      <c r="R1731" s="89"/>
      <c r="S1731" s="89"/>
      <c r="T1731" s="89"/>
    </row>
    <row r="1732" spans="2:20" s="86" customFormat="1" ht="10.199999999999999">
      <c r="B1732" s="87"/>
      <c r="C1732" s="87"/>
      <c r="D1732" s="89"/>
      <c r="R1732" s="89"/>
      <c r="S1732" s="89"/>
      <c r="T1732" s="89"/>
    </row>
    <row r="1733" spans="2:20" s="86" customFormat="1" ht="10.199999999999999">
      <c r="B1733" s="87"/>
      <c r="C1733" s="87"/>
      <c r="D1733" s="89"/>
      <c r="R1733" s="89"/>
      <c r="S1733" s="89"/>
      <c r="T1733" s="89"/>
    </row>
    <row r="1734" spans="2:20" s="86" customFormat="1" ht="10.199999999999999">
      <c r="B1734" s="87"/>
      <c r="C1734" s="87"/>
      <c r="D1734" s="89"/>
      <c r="R1734" s="89"/>
      <c r="S1734" s="89"/>
      <c r="T1734" s="89"/>
    </row>
    <row r="1735" spans="2:20" s="86" customFormat="1" ht="10.199999999999999">
      <c r="B1735" s="87"/>
      <c r="C1735" s="87"/>
      <c r="D1735" s="89"/>
      <c r="R1735" s="89"/>
      <c r="S1735" s="89"/>
      <c r="T1735" s="89"/>
    </row>
    <row r="1736" spans="2:20" s="86" customFormat="1" ht="10.199999999999999">
      <c r="B1736" s="87"/>
      <c r="C1736" s="87"/>
      <c r="D1736" s="89"/>
      <c r="R1736" s="89"/>
      <c r="S1736" s="89"/>
      <c r="T1736" s="89"/>
    </row>
    <row r="1737" spans="2:20" s="86" customFormat="1" ht="10.199999999999999">
      <c r="B1737" s="87"/>
      <c r="C1737" s="87"/>
      <c r="D1737" s="89"/>
      <c r="R1737" s="89"/>
      <c r="S1737" s="89"/>
      <c r="T1737" s="89"/>
    </row>
    <row r="1738" spans="2:20" s="86" customFormat="1" ht="10.199999999999999">
      <c r="B1738" s="87"/>
      <c r="C1738" s="87"/>
      <c r="D1738" s="89"/>
      <c r="R1738" s="89"/>
      <c r="S1738" s="89"/>
      <c r="T1738" s="89"/>
    </row>
    <row r="1739" spans="2:20" s="86" customFormat="1" ht="10.199999999999999">
      <c r="B1739" s="87"/>
      <c r="C1739" s="87"/>
      <c r="D1739" s="89"/>
      <c r="R1739" s="89"/>
      <c r="S1739" s="89"/>
      <c r="T1739" s="89"/>
    </row>
    <row r="1740" spans="2:20" s="86" customFormat="1" ht="10.199999999999999">
      <c r="B1740" s="87"/>
      <c r="C1740" s="87"/>
      <c r="D1740" s="89"/>
      <c r="R1740" s="89"/>
      <c r="S1740" s="89"/>
      <c r="T1740" s="89"/>
    </row>
    <row r="1741" spans="2:20" s="86" customFormat="1" ht="10.199999999999999">
      <c r="B1741" s="87"/>
      <c r="C1741" s="87"/>
      <c r="D1741" s="89"/>
      <c r="R1741" s="89"/>
      <c r="S1741" s="89"/>
      <c r="T1741" s="89"/>
    </row>
    <row r="1742" spans="2:20" s="86" customFormat="1" ht="10.199999999999999">
      <c r="B1742" s="87"/>
      <c r="C1742" s="87"/>
      <c r="D1742" s="89"/>
      <c r="R1742" s="89"/>
      <c r="S1742" s="89"/>
      <c r="T1742" s="89"/>
    </row>
    <row r="1743" spans="2:20" s="86" customFormat="1" ht="10.199999999999999">
      <c r="B1743" s="87"/>
      <c r="C1743" s="87"/>
      <c r="D1743" s="89"/>
      <c r="R1743" s="89"/>
      <c r="S1743" s="89"/>
      <c r="T1743" s="89"/>
    </row>
    <row r="1744" spans="2:20" s="86" customFormat="1" ht="10.199999999999999">
      <c r="B1744" s="87"/>
      <c r="C1744" s="87"/>
      <c r="D1744" s="89"/>
      <c r="R1744" s="89"/>
      <c r="S1744" s="89"/>
      <c r="T1744" s="89"/>
    </row>
    <row r="1745" spans="2:20" s="86" customFormat="1" ht="10.199999999999999">
      <c r="B1745" s="87"/>
      <c r="C1745" s="87"/>
      <c r="D1745" s="89"/>
      <c r="R1745" s="89"/>
      <c r="S1745" s="89"/>
      <c r="T1745" s="89"/>
    </row>
    <row r="1746" spans="2:20" s="86" customFormat="1" ht="10.199999999999999">
      <c r="B1746" s="87"/>
      <c r="C1746" s="87"/>
      <c r="D1746" s="89"/>
      <c r="R1746" s="89"/>
      <c r="S1746" s="89"/>
      <c r="T1746" s="89"/>
    </row>
    <row r="1747" spans="2:20" s="86" customFormat="1" ht="10.199999999999999">
      <c r="B1747" s="87"/>
      <c r="C1747" s="87"/>
      <c r="D1747" s="89"/>
      <c r="R1747" s="89"/>
      <c r="S1747" s="89"/>
      <c r="T1747" s="89"/>
    </row>
    <row r="1748" spans="2:20" s="86" customFormat="1" ht="10.199999999999999">
      <c r="B1748" s="87"/>
      <c r="C1748" s="87"/>
      <c r="D1748" s="89"/>
      <c r="R1748" s="89"/>
      <c r="S1748" s="89"/>
      <c r="T1748" s="89"/>
    </row>
    <row r="1749" spans="2:20" s="86" customFormat="1" ht="10.199999999999999">
      <c r="B1749" s="87"/>
      <c r="C1749" s="87"/>
      <c r="D1749" s="89"/>
      <c r="R1749" s="89"/>
      <c r="S1749" s="89"/>
      <c r="T1749" s="89"/>
    </row>
    <row r="1750" spans="2:20" s="86" customFormat="1" ht="10.199999999999999">
      <c r="B1750" s="87"/>
      <c r="C1750" s="87"/>
      <c r="D1750" s="89"/>
      <c r="R1750" s="89"/>
      <c r="S1750" s="89"/>
      <c r="T1750" s="89"/>
    </row>
    <row r="1751" spans="2:20" s="86" customFormat="1" ht="10.199999999999999">
      <c r="B1751" s="87"/>
      <c r="C1751" s="87"/>
      <c r="D1751" s="89"/>
      <c r="R1751" s="89"/>
      <c r="S1751" s="89"/>
      <c r="T1751" s="89"/>
    </row>
    <row r="1752" spans="2:20" s="86" customFormat="1" ht="10.199999999999999">
      <c r="B1752" s="87"/>
      <c r="C1752" s="87"/>
      <c r="D1752" s="89"/>
      <c r="R1752" s="89"/>
      <c r="S1752" s="89"/>
      <c r="T1752" s="89"/>
    </row>
    <row r="1753" spans="2:20" s="86" customFormat="1" ht="10.199999999999999">
      <c r="B1753" s="87"/>
      <c r="C1753" s="87"/>
      <c r="D1753" s="89"/>
      <c r="R1753" s="89"/>
      <c r="S1753" s="89"/>
      <c r="T1753" s="89"/>
    </row>
    <row r="1754" spans="2:20" s="86" customFormat="1" ht="10.199999999999999">
      <c r="B1754" s="87"/>
      <c r="C1754" s="87"/>
      <c r="D1754" s="89"/>
      <c r="R1754" s="89"/>
      <c r="S1754" s="89"/>
      <c r="T1754" s="89"/>
    </row>
    <row r="1755" spans="2:20" s="86" customFormat="1" ht="10.199999999999999">
      <c r="B1755" s="87"/>
      <c r="C1755" s="87"/>
      <c r="D1755" s="89"/>
      <c r="R1755" s="89"/>
      <c r="S1755" s="89"/>
      <c r="T1755" s="89"/>
    </row>
    <row r="1756" spans="2:20" s="86" customFormat="1" ht="10.199999999999999">
      <c r="B1756" s="87"/>
      <c r="C1756" s="87"/>
      <c r="D1756" s="89"/>
      <c r="R1756" s="89"/>
      <c r="S1756" s="89"/>
      <c r="T1756" s="89"/>
    </row>
    <row r="1757" spans="2:20" s="86" customFormat="1" ht="10.199999999999999">
      <c r="B1757" s="87"/>
      <c r="C1757" s="87"/>
      <c r="D1757" s="89"/>
      <c r="R1757" s="89"/>
      <c r="S1757" s="89"/>
      <c r="T1757" s="89"/>
    </row>
    <row r="1758" spans="2:20" s="86" customFormat="1" ht="10.199999999999999">
      <c r="B1758" s="87"/>
      <c r="C1758" s="87"/>
      <c r="D1758" s="89"/>
      <c r="R1758" s="89"/>
      <c r="S1758" s="89"/>
      <c r="T1758" s="89"/>
    </row>
    <row r="1759" spans="2:20" s="86" customFormat="1" ht="10.199999999999999">
      <c r="B1759" s="87"/>
      <c r="C1759" s="87"/>
      <c r="D1759" s="89"/>
      <c r="R1759" s="89"/>
      <c r="S1759" s="89"/>
      <c r="T1759" s="89"/>
    </row>
    <row r="1760" spans="2:20" s="86" customFormat="1" ht="10.199999999999999">
      <c r="B1760" s="87"/>
      <c r="C1760" s="87"/>
      <c r="D1760" s="89"/>
      <c r="R1760" s="89"/>
      <c r="S1760" s="89"/>
      <c r="T1760" s="89"/>
    </row>
    <row r="1761" spans="2:20" s="86" customFormat="1" ht="10.199999999999999">
      <c r="B1761" s="87"/>
      <c r="C1761" s="87"/>
      <c r="D1761" s="89"/>
      <c r="R1761" s="89"/>
      <c r="S1761" s="89"/>
      <c r="T1761" s="89"/>
    </row>
    <row r="1762" spans="2:20" s="86" customFormat="1" ht="10.199999999999999">
      <c r="B1762" s="87"/>
      <c r="C1762" s="87"/>
      <c r="D1762" s="89"/>
      <c r="R1762" s="89"/>
      <c r="S1762" s="89"/>
      <c r="T1762" s="89"/>
    </row>
    <row r="1763" spans="2:20" s="86" customFormat="1" ht="10.199999999999999">
      <c r="B1763" s="87"/>
      <c r="C1763" s="87"/>
      <c r="D1763" s="89"/>
      <c r="R1763" s="89"/>
      <c r="S1763" s="89"/>
      <c r="T1763" s="89"/>
    </row>
    <row r="1764" spans="2:20" s="86" customFormat="1" ht="10.199999999999999">
      <c r="B1764" s="87"/>
      <c r="C1764" s="87"/>
      <c r="D1764" s="89"/>
      <c r="R1764" s="89"/>
      <c r="S1764" s="89"/>
      <c r="T1764" s="89"/>
    </row>
    <row r="1765" spans="2:20" s="86" customFormat="1" ht="10.199999999999999">
      <c r="B1765" s="87"/>
      <c r="C1765" s="87"/>
      <c r="D1765" s="89"/>
      <c r="R1765" s="89"/>
      <c r="S1765" s="89"/>
      <c r="T1765" s="89"/>
    </row>
    <row r="1766" spans="2:20" s="86" customFormat="1" ht="10.199999999999999">
      <c r="B1766" s="87"/>
      <c r="C1766" s="87"/>
      <c r="D1766" s="89"/>
      <c r="R1766" s="89"/>
      <c r="S1766" s="89"/>
      <c r="T1766" s="89"/>
    </row>
    <row r="1767" spans="2:20" s="86" customFormat="1" ht="10.199999999999999">
      <c r="B1767" s="87"/>
      <c r="C1767" s="87"/>
      <c r="D1767" s="89"/>
      <c r="R1767" s="89"/>
      <c r="S1767" s="89"/>
      <c r="T1767" s="89"/>
    </row>
    <row r="1768" spans="2:20" s="86" customFormat="1" ht="10.199999999999999">
      <c r="B1768" s="87"/>
      <c r="C1768" s="87"/>
      <c r="D1768" s="89"/>
      <c r="R1768" s="89"/>
      <c r="S1768" s="89"/>
      <c r="T1768" s="89"/>
    </row>
    <row r="1769" spans="2:20" s="86" customFormat="1" ht="10.199999999999999">
      <c r="B1769" s="87"/>
      <c r="C1769" s="87"/>
      <c r="D1769" s="89"/>
      <c r="R1769" s="89"/>
      <c r="S1769" s="89"/>
      <c r="T1769" s="89"/>
    </row>
    <row r="1770" spans="2:20" s="86" customFormat="1" ht="10.199999999999999">
      <c r="B1770" s="87"/>
      <c r="C1770" s="87"/>
      <c r="D1770" s="89"/>
      <c r="R1770" s="89"/>
      <c r="S1770" s="89"/>
      <c r="T1770" s="89"/>
    </row>
    <row r="1771" spans="2:20" s="86" customFormat="1" ht="10.199999999999999">
      <c r="B1771" s="87"/>
      <c r="C1771" s="87"/>
      <c r="D1771" s="89"/>
      <c r="R1771" s="89"/>
      <c r="S1771" s="89"/>
      <c r="T1771" s="89"/>
    </row>
    <row r="1772" spans="2:20" s="86" customFormat="1" ht="10.199999999999999">
      <c r="B1772" s="87"/>
      <c r="C1772" s="87"/>
      <c r="D1772" s="89"/>
      <c r="R1772" s="89"/>
      <c r="S1772" s="89"/>
      <c r="T1772" s="89"/>
    </row>
    <row r="1773" spans="2:20" s="86" customFormat="1" ht="10.199999999999999">
      <c r="B1773" s="87"/>
      <c r="C1773" s="87"/>
      <c r="D1773" s="89"/>
      <c r="R1773" s="89"/>
      <c r="S1773" s="89"/>
      <c r="T1773" s="89"/>
    </row>
    <row r="1774" spans="2:20" s="86" customFormat="1" ht="10.199999999999999">
      <c r="B1774" s="87"/>
      <c r="C1774" s="87"/>
      <c r="D1774" s="89"/>
      <c r="R1774" s="89"/>
      <c r="S1774" s="89"/>
      <c r="T1774" s="89"/>
    </row>
    <row r="1775" spans="2:20" s="86" customFormat="1" ht="10.199999999999999">
      <c r="B1775" s="87"/>
      <c r="C1775" s="87"/>
      <c r="D1775" s="89"/>
      <c r="R1775" s="89"/>
      <c r="S1775" s="89"/>
      <c r="T1775" s="89"/>
    </row>
    <row r="1776" spans="2:20" s="86" customFormat="1" ht="10.199999999999999">
      <c r="B1776" s="87"/>
      <c r="C1776" s="87"/>
      <c r="D1776" s="89"/>
      <c r="R1776" s="89"/>
      <c r="S1776" s="89"/>
      <c r="T1776" s="89"/>
    </row>
    <row r="1777" spans="2:20" s="86" customFormat="1" ht="10.199999999999999">
      <c r="B1777" s="87"/>
      <c r="C1777" s="87"/>
      <c r="D1777" s="89"/>
      <c r="R1777" s="89"/>
      <c r="S1777" s="89"/>
      <c r="T1777" s="89"/>
    </row>
    <row r="1778" spans="2:20" s="86" customFormat="1" ht="10.199999999999999">
      <c r="B1778" s="87"/>
      <c r="C1778" s="87"/>
      <c r="D1778" s="89"/>
      <c r="R1778" s="89"/>
      <c r="S1778" s="89"/>
      <c r="T1778" s="89"/>
    </row>
    <row r="1779" spans="2:20" s="86" customFormat="1" ht="10.199999999999999">
      <c r="B1779" s="87"/>
      <c r="C1779" s="87"/>
      <c r="D1779" s="89"/>
      <c r="R1779" s="89"/>
      <c r="S1779" s="89"/>
      <c r="T1779" s="89"/>
    </row>
    <row r="1780" spans="2:20" s="86" customFormat="1" ht="10.199999999999999">
      <c r="B1780" s="87"/>
      <c r="C1780" s="87"/>
      <c r="D1780" s="89"/>
      <c r="R1780" s="89"/>
      <c r="S1780" s="89"/>
      <c r="T1780" s="89"/>
    </row>
    <row r="1781" spans="2:20" s="86" customFormat="1" ht="10.199999999999999">
      <c r="B1781" s="87"/>
      <c r="C1781" s="87"/>
      <c r="D1781" s="89"/>
      <c r="R1781" s="89"/>
      <c r="S1781" s="89"/>
      <c r="T1781" s="89"/>
    </row>
    <row r="1782" spans="2:20" s="86" customFormat="1" ht="10.199999999999999">
      <c r="B1782" s="87"/>
      <c r="C1782" s="87"/>
      <c r="D1782" s="89"/>
      <c r="R1782" s="89"/>
      <c r="S1782" s="89"/>
      <c r="T1782" s="89"/>
    </row>
    <row r="1783" spans="2:20" s="86" customFormat="1" ht="10.199999999999999">
      <c r="B1783" s="87"/>
      <c r="C1783" s="87"/>
      <c r="D1783" s="89"/>
      <c r="R1783" s="89"/>
      <c r="S1783" s="89"/>
      <c r="T1783" s="89"/>
    </row>
    <row r="1784" spans="2:20" s="86" customFormat="1" ht="10.199999999999999">
      <c r="B1784" s="87"/>
      <c r="C1784" s="87"/>
      <c r="D1784" s="89"/>
      <c r="R1784" s="89"/>
      <c r="S1784" s="89"/>
      <c r="T1784" s="89"/>
    </row>
    <row r="1785" spans="2:20" s="86" customFormat="1" ht="10.199999999999999">
      <c r="B1785" s="87"/>
      <c r="C1785" s="87"/>
      <c r="D1785" s="89"/>
      <c r="R1785" s="89"/>
      <c r="S1785" s="89"/>
      <c r="T1785" s="89"/>
    </row>
    <row r="1786" spans="2:20" s="86" customFormat="1" ht="10.199999999999999">
      <c r="B1786" s="87"/>
      <c r="C1786" s="87"/>
      <c r="D1786" s="89"/>
      <c r="R1786" s="89"/>
      <c r="S1786" s="89"/>
      <c r="T1786" s="89"/>
    </row>
    <row r="1787" spans="2:20" s="86" customFormat="1" ht="10.199999999999999">
      <c r="B1787" s="87"/>
      <c r="C1787" s="87"/>
      <c r="D1787" s="89"/>
      <c r="R1787" s="89"/>
      <c r="S1787" s="89"/>
      <c r="T1787" s="89"/>
    </row>
    <row r="1788" spans="2:20" s="86" customFormat="1" ht="10.199999999999999">
      <c r="B1788" s="87"/>
      <c r="C1788" s="87"/>
      <c r="D1788" s="89"/>
      <c r="R1788" s="89"/>
      <c r="S1788" s="89"/>
      <c r="T1788" s="89"/>
    </row>
    <row r="1789" spans="2:20" s="86" customFormat="1" ht="10.199999999999999">
      <c r="B1789" s="87"/>
      <c r="C1789" s="87"/>
      <c r="D1789" s="89"/>
      <c r="R1789" s="89"/>
      <c r="S1789" s="89"/>
      <c r="T1789" s="89"/>
    </row>
    <row r="1790" spans="2:20" s="86" customFormat="1" ht="10.199999999999999">
      <c r="B1790" s="87"/>
      <c r="C1790" s="87"/>
      <c r="D1790" s="89"/>
      <c r="R1790" s="89"/>
      <c r="S1790" s="89"/>
      <c r="T1790" s="89"/>
    </row>
    <row r="1791" spans="2:20" s="86" customFormat="1" ht="10.199999999999999">
      <c r="B1791" s="87"/>
      <c r="C1791" s="87"/>
      <c r="D1791" s="89"/>
      <c r="R1791" s="89"/>
      <c r="S1791" s="89"/>
      <c r="T1791" s="89"/>
    </row>
    <row r="1792" spans="2:20" s="86" customFormat="1" ht="10.199999999999999">
      <c r="B1792" s="87"/>
      <c r="C1792" s="87"/>
      <c r="D1792" s="89"/>
      <c r="R1792" s="89"/>
      <c r="S1792" s="89"/>
      <c r="T1792" s="89"/>
    </row>
    <row r="1793" spans="2:20" s="86" customFormat="1" ht="10.199999999999999">
      <c r="B1793" s="87"/>
      <c r="C1793" s="87"/>
      <c r="D1793" s="89"/>
      <c r="R1793" s="89"/>
      <c r="S1793" s="89"/>
      <c r="T1793" s="89"/>
    </row>
    <row r="1794" spans="2:20" s="86" customFormat="1" ht="10.199999999999999">
      <c r="B1794" s="87"/>
      <c r="C1794" s="87"/>
      <c r="D1794" s="89"/>
      <c r="R1794" s="89"/>
      <c r="S1794" s="89"/>
      <c r="T1794" s="89"/>
    </row>
    <row r="1795" spans="2:20" s="86" customFormat="1" ht="10.199999999999999">
      <c r="B1795" s="87"/>
      <c r="C1795" s="87"/>
      <c r="D1795" s="89"/>
      <c r="R1795" s="89"/>
      <c r="S1795" s="89"/>
      <c r="T1795" s="89"/>
    </row>
    <row r="1796" spans="2:20" s="86" customFormat="1" ht="10.199999999999999">
      <c r="B1796" s="87"/>
      <c r="C1796" s="87"/>
      <c r="D1796" s="89"/>
      <c r="R1796" s="89"/>
      <c r="S1796" s="89"/>
      <c r="T1796" s="89"/>
    </row>
    <row r="1797" spans="2:20" s="86" customFormat="1" ht="10.199999999999999">
      <c r="B1797" s="87"/>
      <c r="C1797" s="87"/>
      <c r="D1797" s="89"/>
      <c r="R1797" s="89"/>
      <c r="S1797" s="89"/>
      <c r="T1797" s="89"/>
    </row>
    <row r="1798" spans="2:20" s="86" customFormat="1" ht="10.199999999999999">
      <c r="B1798" s="87"/>
      <c r="C1798" s="87"/>
      <c r="D1798" s="89"/>
      <c r="R1798" s="89"/>
      <c r="S1798" s="89"/>
      <c r="T1798" s="89"/>
    </row>
    <row r="1799" spans="2:20" s="86" customFormat="1" ht="10.199999999999999">
      <c r="B1799" s="87"/>
      <c r="C1799" s="87"/>
      <c r="D1799" s="89"/>
      <c r="R1799" s="89"/>
      <c r="S1799" s="89"/>
      <c r="T1799" s="89"/>
    </row>
    <row r="1800" spans="2:20" s="86" customFormat="1" ht="10.199999999999999">
      <c r="B1800" s="87"/>
      <c r="C1800" s="87"/>
      <c r="D1800" s="89"/>
      <c r="R1800" s="89"/>
      <c r="S1800" s="89"/>
      <c r="T1800" s="89"/>
    </row>
    <row r="1801" spans="2:20" s="86" customFormat="1" ht="10.199999999999999">
      <c r="B1801" s="87"/>
      <c r="C1801" s="87"/>
      <c r="D1801" s="89"/>
      <c r="R1801" s="89"/>
      <c r="S1801" s="89"/>
      <c r="T1801" s="89"/>
    </row>
    <row r="1802" spans="2:20" s="86" customFormat="1" ht="10.199999999999999">
      <c r="B1802" s="87"/>
      <c r="C1802" s="87"/>
      <c r="D1802" s="89"/>
      <c r="R1802" s="89"/>
      <c r="S1802" s="89"/>
      <c r="T1802" s="89"/>
    </row>
    <row r="1803" spans="2:20" s="86" customFormat="1" ht="10.199999999999999">
      <c r="B1803" s="87"/>
      <c r="C1803" s="87"/>
      <c r="D1803" s="89"/>
      <c r="R1803" s="89"/>
      <c r="S1803" s="89"/>
      <c r="T1803" s="89"/>
    </row>
    <row r="1804" spans="2:20" s="86" customFormat="1" ht="10.199999999999999">
      <c r="B1804" s="87"/>
      <c r="C1804" s="87"/>
      <c r="D1804" s="89"/>
      <c r="R1804" s="89"/>
      <c r="S1804" s="89"/>
      <c r="T1804" s="89"/>
    </row>
    <row r="1805" spans="2:20" s="86" customFormat="1" ht="10.199999999999999">
      <c r="B1805" s="87"/>
      <c r="C1805" s="87"/>
      <c r="D1805" s="89"/>
      <c r="R1805" s="89"/>
      <c r="S1805" s="89"/>
      <c r="T1805" s="89"/>
    </row>
    <row r="1806" spans="2:20" s="86" customFormat="1" ht="10.199999999999999">
      <c r="B1806" s="87"/>
      <c r="C1806" s="87"/>
      <c r="D1806" s="89"/>
      <c r="R1806" s="89"/>
      <c r="S1806" s="89"/>
      <c r="T1806" s="89"/>
    </row>
    <row r="1807" spans="2:20" s="86" customFormat="1" ht="10.199999999999999">
      <c r="B1807" s="87"/>
      <c r="C1807" s="87"/>
      <c r="D1807" s="89"/>
      <c r="R1807" s="89"/>
      <c r="S1807" s="89"/>
      <c r="T1807" s="89"/>
    </row>
    <row r="1808" spans="2:20" s="86" customFormat="1" ht="10.199999999999999">
      <c r="B1808" s="87"/>
      <c r="C1808" s="87"/>
      <c r="D1808" s="89"/>
      <c r="R1808" s="89"/>
      <c r="S1808" s="89"/>
      <c r="T1808" s="89"/>
    </row>
    <row r="1809" spans="2:20" s="86" customFormat="1" ht="10.199999999999999">
      <c r="B1809" s="87"/>
      <c r="C1809" s="87"/>
      <c r="D1809" s="89"/>
      <c r="R1809" s="89"/>
      <c r="S1809" s="89"/>
      <c r="T1809" s="89"/>
    </row>
    <row r="1810" spans="2:20" s="86" customFormat="1" ht="10.199999999999999">
      <c r="B1810" s="87"/>
      <c r="C1810" s="87"/>
      <c r="D1810" s="89"/>
      <c r="R1810" s="89"/>
      <c r="S1810" s="89"/>
      <c r="T1810" s="89"/>
    </row>
    <row r="1811" spans="2:20" s="86" customFormat="1" ht="10.199999999999999">
      <c r="B1811" s="87"/>
      <c r="C1811" s="87"/>
      <c r="D1811" s="89"/>
      <c r="R1811" s="89"/>
      <c r="S1811" s="89"/>
      <c r="T1811" s="89"/>
    </row>
    <row r="1812" spans="2:20" s="86" customFormat="1" ht="10.199999999999999">
      <c r="B1812" s="87"/>
      <c r="C1812" s="87"/>
      <c r="D1812" s="89"/>
      <c r="R1812" s="89"/>
      <c r="S1812" s="89"/>
      <c r="T1812" s="89"/>
    </row>
    <row r="1813" spans="2:20" s="86" customFormat="1" ht="10.199999999999999">
      <c r="B1813" s="87"/>
      <c r="C1813" s="87"/>
      <c r="D1813" s="89"/>
      <c r="R1813" s="89"/>
      <c r="S1813" s="89"/>
      <c r="T1813" s="89"/>
    </row>
    <row r="1814" spans="2:20" s="86" customFormat="1" ht="10.199999999999999">
      <c r="B1814" s="87"/>
      <c r="C1814" s="87"/>
      <c r="D1814" s="89"/>
      <c r="R1814" s="89"/>
      <c r="S1814" s="89"/>
      <c r="T1814" s="89"/>
    </row>
    <row r="1815" spans="2:20" s="86" customFormat="1" ht="10.199999999999999">
      <c r="B1815" s="87"/>
      <c r="C1815" s="87"/>
      <c r="D1815" s="89"/>
      <c r="R1815" s="89"/>
      <c r="S1815" s="89"/>
      <c r="T1815" s="89"/>
    </row>
    <row r="1816" spans="2:20" s="86" customFormat="1" ht="10.199999999999999">
      <c r="B1816" s="87"/>
      <c r="C1816" s="87"/>
      <c r="D1816" s="89"/>
      <c r="R1816" s="89"/>
      <c r="S1816" s="89"/>
      <c r="T1816" s="89"/>
    </row>
    <row r="1817" spans="2:20" s="86" customFormat="1" ht="10.199999999999999">
      <c r="B1817" s="87"/>
      <c r="C1817" s="87"/>
      <c r="D1817" s="89"/>
      <c r="R1817" s="89"/>
      <c r="S1817" s="89"/>
      <c r="T1817" s="89"/>
    </row>
    <row r="1818" spans="2:20" s="86" customFormat="1" ht="10.199999999999999">
      <c r="B1818" s="87"/>
      <c r="C1818" s="87"/>
      <c r="D1818" s="89"/>
      <c r="R1818" s="89"/>
      <c r="S1818" s="89"/>
      <c r="T1818" s="89"/>
    </row>
    <row r="1819" spans="2:20" s="86" customFormat="1" ht="10.199999999999999">
      <c r="B1819" s="87"/>
      <c r="C1819" s="87"/>
      <c r="D1819" s="89"/>
      <c r="R1819" s="89"/>
      <c r="S1819" s="89"/>
      <c r="T1819" s="89"/>
    </row>
    <row r="1820" spans="2:20" s="86" customFormat="1" ht="10.199999999999999">
      <c r="B1820" s="87"/>
      <c r="C1820" s="87"/>
      <c r="D1820" s="89"/>
      <c r="R1820" s="89"/>
      <c r="S1820" s="89"/>
      <c r="T1820" s="89"/>
    </row>
    <row r="1821" spans="2:20" s="86" customFormat="1" ht="10.199999999999999">
      <c r="B1821" s="87"/>
      <c r="C1821" s="87"/>
      <c r="D1821" s="89"/>
      <c r="R1821" s="89"/>
      <c r="S1821" s="89"/>
      <c r="T1821" s="89"/>
    </row>
    <row r="1822" spans="2:20" s="86" customFormat="1" ht="10.199999999999999">
      <c r="B1822" s="87"/>
      <c r="C1822" s="87"/>
      <c r="D1822" s="89"/>
      <c r="R1822" s="89"/>
      <c r="S1822" s="89"/>
      <c r="T1822" s="89"/>
    </row>
    <row r="1823" spans="2:20" s="86" customFormat="1" ht="10.199999999999999">
      <c r="B1823" s="87"/>
      <c r="C1823" s="87"/>
      <c r="D1823" s="89"/>
      <c r="R1823" s="89"/>
      <c r="S1823" s="89"/>
      <c r="T1823" s="89"/>
    </row>
    <row r="1824" spans="2:20" s="86" customFormat="1" ht="10.199999999999999">
      <c r="B1824" s="87"/>
      <c r="C1824" s="87"/>
      <c r="D1824" s="89"/>
      <c r="R1824" s="89"/>
      <c r="S1824" s="89"/>
      <c r="T1824" s="89"/>
    </row>
    <row r="1825" spans="2:20" s="86" customFormat="1" ht="10.199999999999999">
      <c r="B1825" s="87"/>
      <c r="C1825" s="87"/>
      <c r="D1825" s="89"/>
      <c r="R1825" s="89"/>
      <c r="S1825" s="89"/>
      <c r="T1825" s="89"/>
    </row>
    <row r="1826" spans="2:20" s="86" customFormat="1" ht="10.199999999999999">
      <c r="B1826" s="87"/>
      <c r="C1826" s="87"/>
      <c r="D1826" s="89"/>
      <c r="R1826" s="89"/>
      <c r="S1826" s="89"/>
      <c r="T1826" s="89"/>
    </row>
    <row r="1827" spans="2:20" s="86" customFormat="1" ht="10.199999999999999">
      <c r="B1827" s="87"/>
      <c r="C1827" s="87"/>
      <c r="D1827" s="89"/>
      <c r="R1827" s="89"/>
      <c r="S1827" s="89"/>
      <c r="T1827" s="89"/>
    </row>
    <row r="1828" spans="2:20" s="86" customFormat="1" ht="10.199999999999999">
      <c r="B1828" s="87"/>
      <c r="C1828" s="87"/>
      <c r="D1828" s="89"/>
      <c r="R1828" s="89"/>
      <c r="S1828" s="89"/>
      <c r="T1828" s="89"/>
    </row>
    <row r="1829" spans="2:20" s="86" customFormat="1" ht="10.199999999999999">
      <c r="B1829" s="87"/>
      <c r="C1829" s="87"/>
      <c r="D1829" s="89"/>
      <c r="R1829" s="89"/>
      <c r="S1829" s="89"/>
      <c r="T1829" s="89"/>
    </row>
    <row r="1830" spans="2:20" s="86" customFormat="1" ht="10.199999999999999">
      <c r="B1830" s="87"/>
      <c r="C1830" s="87"/>
      <c r="D1830" s="89"/>
      <c r="R1830" s="89"/>
      <c r="S1830" s="89"/>
      <c r="T1830" s="89"/>
    </row>
    <row r="1831" spans="2:20" s="86" customFormat="1" ht="10.199999999999999">
      <c r="B1831" s="87"/>
      <c r="C1831" s="87"/>
      <c r="D1831" s="89"/>
      <c r="R1831" s="89"/>
      <c r="S1831" s="89"/>
      <c r="T1831" s="89"/>
    </row>
    <row r="1832" spans="2:20" s="86" customFormat="1" ht="10.199999999999999">
      <c r="B1832" s="87"/>
      <c r="C1832" s="87"/>
      <c r="D1832" s="89"/>
      <c r="R1832" s="89"/>
      <c r="S1832" s="89"/>
      <c r="T1832" s="89"/>
    </row>
    <row r="1833" spans="2:20" s="86" customFormat="1" ht="10.199999999999999">
      <c r="B1833" s="87"/>
      <c r="C1833" s="87"/>
      <c r="D1833" s="89"/>
      <c r="R1833" s="89"/>
      <c r="S1833" s="89"/>
      <c r="T1833" s="89"/>
    </row>
    <row r="1834" spans="2:20" s="86" customFormat="1" ht="10.199999999999999">
      <c r="B1834" s="87"/>
      <c r="C1834" s="87"/>
      <c r="D1834" s="89"/>
      <c r="R1834" s="89"/>
      <c r="S1834" s="89"/>
      <c r="T1834" s="89"/>
    </row>
    <row r="1835" spans="2:20" s="86" customFormat="1" ht="10.199999999999999">
      <c r="B1835" s="87"/>
      <c r="C1835" s="87"/>
      <c r="D1835" s="89"/>
      <c r="R1835" s="89"/>
      <c r="S1835" s="89"/>
      <c r="T1835" s="89"/>
    </row>
    <row r="1836" spans="2:20" s="86" customFormat="1" ht="10.199999999999999">
      <c r="B1836" s="87"/>
      <c r="C1836" s="87"/>
      <c r="D1836" s="89"/>
      <c r="R1836" s="89"/>
      <c r="S1836" s="89"/>
      <c r="T1836" s="89"/>
    </row>
    <row r="1837" spans="2:20" s="86" customFormat="1" ht="10.199999999999999">
      <c r="B1837" s="87"/>
      <c r="C1837" s="87"/>
      <c r="D1837" s="89"/>
      <c r="R1837" s="89"/>
      <c r="S1837" s="89"/>
      <c r="T1837" s="89"/>
    </row>
    <row r="1838" spans="2:20" s="86" customFormat="1" ht="10.199999999999999">
      <c r="B1838" s="87"/>
      <c r="C1838" s="87"/>
      <c r="D1838" s="89"/>
      <c r="R1838" s="89"/>
      <c r="S1838" s="89"/>
      <c r="T1838" s="89"/>
    </row>
    <row r="1839" spans="2:20" s="86" customFormat="1" ht="10.199999999999999">
      <c r="B1839" s="87"/>
      <c r="C1839" s="87"/>
      <c r="D1839" s="89"/>
      <c r="R1839" s="89"/>
      <c r="S1839" s="89"/>
      <c r="T1839" s="89"/>
    </row>
    <row r="1840" spans="2:20" s="86" customFormat="1" ht="10.199999999999999">
      <c r="B1840" s="87"/>
      <c r="C1840" s="87"/>
      <c r="D1840" s="89"/>
      <c r="R1840" s="89"/>
      <c r="S1840" s="89"/>
      <c r="T1840" s="89"/>
    </row>
    <row r="1841" spans="2:20" s="86" customFormat="1" ht="10.199999999999999">
      <c r="B1841" s="87"/>
      <c r="C1841" s="87"/>
      <c r="D1841" s="89"/>
      <c r="R1841" s="89"/>
      <c r="S1841" s="89"/>
      <c r="T1841" s="89"/>
    </row>
    <row r="1842" spans="2:20" s="86" customFormat="1" ht="10.199999999999999">
      <c r="B1842" s="87"/>
      <c r="C1842" s="87"/>
      <c r="D1842" s="89"/>
      <c r="R1842" s="89"/>
      <c r="S1842" s="89"/>
      <c r="T1842" s="89"/>
    </row>
    <row r="1843" spans="2:20" s="86" customFormat="1" ht="10.199999999999999">
      <c r="B1843" s="87"/>
      <c r="C1843" s="87"/>
      <c r="D1843" s="89"/>
      <c r="R1843" s="89"/>
      <c r="S1843" s="89"/>
      <c r="T1843" s="89"/>
    </row>
    <row r="1844" spans="2:20" s="86" customFormat="1" ht="10.199999999999999">
      <c r="B1844" s="87"/>
      <c r="C1844" s="87"/>
      <c r="D1844" s="89"/>
      <c r="R1844" s="89"/>
      <c r="S1844" s="89"/>
      <c r="T1844" s="89"/>
    </row>
    <row r="1845" spans="2:20" s="86" customFormat="1" ht="10.199999999999999">
      <c r="B1845" s="87"/>
      <c r="C1845" s="87"/>
      <c r="D1845" s="89"/>
      <c r="R1845" s="89"/>
      <c r="S1845" s="89"/>
      <c r="T1845" s="89"/>
    </row>
    <row r="1846" spans="2:20" s="86" customFormat="1" ht="10.199999999999999">
      <c r="B1846" s="87"/>
      <c r="C1846" s="87"/>
      <c r="D1846" s="89"/>
      <c r="R1846" s="89"/>
      <c r="S1846" s="89"/>
      <c r="T1846" s="89"/>
    </row>
    <row r="1847" spans="2:20" s="86" customFormat="1" ht="10.199999999999999">
      <c r="B1847" s="87"/>
      <c r="C1847" s="87"/>
      <c r="D1847" s="89"/>
      <c r="R1847" s="89"/>
      <c r="S1847" s="89"/>
      <c r="T1847" s="89"/>
    </row>
    <row r="1848" spans="2:20" s="86" customFormat="1" ht="10.199999999999999">
      <c r="B1848" s="87"/>
      <c r="C1848" s="87"/>
      <c r="D1848" s="89"/>
      <c r="R1848" s="89"/>
      <c r="S1848" s="89"/>
      <c r="T1848" s="89"/>
    </row>
    <row r="1849" spans="2:20" s="86" customFormat="1" ht="10.199999999999999">
      <c r="B1849" s="87"/>
      <c r="C1849" s="87"/>
      <c r="D1849" s="89"/>
      <c r="R1849" s="89"/>
      <c r="S1849" s="89"/>
      <c r="T1849" s="89"/>
    </row>
    <row r="1850" spans="2:20" s="86" customFormat="1" ht="10.199999999999999">
      <c r="B1850" s="87"/>
      <c r="C1850" s="87"/>
      <c r="D1850" s="89"/>
      <c r="R1850" s="89"/>
      <c r="S1850" s="89"/>
      <c r="T1850" s="89"/>
    </row>
    <row r="1851" spans="2:20" s="86" customFormat="1" ht="10.199999999999999">
      <c r="B1851" s="87"/>
      <c r="C1851" s="87"/>
      <c r="D1851" s="89"/>
      <c r="R1851" s="89"/>
      <c r="S1851" s="89"/>
      <c r="T1851" s="89"/>
    </row>
    <row r="1852" spans="2:20" s="86" customFormat="1" ht="10.199999999999999">
      <c r="B1852" s="87"/>
      <c r="C1852" s="87"/>
      <c r="D1852" s="89"/>
      <c r="R1852" s="89"/>
      <c r="S1852" s="89"/>
      <c r="T1852" s="89"/>
    </row>
    <row r="1853" spans="2:20" s="86" customFormat="1" ht="10.199999999999999">
      <c r="B1853" s="87"/>
      <c r="C1853" s="87"/>
      <c r="D1853" s="89"/>
      <c r="R1853" s="89"/>
      <c r="S1853" s="89"/>
      <c r="T1853" s="89"/>
    </row>
    <row r="1854" spans="2:20" s="86" customFormat="1" ht="10.199999999999999">
      <c r="B1854" s="87"/>
      <c r="C1854" s="87"/>
      <c r="D1854" s="89"/>
      <c r="R1854" s="89"/>
      <c r="S1854" s="89"/>
      <c r="T1854" s="89"/>
    </row>
    <row r="1855" spans="2:20" s="86" customFormat="1" ht="10.199999999999999">
      <c r="B1855" s="87"/>
      <c r="C1855" s="87"/>
      <c r="D1855" s="89"/>
      <c r="R1855" s="89"/>
      <c r="S1855" s="89"/>
      <c r="T1855" s="89"/>
    </row>
    <row r="1856" spans="2:20" s="86" customFormat="1" ht="10.199999999999999">
      <c r="B1856" s="87"/>
      <c r="C1856" s="87"/>
      <c r="D1856" s="89"/>
      <c r="R1856" s="89"/>
      <c r="S1856" s="89"/>
      <c r="T1856" s="89"/>
    </row>
    <row r="1857" spans="2:20" s="86" customFormat="1" ht="10.199999999999999">
      <c r="B1857" s="87"/>
      <c r="C1857" s="87"/>
      <c r="D1857" s="89"/>
      <c r="R1857" s="89"/>
      <c r="S1857" s="89"/>
      <c r="T1857" s="89"/>
    </row>
    <row r="1858" spans="2:20" s="86" customFormat="1" ht="10.199999999999999">
      <c r="B1858" s="87"/>
      <c r="C1858" s="87"/>
      <c r="D1858" s="89"/>
      <c r="R1858" s="89"/>
      <c r="S1858" s="89"/>
      <c r="T1858" s="89"/>
    </row>
    <row r="1859" spans="2:20" s="86" customFormat="1" ht="10.199999999999999">
      <c r="B1859" s="87"/>
      <c r="C1859" s="87"/>
      <c r="D1859" s="89"/>
      <c r="R1859" s="89"/>
      <c r="S1859" s="89"/>
      <c r="T1859" s="89"/>
    </row>
    <row r="1860" spans="2:20" s="86" customFormat="1" ht="10.199999999999999">
      <c r="B1860" s="87"/>
      <c r="C1860" s="87"/>
      <c r="D1860" s="89"/>
      <c r="R1860" s="89"/>
      <c r="S1860" s="89"/>
      <c r="T1860" s="89"/>
    </row>
    <row r="1861" spans="2:20" s="86" customFormat="1" ht="10.199999999999999">
      <c r="B1861" s="87"/>
      <c r="C1861" s="87"/>
      <c r="D1861" s="89"/>
      <c r="R1861" s="89"/>
      <c r="S1861" s="89"/>
      <c r="T1861" s="89"/>
    </row>
    <row r="1862" spans="2:20" s="86" customFormat="1" ht="10.199999999999999">
      <c r="B1862" s="87"/>
      <c r="C1862" s="87"/>
      <c r="D1862" s="89"/>
      <c r="R1862" s="89"/>
      <c r="S1862" s="89"/>
      <c r="T1862" s="89"/>
    </row>
    <row r="1863" spans="2:20" s="86" customFormat="1" ht="10.199999999999999">
      <c r="B1863" s="87"/>
      <c r="C1863" s="87"/>
      <c r="D1863" s="89"/>
      <c r="R1863" s="89"/>
      <c r="S1863" s="89"/>
      <c r="T1863" s="89"/>
    </row>
    <row r="1864" spans="2:20" s="86" customFormat="1" ht="10.199999999999999">
      <c r="B1864" s="87"/>
      <c r="C1864" s="87"/>
      <c r="D1864" s="89"/>
      <c r="R1864" s="89"/>
      <c r="S1864" s="89"/>
      <c r="T1864" s="89"/>
    </row>
    <row r="1865" spans="2:20" s="86" customFormat="1" ht="10.199999999999999">
      <c r="B1865" s="87"/>
      <c r="C1865" s="87"/>
      <c r="D1865" s="89"/>
      <c r="R1865" s="89"/>
      <c r="S1865" s="89"/>
      <c r="T1865" s="89"/>
    </row>
    <row r="1866" spans="2:20" s="86" customFormat="1" ht="10.199999999999999">
      <c r="B1866" s="87"/>
      <c r="C1866" s="87"/>
      <c r="D1866" s="89"/>
      <c r="R1866" s="89"/>
      <c r="S1866" s="89"/>
      <c r="T1866" s="89"/>
    </row>
    <row r="1867" spans="2:20" s="86" customFormat="1" ht="10.199999999999999">
      <c r="B1867" s="87"/>
      <c r="C1867" s="87"/>
      <c r="D1867" s="89"/>
      <c r="R1867" s="89"/>
      <c r="S1867" s="89"/>
      <c r="T1867" s="89"/>
    </row>
    <row r="1868" spans="2:20" s="86" customFormat="1" ht="10.199999999999999">
      <c r="B1868" s="87"/>
      <c r="C1868" s="87"/>
      <c r="D1868" s="89"/>
      <c r="R1868" s="89"/>
      <c r="S1868" s="89"/>
      <c r="T1868" s="89"/>
    </row>
    <row r="1869" spans="2:20" s="86" customFormat="1" ht="10.199999999999999">
      <c r="B1869" s="87"/>
      <c r="C1869" s="87"/>
      <c r="D1869" s="89"/>
      <c r="R1869" s="89"/>
      <c r="S1869" s="89"/>
      <c r="T1869" s="89"/>
    </row>
    <row r="1870" spans="2:20" s="86" customFormat="1" ht="10.199999999999999">
      <c r="B1870" s="87"/>
      <c r="C1870" s="87"/>
      <c r="D1870" s="89"/>
      <c r="R1870" s="89"/>
      <c r="S1870" s="89"/>
      <c r="T1870" s="89"/>
    </row>
    <row r="1871" spans="2:20" s="86" customFormat="1" ht="10.199999999999999">
      <c r="B1871" s="87"/>
      <c r="C1871" s="87"/>
      <c r="D1871" s="89"/>
      <c r="R1871" s="89"/>
      <c r="S1871" s="89"/>
      <c r="T1871" s="89"/>
    </row>
    <row r="1872" spans="2:20" s="86" customFormat="1" ht="10.199999999999999">
      <c r="B1872" s="87"/>
      <c r="C1872" s="87"/>
      <c r="D1872" s="89"/>
      <c r="R1872" s="89"/>
      <c r="S1872" s="89"/>
      <c r="T1872" s="89"/>
    </row>
    <row r="1873" spans="2:20" s="86" customFormat="1" ht="10.199999999999999">
      <c r="B1873" s="87"/>
      <c r="C1873" s="87"/>
      <c r="D1873" s="89"/>
      <c r="R1873" s="89"/>
      <c r="S1873" s="89"/>
      <c r="T1873" s="89"/>
    </row>
    <row r="1874" spans="2:20" s="86" customFormat="1" ht="10.199999999999999">
      <c r="B1874" s="87"/>
      <c r="C1874" s="87"/>
      <c r="D1874" s="89"/>
      <c r="R1874" s="89"/>
      <c r="S1874" s="89"/>
      <c r="T1874" s="89"/>
    </row>
    <row r="1875" spans="2:20" s="86" customFormat="1" ht="10.199999999999999">
      <c r="B1875" s="87"/>
      <c r="C1875" s="87"/>
      <c r="D1875" s="89"/>
      <c r="R1875" s="89"/>
      <c r="S1875" s="89"/>
      <c r="T1875" s="89"/>
    </row>
    <row r="1876" spans="2:20" s="86" customFormat="1" ht="10.199999999999999">
      <c r="B1876" s="87"/>
      <c r="C1876" s="87"/>
      <c r="D1876" s="89"/>
      <c r="R1876" s="89"/>
      <c r="S1876" s="89"/>
      <c r="T1876" s="89"/>
    </row>
    <row r="1877" spans="2:20" s="86" customFormat="1" ht="10.199999999999999">
      <c r="B1877" s="87"/>
      <c r="C1877" s="87"/>
      <c r="D1877" s="89"/>
      <c r="R1877" s="89"/>
      <c r="S1877" s="89"/>
      <c r="T1877" s="89"/>
    </row>
    <row r="1878" spans="2:20" s="86" customFormat="1" ht="10.199999999999999">
      <c r="B1878" s="87"/>
      <c r="C1878" s="87"/>
      <c r="D1878" s="89"/>
      <c r="R1878" s="89"/>
      <c r="S1878" s="89"/>
      <c r="T1878" s="89"/>
    </row>
    <row r="1879" spans="2:20" s="86" customFormat="1" ht="10.199999999999999">
      <c r="B1879" s="87"/>
      <c r="C1879" s="87"/>
      <c r="D1879" s="89"/>
      <c r="R1879" s="89"/>
      <c r="S1879" s="89"/>
      <c r="T1879" s="89"/>
    </row>
    <row r="1880" spans="2:20" s="86" customFormat="1" ht="10.199999999999999">
      <c r="B1880" s="87"/>
      <c r="C1880" s="87"/>
      <c r="D1880" s="89"/>
      <c r="R1880" s="89"/>
      <c r="S1880" s="89"/>
      <c r="T1880" s="89"/>
    </row>
    <row r="1881" spans="2:20" s="86" customFormat="1" ht="10.199999999999999">
      <c r="B1881" s="87"/>
      <c r="C1881" s="87"/>
      <c r="D1881" s="89"/>
      <c r="R1881" s="89"/>
      <c r="S1881" s="89"/>
      <c r="T1881" s="89"/>
    </row>
    <row r="1882" spans="2:20" s="86" customFormat="1" ht="10.199999999999999">
      <c r="B1882" s="87"/>
      <c r="C1882" s="87"/>
      <c r="D1882" s="89"/>
      <c r="R1882" s="89"/>
      <c r="S1882" s="89"/>
      <c r="T1882" s="89"/>
    </row>
    <row r="1883" spans="2:20" s="86" customFormat="1" ht="10.199999999999999">
      <c r="B1883" s="87"/>
      <c r="C1883" s="87"/>
      <c r="D1883" s="89"/>
      <c r="R1883" s="89"/>
      <c r="S1883" s="89"/>
      <c r="T1883" s="89"/>
    </row>
    <row r="1884" spans="2:20" s="86" customFormat="1" ht="10.199999999999999">
      <c r="B1884" s="87"/>
      <c r="C1884" s="87"/>
      <c r="D1884" s="89"/>
      <c r="R1884" s="89"/>
      <c r="S1884" s="89"/>
      <c r="T1884" s="89"/>
    </row>
    <row r="1885" spans="2:20" s="86" customFormat="1" ht="10.199999999999999">
      <c r="B1885" s="87"/>
      <c r="C1885" s="87"/>
      <c r="D1885" s="89"/>
      <c r="R1885" s="89"/>
      <c r="S1885" s="89"/>
      <c r="T1885" s="89"/>
    </row>
    <row r="1886" spans="2:20" s="86" customFormat="1" ht="10.199999999999999">
      <c r="B1886" s="87"/>
      <c r="C1886" s="87"/>
      <c r="D1886" s="89"/>
      <c r="R1886" s="89"/>
      <c r="S1886" s="89"/>
      <c r="T1886" s="89"/>
    </row>
    <row r="1887" spans="2:20" s="86" customFormat="1" ht="10.199999999999999">
      <c r="B1887" s="87"/>
      <c r="C1887" s="87"/>
      <c r="D1887" s="89"/>
      <c r="R1887" s="89"/>
      <c r="S1887" s="89"/>
      <c r="T1887" s="89"/>
    </row>
    <row r="1888" spans="2:20" s="86" customFormat="1" ht="10.199999999999999">
      <c r="B1888" s="87"/>
      <c r="C1888" s="87"/>
      <c r="D1888" s="89"/>
      <c r="R1888" s="89"/>
      <c r="S1888" s="89"/>
      <c r="T1888" s="89"/>
    </row>
    <row r="1889" spans="2:20" s="86" customFormat="1" ht="10.199999999999999">
      <c r="B1889" s="87"/>
      <c r="C1889" s="87"/>
      <c r="D1889" s="89"/>
      <c r="R1889" s="89"/>
      <c r="S1889" s="89"/>
      <c r="T1889" s="89"/>
    </row>
    <row r="1890" spans="2:20" s="86" customFormat="1" ht="10.199999999999999">
      <c r="B1890" s="87"/>
      <c r="C1890" s="87"/>
      <c r="D1890" s="89"/>
      <c r="R1890" s="89"/>
      <c r="S1890" s="89"/>
      <c r="T1890" s="89"/>
    </row>
    <row r="1891" spans="2:20" s="86" customFormat="1" ht="10.199999999999999">
      <c r="B1891" s="87"/>
      <c r="C1891" s="87"/>
      <c r="D1891" s="89"/>
      <c r="R1891" s="89"/>
      <c r="S1891" s="89"/>
      <c r="T1891" s="89"/>
    </row>
    <row r="1892" spans="2:20" s="86" customFormat="1" ht="10.199999999999999">
      <c r="B1892" s="87"/>
      <c r="C1892" s="87"/>
      <c r="D1892" s="89"/>
      <c r="R1892" s="89"/>
      <c r="S1892" s="89"/>
      <c r="T1892" s="89"/>
    </row>
    <row r="1893" spans="2:20" s="86" customFormat="1" ht="10.199999999999999">
      <c r="B1893" s="87"/>
      <c r="C1893" s="87"/>
      <c r="D1893" s="89"/>
      <c r="R1893" s="89"/>
      <c r="S1893" s="89"/>
      <c r="T1893" s="89"/>
    </row>
    <row r="1894" spans="2:20" s="86" customFormat="1" ht="10.199999999999999">
      <c r="B1894" s="87"/>
      <c r="C1894" s="87"/>
      <c r="D1894" s="89"/>
      <c r="R1894" s="89"/>
      <c r="S1894" s="89"/>
      <c r="T1894" s="89"/>
    </row>
    <row r="1895" spans="2:20" s="86" customFormat="1" ht="10.199999999999999">
      <c r="B1895" s="87"/>
      <c r="C1895" s="87"/>
      <c r="D1895" s="89"/>
      <c r="R1895" s="89"/>
      <c r="S1895" s="89"/>
      <c r="T1895" s="89"/>
    </row>
    <row r="1896" spans="2:20" s="86" customFormat="1" ht="10.199999999999999">
      <c r="B1896" s="87"/>
      <c r="C1896" s="87"/>
      <c r="D1896" s="89"/>
      <c r="R1896" s="89"/>
      <c r="S1896" s="89"/>
      <c r="T1896" s="89"/>
    </row>
    <row r="1897" spans="2:20" s="86" customFormat="1" ht="10.199999999999999">
      <c r="B1897" s="87"/>
      <c r="C1897" s="87"/>
      <c r="D1897" s="89"/>
      <c r="R1897" s="89"/>
      <c r="S1897" s="89"/>
      <c r="T1897" s="89"/>
    </row>
    <row r="1898" spans="2:20" s="86" customFormat="1" ht="10.199999999999999">
      <c r="B1898" s="87"/>
      <c r="C1898" s="87"/>
      <c r="D1898" s="89"/>
      <c r="R1898" s="89"/>
      <c r="S1898" s="89"/>
      <c r="T1898" s="89"/>
    </row>
    <row r="1899" spans="2:20" s="86" customFormat="1" ht="10.199999999999999">
      <c r="B1899" s="87"/>
      <c r="C1899" s="87"/>
      <c r="D1899" s="89"/>
      <c r="R1899" s="89"/>
      <c r="S1899" s="89"/>
      <c r="T1899" s="89"/>
    </row>
    <row r="1900" spans="2:20" s="86" customFormat="1" ht="10.199999999999999">
      <c r="B1900" s="87"/>
      <c r="C1900" s="87"/>
      <c r="D1900" s="89"/>
      <c r="R1900" s="89"/>
      <c r="S1900" s="89"/>
      <c r="T1900" s="89"/>
    </row>
    <row r="1901" spans="2:20" s="86" customFormat="1" ht="10.199999999999999">
      <c r="B1901" s="87"/>
      <c r="C1901" s="87"/>
      <c r="D1901" s="89"/>
      <c r="R1901" s="89"/>
      <c r="S1901" s="89"/>
      <c r="T1901" s="89"/>
    </row>
    <row r="1902" spans="2:20" s="86" customFormat="1" ht="10.199999999999999">
      <c r="B1902" s="87"/>
      <c r="C1902" s="87"/>
      <c r="D1902" s="89"/>
      <c r="R1902" s="89"/>
      <c r="S1902" s="89"/>
      <c r="T1902" s="89"/>
    </row>
    <row r="1903" spans="2:20" s="86" customFormat="1" ht="10.199999999999999">
      <c r="B1903" s="87"/>
      <c r="C1903" s="87"/>
      <c r="D1903" s="89"/>
      <c r="R1903" s="89"/>
      <c r="S1903" s="89"/>
      <c r="T1903" s="89"/>
    </row>
    <row r="1904" spans="2:20" s="86" customFormat="1" ht="10.199999999999999">
      <c r="B1904" s="87"/>
      <c r="C1904" s="87"/>
      <c r="D1904" s="89"/>
      <c r="R1904" s="89"/>
      <c r="S1904" s="89"/>
      <c r="T1904" s="89"/>
    </row>
    <row r="1905" spans="2:20" s="86" customFormat="1" ht="10.199999999999999">
      <c r="B1905" s="87"/>
      <c r="C1905" s="87"/>
      <c r="D1905" s="89"/>
      <c r="R1905" s="89"/>
      <c r="S1905" s="89"/>
      <c r="T1905" s="89"/>
    </row>
    <row r="1906" spans="2:20" s="86" customFormat="1" ht="10.199999999999999">
      <c r="B1906" s="87"/>
      <c r="C1906" s="87"/>
      <c r="D1906" s="89"/>
      <c r="R1906" s="89"/>
      <c r="S1906" s="89"/>
      <c r="T1906" s="89"/>
    </row>
    <row r="1907" spans="2:20" s="86" customFormat="1" ht="10.199999999999999">
      <c r="B1907" s="87"/>
      <c r="C1907" s="87"/>
      <c r="D1907" s="89"/>
      <c r="R1907" s="89"/>
      <c r="S1907" s="89"/>
      <c r="T1907" s="89"/>
    </row>
    <row r="1908" spans="2:20" s="86" customFormat="1" ht="10.199999999999999">
      <c r="B1908" s="87"/>
      <c r="C1908" s="87"/>
      <c r="D1908" s="89"/>
      <c r="R1908" s="89"/>
      <c r="S1908" s="89"/>
      <c r="T1908" s="89"/>
    </row>
    <row r="1909" spans="2:20" s="86" customFormat="1" ht="10.199999999999999">
      <c r="B1909" s="87"/>
      <c r="C1909" s="87"/>
      <c r="D1909" s="89"/>
      <c r="R1909" s="89"/>
      <c r="S1909" s="89"/>
      <c r="T1909" s="89"/>
    </row>
    <row r="1910" spans="2:20" s="86" customFormat="1" ht="10.199999999999999">
      <c r="B1910" s="87"/>
      <c r="C1910" s="87"/>
      <c r="D1910" s="89"/>
      <c r="R1910" s="89"/>
      <c r="S1910" s="89"/>
      <c r="T1910" s="89"/>
    </row>
    <row r="1911" spans="2:20" s="86" customFormat="1" ht="10.199999999999999">
      <c r="B1911" s="87"/>
      <c r="C1911" s="87"/>
      <c r="D1911" s="89"/>
      <c r="R1911" s="89"/>
      <c r="S1911" s="89"/>
      <c r="T1911" s="89"/>
    </row>
    <row r="1912" spans="2:20" s="86" customFormat="1" ht="10.199999999999999">
      <c r="B1912" s="87"/>
      <c r="C1912" s="87"/>
      <c r="D1912" s="89"/>
      <c r="R1912" s="89"/>
      <c r="S1912" s="89"/>
      <c r="T1912" s="89"/>
    </row>
    <row r="1913" spans="2:20" s="86" customFormat="1" ht="10.199999999999999">
      <c r="B1913" s="87"/>
      <c r="C1913" s="87"/>
      <c r="D1913" s="89"/>
      <c r="R1913" s="89"/>
      <c r="S1913" s="89"/>
      <c r="T1913" s="89"/>
    </row>
    <row r="1914" spans="2:20" s="86" customFormat="1" ht="10.199999999999999">
      <c r="B1914" s="87"/>
      <c r="C1914" s="87"/>
      <c r="D1914" s="89"/>
      <c r="R1914" s="89"/>
      <c r="S1914" s="89"/>
      <c r="T1914" s="89"/>
    </row>
    <row r="1915" spans="2:20" s="86" customFormat="1" ht="10.199999999999999">
      <c r="B1915" s="87"/>
      <c r="C1915" s="87"/>
      <c r="D1915" s="89"/>
      <c r="R1915" s="89"/>
      <c r="S1915" s="89"/>
      <c r="T1915" s="89"/>
    </row>
    <row r="1916" spans="2:20" s="86" customFormat="1" ht="10.199999999999999">
      <c r="B1916" s="87"/>
      <c r="C1916" s="87"/>
      <c r="D1916" s="89"/>
      <c r="R1916" s="89"/>
      <c r="S1916" s="89"/>
      <c r="T1916" s="89"/>
    </row>
    <row r="1917" spans="2:20" s="86" customFormat="1" ht="10.199999999999999">
      <c r="B1917" s="87"/>
      <c r="C1917" s="87"/>
      <c r="D1917" s="89"/>
      <c r="R1917" s="89"/>
      <c r="S1917" s="89"/>
      <c r="T1917" s="89"/>
    </row>
    <row r="1918" spans="2:20" s="86" customFormat="1" ht="10.199999999999999">
      <c r="B1918" s="87"/>
      <c r="C1918" s="87"/>
      <c r="D1918" s="89"/>
      <c r="R1918" s="89"/>
      <c r="S1918" s="89"/>
      <c r="T1918" s="89"/>
    </row>
    <row r="1919" spans="2:20" s="86" customFormat="1" ht="10.199999999999999">
      <c r="B1919" s="87"/>
      <c r="C1919" s="87"/>
      <c r="D1919" s="89"/>
      <c r="R1919" s="89"/>
      <c r="S1919" s="89"/>
      <c r="T1919" s="89"/>
    </row>
    <row r="1920" spans="2:20" s="86" customFormat="1" ht="10.199999999999999">
      <c r="B1920" s="87"/>
      <c r="C1920" s="87"/>
      <c r="D1920" s="89"/>
      <c r="R1920" s="89"/>
      <c r="S1920" s="89"/>
      <c r="T1920" s="89"/>
    </row>
    <row r="1921" spans="2:20" s="86" customFormat="1" ht="10.199999999999999">
      <c r="B1921" s="87"/>
      <c r="C1921" s="87"/>
      <c r="D1921" s="89"/>
      <c r="R1921" s="89"/>
      <c r="S1921" s="89"/>
      <c r="T1921" s="89"/>
    </row>
    <row r="1922" spans="2:20" s="86" customFormat="1" ht="10.199999999999999">
      <c r="B1922" s="87"/>
      <c r="C1922" s="87"/>
      <c r="D1922" s="89"/>
      <c r="R1922" s="89"/>
      <c r="S1922" s="89"/>
      <c r="T1922" s="89"/>
    </row>
    <row r="1923" spans="2:20" s="86" customFormat="1" ht="10.199999999999999">
      <c r="B1923" s="87"/>
      <c r="C1923" s="87"/>
      <c r="D1923" s="89"/>
      <c r="R1923" s="89"/>
      <c r="S1923" s="89"/>
      <c r="T1923" s="89"/>
    </row>
    <row r="1924" spans="2:20" s="86" customFormat="1" ht="10.199999999999999">
      <c r="B1924" s="87"/>
      <c r="C1924" s="87"/>
      <c r="D1924" s="89"/>
      <c r="R1924" s="89"/>
      <c r="S1924" s="89"/>
      <c r="T1924" s="89"/>
    </row>
    <row r="1925" spans="2:20" s="86" customFormat="1" ht="10.199999999999999">
      <c r="B1925" s="87"/>
      <c r="C1925" s="87"/>
      <c r="D1925" s="89"/>
      <c r="R1925" s="89"/>
      <c r="S1925" s="89"/>
      <c r="T1925" s="89"/>
    </row>
    <row r="1926" spans="2:20" s="86" customFormat="1" ht="10.199999999999999">
      <c r="B1926" s="87"/>
      <c r="C1926" s="87"/>
      <c r="D1926" s="89"/>
      <c r="R1926" s="89"/>
      <c r="S1926" s="89"/>
      <c r="T1926" s="89"/>
    </row>
    <row r="1927" spans="2:20" s="86" customFormat="1" ht="10.199999999999999">
      <c r="B1927" s="87"/>
      <c r="C1927" s="87"/>
      <c r="D1927" s="89"/>
      <c r="R1927" s="89"/>
      <c r="S1927" s="89"/>
      <c r="T1927" s="89"/>
    </row>
    <row r="1928" spans="2:20" s="86" customFormat="1" ht="10.199999999999999">
      <c r="B1928" s="87"/>
      <c r="C1928" s="87"/>
      <c r="D1928" s="89"/>
      <c r="R1928" s="89"/>
      <c r="S1928" s="89"/>
      <c r="T1928" s="89"/>
    </row>
    <row r="1929" spans="2:20" s="86" customFormat="1" ht="10.199999999999999">
      <c r="B1929" s="87"/>
      <c r="C1929" s="87"/>
      <c r="D1929" s="89"/>
      <c r="R1929" s="89"/>
      <c r="S1929" s="89"/>
      <c r="T1929" s="89"/>
    </row>
    <row r="1930" spans="2:20" s="86" customFormat="1" ht="10.199999999999999">
      <c r="B1930" s="87"/>
      <c r="C1930" s="87"/>
      <c r="D1930" s="89"/>
      <c r="R1930" s="89"/>
      <c r="S1930" s="89"/>
      <c r="T1930" s="89"/>
    </row>
    <row r="1931" spans="2:20" s="86" customFormat="1" ht="10.199999999999999">
      <c r="B1931" s="87"/>
      <c r="C1931" s="87"/>
      <c r="D1931" s="89"/>
      <c r="R1931" s="89"/>
      <c r="S1931" s="89"/>
      <c r="T1931" s="89"/>
    </row>
    <row r="1932" spans="2:20" s="86" customFormat="1" ht="10.199999999999999">
      <c r="B1932" s="87"/>
      <c r="C1932" s="87"/>
      <c r="D1932" s="89"/>
      <c r="R1932" s="89"/>
      <c r="S1932" s="89"/>
      <c r="T1932" s="89"/>
    </row>
    <row r="1933" spans="2:20" s="86" customFormat="1" ht="10.199999999999999">
      <c r="B1933" s="87"/>
      <c r="C1933" s="87"/>
      <c r="D1933" s="89"/>
      <c r="R1933" s="89"/>
      <c r="S1933" s="89"/>
      <c r="T1933" s="89"/>
    </row>
    <row r="1934" spans="2:20" s="86" customFormat="1" ht="10.199999999999999">
      <c r="B1934" s="87"/>
      <c r="C1934" s="87"/>
      <c r="D1934" s="89"/>
      <c r="R1934" s="89"/>
      <c r="S1934" s="89"/>
      <c r="T1934" s="89"/>
    </row>
    <row r="1935" spans="2:20" s="86" customFormat="1" ht="10.199999999999999">
      <c r="B1935" s="87"/>
      <c r="C1935" s="87"/>
      <c r="D1935" s="89"/>
      <c r="R1935" s="89"/>
      <c r="S1935" s="89"/>
      <c r="T1935" s="89"/>
    </row>
    <row r="1936" spans="2:20" s="86" customFormat="1" ht="10.199999999999999">
      <c r="B1936" s="87"/>
      <c r="C1936" s="87"/>
      <c r="D1936" s="89"/>
      <c r="R1936" s="89"/>
      <c r="S1936" s="89"/>
      <c r="T1936" s="89"/>
    </row>
    <row r="1937" spans="2:20" s="86" customFormat="1" ht="10.199999999999999">
      <c r="B1937" s="87"/>
      <c r="C1937" s="87"/>
      <c r="D1937" s="89"/>
      <c r="R1937" s="89"/>
      <c r="S1937" s="89"/>
      <c r="T1937" s="89"/>
    </row>
    <row r="1938" spans="2:20" s="86" customFormat="1" ht="10.199999999999999">
      <c r="B1938" s="87"/>
      <c r="C1938" s="87"/>
      <c r="D1938" s="89"/>
      <c r="R1938" s="89"/>
      <c r="S1938" s="89"/>
      <c r="T1938" s="89"/>
    </row>
    <row r="1939" spans="2:20" s="86" customFormat="1" ht="10.199999999999999">
      <c r="B1939" s="87"/>
      <c r="C1939" s="87"/>
      <c r="D1939" s="89"/>
      <c r="R1939" s="89"/>
      <c r="S1939" s="89"/>
      <c r="T1939" s="89"/>
    </row>
    <row r="1940" spans="2:20" s="86" customFormat="1" ht="10.199999999999999">
      <c r="B1940" s="87"/>
      <c r="C1940" s="87"/>
      <c r="D1940" s="89"/>
      <c r="R1940" s="89"/>
      <c r="S1940" s="89"/>
      <c r="T1940" s="89"/>
    </row>
    <row r="1941" spans="2:20" s="86" customFormat="1" ht="10.199999999999999">
      <c r="B1941" s="87"/>
      <c r="C1941" s="87"/>
      <c r="D1941" s="89"/>
      <c r="R1941" s="89"/>
      <c r="S1941" s="89"/>
      <c r="T1941" s="89"/>
    </row>
    <row r="1942" spans="2:20" s="86" customFormat="1" ht="10.199999999999999">
      <c r="B1942" s="87"/>
      <c r="C1942" s="87"/>
      <c r="D1942" s="89"/>
      <c r="R1942" s="89"/>
      <c r="S1942" s="89"/>
      <c r="T1942" s="89"/>
    </row>
    <row r="1943" spans="2:20" s="86" customFormat="1" ht="10.199999999999999">
      <c r="B1943" s="87"/>
      <c r="C1943" s="87"/>
      <c r="D1943" s="89"/>
      <c r="R1943" s="89"/>
      <c r="S1943" s="89"/>
      <c r="T1943" s="89"/>
    </row>
    <row r="1944" spans="2:20" s="86" customFormat="1" ht="10.199999999999999">
      <c r="B1944" s="87"/>
      <c r="C1944" s="87"/>
      <c r="D1944" s="89"/>
      <c r="R1944" s="89"/>
      <c r="S1944" s="89"/>
      <c r="T1944" s="89"/>
    </row>
    <row r="1945" spans="2:20" s="86" customFormat="1" ht="10.199999999999999">
      <c r="B1945" s="87"/>
      <c r="C1945" s="87"/>
      <c r="D1945" s="89"/>
      <c r="R1945" s="89"/>
      <c r="S1945" s="89"/>
      <c r="T1945" s="89"/>
    </row>
    <row r="1946" spans="2:20" s="86" customFormat="1" ht="10.199999999999999">
      <c r="B1946" s="87"/>
      <c r="C1946" s="87"/>
      <c r="D1946" s="89"/>
      <c r="R1946" s="89"/>
      <c r="S1946" s="89"/>
      <c r="T1946" s="89"/>
    </row>
    <row r="1947" spans="2:20" s="86" customFormat="1" ht="10.199999999999999">
      <c r="B1947" s="87"/>
      <c r="C1947" s="87"/>
      <c r="D1947" s="89"/>
      <c r="R1947" s="89"/>
      <c r="S1947" s="89"/>
      <c r="T1947" s="89"/>
    </row>
    <row r="1948" spans="2:20" s="86" customFormat="1" ht="10.199999999999999">
      <c r="B1948" s="87"/>
      <c r="C1948" s="87"/>
      <c r="D1948" s="89"/>
      <c r="R1948" s="89"/>
      <c r="S1948" s="89"/>
      <c r="T1948" s="89"/>
    </row>
    <row r="1949" spans="2:20" s="86" customFormat="1" ht="10.199999999999999">
      <c r="B1949" s="87"/>
      <c r="C1949" s="87"/>
      <c r="D1949" s="89"/>
      <c r="R1949" s="89"/>
      <c r="S1949" s="89"/>
      <c r="T1949" s="89"/>
    </row>
    <row r="1950" spans="2:20" s="86" customFormat="1" ht="10.199999999999999">
      <c r="B1950" s="87"/>
      <c r="C1950" s="87"/>
      <c r="D1950" s="89"/>
      <c r="R1950" s="89"/>
      <c r="S1950" s="89"/>
      <c r="T1950" s="89"/>
    </row>
    <row r="1951" spans="2:20" s="86" customFormat="1" ht="10.199999999999999">
      <c r="B1951" s="87"/>
      <c r="C1951" s="87"/>
      <c r="D1951" s="89"/>
      <c r="R1951" s="89"/>
      <c r="S1951" s="89"/>
      <c r="T1951" s="89"/>
    </row>
    <row r="1952" spans="2:20" s="86" customFormat="1" ht="10.199999999999999">
      <c r="B1952" s="87"/>
      <c r="C1952" s="87"/>
      <c r="D1952" s="89"/>
      <c r="R1952" s="89"/>
      <c r="S1952" s="89"/>
      <c r="T1952" s="89"/>
    </row>
    <row r="1953" spans="2:20" s="86" customFormat="1" ht="10.199999999999999">
      <c r="B1953" s="87"/>
      <c r="C1953" s="87"/>
      <c r="D1953" s="89"/>
      <c r="R1953" s="89"/>
      <c r="S1953" s="89"/>
      <c r="T1953" s="89"/>
    </row>
    <row r="1954" spans="2:20" s="86" customFormat="1" ht="10.199999999999999">
      <c r="B1954" s="87"/>
      <c r="C1954" s="87"/>
      <c r="D1954" s="89"/>
      <c r="R1954" s="89"/>
      <c r="S1954" s="89"/>
      <c r="T1954" s="89"/>
    </row>
    <row r="1955" spans="2:20" s="86" customFormat="1" ht="10.199999999999999">
      <c r="B1955" s="87"/>
      <c r="C1955" s="87"/>
      <c r="D1955" s="89"/>
      <c r="R1955" s="89"/>
      <c r="S1955" s="89"/>
      <c r="T1955" s="89"/>
    </row>
    <row r="1956" spans="2:20" s="86" customFormat="1" ht="10.199999999999999">
      <c r="B1956" s="87"/>
      <c r="C1956" s="87"/>
      <c r="D1956" s="89"/>
      <c r="R1956" s="89"/>
      <c r="S1956" s="89"/>
      <c r="T1956" s="89"/>
    </row>
    <row r="1957" spans="2:20" s="86" customFormat="1" ht="10.199999999999999">
      <c r="B1957" s="87"/>
      <c r="C1957" s="87"/>
      <c r="D1957" s="89"/>
      <c r="R1957" s="89"/>
      <c r="S1957" s="89"/>
      <c r="T1957" s="89"/>
    </row>
    <row r="1958" spans="2:20" s="86" customFormat="1" ht="10.199999999999999">
      <c r="B1958" s="87"/>
      <c r="C1958" s="87"/>
      <c r="D1958" s="89"/>
      <c r="R1958" s="89"/>
      <c r="S1958" s="89"/>
      <c r="T1958" s="89"/>
    </row>
    <row r="1959" spans="2:20" s="86" customFormat="1" ht="10.199999999999999">
      <c r="B1959" s="87"/>
      <c r="C1959" s="87"/>
      <c r="D1959" s="89"/>
      <c r="R1959" s="89"/>
      <c r="S1959" s="89"/>
      <c r="T1959" s="89"/>
    </row>
    <row r="1960" spans="2:20" s="86" customFormat="1" ht="10.199999999999999">
      <c r="B1960" s="87"/>
      <c r="C1960" s="87"/>
      <c r="D1960" s="89"/>
      <c r="R1960" s="89"/>
      <c r="S1960" s="89"/>
      <c r="T1960" s="89"/>
    </row>
    <row r="1961" spans="2:20" s="86" customFormat="1" ht="10.199999999999999">
      <c r="B1961" s="87"/>
      <c r="C1961" s="87"/>
      <c r="D1961" s="89"/>
      <c r="R1961" s="89"/>
      <c r="S1961" s="89"/>
      <c r="T1961" s="89"/>
    </row>
    <row r="1962" spans="2:20" s="86" customFormat="1" ht="10.199999999999999">
      <c r="B1962" s="87"/>
      <c r="C1962" s="87"/>
      <c r="D1962" s="89"/>
      <c r="R1962" s="89"/>
      <c r="S1962" s="89"/>
      <c r="T1962" s="89"/>
    </row>
    <row r="1963" spans="2:20" s="86" customFormat="1" ht="10.199999999999999">
      <c r="B1963" s="87"/>
      <c r="C1963" s="87"/>
      <c r="D1963" s="89"/>
      <c r="R1963" s="89"/>
      <c r="S1963" s="89"/>
      <c r="T1963" s="89"/>
    </row>
    <row r="1964" spans="2:20" s="86" customFormat="1" ht="10.199999999999999">
      <c r="B1964" s="87"/>
      <c r="C1964" s="87"/>
      <c r="D1964" s="89"/>
      <c r="R1964" s="89"/>
      <c r="S1964" s="89"/>
      <c r="T1964" s="89"/>
    </row>
    <row r="1965" spans="2:20" s="86" customFormat="1" ht="10.199999999999999">
      <c r="B1965" s="87"/>
      <c r="C1965" s="87"/>
      <c r="D1965" s="89"/>
      <c r="R1965" s="89"/>
      <c r="S1965" s="89"/>
      <c r="T1965" s="89"/>
    </row>
    <row r="1966" spans="2:20" s="86" customFormat="1" ht="10.199999999999999">
      <c r="B1966" s="87"/>
      <c r="C1966" s="87"/>
      <c r="D1966" s="89"/>
      <c r="R1966" s="89"/>
      <c r="S1966" s="89"/>
      <c r="T1966" s="89"/>
    </row>
    <row r="1967" spans="2:20" s="86" customFormat="1" ht="10.199999999999999">
      <c r="B1967" s="87"/>
      <c r="C1967" s="87"/>
      <c r="D1967" s="89"/>
      <c r="R1967" s="89"/>
      <c r="S1967" s="89"/>
      <c r="T1967" s="89"/>
    </row>
    <row r="1968" spans="2:20" s="86" customFormat="1" ht="10.199999999999999">
      <c r="B1968" s="87"/>
      <c r="C1968" s="87"/>
      <c r="D1968" s="89"/>
      <c r="R1968" s="89"/>
      <c r="S1968" s="89"/>
      <c r="T1968" s="89"/>
    </row>
    <row r="1969" spans="2:20" s="86" customFormat="1" ht="10.199999999999999">
      <c r="B1969" s="87"/>
      <c r="C1969" s="87"/>
      <c r="D1969" s="89"/>
      <c r="R1969" s="89"/>
      <c r="S1969" s="89"/>
      <c r="T1969" s="89"/>
    </row>
    <row r="1970" spans="2:20" s="86" customFormat="1" ht="10.199999999999999">
      <c r="B1970" s="87"/>
      <c r="C1970" s="87"/>
      <c r="D1970" s="89"/>
      <c r="R1970" s="89"/>
      <c r="S1970" s="89"/>
      <c r="T1970" s="89"/>
    </row>
    <row r="1971" spans="2:20" s="86" customFormat="1" ht="10.199999999999999">
      <c r="B1971" s="87"/>
      <c r="C1971" s="87"/>
      <c r="D1971" s="89"/>
      <c r="R1971" s="89"/>
      <c r="S1971" s="89"/>
      <c r="T1971" s="89"/>
    </row>
    <row r="1972" spans="2:20" s="86" customFormat="1" ht="10.199999999999999">
      <c r="B1972" s="87"/>
      <c r="C1972" s="87"/>
      <c r="D1972" s="89"/>
      <c r="R1972" s="89"/>
      <c r="S1972" s="89"/>
      <c r="T1972" s="89"/>
    </row>
    <row r="1973" spans="2:20" s="86" customFormat="1" ht="10.199999999999999">
      <c r="B1973" s="87"/>
      <c r="C1973" s="87"/>
      <c r="D1973" s="89"/>
      <c r="R1973" s="89"/>
      <c r="S1973" s="89"/>
      <c r="T1973" s="89"/>
    </row>
    <row r="1974" spans="2:20" s="86" customFormat="1" ht="10.199999999999999">
      <c r="B1974" s="87"/>
      <c r="C1974" s="87"/>
      <c r="D1974" s="89"/>
      <c r="R1974" s="89"/>
      <c r="S1974" s="89"/>
      <c r="T1974" s="89"/>
    </row>
    <row r="1975" spans="2:20" s="86" customFormat="1" ht="10.199999999999999">
      <c r="B1975" s="87"/>
      <c r="C1975" s="87"/>
      <c r="D1975" s="89"/>
      <c r="R1975" s="89"/>
      <c r="S1975" s="89"/>
      <c r="T1975" s="89"/>
    </row>
    <row r="1976" spans="2:20" s="86" customFormat="1" ht="10.199999999999999">
      <c r="B1976" s="87"/>
      <c r="C1976" s="87"/>
      <c r="D1976" s="89"/>
      <c r="R1976" s="89"/>
      <c r="S1976" s="89"/>
      <c r="T1976" s="89"/>
    </row>
    <row r="1977" spans="2:20" s="86" customFormat="1" ht="10.199999999999999">
      <c r="B1977" s="87"/>
      <c r="C1977" s="87"/>
      <c r="D1977" s="89"/>
      <c r="R1977" s="89"/>
      <c r="S1977" s="89"/>
      <c r="T1977" s="89"/>
    </row>
    <row r="1978" spans="2:20" s="86" customFormat="1" ht="10.199999999999999">
      <c r="B1978" s="87"/>
      <c r="C1978" s="87"/>
      <c r="D1978" s="89"/>
      <c r="R1978" s="89"/>
      <c r="S1978" s="89"/>
      <c r="T1978" s="89"/>
    </row>
    <row r="1979" spans="2:20" s="86" customFormat="1" ht="10.199999999999999">
      <c r="B1979" s="87"/>
      <c r="C1979" s="87"/>
      <c r="D1979" s="89"/>
      <c r="R1979" s="89"/>
      <c r="S1979" s="89"/>
      <c r="T1979" s="89"/>
    </row>
    <row r="1980" spans="2:20" s="86" customFormat="1" ht="10.199999999999999">
      <c r="B1980" s="87"/>
      <c r="C1980" s="87"/>
      <c r="D1980" s="89"/>
      <c r="R1980" s="89"/>
      <c r="S1980" s="89"/>
      <c r="T1980" s="89"/>
    </row>
    <row r="1981" spans="2:20" s="86" customFormat="1" ht="10.199999999999999">
      <c r="B1981" s="87"/>
      <c r="C1981" s="87"/>
      <c r="D1981" s="89"/>
      <c r="R1981" s="89"/>
      <c r="S1981" s="89"/>
      <c r="T1981" s="89"/>
    </row>
    <row r="1982" spans="2:20" s="86" customFormat="1" ht="10.199999999999999">
      <c r="B1982" s="87"/>
      <c r="C1982" s="87"/>
      <c r="D1982" s="89"/>
      <c r="R1982" s="89"/>
      <c r="S1982" s="89"/>
      <c r="T1982" s="89"/>
    </row>
    <row r="1983" spans="2:20" s="86" customFormat="1" ht="10.199999999999999">
      <c r="B1983" s="87"/>
      <c r="C1983" s="87"/>
      <c r="D1983" s="89"/>
      <c r="R1983" s="89"/>
      <c r="S1983" s="89"/>
      <c r="T1983" s="89"/>
    </row>
    <row r="1984" spans="2:20" s="86" customFormat="1" ht="10.199999999999999">
      <c r="B1984" s="87"/>
      <c r="C1984" s="87"/>
      <c r="D1984" s="89"/>
      <c r="R1984" s="89"/>
      <c r="S1984" s="89"/>
      <c r="T1984" s="89"/>
    </row>
    <row r="1985" spans="2:20" s="86" customFormat="1" ht="10.199999999999999">
      <c r="B1985" s="87"/>
      <c r="C1985" s="87"/>
      <c r="D1985" s="89"/>
      <c r="R1985" s="89"/>
      <c r="S1985" s="89"/>
      <c r="T1985" s="89"/>
    </row>
    <row r="1986" spans="2:20" s="86" customFormat="1" ht="10.199999999999999">
      <c r="B1986" s="87"/>
      <c r="C1986" s="87"/>
      <c r="D1986" s="89"/>
      <c r="R1986" s="89"/>
      <c r="S1986" s="89"/>
      <c r="T1986" s="89"/>
    </row>
    <row r="1987" spans="2:20" s="86" customFormat="1" ht="10.199999999999999">
      <c r="B1987" s="87"/>
      <c r="C1987" s="87"/>
      <c r="D1987" s="89"/>
      <c r="R1987" s="89"/>
      <c r="S1987" s="89"/>
      <c r="T1987" s="89"/>
    </row>
    <row r="1988" spans="2:20" s="86" customFormat="1" ht="10.199999999999999">
      <c r="B1988" s="87"/>
      <c r="C1988" s="87"/>
      <c r="D1988" s="89"/>
      <c r="R1988" s="89"/>
      <c r="S1988" s="89"/>
      <c r="T1988" s="89"/>
    </row>
    <row r="1989" spans="2:20" s="86" customFormat="1" ht="10.199999999999999">
      <c r="B1989" s="87"/>
      <c r="C1989" s="87"/>
      <c r="D1989" s="89"/>
      <c r="R1989" s="89"/>
      <c r="S1989" s="89"/>
      <c r="T1989" s="89"/>
    </row>
    <row r="1990" spans="2:20" s="86" customFormat="1" ht="10.199999999999999">
      <c r="B1990" s="87"/>
      <c r="C1990" s="87"/>
      <c r="D1990" s="89"/>
      <c r="R1990" s="89"/>
      <c r="S1990" s="89"/>
      <c r="T1990" s="89"/>
    </row>
    <row r="1991" spans="2:20" s="86" customFormat="1" ht="10.199999999999999">
      <c r="B1991" s="87"/>
      <c r="C1991" s="87"/>
      <c r="D1991" s="89"/>
      <c r="R1991" s="89"/>
      <c r="S1991" s="89"/>
      <c r="T1991" s="89"/>
    </row>
    <row r="1992" spans="2:20" s="86" customFormat="1" ht="10.199999999999999">
      <c r="B1992" s="87"/>
      <c r="C1992" s="87"/>
      <c r="D1992" s="89"/>
      <c r="R1992" s="89"/>
      <c r="S1992" s="89"/>
      <c r="T1992" s="89"/>
    </row>
    <row r="1993" spans="2:20" s="86" customFormat="1" ht="10.199999999999999">
      <c r="B1993" s="87"/>
      <c r="C1993" s="87"/>
      <c r="D1993" s="89"/>
      <c r="R1993" s="89"/>
      <c r="S1993" s="89"/>
      <c r="T1993" s="89"/>
    </row>
    <row r="1994" spans="2:20" s="86" customFormat="1" ht="10.199999999999999">
      <c r="B1994" s="87"/>
      <c r="C1994" s="87"/>
      <c r="D1994" s="89"/>
      <c r="R1994" s="89"/>
      <c r="S1994" s="89"/>
      <c r="T1994" s="89"/>
    </row>
    <row r="1995" spans="2:20" s="86" customFormat="1" ht="10.199999999999999">
      <c r="B1995" s="87"/>
      <c r="C1995" s="87"/>
      <c r="D1995" s="89"/>
      <c r="R1995" s="89"/>
      <c r="S1995" s="89"/>
      <c r="T1995" s="89"/>
    </row>
    <row r="1996" spans="2:20" s="86" customFormat="1" ht="10.199999999999999">
      <c r="B1996" s="87"/>
      <c r="C1996" s="87"/>
      <c r="D1996" s="89"/>
      <c r="R1996" s="89"/>
      <c r="S1996" s="89"/>
      <c r="T1996" s="89"/>
    </row>
    <row r="1997" spans="2:20" s="86" customFormat="1" ht="10.199999999999999">
      <c r="B1997" s="87"/>
      <c r="C1997" s="87"/>
      <c r="D1997" s="89"/>
      <c r="R1997" s="89"/>
      <c r="S1997" s="89"/>
      <c r="T1997" s="89"/>
    </row>
    <row r="1998" spans="2:20" s="86" customFormat="1" ht="10.199999999999999">
      <c r="B1998" s="87"/>
      <c r="C1998" s="87"/>
      <c r="D1998" s="89"/>
      <c r="R1998" s="89"/>
      <c r="S1998" s="89"/>
      <c r="T1998" s="89"/>
    </row>
    <row r="1999" spans="2:20" s="86" customFormat="1" ht="10.199999999999999">
      <c r="B1999" s="87"/>
      <c r="C1999" s="87"/>
      <c r="D1999" s="89"/>
      <c r="R1999" s="89"/>
      <c r="S1999" s="89"/>
      <c r="T1999" s="89"/>
    </row>
    <row r="2000" spans="2:20" s="86" customFormat="1" ht="10.199999999999999">
      <c r="B2000" s="87"/>
      <c r="C2000" s="87"/>
      <c r="D2000" s="89"/>
      <c r="R2000" s="89"/>
      <c r="S2000" s="89"/>
      <c r="T2000" s="89"/>
    </row>
    <row r="2001" spans="2:20" s="86" customFormat="1" ht="10.199999999999999">
      <c r="B2001" s="87"/>
      <c r="C2001" s="87"/>
      <c r="D2001" s="89"/>
      <c r="R2001" s="89"/>
      <c r="S2001" s="89"/>
      <c r="T2001" s="89"/>
    </row>
    <row r="2002" spans="2:20" s="86" customFormat="1" ht="10.199999999999999">
      <c r="B2002" s="87"/>
      <c r="C2002" s="87"/>
      <c r="D2002" s="89"/>
      <c r="R2002" s="89"/>
      <c r="S2002" s="89"/>
      <c r="T2002" s="89"/>
    </row>
    <row r="2003" spans="2:20" s="86" customFormat="1" ht="10.199999999999999">
      <c r="B2003" s="87"/>
      <c r="C2003" s="87"/>
      <c r="D2003" s="89"/>
      <c r="R2003" s="89"/>
      <c r="S2003" s="89"/>
      <c r="T2003" s="89"/>
    </row>
    <row r="2004" spans="2:20" s="86" customFormat="1" ht="10.199999999999999">
      <c r="B2004" s="87"/>
      <c r="C2004" s="87"/>
      <c r="D2004" s="89"/>
      <c r="R2004" s="89"/>
      <c r="S2004" s="89"/>
      <c r="T2004" s="89"/>
    </row>
    <row r="2005" spans="2:20" s="86" customFormat="1" ht="10.199999999999999">
      <c r="B2005" s="87"/>
      <c r="C2005" s="87"/>
      <c r="D2005" s="89"/>
      <c r="R2005" s="89"/>
      <c r="S2005" s="89"/>
      <c r="T2005" s="89"/>
    </row>
    <row r="2006" spans="2:20" s="86" customFormat="1" ht="10.199999999999999">
      <c r="B2006" s="87"/>
      <c r="C2006" s="87"/>
      <c r="D2006" s="89"/>
      <c r="R2006" s="89"/>
      <c r="S2006" s="89"/>
      <c r="T2006" s="89"/>
    </row>
    <row r="2007" spans="2:20" s="86" customFormat="1" ht="10.199999999999999">
      <c r="B2007" s="87"/>
      <c r="C2007" s="87"/>
      <c r="D2007" s="89"/>
      <c r="R2007" s="89"/>
      <c r="S2007" s="89"/>
      <c r="T2007" s="89"/>
    </row>
    <row r="2008" spans="2:20" s="86" customFormat="1" ht="10.199999999999999">
      <c r="B2008" s="87"/>
      <c r="C2008" s="87"/>
      <c r="D2008" s="89"/>
      <c r="R2008" s="89"/>
      <c r="S2008" s="89"/>
      <c r="T2008" s="89"/>
    </row>
    <row r="2009" spans="2:20" s="86" customFormat="1" ht="10.199999999999999">
      <c r="B2009" s="87"/>
      <c r="C2009" s="87"/>
      <c r="D2009" s="89"/>
      <c r="R2009" s="89"/>
      <c r="S2009" s="89"/>
      <c r="T2009" s="89"/>
    </row>
    <row r="2010" spans="2:20" s="86" customFormat="1" ht="10.199999999999999">
      <c r="B2010" s="87"/>
      <c r="C2010" s="87"/>
      <c r="D2010" s="89"/>
      <c r="R2010" s="89"/>
      <c r="S2010" s="89"/>
      <c r="T2010" s="89"/>
    </row>
    <row r="2011" spans="2:20" s="86" customFormat="1" ht="10.199999999999999">
      <c r="B2011" s="87"/>
      <c r="C2011" s="87"/>
      <c r="D2011" s="89"/>
      <c r="R2011" s="89"/>
      <c r="S2011" s="89"/>
      <c r="T2011" s="89"/>
    </row>
    <row r="2012" spans="2:20" s="86" customFormat="1" ht="10.199999999999999">
      <c r="B2012" s="87"/>
      <c r="C2012" s="87"/>
      <c r="D2012" s="89"/>
      <c r="R2012" s="89"/>
      <c r="S2012" s="89"/>
      <c r="T2012" s="89"/>
    </row>
    <row r="2013" spans="2:20" s="86" customFormat="1" ht="10.199999999999999">
      <c r="B2013" s="87"/>
      <c r="C2013" s="87"/>
      <c r="D2013" s="89"/>
      <c r="R2013" s="89"/>
      <c r="S2013" s="89"/>
      <c r="T2013" s="89"/>
    </row>
    <row r="2014" spans="2:20" s="86" customFormat="1" ht="10.199999999999999">
      <c r="B2014" s="87"/>
      <c r="C2014" s="87"/>
      <c r="D2014" s="89"/>
      <c r="R2014" s="89"/>
      <c r="S2014" s="89"/>
      <c r="T2014" s="89"/>
    </row>
    <row r="2015" spans="2:20" s="86" customFormat="1" ht="10.199999999999999">
      <c r="B2015" s="87"/>
      <c r="C2015" s="87"/>
      <c r="D2015" s="89"/>
      <c r="R2015" s="89"/>
      <c r="S2015" s="89"/>
      <c r="T2015" s="89"/>
    </row>
    <row r="2016" spans="2:20" s="86" customFormat="1" ht="10.199999999999999">
      <c r="B2016" s="87"/>
      <c r="C2016" s="87"/>
      <c r="D2016" s="89"/>
      <c r="R2016" s="89"/>
      <c r="S2016" s="89"/>
      <c r="T2016" s="89"/>
    </row>
    <row r="2017" spans="2:20" s="86" customFormat="1" ht="10.199999999999999">
      <c r="B2017" s="87"/>
      <c r="C2017" s="87"/>
      <c r="D2017" s="89"/>
      <c r="R2017" s="89"/>
      <c r="S2017" s="89"/>
      <c r="T2017" s="89"/>
    </row>
    <row r="2018" spans="2:20" s="86" customFormat="1" ht="10.199999999999999">
      <c r="B2018" s="87"/>
      <c r="C2018" s="87"/>
      <c r="D2018" s="89"/>
      <c r="R2018" s="89"/>
      <c r="S2018" s="89"/>
      <c r="T2018" s="89"/>
    </row>
    <row r="2019" spans="2:20" s="86" customFormat="1" ht="10.199999999999999">
      <c r="B2019" s="87"/>
      <c r="C2019" s="87"/>
      <c r="D2019" s="89"/>
      <c r="R2019" s="89"/>
      <c r="S2019" s="89"/>
      <c r="T2019" s="89"/>
    </row>
    <row r="2020" spans="2:20" s="86" customFormat="1" ht="10.199999999999999">
      <c r="B2020" s="87"/>
      <c r="C2020" s="87"/>
      <c r="D2020" s="89"/>
      <c r="R2020" s="89"/>
      <c r="S2020" s="89"/>
      <c r="T2020" s="89"/>
    </row>
    <row r="2021" spans="2:20" s="86" customFormat="1" ht="10.199999999999999">
      <c r="B2021" s="87"/>
      <c r="C2021" s="87"/>
      <c r="D2021" s="89"/>
      <c r="R2021" s="89"/>
      <c r="S2021" s="89"/>
      <c r="T2021" s="89"/>
    </row>
    <row r="2022" spans="2:20" s="86" customFormat="1" ht="10.199999999999999">
      <c r="B2022" s="87"/>
      <c r="C2022" s="87"/>
      <c r="D2022" s="89"/>
      <c r="R2022" s="89"/>
      <c r="S2022" s="89"/>
      <c r="T2022" s="89"/>
    </row>
    <row r="2023" spans="2:20" s="86" customFormat="1" ht="10.199999999999999">
      <c r="B2023" s="87"/>
      <c r="C2023" s="87"/>
      <c r="D2023" s="89"/>
      <c r="R2023" s="89"/>
      <c r="S2023" s="89"/>
      <c r="T2023" s="89"/>
    </row>
    <row r="2024" spans="2:20" s="86" customFormat="1" ht="10.199999999999999">
      <c r="B2024" s="87"/>
      <c r="C2024" s="87"/>
      <c r="D2024" s="89"/>
      <c r="R2024" s="89"/>
      <c r="S2024" s="89"/>
      <c r="T2024" s="89"/>
    </row>
    <row r="2025" spans="2:20" s="86" customFormat="1" ht="10.199999999999999">
      <c r="B2025" s="87"/>
      <c r="C2025" s="87"/>
      <c r="D2025" s="89"/>
      <c r="R2025" s="89"/>
      <c r="S2025" s="89"/>
      <c r="T2025" s="89"/>
    </row>
    <row r="2026" spans="2:20" s="86" customFormat="1" ht="10.199999999999999">
      <c r="B2026" s="87"/>
      <c r="C2026" s="87"/>
      <c r="D2026" s="89"/>
      <c r="R2026" s="89"/>
      <c r="S2026" s="89"/>
      <c r="T2026" s="89"/>
    </row>
    <row r="2027" spans="2:20" s="86" customFormat="1" ht="10.199999999999999">
      <c r="B2027" s="87"/>
      <c r="C2027" s="87"/>
      <c r="D2027" s="89"/>
      <c r="R2027" s="89"/>
      <c r="S2027" s="89"/>
      <c r="T2027" s="89"/>
    </row>
    <row r="2028" spans="2:20" s="86" customFormat="1" ht="10.199999999999999">
      <c r="B2028" s="87"/>
      <c r="C2028" s="87"/>
      <c r="D2028" s="89"/>
      <c r="R2028" s="89"/>
      <c r="S2028" s="89"/>
      <c r="T2028" s="89"/>
    </row>
    <row r="2029" spans="2:20" s="86" customFormat="1" ht="10.199999999999999">
      <c r="B2029" s="87"/>
      <c r="C2029" s="87"/>
      <c r="D2029" s="89"/>
      <c r="R2029" s="89"/>
      <c r="S2029" s="89"/>
      <c r="T2029" s="89"/>
    </row>
    <row r="2030" spans="2:20" s="86" customFormat="1" ht="10.199999999999999">
      <c r="B2030" s="87"/>
      <c r="C2030" s="87"/>
      <c r="D2030" s="89"/>
      <c r="R2030" s="89"/>
      <c r="S2030" s="89"/>
      <c r="T2030" s="89"/>
    </row>
    <row r="2031" spans="2:20" s="86" customFormat="1" ht="10.199999999999999">
      <c r="B2031" s="87"/>
      <c r="C2031" s="87"/>
      <c r="D2031" s="89"/>
      <c r="R2031" s="89"/>
      <c r="S2031" s="89"/>
      <c r="T2031" s="89"/>
    </row>
    <row r="2032" spans="2:20" s="86" customFormat="1" ht="10.199999999999999">
      <c r="B2032" s="87"/>
      <c r="C2032" s="87"/>
      <c r="D2032" s="89"/>
      <c r="R2032" s="89"/>
      <c r="S2032" s="89"/>
      <c r="T2032" s="89"/>
    </row>
    <row r="2033" spans="2:20" s="86" customFormat="1" ht="10.199999999999999">
      <c r="B2033" s="87"/>
      <c r="C2033" s="87"/>
      <c r="D2033" s="89"/>
      <c r="R2033" s="89"/>
      <c r="S2033" s="89"/>
      <c r="T2033" s="89"/>
    </row>
    <row r="2034" spans="2:20" s="86" customFormat="1" ht="10.199999999999999">
      <c r="B2034" s="87"/>
      <c r="C2034" s="87"/>
      <c r="D2034" s="89"/>
      <c r="R2034" s="89"/>
      <c r="S2034" s="89"/>
      <c r="T2034" s="89"/>
    </row>
    <row r="2035" spans="2:20" s="86" customFormat="1" ht="10.199999999999999">
      <c r="B2035" s="87"/>
      <c r="C2035" s="87"/>
      <c r="D2035" s="89"/>
      <c r="R2035" s="89"/>
      <c r="S2035" s="89"/>
      <c r="T2035" s="89"/>
    </row>
    <row r="2036" spans="2:20" s="86" customFormat="1" ht="10.199999999999999">
      <c r="B2036" s="87"/>
      <c r="C2036" s="87"/>
      <c r="D2036" s="89"/>
      <c r="R2036" s="89"/>
      <c r="S2036" s="89"/>
      <c r="T2036" s="89"/>
    </row>
    <row r="2037" spans="2:20" s="86" customFormat="1" ht="10.199999999999999">
      <c r="B2037" s="87"/>
      <c r="C2037" s="87"/>
      <c r="D2037" s="89"/>
      <c r="R2037" s="89"/>
      <c r="S2037" s="89"/>
      <c r="T2037" s="89"/>
    </row>
    <row r="2038" spans="2:20" s="86" customFormat="1" ht="10.199999999999999">
      <c r="B2038" s="87"/>
      <c r="C2038" s="87"/>
      <c r="D2038" s="89"/>
      <c r="R2038" s="89"/>
      <c r="S2038" s="89"/>
      <c r="T2038" s="89"/>
    </row>
    <row r="2039" spans="2:20" s="86" customFormat="1" ht="10.199999999999999">
      <c r="B2039" s="87"/>
      <c r="C2039" s="87"/>
      <c r="D2039" s="89"/>
      <c r="R2039" s="89"/>
      <c r="S2039" s="89"/>
      <c r="T2039" s="89"/>
    </row>
    <row r="2040" spans="2:20" s="86" customFormat="1" ht="10.199999999999999">
      <c r="B2040" s="87"/>
      <c r="C2040" s="87"/>
      <c r="D2040" s="89"/>
      <c r="R2040" s="89"/>
      <c r="S2040" s="89"/>
      <c r="T2040" s="89"/>
    </row>
    <row r="2041" spans="2:20" s="86" customFormat="1" ht="10.199999999999999">
      <c r="B2041" s="87"/>
      <c r="C2041" s="87"/>
      <c r="D2041" s="89"/>
      <c r="R2041" s="89"/>
      <c r="S2041" s="89"/>
      <c r="T2041" s="89"/>
    </row>
    <row r="2042" spans="2:20" s="86" customFormat="1" ht="10.199999999999999">
      <c r="B2042" s="87"/>
      <c r="C2042" s="87"/>
      <c r="D2042" s="89"/>
      <c r="R2042" s="89"/>
      <c r="S2042" s="89"/>
      <c r="T2042" s="89"/>
    </row>
    <row r="2043" spans="2:20" s="86" customFormat="1" ht="10.199999999999999">
      <c r="B2043" s="87"/>
      <c r="C2043" s="87"/>
      <c r="D2043" s="89"/>
      <c r="R2043" s="89"/>
      <c r="S2043" s="89"/>
      <c r="T2043" s="89"/>
    </row>
    <row r="2044" spans="2:20" s="86" customFormat="1" ht="10.199999999999999">
      <c r="B2044" s="87"/>
      <c r="C2044" s="87"/>
      <c r="D2044" s="89"/>
      <c r="R2044" s="89"/>
      <c r="S2044" s="89"/>
      <c r="T2044" s="89"/>
    </row>
    <row r="2045" spans="2:20" s="86" customFormat="1" ht="10.199999999999999">
      <c r="B2045" s="87"/>
      <c r="C2045" s="87"/>
      <c r="D2045" s="89"/>
      <c r="R2045" s="89"/>
      <c r="S2045" s="89"/>
      <c r="T2045" s="89"/>
    </row>
    <row r="2046" spans="2:20" s="86" customFormat="1" ht="10.199999999999999">
      <c r="B2046" s="87"/>
      <c r="C2046" s="87"/>
      <c r="D2046" s="89"/>
      <c r="R2046" s="89"/>
      <c r="S2046" s="89"/>
      <c r="T2046" s="89"/>
    </row>
    <row r="2047" spans="2:20" s="86" customFormat="1" ht="10.199999999999999">
      <c r="B2047" s="87"/>
      <c r="C2047" s="87"/>
      <c r="D2047" s="89"/>
      <c r="R2047" s="89"/>
      <c r="S2047" s="89"/>
      <c r="T2047" s="89"/>
    </row>
    <row r="2048" spans="2:20" s="86" customFormat="1" ht="10.199999999999999">
      <c r="B2048" s="87"/>
      <c r="C2048" s="87"/>
      <c r="D2048" s="89"/>
      <c r="R2048" s="89"/>
      <c r="S2048" s="89"/>
      <c r="T2048" s="89"/>
    </row>
    <row r="2049" spans="2:20" s="86" customFormat="1" ht="10.199999999999999">
      <c r="B2049" s="87"/>
      <c r="C2049" s="87"/>
      <c r="D2049" s="89"/>
      <c r="R2049" s="89"/>
      <c r="S2049" s="89"/>
      <c r="T2049" s="89"/>
    </row>
    <row r="2050" spans="2:20" s="86" customFormat="1" ht="10.199999999999999">
      <c r="B2050" s="87"/>
      <c r="C2050" s="87"/>
      <c r="D2050" s="89"/>
      <c r="R2050" s="89"/>
      <c r="S2050" s="89"/>
      <c r="T2050" s="89"/>
    </row>
    <row r="2051" spans="2:20" s="86" customFormat="1" ht="10.199999999999999">
      <c r="B2051" s="87"/>
      <c r="C2051" s="87"/>
      <c r="D2051" s="89"/>
      <c r="R2051" s="89"/>
      <c r="S2051" s="89"/>
      <c r="T2051" s="89"/>
    </row>
    <row r="2052" spans="2:20" s="86" customFormat="1" ht="10.199999999999999">
      <c r="B2052" s="87"/>
      <c r="C2052" s="87"/>
      <c r="D2052" s="89"/>
      <c r="R2052" s="89"/>
      <c r="S2052" s="89"/>
      <c r="T2052" s="89"/>
    </row>
    <row r="2053" spans="2:20" s="86" customFormat="1" ht="10.199999999999999">
      <c r="B2053" s="87"/>
      <c r="C2053" s="87"/>
      <c r="D2053" s="89"/>
      <c r="R2053" s="89"/>
      <c r="S2053" s="89"/>
      <c r="T2053" s="89"/>
    </row>
    <row r="2054" spans="2:20" s="86" customFormat="1" ht="10.199999999999999">
      <c r="B2054" s="87"/>
      <c r="C2054" s="87"/>
      <c r="D2054" s="89"/>
      <c r="R2054" s="89"/>
      <c r="S2054" s="89"/>
      <c r="T2054" s="89"/>
    </row>
    <row r="2055" spans="2:20" s="86" customFormat="1" ht="10.199999999999999">
      <c r="B2055" s="87"/>
      <c r="C2055" s="87"/>
      <c r="D2055" s="89"/>
      <c r="R2055" s="89"/>
      <c r="S2055" s="89"/>
      <c r="T2055" s="89"/>
    </row>
    <row r="2056" spans="2:20" s="86" customFormat="1" ht="10.199999999999999">
      <c r="B2056" s="87"/>
      <c r="C2056" s="87"/>
      <c r="D2056" s="89"/>
      <c r="R2056" s="89"/>
      <c r="S2056" s="89"/>
      <c r="T2056" s="89"/>
    </row>
    <row r="2057" spans="2:20" s="86" customFormat="1" ht="10.199999999999999">
      <c r="B2057" s="87"/>
      <c r="C2057" s="87"/>
      <c r="D2057" s="89"/>
      <c r="R2057" s="89"/>
      <c r="S2057" s="89"/>
      <c r="T2057" s="89"/>
    </row>
    <row r="2058" spans="2:20" s="86" customFormat="1" ht="10.199999999999999">
      <c r="B2058" s="87"/>
      <c r="C2058" s="87"/>
      <c r="D2058" s="89"/>
      <c r="R2058" s="89"/>
      <c r="S2058" s="89"/>
      <c r="T2058" s="89"/>
    </row>
    <row r="2059" spans="2:20" s="86" customFormat="1" ht="10.199999999999999">
      <c r="B2059" s="87"/>
      <c r="C2059" s="87"/>
      <c r="D2059" s="89"/>
      <c r="R2059" s="89"/>
      <c r="S2059" s="89"/>
      <c r="T2059" s="89"/>
    </row>
    <row r="2060" spans="2:20" s="86" customFormat="1" ht="10.199999999999999">
      <c r="B2060" s="87"/>
      <c r="C2060" s="87"/>
      <c r="D2060" s="89"/>
      <c r="R2060" s="89"/>
      <c r="S2060" s="89"/>
      <c r="T2060" s="89"/>
    </row>
    <row r="2061" spans="2:20" s="86" customFormat="1" ht="10.199999999999999">
      <c r="B2061" s="87"/>
      <c r="C2061" s="87"/>
      <c r="D2061" s="89"/>
      <c r="R2061" s="89"/>
      <c r="S2061" s="89"/>
      <c r="T2061" s="89"/>
    </row>
    <row r="2062" spans="2:20" s="86" customFormat="1" ht="10.199999999999999">
      <c r="B2062" s="87"/>
      <c r="C2062" s="87"/>
      <c r="D2062" s="89"/>
      <c r="R2062" s="89"/>
      <c r="S2062" s="89"/>
      <c r="T2062" s="89"/>
    </row>
    <row r="2063" spans="2:20" s="86" customFormat="1" ht="10.199999999999999">
      <c r="B2063" s="87"/>
      <c r="C2063" s="87"/>
      <c r="D2063" s="89"/>
      <c r="R2063" s="89"/>
      <c r="S2063" s="89"/>
      <c r="T2063" s="89"/>
    </row>
    <row r="2064" spans="2:20" s="86" customFormat="1" ht="10.199999999999999">
      <c r="B2064" s="87"/>
      <c r="C2064" s="87"/>
      <c r="D2064" s="89"/>
      <c r="R2064" s="89"/>
      <c r="S2064" s="89"/>
      <c r="T2064" s="89"/>
    </row>
    <row r="2065" spans="2:20" s="86" customFormat="1" ht="10.199999999999999">
      <c r="B2065" s="87"/>
      <c r="C2065" s="87"/>
      <c r="D2065" s="89"/>
      <c r="R2065" s="89"/>
      <c r="S2065" s="89"/>
      <c r="T2065" s="89"/>
    </row>
    <row r="2066" spans="2:20" s="86" customFormat="1" ht="10.199999999999999">
      <c r="B2066" s="87"/>
      <c r="C2066" s="87"/>
      <c r="D2066" s="89"/>
      <c r="R2066" s="89"/>
      <c r="S2066" s="89"/>
      <c r="T2066" s="89"/>
    </row>
    <row r="2067" spans="2:20" s="86" customFormat="1" ht="10.199999999999999">
      <c r="B2067" s="87"/>
      <c r="C2067" s="87"/>
      <c r="D2067" s="89"/>
      <c r="R2067" s="89"/>
      <c r="S2067" s="89"/>
      <c r="T2067" s="89"/>
    </row>
    <row r="2068" spans="2:20" s="86" customFormat="1" ht="10.199999999999999">
      <c r="B2068" s="87"/>
      <c r="C2068" s="87"/>
      <c r="D2068" s="89"/>
      <c r="R2068" s="89"/>
      <c r="S2068" s="89"/>
      <c r="T2068" s="89"/>
    </row>
    <row r="2069" spans="2:20" s="86" customFormat="1" ht="10.199999999999999">
      <c r="B2069" s="87"/>
      <c r="C2069" s="87"/>
      <c r="D2069" s="89"/>
      <c r="R2069" s="89"/>
      <c r="S2069" s="89"/>
      <c r="T2069" s="89"/>
    </row>
    <row r="2070" spans="2:20" s="86" customFormat="1" ht="10.199999999999999">
      <c r="B2070" s="87"/>
      <c r="C2070" s="87"/>
      <c r="D2070" s="89"/>
      <c r="R2070" s="89"/>
      <c r="S2070" s="89"/>
      <c r="T2070" s="89"/>
    </row>
    <row r="2071" spans="2:20" s="86" customFormat="1" ht="10.199999999999999">
      <c r="B2071" s="87"/>
      <c r="C2071" s="87"/>
      <c r="D2071" s="89"/>
      <c r="R2071" s="89"/>
      <c r="S2071" s="89"/>
      <c r="T2071" s="89"/>
    </row>
    <row r="2072" spans="2:20" s="86" customFormat="1" ht="10.199999999999999">
      <c r="B2072" s="87"/>
      <c r="C2072" s="87"/>
      <c r="D2072" s="89"/>
      <c r="R2072" s="89"/>
      <c r="S2072" s="89"/>
      <c r="T2072" s="89"/>
    </row>
    <row r="2073" spans="2:20" s="86" customFormat="1" ht="10.199999999999999">
      <c r="B2073" s="87"/>
      <c r="C2073" s="87"/>
      <c r="D2073" s="89"/>
      <c r="R2073" s="89"/>
      <c r="S2073" s="89"/>
      <c r="T2073" s="89"/>
    </row>
    <row r="2074" spans="2:20" s="86" customFormat="1" ht="10.199999999999999">
      <c r="B2074" s="87"/>
      <c r="C2074" s="87"/>
      <c r="D2074" s="89"/>
      <c r="R2074" s="89"/>
      <c r="S2074" s="89"/>
      <c r="T2074" s="89"/>
    </row>
    <row r="2075" spans="2:20" s="86" customFormat="1" ht="10.199999999999999">
      <c r="B2075" s="87"/>
      <c r="C2075" s="87"/>
      <c r="D2075" s="89"/>
      <c r="R2075" s="89"/>
      <c r="S2075" s="89"/>
      <c r="T2075" s="89"/>
    </row>
    <row r="2076" spans="2:20" s="86" customFormat="1" ht="10.199999999999999">
      <c r="B2076" s="87"/>
      <c r="C2076" s="87"/>
      <c r="D2076" s="89"/>
      <c r="R2076" s="89"/>
      <c r="S2076" s="89"/>
      <c r="T2076" s="89"/>
    </row>
    <row r="2077" spans="2:20" s="86" customFormat="1" ht="10.199999999999999">
      <c r="B2077" s="87"/>
      <c r="C2077" s="87"/>
      <c r="D2077" s="89"/>
      <c r="R2077" s="89"/>
      <c r="S2077" s="89"/>
      <c r="T2077" s="89"/>
    </row>
    <row r="2078" spans="2:20" s="86" customFormat="1" ht="10.199999999999999">
      <c r="B2078" s="87"/>
      <c r="C2078" s="87"/>
      <c r="D2078" s="89"/>
      <c r="R2078" s="89"/>
      <c r="S2078" s="89"/>
      <c r="T2078" s="89"/>
    </row>
    <row r="2079" spans="2:20" s="86" customFormat="1" ht="10.199999999999999">
      <c r="B2079" s="87"/>
      <c r="C2079" s="87"/>
      <c r="D2079" s="89"/>
      <c r="R2079" s="89"/>
      <c r="S2079" s="89"/>
      <c r="T2079" s="89"/>
    </row>
    <row r="2080" spans="2:20" s="86" customFormat="1" ht="10.199999999999999">
      <c r="B2080" s="87"/>
      <c r="C2080" s="87"/>
      <c r="D2080" s="89"/>
      <c r="R2080" s="89"/>
      <c r="S2080" s="89"/>
      <c r="T2080" s="89"/>
    </row>
    <row r="2081" spans="2:20" s="86" customFormat="1" ht="10.199999999999999">
      <c r="B2081" s="87"/>
      <c r="C2081" s="87"/>
      <c r="D2081" s="89"/>
      <c r="R2081" s="89"/>
      <c r="S2081" s="89"/>
      <c r="T2081" s="89"/>
    </row>
    <row r="2082" spans="2:20" s="86" customFormat="1" ht="10.199999999999999">
      <c r="B2082" s="87"/>
      <c r="C2082" s="87"/>
      <c r="D2082" s="89"/>
      <c r="R2082" s="89"/>
      <c r="S2082" s="89"/>
      <c r="T2082" s="89"/>
    </row>
    <row r="2083" spans="2:20" s="86" customFormat="1" ht="10.199999999999999">
      <c r="B2083" s="87"/>
      <c r="C2083" s="87"/>
      <c r="D2083" s="89"/>
      <c r="R2083" s="89"/>
      <c r="S2083" s="89"/>
      <c r="T2083" s="89"/>
    </row>
    <row r="2084" spans="2:20" s="86" customFormat="1" ht="10.199999999999999">
      <c r="B2084" s="87"/>
      <c r="C2084" s="87"/>
      <c r="D2084" s="89"/>
      <c r="R2084" s="89"/>
      <c r="S2084" s="89"/>
      <c r="T2084" s="89"/>
    </row>
    <row r="2085" spans="2:20" s="86" customFormat="1" ht="10.199999999999999">
      <c r="B2085" s="87"/>
      <c r="C2085" s="87"/>
      <c r="D2085" s="89"/>
      <c r="R2085" s="89"/>
      <c r="S2085" s="89"/>
      <c r="T2085" s="89"/>
    </row>
    <row r="2086" spans="2:20" s="86" customFormat="1" ht="10.199999999999999">
      <c r="B2086" s="87"/>
      <c r="C2086" s="87"/>
      <c r="D2086" s="89"/>
      <c r="R2086" s="89"/>
      <c r="S2086" s="89"/>
      <c r="T2086" s="89"/>
    </row>
    <row r="2087" spans="2:20" s="86" customFormat="1" ht="10.199999999999999">
      <c r="B2087" s="87"/>
      <c r="C2087" s="87"/>
      <c r="D2087" s="89"/>
      <c r="R2087" s="89"/>
      <c r="S2087" s="89"/>
      <c r="T2087" s="89"/>
    </row>
    <row r="2088" spans="2:20" s="86" customFormat="1" ht="10.199999999999999">
      <c r="B2088" s="87"/>
      <c r="C2088" s="87"/>
      <c r="D2088" s="89"/>
      <c r="R2088" s="89"/>
      <c r="S2088" s="89"/>
      <c r="T2088" s="89"/>
    </row>
    <row r="2089" spans="2:20" s="86" customFormat="1" ht="10.199999999999999">
      <c r="B2089" s="87"/>
      <c r="C2089" s="87"/>
      <c r="D2089" s="89"/>
      <c r="R2089" s="89"/>
      <c r="S2089" s="89"/>
      <c r="T2089" s="89"/>
    </row>
    <row r="2090" spans="2:20" s="86" customFormat="1" ht="10.199999999999999">
      <c r="B2090" s="87"/>
      <c r="C2090" s="87"/>
      <c r="D2090" s="89"/>
      <c r="R2090" s="89"/>
      <c r="S2090" s="89"/>
      <c r="T2090" s="89"/>
    </row>
    <row r="2091" spans="2:20" s="86" customFormat="1" ht="10.199999999999999">
      <c r="B2091" s="87"/>
      <c r="C2091" s="87"/>
      <c r="D2091" s="89"/>
      <c r="R2091" s="89"/>
      <c r="S2091" s="89"/>
      <c r="T2091" s="89"/>
    </row>
    <row r="2092" spans="2:20" s="86" customFormat="1" ht="10.199999999999999">
      <c r="B2092" s="87"/>
      <c r="C2092" s="87"/>
      <c r="D2092" s="89"/>
      <c r="R2092" s="89"/>
      <c r="S2092" s="89"/>
      <c r="T2092" s="89"/>
    </row>
    <row r="2093" spans="2:20" s="86" customFormat="1" ht="10.199999999999999">
      <c r="B2093" s="87"/>
      <c r="C2093" s="87"/>
      <c r="D2093" s="89"/>
      <c r="R2093" s="89"/>
      <c r="S2093" s="89"/>
      <c r="T2093" s="89"/>
    </row>
    <row r="2094" spans="2:20" s="86" customFormat="1" ht="10.199999999999999">
      <c r="B2094" s="87"/>
      <c r="C2094" s="87"/>
      <c r="D2094" s="89"/>
      <c r="R2094" s="89"/>
      <c r="S2094" s="89"/>
      <c r="T2094" s="89"/>
    </row>
    <row r="2095" spans="2:20" s="86" customFormat="1" ht="10.199999999999999">
      <c r="B2095" s="87"/>
      <c r="C2095" s="87"/>
      <c r="D2095" s="89"/>
      <c r="R2095" s="89"/>
      <c r="S2095" s="89"/>
      <c r="T2095" s="89"/>
    </row>
    <row r="2096" spans="2:20" s="86" customFormat="1" ht="10.199999999999999">
      <c r="B2096" s="87"/>
      <c r="C2096" s="87"/>
      <c r="D2096" s="89"/>
      <c r="R2096" s="89"/>
      <c r="S2096" s="89"/>
      <c r="T2096" s="89"/>
    </row>
    <row r="2097" spans="2:20" s="86" customFormat="1" ht="10.199999999999999">
      <c r="B2097" s="87"/>
      <c r="C2097" s="87"/>
      <c r="D2097" s="89"/>
      <c r="R2097" s="89"/>
      <c r="S2097" s="89"/>
      <c r="T2097" s="89"/>
    </row>
    <row r="2098" spans="2:20" s="86" customFormat="1" ht="10.199999999999999">
      <c r="B2098" s="87"/>
      <c r="C2098" s="87"/>
      <c r="D2098" s="89"/>
      <c r="R2098" s="89"/>
      <c r="S2098" s="89"/>
      <c r="T2098" s="89"/>
    </row>
    <row r="2099" spans="2:20" s="86" customFormat="1" ht="10.199999999999999">
      <c r="B2099" s="87"/>
      <c r="C2099" s="87"/>
      <c r="D2099" s="89"/>
      <c r="R2099" s="89"/>
      <c r="S2099" s="89"/>
      <c r="T2099" s="89"/>
    </row>
    <row r="2100" spans="2:20" s="86" customFormat="1" ht="10.199999999999999">
      <c r="B2100" s="87"/>
      <c r="C2100" s="87"/>
      <c r="D2100" s="89"/>
      <c r="R2100" s="89"/>
      <c r="S2100" s="89"/>
      <c r="T2100" s="89"/>
    </row>
    <row r="2101" spans="2:20" s="86" customFormat="1" ht="10.199999999999999">
      <c r="B2101" s="87"/>
      <c r="C2101" s="87"/>
      <c r="D2101" s="89"/>
      <c r="R2101" s="89"/>
      <c r="S2101" s="89"/>
      <c r="T2101" s="89"/>
    </row>
    <row r="2102" spans="2:20" s="86" customFormat="1" ht="10.199999999999999">
      <c r="B2102" s="87"/>
      <c r="C2102" s="87"/>
      <c r="D2102" s="89"/>
      <c r="R2102" s="89"/>
      <c r="S2102" s="89"/>
      <c r="T2102" s="89"/>
    </row>
    <row r="2103" spans="2:20" s="86" customFormat="1" ht="10.199999999999999">
      <c r="B2103" s="87"/>
      <c r="C2103" s="87"/>
      <c r="D2103" s="89"/>
      <c r="R2103" s="89"/>
      <c r="S2103" s="89"/>
      <c r="T2103" s="89"/>
    </row>
    <row r="2104" spans="2:20" s="86" customFormat="1" ht="10.199999999999999">
      <c r="B2104" s="87"/>
      <c r="C2104" s="87"/>
      <c r="D2104" s="89"/>
      <c r="R2104" s="89"/>
      <c r="S2104" s="89"/>
      <c r="T2104" s="89"/>
    </row>
    <row r="2105" spans="2:20" s="86" customFormat="1" ht="10.199999999999999">
      <c r="B2105" s="87"/>
      <c r="C2105" s="87"/>
      <c r="D2105" s="89"/>
      <c r="R2105" s="89"/>
      <c r="S2105" s="89"/>
      <c r="T2105" s="89"/>
    </row>
    <row r="2106" spans="2:20" s="86" customFormat="1" ht="10.199999999999999">
      <c r="B2106" s="87"/>
      <c r="C2106" s="87"/>
      <c r="D2106" s="89"/>
      <c r="R2106" s="89"/>
      <c r="S2106" s="89"/>
      <c r="T2106" s="89"/>
    </row>
    <row r="2107" spans="2:20" s="86" customFormat="1" ht="10.199999999999999">
      <c r="B2107" s="87"/>
      <c r="C2107" s="87"/>
      <c r="D2107" s="89"/>
      <c r="R2107" s="89"/>
      <c r="S2107" s="89"/>
      <c r="T2107" s="89"/>
    </row>
    <row r="2108" spans="2:20" s="86" customFormat="1" ht="10.199999999999999">
      <c r="B2108" s="87"/>
      <c r="C2108" s="87"/>
      <c r="D2108" s="89"/>
      <c r="R2108" s="89"/>
      <c r="S2108" s="89"/>
      <c r="T2108" s="89"/>
    </row>
    <row r="2109" spans="2:20" s="86" customFormat="1" ht="10.199999999999999">
      <c r="B2109" s="87"/>
      <c r="C2109" s="87"/>
      <c r="D2109" s="89"/>
      <c r="R2109" s="89"/>
      <c r="S2109" s="89"/>
      <c r="T2109" s="89"/>
    </row>
    <row r="2110" spans="2:20" s="86" customFormat="1" ht="10.199999999999999">
      <c r="B2110" s="87"/>
      <c r="C2110" s="87"/>
      <c r="D2110" s="89"/>
      <c r="R2110" s="89"/>
      <c r="S2110" s="89"/>
      <c r="T2110" s="89"/>
    </row>
    <row r="2111" spans="2:20" s="86" customFormat="1" ht="10.199999999999999">
      <c r="B2111" s="87"/>
      <c r="C2111" s="87"/>
      <c r="D2111" s="89"/>
      <c r="R2111" s="89"/>
      <c r="S2111" s="89"/>
      <c r="T2111" s="89"/>
    </row>
    <row r="2112" spans="2:20" s="86" customFormat="1" ht="10.199999999999999">
      <c r="B2112" s="87"/>
      <c r="C2112" s="87"/>
      <c r="D2112" s="89"/>
      <c r="R2112" s="89"/>
      <c r="S2112" s="89"/>
      <c r="T2112" s="89"/>
    </row>
    <row r="2113" spans="2:20" s="86" customFormat="1" ht="10.199999999999999">
      <c r="B2113" s="87"/>
      <c r="C2113" s="87"/>
      <c r="D2113" s="89"/>
      <c r="R2113" s="89"/>
      <c r="S2113" s="89"/>
      <c r="T2113" s="89"/>
    </row>
    <row r="2114" spans="2:20" s="86" customFormat="1" ht="10.199999999999999">
      <c r="B2114" s="87"/>
      <c r="C2114" s="87"/>
      <c r="D2114" s="89"/>
      <c r="R2114" s="89"/>
      <c r="S2114" s="89"/>
      <c r="T2114" s="89"/>
    </row>
    <row r="2115" spans="2:20" s="86" customFormat="1" ht="10.199999999999999">
      <c r="B2115" s="87"/>
      <c r="C2115" s="87"/>
      <c r="D2115" s="89"/>
      <c r="R2115" s="89"/>
      <c r="S2115" s="89"/>
      <c r="T2115" s="89"/>
    </row>
    <row r="2116" spans="2:20" s="86" customFormat="1" ht="10.199999999999999">
      <c r="B2116" s="87"/>
      <c r="C2116" s="87"/>
      <c r="D2116" s="89"/>
      <c r="R2116" s="89"/>
      <c r="S2116" s="89"/>
      <c r="T2116" s="89"/>
    </row>
    <row r="2117" spans="2:20" s="86" customFormat="1" ht="10.199999999999999">
      <c r="B2117" s="87"/>
      <c r="C2117" s="87"/>
      <c r="D2117" s="89"/>
      <c r="R2117" s="89"/>
      <c r="S2117" s="89"/>
      <c r="T2117" s="89"/>
    </row>
    <row r="2118" spans="2:20" s="86" customFormat="1" ht="10.199999999999999">
      <c r="B2118" s="87"/>
      <c r="C2118" s="87"/>
      <c r="D2118" s="89"/>
      <c r="R2118" s="89"/>
      <c r="S2118" s="89"/>
      <c r="T2118" s="89"/>
    </row>
    <row r="2119" spans="2:20" s="86" customFormat="1" ht="10.199999999999999">
      <c r="B2119" s="87"/>
      <c r="C2119" s="87"/>
      <c r="D2119" s="89"/>
      <c r="R2119" s="89"/>
      <c r="S2119" s="89"/>
      <c r="T2119" s="89"/>
    </row>
    <row r="2120" spans="2:20" s="86" customFormat="1" ht="10.199999999999999">
      <c r="B2120" s="87"/>
      <c r="C2120" s="87"/>
      <c r="D2120" s="89"/>
      <c r="R2120" s="89"/>
      <c r="S2120" s="89"/>
      <c r="T2120" s="89"/>
    </row>
    <row r="2121" spans="2:20" s="86" customFormat="1" ht="10.199999999999999">
      <c r="B2121" s="87"/>
      <c r="C2121" s="87"/>
      <c r="D2121" s="89"/>
      <c r="R2121" s="89"/>
      <c r="S2121" s="89"/>
      <c r="T2121" s="89"/>
    </row>
    <row r="2122" spans="2:20" s="86" customFormat="1" ht="10.199999999999999">
      <c r="B2122" s="87"/>
      <c r="C2122" s="87"/>
      <c r="D2122" s="89"/>
      <c r="R2122" s="89"/>
      <c r="S2122" s="89"/>
      <c r="T2122" s="89"/>
    </row>
    <row r="2123" spans="2:20" s="86" customFormat="1" ht="10.199999999999999">
      <c r="B2123" s="87"/>
      <c r="C2123" s="87"/>
      <c r="D2123" s="89"/>
      <c r="R2123" s="89"/>
      <c r="S2123" s="89"/>
      <c r="T2123" s="89"/>
    </row>
    <row r="2124" spans="2:20" s="86" customFormat="1" ht="10.199999999999999">
      <c r="B2124" s="87"/>
      <c r="C2124" s="87"/>
      <c r="D2124" s="89"/>
      <c r="R2124" s="89"/>
      <c r="S2124" s="89"/>
      <c r="T2124" s="89"/>
    </row>
    <row r="2125" spans="2:20" s="86" customFormat="1" ht="10.199999999999999">
      <c r="B2125" s="87"/>
      <c r="C2125" s="87"/>
      <c r="D2125" s="89"/>
      <c r="R2125" s="89"/>
      <c r="S2125" s="89"/>
      <c r="T2125" s="89"/>
    </row>
    <row r="2126" spans="2:20" s="86" customFormat="1" ht="10.199999999999999">
      <c r="B2126" s="87"/>
      <c r="C2126" s="87"/>
      <c r="D2126" s="89"/>
      <c r="R2126" s="89"/>
      <c r="S2126" s="89"/>
      <c r="T2126" s="89"/>
    </row>
    <row r="2127" spans="2:20" s="86" customFormat="1" ht="10.199999999999999">
      <c r="B2127" s="87"/>
      <c r="C2127" s="87"/>
      <c r="D2127" s="89"/>
      <c r="R2127" s="89"/>
      <c r="S2127" s="89"/>
      <c r="T2127" s="89"/>
    </row>
    <row r="2128" spans="2:20" s="86" customFormat="1" ht="10.199999999999999">
      <c r="B2128" s="87"/>
      <c r="C2128" s="87"/>
      <c r="D2128" s="89"/>
      <c r="R2128" s="89"/>
      <c r="S2128" s="89"/>
      <c r="T2128" s="89"/>
    </row>
    <row r="2129" spans="2:20" s="86" customFormat="1" ht="10.199999999999999">
      <c r="B2129" s="87"/>
      <c r="C2129" s="87"/>
      <c r="D2129" s="89"/>
      <c r="R2129" s="89"/>
      <c r="S2129" s="89"/>
      <c r="T2129" s="89"/>
    </row>
    <row r="2130" spans="2:20" s="86" customFormat="1" ht="10.199999999999999">
      <c r="B2130" s="87"/>
      <c r="C2130" s="87"/>
      <c r="D2130" s="89"/>
      <c r="R2130" s="89"/>
      <c r="S2130" s="89"/>
      <c r="T2130" s="89"/>
    </row>
    <row r="2131" spans="2:20" s="86" customFormat="1" ht="10.199999999999999">
      <c r="B2131" s="87"/>
      <c r="C2131" s="87"/>
      <c r="D2131" s="89"/>
      <c r="R2131" s="89"/>
      <c r="S2131" s="89"/>
      <c r="T2131" s="89"/>
    </row>
    <row r="2132" spans="2:20" s="86" customFormat="1" ht="10.199999999999999">
      <c r="B2132" s="87"/>
      <c r="C2132" s="87"/>
      <c r="D2132" s="89"/>
      <c r="R2132" s="89"/>
      <c r="S2132" s="89"/>
      <c r="T2132" s="89"/>
    </row>
    <row r="2133" spans="2:20" s="86" customFormat="1" ht="10.199999999999999">
      <c r="B2133" s="87"/>
      <c r="C2133" s="87"/>
      <c r="D2133" s="89"/>
      <c r="R2133" s="89"/>
      <c r="S2133" s="89"/>
      <c r="T2133" s="89"/>
    </row>
    <row r="2134" spans="2:20" s="86" customFormat="1" ht="10.199999999999999">
      <c r="B2134" s="87"/>
      <c r="C2134" s="87"/>
      <c r="D2134" s="89"/>
      <c r="R2134" s="89"/>
      <c r="S2134" s="89"/>
      <c r="T2134" s="89"/>
    </row>
    <row r="2135" spans="2:20" s="86" customFormat="1" ht="10.199999999999999">
      <c r="B2135" s="87"/>
      <c r="C2135" s="87"/>
      <c r="D2135" s="89"/>
      <c r="R2135" s="89"/>
      <c r="S2135" s="89"/>
      <c r="T2135" s="89"/>
    </row>
    <row r="2136" spans="2:20" s="86" customFormat="1" ht="10.199999999999999">
      <c r="B2136" s="87"/>
      <c r="C2136" s="87"/>
      <c r="D2136" s="89"/>
      <c r="R2136" s="89"/>
      <c r="S2136" s="89"/>
      <c r="T2136" s="89"/>
    </row>
    <row r="2137" spans="2:20" s="86" customFormat="1" ht="10.199999999999999">
      <c r="B2137" s="87"/>
      <c r="C2137" s="87"/>
      <c r="D2137" s="89"/>
      <c r="R2137" s="89"/>
      <c r="S2137" s="89"/>
      <c r="T2137" s="89"/>
    </row>
    <row r="2138" spans="2:20" s="86" customFormat="1" ht="10.199999999999999">
      <c r="B2138" s="87"/>
      <c r="C2138" s="87"/>
      <c r="D2138" s="89"/>
      <c r="R2138" s="89"/>
      <c r="S2138" s="89"/>
      <c r="T2138" s="89"/>
    </row>
    <row r="2139" spans="2:20" s="86" customFormat="1" ht="10.199999999999999">
      <c r="B2139" s="87"/>
      <c r="C2139" s="87"/>
      <c r="D2139" s="89"/>
      <c r="R2139" s="89"/>
      <c r="S2139" s="89"/>
      <c r="T2139" s="89"/>
    </row>
    <row r="2140" spans="2:20" s="86" customFormat="1" ht="10.199999999999999">
      <c r="B2140" s="87"/>
      <c r="C2140" s="87"/>
      <c r="D2140" s="89"/>
      <c r="R2140" s="89"/>
      <c r="S2140" s="89"/>
      <c r="T2140" s="89"/>
    </row>
    <row r="2141" spans="2:20" s="86" customFormat="1" ht="10.199999999999999">
      <c r="B2141" s="87"/>
      <c r="C2141" s="87"/>
      <c r="D2141" s="89"/>
      <c r="R2141" s="89"/>
      <c r="S2141" s="89"/>
      <c r="T2141" s="89"/>
    </row>
    <row r="2142" spans="2:20" s="86" customFormat="1" ht="10.199999999999999">
      <c r="B2142" s="87"/>
      <c r="C2142" s="87"/>
      <c r="D2142" s="89"/>
      <c r="R2142" s="89"/>
      <c r="S2142" s="89"/>
      <c r="T2142" s="89"/>
    </row>
    <row r="2143" spans="2:20" s="86" customFormat="1" ht="10.199999999999999">
      <c r="B2143" s="87"/>
      <c r="C2143" s="87"/>
      <c r="D2143" s="89"/>
      <c r="R2143" s="89"/>
      <c r="S2143" s="89"/>
      <c r="T2143" s="89"/>
    </row>
    <row r="2144" spans="2:20" s="86" customFormat="1" ht="10.199999999999999">
      <c r="B2144" s="87"/>
      <c r="C2144" s="87"/>
      <c r="D2144" s="89"/>
      <c r="R2144" s="89"/>
      <c r="S2144" s="89"/>
      <c r="T2144" s="89"/>
    </row>
    <row r="2145" spans="2:20" s="86" customFormat="1" ht="10.199999999999999">
      <c r="B2145" s="87"/>
      <c r="C2145" s="87"/>
      <c r="D2145" s="89"/>
      <c r="R2145" s="89"/>
      <c r="S2145" s="89"/>
      <c r="T2145" s="89"/>
    </row>
    <row r="2146" spans="2:20" s="86" customFormat="1" ht="10.199999999999999">
      <c r="B2146" s="87"/>
      <c r="C2146" s="87"/>
      <c r="D2146" s="89"/>
      <c r="R2146" s="89"/>
      <c r="S2146" s="89"/>
      <c r="T2146" s="89"/>
    </row>
    <row r="2147" spans="2:20" s="86" customFormat="1" ht="10.199999999999999">
      <c r="B2147" s="87"/>
      <c r="C2147" s="87"/>
      <c r="D2147" s="89"/>
      <c r="R2147" s="89"/>
      <c r="S2147" s="89"/>
      <c r="T2147" s="89"/>
    </row>
    <row r="2148" spans="2:20" s="86" customFormat="1" ht="10.199999999999999">
      <c r="B2148" s="87"/>
      <c r="C2148" s="87"/>
      <c r="D2148" s="89"/>
      <c r="R2148" s="89"/>
      <c r="S2148" s="89"/>
      <c r="T2148" s="89"/>
    </row>
    <row r="2149" spans="2:20" s="86" customFormat="1" ht="10.199999999999999">
      <c r="B2149" s="87"/>
      <c r="C2149" s="87"/>
      <c r="D2149" s="89"/>
      <c r="R2149" s="89"/>
      <c r="S2149" s="89"/>
      <c r="T2149" s="89"/>
    </row>
    <row r="2150" spans="2:20" s="86" customFormat="1" ht="10.199999999999999">
      <c r="B2150" s="87"/>
      <c r="C2150" s="87"/>
      <c r="D2150" s="89"/>
      <c r="R2150" s="89"/>
      <c r="S2150" s="89"/>
      <c r="T2150" s="89"/>
    </row>
    <row r="2151" spans="2:20" s="86" customFormat="1" ht="10.199999999999999">
      <c r="B2151" s="87"/>
      <c r="C2151" s="87"/>
      <c r="D2151" s="89"/>
      <c r="R2151" s="89"/>
      <c r="S2151" s="89"/>
      <c r="T2151" s="89"/>
    </row>
    <row r="2152" spans="2:20" s="86" customFormat="1" ht="10.199999999999999">
      <c r="B2152" s="87"/>
      <c r="C2152" s="87"/>
      <c r="D2152" s="89"/>
      <c r="R2152" s="89"/>
      <c r="S2152" s="89"/>
      <c r="T2152" s="89"/>
    </row>
    <row r="2153" spans="2:20" s="86" customFormat="1" ht="10.199999999999999">
      <c r="B2153" s="87"/>
      <c r="C2153" s="87"/>
      <c r="D2153" s="89"/>
      <c r="R2153" s="89"/>
      <c r="S2153" s="89"/>
      <c r="T2153" s="89"/>
    </row>
    <row r="2154" spans="2:20" s="86" customFormat="1" ht="10.199999999999999">
      <c r="B2154" s="87"/>
      <c r="C2154" s="87"/>
      <c r="D2154" s="89"/>
      <c r="R2154" s="89"/>
      <c r="S2154" s="89"/>
      <c r="T2154" s="89"/>
    </row>
    <row r="2155" spans="2:20" s="86" customFormat="1" ht="10.199999999999999">
      <c r="B2155" s="87"/>
      <c r="C2155" s="87"/>
      <c r="D2155" s="89"/>
      <c r="R2155" s="89"/>
      <c r="S2155" s="89"/>
      <c r="T2155" s="89"/>
    </row>
    <row r="2156" spans="2:20" s="86" customFormat="1" ht="10.199999999999999">
      <c r="B2156" s="87"/>
      <c r="C2156" s="87"/>
      <c r="D2156" s="89"/>
      <c r="R2156" s="89"/>
      <c r="S2156" s="89"/>
      <c r="T2156" s="89"/>
    </row>
    <row r="2157" spans="2:20" s="86" customFormat="1" ht="10.199999999999999">
      <c r="B2157" s="87"/>
      <c r="C2157" s="87"/>
      <c r="D2157" s="89"/>
      <c r="R2157" s="89"/>
      <c r="S2157" s="89"/>
      <c r="T2157" s="89"/>
    </row>
    <row r="2158" spans="2:20" s="86" customFormat="1" ht="10.199999999999999">
      <c r="B2158" s="87"/>
      <c r="C2158" s="87"/>
      <c r="D2158" s="89"/>
      <c r="R2158" s="89"/>
      <c r="S2158" s="89"/>
      <c r="T2158" s="89"/>
    </row>
    <row r="2159" spans="2:20" s="86" customFormat="1" ht="10.199999999999999">
      <c r="B2159" s="87"/>
      <c r="C2159" s="87"/>
      <c r="D2159" s="89"/>
      <c r="R2159" s="89"/>
      <c r="S2159" s="89"/>
      <c r="T2159" s="89"/>
    </row>
    <row r="2160" spans="2:20" s="86" customFormat="1" ht="10.199999999999999">
      <c r="B2160" s="87"/>
      <c r="C2160" s="87"/>
      <c r="D2160" s="89"/>
      <c r="R2160" s="89"/>
      <c r="S2160" s="89"/>
      <c r="T2160" s="89"/>
    </row>
    <row r="2161" spans="2:20" s="86" customFormat="1" ht="10.199999999999999">
      <c r="B2161" s="87"/>
      <c r="C2161" s="87"/>
      <c r="D2161" s="89"/>
      <c r="R2161" s="89"/>
      <c r="S2161" s="89"/>
      <c r="T2161" s="89"/>
    </row>
    <row r="2162" spans="2:20" s="86" customFormat="1" ht="10.199999999999999">
      <c r="B2162" s="87"/>
      <c r="C2162" s="87"/>
      <c r="D2162" s="89"/>
      <c r="R2162" s="89"/>
      <c r="S2162" s="89"/>
      <c r="T2162" s="89"/>
    </row>
    <row r="2163" spans="2:20" s="86" customFormat="1" ht="10.199999999999999">
      <c r="B2163" s="87"/>
      <c r="C2163" s="87"/>
      <c r="D2163" s="89"/>
      <c r="R2163" s="89"/>
      <c r="S2163" s="89"/>
      <c r="T2163" s="89"/>
    </row>
    <row r="2164" spans="2:20" s="86" customFormat="1" ht="10.199999999999999">
      <c r="B2164" s="87"/>
      <c r="C2164" s="87"/>
      <c r="D2164" s="89"/>
      <c r="R2164" s="89"/>
      <c r="S2164" s="89"/>
      <c r="T2164" s="89"/>
    </row>
    <row r="2165" spans="2:20" s="86" customFormat="1" ht="10.199999999999999">
      <c r="B2165" s="87"/>
      <c r="C2165" s="87"/>
      <c r="D2165" s="89"/>
      <c r="R2165" s="89"/>
      <c r="S2165" s="89"/>
      <c r="T2165" s="89"/>
    </row>
    <row r="2166" spans="2:20" s="86" customFormat="1" ht="10.199999999999999">
      <c r="B2166" s="87"/>
      <c r="C2166" s="87"/>
      <c r="D2166" s="89"/>
      <c r="R2166" s="89"/>
      <c r="S2166" s="89"/>
      <c r="T2166" s="89"/>
    </row>
    <row r="2167" spans="2:20" s="86" customFormat="1" ht="10.199999999999999">
      <c r="B2167" s="87"/>
      <c r="C2167" s="87"/>
      <c r="D2167" s="89"/>
      <c r="R2167" s="89"/>
      <c r="S2167" s="89"/>
      <c r="T2167" s="89"/>
    </row>
    <row r="2168" spans="2:20" s="86" customFormat="1" ht="10.199999999999999">
      <c r="B2168" s="87"/>
      <c r="C2168" s="87"/>
      <c r="D2168" s="89"/>
      <c r="R2168" s="89"/>
      <c r="S2168" s="89"/>
      <c r="T2168" s="89"/>
    </row>
    <row r="2169" spans="2:20" s="86" customFormat="1" ht="10.199999999999999">
      <c r="B2169" s="87"/>
      <c r="C2169" s="87"/>
      <c r="D2169" s="89"/>
      <c r="R2169" s="89"/>
      <c r="S2169" s="89"/>
      <c r="T2169" s="89"/>
    </row>
    <row r="2170" spans="2:20" s="86" customFormat="1" ht="10.199999999999999">
      <c r="B2170" s="87"/>
      <c r="C2170" s="87"/>
      <c r="D2170" s="89"/>
      <c r="R2170" s="89"/>
      <c r="S2170" s="89"/>
      <c r="T2170" s="89"/>
    </row>
    <row r="2171" spans="2:20" s="86" customFormat="1" ht="10.199999999999999">
      <c r="B2171" s="87"/>
      <c r="C2171" s="87"/>
      <c r="D2171" s="89"/>
      <c r="R2171" s="89"/>
      <c r="S2171" s="89"/>
      <c r="T2171" s="89"/>
    </row>
    <row r="2172" spans="2:20" s="86" customFormat="1" ht="10.199999999999999">
      <c r="B2172" s="87"/>
      <c r="C2172" s="87"/>
      <c r="D2172" s="89"/>
      <c r="R2172" s="89"/>
      <c r="S2172" s="89"/>
      <c r="T2172" s="89"/>
    </row>
    <row r="2173" spans="2:20" s="86" customFormat="1" ht="10.199999999999999">
      <c r="B2173" s="87"/>
      <c r="C2173" s="87"/>
      <c r="D2173" s="89"/>
      <c r="R2173" s="89"/>
      <c r="S2173" s="89"/>
      <c r="T2173" s="89"/>
    </row>
    <row r="2174" spans="2:20" s="86" customFormat="1" ht="10.199999999999999">
      <c r="B2174" s="87"/>
      <c r="C2174" s="87"/>
      <c r="D2174" s="89"/>
      <c r="R2174" s="89"/>
      <c r="S2174" s="89"/>
      <c r="T2174" s="89"/>
    </row>
    <row r="2175" spans="2:20" s="86" customFormat="1" ht="10.199999999999999">
      <c r="B2175" s="87"/>
      <c r="C2175" s="87"/>
      <c r="D2175" s="89"/>
      <c r="R2175" s="89"/>
      <c r="S2175" s="89"/>
      <c r="T2175" s="89"/>
    </row>
    <row r="2176" spans="2:20" s="86" customFormat="1" ht="10.199999999999999">
      <c r="B2176" s="87"/>
      <c r="C2176" s="87"/>
      <c r="D2176" s="89"/>
      <c r="R2176" s="89"/>
      <c r="S2176" s="89"/>
      <c r="T2176" s="89"/>
    </row>
    <row r="2177" spans="2:20" s="86" customFormat="1" ht="10.199999999999999">
      <c r="B2177" s="87"/>
      <c r="C2177" s="87"/>
      <c r="D2177" s="89"/>
      <c r="R2177" s="89"/>
      <c r="S2177" s="89"/>
      <c r="T2177" s="89"/>
    </row>
    <row r="2178" spans="2:20" s="86" customFormat="1" ht="10.199999999999999">
      <c r="B2178" s="87"/>
      <c r="C2178" s="87"/>
      <c r="D2178" s="89"/>
      <c r="R2178" s="89"/>
      <c r="S2178" s="89"/>
      <c r="T2178" s="89"/>
    </row>
    <row r="2179" spans="2:20" s="86" customFormat="1" ht="10.199999999999999">
      <c r="B2179" s="87"/>
      <c r="C2179" s="87"/>
      <c r="D2179" s="89"/>
      <c r="R2179" s="89"/>
      <c r="S2179" s="89"/>
      <c r="T2179" s="89"/>
    </row>
    <row r="2180" spans="2:20" s="86" customFormat="1" ht="10.199999999999999">
      <c r="B2180" s="87"/>
      <c r="C2180" s="87"/>
      <c r="D2180" s="89"/>
      <c r="R2180" s="89"/>
      <c r="S2180" s="89"/>
      <c r="T2180" s="89"/>
    </row>
    <row r="2181" spans="2:20" s="86" customFormat="1" ht="10.199999999999999">
      <c r="B2181" s="87"/>
      <c r="C2181" s="87"/>
      <c r="D2181" s="89"/>
      <c r="R2181" s="89"/>
      <c r="S2181" s="89"/>
      <c r="T2181" s="89"/>
    </row>
    <row r="2182" spans="2:20" s="86" customFormat="1" ht="10.199999999999999">
      <c r="B2182" s="87"/>
      <c r="C2182" s="87"/>
      <c r="D2182" s="89"/>
      <c r="R2182" s="89"/>
      <c r="S2182" s="89"/>
      <c r="T2182" s="89"/>
    </row>
    <row r="2183" spans="2:20" s="86" customFormat="1" ht="10.199999999999999">
      <c r="B2183" s="87"/>
      <c r="C2183" s="87"/>
      <c r="D2183" s="89"/>
      <c r="R2183" s="89"/>
      <c r="S2183" s="89"/>
      <c r="T2183" s="89"/>
    </row>
    <row r="2184" spans="2:20" s="86" customFormat="1" ht="10.199999999999999">
      <c r="B2184" s="87"/>
      <c r="C2184" s="87"/>
      <c r="D2184" s="89"/>
      <c r="R2184" s="89"/>
      <c r="S2184" s="89"/>
      <c r="T2184" s="89"/>
    </row>
    <row r="2185" spans="2:20" s="86" customFormat="1" ht="10.199999999999999">
      <c r="B2185" s="87"/>
      <c r="C2185" s="87"/>
      <c r="D2185" s="89"/>
      <c r="R2185" s="89"/>
      <c r="S2185" s="89"/>
      <c r="T2185" s="89"/>
    </row>
    <row r="2186" spans="2:20" s="86" customFormat="1" ht="10.199999999999999">
      <c r="B2186" s="87"/>
      <c r="C2186" s="87"/>
      <c r="D2186" s="89"/>
      <c r="R2186" s="89"/>
      <c r="S2186" s="89"/>
      <c r="T2186" s="89"/>
    </row>
    <row r="2187" spans="2:20" s="86" customFormat="1" ht="10.199999999999999">
      <c r="B2187" s="87"/>
      <c r="C2187" s="87"/>
      <c r="D2187" s="89"/>
      <c r="R2187" s="89"/>
      <c r="S2187" s="89"/>
      <c r="T2187" s="89"/>
    </row>
    <row r="2188" spans="2:20" s="86" customFormat="1" ht="10.199999999999999">
      <c r="B2188" s="87"/>
      <c r="C2188" s="87"/>
      <c r="D2188" s="89"/>
      <c r="R2188" s="89"/>
      <c r="S2188" s="89"/>
      <c r="T2188" s="89"/>
    </row>
    <row r="2189" spans="2:20" s="86" customFormat="1" ht="10.199999999999999">
      <c r="B2189" s="87"/>
      <c r="C2189" s="87"/>
      <c r="D2189" s="89"/>
      <c r="R2189" s="89"/>
      <c r="S2189" s="89"/>
      <c r="T2189" s="89"/>
    </row>
    <row r="2190" spans="2:20" s="86" customFormat="1" ht="10.199999999999999">
      <c r="B2190" s="87"/>
      <c r="C2190" s="87"/>
      <c r="D2190" s="89"/>
      <c r="R2190" s="89"/>
      <c r="S2190" s="89"/>
      <c r="T2190" s="89"/>
    </row>
    <row r="2191" spans="2:20" s="86" customFormat="1" ht="10.199999999999999">
      <c r="B2191" s="87"/>
      <c r="C2191" s="87"/>
      <c r="D2191" s="89"/>
      <c r="R2191" s="89"/>
      <c r="S2191" s="89"/>
      <c r="T2191" s="89"/>
    </row>
    <row r="2192" spans="2:20" s="86" customFormat="1" ht="10.199999999999999">
      <c r="B2192" s="87"/>
      <c r="C2192" s="87"/>
      <c r="D2192" s="89"/>
      <c r="R2192" s="89"/>
      <c r="S2192" s="89"/>
      <c r="T2192" s="89"/>
    </row>
    <row r="2193" spans="2:20" s="86" customFormat="1" ht="10.199999999999999">
      <c r="B2193" s="87"/>
      <c r="C2193" s="87"/>
      <c r="D2193" s="89"/>
      <c r="R2193" s="89"/>
      <c r="S2193" s="89"/>
      <c r="T2193" s="89"/>
    </row>
    <row r="2194" spans="2:20" s="86" customFormat="1" ht="10.199999999999999">
      <c r="B2194" s="87"/>
      <c r="C2194" s="87"/>
      <c r="D2194" s="89"/>
      <c r="R2194" s="89"/>
      <c r="S2194" s="89"/>
      <c r="T2194" s="89"/>
    </row>
    <row r="2195" spans="2:20" s="86" customFormat="1" ht="10.199999999999999">
      <c r="B2195" s="87"/>
      <c r="C2195" s="87"/>
      <c r="D2195" s="89"/>
      <c r="R2195" s="89"/>
      <c r="S2195" s="89"/>
      <c r="T2195" s="89"/>
    </row>
    <row r="2196" spans="2:20" s="86" customFormat="1" ht="10.199999999999999">
      <c r="B2196" s="87"/>
      <c r="C2196" s="87"/>
      <c r="D2196" s="89"/>
      <c r="R2196" s="89"/>
      <c r="S2196" s="89"/>
      <c r="T2196" s="89"/>
    </row>
    <row r="2197" spans="2:20" s="86" customFormat="1" ht="10.199999999999999">
      <c r="B2197" s="87"/>
      <c r="C2197" s="87"/>
      <c r="D2197" s="89"/>
      <c r="R2197" s="89"/>
      <c r="S2197" s="89"/>
      <c r="T2197" s="89"/>
    </row>
    <row r="2198" spans="2:20" s="86" customFormat="1" ht="10.199999999999999">
      <c r="B2198" s="87"/>
      <c r="C2198" s="87"/>
      <c r="D2198" s="89"/>
      <c r="R2198" s="89"/>
      <c r="S2198" s="89"/>
      <c r="T2198" s="89"/>
    </row>
    <row r="2199" spans="2:20" s="86" customFormat="1" ht="10.199999999999999">
      <c r="B2199" s="87"/>
      <c r="C2199" s="87"/>
      <c r="D2199" s="89"/>
      <c r="R2199" s="89"/>
      <c r="S2199" s="89"/>
      <c r="T2199" s="89"/>
    </row>
    <row r="2200" spans="2:20" s="86" customFormat="1" ht="10.199999999999999">
      <c r="B2200" s="87"/>
      <c r="C2200" s="87"/>
      <c r="D2200" s="89"/>
      <c r="R2200" s="89"/>
      <c r="S2200" s="89"/>
      <c r="T2200" s="89"/>
    </row>
    <row r="2201" spans="2:20" s="86" customFormat="1" ht="10.199999999999999">
      <c r="B2201" s="87"/>
      <c r="C2201" s="87"/>
      <c r="D2201" s="89"/>
      <c r="R2201" s="89"/>
      <c r="S2201" s="89"/>
      <c r="T2201" s="89"/>
    </row>
    <row r="2202" spans="2:20" s="86" customFormat="1" ht="10.199999999999999">
      <c r="B2202" s="87"/>
      <c r="C2202" s="87"/>
      <c r="D2202" s="89"/>
      <c r="R2202" s="89"/>
      <c r="S2202" s="89"/>
      <c r="T2202" s="89"/>
    </row>
    <row r="2203" spans="2:20" s="86" customFormat="1" ht="10.199999999999999">
      <c r="B2203" s="87"/>
      <c r="C2203" s="87"/>
      <c r="D2203" s="89"/>
      <c r="R2203" s="89"/>
      <c r="S2203" s="89"/>
      <c r="T2203" s="89"/>
    </row>
    <row r="2204" spans="2:20" s="86" customFormat="1" ht="10.199999999999999">
      <c r="B2204" s="87"/>
      <c r="C2204" s="87"/>
      <c r="D2204" s="89"/>
      <c r="R2204" s="89"/>
      <c r="S2204" s="89"/>
      <c r="T2204" s="89"/>
    </row>
    <row r="2205" spans="2:20" s="86" customFormat="1" ht="10.199999999999999">
      <c r="B2205" s="87"/>
      <c r="C2205" s="87"/>
      <c r="D2205" s="89"/>
      <c r="R2205" s="89"/>
      <c r="S2205" s="89"/>
      <c r="T2205" s="89"/>
    </row>
    <row r="2206" spans="2:20" s="86" customFormat="1" ht="10.199999999999999">
      <c r="B2206" s="87"/>
      <c r="C2206" s="87"/>
      <c r="D2206" s="89"/>
      <c r="R2206" s="89"/>
      <c r="S2206" s="89"/>
      <c r="T2206" s="89"/>
    </row>
    <row r="2207" spans="2:20" s="86" customFormat="1" ht="10.199999999999999">
      <c r="B2207" s="87"/>
      <c r="C2207" s="87"/>
      <c r="D2207" s="89"/>
      <c r="R2207" s="89"/>
      <c r="S2207" s="89"/>
      <c r="T2207" s="89"/>
    </row>
    <row r="2208" spans="2:20" s="86" customFormat="1" ht="10.199999999999999">
      <c r="B2208" s="87"/>
      <c r="C2208" s="87"/>
      <c r="D2208" s="89"/>
      <c r="R2208" s="89"/>
      <c r="S2208" s="89"/>
      <c r="T2208" s="89"/>
    </row>
    <row r="2209" spans="2:20" s="86" customFormat="1" ht="10.199999999999999">
      <c r="B2209" s="87"/>
      <c r="C2209" s="87"/>
      <c r="D2209" s="89"/>
      <c r="R2209" s="89"/>
      <c r="S2209" s="89"/>
      <c r="T2209" s="89"/>
    </row>
    <row r="2210" spans="2:20" s="86" customFormat="1" ht="10.199999999999999">
      <c r="B2210" s="87"/>
      <c r="C2210" s="87"/>
      <c r="D2210" s="89"/>
      <c r="R2210" s="89"/>
      <c r="S2210" s="89"/>
      <c r="T2210" s="89"/>
    </row>
    <row r="2211" spans="2:20" s="86" customFormat="1" ht="10.199999999999999">
      <c r="B2211" s="87"/>
      <c r="C2211" s="87"/>
      <c r="D2211" s="89"/>
      <c r="R2211" s="89"/>
      <c r="S2211" s="89"/>
      <c r="T2211" s="89"/>
    </row>
    <row r="2212" spans="2:20" s="86" customFormat="1" ht="10.199999999999999">
      <c r="B2212" s="87"/>
      <c r="C2212" s="87"/>
      <c r="D2212" s="89"/>
      <c r="R2212" s="89"/>
      <c r="S2212" s="89"/>
      <c r="T2212" s="89"/>
    </row>
    <row r="2213" spans="2:20" s="86" customFormat="1" ht="10.199999999999999">
      <c r="B2213" s="87"/>
      <c r="C2213" s="87"/>
      <c r="D2213" s="89"/>
      <c r="R2213" s="89"/>
      <c r="S2213" s="89"/>
      <c r="T2213" s="89"/>
    </row>
    <row r="2214" spans="2:20" s="86" customFormat="1" ht="10.199999999999999">
      <c r="B2214" s="87"/>
      <c r="C2214" s="87"/>
      <c r="D2214" s="89"/>
      <c r="R2214" s="89"/>
      <c r="S2214" s="89"/>
      <c r="T2214" s="89"/>
    </row>
    <row r="2215" spans="2:20" s="86" customFormat="1" ht="10.199999999999999">
      <c r="B2215" s="87"/>
      <c r="C2215" s="87"/>
      <c r="D2215" s="89"/>
      <c r="R2215" s="89"/>
      <c r="S2215" s="89"/>
      <c r="T2215" s="89"/>
    </row>
    <row r="2216" spans="2:20" s="86" customFormat="1" ht="10.199999999999999">
      <c r="B2216" s="87"/>
      <c r="C2216" s="87"/>
      <c r="D2216" s="89"/>
      <c r="R2216" s="89"/>
      <c r="S2216" s="89"/>
      <c r="T2216" s="89"/>
    </row>
    <row r="2217" spans="2:20" s="86" customFormat="1" ht="10.199999999999999">
      <c r="B2217" s="87"/>
      <c r="C2217" s="87"/>
      <c r="D2217" s="89"/>
      <c r="R2217" s="89"/>
      <c r="S2217" s="89"/>
      <c r="T2217" s="89"/>
    </row>
    <row r="2218" spans="2:20" s="86" customFormat="1" ht="10.199999999999999">
      <c r="B2218" s="87"/>
      <c r="C2218" s="87"/>
      <c r="D2218" s="89"/>
      <c r="R2218" s="89"/>
      <c r="S2218" s="89"/>
      <c r="T2218" s="89"/>
    </row>
    <row r="2219" spans="2:20" s="86" customFormat="1" ht="10.199999999999999">
      <c r="B2219" s="87"/>
      <c r="C2219" s="87"/>
      <c r="D2219" s="89"/>
      <c r="R2219" s="89"/>
      <c r="S2219" s="89"/>
      <c r="T2219" s="89"/>
    </row>
    <row r="2220" spans="2:20" s="86" customFormat="1" ht="10.199999999999999">
      <c r="B2220" s="87"/>
      <c r="C2220" s="87"/>
      <c r="D2220" s="89"/>
      <c r="R2220" s="89"/>
      <c r="S2220" s="89"/>
      <c r="T2220" s="89"/>
    </row>
    <row r="2221" spans="2:20" s="86" customFormat="1" ht="10.199999999999999">
      <c r="B2221" s="87"/>
      <c r="C2221" s="87"/>
      <c r="D2221" s="89"/>
      <c r="R2221" s="89"/>
      <c r="S2221" s="89"/>
      <c r="T2221" s="89"/>
    </row>
    <row r="2222" spans="2:20" s="86" customFormat="1" ht="10.199999999999999">
      <c r="B2222" s="87"/>
      <c r="C2222" s="87"/>
      <c r="D2222" s="89"/>
      <c r="R2222" s="89"/>
      <c r="S2222" s="89"/>
      <c r="T2222" s="89"/>
    </row>
    <row r="2223" spans="2:20" s="86" customFormat="1" ht="10.199999999999999">
      <c r="B2223" s="87"/>
      <c r="C2223" s="87"/>
      <c r="D2223" s="89"/>
      <c r="R2223" s="89"/>
      <c r="S2223" s="89"/>
      <c r="T2223" s="89"/>
    </row>
    <row r="2224" spans="2:20" s="86" customFormat="1" ht="10.199999999999999">
      <c r="B2224" s="87"/>
      <c r="C2224" s="87"/>
      <c r="D2224" s="89"/>
      <c r="R2224" s="89"/>
      <c r="S2224" s="89"/>
      <c r="T2224" s="89"/>
    </row>
    <row r="2225" spans="2:20" s="86" customFormat="1" ht="10.199999999999999">
      <c r="B2225" s="87"/>
      <c r="C2225" s="87"/>
      <c r="D2225" s="89"/>
      <c r="R2225" s="89"/>
      <c r="S2225" s="89"/>
      <c r="T2225" s="89"/>
    </row>
    <row r="2226" spans="2:20" s="86" customFormat="1" ht="10.199999999999999">
      <c r="B2226" s="87"/>
      <c r="C2226" s="87"/>
      <c r="D2226" s="89"/>
      <c r="R2226" s="89"/>
      <c r="S2226" s="89"/>
      <c r="T2226" s="89"/>
    </row>
    <row r="2227" spans="2:20" s="86" customFormat="1" ht="10.199999999999999">
      <c r="B2227" s="87"/>
      <c r="C2227" s="87"/>
      <c r="D2227" s="89"/>
      <c r="R2227" s="89"/>
      <c r="S2227" s="89"/>
      <c r="T2227" s="89"/>
    </row>
    <row r="2228" spans="2:20" s="86" customFormat="1" ht="10.199999999999999">
      <c r="B2228" s="87"/>
      <c r="C2228" s="87"/>
      <c r="D2228" s="89"/>
      <c r="R2228" s="89"/>
      <c r="S2228" s="89"/>
      <c r="T2228" s="89"/>
    </row>
    <row r="2229" spans="2:20" s="86" customFormat="1" ht="10.199999999999999">
      <c r="B2229" s="87"/>
      <c r="C2229" s="87"/>
      <c r="D2229" s="89"/>
      <c r="R2229" s="89"/>
      <c r="S2229" s="89"/>
      <c r="T2229" s="89"/>
    </row>
    <row r="2230" spans="2:20" s="86" customFormat="1" ht="10.199999999999999">
      <c r="B2230" s="87"/>
      <c r="C2230" s="87"/>
      <c r="D2230" s="89"/>
      <c r="R2230" s="89"/>
      <c r="S2230" s="89"/>
      <c r="T2230" s="89"/>
    </row>
    <row r="2231" spans="2:20" s="86" customFormat="1" ht="10.199999999999999">
      <c r="B2231" s="87"/>
      <c r="C2231" s="87"/>
      <c r="D2231" s="89"/>
      <c r="R2231" s="89"/>
      <c r="S2231" s="89"/>
      <c r="T2231" s="89"/>
    </row>
    <row r="2232" spans="2:20" s="86" customFormat="1" ht="10.199999999999999">
      <c r="B2232" s="87"/>
      <c r="C2232" s="87"/>
      <c r="D2232" s="89"/>
      <c r="R2232" s="89"/>
      <c r="S2232" s="89"/>
      <c r="T2232" s="89"/>
    </row>
    <row r="2233" spans="2:20" s="86" customFormat="1" ht="10.199999999999999">
      <c r="B2233" s="87"/>
      <c r="C2233" s="87"/>
      <c r="D2233" s="89"/>
      <c r="R2233" s="89"/>
      <c r="S2233" s="89"/>
      <c r="T2233" s="89"/>
    </row>
    <row r="2234" spans="2:20" s="86" customFormat="1" ht="10.199999999999999">
      <c r="B2234" s="87"/>
      <c r="C2234" s="87"/>
      <c r="D2234" s="89"/>
      <c r="R2234" s="89"/>
      <c r="S2234" s="89"/>
      <c r="T2234" s="89"/>
    </row>
    <row r="2235" spans="2:20" s="86" customFormat="1" ht="10.199999999999999">
      <c r="B2235" s="87"/>
      <c r="C2235" s="87"/>
      <c r="D2235" s="89"/>
      <c r="R2235" s="89"/>
      <c r="S2235" s="89"/>
      <c r="T2235" s="89"/>
    </row>
    <row r="2236" spans="2:20" s="86" customFormat="1" ht="10.199999999999999">
      <c r="B2236" s="87"/>
      <c r="C2236" s="87"/>
      <c r="D2236" s="89"/>
      <c r="R2236" s="89"/>
      <c r="S2236" s="89"/>
      <c r="T2236" s="89"/>
    </row>
    <row r="2237" spans="2:20" s="86" customFormat="1" ht="10.199999999999999">
      <c r="B2237" s="87"/>
      <c r="C2237" s="87"/>
      <c r="D2237" s="89"/>
      <c r="R2237" s="89"/>
      <c r="S2237" s="89"/>
      <c r="T2237" s="89"/>
    </row>
    <row r="2238" spans="2:20" s="86" customFormat="1" ht="10.199999999999999">
      <c r="B2238" s="87"/>
      <c r="C2238" s="87"/>
      <c r="D2238" s="89"/>
      <c r="R2238" s="89"/>
      <c r="S2238" s="89"/>
      <c r="T2238" s="89"/>
    </row>
    <row r="2239" spans="2:20" s="86" customFormat="1" ht="10.199999999999999">
      <c r="B2239" s="87"/>
      <c r="C2239" s="87"/>
      <c r="D2239" s="89"/>
      <c r="R2239" s="89"/>
      <c r="S2239" s="89"/>
      <c r="T2239" s="89"/>
    </row>
    <row r="2240" spans="2:20" s="86" customFormat="1" ht="10.199999999999999">
      <c r="B2240" s="87"/>
      <c r="C2240" s="87"/>
      <c r="D2240" s="89"/>
      <c r="R2240" s="89"/>
      <c r="S2240" s="89"/>
      <c r="T2240" s="89"/>
    </row>
    <row r="2241" spans="2:20" s="86" customFormat="1" ht="10.199999999999999">
      <c r="B2241" s="87"/>
      <c r="C2241" s="87"/>
      <c r="D2241" s="89"/>
      <c r="R2241" s="89"/>
      <c r="S2241" s="89"/>
      <c r="T2241" s="89"/>
    </row>
    <row r="2242" spans="2:20" s="86" customFormat="1" ht="10.199999999999999">
      <c r="B2242" s="87"/>
      <c r="C2242" s="87"/>
      <c r="D2242" s="89"/>
      <c r="R2242" s="89"/>
      <c r="S2242" s="89"/>
      <c r="T2242" s="89"/>
    </row>
    <row r="2243" spans="2:20" s="86" customFormat="1" ht="10.199999999999999">
      <c r="B2243" s="87"/>
      <c r="C2243" s="87"/>
      <c r="D2243" s="89"/>
      <c r="R2243" s="89"/>
      <c r="S2243" s="89"/>
      <c r="T2243" s="89"/>
    </row>
    <row r="2244" spans="2:20" s="86" customFormat="1" ht="10.199999999999999">
      <c r="B2244" s="87"/>
      <c r="C2244" s="87"/>
      <c r="D2244" s="89"/>
      <c r="R2244" s="89"/>
      <c r="S2244" s="89"/>
      <c r="T2244" s="89"/>
    </row>
    <row r="2245" spans="2:20" s="86" customFormat="1" ht="10.199999999999999">
      <c r="B2245" s="87"/>
      <c r="C2245" s="87"/>
      <c r="D2245" s="89"/>
      <c r="R2245" s="89"/>
      <c r="S2245" s="89"/>
      <c r="T2245" s="89"/>
    </row>
    <row r="2246" spans="2:20" s="86" customFormat="1" ht="10.199999999999999">
      <c r="B2246" s="87"/>
      <c r="C2246" s="87"/>
      <c r="D2246" s="89"/>
      <c r="R2246" s="89"/>
      <c r="S2246" s="89"/>
      <c r="T2246" s="89"/>
    </row>
    <row r="2247" spans="2:20" s="86" customFormat="1" ht="10.199999999999999">
      <c r="B2247" s="87"/>
      <c r="C2247" s="87"/>
      <c r="D2247" s="89"/>
      <c r="R2247" s="89"/>
      <c r="S2247" s="89"/>
      <c r="T2247" s="89"/>
    </row>
    <row r="2248" spans="2:20" s="86" customFormat="1" ht="10.199999999999999">
      <c r="B2248" s="87"/>
      <c r="C2248" s="87"/>
      <c r="D2248" s="89"/>
      <c r="R2248" s="89"/>
      <c r="S2248" s="89"/>
      <c r="T2248" s="89"/>
    </row>
    <row r="2249" spans="2:20" s="86" customFormat="1" ht="10.199999999999999">
      <c r="B2249" s="87"/>
      <c r="C2249" s="87"/>
      <c r="D2249" s="89"/>
      <c r="R2249" s="89"/>
      <c r="S2249" s="89"/>
      <c r="T2249" s="89"/>
    </row>
    <row r="2250" spans="2:20" s="86" customFormat="1" ht="10.199999999999999">
      <c r="B2250" s="87"/>
      <c r="C2250" s="87"/>
      <c r="D2250" s="89"/>
      <c r="R2250" s="89"/>
      <c r="S2250" s="89"/>
      <c r="T2250" s="89"/>
    </row>
    <row r="2251" spans="2:20" s="86" customFormat="1" ht="10.199999999999999">
      <c r="B2251" s="87"/>
      <c r="C2251" s="87"/>
      <c r="D2251" s="89"/>
      <c r="R2251" s="89"/>
      <c r="S2251" s="89"/>
      <c r="T2251" s="89"/>
    </row>
    <row r="2252" spans="2:20" s="86" customFormat="1" ht="10.199999999999999">
      <c r="B2252" s="87"/>
      <c r="C2252" s="87"/>
      <c r="D2252" s="89"/>
      <c r="R2252" s="89"/>
      <c r="S2252" s="89"/>
      <c r="T2252" s="89"/>
    </row>
    <row r="2253" spans="2:20" s="86" customFormat="1" ht="10.199999999999999">
      <c r="B2253" s="87"/>
      <c r="C2253" s="87"/>
      <c r="D2253" s="89"/>
      <c r="R2253" s="89"/>
      <c r="S2253" s="89"/>
      <c r="T2253" s="89"/>
    </row>
    <row r="2254" spans="2:20" s="86" customFormat="1" ht="10.199999999999999">
      <c r="B2254" s="87"/>
      <c r="C2254" s="87"/>
      <c r="D2254" s="89"/>
      <c r="R2254" s="89"/>
      <c r="S2254" s="89"/>
      <c r="T2254" s="89"/>
    </row>
    <row r="2255" spans="2:20" s="86" customFormat="1" ht="10.199999999999999">
      <c r="B2255" s="87"/>
      <c r="C2255" s="87"/>
      <c r="D2255" s="89"/>
      <c r="R2255" s="89"/>
      <c r="S2255" s="89"/>
      <c r="T2255" s="89"/>
    </row>
    <row r="2256" spans="2:20" s="86" customFormat="1" ht="10.199999999999999">
      <c r="B2256" s="87"/>
      <c r="C2256" s="87"/>
      <c r="D2256" s="89"/>
      <c r="R2256" s="89"/>
      <c r="S2256" s="89"/>
      <c r="T2256" s="89"/>
    </row>
    <row r="2257" spans="2:20" s="86" customFormat="1" ht="10.199999999999999">
      <c r="B2257" s="87"/>
      <c r="C2257" s="87"/>
      <c r="D2257" s="89"/>
      <c r="R2257" s="89"/>
      <c r="S2257" s="89"/>
      <c r="T2257" s="89"/>
    </row>
    <row r="2258" spans="2:20" s="86" customFormat="1" ht="10.199999999999999">
      <c r="B2258" s="87"/>
      <c r="C2258" s="87"/>
      <c r="D2258" s="89"/>
      <c r="R2258" s="89"/>
      <c r="S2258" s="89"/>
      <c r="T2258" s="89"/>
    </row>
    <row r="2259" spans="2:20" s="86" customFormat="1" ht="10.199999999999999">
      <c r="B2259" s="87"/>
      <c r="C2259" s="87"/>
      <c r="D2259" s="89"/>
      <c r="R2259" s="89"/>
      <c r="S2259" s="89"/>
      <c r="T2259" s="89"/>
    </row>
    <row r="2260" spans="2:20" s="86" customFormat="1" ht="10.199999999999999">
      <c r="B2260" s="87"/>
      <c r="C2260" s="87"/>
      <c r="D2260" s="89"/>
      <c r="R2260" s="89"/>
      <c r="S2260" s="89"/>
      <c r="T2260" s="89"/>
    </row>
    <row r="2261" spans="2:20" s="86" customFormat="1" ht="10.199999999999999">
      <c r="B2261" s="87"/>
      <c r="C2261" s="87"/>
      <c r="D2261" s="89"/>
      <c r="R2261" s="89"/>
      <c r="S2261" s="89"/>
      <c r="T2261" s="89"/>
    </row>
    <row r="2262" spans="2:20" s="86" customFormat="1" ht="10.199999999999999">
      <c r="B2262" s="87"/>
      <c r="C2262" s="87"/>
      <c r="D2262" s="89"/>
      <c r="R2262" s="89"/>
      <c r="S2262" s="89"/>
      <c r="T2262" s="89"/>
    </row>
    <row r="2263" spans="2:20" s="86" customFormat="1" ht="10.199999999999999">
      <c r="B2263" s="87"/>
      <c r="C2263" s="87"/>
      <c r="D2263" s="89"/>
      <c r="R2263" s="89"/>
      <c r="S2263" s="89"/>
      <c r="T2263" s="89"/>
    </row>
    <row r="2264" spans="2:20" s="86" customFormat="1" ht="10.199999999999999">
      <c r="B2264" s="87"/>
      <c r="C2264" s="87"/>
      <c r="D2264" s="89"/>
      <c r="R2264" s="89"/>
      <c r="S2264" s="89"/>
      <c r="T2264" s="89"/>
    </row>
    <row r="2265" spans="2:20" s="86" customFormat="1" ht="10.199999999999999">
      <c r="B2265" s="87"/>
      <c r="C2265" s="87"/>
      <c r="D2265" s="89"/>
      <c r="R2265" s="89"/>
      <c r="S2265" s="89"/>
      <c r="T2265" s="89"/>
    </row>
    <row r="2266" spans="2:20" s="86" customFormat="1" ht="10.199999999999999">
      <c r="B2266" s="87"/>
      <c r="C2266" s="87"/>
      <c r="D2266" s="89"/>
      <c r="R2266" s="89"/>
      <c r="S2266" s="89"/>
      <c r="T2266" s="89"/>
    </row>
    <row r="2267" spans="2:20" s="86" customFormat="1" ht="10.199999999999999">
      <c r="B2267" s="87"/>
      <c r="C2267" s="87"/>
      <c r="D2267" s="89"/>
      <c r="R2267" s="89"/>
      <c r="S2267" s="89"/>
      <c r="T2267" s="89"/>
    </row>
    <row r="2268" spans="2:20" s="86" customFormat="1" ht="10.199999999999999">
      <c r="B2268" s="87"/>
      <c r="C2268" s="87"/>
      <c r="D2268" s="89"/>
      <c r="R2268" s="89"/>
      <c r="S2268" s="89"/>
      <c r="T2268" s="89"/>
    </row>
    <row r="2269" spans="2:20" s="86" customFormat="1" ht="10.199999999999999">
      <c r="B2269" s="87"/>
      <c r="C2269" s="87"/>
      <c r="D2269" s="89"/>
      <c r="R2269" s="89"/>
      <c r="S2269" s="89"/>
      <c r="T2269" s="89"/>
    </row>
    <row r="2270" spans="2:20" s="86" customFormat="1" ht="10.199999999999999">
      <c r="B2270" s="87"/>
      <c r="C2270" s="87"/>
      <c r="D2270" s="89"/>
      <c r="R2270" s="89"/>
      <c r="S2270" s="89"/>
      <c r="T2270" s="89"/>
    </row>
    <row r="2271" spans="2:20" s="86" customFormat="1" ht="10.199999999999999">
      <c r="B2271" s="87"/>
      <c r="C2271" s="87"/>
      <c r="D2271" s="89"/>
      <c r="R2271" s="89"/>
      <c r="S2271" s="89"/>
      <c r="T2271" s="89"/>
    </row>
    <row r="2272" spans="2:20" s="86" customFormat="1" ht="10.199999999999999">
      <c r="B2272" s="87"/>
      <c r="C2272" s="87"/>
      <c r="D2272" s="89"/>
      <c r="R2272" s="89"/>
      <c r="S2272" s="89"/>
      <c r="T2272" s="89"/>
    </row>
    <row r="2273" spans="2:20" s="86" customFormat="1" ht="10.199999999999999">
      <c r="B2273" s="87"/>
      <c r="C2273" s="87"/>
      <c r="D2273" s="89"/>
      <c r="R2273" s="89"/>
      <c r="S2273" s="89"/>
      <c r="T2273" s="89"/>
    </row>
    <row r="2274" spans="2:20" s="86" customFormat="1" ht="10.199999999999999">
      <c r="B2274" s="87"/>
      <c r="C2274" s="87"/>
      <c r="D2274" s="89"/>
      <c r="R2274" s="89"/>
      <c r="S2274" s="89"/>
      <c r="T2274" s="89"/>
    </row>
    <row r="2275" spans="2:20" s="86" customFormat="1" ht="10.199999999999999">
      <c r="B2275" s="87"/>
      <c r="C2275" s="87"/>
      <c r="D2275" s="89"/>
      <c r="R2275" s="89"/>
      <c r="S2275" s="89"/>
      <c r="T2275" s="89"/>
    </row>
    <row r="2276" spans="2:20" s="86" customFormat="1" ht="10.199999999999999">
      <c r="B2276" s="87"/>
      <c r="C2276" s="87"/>
      <c r="D2276" s="89"/>
      <c r="R2276" s="89"/>
      <c r="S2276" s="89"/>
      <c r="T2276" s="89"/>
    </row>
    <row r="2277" spans="2:20" s="86" customFormat="1" ht="10.199999999999999">
      <c r="B2277" s="87"/>
      <c r="C2277" s="87"/>
      <c r="D2277" s="89"/>
      <c r="R2277" s="89"/>
      <c r="S2277" s="89"/>
      <c r="T2277" s="89"/>
    </row>
    <row r="2278" spans="2:20" s="86" customFormat="1" ht="10.199999999999999">
      <c r="B2278" s="87"/>
      <c r="C2278" s="87"/>
      <c r="D2278" s="89"/>
      <c r="R2278" s="89"/>
      <c r="S2278" s="89"/>
      <c r="T2278" s="89"/>
    </row>
    <row r="2279" spans="2:20" s="86" customFormat="1" ht="10.199999999999999">
      <c r="B2279" s="87"/>
      <c r="C2279" s="87"/>
      <c r="D2279" s="89"/>
      <c r="R2279" s="89"/>
      <c r="S2279" s="89"/>
      <c r="T2279" s="89"/>
    </row>
    <row r="2280" spans="2:20" s="86" customFormat="1" ht="10.199999999999999">
      <c r="B2280" s="87"/>
      <c r="C2280" s="87"/>
      <c r="D2280" s="89"/>
      <c r="R2280" s="89"/>
      <c r="S2280" s="89"/>
      <c r="T2280" s="89"/>
    </row>
    <row r="2281" spans="2:20" s="86" customFormat="1" ht="10.199999999999999">
      <c r="B2281" s="87"/>
      <c r="C2281" s="87"/>
      <c r="D2281" s="89"/>
      <c r="R2281" s="89"/>
      <c r="S2281" s="89"/>
      <c r="T2281" s="89"/>
    </row>
    <row r="2282" spans="2:20" s="86" customFormat="1" ht="10.199999999999999">
      <c r="B2282" s="87"/>
      <c r="C2282" s="87"/>
      <c r="D2282" s="89"/>
      <c r="R2282" s="89"/>
      <c r="S2282" s="89"/>
      <c r="T2282" s="89"/>
    </row>
    <row r="2283" spans="2:20" s="86" customFormat="1" ht="10.199999999999999">
      <c r="B2283" s="87"/>
      <c r="C2283" s="87"/>
      <c r="D2283" s="89"/>
      <c r="R2283" s="89"/>
      <c r="S2283" s="89"/>
      <c r="T2283" s="89"/>
    </row>
    <row r="2284" spans="2:20" s="86" customFormat="1" ht="10.199999999999999">
      <c r="B2284" s="87"/>
      <c r="C2284" s="87"/>
      <c r="D2284" s="89"/>
      <c r="R2284" s="89"/>
      <c r="S2284" s="89"/>
      <c r="T2284" s="89"/>
    </row>
    <row r="2285" spans="2:20" s="86" customFormat="1" ht="10.199999999999999">
      <c r="B2285" s="87"/>
      <c r="C2285" s="87"/>
      <c r="D2285" s="89"/>
      <c r="R2285" s="89"/>
      <c r="S2285" s="89"/>
      <c r="T2285" s="89"/>
    </row>
    <row r="2286" spans="2:20" s="86" customFormat="1" ht="10.199999999999999">
      <c r="B2286" s="87"/>
      <c r="C2286" s="87"/>
      <c r="D2286" s="89"/>
      <c r="R2286" s="89"/>
      <c r="S2286" s="89"/>
      <c r="T2286" s="89"/>
    </row>
    <row r="2287" spans="2:20" s="86" customFormat="1" ht="10.199999999999999">
      <c r="B2287" s="87"/>
      <c r="C2287" s="87"/>
      <c r="D2287" s="89"/>
      <c r="R2287" s="89"/>
      <c r="S2287" s="89"/>
      <c r="T2287" s="89"/>
    </row>
    <row r="2288" spans="2:20" s="86" customFormat="1" ht="10.199999999999999">
      <c r="B2288" s="87"/>
      <c r="C2288" s="87"/>
      <c r="D2288" s="89"/>
      <c r="R2288" s="89"/>
      <c r="S2288" s="89"/>
      <c r="T2288" s="89"/>
    </row>
    <row r="2289" spans="2:20" s="86" customFormat="1" ht="10.199999999999999">
      <c r="B2289" s="87"/>
      <c r="C2289" s="87"/>
      <c r="D2289" s="89"/>
      <c r="R2289" s="89"/>
      <c r="S2289" s="89"/>
      <c r="T2289" s="89"/>
    </row>
    <row r="2290" spans="2:20" s="86" customFormat="1" ht="10.199999999999999">
      <c r="B2290" s="87"/>
      <c r="C2290" s="87"/>
      <c r="D2290" s="89"/>
      <c r="R2290" s="89"/>
      <c r="S2290" s="89"/>
      <c r="T2290" s="89"/>
    </row>
    <row r="2291" spans="2:20" s="86" customFormat="1" ht="10.199999999999999">
      <c r="B2291" s="87"/>
      <c r="C2291" s="87"/>
      <c r="D2291" s="89"/>
      <c r="R2291" s="89"/>
      <c r="S2291" s="89"/>
      <c r="T2291" s="89"/>
    </row>
    <row r="2292" spans="2:20" s="86" customFormat="1" ht="10.199999999999999">
      <c r="B2292" s="87"/>
      <c r="C2292" s="87"/>
      <c r="D2292" s="89"/>
      <c r="R2292" s="89"/>
      <c r="S2292" s="89"/>
      <c r="T2292" s="89"/>
    </row>
    <row r="2293" spans="2:20" s="86" customFormat="1" ht="10.199999999999999">
      <c r="B2293" s="87"/>
      <c r="C2293" s="87"/>
      <c r="D2293" s="89"/>
      <c r="R2293" s="89"/>
      <c r="S2293" s="89"/>
      <c r="T2293" s="89"/>
    </row>
    <row r="2294" spans="2:20" s="86" customFormat="1" ht="10.199999999999999">
      <c r="B2294" s="87"/>
      <c r="C2294" s="87"/>
      <c r="D2294" s="89"/>
      <c r="R2294" s="89"/>
      <c r="S2294" s="89"/>
      <c r="T2294" s="89"/>
    </row>
    <row r="2295" spans="2:20" s="86" customFormat="1" ht="10.199999999999999">
      <c r="B2295" s="87"/>
      <c r="C2295" s="87"/>
      <c r="D2295" s="89"/>
      <c r="R2295" s="89"/>
      <c r="S2295" s="89"/>
      <c r="T2295" s="89"/>
    </row>
    <row r="2296" spans="2:20" s="86" customFormat="1" ht="10.199999999999999">
      <c r="B2296" s="87"/>
      <c r="C2296" s="87"/>
      <c r="D2296" s="89"/>
      <c r="R2296" s="89"/>
      <c r="S2296" s="89"/>
      <c r="T2296" s="89"/>
    </row>
    <row r="2297" spans="2:20" s="86" customFormat="1" ht="10.199999999999999">
      <c r="B2297" s="87"/>
      <c r="C2297" s="87"/>
      <c r="D2297" s="89"/>
      <c r="R2297" s="89"/>
      <c r="S2297" s="89"/>
      <c r="T2297" s="89"/>
    </row>
    <row r="2298" spans="2:20" s="86" customFormat="1" ht="10.199999999999999">
      <c r="B2298" s="87"/>
      <c r="C2298" s="87"/>
      <c r="D2298" s="89"/>
      <c r="R2298" s="89"/>
      <c r="S2298" s="89"/>
      <c r="T2298" s="89"/>
    </row>
    <row r="2299" spans="2:20" s="86" customFormat="1" ht="10.199999999999999">
      <c r="B2299" s="87"/>
      <c r="C2299" s="87"/>
      <c r="D2299" s="89"/>
      <c r="R2299" s="89"/>
      <c r="S2299" s="89"/>
      <c r="T2299" s="89"/>
    </row>
    <row r="2300" spans="2:20" s="86" customFormat="1" ht="10.199999999999999">
      <c r="B2300" s="87"/>
      <c r="C2300" s="87"/>
      <c r="D2300" s="89"/>
      <c r="R2300" s="89"/>
      <c r="S2300" s="89"/>
      <c r="T2300" s="89"/>
    </row>
    <row r="2301" spans="2:20" s="86" customFormat="1" ht="10.199999999999999">
      <c r="B2301" s="87"/>
      <c r="C2301" s="87"/>
      <c r="D2301" s="89"/>
      <c r="R2301" s="89"/>
      <c r="S2301" s="89"/>
      <c r="T2301" s="89"/>
    </row>
    <row r="2302" spans="2:20" s="86" customFormat="1" ht="10.199999999999999">
      <c r="B2302" s="87"/>
      <c r="C2302" s="87"/>
      <c r="D2302" s="89"/>
      <c r="R2302" s="89"/>
      <c r="S2302" s="89"/>
      <c r="T2302" s="89"/>
    </row>
    <row r="2303" spans="2:20" s="86" customFormat="1" ht="10.199999999999999">
      <c r="B2303" s="87"/>
      <c r="C2303" s="87"/>
      <c r="D2303" s="89"/>
      <c r="R2303" s="89"/>
      <c r="S2303" s="89"/>
      <c r="T2303" s="89"/>
    </row>
    <row r="2304" spans="2:20" s="86" customFormat="1" ht="10.199999999999999">
      <c r="B2304" s="87"/>
      <c r="C2304" s="87"/>
      <c r="D2304" s="89"/>
      <c r="R2304" s="89"/>
      <c r="S2304" s="89"/>
      <c r="T2304" s="89"/>
    </row>
    <row r="2305" spans="2:20" s="86" customFormat="1" ht="10.199999999999999">
      <c r="B2305" s="87"/>
      <c r="C2305" s="87"/>
      <c r="D2305" s="89"/>
      <c r="R2305" s="89"/>
      <c r="S2305" s="89"/>
      <c r="T2305" s="89"/>
    </row>
    <row r="2306" spans="2:20" s="86" customFormat="1" ht="10.199999999999999">
      <c r="B2306" s="87"/>
      <c r="C2306" s="87"/>
      <c r="D2306" s="89"/>
      <c r="R2306" s="89"/>
      <c r="S2306" s="89"/>
      <c r="T2306" s="89"/>
    </row>
    <row r="2307" spans="2:20" s="86" customFormat="1" ht="10.199999999999999">
      <c r="B2307" s="87"/>
      <c r="C2307" s="87"/>
      <c r="D2307" s="89"/>
      <c r="R2307" s="89"/>
      <c r="S2307" s="89"/>
      <c r="T2307" s="89"/>
    </row>
    <row r="2308" spans="2:20" s="86" customFormat="1" ht="10.199999999999999">
      <c r="B2308" s="87"/>
      <c r="C2308" s="87"/>
      <c r="D2308" s="89"/>
      <c r="R2308" s="89"/>
      <c r="S2308" s="89"/>
      <c r="T2308" s="89"/>
    </row>
    <row r="2309" spans="2:20" s="86" customFormat="1" ht="10.199999999999999">
      <c r="B2309" s="87"/>
      <c r="C2309" s="87"/>
      <c r="D2309" s="89"/>
      <c r="R2309" s="89"/>
      <c r="S2309" s="89"/>
      <c r="T2309" s="89"/>
    </row>
    <row r="2310" spans="2:20" s="86" customFormat="1" ht="10.199999999999999">
      <c r="B2310" s="87"/>
      <c r="C2310" s="87"/>
      <c r="D2310" s="89"/>
      <c r="R2310" s="89"/>
      <c r="S2310" s="89"/>
      <c r="T2310" s="89"/>
    </row>
    <row r="2311" spans="2:20" s="86" customFormat="1" ht="10.199999999999999">
      <c r="B2311" s="87"/>
      <c r="C2311" s="87"/>
      <c r="D2311" s="89"/>
      <c r="R2311" s="89"/>
      <c r="S2311" s="89"/>
      <c r="T2311" s="89"/>
    </row>
    <row r="2312" spans="2:20" s="86" customFormat="1" ht="10.199999999999999">
      <c r="B2312" s="87"/>
      <c r="C2312" s="87"/>
      <c r="D2312" s="89"/>
      <c r="R2312" s="89"/>
      <c r="S2312" s="89"/>
      <c r="T2312" s="89"/>
    </row>
    <row r="2313" spans="2:20" s="86" customFormat="1" ht="10.199999999999999">
      <c r="B2313" s="87"/>
      <c r="C2313" s="87"/>
      <c r="D2313" s="89"/>
      <c r="R2313" s="89"/>
      <c r="S2313" s="89"/>
      <c r="T2313" s="89"/>
    </row>
    <row r="2314" spans="2:20" s="86" customFormat="1" ht="10.199999999999999">
      <c r="B2314" s="87"/>
      <c r="C2314" s="87"/>
      <c r="D2314" s="89"/>
      <c r="R2314" s="89"/>
      <c r="S2314" s="89"/>
      <c r="T2314" s="89"/>
    </row>
    <row r="2315" spans="2:20" s="86" customFormat="1" ht="10.199999999999999">
      <c r="B2315" s="87"/>
      <c r="C2315" s="87"/>
      <c r="D2315" s="89"/>
      <c r="R2315" s="89"/>
      <c r="S2315" s="89"/>
      <c r="T2315" s="89"/>
    </row>
    <row r="2316" spans="2:20" s="86" customFormat="1" ht="10.199999999999999">
      <c r="B2316" s="87"/>
      <c r="C2316" s="87"/>
      <c r="D2316" s="89"/>
      <c r="R2316" s="89"/>
      <c r="S2316" s="89"/>
      <c r="T2316" s="89"/>
    </row>
    <row r="2317" spans="2:20" s="86" customFormat="1" ht="10.199999999999999">
      <c r="B2317" s="87"/>
      <c r="C2317" s="87"/>
      <c r="D2317" s="89"/>
      <c r="R2317" s="89"/>
      <c r="S2317" s="89"/>
      <c r="T2317" s="89"/>
    </row>
    <row r="2318" spans="2:20" s="86" customFormat="1" ht="10.199999999999999">
      <c r="B2318" s="87"/>
      <c r="C2318" s="87"/>
      <c r="D2318" s="89"/>
      <c r="R2318" s="89"/>
      <c r="S2318" s="89"/>
      <c r="T2318" s="89"/>
    </row>
    <row r="2319" spans="2:20" s="86" customFormat="1" ht="10.199999999999999">
      <c r="B2319" s="87"/>
      <c r="C2319" s="87"/>
      <c r="D2319" s="89"/>
      <c r="R2319" s="89"/>
      <c r="S2319" s="89"/>
      <c r="T2319" s="89"/>
    </row>
    <row r="2320" spans="2:20" s="86" customFormat="1" ht="10.199999999999999">
      <c r="B2320" s="87"/>
      <c r="C2320" s="87"/>
      <c r="D2320" s="89"/>
      <c r="R2320" s="89"/>
      <c r="S2320" s="89"/>
      <c r="T2320" s="89"/>
    </row>
    <row r="2321" spans="2:20" s="86" customFormat="1" ht="10.199999999999999">
      <c r="B2321" s="87"/>
      <c r="C2321" s="87"/>
      <c r="D2321" s="89"/>
      <c r="R2321" s="89"/>
      <c r="S2321" s="89"/>
      <c r="T2321" s="89"/>
    </row>
    <row r="2322" spans="2:20" s="86" customFormat="1" ht="10.199999999999999">
      <c r="B2322" s="87"/>
      <c r="C2322" s="87"/>
      <c r="D2322" s="89"/>
      <c r="R2322" s="89"/>
      <c r="S2322" s="89"/>
      <c r="T2322" s="89"/>
    </row>
    <row r="2323" spans="2:20" s="86" customFormat="1" ht="10.199999999999999">
      <c r="B2323" s="87"/>
      <c r="C2323" s="87"/>
      <c r="D2323" s="89"/>
      <c r="R2323" s="89"/>
      <c r="S2323" s="89"/>
      <c r="T2323" s="89"/>
    </row>
    <row r="2324" spans="2:20" s="86" customFormat="1" ht="10.199999999999999">
      <c r="B2324" s="87"/>
      <c r="C2324" s="87"/>
      <c r="D2324" s="89"/>
      <c r="R2324" s="89"/>
      <c r="S2324" s="89"/>
      <c r="T2324" s="89"/>
    </row>
    <row r="2325" spans="2:20" s="86" customFormat="1" ht="10.199999999999999">
      <c r="B2325" s="87"/>
      <c r="C2325" s="87"/>
      <c r="D2325" s="89"/>
      <c r="R2325" s="89"/>
      <c r="S2325" s="89"/>
      <c r="T2325" s="89"/>
    </row>
    <row r="2326" spans="2:20" s="86" customFormat="1" ht="10.199999999999999">
      <c r="B2326" s="87"/>
      <c r="C2326" s="87"/>
      <c r="D2326" s="89"/>
      <c r="R2326" s="89"/>
      <c r="S2326" s="89"/>
      <c r="T2326" s="89"/>
    </row>
    <row r="2327" spans="2:20" s="86" customFormat="1" ht="10.199999999999999">
      <c r="B2327" s="87"/>
      <c r="C2327" s="87"/>
      <c r="D2327" s="89"/>
      <c r="R2327" s="89"/>
      <c r="S2327" s="89"/>
      <c r="T2327" s="89"/>
    </row>
    <row r="2328" spans="2:20" s="86" customFormat="1" ht="10.199999999999999">
      <c r="B2328" s="87"/>
      <c r="C2328" s="87"/>
      <c r="D2328" s="89"/>
      <c r="R2328" s="89"/>
      <c r="S2328" s="89"/>
      <c r="T2328" s="89"/>
    </row>
    <row r="2329" spans="2:20" s="86" customFormat="1" ht="10.199999999999999">
      <c r="B2329" s="87"/>
      <c r="C2329" s="87"/>
      <c r="D2329" s="89"/>
      <c r="R2329" s="89"/>
      <c r="S2329" s="89"/>
      <c r="T2329" s="89"/>
    </row>
    <row r="2330" spans="2:20" s="86" customFormat="1" ht="10.199999999999999">
      <c r="B2330" s="87"/>
      <c r="C2330" s="87"/>
      <c r="D2330" s="89"/>
      <c r="R2330" s="89"/>
      <c r="S2330" s="89"/>
      <c r="T2330" s="89"/>
    </row>
    <row r="2331" spans="2:20" s="86" customFormat="1" ht="10.199999999999999">
      <c r="B2331" s="87"/>
      <c r="C2331" s="87"/>
      <c r="D2331" s="89"/>
      <c r="R2331" s="89"/>
      <c r="S2331" s="89"/>
      <c r="T2331" s="89"/>
    </row>
    <row r="2332" spans="2:20" s="86" customFormat="1" ht="10.199999999999999">
      <c r="B2332" s="87"/>
      <c r="C2332" s="87"/>
      <c r="D2332" s="89"/>
      <c r="R2332" s="89"/>
      <c r="S2332" s="89"/>
      <c r="T2332" s="89"/>
    </row>
    <row r="2333" spans="2:20" s="86" customFormat="1" ht="10.199999999999999">
      <c r="B2333" s="87"/>
      <c r="C2333" s="87"/>
      <c r="D2333" s="89"/>
      <c r="R2333" s="89"/>
      <c r="S2333" s="89"/>
      <c r="T2333" s="89"/>
    </row>
    <row r="2334" spans="2:20" s="86" customFormat="1" ht="10.199999999999999">
      <c r="B2334" s="87"/>
      <c r="C2334" s="87"/>
      <c r="D2334" s="89"/>
      <c r="R2334" s="89"/>
      <c r="S2334" s="89"/>
      <c r="T2334" s="89"/>
    </row>
    <row r="2335" spans="2:20" s="86" customFormat="1" ht="10.199999999999999">
      <c r="B2335" s="87"/>
      <c r="C2335" s="87"/>
      <c r="D2335" s="89"/>
      <c r="R2335" s="89"/>
      <c r="S2335" s="89"/>
      <c r="T2335" s="89"/>
    </row>
    <row r="2336" spans="2:20" s="86" customFormat="1" ht="10.199999999999999">
      <c r="B2336" s="87"/>
      <c r="C2336" s="87"/>
      <c r="D2336" s="89"/>
      <c r="R2336" s="89"/>
      <c r="S2336" s="89"/>
      <c r="T2336" s="89"/>
    </row>
    <row r="2337" spans="2:20" s="86" customFormat="1" ht="10.199999999999999">
      <c r="B2337" s="87"/>
      <c r="C2337" s="87"/>
      <c r="D2337" s="89"/>
      <c r="R2337" s="89"/>
      <c r="S2337" s="89"/>
      <c r="T2337" s="89"/>
    </row>
    <row r="2338" spans="2:20" s="86" customFormat="1" ht="10.199999999999999">
      <c r="B2338" s="87"/>
      <c r="C2338" s="87"/>
      <c r="D2338" s="89"/>
      <c r="R2338" s="89"/>
      <c r="S2338" s="89"/>
      <c r="T2338" s="89"/>
    </row>
    <row r="2339" spans="2:20" s="86" customFormat="1" ht="10.199999999999999">
      <c r="B2339" s="87"/>
      <c r="C2339" s="87"/>
      <c r="D2339" s="89"/>
      <c r="R2339" s="89"/>
      <c r="S2339" s="89"/>
      <c r="T2339" s="89"/>
    </row>
    <row r="2340" spans="2:20" s="86" customFormat="1" ht="10.199999999999999">
      <c r="B2340" s="87"/>
      <c r="C2340" s="87"/>
      <c r="D2340" s="89"/>
      <c r="R2340" s="89"/>
      <c r="S2340" s="89"/>
      <c r="T2340" s="89"/>
    </row>
    <row r="2341" spans="2:20" s="86" customFormat="1" ht="10.199999999999999">
      <c r="B2341" s="87"/>
      <c r="C2341" s="87"/>
      <c r="D2341" s="89"/>
      <c r="R2341" s="89"/>
      <c r="S2341" s="89"/>
      <c r="T2341" s="89"/>
    </row>
    <row r="2342" spans="2:20" s="86" customFormat="1" ht="10.199999999999999">
      <c r="B2342" s="87"/>
      <c r="C2342" s="87"/>
      <c r="D2342" s="89"/>
      <c r="R2342" s="89"/>
      <c r="S2342" s="89"/>
      <c r="T2342" s="89"/>
    </row>
    <row r="2343" spans="2:20" s="86" customFormat="1" ht="10.199999999999999">
      <c r="B2343" s="87"/>
      <c r="C2343" s="87"/>
      <c r="D2343" s="89"/>
      <c r="R2343" s="89"/>
      <c r="S2343" s="89"/>
      <c r="T2343" s="89"/>
    </row>
    <row r="2344" spans="2:20" s="86" customFormat="1" ht="10.199999999999999">
      <c r="B2344" s="87"/>
      <c r="C2344" s="87"/>
      <c r="D2344" s="89"/>
      <c r="R2344" s="89"/>
      <c r="S2344" s="89"/>
      <c r="T2344" s="89"/>
    </row>
    <row r="2345" spans="2:20" s="86" customFormat="1" ht="10.199999999999999">
      <c r="B2345" s="87"/>
      <c r="C2345" s="87"/>
      <c r="D2345" s="89"/>
      <c r="R2345" s="89"/>
      <c r="S2345" s="89"/>
      <c r="T2345" s="89"/>
    </row>
    <row r="2346" spans="2:20" s="86" customFormat="1" ht="10.199999999999999">
      <c r="B2346" s="87"/>
      <c r="C2346" s="87"/>
      <c r="D2346" s="89"/>
      <c r="R2346" s="89"/>
      <c r="S2346" s="89"/>
      <c r="T2346" s="89"/>
    </row>
    <row r="2347" spans="2:20" s="86" customFormat="1" ht="10.199999999999999">
      <c r="B2347" s="87"/>
      <c r="C2347" s="87"/>
      <c r="D2347" s="89"/>
      <c r="R2347" s="89"/>
      <c r="S2347" s="89"/>
      <c r="T2347" s="89"/>
    </row>
    <row r="2348" spans="2:20" s="86" customFormat="1" ht="10.199999999999999">
      <c r="B2348" s="87"/>
      <c r="C2348" s="87"/>
      <c r="D2348" s="89"/>
      <c r="R2348" s="89"/>
      <c r="S2348" s="89"/>
      <c r="T2348" s="89"/>
    </row>
    <row r="2349" spans="2:20" s="86" customFormat="1" ht="10.199999999999999">
      <c r="B2349" s="87"/>
      <c r="C2349" s="87"/>
      <c r="D2349" s="89"/>
      <c r="R2349" s="89"/>
      <c r="S2349" s="89"/>
      <c r="T2349" s="89"/>
    </row>
    <row r="2350" spans="2:20" s="86" customFormat="1" ht="10.199999999999999">
      <c r="B2350" s="87"/>
      <c r="C2350" s="87"/>
      <c r="D2350" s="89"/>
      <c r="R2350" s="89"/>
      <c r="S2350" s="89"/>
      <c r="T2350" s="89"/>
    </row>
    <row r="2351" spans="2:20" s="86" customFormat="1" ht="10.199999999999999">
      <c r="B2351" s="87"/>
      <c r="C2351" s="87"/>
      <c r="D2351" s="89"/>
      <c r="R2351" s="89"/>
      <c r="S2351" s="89"/>
      <c r="T2351" s="89"/>
    </row>
    <row r="2352" spans="2:20" s="86" customFormat="1" ht="10.199999999999999">
      <c r="B2352" s="87"/>
      <c r="C2352" s="87"/>
      <c r="D2352" s="89"/>
      <c r="R2352" s="89"/>
      <c r="S2352" s="89"/>
      <c r="T2352" s="89"/>
    </row>
    <row r="2353" spans="2:20" s="86" customFormat="1" ht="10.199999999999999">
      <c r="B2353" s="87"/>
      <c r="C2353" s="87"/>
      <c r="D2353" s="89"/>
      <c r="R2353" s="89"/>
      <c r="S2353" s="89"/>
      <c r="T2353" s="89"/>
    </row>
    <row r="2354" spans="2:20" s="86" customFormat="1" ht="10.199999999999999">
      <c r="B2354" s="87"/>
      <c r="C2354" s="87"/>
      <c r="D2354" s="89"/>
      <c r="R2354" s="89"/>
      <c r="S2354" s="89"/>
      <c r="T2354" s="89"/>
    </row>
    <row r="2355" spans="2:20" s="86" customFormat="1" ht="10.199999999999999">
      <c r="B2355" s="87"/>
      <c r="C2355" s="87"/>
      <c r="D2355" s="89"/>
      <c r="R2355" s="89"/>
      <c r="S2355" s="89"/>
      <c r="T2355" s="89"/>
    </row>
    <row r="2356" spans="2:20" s="86" customFormat="1" ht="10.199999999999999">
      <c r="B2356" s="87"/>
      <c r="C2356" s="87"/>
      <c r="D2356" s="89"/>
      <c r="R2356" s="89"/>
      <c r="S2356" s="89"/>
      <c r="T2356" s="89"/>
    </row>
    <row r="2357" spans="2:20" s="86" customFormat="1" ht="10.199999999999999">
      <c r="B2357" s="87"/>
      <c r="C2357" s="87"/>
      <c r="D2357" s="89"/>
      <c r="R2357" s="89"/>
      <c r="S2357" s="89"/>
      <c r="T2357" s="89"/>
    </row>
    <row r="2358" spans="2:20" s="86" customFormat="1" ht="10.199999999999999">
      <c r="B2358" s="87"/>
      <c r="C2358" s="87"/>
      <c r="D2358" s="89"/>
      <c r="R2358" s="89"/>
      <c r="S2358" s="89"/>
      <c r="T2358" s="89"/>
    </row>
    <row r="2359" spans="2:20" s="86" customFormat="1" ht="10.199999999999999">
      <c r="B2359" s="87"/>
      <c r="C2359" s="87"/>
      <c r="D2359" s="89"/>
      <c r="R2359" s="89"/>
      <c r="S2359" s="89"/>
      <c r="T2359" s="89"/>
    </row>
    <row r="2360" spans="2:20" s="86" customFormat="1" ht="10.199999999999999">
      <c r="B2360" s="87"/>
      <c r="C2360" s="87"/>
      <c r="D2360" s="89"/>
      <c r="R2360" s="89"/>
      <c r="S2360" s="89"/>
      <c r="T2360" s="89"/>
    </row>
    <row r="2361" spans="2:20" s="86" customFormat="1" ht="10.199999999999999">
      <c r="B2361" s="87"/>
      <c r="C2361" s="87"/>
      <c r="D2361" s="89"/>
      <c r="R2361" s="89"/>
      <c r="S2361" s="89"/>
      <c r="T2361" s="89"/>
    </row>
    <row r="2362" spans="2:20" s="86" customFormat="1" ht="10.199999999999999">
      <c r="B2362" s="87"/>
      <c r="C2362" s="87"/>
      <c r="D2362" s="89"/>
      <c r="R2362" s="89"/>
      <c r="S2362" s="89"/>
      <c r="T2362" s="89"/>
    </row>
    <row r="2363" spans="2:20" s="86" customFormat="1" ht="10.199999999999999">
      <c r="B2363" s="87"/>
      <c r="C2363" s="87"/>
      <c r="D2363" s="89"/>
      <c r="R2363" s="89"/>
      <c r="S2363" s="89"/>
      <c r="T2363" s="89"/>
    </row>
    <row r="2364" spans="2:20" s="86" customFormat="1" ht="10.199999999999999">
      <c r="B2364" s="87"/>
      <c r="C2364" s="87"/>
      <c r="D2364" s="89"/>
      <c r="R2364" s="89"/>
      <c r="S2364" s="89"/>
      <c r="T2364" s="89"/>
    </row>
    <row r="2365" spans="2:20" s="86" customFormat="1" ht="10.199999999999999">
      <c r="B2365" s="87"/>
      <c r="C2365" s="87"/>
      <c r="D2365" s="89"/>
      <c r="R2365" s="89"/>
      <c r="S2365" s="89"/>
      <c r="T2365" s="89"/>
    </row>
    <row r="2366" spans="2:20" s="86" customFormat="1" ht="10.199999999999999">
      <c r="B2366" s="87"/>
      <c r="C2366" s="87"/>
      <c r="D2366" s="89"/>
      <c r="R2366" s="89"/>
      <c r="S2366" s="89"/>
      <c r="T2366" s="89"/>
    </row>
    <row r="2367" spans="2:20" s="86" customFormat="1" ht="10.199999999999999">
      <c r="B2367" s="87"/>
      <c r="C2367" s="87"/>
      <c r="D2367" s="89"/>
      <c r="R2367" s="89"/>
      <c r="S2367" s="89"/>
      <c r="T2367" s="89"/>
    </row>
    <row r="2368" spans="2:20" s="86" customFormat="1" ht="10.199999999999999">
      <c r="B2368" s="87"/>
      <c r="C2368" s="87"/>
      <c r="D2368" s="89"/>
      <c r="R2368" s="89"/>
      <c r="S2368" s="89"/>
      <c r="T2368" s="89"/>
    </row>
    <row r="2369" spans="2:20" s="86" customFormat="1" ht="10.199999999999999">
      <c r="B2369" s="87"/>
      <c r="C2369" s="87"/>
      <c r="D2369" s="89"/>
      <c r="R2369" s="89"/>
      <c r="S2369" s="89"/>
      <c r="T2369" s="89"/>
    </row>
    <row r="2370" spans="2:20" s="86" customFormat="1" ht="10.199999999999999">
      <c r="B2370" s="87"/>
      <c r="C2370" s="87"/>
      <c r="D2370" s="89"/>
      <c r="R2370" s="89"/>
      <c r="S2370" s="89"/>
      <c r="T2370" s="89"/>
    </row>
    <row r="2371" spans="2:20" s="86" customFormat="1" ht="10.199999999999999">
      <c r="B2371" s="87"/>
      <c r="C2371" s="87"/>
      <c r="D2371" s="89"/>
      <c r="R2371" s="89"/>
      <c r="S2371" s="89"/>
      <c r="T2371" s="89"/>
    </row>
    <row r="2372" spans="2:20" s="86" customFormat="1" ht="10.199999999999999">
      <c r="B2372" s="87"/>
      <c r="C2372" s="87"/>
      <c r="D2372" s="89"/>
      <c r="R2372" s="89"/>
      <c r="S2372" s="89"/>
      <c r="T2372" s="89"/>
    </row>
    <row r="2373" spans="2:20" s="86" customFormat="1" ht="10.199999999999999">
      <c r="B2373" s="87"/>
      <c r="C2373" s="87"/>
      <c r="D2373" s="89"/>
      <c r="R2373" s="89"/>
      <c r="S2373" s="89"/>
      <c r="T2373" s="89"/>
    </row>
    <row r="2374" spans="2:20" s="86" customFormat="1" ht="10.199999999999999">
      <c r="B2374" s="87"/>
      <c r="C2374" s="87"/>
      <c r="D2374" s="89"/>
      <c r="R2374" s="89"/>
      <c r="S2374" s="89"/>
      <c r="T2374" s="89"/>
    </row>
    <row r="2375" spans="2:20" s="86" customFormat="1" ht="10.199999999999999">
      <c r="B2375" s="87"/>
      <c r="C2375" s="87"/>
      <c r="D2375" s="89"/>
      <c r="R2375" s="89"/>
      <c r="S2375" s="89"/>
      <c r="T2375" s="89"/>
    </row>
    <row r="2376" spans="2:20" s="86" customFormat="1" ht="10.199999999999999">
      <c r="B2376" s="87"/>
      <c r="C2376" s="87"/>
      <c r="D2376" s="89"/>
      <c r="R2376" s="89"/>
      <c r="S2376" s="89"/>
      <c r="T2376" s="89"/>
    </row>
    <row r="2377" spans="2:20" s="86" customFormat="1" ht="10.199999999999999">
      <c r="B2377" s="87"/>
      <c r="C2377" s="87"/>
      <c r="D2377" s="89"/>
      <c r="R2377" s="89"/>
      <c r="S2377" s="89"/>
      <c r="T2377" s="89"/>
    </row>
    <row r="2378" spans="2:20" s="86" customFormat="1" ht="10.199999999999999">
      <c r="B2378" s="87"/>
      <c r="C2378" s="87"/>
      <c r="D2378" s="89"/>
      <c r="R2378" s="89"/>
      <c r="S2378" s="89"/>
      <c r="T2378" s="89"/>
    </row>
    <row r="2379" spans="2:20" s="86" customFormat="1" ht="10.199999999999999">
      <c r="B2379" s="87"/>
      <c r="C2379" s="87"/>
      <c r="D2379" s="89"/>
      <c r="R2379" s="89"/>
      <c r="S2379" s="89"/>
      <c r="T2379" s="89"/>
    </row>
    <row r="2380" spans="2:20" s="86" customFormat="1" ht="10.199999999999999">
      <c r="B2380" s="87"/>
      <c r="C2380" s="87"/>
      <c r="D2380" s="89"/>
      <c r="R2380" s="89"/>
      <c r="S2380" s="89"/>
      <c r="T2380" s="89"/>
    </row>
    <row r="2381" spans="2:20" s="86" customFormat="1" ht="10.199999999999999">
      <c r="B2381" s="87"/>
      <c r="C2381" s="87"/>
      <c r="D2381" s="89"/>
      <c r="R2381" s="89"/>
      <c r="S2381" s="89"/>
      <c r="T2381" s="89"/>
    </row>
    <row r="2382" spans="2:20" s="86" customFormat="1" ht="10.199999999999999">
      <c r="B2382" s="87"/>
      <c r="C2382" s="87"/>
      <c r="D2382" s="89"/>
      <c r="R2382" s="89"/>
      <c r="S2382" s="89"/>
      <c r="T2382" s="89"/>
    </row>
    <row r="2383" spans="2:20" s="86" customFormat="1" ht="10.199999999999999">
      <c r="B2383" s="87"/>
      <c r="C2383" s="87"/>
      <c r="D2383" s="89"/>
      <c r="R2383" s="89"/>
      <c r="S2383" s="89"/>
      <c r="T2383" s="89"/>
    </row>
    <row r="2384" spans="2:20" s="86" customFormat="1" ht="10.199999999999999">
      <c r="B2384" s="87"/>
      <c r="C2384" s="87"/>
      <c r="D2384" s="89"/>
      <c r="R2384" s="89"/>
      <c r="S2384" s="89"/>
      <c r="T2384" s="89"/>
    </row>
    <row r="2385" spans="2:20" s="86" customFormat="1" ht="10.199999999999999">
      <c r="B2385" s="87"/>
      <c r="C2385" s="87"/>
      <c r="D2385" s="89"/>
      <c r="R2385" s="89"/>
      <c r="S2385" s="89"/>
      <c r="T2385" s="89"/>
    </row>
    <row r="2386" spans="2:20" s="86" customFormat="1" ht="10.199999999999999">
      <c r="B2386" s="87"/>
      <c r="C2386" s="87"/>
      <c r="D2386" s="89"/>
      <c r="R2386" s="89"/>
      <c r="S2386" s="89"/>
      <c r="T2386" s="89"/>
    </row>
    <row r="2387" spans="2:20" s="86" customFormat="1" ht="10.199999999999999">
      <c r="B2387" s="87"/>
      <c r="C2387" s="87"/>
      <c r="D2387" s="89"/>
      <c r="R2387" s="89"/>
      <c r="S2387" s="89"/>
      <c r="T2387" s="89"/>
    </row>
    <row r="2388" spans="2:20" s="86" customFormat="1" ht="10.199999999999999">
      <c r="B2388" s="87"/>
      <c r="C2388" s="87"/>
      <c r="D2388" s="89"/>
      <c r="R2388" s="89"/>
      <c r="S2388" s="89"/>
      <c r="T2388" s="89"/>
    </row>
    <row r="2389" spans="2:20" s="86" customFormat="1" ht="10.199999999999999">
      <c r="B2389" s="87"/>
      <c r="C2389" s="87"/>
      <c r="D2389" s="89"/>
      <c r="R2389" s="89"/>
      <c r="S2389" s="89"/>
      <c r="T2389" s="89"/>
    </row>
    <row r="2390" spans="2:20" s="86" customFormat="1" ht="10.199999999999999">
      <c r="B2390" s="87"/>
      <c r="C2390" s="87"/>
      <c r="D2390" s="89"/>
      <c r="R2390" s="89"/>
      <c r="S2390" s="89"/>
      <c r="T2390" s="89"/>
    </row>
    <row r="2391" spans="2:20" s="86" customFormat="1" ht="10.199999999999999">
      <c r="B2391" s="87"/>
      <c r="C2391" s="87"/>
      <c r="D2391" s="89"/>
      <c r="R2391" s="89"/>
      <c r="S2391" s="89"/>
      <c r="T2391" s="89"/>
    </row>
    <row r="2392" spans="2:20" s="86" customFormat="1" ht="10.199999999999999">
      <c r="B2392" s="87"/>
      <c r="C2392" s="87"/>
      <c r="D2392" s="89"/>
      <c r="R2392" s="89"/>
      <c r="S2392" s="89"/>
      <c r="T2392" s="89"/>
    </row>
    <row r="2393" spans="2:20" s="86" customFormat="1" ht="10.199999999999999">
      <c r="B2393" s="87"/>
      <c r="C2393" s="87"/>
      <c r="D2393" s="89"/>
      <c r="R2393" s="89"/>
      <c r="S2393" s="89"/>
      <c r="T2393" s="89"/>
    </row>
    <row r="2394" spans="2:20" s="86" customFormat="1" ht="10.199999999999999">
      <c r="B2394" s="87"/>
      <c r="C2394" s="87"/>
      <c r="D2394" s="89"/>
      <c r="R2394" s="89"/>
      <c r="S2394" s="89"/>
      <c r="T2394" s="89"/>
    </row>
    <row r="2395" spans="2:20" s="86" customFormat="1" ht="10.199999999999999">
      <c r="B2395" s="87"/>
      <c r="C2395" s="87"/>
      <c r="D2395" s="89"/>
      <c r="R2395" s="89"/>
      <c r="S2395" s="89"/>
      <c r="T2395" s="89"/>
    </row>
    <row r="2396" spans="2:20" s="86" customFormat="1" ht="10.199999999999999">
      <c r="B2396" s="87"/>
      <c r="C2396" s="87"/>
      <c r="D2396" s="89"/>
      <c r="R2396" s="89"/>
      <c r="S2396" s="89"/>
      <c r="T2396" s="89"/>
    </row>
    <row r="2397" spans="2:20" s="86" customFormat="1" ht="10.199999999999999">
      <c r="B2397" s="87"/>
      <c r="C2397" s="87"/>
      <c r="D2397" s="89"/>
      <c r="R2397" s="89"/>
      <c r="S2397" s="89"/>
      <c r="T2397" s="89"/>
    </row>
    <row r="2398" spans="2:20" s="86" customFormat="1" ht="10.199999999999999">
      <c r="B2398" s="87"/>
      <c r="C2398" s="87"/>
      <c r="D2398" s="89"/>
      <c r="R2398" s="89"/>
      <c r="S2398" s="89"/>
      <c r="T2398" s="89"/>
    </row>
    <row r="2399" spans="2:20" s="86" customFormat="1" ht="10.199999999999999">
      <c r="B2399" s="87"/>
      <c r="C2399" s="87"/>
      <c r="D2399" s="89"/>
      <c r="R2399" s="89"/>
      <c r="S2399" s="89"/>
      <c r="T2399" s="89"/>
    </row>
    <row r="2400" spans="2:20" s="86" customFormat="1" ht="10.199999999999999">
      <c r="B2400" s="87"/>
      <c r="C2400" s="87"/>
      <c r="D2400" s="89"/>
      <c r="R2400" s="89"/>
      <c r="S2400" s="89"/>
      <c r="T2400" s="89"/>
    </row>
    <row r="2401" spans="2:20" s="86" customFormat="1" ht="10.199999999999999">
      <c r="B2401" s="87"/>
      <c r="C2401" s="87"/>
      <c r="D2401" s="89"/>
      <c r="R2401" s="89"/>
      <c r="S2401" s="89"/>
      <c r="T2401" s="89"/>
    </row>
    <row r="2402" spans="2:20" s="86" customFormat="1" ht="10.199999999999999">
      <c r="B2402" s="87"/>
      <c r="C2402" s="87"/>
      <c r="D2402" s="89"/>
      <c r="R2402" s="89"/>
      <c r="S2402" s="89"/>
      <c r="T2402" s="89"/>
    </row>
    <row r="2403" spans="2:20" s="86" customFormat="1" ht="10.199999999999999">
      <c r="B2403" s="87"/>
      <c r="C2403" s="87"/>
      <c r="D2403" s="89"/>
      <c r="R2403" s="89"/>
      <c r="S2403" s="89"/>
      <c r="T2403" s="89"/>
    </row>
    <row r="2404" spans="2:20" s="86" customFormat="1" ht="10.199999999999999">
      <c r="B2404" s="87"/>
      <c r="C2404" s="87"/>
      <c r="D2404" s="89"/>
      <c r="R2404" s="89"/>
      <c r="S2404" s="89"/>
      <c r="T2404" s="89"/>
    </row>
    <row r="2405" spans="2:20" s="86" customFormat="1" ht="10.199999999999999">
      <c r="B2405" s="87"/>
      <c r="C2405" s="87"/>
      <c r="D2405" s="89"/>
      <c r="R2405" s="89"/>
      <c r="S2405" s="89"/>
      <c r="T2405" s="89"/>
    </row>
    <row r="2406" spans="2:20" s="86" customFormat="1" ht="10.199999999999999">
      <c r="B2406" s="87"/>
      <c r="C2406" s="87"/>
      <c r="D2406" s="89"/>
      <c r="R2406" s="89"/>
      <c r="S2406" s="89"/>
      <c r="T2406" s="89"/>
    </row>
    <row r="2407" spans="2:20" s="86" customFormat="1" ht="10.199999999999999">
      <c r="B2407" s="87"/>
      <c r="C2407" s="87"/>
      <c r="D2407" s="89"/>
      <c r="R2407" s="89"/>
      <c r="S2407" s="89"/>
      <c r="T2407" s="89"/>
    </row>
    <row r="2408" spans="2:20" s="86" customFormat="1" ht="10.199999999999999">
      <c r="B2408" s="87"/>
      <c r="C2408" s="87"/>
      <c r="D2408" s="89"/>
      <c r="R2408" s="89"/>
      <c r="S2408" s="89"/>
      <c r="T2408" s="89"/>
    </row>
    <row r="2409" spans="2:20" s="86" customFormat="1" ht="10.199999999999999">
      <c r="B2409" s="87"/>
      <c r="C2409" s="87"/>
      <c r="D2409" s="89"/>
      <c r="R2409" s="89"/>
      <c r="S2409" s="89"/>
      <c r="T2409" s="89"/>
    </row>
    <row r="2410" spans="2:20" s="86" customFormat="1" ht="10.199999999999999">
      <c r="B2410" s="87"/>
      <c r="C2410" s="87"/>
      <c r="D2410" s="89"/>
      <c r="R2410" s="89"/>
      <c r="S2410" s="89"/>
      <c r="T2410" s="89"/>
    </row>
    <row r="2411" spans="2:20" s="86" customFormat="1" ht="10.199999999999999">
      <c r="B2411" s="87"/>
      <c r="C2411" s="87"/>
      <c r="D2411" s="89"/>
      <c r="R2411" s="89"/>
      <c r="S2411" s="89"/>
      <c r="T2411" s="89"/>
    </row>
    <row r="2412" spans="2:20" s="86" customFormat="1" ht="10.199999999999999">
      <c r="B2412" s="87"/>
      <c r="C2412" s="87"/>
      <c r="D2412" s="89"/>
      <c r="R2412" s="89"/>
      <c r="S2412" s="89"/>
      <c r="T2412" s="89"/>
    </row>
    <row r="2413" spans="2:20" s="86" customFormat="1" ht="10.199999999999999">
      <c r="B2413" s="87"/>
      <c r="C2413" s="87"/>
      <c r="D2413" s="89"/>
      <c r="R2413" s="89"/>
      <c r="S2413" s="89"/>
      <c r="T2413" s="89"/>
    </row>
    <row r="2414" spans="2:20" s="86" customFormat="1" ht="10.199999999999999">
      <c r="B2414" s="87"/>
      <c r="C2414" s="87"/>
      <c r="D2414" s="89"/>
      <c r="R2414" s="89"/>
      <c r="S2414" s="89"/>
      <c r="T2414" s="89"/>
    </row>
    <row r="2415" spans="2:20" s="86" customFormat="1" ht="10.199999999999999">
      <c r="B2415" s="87"/>
      <c r="C2415" s="87"/>
      <c r="D2415" s="89"/>
      <c r="R2415" s="89"/>
      <c r="S2415" s="89"/>
      <c r="T2415" s="89"/>
    </row>
    <row r="2416" spans="2:20" s="86" customFormat="1" ht="10.199999999999999">
      <c r="B2416" s="87"/>
      <c r="C2416" s="87"/>
      <c r="D2416" s="89"/>
      <c r="R2416" s="89"/>
      <c r="S2416" s="89"/>
      <c r="T2416" s="89"/>
    </row>
    <row r="2417" spans="2:20" s="86" customFormat="1" ht="10.199999999999999">
      <c r="B2417" s="87"/>
      <c r="C2417" s="87"/>
      <c r="D2417" s="89"/>
      <c r="R2417" s="89"/>
      <c r="S2417" s="89"/>
      <c r="T2417" s="89"/>
    </row>
    <row r="2418" spans="2:20" s="86" customFormat="1" ht="10.199999999999999">
      <c r="B2418" s="87"/>
      <c r="C2418" s="87"/>
      <c r="D2418" s="89"/>
      <c r="R2418" s="89"/>
      <c r="S2418" s="89"/>
      <c r="T2418" s="89"/>
    </row>
    <row r="2419" spans="2:20" s="86" customFormat="1" ht="10.199999999999999">
      <c r="B2419" s="87"/>
      <c r="C2419" s="87"/>
      <c r="D2419" s="89"/>
      <c r="R2419" s="89"/>
      <c r="S2419" s="89"/>
      <c r="T2419" s="89"/>
    </row>
    <row r="2420" spans="2:20" s="86" customFormat="1" ht="10.199999999999999">
      <c r="B2420" s="87"/>
      <c r="C2420" s="87"/>
      <c r="D2420" s="89"/>
      <c r="R2420" s="89"/>
      <c r="S2420" s="89"/>
      <c r="T2420" s="89"/>
    </row>
    <row r="2421" spans="2:20" s="86" customFormat="1" ht="10.199999999999999">
      <c r="B2421" s="87"/>
      <c r="C2421" s="87"/>
      <c r="D2421" s="89"/>
      <c r="R2421" s="89"/>
      <c r="S2421" s="89"/>
      <c r="T2421" s="89"/>
    </row>
    <row r="2422" spans="2:20" s="86" customFormat="1" ht="10.199999999999999">
      <c r="B2422" s="87"/>
      <c r="C2422" s="87"/>
      <c r="D2422" s="89"/>
      <c r="R2422" s="89"/>
      <c r="S2422" s="89"/>
      <c r="T2422" s="89"/>
    </row>
    <row r="2423" spans="2:20" s="86" customFormat="1" ht="10.199999999999999">
      <c r="B2423" s="87"/>
      <c r="C2423" s="87"/>
      <c r="D2423" s="89"/>
      <c r="R2423" s="89"/>
      <c r="S2423" s="89"/>
      <c r="T2423" s="89"/>
    </row>
    <row r="2424" spans="2:20" s="86" customFormat="1" ht="10.199999999999999">
      <c r="B2424" s="87"/>
      <c r="C2424" s="87"/>
      <c r="D2424" s="89"/>
      <c r="R2424" s="89"/>
      <c r="S2424" s="89"/>
      <c r="T2424" s="89"/>
    </row>
    <row r="2425" spans="2:20" s="86" customFormat="1" ht="10.199999999999999">
      <c r="B2425" s="87"/>
      <c r="C2425" s="87"/>
      <c r="D2425" s="89"/>
      <c r="R2425" s="89"/>
      <c r="S2425" s="89"/>
      <c r="T2425" s="89"/>
    </row>
    <row r="2426" spans="2:20" s="86" customFormat="1" ht="10.199999999999999">
      <c r="B2426" s="87"/>
      <c r="C2426" s="87"/>
      <c r="D2426" s="89"/>
      <c r="R2426" s="89"/>
      <c r="S2426" s="89"/>
      <c r="T2426" s="89"/>
    </row>
    <row r="2427" spans="2:20" s="86" customFormat="1" ht="10.199999999999999">
      <c r="B2427" s="87"/>
      <c r="C2427" s="87"/>
      <c r="D2427" s="89"/>
      <c r="R2427" s="89"/>
      <c r="S2427" s="89"/>
      <c r="T2427" s="89"/>
    </row>
    <row r="2428" spans="2:20" s="86" customFormat="1" ht="10.199999999999999">
      <c r="B2428" s="87"/>
      <c r="C2428" s="87"/>
      <c r="D2428" s="89"/>
      <c r="R2428" s="89"/>
      <c r="S2428" s="89"/>
      <c r="T2428" s="89"/>
    </row>
    <row r="2429" spans="2:20" s="86" customFormat="1" ht="10.199999999999999">
      <c r="B2429" s="87"/>
      <c r="C2429" s="87"/>
      <c r="D2429" s="89"/>
      <c r="R2429" s="89"/>
      <c r="S2429" s="89"/>
      <c r="T2429" s="89"/>
    </row>
    <row r="2430" spans="2:20" s="86" customFormat="1" ht="10.199999999999999">
      <c r="B2430" s="87"/>
      <c r="C2430" s="87"/>
      <c r="D2430" s="89"/>
      <c r="R2430" s="89"/>
      <c r="S2430" s="89"/>
      <c r="T2430" s="89"/>
    </row>
    <row r="2431" spans="2:20" s="86" customFormat="1" ht="10.199999999999999">
      <c r="B2431" s="87"/>
      <c r="C2431" s="87"/>
      <c r="D2431" s="89"/>
      <c r="R2431" s="89"/>
      <c r="S2431" s="89"/>
      <c r="T2431" s="89"/>
    </row>
    <row r="2432" spans="2:20" s="86" customFormat="1" ht="10.199999999999999">
      <c r="B2432" s="87"/>
      <c r="C2432" s="87"/>
      <c r="D2432" s="89"/>
      <c r="R2432" s="89"/>
      <c r="S2432" s="89"/>
      <c r="T2432" s="89"/>
    </row>
    <row r="2433" spans="2:20" s="86" customFormat="1" ht="10.199999999999999">
      <c r="B2433" s="87"/>
      <c r="C2433" s="87"/>
      <c r="D2433" s="89"/>
      <c r="R2433" s="89"/>
      <c r="S2433" s="89"/>
      <c r="T2433" s="89"/>
    </row>
    <row r="2434" spans="2:20" s="86" customFormat="1" ht="10.199999999999999">
      <c r="B2434" s="87"/>
      <c r="C2434" s="87"/>
      <c r="D2434" s="89"/>
      <c r="R2434" s="89"/>
      <c r="S2434" s="89"/>
      <c r="T2434" s="89"/>
    </row>
    <row r="2435" spans="2:20" s="86" customFormat="1" ht="10.199999999999999">
      <c r="B2435" s="87"/>
      <c r="C2435" s="87"/>
      <c r="D2435" s="89"/>
      <c r="R2435" s="89"/>
      <c r="S2435" s="89"/>
      <c r="T2435" s="89"/>
    </row>
    <row r="2436" spans="2:20" s="86" customFormat="1" ht="10.199999999999999">
      <c r="B2436" s="87"/>
      <c r="C2436" s="87"/>
      <c r="D2436" s="89"/>
      <c r="R2436" s="89"/>
      <c r="S2436" s="89"/>
      <c r="T2436" s="89"/>
    </row>
    <row r="2437" spans="2:20" s="86" customFormat="1" ht="10.199999999999999">
      <c r="B2437" s="87"/>
      <c r="C2437" s="87"/>
      <c r="D2437" s="89"/>
      <c r="R2437" s="89"/>
      <c r="S2437" s="89"/>
      <c r="T2437" s="89"/>
    </row>
    <row r="2438" spans="2:20" s="86" customFormat="1" ht="10.199999999999999">
      <c r="B2438" s="87"/>
      <c r="C2438" s="87"/>
      <c r="D2438" s="89"/>
      <c r="R2438" s="89"/>
      <c r="S2438" s="89"/>
      <c r="T2438" s="89"/>
    </row>
    <row r="2439" spans="2:20" s="86" customFormat="1" ht="10.199999999999999">
      <c r="B2439" s="87"/>
      <c r="C2439" s="87"/>
      <c r="D2439" s="89"/>
      <c r="R2439" s="89"/>
      <c r="S2439" s="89"/>
      <c r="T2439" s="89"/>
    </row>
    <row r="2440" spans="2:20" s="86" customFormat="1" ht="10.199999999999999">
      <c r="B2440" s="87"/>
      <c r="C2440" s="87"/>
      <c r="D2440" s="89"/>
      <c r="R2440" s="89"/>
      <c r="S2440" s="89"/>
      <c r="T2440" s="89"/>
    </row>
    <row r="2441" spans="2:20" s="86" customFormat="1" ht="10.199999999999999">
      <c r="B2441" s="87"/>
      <c r="C2441" s="87"/>
      <c r="D2441" s="89"/>
      <c r="R2441" s="89"/>
      <c r="S2441" s="89"/>
      <c r="T2441" s="89"/>
    </row>
    <row r="2442" spans="2:20" s="86" customFormat="1" ht="10.199999999999999">
      <c r="B2442" s="87"/>
      <c r="C2442" s="87"/>
      <c r="D2442" s="89"/>
      <c r="R2442" s="89"/>
      <c r="S2442" s="89"/>
      <c r="T2442" s="89"/>
    </row>
    <row r="2443" spans="2:20" s="86" customFormat="1" ht="10.199999999999999">
      <c r="B2443" s="87"/>
      <c r="C2443" s="87"/>
      <c r="D2443" s="89"/>
      <c r="R2443" s="89"/>
      <c r="S2443" s="89"/>
      <c r="T2443" s="89"/>
    </row>
    <row r="2444" spans="2:20" s="86" customFormat="1" ht="10.199999999999999">
      <c r="B2444" s="87"/>
      <c r="C2444" s="87"/>
      <c r="D2444" s="89"/>
      <c r="R2444" s="89"/>
      <c r="S2444" s="89"/>
      <c r="T2444" s="89"/>
    </row>
    <row r="2445" spans="2:20" s="86" customFormat="1" ht="10.199999999999999">
      <c r="B2445" s="87"/>
      <c r="C2445" s="87"/>
      <c r="D2445" s="89"/>
      <c r="R2445" s="89"/>
      <c r="S2445" s="89"/>
      <c r="T2445" s="89"/>
    </row>
    <row r="2446" spans="2:20" s="86" customFormat="1" ht="10.199999999999999">
      <c r="B2446" s="87"/>
      <c r="C2446" s="87"/>
      <c r="D2446" s="89"/>
      <c r="R2446" s="89"/>
      <c r="S2446" s="89"/>
      <c r="T2446" s="89"/>
    </row>
    <row r="2447" spans="2:20" s="86" customFormat="1" ht="10.199999999999999">
      <c r="B2447" s="87"/>
      <c r="C2447" s="87"/>
      <c r="D2447" s="89"/>
      <c r="R2447" s="89"/>
      <c r="S2447" s="89"/>
      <c r="T2447" s="89"/>
    </row>
    <row r="2448" spans="2:20" s="86" customFormat="1" ht="10.199999999999999">
      <c r="B2448" s="87"/>
      <c r="C2448" s="87"/>
      <c r="D2448" s="89"/>
      <c r="R2448" s="89"/>
      <c r="S2448" s="89"/>
      <c r="T2448" s="89"/>
    </row>
    <row r="2449" spans="2:20" s="86" customFormat="1" ht="10.199999999999999">
      <c r="B2449" s="87"/>
      <c r="C2449" s="87"/>
      <c r="D2449" s="89"/>
      <c r="R2449" s="89"/>
      <c r="S2449" s="89"/>
      <c r="T2449" s="89"/>
    </row>
    <row r="2450" spans="2:20" s="86" customFormat="1" ht="10.199999999999999">
      <c r="B2450" s="87"/>
      <c r="C2450" s="87"/>
      <c r="D2450" s="89"/>
      <c r="R2450" s="89"/>
      <c r="S2450" s="89"/>
      <c r="T2450" s="89"/>
    </row>
    <row r="2451" spans="2:20" s="86" customFormat="1" ht="10.199999999999999">
      <c r="B2451" s="87"/>
      <c r="C2451" s="87"/>
      <c r="D2451" s="89"/>
      <c r="R2451" s="89"/>
      <c r="S2451" s="89"/>
      <c r="T2451" s="89"/>
    </row>
    <row r="2452" spans="2:20" s="86" customFormat="1" ht="10.199999999999999">
      <c r="B2452" s="87"/>
      <c r="C2452" s="87"/>
      <c r="D2452" s="89"/>
      <c r="R2452" s="89"/>
      <c r="S2452" s="89"/>
      <c r="T2452" s="89"/>
    </row>
    <row r="2453" spans="2:20" s="86" customFormat="1" ht="10.199999999999999">
      <c r="B2453" s="87"/>
      <c r="C2453" s="87"/>
      <c r="D2453" s="89"/>
      <c r="R2453" s="89"/>
      <c r="S2453" s="89"/>
      <c r="T2453" s="89"/>
    </row>
    <row r="2454" spans="2:20" s="86" customFormat="1" ht="10.199999999999999">
      <c r="B2454" s="87"/>
      <c r="C2454" s="87"/>
      <c r="D2454" s="89"/>
      <c r="R2454" s="89"/>
      <c r="S2454" s="89"/>
      <c r="T2454" s="89"/>
    </row>
    <row r="2455" spans="2:20" s="86" customFormat="1" ht="10.199999999999999">
      <c r="B2455" s="87"/>
      <c r="C2455" s="87"/>
      <c r="D2455" s="89"/>
      <c r="R2455" s="89"/>
      <c r="S2455" s="89"/>
      <c r="T2455" s="89"/>
    </row>
    <row r="2456" spans="2:20" s="86" customFormat="1" ht="10.199999999999999">
      <c r="B2456" s="87"/>
      <c r="C2456" s="87"/>
      <c r="D2456" s="89"/>
      <c r="R2456" s="89"/>
      <c r="S2456" s="89"/>
      <c r="T2456" s="89"/>
    </row>
    <row r="2457" spans="2:20" s="86" customFormat="1" ht="10.199999999999999">
      <c r="B2457" s="87"/>
      <c r="C2457" s="87"/>
      <c r="D2457" s="89"/>
      <c r="R2457" s="89"/>
      <c r="S2457" s="89"/>
      <c r="T2457" s="89"/>
    </row>
    <row r="2458" spans="2:20" s="86" customFormat="1" ht="10.199999999999999">
      <c r="B2458" s="87"/>
      <c r="C2458" s="87"/>
      <c r="D2458" s="89"/>
      <c r="R2458" s="89"/>
      <c r="S2458" s="89"/>
      <c r="T2458" s="89"/>
    </row>
    <row r="2459" spans="2:20" s="86" customFormat="1" ht="10.199999999999999">
      <c r="B2459" s="87"/>
      <c r="C2459" s="87"/>
      <c r="D2459" s="89"/>
      <c r="R2459" s="89"/>
      <c r="S2459" s="89"/>
      <c r="T2459" s="89"/>
    </row>
    <row r="2460" spans="2:20" s="86" customFormat="1" ht="10.199999999999999">
      <c r="B2460" s="87"/>
      <c r="C2460" s="87"/>
      <c r="D2460" s="89"/>
      <c r="R2460" s="89"/>
      <c r="S2460" s="89"/>
      <c r="T2460" s="89"/>
    </row>
    <row r="2461" spans="2:20" s="86" customFormat="1" ht="10.199999999999999">
      <c r="B2461" s="87"/>
      <c r="C2461" s="87"/>
      <c r="D2461" s="89"/>
      <c r="R2461" s="89"/>
      <c r="S2461" s="89"/>
      <c r="T2461" s="89"/>
    </row>
    <row r="2462" spans="2:20" s="86" customFormat="1" ht="10.199999999999999">
      <c r="B2462" s="87"/>
      <c r="C2462" s="87"/>
      <c r="D2462" s="89"/>
      <c r="R2462" s="89"/>
      <c r="S2462" s="89"/>
      <c r="T2462" s="89"/>
    </row>
    <row r="2463" spans="2:20" s="86" customFormat="1" ht="10.199999999999999">
      <c r="B2463" s="87"/>
      <c r="C2463" s="87"/>
      <c r="D2463" s="89"/>
      <c r="R2463" s="89"/>
      <c r="S2463" s="89"/>
      <c r="T2463" s="89"/>
    </row>
    <row r="2464" spans="2:20" s="86" customFormat="1" ht="10.199999999999999">
      <c r="B2464" s="87"/>
      <c r="C2464" s="87"/>
      <c r="D2464" s="89"/>
      <c r="R2464" s="89"/>
      <c r="S2464" s="89"/>
      <c r="T2464" s="89"/>
    </row>
    <row r="2465" spans="2:20" s="86" customFormat="1" ht="10.199999999999999">
      <c r="B2465" s="87"/>
      <c r="C2465" s="87"/>
      <c r="D2465" s="89"/>
      <c r="R2465" s="89"/>
      <c r="S2465" s="89"/>
      <c r="T2465" s="89"/>
    </row>
    <row r="2466" spans="2:20" s="86" customFormat="1" ht="10.199999999999999">
      <c r="B2466" s="87"/>
      <c r="C2466" s="87"/>
      <c r="D2466" s="89"/>
      <c r="R2466" s="89"/>
      <c r="S2466" s="89"/>
      <c r="T2466" s="89"/>
    </row>
    <row r="2467" spans="2:20" s="86" customFormat="1" ht="10.199999999999999">
      <c r="B2467" s="87"/>
      <c r="C2467" s="87"/>
      <c r="D2467" s="89"/>
      <c r="R2467" s="89"/>
      <c r="S2467" s="89"/>
      <c r="T2467" s="89"/>
    </row>
    <row r="2468" spans="2:20" s="86" customFormat="1" ht="10.199999999999999">
      <c r="B2468" s="87"/>
      <c r="C2468" s="87"/>
      <c r="D2468" s="89"/>
      <c r="R2468" s="89"/>
      <c r="S2468" s="89"/>
      <c r="T2468" s="89"/>
    </row>
    <row r="2469" spans="2:20" s="86" customFormat="1" ht="10.199999999999999">
      <c r="B2469" s="87"/>
      <c r="C2469" s="87"/>
      <c r="D2469" s="89"/>
      <c r="R2469" s="89"/>
      <c r="S2469" s="89"/>
      <c r="T2469" s="89"/>
    </row>
    <row r="2470" spans="2:20" s="86" customFormat="1" ht="10.199999999999999">
      <c r="B2470" s="87"/>
      <c r="C2470" s="87"/>
      <c r="D2470" s="89"/>
      <c r="R2470" s="89"/>
      <c r="S2470" s="89"/>
      <c r="T2470" s="89"/>
    </row>
    <row r="2471" spans="2:20" s="86" customFormat="1" ht="10.199999999999999">
      <c r="B2471" s="87"/>
      <c r="C2471" s="87"/>
      <c r="D2471" s="89"/>
      <c r="R2471" s="89"/>
      <c r="S2471" s="89"/>
      <c r="T2471" s="89"/>
    </row>
    <row r="2472" spans="2:20" s="86" customFormat="1" ht="10.199999999999999">
      <c r="B2472" s="87"/>
      <c r="C2472" s="87"/>
      <c r="D2472" s="89"/>
      <c r="R2472" s="89"/>
      <c r="S2472" s="89"/>
      <c r="T2472" s="89"/>
    </row>
    <row r="2473" spans="2:20" s="86" customFormat="1" ht="10.199999999999999">
      <c r="B2473" s="87"/>
      <c r="C2473" s="87"/>
      <c r="D2473" s="89"/>
      <c r="R2473" s="89"/>
      <c r="S2473" s="89"/>
      <c r="T2473" s="89"/>
    </row>
    <row r="2474" spans="2:20" s="86" customFormat="1" ht="10.199999999999999">
      <c r="B2474" s="87"/>
      <c r="C2474" s="87"/>
      <c r="D2474" s="89"/>
      <c r="R2474" s="89"/>
      <c r="S2474" s="89"/>
      <c r="T2474" s="89"/>
    </row>
    <row r="2475" spans="2:20" s="86" customFormat="1" ht="10.199999999999999">
      <c r="B2475" s="87"/>
      <c r="C2475" s="87"/>
      <c r="D2475" s="89"/>
      <c r="R2475" s="89"/>
      <c r="S2475" s="89"/>
      <c r="T2475" s="89"/>
    </row>
    <row r="2476" spans="2:20" s="86" customFormat="1" ht="10.199999999999999">
      <c r="B2476" s="87"/>
      <c r="C2476" s="87"/>
      <c r="D2476" s="89"/>
      <c r="R2476" s="89"/>
      <c r="S2476" s="89"/>
      <c r="T2476" s="89"/>
    </row>
    <row r="2477" spans="2:20" s="86" customFormat="1" ht="10.199999999999999">
      <c r="B2477" s="87"/>
      <c r="C2477" s="87"/>
      <c r="D2477" s="89"/>
      <c r="R2477" s="89"/>
      <c r="S2477" s="89"/>
      <c r="T2477" s="89"/>
    </row>
    <row r="2478" spans="2:20" s="86" customFormat="1" ht="10.199999999999999">
      <c r="B2478" s="87"/>
      <c r="C2478" s="87"/>
      <c r="D2478" s="89"/>
      <c r="R2478" s="89"/>
      <c r="S2478" s="89"/>
      <c r="T2478" s="89"/>
    </row>
    <row r="2479" spans="2:20" s="86" customFormat="1" ht="10.199999999999999">
      <c r="B2479" s="87"/>
      <c r="C2479" s="87"/>
      <c r="D2479" s="89"/>
      <c r="R2479" s="89"/>
      <c r="S2479" s="89"/>
      <c r="T2479" s="89"/>
    </row>
    <row r="2480" spans="2:20" s="86" customFormat="1" ht="10.199999999999999">
      <c r="B2480" s="87"/>
      <c r="C2480" s="87"/>
      <c r="D2480" s="89"/>
      <c r="R2480" s="89"/>
      <c r="S2480" s="89"/>
      <c r="T2480" s="89"/>
    </row>
    <row r="2481" spans="2:20" s="86" customFormat="1" ht="10.199999999999999">
      <c r="B2481" s="87"/>
      <c r="C2481" s="87"/>
      <c r="D2481" s="89"/>
      <c r="R2481" s="89"/>
      <c r="S2481" s="89"/>
      <c r="T2481" s="89"/>
    </row>
    <row r="2482" spans="2:20" s="86" customFormat="1" ht="10.199999999999999">
      <c r="B2482" s="87"/>
      <c r="C2482" s="87"/>
      <c r="D2482" s="89"/>
      <c r="R2482" s="89"/>
      <c r="S2482" s="89"/>
      <c r="T2482" s="89"/>
    </row>
    <row r="2483" spans="2:20" s="86" customFormat="1" ht="10.199999999999999">
      <c r="B2483" s="87"/>
      <c r="C2483" s="87"/>
      <c r="D2483" s="89"/>
      <c r="R2483" s="89"/>
      <c r="S2483" s="89"/>
      <c r="T2483" s="89"/>
    </row>
    <row r="2484" spans="2:20" s="86" customFormat="1" ht="10.199999999999999">
      <c r="B2484" s="87"/>
      <c r="C2484" s="87"/>
      <c r="D2484" s="89"/>
      <c r="R2484" s="89"/>
      <c r="S2484" s="89"/>
      <c r="T2484" s="89"/>
    </row>
    <row r="2485" spans="2:20" s="86" customFormat="1" ht="10.199999999999999">
      <c r="B2485" s="87"/>
      <c r="C2485" s="87"/>
      <c r="D2485" s="89"/>
      <c r="R2485" s="89"/>
      <c r="S2485" s="89"/>
      <c r="T2485" s="89"/>
    </row>
    <row r="2486" spans="2:20" s="86" customFormat="1" ht="10.199999999999999">
      <c r="B2486" s="87"/>
      <c r="C2486" s="87"/>
      <c r="D2486" s="89"/>
      <c r="R2486" s="89"/>
      <c r="S2486" s="89"/>
      <c r="T2486" s="89"/>
    </row>
    <row r="2487" spans="2:20" s="86" customFormat="1" ht="10.199999999999999">
      <c r="B2487" s="87"/>
      <c r="C2487" s="87"/>
      <c r="D2487" s="89"/>
      <c r="R2487" s="89"/>
      <c r="S2487" s="89"/>
      <c r="T2487" s="89"/>
    </row>
    <row r="2488" spans="2:20" s="86" customFormat="1" ht="10.199999999999999">
      <c r="B2488" s="87"/>
      <c r="C2488" s="87"/>
      <c r="D2488" s="89"/>
      <c r="R2488" s="89"/>
      <c r="S2488" s="89"/>
      <c r="T2488" s="89"/>
    </row>
    <row r="2489" spans="2:20" s="86" customFormat="1" ht="10.199999999999999">
      <c r="B2489" s="87"/>
      <c r="C2489" s="87"/>
      <c r="D2489" s="89"/>
      <c r="R2489" s="89"/>
      <c r="S2489" s="89"/>
      <c r="T2489" s="89"/>
    </row>
    <row r="2490" spans="2:20" s="86" customFormat="1" ht="10.199999999999999">
      <c r="B2490" s="87"/>
      <c r="C2490" s="87"/>
      <c r="D2490" s="89"/>
      <c r="R2490" s="89"/>
      <c r="S2490" s="89"/>
      <c r="T2490" s="89"/>
    </row>
    <row r="2491" spans="2:20" s="86" customFormat="1" ht="10.199999999999999">
      <c r="B2491" s="87"/>
      <c r="C2491" s="87"/>
      <c r="D2491" s="89"/>
      <c r="R2491" s="89"/>
      <c r="S2491" s="89"/>
      <c r="T2491" s="89"/>
    </row>
    <row r="2492" spans="2:20" s="86" customFormat="1" ht="10.199999999999999">
      <c r="B2492" s="87"/>
      <c r="C2492" s="87"/>
      <c r="D2492" s="89"/>
      <c r="R2492" s="89"/>
      <c r="S2492" s="89"/>
      <c r="T2492" s="89"/>
    </row>
    <row r="2493" spans="2:20" s="86" customFormat="1" ht="10.199999999999999">
      <c r="B2493" s="87"/>
      <c r="C2493" s="87"/>
      <c r="D2493" s="89"/>
      <c r="R2493" s="89"/>
      <c r="S2493" s="89"/>
      <c r="T2493" s="89"/>
    </row>
    <row r="2494" spans="2:20" s="86" customFormat="1" ht="10.199999999999999">
      <c r="B2494" s="87"/>
      <c r="C2494" s="87"/>
      <c r="D2494" s="89"/>
      <c r="R2494" s="89"/>
      <c r="S2494" s="89"/>
      <c r="T2494" s="89"/>
    </row>
    <row r="2495" spans="2:20" s="86" customFormat="1" ht="10.199999999999999">
      <c r="B2495" s="87"/>
      <c r="C2495" s="87"/>
      <c r="D2495" s="89"/>
      <c r="R2495" s="89"/>
      <c r="S2495" s="89"/>
      <c r="T2495" s="89"/>
    </row>
    <row r="2496" spans="2:20" s="86" customFormat="1" ht="10.199999999999999">
      <c r="B2496" s="87"/>
      <c r="C2496" s="87"/>
      <c r="D2496" s="89"/>
      <c r="R2496" s="89"/>
      <c r="S2496" s="89"/>
      <c r="T2496" s="89"/>
    </row>
    <row r="2497" spans="2:20" s="86" customFormat="1" ht="10.199999999999999">
      <c r="B2497" s="87"/>
      <c r="C2497" s="87"/>
      <c r="D2497" s="89"/>
      <c r="R2497" s="89"/>
      <c r="S2497" s="89"/>
      <c r="T2497" s="89"/>
    </row>
    <row r="2498" spans="2:20" s="86" customFormat="1" ht="10.199999999999999">
      <c r="B2498" s="87"/>
      <c r="C2498" s="87"/>
      <c r="D2498" s="89"/>
      <c r="R2498" s="89"/>
      <c r="S2498" s="89"/>
      <c r="T2498" s="89"/>
    </row>
    <row r="2499" spans="2:20" s="86" customFormat="1" ht="10.199999999999999">
      <c r="B2499" s="87"/>
      <c r="C2499" s="87"/>
      <c r="D2499" s="89"/>
      <c r="R2499" s="89"/>
      <c r="S2499" s="89"/>
      <c r="T2499" s="89"/>
    </row>
    <row r="2500" spans="2:20" s="86" customFormat="1" ht="10.199999999999999">
      <c r="B2500" s="87"/>
      <c r="C2500" s="87"/>
      <c r="D2500" s="89"/>
      <c r="R2500" s="89"/>
      <c r="S2500" s="89"/>
      <c r="T2500" s="89"/>
    </row>
    <row r="2501" spans="2:20" s="86" customFormat="1" ht="10.199999999999999">
      <c r="B2501" s="87"/>
      <c r="C2501" s="87"/>
      <c r="D2501" s="89"/>
      <c r="R2501" s="89"/>
      <c r="S2501" s="89"/>
      <c r="T2501" s="89"/>
    </row>
    <row r="2502" spans="2:20" s="86" customFormat="1" ht="10.199999999999999">
      <c r="B2502" s="87"/>
      <c r="C2502" s="87"/>
      <c r="D2502" s="89"/>
      <c r="R2502" s="89"/>
      <c r="S2502" s="89"/>
      <c r="T2502" s="89"/>
    </row>
    <row r="2503" spans="2:20" s="86" customFormat="1" ht="10.199999999999999">
      <c r="B2503" s="87"/>
      <c r="C2503" s="87"/>
      <c r="D2503" s="89"/>
      <c r="R2503" s="89"/>
      <c r="S2503" s="89"/>
      <c r="T2503" s="89"/>
    </row>
    <row r="2504" spans="2:20" s="86" customFormat="1" ht="10.199999999999999">
      <c r="B2504" s="87"/>
      <c r="C2504" s="87"/>
      <c r="D2504" s="89"/>
      <c r="R2504" s="89"/>
      <c r="S2504" s="89"/>
      <c r="T2504" s="89"/>
    </row>
    <row r="2505" spans="2:20" s="86" customFormat="1" ht="10.199999999999999">
      <c r="B2505" s="87"/>
      <c r="C2505" s="87"/>
      <c r="D2505" s="89"/>
      <c r="R2505" s="89"/>
      <c r="S2505" s="89"/>
      <c r="T2505" s="89"/>
    </row>
    <row r="2506" spans="2:20" s="86" customFormat="1" ht="10.199999999999999">
      <c r="B2506" s="87"/>
      <c r="C2506" s="87"/>
      <c r="D2506" s="89"/>
      <c r="R2506" s="89"/>
      <c r="S2506" s="89"/>
      <c r="T2506" s="89"/>
    </row>
    <row r="2507" spans="2:20" s="86" customFormat="1" ht="10.199999999999999">
      <c r="B2507" s="87"/>
      <c r="C2507" s="87"/>
      <c r="D2507" s="89"/>
      <c r="R2507" s="89"/>
      <c r="S2507" s="89"/>
      <c r="T2507" s="89"/>
    </row>
    <row r="2508" spans="2:20" s="86" customFormat="1" ht="10.199999999999999">
      <c r="B2508" s="87"/>
      <c r="C2508" s="87"/>
      <c r="D2508" s="89"/>
      <c r="R2508" s="89"/>
      <c r="S2508" s="89"/>
      <c r="T2508" s="89"/>
    </row>
    <row r="2509" spans="2:20" s="86" customFormat="1" ht="10.199999999999999">
      <c r="B2509" s="87"/>
      <c r="C2509" s="87"/>
      <c r="D2509" s="89"/>
      <c r="R2509" s="89"/>
      <c r="S2509" s="89"/>
      <c r="T2509" s="89"/>
    </row>
    <row r="2510" spans="2:20" s="86" customFormat="1" ht="10.199999999999999">
      <c r="B2510" s="87"/>
      <c r="C2510" s="87"/>
      <c r="D2510" s="89"/>
      <c r="R2510" s="89"/>
      <c r="S2510" s="89"/>
      <c r="T2510" s="89"/>
    </row>
    <row r="2511" spans="2:20" s="86" customFormat="1" ht="10.199999999999999">
      <c r="B2511" s="87"/>
      <c r="C2511" s="87"/>
      <c r="D2511" s="89"/>
      <c r="R2511" s="89"/>
      <c r="S2511" s="89"/>
      <c r="T2511" s="89"/>
    </row>
    <row r="2512" spans="2:20" s="86" customFormat="1" ht="10.199999999999999">
      <c r="B2512" s="87"/>
      <c r="C2512" s="87"/>
      <c r="D2512" s="89"/>
      <c r="R2512" s="89"/>
      <c r="S2512" s="89"/>
      <c r="T2512" s="89"/>
    </row>
    <row r="2513" spans="2:20" s="86" customFormat="1" ht="10.199999999999999">
      <c r="B2513" s="87"/>
      <c r="C2513" s="87"/>
      <c r="D2513" s="89"/>
      <c r="R2513" s="89"/>
      <c r="S2513" s="89"/>
      <c r="T2513" s="89"/>
    </row>
    <row r="2514" spans="2:20" s="86" customFormat="1" ht="10.199999999999999">
      <c r="B2514" s="87"/>
      <c r="C2514" s="87"/>
      <c r="D2514" s="89"/>
      <c r="R2514" s="89"/>
      <c r="S2514" s="89"/>
      <c r="T2514" s="89"/>
    </row>
    <row r="2515" spans="2:20" s="86" customFormat="1" ht="10.199999999999999">
      <c r="B2515" s="87"/>
      <c r="C2515" s="87"/>
      <c r="D2515" s="89"/>
      <c r="R2515" s="89"/>
      <c r="S2515" s="89"/>
      <c r="T2515" s="89"/>
    </row>
    <row r="2516" spans="2:20" s="86" customFormat="1" ht="10.199999999999999">
      <c r="B2516" s="87"/>
      <c r="C2516" s="87"/>
      <c r="D2516" s="89"/>
      <c r="R2516" s="89"/>
      <c r="S2516" s="89"/>
      <c r="T2516" s="89"/>
    </row>
    <row r="2517" spans="2:20" s="86" customFormat="1" ht="10.199999999999999">
      <c r="B2517" s="87"/>
      <c r="C2517" s="87"/>
      <c r="D2517" s="89"/>
      <c r="R2517" s="89"/>
      <c r="S2517" s="89"/>
      <c r="T2517" s="89"/>
    </row>
    <row r="2518" spans="2:20" s="86" customFormat="1" ht="10.199999999999999">
      <c r="B2518" s="87"/>
      <c r="C2518" s="87"/>
      <c r="D2518" s="89"/>
      <c r="R2518" s="89"/>
      <c r="S2518" s="89"/>
      <c r="T2518" s="89"/>
    </row>
    <row r="2519" spans="2:20" s="86" customFormat="1" ht="10.199999999999999">
      <c r="B2519" s="87"/>
      <c r="C2519" s="87"/>
      <c r="D2519" s="89"/>
      <c r="R2519" s="89"/>
      <c r="S2519" s="89"/>
      <c r="T2519" s="89"/>
    </row>
    <row r="2520" spans="2:20" s="86" customFormat="1" ht="10.199999999999999">
      <c r="B2520" s="87"/>
      <c r="C2520" s="87"/>
      <c r="D2520" s="89"/>
      <c r="R2520" s="89"/>
      <c r="S2520" s="89"/>
      <c r="T2520" s="89"/>
    </row>
    <row r="2521" spans="2:20" s="86" customFormat="1" ht="10.199999999999999">
      <c r="B2521" s="87"/>
      <c r="C2521" s="87"/>
      <c r="D2521" s="89"/>
      <c r="R2521" s="89"/>
      <c r="S2521" s="89"/>
      <c r="T2521" s="89"/>
    </row>
    <row r="2522" spans="2:20" s="86" customFormat="1" ht="10.199999999999999">
      <c r="B2522" s="87"/>
      <c r="C2522" s="87"/>
      <c r="D2522" s="89"/>
      <c r="R2522" s="89"/>
      <c r="S2522" s="89"/>
      <c r="T2522" s="89"/>
    </row>
    <row r="2523" spans="2:20" s="86" customFormat="1" ht="10.199999999999999">
      <c r="B2523" s="87"/>
      <c r="C2523" s="87"/>
      <c r="D2523" s="89"/>
      <c r="R2523" s="89"/>
      <c r="S2523" s="89"/>
      <c r="T2523" s="89"/>
    </row>
    <row r="2524" spans="2:20" s="86" customFormat="1" ht="10.199999999999999">
      <c r="B2524" s="87"/>
      <c r="C2524" s="87"/>
      <c r="D2524" s="89"/>
      <c r="R2524" s="89"/>
      <c r="S2524" s="89"/>
      <c r="T2524" s="89"/>
    </row>
    <row r="2525" spans="2:20" s="86" customFormat="1" ht="10.199999999999999">
      <c r="B2525" s="87"/>
      <c r="C2525" s="87"/>
      <c r="D2525" s="89"/>
      <c r="R2525" s="89"/>
      <c r="S2525" s="89"/>
      <c r="T2525" s="89"/>
    </row>
    <row r="2526" spans="2:20" s="86" customFormat="1" ht="10.199999999999999">
      <c r="B2526" s="87"/>
      <c r="C2526" s="87"/>
      <c r="D2526" s="89"/>
      <c r="R2526" s="89"/>
      <c r="S2526" s="89"/>
      <c r="T2526" s="89"/>
    </row>
    <row r="2527" spans="2:20" s="86" customFormat="1" ht="10.199999999999999">
      <c r="B2527" s="87"/>
      <c r="C2527" s="87"/>
      <c r="D2527" s="89"/>
      <c r="R2527" s="89"/>
      <c r="S2527" s="89"/>
      <c r="T2527" s="89"/>
    </row>
    <row r="2528" spans="2:20" s="86" customFormat="1" ht="10.199999999999999">
      <c r="B2528" s="87"/>
      <c r="C2528" s="87"/>
      <c r="D2528" s="89"/>
      <c r="R2528" s="89"/>
      <c r="S2528" s="89"/>
      <c r="T2528" s="89"/>
    </row>
    <row r="2529" spans="2:20" s="86" customFormat="1" ht="10.199999999999999">
      <c r="B2529" s="87"/>
      <c r="C2529" s="87"/>
      <c r="D2529" s="89"/>
      <c r="R2529" s="89"/>
      <c r="S2529" s="89"/>
      <c r="T2529" s="89"/>
    </row>
    <row r="2530" spans="2:20" s="86" customFormat="1" ht="10.199999999999999">
      <c r="B2530" s="87"/>
      <c r="C2530" s="87"/>
      <c r="D2530" s="89"/>
      <c r="R2530" s="89"/>
      <c r="S2530" s="89"/>
      <c r="T2530" s="89"/>
    </row>
    <row r="2531" spans="2:20" s="86" customFormat="1" ht="10.199999999999999">
      <c r="B2531" s="87"/>
      <c r="C2531" s="87"/>
      <c r="D2531" s="89"/>
      <c r="R2531" s="89"/>
      <c r="S2531" s="89"/>
      <c r="T2531" s="89"/>
    </row>
    <row r="2532" spans="2:20" s="86" customFormat="1" ht="10.199999999999999">
      <c r="B2532" s="87"/>
      <c r="C2532" s="87"/>
      <c r="D2532" s="89"/>
      <c r="R2532" s="89"/>
      <c r="S2532" s="89"/>
      <c r="T2532" s="89"/>
    </row>
    <row r="2533" spans="2:20" s="86" customFormat="1" ht="10.199999999999999">
      <c r="B2533" s="87"/>
      <c r="C2533" s="87"/>
      <c r="D2533" s="89"/>
      <c r="R2533" s="89"/>
      <c r="S2533" s="89"/>
      <c r="T2533" s="89"/>
    </row>
    <row r="2534" spans="2:20" s="86" customFormat="1" ht="10.199999999999999">
      <c r="B2534" s="87"/>
      <c r="C2534" s="87"/>
      <c r="D2534" s="89"/>
      <c r="R2534" s="89"/>
      <c r="S2534" s="89"/>
      <c r="T2534" s="89"/>
    </row>
    <row r="2535" spans="2:20" s="86" customFormat="1" ht="10.199999999999999">
      <c r="B2535" s="87"/>
      <c r="C2535" s="87"/>
      <c r="D2535" s="89"/>
      <c r="R2535" s="89"/>
      <c r="S2535" s="89"/>
      <c r="T2535" s="89"/>
    </row>
    <row r="2536" spans="2:20" s="86" customFormat="1" ht="10.199999999999999">
      <c r="B2536" s="87"/>
      <c r="C2536" s="87"/>
      <c r="D2536" s="89"/>
      <c r="R2536" s="89"/>
      <c r="S2536" s="89"/>
      <c r="T2536" s="89"/>
    </row>
    <row r="2537" spans="2:20" s="86" customFormat="1" ht="10.199999999999999">
      <c r="B2537" s="87"/>
      <c r="C2537" s="87"/>
      <c r="D2537" s="89"/>
      <c r="R2537" s="89"/>
      <c r="S2537" s="89"/>
      <c r="T2537" s="89"/>
    </row>
    <row r="2538" spans="2:20" s="86" customFormat="1" ht="10.199999999999999">
      <c r="B2538" s="87"/>
      <c r="C2538" s="87"/>
      <c r="D2538" s="89"/>
      <c r="R2538" s="89"/>
      <c r="S2538" s="89"/>
      <c r="T2538" s="89"/>
    </row>
    <row r="2539" spans="2:20" s="86" customFormat="1" ht="10.199999999999999">
      <c r="B2539" s="87"/>
      <c r="C2539" s="87"/>
      <c r="D2539" s="89"/>
      <c r="R2539" s="89"/>
      <c r="S2539" s="89"/>
      <c r="T2539" s="89"/>
    </row>
    <row r="2540" spans="2:20" s="86" customFormat="1" ht="10.199999999999999">
      <c r="B2540" s="87"/>
      <c r="C2540" s="87"/>
      <c r="D2540" s="89"/>
      <c r="R2540" s="89"/>
      <c r="S2540" s="89"/>
      <c r="T2540" s="89"/>
    </row>
    <row r="2541" spans="2:20" s="86" customFormat="1" ht="10.199999999999999">
      <c r="B2541" s="87"/>
      <c r="C2541" s="87"/>
      <c r="D2541" s="89"/>
      <c r="R2541" s="89"/>
      <c r="S2541" s="89"/>
      <c r="T2541" s="89"/>
    </row>
    <row r="2542" spans="2:20" s="86" customFormat="1" ht="10.199999999999999">
      <c r="B2542" s="87"/>
      <c r="C2542" s="87"/>
      <c r="D2542" s="89"/>
      <c r="R2542" s="89"/>
      <c r="S2542" s="89"/>
      <c r="T2542" s="89"/>
    </row>
    <row r="2543" spans="2:20" s="86" customFormat="1" ht="10.199999999999999">
      <c r="B2543" s="87"/>
      <c r="C2543" s="87"/>
      <c r="D2543" s="89"/>
      <c r="R2543" s="89"/>
      <c r="S2543" s="89"/>
      <c r="T2543" s="89"/>
    </row>
    <row r="2544" spans="2:20" s="86" customFormat="1" ht="10.199999999999999">
      <c r="B2544" s="87"/>
      <c r="C2544" s="87"/>
      <c r="D2544" s="89"/>
      <c r="R2544" s="89"/>
      <c r="S2544" s="89"/>
      <c r="T2544" s="89"/>
    </row>
    <row r="2545" spans="2:20" s="86" customFormat="1" ht="10.199999999999999">
      <c r="B2545" s="87"/>
      <c r="C2545" s="87"/>
      <c r="D2545" s="89"/>
      <c r="R2545" s="89"/>
      <c r="S2545" s="89"/>
      <c r="T2545" s="89"/>
    </row>
    <row r="2546" spans="2:20" s="86" customFormat="1" ht="10.199999999999999">
      <c r="B2546" s="87"/>
      <c r="C2546" s="87"/>
      <c r="D2546" s="89"/>
      <c r="R2546" s="89"/>
      <c r="S2546" s="89"/>
      <c r="T2546" s="89"/>
    </row>
    <row r="2547" spans="2:20" s="86" customFormat="1" ht="10.199999999999999">
      <c r="B2547" s="87"/>
      <c r="C2547" s="87"/>
      <c r="D2547" s="89"/>
      <c r="R2547" s="89"/>
      <c r="S2547" s="89"/>
      <c r="T2547" s="89"/>
    </row>
    <row r="2548" spans="2:20" s="86" customFormat="1" ht="10.199999999999999">
      <c r="B2548" s="87"/>
      <c r="C2548" s="87"/>
      <c r="D2548" s="89"/>
      <c r="R2548" s="89"/>
      <c r="S2548" s="89"/>
      <c r="T2548" s="89"/>
    </row>
    <row r="2549" spans="2:20" s="86" customFormat="1" ht="10.199999999999999">
      <c r="B2549" s="87"/>
      <c r="C2549" s="87"/>
      <c r="D2549" s="89"/>
      <c r="R2549" s="89"/>
      <c r="S2549" s="89"/>
      <c r="T2549" s="89"/>
    </row>
    <row r="2550" spans="2:20" s="86" customFormat="1" ht="10.199999999999999">
      <c r="B2550" s="87"/>
      <c r="C2550" s="87"/>
      <c r="D2550" s="89"/>
      <c r="R2550" s="89"/>
      <c r="S2550" s="89"/>
      <c r="T2550" s="89"/>
    </row>
    <row r="2551" spans="2:20" s="86" customFormat="1" ht="10.199999999999999">
      <c r="B2551" s="87"/>
      <c r="C2551" s="87"/>
      <c r="D2551" s="89"/>
      <c r="R2551" s="89"/>
      <c r="S2551" s="89"/>
      <c r="T2551" s="89"/>
    </row>
    <row r="2552" spans="2:20" s="86" customFormat="1" ht="10.199999999999999">
      <c r="B2552" s="87"/>
      <c r="C2552" s="87"/>
      <c r="D2552" s="89"/>
      <c r="R2552" s="89"/>
      <c r="S2552" s="89"/>
      <c r="T2552" s="89"/>
    </row>
    <row r="2553" spans="2:20" s="86" customFormat="1" ht="10.199999999999999">
      <c r="B2553" s="87"/>
      <c r="C2553" s="87"/>
      <c r="D2553" s="89"/>
      <c r="R2553" s="89"/>
      <c r="S2553" s="89"/>
      <c r="T2553" s="89"/>
    </row>
    <row r="2554" spans="2:20" s="86" customFormat="1" ht="10.199999999999999">
      <c r="B2554" s="87"/>
      <c r="C2554" s="87"/>
      <c r="D2554" s="89"/>
      <c r="R2554" s="89"/>
      <c r="S2554" s="89"/>
      <c r="T2554" s="89"/>
    </row>
    <row r="2555" spans="2:20" s="86" customFormat="1" ht="10.199999999999999">
      <c r="B2555" s="87"/>
      <c r="C2555" s="87"/>
      <c r="D2555" s="89"/>
      <c r="R2555" s="89"/>
      <c r="S2555" s="89"/>
      <c r="T2555" s="89"/>
    </row>
    <row r="2556" spans="2:20" s="86" customFormat="1" ht="10.199999999999999">
      <c r="B2556" s="87"/>
      <c r="C2556" s="87"/>
      <c r="D2556" s="89"/>
      <c r="R2556" s="89"/>
      <c r="S2556" s="89"/>
      <c r="T2556" s="89"/>
    </row>
    <row r="2557" spans="2:20" s="86" customFormat="1" ht="10.199999999999999">
      <c r="B2557" s="87"/>
      <c r="C2557" s="87"/>
      <c r="D2557" s="89"/>
      <c r="R2557" s="89"/>
      <c r="S2557" s="89"/>
      <c r="T2557" s="89"/>
    </row>
    <row r="2558" spans="2:20" s="86" customFormat="1" ht="10.199999999999999">
      <c r="B2558" s="87"/>
      <c r="C2558" s="87"/>
      <c r="D2558" s="89"/>
      <c r="R2558" s="89"/>
      <c r="S2558" s="89"/>
      <c r="T2558" s="89"/>
    </row>
    <row r="2559" spans="2:20" s="86" customFormat="1" ht="10.199999999999999">
      <c r="B2559" s="87"/>
      <c r="C2559" s="87"/>
      <c r="D2559" s="89"/>
      <c r="R2559" s="89"/>
      <c r="S2559" s="89"/>
      <c r="T2559" s="89"/>
    </row>
    <row r="2560" spans="2:20" s="86" customFormat="1" ht="10.199999999999999">
      <c r="B2560" s="87"/>
      <c r="C2560" s="87"/>
      <c r="D2560" s="89"/>
      <c r="R2560" s="89"/>
      <c r="S2560" s="89"/>
      <c r="T2560" s="89"/>
    </row>
    <row r="2561" spans="2:20" s="86" customFormat="1" ht="10.199999999999999">
      <c r="B2561" s="87"/>
      <c r="C2561" s="87"/>
      <c r="D2561" s="89"/>
      <c r="R2561" s="89"/>
      <c r="S2561" s="89"/>
      <c r="T2561" s="89"/>
    </row>
    <row r="2562" spans="2:20" s="86" customFormat="1" ht="10.199999999999999">
      <c r="B2562" s="87"/>
      <c r="C2562" s="87"/>
      <c r="D2562" s="89"/>
      <c r="R2562" s="89"/>
      <c r="S2562" s="89"/>
      <c r="T2562" s="89"/>
    </row>
    <row r="2563" spans="2:20" s="86" customFormat="1" ht="10.199999999999999">
      <c r="B2563" s="87"/>
      <c r="C2563" s="87"/>
      <c r="D2563" s="89"/>
      <c r="R2563" s="89"/>
      <c r="S2563" s="89"/>
      <c r="T2563" s="89"/>
    </row>
    <row r="2564" spans="2:20" s="86" customFormat="1" ht="10.199999999999999">
      <c r="B2564" s="87"/>
      <c r="C2564" s="87"/>
      <c r="D2564" s="89"/>
      <c r="R2564" s="89"/>
      <c r="S2564" s="89"/>
      <c r="T2564" s="89"/>
    </row>
    <row r="2565" spans="2:20" s="86" customFormat="1" ht="10.199999999999999">
      <c r="B2565" s="87"/>
      <c r="C2565" s="87"/>
      <c r="D2565" s="89"/>
      <c r="R2565" s="89"/>
      <c r="S2565" s="89"/>
      <c r="T2565" s="89"/>
    </row>
    <row r="2566" spans="2:20" s="86" customFormat="1" ht="10.199999999999999">
      <c r="B2566" s="87"/>
      <c r="C2566" s="87"/>
      <c r="D2566" s="89"/>
      <c r="R2566" s="89"/>
      <c r="S2566" s="89"/>
      <c r="T2566" s="89"/>
    </row>
    <row r="2567" spans="2:20" s="86" customFormat="1" ht="10.199999999999999">
      <c r="B2567" s="87"/>
      <c r="C2567" s="87"/>
      <c r="D2567" s="89"/>
      <c r="R2567" s="89"/>
      <c r="S2567" s="89"/>
      <c r="T2567" s="89"/>
    </row>
    <row r="2568" spans="2:20" s="86" customFormat="1" ht="10.199999999999999">
      <c r="B2568" s="87"/>
      <c r="C2568" s="87"/>
      <c r="D2568" s="89"/>
      <c r="R2568" s="89"/>
      <c r="S2568" s="89"/>
      <c r="T2568" s="89"/>
    </row>
    <row r="2569" spans="2:20" s="86" customFormat="1" ht="10.199999999999999">
      <c r="B2569" s="87"/>
      <c r="C2569" s="87"/>
      <c r="D2569" s="89"/>
      <c r="R2569" s="89"/>
      <c r="S2569" s="89"/>
      <c r="T2569" s="89"/>
    </row>
    <row r="2570" spans="2:20" s="86" customFormat="1" ht="10.199999999999999">
      <c r="B2570" s="87"/>
      <c r="C2570" s="87"/>
      <c r="D2570" s="89"/>
      <c r="R2570" s="89"/>
      <c r="S2570" s="89"/>
      <c r="T2570" s="89"/>
    </row>
    <row r="2571" spans="2:20" s="86" customFormat="1" ht="10.199999999999999">
      <c r="B2571" s="87"/>
      <c r="C2571" s="87"/>
      <c r="D2571" s="89"/>
      <c r="R2571" s="89"/>
      <c r="S2571" s="89"/>
      <c r="T2571" s="89"/>
    </row>
    <row r="2572" spans="2:20" s="86" customFormat="1" ht="10.199999999999999">
      <c r="B2572" s="87"/>
      <c r="C2572" s="87"/>
      <c r="D2572" s="89"/>
      <c r="R2572" s="89"/>
      <c r="S2572" s="89"/>
      <c r="T2572" s="89"/>
    </row>
    <row r="2573" spans="2:20" s="86" customFormat="1" ht="10.199999999999999">
      <c r="B2573" s="87"/>
      <c r="C2573" s="87"/>
      <c r="D2573" s="89"/>
      <c r="R2573" s="89"/>
      <c r="S2573" s="89"/>
      <c r="T2573" s="89"/>
    </row>
    <row r="2574" spans="2:20" s="86" customFormat="1" ht="10.199999999999999">
      <c r="B2574" s="87"/>
      <c r="C2574" s="87"/>
      <c r="D2574" s="89"/>
      <c r="R2574" s="89"/>
      <c r="S2574" s="89"/>
      <c r="T2574" s="89"/>
    </row>
    <row r="2575" spans="2:20" s="86" customFormat="1" ht="10.199999999999999">
      <c r="B2575" s="87"/>
      <c r="C2575" s="87"/>
      <c r="D2575" s="89"/>
      <c r="R2575" s="89"/>
      <c r="S2575" s="89"/>
      <c r="T2575" s="89"/>
    </row>
    <row r="2576" spans="2:20" s="86" customFormat="1" ht="10.199999999999999">
      <c r="B2576" s="87"/>
      <c r="C2576" s="87"/>
      <c r="D2576" s="89"/>
      <c r="R2576" s="89"/>
      <c r="S2576" s="89"/>
      <c r="T2576" s="89"/>
    </row>
    <row r="2577" spans="2:20" s="86" customFormat="1" ht="10.199999999999999">
      <c r="B2577" s="87"/>
      <c r="C2577" s="87"/>
      <c r="D2577" s="89"/>
      <c r="R2577" s="89"/>
      <c r="S2577" s="89"/>
      <c r="T2577" s="89"/>
    </row>
    <row r="2578" spans="2:20" s="86" customFormat="1" ht="10.199999999999999">
      <c r="B2578" s="87"/>
      <c r="C2578" s="87"/>
      <c r="D2578" s="89"/>
      <c r="R2578" s="89"/>
      <c r="S2578" s="89"/>
      <c r="T2578" s="89"/>
    </row>
    <row r="2579" spans="2:20" s="86" customFormat="1" ht="10.199999999999999">
      <c r="B2579" s="87"/>
      <c r="C2579" s="87"/>
      <c r="D2579" s="89"/>
      <c r="R2579" s="89"/>
      <c r="S2579" s="89"/>
      <c r="T2579" s="89"/>
    </row>
    <row r="2580" spans="2:20" s="86" customFormat="1" ht="10.199999999999999">
      <c r="B2580" s="87"/>
      <c r="C2580" s="87"/>
      <c r="D2580" s="89"/>
      <c r="R2580" s="89"/>
      <c r="S2580" s="89"/>
      <c r="T2580" s="89"/>
    </row>
    <row r="2581" spans="2:20" s="86" customFormat="1" ht="10.199999999999999">
      <c r="B2581" s="87"/>
      <c r="C2581" s="87"/>
      <c r="D2581" s="89"/>
      <c r="R2581" s="89"/>
      <c r="S2581" s="89"/>
      <c r="T2581" s="89"/>
    </row>
    <row r="2582" spans="2:20" s="86" customFormat="1" ht="10.199999999999999">
      <c r="B2582" s="87"/>
      <c r="C2582" s="87"/>
      <c r="D2582" s="89"/>
      <c r="R2582" s="89"/>
      <c r="S2582" s="89"/>
      <c r="T2582" s="89"/>
    </row>
    <row r="2583" spans="2:20" s="86" customFormat="1" ht="10.199999999999999">
      <c r="B2583" s="87"/>
      <c r="C2583" s="87"/>
      <c r="D2583" s="89"/>
      <c r="R2583" s="89"/>
      <c r="S2583" s="89"/>
      <c r="T2583" s="89"/>
    </row>
    <row r="2584" spans="2:20" s="86" customFormat="1" ht="10.199999999999999">
      <c r="B2584" s="87"/>
      <c r="C2584" s="87"/>
      <c r="D2584" s="89"/>
      <c r="R2584" s="89"/>
      <c r="S2584" s="89"/>
      <c r="T2584" s="89"/>
    </row>
    <row r="2585" spans="2:20" s="86" customFormat="1" ht="10.199999999999999">
      <c r="B2585" s="87"/>
      <c r="C2585" s="87"/>
      <c r="D2585" s="89"/>
      <c r="R2585" s="89"/>
      <c r="S2585" s="89"/>
      <c r="T2585" s="89"/>
    </row>
    <row r="2586" spans="2:20" s="86" customFormat="1" ht="10.199999999999999">
      <c r="B2586" s="87"/>
      <c r="C2586" s="87"/>
      <c r="D2586" s="89"/>
      <c r="R2586" s="89"/>
      <c r="S2586" s="89"/>
      <c r="T2586" s="89"/>
    </row>
    <row r="2587" spans="2:20" s="86" customFormat="1" ht="10.199999999999999">
      <c r="B2587" s="87"/>
      <c r="C2587" s="87"/>
      <c r="D2587" s="89"/>
      <c r="R2587" s="89"/>
      <c r="S2587" s="89"/>
      <c r="T2587" s="89"/>
    </row>
    <row r="2588" spans="2:20" s="86" customFormat="1" ht="10.199999999999999">
      <c r="B2588" s="87"/>
      <c r="C2588" s="87"/>
      <c r="D2588" s="89"/>
      <c r="R2588" s="89"/>
      <c r="S2588" s="89"/>
      <c r="T2588" s="89"/>
    </row>
    <row r="2589" spans="2:20" s="86" customFormat="1" ht="10.199999999999999">
      <c r="B2589" s="87"/>
      <c r="C2589" s="87"/>
      <c r="D2589" s="89"/>
      <c r="R2589" s="89"/>
      <c r="S2589" s="89"/>
      <c r="T2589" s="89"/>
    </row>
    <row r="2590" spans="2:20" s="86" customFormat="1" ht="10.199999999999999">
      <c r="B2590" s="87"/>
      <c r="C2590" s="87"/>
      <c r="D2590" s="89"/>
      <c r="R2590" s="89"/>
      <c r="S2590" s="89"/>
      <c r="T2590" s="89"/>
    </row>
    <row r="2591" spans="2:20" s="86" customFormat="1" ht="10.199999999999999">
      <c r="B2591" s="87"/>
      <c r="C2591" s="87"/>
      <c r="D2591" s="89"/>
      <c r="R2591" s="89"/>
      <c r="S2591" s="89"/>
      <c r="T2591" s="89"/>
    </row>
    <row r="2592" spans="2:20" s="86" customFormat="1" ht="10.199999999999999">
      <c r="B2592" s="87"/>
      <c r="C2592" s="87"/>
      <c r="D2592" s="89"/>
      <c r="R2592" s="89"/>
      <c r="S2592" s="89"/>
      <c r="T2592" s="89"/>
    </row>
    <row r="2593" spans="2:20" s="86" customFormat="1" ht="10.199999999999999">
      <c r="B2593" s="87"/>
      <c r="C2593" s="87"/>
      <c r="D2593" s="89"/>
      <c r="R2593" s="89"/>
      <c r="S2593" s="89"/>
      <c r="T2593" s="89"/>
    </row>
    <row r="2594" spans="2:20" s="86" customFormat="1" ht="10.199999999999999">
      <c r="B2594" s="87"/>
      <c r="C2594" s="87"/>
      <c r="D2594" s="89"/>
      <c r="R2594" s="89"/>
      <c r="S2594" s="89"/>
      <c r="T2594" s="89"/>
    </row>
    <row r="2595" spans="2:20" s="86" customFormat="1" ht="10.199999999999999">
      <c r="B2595" s="87"/>
      <c r="C2595" s="87"/>
      <c r="D2595" s="89"/>
      <c r="R2595" s="89"/>
      <c r="S2595" s="89"/>
      <c r="T2595" s="89"/>
    </row>
    <row r="2596" spans="2:20" s="86" customFormat="1" ht="10.199999999999999">
      <c r="B2596" s="87"/>
      <c r="C2596" s="87"/>
      <c r="D2596" s="89"/>
      <c r="R2596" s="89"/>
      <c r="S2596" s="89"/>
      <c r="T2596" s="89"/>
    </row>
    <row r="2597" spans="2:20" s="86" customFormat="1" ht="10.199999999999999">
      <c r="B2597" s="87"/>
      <c r="C2597" s="87"/>
      <c r="D2597" s="89"/>
      <c r="R2597" s="89"/>
      <c r="S2597" s="89"/>
      <c r="T2597" s="89"/>
    </row>
    <row r="2598" spans="2:20" s="86" customFormat="1" ht="10.199999999999999">
      <c r="B2598" s="87"/>
      <c r="C2598" s="87"/>
      <c r="D2598" s="89"/>
      <c r="R2598" s="89"/>
      <c r="S2598" s="89"/>
      <c r="T2598" s="89"/>
    </row>
    <row r="2599" spans="2:20" s="86" customFormat="1" ht="10.199999999999999">
      <c r="B2599" s="87"/>
      <c r="C2599" s="87"/>
      <c r="D2599" s="89"/>
      <c r="R2599" s="89"/>
      <c r="S2599" s="89"/>
      <c r="T2599" s="89"/>
    </row>
    <row r="2600" spans="2:20" s="86" customFormat="1" ht="10.199999999999999">
      <c r="B2600" s="87"/>
      <c r="C2600" s="87"/>
      <c r="D2600" s="89"/>
      <c r="R2600" s="89"/>
      <c r="S2600" s="89"/>
      <c r="T2600" s="89"/>
    </row>
    <row r="2601" spans="2:20" s="86" customFormat="1" ht="10.199999999999999">
      <c r="B2601" s="87"/>
      <c r="C2601" s="87"/>
      <c r="D2601" s="89"/>
      <c r="R2601" s="89"/>
      <c r="S2601" s="89"/>
      <c r="T2601" s="89"/>
    </row>
    <row r="2602" spans="2:20" s="86" customFormat="1" ht="10.199999999999999">
      <c r="B2602" s="87"/>
      <c r="C2602" s="87"/>
      <c r="D2602" s="89"/>
      <c r="R2602" s="89"/>
      <c r="S2602" s="89"/>
      <c r="T2602" s="89"/>
    </row>
    <row r="2603" spans="2:20" s="86" customFormat="1" ht="10.199999999999999">
      <c r="B2603" s="87"/>
      <c r="C2603" s="87"/>
      <c r="D2603" s="89"/>
      <c r="R2603" s="89"/>
      <c r="S2603" s="89"/>
      <c r="T2603" s="89"/>
    </row>
    <row r="2604" spans="2:20" s="86" customFormat="1" ht="10.199999999999999">
      <c r="B2604" s="87"/>
      <c r="C2604" s="87"/>
      <c r="D2604" s="89"/>
      <c r="R2604" s="89"/>
      <c r="S2604" s="89"/>
      <c r="T2604" s="89"/>
    </row>
    <row r="2605" spans="2:20" s="86" customFormat="1" ht="10.199999999999999">
      <c r="B2605" s="87"/>
      <c r="C2605" s="87"/>
      <c r="D2605" s="89"/>
      <c r="R2605" s="89"/>
      <c r="S2605" s="89"/>
      <c r="T2605" s="89"/>
    </row>
    <row r="2606" spans="2:20" s="86" customFormat="1" ht="10.199999999999999">
      <c r="B2606" s="87"/>
      <c r="C2606" s="87"/>
      <c r="D2606" s="89"/>
      <c r="R2606" s="89"/>
      <c r="S2606" s="89"/>
      <c r="T2606" s="89"/>
    </row>
    <row r="2607" spans="2:20" s="86" customFormat="1" ht="10.199999999999999">
      <c r="B2607" s="87"/>
      <c r="C2607" s="87"/>
      <c r="D2607" s="89"/>
      <c r="R2607" s="89"/>
      <c r="S2607" s="89"/>
      <c r="T2607" s="89"/>
    </row>
    <row r="2608" spans="2:20" s="86" customFormat="1" ht="10.199999999999999">
      <c r="B2608" s="87"/>
      <c r="C2608" s="87"/>
      <c r="D2608" s="89"/>
      <c r="R2608" s="89"/>
      <c r="S2608" s="89"/>
      <c r="T2608" s="89"/>
    </row>
    <row r="2609" spans="2:20" s="86" customFormat="1" ht="10.199999999999999">
      <c r="B2609" s="87"/>
      <c r="C2609" s="87"/>
      <c r="D2609" s="89"/>
      <c r="R2609" s="89"/>
      <c r="S2609" s="89"/>
      <c r="T2609" s="89"/>
    </row>
    <row r="2610" spans="2:20" s="86" customFormat="1" ht="10.199999999999999">
      <c r="B2610" s="87"/>
      <c r="C2610" s="87"/>
      <c r="D2610" s="89"/>
      <c r="R2610" s="89"/>
      <c r="S2610" s="89"/>
      <c r="T2610" s="89"/>
    </row>
    <row r="2611" spans="2:20" s="86" customFormat="1" ht="10.199999999999999">
      <c r="B2611" s="87"/>
      <c r="C2611" s="87"/>
      <c r="D2611" s="89"/>
      <c r="R2611" s="89"/>
      <c r="S2611" s="89"/>
      <c r="T2611" s="89"/>
    </row>
    <row r="2612" spans="2:20" s="86" customFormat="1" ht="10.199999999999999">
      <c r="B2612" s="87"/>
      <c r="C2612" s="87"/>
      <c r="D2612" s="89"/>
      <c r="R2612" s="89"/>
      <c r="S2612" s="89"/>
      <c r="T2612" s="89"/>
    </row>
    <row r="2613" spans="2:20" s="86" customFormat="1" ht="10.199999999999999">
      <c r="B2613" s="87"/>
      <c r="C2613" s="87"/>
      <c r="D2613" s="89"/>
      <c r="R2613" s="89"/>
      <c r="S2613" s="89"/>
      <c r="T2613" s="89"/>
    </row>
    <row r="2614" spans="2:20" s="86" customFormat="1" ht="10.199999999999999">
      <c r="B2614" s="87"/>
      <c r="C2614" s="87"/>
      <c r="D2614" s="89"/>
      <c r="R2614" s="89"/>
      <c r="S2614" s="89"/>
      <c r="T2614" s="89"/>
    </row>
    <row r="2615" spans="2:20" s="86" customFormat="1" ht="10.199999999999999">
      <c r="B2615" s="87"/>
      <c r="C2615" s="87"/>
      <c r="D2615" s="89"/>
      <c r="R2615" s="89"/>
      <c r="S2615" s="89"/>
      <c r="T2615" s="89"/>
    </row>
    <row r="2616" spans="2:20" s="86" customFormat="1" ht="10.199999999999999">
      <c r="B2616" s="87"/>
      <c r="C2616" s="87"/>
      <c r="D2616" s="89"/>
      <c r="R2616" s="89"/>
      <c r="S2616" s="89"/>
      <c r="T2616" s="89"/>
    </row>
    <row r="2617" spans="2:20" s="86" customFormat="1" ht="10.199999999999999">
      <c r="B2617" s="87"/>
      <c r="C2617" s="87"/>
      <c r="D2617" s="89"/>
      <c r="R2617" s="89"/>
      <c r="S2617" s="89"/>
      <c r="T2617" s="89"/>
    </row>
    <row r="2618" spans="2:20" s="86" customFormat="1" ht="10.199999999999999">
      <c r="B2618" s="87"/>
      <c r="C2618" s="87"/>
      <c r="D2618" s="89"/>
      <c r="R2618" s="89"/>
      <c r="S2618" s="89"/>
      <c r="T2618" s="89"/>
    </row>
    <row r="2619" spans="2:20" s="86" customFormat="1" ht="10.199999999999999">
      <c r="B2619" s="87"/>
      <c r="C2619" s="87"/>
      <c r="D2619" s="89"/>
      <c r="R2619" s="89"/>
      <c r="S2619" s="89"/>
      <c r="T2619" s="89"/>
    </row>
    <row r="2620" spans="2:20" s="86" customFormat="1" ht="10.199999999999999">
      <c r="B2620" s="87"/>
      <c r="C2620" s="87"/>
      <c r="D2620" s="89"/>
      <c r="R2620" s="89"/>
      <c r="S2620" s="89"/>
      <c r="T2620" s="89"/>
    </row>
    <row r="2621" spans="2:20" s="86" customFormat="1" ht="10.199999999999999">
      <c r="B2621" s="87"/>
      <c r="C2621" s="87"/>
      <c r="D2621" s="89"/>
      <c r="R2621" s="89"/>
      <c r="S2621" s="89"/>
      <c r="T2621" s="89"/>
    </row>
    <row r="2622" spans="2:20" s="86" customFormat="1" ht="10.199999999999999">
      <c r="B2622" s="87"/>
      <c r="C2622" s="87"/>
      <c r="D2622" s="89"/>
      <c r="R2622" s="89"/>
      <c r="S2622" s="89"/>
      <c r="T2622" s="89"/>
    </row>
    <row r="2623" spans="2:20" s="86" customFormat="1" ht="10.199999999999999">
      <c r="B2623" s="87"/>
      <c r="C2623" s="87"/>
      <c r="D2623" s="89"/>
      <c r="R2623" s="89"/>
      <c r="S2623" s="89"/>
      <c r="T2623" s="89"/>
    </row>
    <row r="2624" spans="2:20" s="86" customFormat="1" ht="10.199999999999999">
      <c r="B2624" s="87"/>
      <c r="C2624" s="87"/>
      <c r="D2624" s="89"/>
      <c r="R2624" s="89"/>
      <c r="S2624" s="89"/>
      <c r="T2624" s="89"/>
    </row>
    <row r="2625" spans="2:20" s="86" customFormat="1" ht="10.199999999999999">
      <c r="B2625" s="87"/>
      <c r="C2625" s="87"/>
      <c r="D2625" s="89"/>
      <c r="R2625" s="89"/>
      <c r="S2625" s="89"/>
      <c r="T2625" s="89"/>
    </row>
    <row r="2626" spans="2:20" s="86" customFormat="1" ht="10.199999999999999">
      <c r="B2626" s="87"/>
      <c r="C2626" s="87"/>
      <c r="D2626" s="89"/>
      <c r="R2626" s="89"/>
      <c r="S2626" s="89"/>
      <c r="T2626" s="89"/>
    </row>
    <row r="2627" spans="2:20" s="86" customFormat="1" ht="10.199999999999999">
      <c r="B2627" s="87"/>
      <c r="C2627" s="87"/>
      <c r="D2627" s="89"/>
      <c r="R2627" s="89"/>
      <c r="S2627" s="89"/>
      <c r="T2627" s="89"/>
    </row>
    <row r="2628" spans="2:20" s="86" customFormat="1" ht="10.199999999999999">
      <c r="B2628" s="87"/>
      <c r="C2628" s="87"/>
      <c r="D2628" s="89"/>
      <c r="R2628" s="89"/>
      <c r="S2628" s="89"/>
      <c r="T2628" s="89"/>
    </row>
    <row r="2629" spans="2:20" s="86" customFormat="1" ht="10.199999999999999">
      <c r="B2629" s="87"/>
      <c r="C2629" s="87"/>
      <c r="D2629" s="89"/>
      <c r="R2629" s="89"/>
      <c r="S2629" s="89"/>
      <c r="T2629" s="89"/>
    </row>
    <row r="2630" spans="2:20" s="86" customFormat="1" ht="10.199999999999999">
      <c r="B2630" s="87"/>
      <c r="C2630" s="87"/>
      <c r="D2630" s="89"/>
      <c r="R2630" s="89"/>
      <c r="S2630" s="89"/>
      <c r="T2630" s="89"/>
    </row>
    <row r="2631" spans="2:20" s="86" customFormat="1" ht="10.199999999999999">
      <c r="B2631" s="87"/>
      <c r="C2631" s="87"/>
      <c r="D2631" s="89"/>
      <c r="R2631" s="89"/>
      <c r="S2631" s="89"/>
      <c r="T2631" s="89"/>
    </row>
    <row r="2632" spans="2:20" s="86" customFormat="1" ht="10.199999999999999">
      <c r="B2632" s="87"/>
      <c r="C2632" s="87"/>
      <c r="D2632" s="89"/>
      <c r="R2632" s="89"/>
      <c r="S2632" s="89"/>
      <c r="T2632" s="89"/>
    </row>
    <row r="2633" spans="2:20" s="86" customFormat="1" ht="10.199999999999999">
      <c r="B2633" s="87"/>
      <c r="C2633" s="87"/>
      <c r="D2633" s="89"/>
      <c r="R2633" s="89"/>
      <c r="S2633" s="89"/>
      <c r="T2633" s="89"/>
    </row>
    <row r="2634" spans="2:20" s="86" customFormat="1" ht="10.199999999999999">
      <c r="B2634" s="87"/>
      <c r="C2634" s="87"/>
      <c r="D2634" s="89"/>
      <c r="R2634" s="89"/>
      <c r="S2634" s="89"/>
      <c r="T2634" s="89"/>
    </row>
    <row r="2635" spans="2:20" s="86" customFormat="1" ht="10.199999999999999">
      <c r="B2635" s="87"/>
      <c r="C2635" s="87"/>
      <c r="D2635" s="89"/>
      <c r="R2635" s="89"/>
      <c r="S2635" s="89"/>
      <c r="T2635" s="89"/>
    </row>
    <row r="2636" spans="2:20" s="86" customFormat="1" ht="10.199999999999999">
      <c r="B2636" s="87"/>
      <c r="C2636" s="87"/>
      <c r="D2636" s="89"/>
      <c r="R2636" s="89"/>
      <c r="S2636" s="89"/>
      <c r="T2636" s="89"/>
    </row>
    <row r="2637" spans="2:20" s="86" customFormat="1" ht="10.199999999999999">
      <c r="B2637" s="87"/>
      <c r="C2637" s="87"/>
      <c r="D2637" s="89"/>
      <c r="R2637" s="89"/>
      <c r="S2637" s="89"/>
      <c r="T2637" s="89"/>
    </row>
    <row r="2638" spans="2:20" s="86" customFormat="1" ht="10.199999999999999">
      <c r="B2638" s="87"/>
      <c r="C2638" s="87"/>
      <c r="D2638" s="89"/>
      <c r="R2638" s="89"/>
      <c r="S2638" s="89"/>
      <c r="T2638" s="89"/>
    </row>
    <row r="2639" spans="2:20" s="86" customFormat="1" ht="10.199999999999999">
      <c r="B2639" s="87"/>
      <c r="C2639" s="87"/>
      <c r="D2639" s="89"/>
      <c r="R2639" s="89"/>
      <c r="S2639" s="89"/>
      <c r="T2639" s="89"/>
    </row>
    <row r="2640" spans="2:20" s="86" customFormat="1" ht="10.199999999999999">
      <c r="B2640" s="87"/>
      <c r="C2640" s="87"/>
      <c r="D2640" s="89"/>
      <c r="R2640" s="89"/>
      <c r="S2640" s="89"/>
      <c r="T2640" s="89"/>
    </row>
    <row r="2641" spans="2:20" s="86" customFormat="1" ht="10.199999999999999">
      <c r="B2641" s="87"/>
      <c r="C2641" s="87"/>
      <c r="D2641" s="89"/>
      <c r="R2641" s="89"/>
      <c r="S2641" s="89"/>
      <c r="T2641" s="89"/>
    </row>
    <row r="2642" spans="2:20" s="86" customFormat="1" ht="10.199999999999999">
      <c r="B2642" s="87"/>
      <c r="C2642" s="87"/>
      <c r="D2642" s="89"/>
      <c r="R2642" s="89"/>
      <c r="S2642" s="89"/>
      <c r="T2642" s="89"/>
    </row>
    <row r="2643" spans="2:20" s="86" customFormat="1" ht="10.199999999999999">
      <c r="B2643" s="87"/>
      <c r="C2643" s="87"/>
      <c r="D2643" s="89"/>
      <c r="R2643" s="89"/>
      <c r="S2643" s="89"/>
      <c r="T2643" s="89"/>
    </row>
    <row r="2644" spans="2:20" s="86" customFormat="1" ht="10.199999999999999">
      <c r="B2644" s="87"/>
      <c r="C2644" s="87"/>
      <c r="D2644" s="89"/>
      <c r="R2644" s="89"/>
      <c r="S2644" s="89"/>
      <c r="T2644" s="89"/>
    </row>
    <row r="2645" spans="2:20" s="86" customFormat="1" ht="10.199999999999999">
      <c r="B2645" s="87"/>
      <c r="C2645" s="87"/>
      <c r="D2645" s="89"/>
      <c r="R2645" s="89"/>
      <c r="S2645" s="89"/>
      <c r="T2645" s="89"/>
    </row>
    <row r="2646" spans="2:20" s="86" customFormat="1" ht="10.199999999999999">
      <c r="B2646" s="87"/>
      <c r="C2646" s="87"/>
      <c r="D2646" s="89"/>
      <c r="R2646" s="89"/>
      <c r="S2646" s="89"/>
      <c r="T2646" s="89"/>
    </row>
    <row r="2647" spans="2:20" s="86" customFormat="1" ht="10.199999999999999">
      <c r="B2647" s="87"/>
      <c r="C2647" s="87"/>
      <c r="D2647" s="89"/>
      <c r="R2647" s="89"/>
      <c r="S2647" s="89"/>
      <c r="T2647" s="89"/>
    </row>
    <row r="2648" spans="2:20" s="86" customFormat="1" ht="10.199999999999999">
      <c r="B2648" s="87"/>
      <c r="C2648" s="87"/>
      <c r="D2648" s="89"/>
      <c r="R2648" s="89"/>
      <c r="S2648" s="89"/>
      <c r="T2648" s="89"/>
    </row>
    <row r="2649" spans="2:20" s="86" customFormat="1" ht="10.199999999999999">
      <c r="B2649" s="87"/>
      <c r="C2649" s="87"/>
      <c r="D2649" s="89"/>
      <c r="R2649" s="89"/>
      <c r="S2649" s="89"/>
      <c r="T2649" s="89"/>
    </row>
    <row r="2650" spans="2:20" s="86" customFormat="1" ht="10.199999999999999">
      <c r="B2650" s="87"/>
      <c r="C2650" s="87"/>
      <c r="D2650" s="89"/>
      <c r="R2650" s="89"/>
      <c r="S2650" s="89"/>
      <c r="T2650" s="89"/>
    </row>
    <row r="2651" spans="2:20" s="86" customFormat="1" ht="10.199999999999999">
      <c r="B2651" s="87"/>
      <c r="C2651" s="87"/>
      <c r="D2651" s="89"/>
      <c r="R2651" s="89"/>
      <c r="S2651" s="89"/>
      <c r="T2651" s="89"/>
    </row>
    <row r="2652" spans="2:20" s="86" customFormat="1" ht="10.199999999999999">
      <c r="B2652" s="87"/>
      <c r="C2652" s="87"/>
      <c r="D2652" s="89"/>
      <c r="R2652" s="89"/>
      <c r="S2652" s="89"/>
      <c r="T2652" s="89"/>
    </row>
    <row r="2653" spans="2:20" s="86" customFormat="1" ht="10.199999999999999">
      <c r="B2653" s="87"/>
      <c r="C2653" s="87"/>
      <c r="D2653" s="89"/>
      <c r="R2653" s="89"/>
      <c r="S2653" s="89"/>
      <c r="T2653" s="89"/>
    </row>
    <row r="2654" spans="2:20" s="86" customFormat="1" ht="10.199999999999999">
      <c r="B2654" s="87"/>
      <c r="C2654" s="87"/>
      <c r="D2654" s="89"/>
      <c r="R2654" s="89"/>
      <c r="S2654" s="89"/>
      <c r="T2654" s="89"/>
    </row>
    <row r="2655" spans="2:20" s="86" customFormat="1" ht="10.199999999999999">
      <c r="B2655" s="87"/>
      <c r="C2655" s="87"/>
      <c r="D2655" s="89"/>
      <c r="R2655" s="89"/>
      <c r="S2655" s="89"/>
      <c r="T2655" s="89"/>
    </row>
    <row r="2656" spans="2:20" s="86" customFormat="1" ht="10.199999999999999">
      <c r="B2656" s="87"/>
      <c r="C2656" s="87"/>
      <c r="D2656" s="89"/>
      <c r="R2656" s="89"/>
      <c r="S2656" s="89"/>
      <c r="T2656" s="89"/>
    </row>
    <row r="2657" spans="2:20" s="86" customFormat="1" ht="10.199999999999999">
      <c r="B2657" s="87"/>
      <c r="C2657" s="87"/>
      <c r="D2657" s="89"/>
      <c r="R2657" s="89"/>
      <c r="S2657" s="89"/>
      <c r="T2657" s="89"/>
    </row>
    <row r="2658" spans="2:20" s="86" customFormat="1" ht="10.199999999999999">
      <c r="B2658" s="87"/>
      <c r="C2658" s="87"/>
      <c r="D2658" s="89"/>
      <c r="R2658" s="89"/>
      <c r="S2658" s="89"/>
      <c r="T2658" s="89"/>
    </row>
    <row r="2659" spans="2:20" s="86" customFormat="1" ht="10.199999999999999">
      <c r="B2659" s="87"/>
      <c r="C2659" s="87"/>
      <c r="D2659" s="89"/>
      <c r="R2659" s="89"/>
      <c r="S2659" s="89"/>
      <c r="T2659" s="89"/>
    </row>
    <row r="2660" spans="2:20" s="86" customFormat="1" ht="10.199999999999999">
      <c r="B2660" s="87"/>
      <c r="C2660" s="87"/>
      <c r="D2660" s="89"/>
      <c r="R2660" s="89"/>
      <c r="S2660" s="89"/>
      <c r="T2660" s="89"/>
    </row>
    <row r="2661" spans="2:20" s="86" customFormat="1" ht="10.199999999999999">
      <c r="B2661" s="87"/>
      <c r="C2661" s="87"/>
      <c r="D2661" s="89"/>
      <c r="R2661" s="89"/>
      <c r="S2661" s="89"/>
      <c r="T2661" s="89"/>
    </row>
    <row r="2662" spans="2:20" s="86" customFormat="1" ht="10.199999999999999">
      <c r="B2662" s="87"/>
      <c r="C2662" s="87"/>
      <c r="D2662" s="89"/>
      <c r="R2662" s="89"/>
      <c r="S2662" s="89"/>
      <c r="T2662" s="89"/>
    </row>
    <row r="2663" spans="2:20" s="86" customFormat="1" ht="10.199999999999999">
      <c r="B2663" s="87"/>
      <c r="C2663" s="87"/>
      <c r="D2663" s="89"/>
      <c r="R2663" s="89"/>
      <c r="S2663" s="89"/>
      <c r="T2663" s="89"/>
    </row>
    <row r="2664" spans="2:20" s="86" customFormat="1" ht="10.199999999999999">
      <c r="B2664" s="87"/>
      <c r="C2664" s="87"/>
      <c r="D2664" s="89"/>
      <c r="R2664" s="89"/>
      <c r="S2664" s="89"/>
      <c r="T2664" s="89"/>
    </row>
    <row r="2665" spans="2:20" s="86" customFormat="1" ht="10.199999999999999">
      <c r="B2665" s="87"/>
      <c r="C2665" s="87"/>
      <c r="D2665" s="89"/>
      <c r="R2665" s="89"/>
      <c r="S2665" s="89"/>
      <c r="T2665" s="89"/>
    </row>
    <row r="2666" spans="2:20" s="86" customFormat="1" ht="10.199999999999999">
      <c r="B2666" s="87"/>
      <c r="C2666" s="87"/>
      <c r="D2666" s="89"/>
      <c r="R2666" s="89"/>
      <c r="S2666" s="89"/>
      <c r="T2666" s="89"/>
    </row>
    <row r="2667" spans="2:20" s="86" customFormat="1" ht="10.199999999999999">
      <c r="B2667" s="87"/>
      <c r="C2667" s="87"/>
      <c r="D2667" s="89"/>
      <c r="R2667" s="89"/>
      <c r="S2667" s="89"/>
      <c r="T2667" s="89"/>
    </row>
    <row r="2668" spans="2:20" s="86" customFormat="1" ht="10.199999999999999">
      <c r="B2668" s="87"/>
      <c r="C2668" s="87"/>
      <c r="D2668" s="89"/>
      <c r="R2668" s="89"/>
      <c r="S2668" s="89"/>
      <c r="T2668" s="89"/>
    </row>
    <row r="2669" spans="2:20" s="86" customFormat="1" ht="10.199999999999999">
      <c r="B2669" s="87"/>
      <c r="C2669" s="87"/>
      <c r="D2669" s="89"/>
      <c r="R2669" s="89"/>
      <c r="S2669" s="89"/>
      <c r="T2669" s="89"/>
    </row>
    <row r="2670" spans="2:20" s="86" customFormat="1" ht="10.199999999999999">
      <c r="B2670" s="87"/>
      <c r="C2670" s="87"/>
      <c r="D2670" s="89"/>
      <c r="R2670" s="89"/>
      <c r="S2670" s="89"/>
      <c r="T2670" s="89"/>
    </row>
    <row r="2671" spans="2:20" s="86" customFormat="1" ht="10.199999999999999">
      <c r="B2671" s="87"/>
      <c r="C2671" s="87"/>
      <c r="D2671" s="89"/>
      <c r="R2671" s="89"/>
      <c r="S2671" s="89"/>
      <c r="T2671" s="89"/>
    </row>
    <row r="2672" spans="2:20" s="86" customFormat="1" ht="10.199999999999999">
      <c r="B2672" s="87"/>
      <c r="C2672" s="87"/>
      <c r="D2672" s="89"/>
      <c r="R2672" s="89"/>
      <c r="S2672" s="89"/>
      <c r="T2672" s="89"/>
    </row>
    <row r="2673" spans="2:20" s="86" customFormat="1" ht="10.199999999999999">
      <c r="B2673" s="87"/>
      <c r="C2673" s="87"/>
      <c r="D2673" s="89"/>
      <c r="R2673" s="89"/>
      <c r="S2673" s="89"/>
      <c r="T2673" s="89"/>
    </row>
    <row r="2674" spans="2:20" s="86" customFormat="1" ht="10.199999999999999">
      <c r="B2674" s="87"/>
      <c r="C2674" s="87"/>
      <c r="D2674" s="89"/>
      <c r="R2674" s="89"/>
      <c r="S2674" s="89"/>
      <c r="T2674" s="89"/>
    </row>
    <row r="2675" spans="2:20" s="86" customFormat="1" ht="10.199999999999999">
      <c r="B2675" s="87"/>
      <c r="C2675" s="87"/>
      <c r="D2675" s="89"/>
      <c r="R2675" s="89"/>
      <c r="S2675" s="89"/>
      <c r="T2675" s="89"/>
    </row>
    <row r="2676" spans="2:20" s="86" customFormat="1" ht="10.199999999999999">
      <c r="B2676" s="87"/>
      <c r="C2676" s="87"/>
      <c r="D2676" s="89"/>
      <c r="R2676" s="89"/>
      <c r="S2676" s="89"/>
      <c r="T2676" s="89"/>
    </row>
    <row r="2677" spans="2:20" s="86" customFormat="1" ht="10.199999999999999">
      <c r="B2677" s="87"/>
      <c r="C2677" s="87"/>
      <c r="D2677" s="89"/>
      <c r="R2677" s="89"/>
      <c r="S2677" s="89"/>
      <c r="T2677" s="89"/>
    </row>
    <row r="2678" spans="2:20" s="86" customFormat="1" ht="10.199999999999999">
      <c r="B2678" s="87"/>
      <c r="C2678" s="87"/>
      <c r="D2678" s="89"/>
      <c r="R2678" s="89"/>
      <c r="S2678" s="89"/>
      <c r="T2678" s="89"/>
    </row>
    <row r="2679" spans="2:20" s="86" customFormat="1" ht="10.199999999999999">
      <c r="B2679" s="87"/>
      <c r="C2679" s="87"/>
      <c r="D2679" s="89"/>
      <c r="R2679" s="89"/>
      <c r="S2679" s="89"/>
      <c r="T2679" s="89"/>
    </row>
    <row r="2680" spans="2:20" s="86" customFormat="1" ht="10.199999999999999">
      <c r="B2680" s="87"/>
      <c r="C2680" s="87"/>
      <c r="D2680" s="89"/>
      <c r="R2680" s="89"/>
      <c r="S2680" s="89"/>
      <c r="T2680" s="89"/>
    </row>
    <row r="2681" spans="2:20" s="86" customFormat="1" ht="10.199999999999999">
      <c r="B2681" s="87"/>
      <c r="C2681" s="87"/>
      <c r="D2681" s="89"/>
      <c r="R2681" s="89"/>
      <c r="S2681" s="89"/>
      <c r="T2681" s="89"/>
    </row>
    <row r="2682" spans="2:20" s="86" customFormat="1" ht="10.199999999999999">
      <c r="B2682" s="87"/>
      <c r="C2682" s="87"/>
      <c r="D2682" s="89"/>
      <c r="R2682" s="89"/>
      <c r="S2682" s="89"/>
      <c r="T2682" s="89"/>
    </row>
    <row r="2683" spans="2:20" s="86" customFormat="1" ht="10.199999999999999">
      <c r="B2683" s="87"/>
      <c r="C2683" s="87"/>
      <c r="D2683" s="89"/>
      <c r="R2683" s="89"/>
      <c r="S2683" s="89"/>
      <c r="T2683" s="89"/>
    </row>
    <row r="2684" spans="2:20" s="86" customFormat="1" ht="10.199999999999999">
      <c r="B2684" s="87"/>
      <c r="C2684" s="87"/>
      <c r="D2684" s="89"/>
      <c r="R2684" s="89"/>
      <c r="S2684" s="89"/>
      <c r="T2684" s="89"/>
    </row>
    <row r="2685" spans="2:20" s="86" customFormat="1" ht="10.199999999999999">
      <c r="B2685" s="87"/>
      <c r="C2685" s="87"/>
      <c r="D2685" s="89"/>
      <c r="R2685" s="89"/>
      <c r="S2685" s="89"/>
      <c r="T2685" s="89"/>
    </row>
    <row r="2686" spans="2:20" s="86" customFormat="1" ht="10.199999999999999">
      <c r="B2686" s="87"/>
      <c r="C2686" s="87"/>
      <c r="D2686" s="89"/>
      <c r="R2686" s="89"/>
      <c r="S2686" s="89"/>
      <c r="T2686" s="89"/>
    </row>
    <row r="2687" spans="2:20" s="86" customFormat="1" ht="10.199999999999999">
      <c r="B2687" s="87"/>
      <c r="C2687" s="87"/>
      <c r="D2687" s="89"/>
      <c r="R2687" s="89"/>
      <c r="S2687" s="89"/>
      <c r="T2687" s="89"/>
    </row>
    <row r="2688" spans="2:20" s="86" customFormat="1" ht="10.199999999999999">
      <c r="B2688" s="87"/>
      <c r="C2688" s="87"/>
      <c r="D2688" s="89"/>
      <c r="R2688" s="89"/>
      <c r="S2688" s="89"/>
      <c r="T2688" s="89"/>
    </row>
    <row r="2689" spans="2:20" s="86" customFormat="1" ht="10.199999999999999">
      <c r="B2689" s="87"/>
      <c r="C2689" s="87"/>
      <c r="D2689" s="89"/>
      <c r="R2689" s="89"/>
      <c r="S2689" s="89"/>
      <c r="T2689" s="89"/>
    </row>
    <row r="2690" spans="2:20" s="86" customFormat="1" ht="10.199999999999999">
      <c r="B2690" s="87"/>
      <c r="C2690" s="87"/>
      <c r="D2690" s="89"/>
      <c r="R2690" s="89"/>
      <c r="S2690" s="89"/>
      <c r="T2690" s="89"/>
    </row>
    <row r="2691" spans="2:20" s="86" customFormat="1" ht="10.199999999999999">
      <c r="B2691" s="87"/>
      <c r="C2691" s="87"/>
      <c r="D2691" s="89"/>
      <c r="R2691" s="89"/>
      <c r="S2691" s="89"/>
      <c r="T2691" s="89"/>
    </row>
    <row r="2692" spans="2:20" s="86" customFormat="1" ht="10.199999999999999">
      <c r="B2692" s="87"/>
      <c r="C2692" s="87"/>
      <c r="D2692" s="89"/>
      <c r="R2692" s="89"/>
      <c r="S2692" s="89"/>
      <c r="T2692" s="89"/>
    </row>
    <row r="2693" spans="2:20" s="86" customFormat="1" ht="10.199999999999999">
      <c r="B2693" s="87"/>
      <c r="C2693" s="87"/>
      <c r="D2693" s="89"/>
      <c r="R2693" s="89"/>
      <c r="S2693" s="89"/>
      <c r="T2693" s="89"/>
    </row>
    <row r="2694" spans="2:20" s="86" customFormat="1" ht="10.199999999999999">
      <c r="B2694" s="87"/>
      <c r="C2694" s="87"/>
      <c r="D2694" s="89"/>
      <c r="R2694" s="89"/>
      <c r="S2694" s="89"/>
      <c r="T2694" s="89"/>
    </row>
    <row r="2695" spans="2:20" s="86" customFormat="1" ht="10.199999999999999">
      <c r="B2695" s="87"/>
      <c r="C2695" s="87"/>
      <c r="D2695" s="89"/>
      <c r="R2695" s="89"/>
      <c r="S2695" s="89"/>
      <c r="T2695" s="89"/>
    </row>
    <row r="2696" spans="2:20" s="86" customFormat="1" ht="10.199999999999999">
      <c r="B2696" s="87"/>
      <c r="C2696" s="87"/>
      <c r="D2696" s="89"/>
      <c r="R2696" s="89"/>
      <c r="S2696" s="89"/>
      <c r="T2696" s="89"/>
    </row>
    <row r="2697" spans="2:20" s="86" customFormat="1" ht="10.199999999999999">
      <c r="B2697" s="87"/>
      <c r="C2697" s="87"/>
      <c r="D2697" s="89"/>
      <c r="R2697" s="89"/>
      <c r="S2697" s="89"/>
      <c r="T2697" s="89"/>
    </row>
    <row r="2698" spans="2:20" s="86" customFormat="1" ht="10.199999999999999">
      <c r="B2698" s="87"/>
      <c r="C2698" s="87"/>
      <c r="D2698" s="89"/>
      <c r="R2698" s="89"/>
      <c r="S2698" s="89"/>
      <c r="T2698" s="89"/>
    </row>
    <row r="2699" spans="2:20" s="86" customFormat="1" ht="10.199999999999999">
      <c r="B2699" s="87"/>
      <c r="C2699" s="87"/>
      <c r="D2699" s="89"/>
      <c r="R2699" s="89"/>
      <c r="S2699" s="89"/>
      <c r="T2699" s="89"/>
    </row>
    <row r="2700" spans="2:20" s="86" customFormat="1" ht="10.199999999999999">
      <c r="B2700" s="87"/>
      <c r="C2700" s="87"/>
      <c r="D2700" s="89"/>
      <c r="R2700" s="89"/>
      <c r="S2700" s="89"/>
      <c r="T2700" s="89"/>
    </row>
    <row r="2701" spans="2:20" s="86" customFormat="1" ht="10.199999999999999">
      <c r="B2701" s="87"/>
      <c r="C2701" s="87"/>
      <c r="D2701" s="89"/>
      <c r="R2701" s="89"/>
      <c r="S2701" s="89"/>
      <c r="T2701" s="89"/>
    </row>
    <row r="2702" spans="2:20" s="86" customFormat="1" ht="10.199999999999999">
      <c r="B2702" s="87"/>
      <c r="C2702" s="87"/>
      <c r="D2702" s="89"/>
      <c r="R2702" s="89"/>
      <c r="S2702" s="89"/>
      <c r="T2702" s="89"/>
    </row>
    <row r="2703" spans="2:20" s="86" customFormat="1" ht="10.199999999999999">
      <c r="B2703" s="87"/>
      <c r="C2703" s="87"/>
      <c r="D2703" s="89"/>
      <c r="R2703" s="89"/>
      <c r="S2703" s="89"/>
      <c r="T2703" s="89"/>
    </row>
    <row r="2704" spans="2:20" s="86" customFormat="1" ht="10.199999999999999">
      <c r="B2704" s="87"/>
      <c r="C2704" s="87"/>
      <c r="D2704" s="89"/>
      <c r="R2704" s="89"/>
      <c r="S2704" s="89"/>
      <c r="T2704" s="89"/>
    </row>
    <row r="2705" spans="2:20" s="86" customFormat="1" ht="10.199999999999999">
      <c r="B2705" s="87"/>
      <c r="C2705" s="87"/>
      <c r="D2705" s="89"/>
      <c r="R2705" s="89"/>
      <c r="S2705" s="89"/>
      <c r="T2705" s="89"/>
    </row>
    <row r="2706" spans="2:20" s="86" customFormat="1" ht="10.199999999999999">
      <c r="B2706" s="87"/>
      <c r="C2706" s="87"/>
      <c r="D2706" s="89"/>
      <c r="R2706" s="89"/>
      <c r="S2706" s="89"/>
      <c r="T2706" s="89"/>
    </row>
    <row r="2707" spans="2:20" s="86" customFormat="1" ht="10.199999999999999">
      <c r="B2707" s="87"/>
      <c r="C2707" s="87"/>
      <c r="D2707" s="89"/>
      <c r="R2707" s="89"/>
      <c r="S2707" s="89"/>
      <c r="T2707" s="89"/>
    </row>
    <row r="2708" spans="2:20" s="86" customFormat="1" ht="10.199999999999999">
      <c r="B2708" s="87"/>
      <c r="C2708" s="87"/>
      <c r="D2708" s="89"/>
      <c r="R2708" s="89"/>
      <c r="S2708" s="89"/>
      <c r="T2708" s="89"/>
    </row>
    <row r="2709" spans="2:20" s="86" customFormat="1" ht="10.199999999999999">
      <c r="B2709" s="87"/>
      <c r="C2709" s="87"/>
      <c r="D2709" s="89"/>
      <c r="R2709" s="89"/>
      <c r="S2709" s="89"/>
      <c r="T2709" s="89"/>
    </row>
    <row r="2710" spans="2:20" s="86" customFormat="1" ht="10.199999999999999">
      <c r="B2710" s="87"/>
      <c r="C2710" s="87"/>
      <c r="D2710" s="89"/>
      <c r="R2710" s="89"/>
      <c r="S2710" s="89"/>
      <c r="T2710" s="89"/>
    </row>
    <row r="2711" spans="2:20" s="86" customFormat="1" ht="10.199999999999999">
      <c r="B2711" s="87"/>
      <c r="C2711" s="87"/>
      <c r="D2711" s="89"/>
      <c r="R2711" s="89"/>
      <c r="S2711" s="89"/>
      <c r="T2711" s="89"/>
    </row>
    <row r="2712" spans="2:20" s="86" customFormat="1" ht="10.199999999999999">
      <c r="B2712" s="87"/>
      <c r="C2712" s="87"/>
      <c r="D2712" s="89"/>
      <c r="R2712" s="89"/>
      <c r="S2712" s="89"/>
      <c r="T2712" s="89"/>
    </row>
    <row r="2713" spans="2:20" s="86" customFormat="1" ht="10.199999999999999">
      <c r="B2713" s="87"/>
      <c r="C2713" s="87"/>
      <c r="D2713" s="89"/>
      <c r="R2713" s="89"/>
      <c r="S2713" s="89"/>
      <c r="T2713" s="89"/>
    </row>
    <row r="2714" spans="2:20" s="86" customFormat="1" ht="10.199999999999999">
      <c r="B2714" s="87"/>
      <c r="C2714" s="87"/>
      <c r="D2714" s="89"/>
      <c r="R2714" s="89"/>
      <c r="S2714" s="89"/>
      <c r="T2714" s="89"/>
    </row>
    <row r="2715" spans="2:20" s="86" customFormat="1" ht="10.199999999999999">
      <c r="B2715" s="87"/>
      <c r="C2715" s="87"/>
      <c r="D2715" s="89"/>
      <c r="R2715" s="89"/>
      <c r="S2715" s="89"/>
      <c r="T2715" s="89"/>
    </row>
    <row r="2716" spans="2:20" s="86" customFormat="1" ht="10.199999999999999">
      <c r="B2716" s="87"/>
      <c r="C2716" s="87"/>
      <c r="D2716" s="89"/>
      <c r="R2716" s="89"/>
      <c r="S2716" s="89"/>
      <c r="T2716" s="89"/>
    </row>
    <row r="2717" spans="2:20" s="86" customFormat="1" ht="10.199999999999999">
      <c r="B2717" s="87"/>
      <c r="C2717" s="87"/>
      <c r="D2717" s="89"/>
      <c r="R2717" s="89"/>
      <c r="S2717" s="89"/>
      <c r="T2717" s="89"/>
    </row>
    <row r="2718" spans="2:20" s="86" customFormat="1" ht="10.199999999999999">
      <c r="B2718" s="87"/>
      <c r="C2718" s="87"/>
      <c r="D2718" s="89"/>
      <c r="R2718" s="89"/>
      <c r="S2718" s="89"/>
      <c r="T2718" s="89"/>
    </row>
    <row r="2719" spans="2:20" s="86" customFormat="1" ht="10.199999999999999">
      <c r="B2719" s="87"/>
      <c r="C2719" s="87"/>
      <c r="D2719" s="89"/>
      <c r="R2719" s="89"/>
      <c r="S2719" s="89"/>
      <c r="T2719" s="89"/>
    </row>
    <row r="2720" spans="2:20" s="86" customFormat="1" ht="10.199999999999999">
      <c r="B2720" s="87"/>
      <c r="C2720" s="87"/>
      <c r="D2720" s="89"/>
      <c r="R2720" s="89"/>
      <c r="S2720" s="89"/>
      <c r="T2720" s="89"/>
    </row>
    <row r="2721" spans="2:20" s="86" customFormat="1" ht="10.199999999999999">
      <c r="B2721" s="87"/>
      <c r="C2721" s="87"/>
      <c r="D2721" s="89"/>
      <c r="R2721" s="89"/>
      <c r="S2721" s="89"/>
      <c r="T2721" s="89"/>
    </row>
    <row r="2722" spans="2:20" s="86" customFormat="1" ht="10.199999999999999">
      <c r="B2722" s="87"/>
      <c r="C2722" s="87"/>
      <c r="D2722" s="89"/>
      <c r="R2722" s="89"/>
      <c r="S2722" s="89"/>
      <c r="T2722" s="89"/>
    </row>
    <row r="2723" spans="2:20" s="86" customFormat="1" ht="10.199999999999999">
      <c r="B2723" s="87"/>
      <c r="C2723" s="87"/>
      <c r="D2723" s="89"/>
      <c r="R2723" s="89"/>
      <c r="S2723" s="89"/>
      <c r="T2723" s="89"/>
    </row>
    <row r="2724" spans="2:20" s="86" customFormat="1" ht="10.199999999999999">
      <c r="B2724" s="87"/>
      <c r="C2724" s="87"/>
      <c r="D2724" s="89"/>
      <c r="R2724" s="89"/>
      <c r="S2724" s="89"/>
      <c r="T2724" s="89"/>
    </row>
    <row r="2725" spans="2:20" s="86" customFormat="1" ht="10.199999999999999">
      <c r="B2725" s="87"/>
      <c r="C2725" s="87"/>
      <c r="D2725" s="89"/>
      <c r="R2725" s="89"/>
      <c r="S2725" s="89"/>
      <c r="T2725" s="89"/>
    </row>
    <row r="2726" spans="2:20" s="86" customFormat="1" ht="10.199999999999999">
      <c r="B2726" s="87"/>
      <c r="C2726" s="87"/>
      <c r="D2726" s="89"/>
      <c r="R2726" s="89"/>
      <c r="S2726" s="89"/>
      <c r="T2726" s="89"/>
    </row>
    <row r="2727" spans="2:20" s="86" customFormat="1" ht="10.199999999999999">
      <c r="B2727" s="87"/>
      <c r="C2727" s="87"/>
      <c r="D2727" s="89"/>
      <c r="R2727" s="89"/>
      <c r="S2727" s="89"/>
      <c r="T2727" s="89"/>
    </row>
    <row r="2728" spans="2:20" s="86" customFormat="1" ht="10.199999999999999">
      <c r="B2728" s="87"/>
      <c r="C2728" s="87"/>
      <c r="D2728" s="89"/>
      <c r="R2728" s="89"/>
      <c r="S2728" s="89"/>
      <c r="T2728" s="89"/>
    </row>
    <row r="2729" spans="2:20" s="86" customFormat="1" ht="10.199999999999999">
      <c r="B2729" s="87"/>
      <c r="C2729" s="87"/>
      <c r="D2729" s="89"/>
      <c r="R2729" s="89"/>
      <c r="S2729" s="89"/>
      <c r="T2729" s="89"/>
    </row>
    <row r="2730" spans="2:20" s="86" customFormat="1" ht="10.199999999999999">
      <c r="B2730" s="87"/>
      <c r="C2730" s="87"/>
      <c r="D2730" s="89"/>
      <c r="R2730" s="89"/>
      <c r="S2730" s="89"/>
      <c r="T2730" s="89"/>
    </row>
    <row r="2731" spans="2:20" s="86" customFormat="1" ht="10.199999999999999">
      <c r="B2731" s="87"/>
      <c r="C2731" s="87"/>
      <c r="D2731" s="89"/>
      <c r="R2731" s="89"/>
      <c r="S2731" s="89"/>
      <c r="T2731" s="89"/>
    </row>
    <row r="2732" spans="2:20" s="86" customFormat="1" ht="10.199999999999999">
      <c r="B2732" s="87"/>
      <c r="C2732" s="87"/>
      <c r="D2732" s="89"/>
      <c r="R2732" s="89"/>
      <c r="S2732" s="89"/>
      <c r="T2732" s="89"/>
    </row>
    <row r="2733" spans="2:20" s="86" customFormat="1" ht="10.199999999999999">
      <c r="B2733" s="87"/>
      <c r="C2733" s="87"/>
      <c r="D2733" s="89"/>
      <c r="R2733" s="89"/>
      <c r="S2733" s="89"/>
      <c r="T2733" s="89"/>
    </row>
    <row r="2734" spans="2:20" s="86" customFormat="1" ht="10.199999999999999">
      <c r="B2734" s="87"/>
      <c r="C2734" s="87"/>
      <c r="D2734" s="89"/>
      <c r="R2734" s="89"/>
      <c r="S2734" s="89"/>
      <c r="T2734" s="89"/>
    </row>
    <row r="2735" spans="2:20" s="86" customFormat="1" ht="10.199999999999999">
      <c r="B2735" s="87"/>
      <c r="C2735" s="87"/>
      <c r="D2735" s="89"/>
      <c r="R2735" s="89"/>
      <c r="S2735" s="89"/>
      <c r="T2735" s="89"/>
    </row>
    <row r="2736" spans="2:20" s="86" customFormat="1" ht="10.199999999999999">
      <c r="B2736" s="87"/>
      <c r="C2736" s="87"/>
      <c r="D2736" s="89"/>
      <c r="R2736" s="89"/>
      <c r="S2736" s="89"/>
      <c r="T2736" s="89"/>
    </row>
    <row r="2737" spans="2:20" s="86" customFormat="1" ht="10.199999999999999">
      <c r="B2737" s="87"/>
      <c r="C2737" s="87"/>
      <c r="D2737" s="89"/>
      <c r="R2737" s="89"/>
      <c r="S2737" s="89"/>
      <c r="T2737" s="89"/>
    </row>
    <row r="2738" spans="2:20" s="86" customFormat="1" ht="10.199999999999999">
      <c r="B2738" s="87"/>
      <c r="C2738" s="87"/>
      <c r="D2738" s="89"/>
      <c r="R2738" s="89"/>
      <c r="S2738" s="89"/>
      <c r="T2738" s="89"/>
    </row>
    <row r="2739" spans="2:20" s="86" customFormat="1" ht="10.199999999999999">
      <c r="B2739" s="87"/>
      <c r="C2739" s="87"/>
      <c r="D2739" s="89"/>
      <c r="R2739" s="89"/>
      <c r="S2739" s="89"/>
      <c r="T2739" s="89"/>
    </row>
    <row r="2740" spans="2:20" s="86" customFormat="1" ht="10.199999999999999">
      <c r="B2740" s="87"/>
      <c r="C2740" s="87"/>
      <c r="D2740" s="89"/>
      <c r="R2740" s="89"/>
      <c r="S2740" s="89"/>
      <c r="T2740" s="89"/>
    </row>
    <row r="2741" spans="2:20" s="86" customFormat="1" ht="10.199999999999999">
      <c r="B2741" s="87"/>
      <c r="C2741" s="87"/>
      <c r="D2741" s="89"/>
      <c r="R2741" s="89"/>
      <c r="S2741" s="89"/>
      <c r="T2741" s="89"/>
    </row>
    <row r="2742" spans="2:20" s="86" customFormat="1" ht="10.199999999999999">
      <c r="B2742" s="87"/>
      <c r="C2742" s="87"/>
      <c r="D2742" s="89"/>
      <c r="R2742" s="89"/>
      <c r="S2742" s="89"/>
      <c r="T2742" s="89"/>
    </row>
    <row r="2743" spans="2:20" s="86" customFormat="1" ht="10.199999999999999">
      <c r="B2743" s="87"/>
      <c r="C2743" s="87"/>
      <c r="D2743" s="89"/>
      <c r="R2743" s="89"/>
      <c r="S2743" s="89"/>
      <c r="T2743" s="89"/>
    </row>
    <row r="2744" spans="2:20" s="86" customFormat="1" ht="10.199999999999999">
      <c r="B2744" s="87"/>
      <c r="C2744" s="87"/>
      <c r="D2744" s="89"/>
      <c r="R2744" s="89"/>
      <c r="S2744" s="89"/>
      <c r="T2744" s="89"/>
    </row>
    <row r="2745" spans="2:20" s="86" customFormat="1" ht="10.199999999999999">
      <c r="B2745" s="87"/>
      <c r="C2745" s="87"/>
      <c r="D2745" s="89"/>
      <c r="R2745" s="89"/>
      <c r="S2745" s="89"/>
      <c r="T2745" s="89"/>
    </row>
    <row r="2746" spans="2:20" s="86" customFormat="1" ht="10.199999999999999">
      <c r="B2746" s="87"/>
      <c r="C2746" s="87"/>
      <c r="D2746" s="89"/>
      <c r="R2746" s="89"/>
      <c r="S2746" s="89"/>
      <c r="T2746" s="89"/>
    </row>
    <row r="2747" spans="2:20" s="86" customFormat="1" ht="10.199999999999999">
      <c r="B2747" s="87"/>
      <c r="C2747" s="87"/>
      <c r="D2747" s="89"/>
      <c r="R2747" s="89"/>
      <c r="S2747" s="89"/>
      <c r="T2747" s="89"/>
    </row>
    <row r="2748" spans="2:20" s="86" customFormat="1" ht="10.199999999999999">
      <c r="B2748" s="87"/>
      <c r="C2748" s="87"/>
      <c r="D2748" s="89"/>
      <c r="R2748" s="89"/>
      <c r="S2748" s="89"/>
      <c r="T2748" s="89"/>
    </row>
    <row r="2749" spans="2:20" s="86" customFormat="1" ht="10.199999999999999">
      <c r="B2749" s="87"/>
      <c r="C2749" s="87"/>
      <c r="D2749" s="89"/>
      <c r="R2749" s="89"/>
      <c r="S2749" s="89"/>
      <c r="T2749" s="89"/>
    </row>
    <row r="2750" spans="2:20" s="86" customFormat="1" ht="10.199999999999999">
      <c r="B2750" s="87"/>
      <c r="C2750" s="87"/>
      <c r="D2750" s="89"/>
      <c r="R2750" s="89"/>
      <c r="S2750" s="89"/>
      <c r="T2750" s="89"/>
    </row>
    <row r="2751" spans="2:20" s="86" customFormat="1" ht="10.199999999999999">
      <c r="B2751" s="87"/>
      <c r="C2751" s="87"/>
      <c r="D2751" s="89"/>
      <c r="R2751" s="89"/>
      <c r="S2751" s="89"/>
      <c r="T2751" s="89"/>
    </row>
    <row r="2752" spans="2:20" s="86" customFormat="1" ht="10.199999999999999">
      <c r="B2752" s="87"/>
      <c r="C2752" s="87"/>
      <c r="D2752" s="89"/>
      <c r="R2752" s="89"/>
      <c r="S2752" s="89"/>
      <c r="T2752" s="89"/>
    </row>
    <row r="2753" spans="2:20" s="86" customFormat="1" ht="10.199999999999999">
      <c r="B2753" s="87"/>
      <c r="C2753" s="87"/>
      <c r="D2753" s="89"/>
      <c r="R2753" s="89"/>
      <c r="S2753" s="89"/>
      <c r="T2753" s="89"/>
    </row>
    <row r="2754" spans="2:20" s="86" customFormat="1" ht="10.199999999999999">
      <c r="B2754" s="87"/>
      <c r="C2754" s="87"/>
      <c r="D2754" s="89"/>
      <c r="R2754" s="89"/>
      <c r="S2754" s="89"/>
      <c r="T2754" s="89"/>
    </row>
    <row r="2755" spans="2:20" s="86" customFormat="1" ht="10.199999999999999">
      <c r="B2755" s="87"/>
      <c r="C2755" s="87"/>
      <c r="D2755" s="89"/>
      <c r="R2755" s="89"/>
      <c r="S2755" s="89"/>
      <c r="T2755" s="89"/>
    </row>
    <row r="2756" spans="2:20" s="86" customFormat="1" ht="10.199999999999999">
      <c r="B2756" s="87"/>
      <c r="C2756" s="87"/>
      <c r="D2756" s="89"/>
      <c r="R2756" s="89"/>
      <c r="S2756" s="89"/>
      <c r="T2756" s="89"/>
    </row>
    <row r="2757" spans="2:20" s="86" customFormat="1" ht="10.199999999999999">
      <c r="B2757" s="87"/>
      <c r="C2757" s="87"/>
      <c r="D2757" s="89"/>
      <c r="R2757" s="89"/>
      <c r="S2757" s="89"/>
      <c r="T2757" s="89"/>
    </row>
    <row r="2758" spans="2:20" s="86" customFormat="1" ht="10.199999999999999">
      <c r="B2758" s="87"/>
      <c r="C2758" s="87"/>
      <c r="D2758" s="89"/>
      <c r="R2758" s="89"/>
      <c r="S2758" s="89"/>
      <c r="T2758" s="89"/>
    </row>
    <row r="2759" spans="2:20" s="86" customFormat="1" ht="10.199999999999999">
      <c r="B2759" s="87"/>
      <c r="C2759" s="87"/>
      <c r="D2759" s="89"/>
      <c r="R2759" s="89"/>
      <c r="S2759" s="89"/>
      <c r="T2759" s="89"/>
    </row>
    <row r="2760" spans="2:20" s="86" customFormat="1" ht="10.199999999999999">
      <c r="B2760" s="87"/>
      <c r="C2760" s="87"/>
      <c r="D2760" s="89"/>
      <c r="R2760" s="89"/>
      <c r="S2760" s="89"/>
      <c r="T2760" s="89"/>
    </row>
    <row r="2761" spans="2:20" s="86" customFormat="1" ht="10.199999999999999">
      <c r="B2761" s="87"/>
      <c r="C2761" s="87"/>
      <c r="D2761" s="89"/>
      <c r="R2761" s="89"/>
      <c r="S2761" s="89"/>
      <c r="T2761" s="89"/>
    </row>
    <row r="2762" spans="2:20" s="86" customFormat="1" ht="10.199999999999999">
      <c r="B2762" s="87"/>
      <c r="C2762" s="87"/>
      <c r="D2762" s="89"/>
      <c r="R2762" s="89"/>
      <c r="S2762" s="89"/>
      <c r="T2762" s="89"/>
    </row>
    <row r="2763" spans="2:20" s="86" customFormat="1" ht="10.199999999999999">
      <c r="B2763" s="87"/>
      <c r="C2763" s="87"/>
      <c r="D2763" s="89"/>
      <c r="R2763" s="89"/>
      <c r="S2763" s="89"/>
      <c r="T2763" s="89"/>
    </row>
    <row r="2764" spans="2:20" s="86" customFormat="1" ht="10.199999999999999">
      <c r="B2764" s="87"/>
      <c r="C2764" s="87"/>
      <c r="D2764" s="89"/>
      <c r="R2764" s="89"/>
      <c r="S2764" s="89"/>
      <c r="T2764" s="89"/>
    </row>
    <row r="2765" spans="2:20" s="86" customFormat="1" ht="10.199999999999999">
      <c r="B2765" s="87"/>
      <c r="C2765" s="87"/>
      <c r="D2765" s="89"/>
      <c r="R2765" s="89"/>
      <c r="S2765" s="89"/>
      <c r="T2765" s="89"/>
    </row>
    <row r="2766" spans="2:20" s="86" customFormat="1" ht="10.199999999999999">
      <c r="B2766" s="87"/>
      <c r="C2766" s="87"/>
      <c r="D2766" s="89"/>
      <c r="R2766" s="89"/>
      <c r="S2766" s="89"/>
      <c r="T2766" s="89"/>
    </row>
    <row r="2767" spans="2:20" s="86" customFormat="1" ht="10.199999999999999">
      <c r="B2767" s="87"/>
      <c r="C2767" s="87"/>
      <c r="D2767" s="89"/>
      <c r="R2767" s="89"/>
      <c r="S2767" s="89"/>
      <c r="T2767" s="89"/>
    </row>
    <row r="2768" spans="2:20" s="86" customFormat="1" ht="10.199999999999999">
      <c r="B2768" s="87"/>
      <c r="C2768" s="87"/>
      <c r="D2768" s="89"/>
      <c r="R2768" s="89"/>
      <c r="S2768" s="89"/>
      <c r="T2768" s="89"/>
    </row>
    <row r="2769" spans="2:20" s="86" customFormat="1" ht="10.199999999999999">
      <c r="B2769" s="87"/>
      <c r="C2769" s="87"/>
      <c r="D2769" s="89"/>
      <c r="R2769" s="89"/>
      <c r="S2769" s="89"/>
      <c r="T2769" s="89"/>
    </row>
    <row r="2770" spans="2:20" s="86" customFormat="1" ht="10.199999999999999">
      <c r="B2770" s="87"/>
      <c r="C2770" s="87"/>
      <c r="D2770" s="89"/>
      <c r="R2770" s="89"/>
      <c r="S2770" s="89"/>
      <c r="T2770" s="89"/>
    </row>
    <row r="2771" spans="2:20" s="86" customFormat="1" ht="10.199999999999999">
      <c r="B2771" s="87"/>
      <c r="C2771" s="87"/>
      <c r="D2771" s="89"/>
      <c r="R2771" s="89"/>
      <c r="S2771" s="89"/>
      <c r="T2771" s="89"/>
    </row>
    <row r="2772" spans="2:20" s="86" customFormat="1" ht="10.199999999999999">
      <c r="B2772" s="87"/>
      <c r="C2772" s="87"/>
      <c r="D2772" s="89"/>
      <c r="R2772" s="89"/>
      <c r="S2772" s="89"/>
      <c r="T2772" s="89"/>
    </row>
    <row r="2773" spans="2:20" s="86" customFormat="1" ht="10.199999999999999">
      <c r="B2773" s="87"/>
      <c r="C2773" s="87"/>
      <c r="D2773" s="89"/>
      <c r="R2773" s="89"/>
      <c r="S2773" s="89"/>
      <c r="T2773" s="89"/>
    </row>
    <row r="2774" spans="2:20" s="86" customFormat="1" ht="10.199999999999999">
      <c r="B2774" s="87"/>
      <c r="C2774" s="87"/>
      <c r="D2774" s="89"/>
      <c r="R2774" s="89"/>
      <c r="S2774" s="89"/>
      <c r="T2774" s="89"/>
    </row>
    <row r="2775" spans="2:20" s="86" customFormat="1" ht="10.199999999999999">
      <c r="B2775" s="87"/>
      <c r="C2775" s="87"/>
      <c r="D2775" s="89"/>
      <c r="R2775" s="89"/>
      <c r="S2775" s="89"/>
      <c r="T2775" s="89"/>
    </row>
    <row r="2776" spans="2:20" s="86" customFormat="1" ht="10.199999999999999">
      <c r="B2776" s="87"/>
      <c r="C2776" s="87"/>
      <c r="D2776" s="89"/>
      <c r="R2776" s="89"/>
      <c r="S2776" s="89"/>
      <c r="T2776" s="89"/>
    </row>
    <row r="2777" spans="2:20" s="86" customFormat="1" ht="10.199999999999999">
      <c r="B2777" s="87"/>
      <c r="C2777" s="87"/>
      <c r="D2777" s="89"/>
      <c r="R2777" s="89"/>
      <c r="S2777" s="89"/>
      <c r="T2777" s="89"/>
    </row>
    <row r="2778" spans="2:20" s="86" customFormat="1" ht="10.199999999999999">
      <c r="B2778" s="87"/>
      <c r="C2778" s="87"/>
      <c r="D2778" s="89"/>
      <c r="R2778" s="89"/>
      <c r="S2778" s="89"/>
      <c r="T2778" s="89"/>
    </row>
    <row r="2779" spans="2:20" s="86" customFormat="1" ht="10.199999999999999">
      <c r="B2779" s="87"/>
      <c r="C2779" s="87"/>
      <c r="D2779" s="89"/>
      <c r="R2779" s="89"/>
      <c r="S2779" s="89"/>
      <c r="T2779" s="89"/>
    </row>
    <row r="2780" spans="2:20" s="86" customFormat="1" ht="10.199999999999999">
      <c r="B2780" s="87"/>
      <c r="C2780" s="87"/>
      <c r="D2780" s="89"/>
      <c r="R2780" s="89"/>
      <c r="S2780" s="89"/>
      <c r="T2780" s="89"/>
    </row>
    <row r="2781" spans="2:20" s="86" customFormat="1" ht="10.199999999999999">
      <c r="B2781" s="87"/>
      <c r="C2781" s="87"/>
      <c r="D2781" s="89"/>
      <c r="R2781" s="89"/>
      <c r="S2781" s="89"/>
      <c r="T2781" s="89"/>
    </row>
    <row r="2782" spans="2:20" s="86" customFormat="1" ht="10.199999999999999">
      <c r="B2782" s="87"/>
      <c r="C2782" s="87"/>
      <c r="D2782" s="89"/>
      <c r="R2782" s="89"/>
      <c r="S2782" s="89"/>
      <c r="T2782" s="89"/>
    </row>
    <row r="2783" spans="2:20" s="86" customFormat="1" ht="10.199999999999999">
      <c r="B2783" s="87"/>
      <c r="C2783" s="87"/>
      <c r="D2783" s="89"/>
      <c r="R2783" s="89"/>
      <c r="S2783" s="89"/>
      <c r="T2783" s="89"/>
    </row>
    <row r="2784" spans="2:20" s="86" customFormat="1" ht="10.199999999999999">
      <c r="B2784" s="87"/>
      <c r="C2784" s="87"/>
      <c r="D2784" s="89"/>
      <c r="R2784" s="89"/>
      <c r="S2784" s="89"/>
      <c r="T2784" s="89"/>
    </row>
    <row r="2785" spans="2:20" s="86" customFormat="1" ht="10.199999999999999">
      <c r="B2785" s="87"/>
      <c r="C2785" s="87"/>
      <c r="D2785" s="89"/>
      <c r="R2785" s="89"/>
      <c r="S2785" s="89"/>
      <c r="T2785" s="89"/>
    </row>
    <row r="2786" spans="2:20" s="86" customFormat="1" ht="10.199999999999999">
      <c r="B2786" s="87"/>
      <c r="C2786" s="87"/>
      <c r="D2786" s="89"/>
      <c r="R2786" s="89"/>
      <c r="S2786" s="89"/>
      <c r="T2786" s="89"/>
    </row>
    <row r="2787" spans="2:20" s="86" customFormat="1" ht="10.199999999999999">
      <c r="B2787" s="87"/>
      <c r="C2787" s="87"/>
      <c r="D2787" s="89"/>
      <c r="R2787" s="89"/>
      <c r="S2787" s="89"/>
      <c r="T2787" s="89"/>
    </row>
    <row r="2788" spans="2:20" s="86" customFormat="1" ht="10.199999999999999">
      <c r="B2788" s="87"/>
      <c r="C2788" s="87"/>
      <c r="D2788" s="89"/>
      <c r="R2788" s="89"/>
      <c r="S2788" s="89"/>
      <c r="T2788" s="89"/>
    </row>
    <row r="2789" spans="2:20" s="86" customFormat="1" ht="10.199999999999999">
      <c r="B2789" s="87"/>
      <c r="C2789" s="87"/>
      <c r="D2789" s="89"/>
      <c r="R2789" s="89"/>
      <c r="S2789" s="89"/>
      <c r="T2789" s="89"/>
    </row>
    <row r="2790" spans="2:20" s="86" customFormat="1" ht="10.199999999999999">
      <c r="B2790" s="87"/>
      <c r="C2790" s="87"/>
      <c r="D2790" s="89"/>
      <c r="R2790" s="89"/>
      <c r="S2790" s="89"/>
      <c r="T2790" s="89"/>
    </row>
    <row r="2791" spans="2:20" s="86" customFormat="1" ht="10.199999999999999">
      <c r="B2791" s="87"/>
      <c r="C2791" s="87"/>
      <c r="D2791" s="89"/>
      <c r="R2791" s="89"/>
      <c r="S2791" s="89"/>
      <c r="T2791" s="89"/>
    </row>
    <row r="2792" spans="2:20" s="86" customFormat="1" ht="10.199999999999999">
      <c r="B2792" s="87"/>
      <c r="C2792" s="87"/>
      <c r="D2792" s="89"/>
      <c r="R2792" s="89"/>
      <c r="S2792" s="89"/>
      <c r="T2792" s="89"/>
    </row>
    <row r="2793" spans="2:20" s="86" customFormat="1" ht="10.199999999999999">
      <c r="B2793" s="87"/>
      <c r="C2793" s="87"/>
      <c r="D2793" s="89"/>
      <c r="R2793" s="89"/>
      <c r="S2793" s="89"/>
      <c r="T2793" s="89"/>
    </row>
    <row r="2794" spans="2:20" s="86" customFormat="1" ht="10.199999999999999">
      <c r="B2794" s="87"/>
      <c r="C2794" s="87"/>
      <c r="D2794" s="89"/>
      <c r="R2794" s="89"/>
      <c r="S2794" s="89"/>
      <c r="T2794" s="89"/>
    </row>
    <row r="2795" spans="2:20" s="86" customFormat="1" ht="10.199999999999999">
      <c r="B2795" s="87"/>
      <c r="C2795" s="87"/>
      <c r="D2795" s="89"/>
      <c r="R2795" s="89"/>
      <c r="S2795" s="89"/>
      <c r="T2795" s="89"/>
    </row>
    <row r="2796" spans="2:20" s="86" customFormat="1" ht="10.199999999999999">
      <c r="B2796" s="87"/>
      <c r="C2796" s="87"/>
      <c r="D2796" s="89"/>
      <c r="R2796" s="89"/>
      <c r="S2796" s="89"/>
      <c r="T2796" s="89"/>
    </row>
    <row r="2797" spans="2:20" s="86" customFormat="1" ht="10.199999999999999">
      <c r="B2797" s="87"/>
      <c r="C2797" s="87"/>
      <c r="D2797" s="89"/>
      <c r="R2797" s="89"/>
      <c r="S2797" s="89"/>
      <c r="T2797" s="89"/>
    </row>
    <row r="2798" spans="2:20" s="86" customFormat="1" ht="10.199999999999999">
      <c r="B2798" s="87"/>
      <c r="C2798" s="87"/>
      <c r="D2798" s="89"/>
      <c r="R2798" s="89"/>
      <c r="S2798" s="89"/>
      <c r="T2798" s="89"/>
    </row>
    <row r="2799" spans="2:20" s="86" customFormat="1" ht="10.199999999999999">
      <c r="B2799" s="87"/>
      <c r="C2799" s="87"/>
      <c r="D2799" s="89"/>
      <c r="R2799" s="89"/>
      <c r="S2799" s="89"/>
      <c r="T2799" s="89"/>
    </row>
    <row r="2800" spans="2:20" s="86" customFormat="1" ht="10.199999999999999">
      <c r="B2800" s="87"/>
      <c r="C2800" s="87"/>
      <c r="D2800" s="89"/>
      <c r="R2800" s="89"/>
      <c r="S2800" s="89"/>
      <c r="T2800" s="89"/>
    </row>
    <row r="2801" spans="2:20" s="86" customFormat="1" ht="10.199999999999999">
      <c r="B2801" s="87"/>
      <c r="C2801" s="87"/>
      <c r="D2801" s="89"/>
      <c r="R2801" s="89"/>
      <c r="S2801" s="89"/>
      <c r="T2801" s="89"/>
    </row>
    <row r="2802" spans="2:20" s="86" customFormat="1" ht="10.199999999999999">
      <c r="B2802" s="87"/>
      <c r="C2802" s="87"/>
      <c r="D2802" s="89"/>
      <c r="R2802" s="89"/>
      <c r="S2802" s="89"/>
      <c r="T2802" s="89"/>
    </row>
    <row r="2803" spans="2:20" s="86" customFormat="1" ht="10.199999999999999">
      <c r="B2803" s="87"/>
      <c r="C2803" s="87"/>
      <c r="D2803" s="89"/>
      <c r="R2803" s="89"/>
      <c r="S2803" s="89"/>
      <c r="T2803" s="89"/>
    </row>
    <row r="2804" spans="2:20" s="86" customFormat="1" ht="10.199999999999999">
      <c r="B2804" s="87"/>
      <c r="C2804" s="87"/>
      <c r="D2804" s="89"/>
      <c r="R2804" s="89"/>
      <c r="S2804" s="89"/>
      <c r="T2804" s="89"/>
    </row>
    <row r="2805" spans="2:20" s="86" customFormat="1" ht="10.199999999999999">
      <c r="B2805" s="87"/>
      <c r="C2805" s="87"/>
      <c r="D2805" s="89"/>
      <c r="R2805" s="89"/>
      <c r="S2805" s="89"/>
      <c r="T2805" s="89"/>
    </row>
    <row r="2806" spans="2:20" s="86" customFormat="1" ht="10.199999999999999">
      <c r="B2806" s="87"/>
      <c r="C2806" s="87"/>
      <c r="D2806" s="89"/>
      <c r="R2806" s="89"/>
      <c r="S2806" s="89"/>
      <c r="T2806" s="89"/>
    </row>
    <row r="2807" spans="2:20" s="86" customFormat="1" ht="10.199999999999999">
      <c r="B2807" s="87"/>
      <c r="C2807" s="87"/>
      <c r="D2807" s="89"/>
      <c r="R2807" s="89"/>
      <c r="S2807" s="89"/>
      <c r="T2807" s="89"/>
    </row>
    <row r="2808" spans="2:20" s="86" customFormat="1" ht="10.199999999999999">
      <c r="B2808" s="87"/>
      <c r="C2808" s="87"/>
      <c r="D2808" s="89"/>
      <c r="R2808" s="89"/>
      <c r="S2808" s="89"/>
      <c r="T2808" s="89"/>
    </row>
    <row r="2809" spans="2:20" s="86" customFormat="1" ht="10.199999999999999">
      <c r="B2809" s="87"/>
      <c r="C2809" s="87"/>
      <c r="D2809" s="89"/>
      <c r="R2809" s="89"/>
      <c r="S2809" s="89"/>
      <c r="T2809" s="89"/>
    </row>
    <row r="2810" spans="2:20" s="86" customFormat="1" ht="10.199999999999999">
      <c r="B2810" s="87"/>
      <c r="C2810" s="87"/>
      <c r="D2810" s="89"/>
      <c r="R2810" s="89"/>
      <c r="S2810" s="89"/>
      <c r="T2810" s="89"/>
    </row>
    <row r="2811" spans="2:20" s="86" customFormat="1" ht="10.199999999999999">
      <c r="B2811" s="87"/>
      <c r="C2811" s="87"/>
      <c r="D2811" s="89"/>
      <c r="R2811" s="89"/>
      <c r="S2811" s="89"/>
      <c r="T2811" s="89"/>
    </row>
    <row r="2812" spans="2:20" s="86" customFormat="1" ht="10.199999999999999">
      <c r="B2812" s="87"/>
      <c r="C2812" s="87"/>
      <c r="D2812" s="89"/>
      <c r="R2812" s="89"/>
      <c r="S2812" s="89"/>
      <c r="T2812" s="89"/>
    </row>
    <row r="2813" spans="2:20" s="86" customFormat="1" ht="10.199999999999999">
      <c r="B2813" s="87"/>
      <c r="C2813" s="87"/>
      <c r="D2813" s="89"/>
      <c r="R2813" s="89"/>
      <c r="S2813" s="89"/>
      <c r="T2813" s="89"/>
    </row>
    <row r="2814" spans="2:20" s="86" customFormat="1" ht="10.199999999999999">
      <c r="B2814" s="87"/>
      <c r="C2814" s="87"/>
      <c r="D2814" s="89"/>
      <c r="R2814" s="89"/>
      <c r="S2814" s="89"/>
      <c r="T2814" s="89"/>
    </row>
    <row r="2815" spans="2:20" s="86" customFormat="1" ht="10.199999999999999">
      <c r="B2815" s="87"/>
      <c r="C2815" s="87"/>
      <c r="D2815" s="89"/>
      <c r="R2815" s="89"/>
      <c r="S2815" s="89"/>
      <c r="T2815" s="89"/>
    </row>
    <row r="2816" spans="2:20" s="86" customFormat="1" ht="10.199999999999999">
      <c r="B2816" s="87"/>
      <c r="C2816" s="87"/>
      <c r="D2816" s="89"/>
      <c r="R2816" s="89"/>
      <c r="S2816" s="89"/>
      <c r="T2816" s="89"/>
    </row>
    <row r="2817" spans="2:20" s="86" customFormat="1" ht="10.199999999999999">
      <c r="B2817" s="87"/>
      <c r="C2817" s="87"/>
      <c r="D2817" s="89"/>
      <c r="R2817" s="89"/>
      <c r="S2817" s="89"/>
      <c r="T2817" s="89"/>
    </row>
    <row r="2818" spans="2:20" s="86" customFormat="1" ht="10.199999999999999">
      <c r="B2818" s="87"/>
      <c r="C2818" s="87"/>
      <c r="D2818" s="89"/>
      <c r="R2818" s="89"/>
      <c r="S2818" s="89"/>
      <c r="T2818" s="89"/>
    </row>
    <row r="2819" spans="2:20" s="86" customFormat="1" ht="10.199999999999999">
      <c r="B2819" s="87"/>
      <c r="C2819" s="87"/>
      <c r="D2819" s="89"/>
      <c r="R2819" s="89"/>
      <c r="S2819" s="89"/>
      <c r="T2819" s="89"/>
    </row>
    <row r="2820" spans="2:20" s="86" customFormat="1" ht="10.199999999999999">
      <c r="B2820" s="87"/>
      <c r="C2820" s="87"/>
      <c r="D2820" s="89"/>
      <c r="R2820" s="89"/>
      <c r="S2820" s="89"/>
      <c r="T2820" s="89"/>
    </row>
    <row r="2821" spans="2:20" s="86" customFormat="1" ht="10.199999999999999">
      <c r="B2821" s="87"/>
      <c r="C2821" s="87"/>
      <c r="D2821" s="89"/>
      <c r="R2821" s="89"/>
      <c r="S2821" s="89"/>
      <c r="T2821" s="89"/>
    </row>
    <row r="2822" spans="2:20" s="86" customFormat="1" ht="10.199999999999999">
      <c r="B2822" s="87"/>
      <c r="C2822" s="87"/>
      <c r="D2822" s="89"/>
      <c r="R2822" s="89"/>
      <c r="S2822" s="89"/>
      <c r="T2822" s="89"/>
    </row>
    <row r="2823" spans="2:20" s="86" customFormat="1" ht="10.199999999999999">
      <c r="B2823" s="87"/>
      <c r="C2823" s="87"/>
      <c r="D2823" s="89"/>
      <c r="R2823" s="89"/>
      <c r="S2823" s="89"/>
      <c r="T2823" s="89"/>
    </row>
    <row r="2824" spans="2:20" s="86" customFormat="1" ht="10.199999999999999">
      <c r="B2824" s="87"/>
      <c r="C2824" s="87"/>
      <c r="D2824" s="89"/>
      <c r="R2824" s="89"/>
      <c r="S2824" s="89"/>
      <c r="T2824" s="89"/>
    </row>
    <row r="2825" spans="2:20" s="86" customFormat="1" ht="10.199999999999999">
      <c r="B2825" s="87"/>
      <c r="C2825" s="87"/>
      <c r="D2825" s="89"/>
      <c r="R2825" s="89"/>
      <c r="S2825" s="89"/>
      <c r="T2825" s="89"/>
    </row>
    <row r="2826" spans="2:20" s="86" customFormat="1" ht="10.199999999999999">
      <c r="B2826" s="87"/>
      <c r="C2826" s="87"/>
      <c r="D2826" s="89"/>
      <c r="R2826" s="89"/>
      <c r="S2826" s="89"/>
      <c r="T2826" s="89"/>
    </row>
    <row r="2827" spans="2:20" s="86" customFormat="1" ht="10.199999999999999">
      <c r="B2827" s="87"/>
      <c r="C2827" s="87"/>
      <c r="D2827" s="89"/>
      <c r="R2827" s="89"/>
      <c r="S2827" s="89"/>
      <c r="T2827" s="89"/>
    </row>
    <row r="2828" spans="2:20" s="86" customFormat="1" ht="10.199999999999999">
      <c r="B2828" s="87"/>
      <c r="C2828" s="87"/>
      <c r="D2828" s="89"/>
      <c r="R2828" s="89"/>
      <c r="S2828" s="89"/>
      <c r="T2828" s="89"/>
    </row>
    <row r="2829" spans="2:20" s="86" customFormat="1" ht="10.199999999999999">
      <c r="B2829" s="87"/>
      <c r="C2829" s="87"/>
      <c r="D2829" s="89"/>
      <c r="R2829" s="89"/>
      <c r="S2829" s="89"/>
      <c r="T2829" s="89"/>
    </row>
    <row r="2830" spans="2:20" s="86" customFormat="1" ht="10.199999999999999">
      <c r="B2830" s="87"/>
      <c r="C2830" s="87"/>
      <c r="D2830" s="89"/>
      <c r="R2830" s="89"/>
      <c r="S2830" s="89"/>
      <c r="T2830" s="89"/>
    </row>
    <row r="2831" spans="2:20" s="86" customFormat="1" ht="10.199999999999999">
      <c r="B2831" s="87"/>
      <c r="C2831" s="87"/>
      <c r="D2831" s="89"/>
      <c r="R2831" s="89"/>
      <c r="S2831" s="89"/>
      <c r="T2831" s="89"/>
    </row>
    <row r="2832" spans="2:20" s="86" customFormat="1" ht="10.199999999999999">
      <c r="B2832" s="87"/>
      <c r="C2832" s="87"/>
      <c r="D2832" s="89"/>
      <c r="R2832" s="89"/>
      <c r="S2832" s="89"/>
      <c r="T2832" s="89"/>
    </row>
    <row r="2833" spans="2:20" s="86" customFormat="1" ht="10.199999999999999">
      <c r="B2833" s="87"/>
      <c r="C2833" s="87"/>
      <c r="D2833" s="89"/>
      <c r="R2833" s="89"/>
      <c r="S2833" s="89"/>
      <c r="T2833" s="89"/>
    </row>
    <row r="2834" spans="2:20" s="86" customFormat="1" ht="10.199999999999999">
      <c r="B2834" s="87"/>
      <c r="C2834" s="87"/>
      <c r="D2834" s="89"/>
      <c r="R2834" s="89"/>
      <c r="S2834" s="89"/>
      <c r="T2834" s="89"/>
    </row>
    <row r="2835" spans="2:20" s="86" customFormat="1" ht="10.199999999999999">
      <c r="B2835" s="87"/>
      <c r="C2835" s="87"/>
      <c r="D2835" s="89"/>
      <c r="R2835" s="89"/>
      <c r="S2835" s="89"/>
      <c r="T2835" s="89"/>
    </row>
    <row r="2836" spans="2:20" s="86" customFormat="1" ht="10.199999999999999">
      <c r="B2836" s="87"/>
      <c r="C2836" s="87"/>
      <c r="D2836" s="89"/>
      <c r="R2836" s="89"/>
      <c r="S2836" s="89"/>
      <c r="T2836" s="89"/>
    </row>
    <row r="2837" spans="2:20" s="86" customFormat="1" ht="10.199999999999999">
      <c r="B2837" s="87"/>
      <c r="C2837" s="87"/>
      <c r="D2837" s="89"/>
      <c r="R2837" s="89"/>
      <c r="S2837" s="89"/>
      <c r="T2837" s="89"/>
    </row>
    <row r="2838" spans="2:20" s="86" customFormat="1" ht="10.199999999999999">
      <c r="B2838" s="87"/>
      <c r="C2838" s="87"/>
      <c r="D2838" s="89"/>
      <c r="R2838" s="89"/>
      <c r="S2838" s="89"/>
      <c r="T2838" s="89"/>
    </row>
    <row r="2839" spans="2:20" s="86" customFormat="1" ht="10.199999999999999">
      <c r="B2839" s="87"/>
      <c r="C2839" s="87"/>
      <c r="D2839" s="89"/>
      <c r="R2839" s="89"/>
      <c r="S2839" s="89"/>
      <c r="T2839" s="89"/>
    </row>
    <row r="2840" spans="2:20" s="86" customFormat="1" ht="10.199999999999999">
      <c r="B2840" s="87"/>
      <c r="C2840" s="87"/>
      <c r="D2840" s="89"/>
      <c r="R2840" s="89"/>
      <c r="S2840" s="89"/>
      <c r="T2840" s="89"/>
    </row>
    <row r="2841" spans="2:20" s="86" customFormat="1" ht="10.199999999999999">
      <c r="B2841" s="87"/>
      <c r="C2841" s="87"/>
      <c r="D2841" s="89"/>
      <c r="R2841" s="89"/>
      <c r="S2841" s="89"/>
      <c r="T2841" s="89"/>
    </row>
    <row r="2842" spans="2:20" s="86" customFormat="1" ht="10.199999999999999">
      <c r="B2842" s="87"/>
      <c r="C2842" s="87"/>
      <c r="D2842" s="89"/>
      <c r="R2842" s="89"/>
      <c r="S2842" s="89"/>
      <c r="T2842" s="89"/>
    </row>
    <row r="2843" spans="2:20" s="86" customFormat="1" ht="10.199999999999999">
      <c r="B2843" s="87"/>
      <c r="C2843" s="87"/>
      <c r="D2843" s="89"/>
      <c r="R2843" s="89"/>
      <c r="S2843" s="89"/>
      <c r="T2843" s="89"/>
    </row>
    <row r="2844" spans="2:20" s="86" customFormat="1" ht="10.199999999999999">
      <c r="B2844" s="87"/>
      <c r="C2844" s="87"/>
      <c r="D2844" s="89"/>
      <c r="R2844" s="89"/>
      <c r="S2844" s="89"/>
      <c r="T2844" s="89"/>
    </row>
    <row r="2845" spans="2:20" s="86" customFormat="1" ht="10.199999999999999">
      <c r="B2845" s="87"/>
      <c r="C2845" s="87"/>
      <c r="D2845" s="89"/>
      <c r="R2845" s="89"/>
      <c r="S2845" s="89"/>
      <c r="T2845" s="89"/>
    </row>
    <row r="2846" spans="2:20" s="86" customFormat="1" ht="10.199999999999999">
      <c r="B2846" s="87"/>
      <c r="C2846" s="87"/>
      <c r="D2846" s="89"/>
      <c r="R2846" s="89"/>
      <c r="S2846" s="89"/>
      <c r="T2846" s="89"/>
    </row>
    <row r="2847" spans="2:20" s="86" customFormat="1" ht="10.199999999999999">
      <c r="B2847" s="87"/>
      <c r="C2847" s="87"/>
      <c r="D2847" s="89"/>
      <c r="R2847" s="89"/>
      <c r="S2847" s="89"/>
      <c r="T2847" s="89"/>
    </row>
    <row r="2848" spans="2:20" s="86" customFormat="1" ht="10.199999999999999">
      <c r="B2848" s="87"/>
      <c r="C2848" s="87"/>
      <c r="D2848" s="89"/>
      <c r="R2848" s="89"/>
      <c r="S2848" s="89"/>
      <c r="T2848" s="89"/>
    </row>
    <row r="2849" spans="2:20" s="86" customFormat="1" ht="10.199999999999999">
      <c r="B2849" s="87"/>
      <c r="C2849" s="87"/>
      <c r="D2849" s="89"/>
      <c r="R2849" s="89"/>
      <c r="S2849" s="89"/>
      <c r="T2849" s="89"/>
    </row>
    <row r="2850" spans="2:20" s="86" customFormat="1" ht="10.199999999999999">
      <c r="B2850" s="87"/>
      <c r="C2850" s="87"/>
      <c r="D2850" s="89"/>
      <c r="R2850" s="89"/>
      <c r="S2850" s="89"/>
      <c r="T2850" s="89"/>
    </row>
    <row r="2851" spans="2:20" s="86" customFormat="1" ht="10.199999999999999">
      <c r="B2851" s="87"/>
      <c r="C2851" s="87"/>
      <c r="D2851" s="89"/>
      <c r="R2851" s="89"/>
      <c r="S2851" s="89"/>
      <c r="T2851" s="89"/>
    </row>
    <row r="2852" spans="2:20" s="86" customFormat="1" ht="10.199999999999999">
      <c r="B2852" s="87"/>
      <c r="C2852" s="87"/>
      <c r="D2852" s="89"/>
      <c r="R2852" s="89"/>
      <c r="S2852" s="89"/>
      <c r="T2852" s="89"/>
    </row>
    <row r="2853" spans="2:20" s="86" customFormat="1" ht="10.199999999999999">
      <c r="B2853" s="87"/>
      <c r="C2853" s="87"/>
      <c r="D2853" s="89"/>
      <c r="R2853" s="89"/>
      <c r="S2853" s="89"/>
      <c r="T2853" s="89"/>
    </row>
    <row r="2854" spans="2:20" s="86" customFormat="1" ht="10.199999999999999">
      <c r="B2854" s="87"/>
      <c r="C2854" s="87"/>
      <c r="D2854" s="89"/>
      <c r="R2854" s="89"/>
      <c r="S2854" s="89"/>
      <c r="T2854" s="89"/>
    </row>
    <row r="2855" spans="2:20" s="86" customFormat="1" ht="10.199999999999999">
      <c r="B2855" s="87"/>
      <c r="C2855" s="87"/>
      <c r="D2855" s="89"/>
      <c r="R2855" s="89"/>
      <c r="S2855" s="89"/>
      <c r="T2855" s="89"/>
    </row>
    <row r="2856" spans="2:20" s="86" customFormat="1" ht="10.199999999999999">
      <c r="B2856" s="87"/>
      <c r="C2856" s="87"/>
      <c r="D2856" s="89"/>
      <c r="R2856" s="89"/>
      <c r="S2856" s="89"/>
      <c r="T2856" s="89"/>
    </row>
    <row r="2857" spans="2:20" s="86" customFormat="1" ht="10.199999999999999">
      <c r="B2857" s="87"/>
      <c r="C2857" s="87"/>
      <c r="D2857" s="89"/>
      <c r="R2857" s="89"/>
      <c r="S2857" s="89"/>
      <c r="T2857" s="89"/>
    </row>
    <row r="2858" spans="2:20" s="86" customFormat="1" ht="10.199999999999999">
      <c r="B2858" s="87"/>
      <c r="C2858" s="87"/>
      <c r="D2858" s="89"/>
      <c r="R2858" s="89"/>
      <c r="S2858" s="89"/>
      <c r="T2858" s="89"/>
    </row>
    <row r="2859" spans="2:20" s="86" customFormat="1" ht="10.199999999999999">
      <c r="B2859" s="87"/>
      <c r="C2859" s="87"/>
      <c r="D2859" s="89"/>
      <c r="R2859" s="89"/>
      <c r="S2859" s="89"/>
      <c r="T2859" s="89"/>
    </row>
    <row r="2860" spans="2:20" s="86" customFormat="1" ht="10.199999999999999">
      <c r="B2860" s="87"/>
      <c r="C2860" s="87"/>
      <c r="D2860" s="89"/>
      <c r="R2860" s="89"/>
      <c r="S2860" s="89"/>
      <c r="T2860" s="89"/>
    </row>
    <row r="2861" spans="2:20" s="86" customFormat="1" ht="10.199999999999999">
      <c r="B2861" s="87"/>
      <c r="C2861" s="87"/>
      <c r="D2861" s="89"/>
      <c r="R2861" s="89"/>
      <c r="S2861" s="89"/>
      <c r="T2861" s="89"/>
    </row>
    <row r="2862" spans="2:20" s="86" customFormat="1" ht="10.199999999999999">
      <c r="B2862" s="87"/>
      <c r="C2862" s="87"/>
      <c r="D2862" s="89"/>
      <c r="R2862" s="89"/>
      <c r="S2862" s="89"/>
      <c r="T2862" s="89"/>
    </row>
    <row r="2863" spans="2:20" s="86" customFormat="1" ht="10.199999999999999">
      <c r="B2863" s="87"/>
      <c r="C2863" s="87"/>
      <c r="D2863" s="89"/>
      <c r="R2863" s="89"/>
      <c r="S2863" s="89"/>
      <c r="T2863" s="89"/>
    </row>
    <row r="2864" spans="2:20" s="86" customFormat="1" ht="10.199999999999999">
      <c r="B2864" s="87"/>
      <c r="C2864" s="87"/>
      <c r="D2864" s="89"/>
      <c r="R2864" s="89"/>
      <c r="S2864" s="89"/>
      <c r="T2864" s="89"/>
    </row>
    <row r="2865" spans="2:20" s="86" customFormat="1" ht="10.199999999999999">
      <c r="B2865" s="87"/>
      <c r="C2865" s="87"/>
      <c r="D2865" s="89"/>
      <c r="R2865" s="89"/>
      <c r="S2865" s="89"/>
      <c r="T2865" s="89"/>
    </row>
    <row r="2866" spans="2:20" s="86" customFormat="1" ht="10.199999999999999">
      <c r="B2866" s="87"/>
      <c r="C2866" s="87"/>
      <c r="D2866" s="89"/>
      <c r="R2866" s="89"/>
      <c r="S2866" s="89"/>
      <c r="T2866" s="89"/>
    </row>
    <row r="2867" spans="2:20" s="86" customFormat="1" ht="10.199999999999999">
      <c r="B2867" s="87"/>
      <c r="C2867" s="87"/>
      <c r="D2867" s="89"/>
      <c r="R2867" s="89"/>
      <c r="S2867" s="89"/>
      <c r="T2867" s="89"/>
    </row>
    <row r="2868" spans="2:20" s="86" customFormat="1" ht="10.199999999999999">
      <c r="B2868" s="87"/>
      <c r="C2868" s="87"/>
      <c r="D2868" s="89"/>
      <c r="R2868" s="89"/>
      <c r="S2868" s="89"/>
      <c r="T2868" s="89"/>
    </row>
    <row r="2869" spans="2:20" s="86" customFormat="1" ht="10.199999999999999">
      <c r="B2869" s="87"/>
      <c r="C2869" s="87"/>
      <c r="D2869" s="89"/>
      <c r="R2869" s="89"/>
      <c r="S2869" s="89"/>
      <c r="T2869" s="89"/>
    </row>
    <row r="2870" spans="2:20" s="86" customFormat="1" ht="10.199999999999999">
      <c r="B2870" s="87"/>
      <c r="C2870" s="87"/>
      <c r="D2870" s="89"/>
      <c r="R2870" s="89"/>
      <c r="S2870" s="89"/>
      <c r="T2870" s="89"/>
    </row>
    <row r="2871" spans="2:20" s="86" customFormat="1" ht="10.199999999999999">
      <c r="B2871" s="87"/>
      <c r="C2871" s="87"/>
      <c r="D2871" s="89"/>
      <c r="R2871" s="89"/>
      <c r="S2871" s="89"/>
      <c r="T2871" s="89"/>
    </row>
    <row r="2872" spans="2:20" s="86" customFormat="1" ht="10.199999999999999">
      <c r="B2872" s="87"/>
      <c r="C2872" s="87"/>
      <c r="D2872" s="89"/>
      <c r="R2872" s="89"/>
      <c r="S2872" s="89"/>
      <c r="T2872" s="89"/>
    </row>
    <row r="2873" spans="2:20" s="86" customFormat="1" ht="10.199999999999999">
      <c r="B2873" s="87"/>
      <c r="C2873" s="87"/>
      <c r="D2873" s="89"/>
      <c r="R2873" s="89"/>
      <c r="S2873" s="89"/>
      <c r="T2873" s="89"/>
    </row>
    <row r="2874" spans="2:20" s="86" customFormat="1" ht="10.199999999999999">
      <c r="B2874" s="87"/>
      <c r="C2874" s="87"/>
      <c r="D2874" s="89"/>
      <c r="R2874" s="89"/>
      <c r="S2874" s="89"/>
      <c r="T2874" s="89"/>
    </row>
    <row r="2875" spans="2:20" s="86" customFormat="1" ht="10.199999999999999">
      <c r="B2875" s="87"/>
      <c r="C2875" s="87"/>
      <c r="D2875" s="89"/>
      <c r="R2875" s="89"/>
      <c r="S2875" s="89"/>
      <c r="T2875" s="89"/>
    </row>
    <row r="2876" spans="2:20" s="86" customFormat="1" ht="10.199999999999999">
      <c r="B2876" s="87"/>
      <c r="C2876" s="87"/>
      <c r="D2876" s="89"/>
      <c r="R2876" s="89"/>
      <c r="S2876" s="89"/>
      <c r="T2876" s="89"/>
    </row>
    <row r="2877" spans="2:20" s="86" customFormat="1" ht="10.199999999999999">
      <c r="B2877" s="87"/>
      <c r="C2877" s="87"/>
      <c r="D2877" s="89"/>
      <c r="R2877" s="89"/>
      <c r="S2877" s="89"/>
      <c r="T2877" s="89"/>
    </row>
    <row r="2878" spans="2:20" s="86" customFormat="1" ht="10.199999999999999">
      <c r="B2878" s="87"/>
      <c r="C2878" s="87"/>
      <c r="D2878" s="89"/>
      <c r="R2878" s="89"/>
      <c r="S2878" s="89"/>
      <c r="T2878" s="89"/>
    </row>
    <row r="2879" spans="2:20" s="86" customFormat="1" ht="10.199999999999999">
      <c r="B2879" s="87"/>
      <c r="C2879" s="87"/>
      <c r="D2879" s="89"/>
      <c r="R2879" s="89"/>
      <c r="S2879" s="89"/>
      <c r="T2879" s="89"/>
    </row>
    <row r="2880" spans="2:20" s="86" customFormat="1" ht="10.199999999999999">
      <c r="B2880" s="87"/>
      <c r="C2880" s="87"/>
      <c r="D2880" s="89"/>
      <c r="R2880" s="89"/>
      <c r="S2880" s="89"/>
      <c r="T2880" s="89"/>
    </row>
    <row r="2881" spans="2:20" s="86" customFormat="1" ht="10.199999999999999">
      <c r="B2881" s="87"/>
      <c r="C2881" s="87"/>
      <c r="D2881" s="89"/>
      <c r="R2881" s="89"/>
      <c r="S2881" s="89"/>
      <c r="T2881" s="89"/>
    </row>
    <row r="2882" spans="2:20" s="86" customFormat="1" ht="10.199999999999999">
      <c r="B2882" s="87"/>
      <c r="C2882" s="87"/>
      <c r="D2882" s="89"/>
      <c r="R2882" s="89"/>
      <c r="S2882" s="89"/>
      <c r="T2882" s="89"/>
    </row>
    <row r="2883" spans="2:20" s="86" customFormat="1" ht="10.199999999999999">
      <c r="B2883" s="87"/>
      <c r="C2883" s="87"/>
      <c r="D2883" s="89"/>
      <c r="R2883" s="89"/>
      <c r="S2883" s="89"/>
      <c r="T2883" s="89"/>
    </row>
    <row r="2884" spans="2:20" s="86" customFormat="1" ht="10.199999999999999">
      <c r="B2884" s="87"/>
      <c r="C2884" s="87"/>
      <c r="D2884" s="89"/>
      <c r="R2884" s="89"/>
      <c r="S2884" s="89"/>
      <c r="T2884" s="89"/>
    </row>
    <row r="2885" spans="2:20" s="86" customFormat="1" ht="10.199999999999999">
      <c r="B2885" s="87"/>
      <c r="C2885" s="87"/>
      <c r="D2885" s="89"/>
      <c r="R2885" s="89"/>
      <c r="S2885" s="89"/>
      <c r="T2885" s="89"/>
    </row>
    <row r="2886" spans="2:20" s="86" customFormat="1" ht="10.199999999999999">
      <c r="B2886" s="87"/>
      <c r="C2886" s="87"/>
      <c r="D2886" s="89"/>
      <c r="R2886" s="89"/>
      <c r="S2886" s="89"/>
      <c r="T2886" s="89"/>
    </row>
    <row r="2887" spans="2:20" s="86" customFormat="1" ht="10.199999999999999">
      <c r="B2887" s="87"/>
      <c r="C2887" s="87"/>
      <c r="D2887" s="89"/>
      <c r="R2887" s="89"/>
      <c r="S2887" s="89"/>
      <c r="T2887" s="89"/>
    </row>
    <row r="2888" spans="2:20" s="86" customFormat="1" ht="10.199999999999999">
      <c r="B2888" s="87"/>
      <c r="C2888" s="87"/>
      <c r="D2888" s="89"/>
      <c r="R2888" s="89"/>
      <c r="S2888" s="89"/>
      <c r="T2888" s="89"/>
    </row>
    <row r="2889" spans="2:20" s="86" customFormat="1" ht="10.199999999999999">
      <c r="B2889" s="87"/>
      <c r="C2889" s="87"/>
      <c r="D2889" s="89"/>
      <c r="R2889" s="89"/>
      <c r="S2889" s="89"/>
      <c r="T2889" s="89"/>
    </row>
    <row r="2890" spans="2:20" s="86" customFormat="1" ht="10.199999999999999">
      <c r="B2890" s="87"/>
      <c r="C2890" s="87"/>
      <c r="D2890" s="89"/>
      <c r="R2890" s="89"/>
      <c r="S2890" s="89"/>
      <c r="T2890" s="89"/>
    </row>
    <row r="2891" spans="2:20" s="86" customFormat="1" ht="10.199999999999999">
      <c r="B2891" s="87"/>
      <c r="C2891" s="87"/>
      <c r="D2891" s="89"/>
      <c r="R2891" s="89"/>
      <c r="S2891" s="89"/>
      <c r="T2891" s="89"/>
    </row>
    <row r="2892" spans="2:20" s="86" customFormat="1" ht="10.199999999999999">
      <c r="B2892" s="87"/>
      <c r="C2892" s="87"/>
      <c r="D2892" s="89"/>
      <c r="R2892" s="89"/>
      <c r="S2892" s="89"/>
      <c r="T2892" s="89"/>
    </row>
    <row r="2893" spans="2:20" s="86" customFormat="1" ht="10.199999999999999">
      <c r="B2893" s="87"/>
      <c r="C2893" s="87"/>
      <c r="D2893" s="89"/>
      <c r="R2893" s="89"/>
      <c r="S2893" s="89"/>
      <c r="T2893" s="89"/>
    </row>
    <row r="2894" spans="2:20" s="86" customFormat="1" ht="10.199999999999999">
      <c r="B2894" s="87"/>
      <c r="C2894" s="87"/>
      <c r="D2894" s="89"/>
      <c r="R2894" s="89"/>
      <c r="S2894" s="89"/>
      <c r="T2894" s="89"/>
    </row>
    <row r="2895" spans="2:20" s="86" customFormat="1" ht="10.199999999999999">
      <c r="B2895" s="87"/>
      <c r="C2895" s="87"/>
      <c r="D2895" s="89"/>
      <c r="R2895" s="89"/>
      <c r="S2895" s="89"/>
      <c r="T2895" s="89"/>
    </row>
    <row r="2896" spans="2:20" s="86" customFormat="1" ht="10.199999999999999">
      <c r="B2896" s="87"/>
      <c r="C2896" s="87"/>
      <c r="D2896" s="89"/>
      <c r="R2896" s="89"/>
      <c r="S2896" s="89"/>
      <c r="T2896" s="89"/>
    </row>
    <row r="2897" spans="2:20" s="86" customFormat="1" ht="10.199999999999999">
      <c r="B2897" s="87"/>
      <c r="C2897" s="87"/>
      <c r="D2897" s="89"/>
      <c r="R2897" s="89"/>
      <c r="S2897" s="89"/>
      <c r="T2897" s="89"/>
    </row>
    <row r="2898" spans="2:20" s="86" customFormat="1" ht="10.199999999999999">
      <c r="B2898" s="87"/>
      <c r="C2898" s="87"/>
      <c r="D2898" s="89"/>
      <c r="R2898" s="89"/>
      <c r="S2898" s="89"/>
      <c r="T2898" s="89"/>
    </row>
    <row r="2899" spans="2:20" s="86" customFormat="1" ht="10.199999999999999">
      <c r="B2899" s="87"/>
      <c r="C2899" s="87"/>
      <c r="D2899" s="89"/>
      <c r="R2899" s="89"/>
      <c r="S2899" s="89"/>
      <c r="T2899" s="89"/>
    </row>
    <row r="2900" spans="2:20" s="86" customFormat="1" ht="10.199999999999999">
      <c r="B2900" s="87"/>
      <c r="C2900" s="87"/>
      <c r="D2900" s="89"/>
      <c r="R2900" s="89"/>
      <c r="S2900" s="89"/>
      <c r="T2900" s="89"/>
    </row>
    <row r="2901" spans="2:20" s="86" customFormat="1" ht="10.199999999999999">
      <c r="B2901" s="87"/>
      <c r="C2901" s="87"/>
      <c r="D2901" s="89"/>
      <c r="R2901" s="89"/>
      <c r="S2901" s="89"/>
      <c r="T2901" s="89"/>
    </row>
    <row r="2902" spans="2:20" s="86" customFormat="1" ht="10.199999999999999">
      <c r="B2902" s="87"/>
      <c r="C2902" s="87"/>
      <c r="D2902" s="89"/>
      <c r="R2902" s="89"/>
      <c r="S2902" s="89"/>
      <c r="T2902" s="89"/>
    </row>
    <row r="2903" spans="2:20" s="86" customFormat="1" ht="10.199999999999999">
      <c r="B2903" s="87"/>
      <c r="C2903" s="87"/>
      <c r="D2903" s="89"/>
      <c r="R2903" s="89"/>
      <c r="S2903" s="89"/>
      <c r="T2903" s="89"/>
    </row>
    <row r="2904" spans="2:20" s="86" customFormat="1" ht="10.199999999999999">
      <c r="B2904" s="87"/>
      <c r="C2904" s="87"/>
      <c r="D2904" s="89"/>
      <c r="R2904" s="89"/>
      <c r="S2904" s="89"/>
      <c r="T2904" s="89"/>
    </row>
    <row r="2905" spans="2:20" s="86" customFormat="1" ht="10.199999999999999">
      <c r="B2905" s="87"/>
      <c r="C2905" s="87"/>
      <c r="D2905" s="89"/>
      <c r="R2905" s="89"/>
      <c r="S2905" s="89"/>
      <c r="T2905" s="89"/>
    </row>
    <row r="2906" spans="2:20" s="86" customFormat="1" ht="10.199999999999999">
      <c r="B2906" s="87"/>
      <c r="C2906" s="87"/>
      <c r="D2906" s="89"/>
      <c r="R2906" s="89"/>
      <c r="S2906" s="89"/>
      <c r="T2906" s="89"/>
    </row>
    <row r="2907" spans="2:20" s="86" customFormat="1" ht="10.199999999999999">
      <c r="B2907" s="87"/>
      <c r="C2907" s="87"/>
      <c r="D2907" s="89"/>
      <c r="R2907" s="89"/>
      <c r="S2907" s="89"/>
      <c r="T2907" s="89"/>
    </row>
    <row r="2908" spans="2:20" s="86" customFormat="1" ht="10.199999999999999">
      <c r="B2908" s="87"/>
      <c r="C2908" s="87"/>
      <c r="D2908" s="89"/>
      <c r="R2908" s="89"/>
      <c r="S2908" s="89"/>
      <c r="T2908" s="89"/>
    </row>
    <row r="2909" spans="2:20" s="86" customFormat="1" ht="10.199999999999999">
      <c r="B2909" s="87"/>
      <c r="C2909" s="87"/>
      <c r="D2909" s="89"/>
      <c r="R2909" s="89"/>
      <c r="S2909" s="89"/>
      <c r="T2909" s="89"/>
    </row>
    <row r="2910" spans="2:20" s="86" customFormat="1" ht="10.199999999999999">
      <c r="B2910" s="87"/>
      <c r="C2910" s="87"/>
      <c r="D2910" s="89"/>
      <c r="R2910" s="89"/>
      <c r="S2910" s="89"/>
      <c r="T2910" s="89"/>
    </row>
    <row r="2911" spans="2:20" s="86" customFormat="1" ht="10.199999999999999">
      <c r="B2911" s="87"/>
      <c r="C2911" s="87"/>
      <c r="D2911" s="89"/>
      <c r="R2911" s="89"/>
      <c r="S2911" s="89"/>
      <c r="T2911" s="89"/>
    </row>
    <row r="2912" spans="2:20" s="86" customFormat="1" ht="10.199999999999999">
      <c r="B2912" s="87"/>
      <c r="C2912" s="87"/>
      <c r="D2912" s="89"/>
      <c r="R2912" s="89"/>
      <c r="S2912" s="89"/>
      <c r="T2912" s="89"/>
    </row>
    <row r="2913" spans="2:20" s="86" customFormat="1" ht="10.199999999999999">
      <c r="B2913" s="87"/>
      <c r="C2913" s="87"/>
      <c r="D2913" s="89"/>
      <c r="R2913" s="89"/>
      <c r="S2913" s="89"/>
      <c r="T2913" s="89"/>
    </row>
    <row r="2914" spans="2:20" s="86" customFormat="1" ht="10.199999999999999">
      <c r="B2914" s="87"/>
      <c r="C2914" s="87"/>
      <c r="D2914" s="89"/>
      <c r="R2914" s="89"/>
      <c r="S2914" s="89"/>
      <c r="T2914" s="89"/>
    </row>
    <row r="2915" spans="2:20" s="86" customFormat="1" ht="10.199999999999999">
      <c r="B2915" s="87"/>
      <c r="C2915" s="87"/>
      <c r="D2915" s="89"/>
      <c r="R2915" s="89"/>
      <c r="S2915" s="89"/>
      <c r="T2915" s="89"/>
    </row>
    <row r="2916" spans="2:20" s="86" customFormat="1" ht="10.199999999999999">
      <c r="B2916" s="87"/>
      <c r="C2916" s="87"/>
      <c r="D2916" s="89"/>
      <c r="R2916" s="89"/>
      <c r="S2916" s="89"/>
      <c r="T2916" s="89"/>
    </row>
    <row r="2917" spans="2:20" s="86" customFormat="1" ht="10.199999999999999">
      <c r="B2917" s="87"/>
      <c r="C2917" s="87"/>
      <c r="D2917" s="89"/>
      <c r="R2917" s="89"/>
      <c r="S2917" s="89"/>
      <c r="T2917" s="89"/>
    </row>
    <row r="2918" spans="2:20" s="86" customFormat="1" ht="10.199999999999999">
      <c r="B2918" s="87"/>
      <c r="C2918" s="87"/>
      <c r="D2918" s="89"/>
      <c r="R2918" s="89"/>
      <c r="S2918" s="89"/>
      <c r="T2918" s="89"/>
    </row>
    <row r="2919" spans="2:20" s="86" customFormat="1" ht="10.199999999999999">
      <c r="B2919" s="87"/>
      <c r="C2919" s="87"/>
      <c r="D2919" s="89"/>
      <c r="R2919" s="89"/>
      <c r="S2919" s="89"/>
      <c r="T2919" s="89"/>
    </row>
    <row r="2920" spans="2:20" s="86" customFormat="1" ht="10.199999999999999">
      <c r="B2920" s="87"/>
      <c r="C2920" s="87"/>
      <c r="D2920" s="89"/>
      <c r="R2920" s="89"/>
      <c r="S2920" s="89"/>
      <c r="T2920" s="89"/>
    </row>
    <row r="2921" spans="2:20" s="86" customFormat="1" ht="10.199999999999999">
      <c r="B2921" s="87"/>
      <c r="C2921" s="87"/>
      <c r="D2921" s="89"/>
      <c r="R2921" s="89"/>
      <c r="S2921" s="89"/>
      <c r="T2921" s="89"/>
    </row>
    <row r="2922" spans="2:20" s="86" customFormat="1" ht="10.199999999999999">
      <c r="B2922" s="87"/>
      <c r="C2922" s="87"/>
      <c r="D2922" s="89"/>
      <c r="R2922" s="89"/>
      <c r="S2922" s="89"/>
      <c r="T2922" s="89"/>
    </row>
    <row r="2923" spans="2:20" s="86" customFormat="1" ht="10.199999999999999">
      <c r="B2923" s="87"/>
      <c r="C2923" s="87"/>
      <c r="D2923" s="89"/>
      <c r="R2923" s="89"/>
      <c r="S2923" s="89"/>
      <c r="T2923" s="89"/>
    </row>
    <row r="2924" spans="2:20" s="86" customFormat="1" ht="10.199999999999999">
      <c r="B2924" s="87"/>
      <c r="C2924" s="87"/>
      <c r="D2924" s="89"/>
      <c r="R2924" s="89"/>
      <c r="S2924" s="89"/>
      <c r="T2924" s="89"/>
    </row>
    <row r="2925" spans="2:20" s="86" customFormat="1" ht="10.199999999999999">
      <c r="B2925" s="87"/>
      <c r="C2925" s="87"/>
      <c r="D2925" s="89"/>
      <c r="R2925" s="89"/>
      <c r="S2925" s="89"/>
      <c r="T2925" s="89"/>
    </row>
    <row r="2926" spans="2:20" s="86" customFormat="1" ht="10.199999999999999">
      <c r="B2926" s="87"/>
      <c r="C2926" s="87"/>
      <c r="D2926" s="89"/>
      <c r="R2926" s="89"/>
      <c r="S2926" s="89"/>
      <c r="T2926" s="89"/>
    </row>
    <row r="2927" spans="2:20" s="86" customFormat="1" ht="10.199999999999999">
      <c r="B2927" s="87"/>
      <c r="C2927" s="87"/>
      <c r="D2927" s="89"/>
      <c r="R2927" s="89"/>
      <c r="S2927" s="89"/>
      <c r="T2927" s="89"/>
    </row>
    <row r="2928" spans="2:20" s="86" customFormat="1" ht="10.199999999999999">
      <c r="B2928" s="87"/>
      <c r="C2928" s="87"/>
      <c r="D2928" s="89"/>
      <c r="R2928" s="89"/>
      <c r="S2928" s="89"/>
      <c r="T2928" s="89"/>
    </row>
    <row r="2929" spans="2:20" s="86" customFormat="1" ht="10.199999999999999">
      <c r="B2929" s="87"/>
      <c r="C2929" s="87"/>
      <c r="D2929" s="89"/>
      <c r="R2929" s="89"/>
      <c r="S2929" s="89"/>
      <c r="T2929" s="89"/>
    </row>
    <row r="2930" spans="2:20" s="86" customFormat="1" ht="10.199999999999999">
      <c r="B2930" s="87"/>
      <c r="C2930" s="87"/>
      <c r="D2930" s="89"/>
      <c r="R2930" s="89"/>
      <c r="S2930" s="89"/>
      <c r="T2930" s="89"/>
    </row>
    <row r="2931" spans="2:20" s="86" customFormat="1" ht="10.199999999999999">
      <c r="B2931" s="87"/>
      <c r="C2931" s="87"/>
      <c r="D2931" s="89"/>
      <c r="R2931" s="89"/>
      <c r="S2931" s="89"/>
      <c r="T2931" s="89"/>
    </row>
    <row r="2932" spans="2:20" s="86" customFormat="1" ht="10.199999999999999">
      <c r="B2932" s="87"/>
      <c r="C2932" s="87"/>
      <c r="D2932" s="89"/>
      <c r="R2932" s="89"/>
      <c r="S2932" s="89"/>
      <c r="T2932" s="89"/>
    </row>
    <row r="2933" spans="2:20" s="86" customFormat="1" ht="10.199999999999999">
      <c r="B2933" s="87"/>
      <c r="C2933" s="87"/>
      <c r="D2933" s="89"/>
      <c r="R2933" s="89"/>
      <c r="S2933" s="89"/>
      <c r="T2933" s="89"/>
    </row>
    <row r="2934" spans="2:20" s="86" customFormat="1" ht="10.199999999999999">
      <c r="B2934" s="87"/>
      <c r="C2934" s="87"/>
      <c r="D2934" s="89"/>
      <c r="R2934" s="89"/>
      <c r="S2934" s="89"/>
      <c r="T2934" s="89"/>
    </row>
    <row r="2935" spans="2:20" s="86" customFormat="1" ht="10.199999999999999">
      <c r="B2935" s="87"/>
      <c r="C2935" s="87"/>
      <c r="D2935" s="89"/>
      <c r="R2935" s="89"/>
      <c r="S2935" s="89"/>
      <c r="T2935" s="89"/>
    </row>
    <row r="2936" spans="2:20" s="86" customFormat="1" ht="10.199999999999999">
      <c r="B2936" s="87"/>
      <c r="C2936" s="87"/>
      <c r="D2936" s="89"/>
      <c r="R2936" s="89"/>
      <c r="S2936" s="89"/>
      <c r="T2936" s="89"/>
    </row>
    <row r="2937" spans="2:20" s="86" customFormat="1" ht="10.199999999999999">
      <c r="B2937" s="87"/>
      <c r="C2937" s="87"/>
      <c r="D2937" s="89"/>
      <c r="R2937" s="89"/>
      <c r="S2937" s="89"/>
      <c r="T2937" s="89"/>
    </row>
    <row r="2938" spans="2:20" s="86" customFormat="1" ht="10.199999999999999">
      <c r="B2938" s="87"/>
      <c r="C2938" s="87"/>
      <c r="D2938" s="89"/>
      <c r="R2938" s="89"/>
      <c r="S2938" s="89"/>
      <c r="T2938" s="89"/>
    </row>
    <row r="2939" spans="2:20" s="86" customFormat="1" ht="10.199999999999999">
      <c r="B2939" s="87"/>
      <c r="C2939" s="87"/>
      <c r="D2939" s="89"/>
      <c r="R2939" s="89"/>
      <c r="S2939" s="89"/>
      <c r="T2939" s="89"/>
    </row>
    <row r="2940" spans="2:20" s="86" customFormat="1" ht="10.199999999999999">
      <c r="B2940" s="87"/>
      <c r="C2940" s="87"/>
      <c r="D2940" s="89"/>
      <c r="R2940" s="89"/>
      <c r="S2940" s="89"/>
      <c r="T2940" s="89"/>
    </row>
    <row r="2941" spans="2:20" s="86" customFormat="1" ht="10.199999999999999">
      <c r="B2941" s="87"/>
      <c r="C2941" s="87"/>
      <c r="D2941" s="89"/>
      <c r="R2941" s="89"/>
      <c r="S2941" s="89"/>
      <c r="T2941" s="89"/>
    </row>
    <row r="2942" spans="2:20" s="86" customFormat="1" ht="10.199999999999999">
      <c r="B2942" s="87"/>
      <c r="C2942" s="87"/>
      <c r="D2942" s="89"/>
      <c r="R2942" s="89"/>
      <c r="S2942" s="89"/>
      <c r="T2942" s="89"/>
    </row>
    <row r="2943" spans="2:20" s="86" customFormat="1" ht="10.199999999999999">
      <c r="B2943" s="87"/>
      <c r="C2943" s="87"/>
      <c r="D2943" s="89"/>
      <c r="R2943" s="89"/>
      <c r="S2943" s="89"/>
      <c r="T2943" s="89"/>
    </row>
    <row r="2944" spans="2:20" s="86" customFormat="1" ht="10.199999999999999">
      <c r="B2944" s="87"/>
      <c r="C2944" s="87"/>
      <c r="D2944" s="89"/>
      <c r="R2944" s="89"/>
      <c r="S2944" s="89"/>
      <c r="T2944" s="89"/>
    </row>
    <row r="2945" spans="2:20" s="86" customFormat="1" ht="10.199999999999999">
      <c r="B2945" s="87"/>
      <c r="C2945" s="87"/>
      <c r="D2945" s="89"/>
      <c r="R2945" s="89"/>
      <c r="S2945" s="89"/>
      <c r="T2945" s="89"/>
    </row>
    <row r="2946" spans="2:20" s="86" customFormat="1" ht="10.199999999999999">
      <c r="B2946" s="87"/>
      <c r="C2946" s="87"/>
      <c r="D2946" s="89"/>
      <c r="R2946" s="89"/>
      <c r="S2946" s="89"/>
      <c r="T2946" s="89"/>
    </row>
    <row r="2947" spans="2:20" s="86" customFormat="1" ht="10.199999999999999">
      <c r="B2947" s="87"/>
      <c r="C2947" s="87"/>
      <c r="D2947" s="89"/>
      <c r="R2947" s="89"/>
      <c r="S2947" s="89"/>
      <c r="T2947" s="89"/>
    </row>
    <row r="2948" spans="2:20" s="86" customFormat="1" ht="10.199999999999999">
      <c r="B2948" s="87"/>
      <c r="C2948" s="87"/>
      <c r="D2948" s="89"/>
      <c r="R2948" s="89"/>
      <c r="S2948" s="89"/>
      <c r="T2948" s="89"/>
    </row>
    <row r="2949" spans="2:20" s="86" customFormat="1" ht="10.199999999999999">
      <c r="B2949" s="87"/>
      <c r="C2949" s="87"/>
      <c r="D2949" s="89"/>
      <c r="R2949" s="89"/>
      <c r="S2949" s="89"/>
      <c r="T2949" s="89"/>
    </row>
    <row r="2950" spans="2:20" s="86" customFormat="1" ht="10.199999999999999">
      <c r="B2950" s="87"/>
      <c r="C2950" s="87"/>
      <c r="D2950" s="89"/>
      <c r="R2950" s="89"/>
      <c r="S2950" s="89"/>
      <c r="T2950" s="89"/>
    </row>
    <row r="2951" spans="2:20" s="86" customFormat="1" ht="10.199999999999999">
      <c r="B2951" s="87"/>
      <c r="C2951" s="87"/>
      <c r="D2951" s="89"/>
      <c r="R2951" s="89"/>
      <c r="S2951" s="89"/>
      <c r="T2951" s="89"/>
    </row>
    <row r="2952" spans="2:20" s="86" customFormat="1" ht="10.199999999999999">
      <c r="B2952" s="87"/>
      <c r="C2952" s="87"/>
      <c r="D2952" s="89"/>
      <c r="R2952" s="89"/>
      <c r="S2952" s="89"/>
      <c r="T2952" s="89"/>
    </row>
    <row r="2953" spans="2:20" s="86" customFormat="1" ht="10.199999999999999">
      <c r="B2953" s="87"/>
      <c r="C2953" s="87"/>
      <c r="D2953" s="89"/>
      <c r="R2953" s="89"/>
      <c r="S2953" s="89"/>
      <c r="T2953" s="89"/>
    </row>
    <row r="2954" spans="2:20" s="86" customFormat="1" ht="10.199999999999999">
      <c r="B2954" s="87"/>
      <c r="C2954" s="87"/>
      <c r="D2954" s="89"/>
      <c r="R2954" s="89"/>
      <c r="S2954" s="89"/>
      <c r="T2954" s="89"/>
    </row>
    <row r="2955" spans="2:20" s="86" customFormat="1" ht="10.199999999999999">
      <c r="B2955" s="87"/>
      <c r="C2955" s="87"/>
      <c r="D2955" s="89"/>
      <c r="R2955" s="89"/>
      <c r="S2955" s="89"/>
      <c r="T2955" s="89"/>
    </row>
    <row r="2956" spans="2:20" s="86" customFormat="1" ht="10.199999999999999">
      <c r="B2956" s="87"/>
      <c r="C2956" s="87"/>
      <c r="D2956" s="89"/>
      <c r="R2956" s="89"/>
      <c r="S2956" s="89"/>
      <c r="T2956" s="89"/>
    </row>
    <row r="2957" spans="2:20" s="86" customFormat="1" ht="10.199999999999999">
      <c r="B2957" s="87"/>
      <c r="C2957" s="87"/>
      <c r="D2957" s="89"/>
      <c r="R2957" s="89"/>
      <c r="S2957" s="89"/>
      <c r="T2957" s="89"/>
    </row>
    <row r="2958" spans="2:20" s="86" customFormat="1" ht="10.199999999999999">
      <c r="B2958" s="87"/>
      <c r="C2958" s="87"/>
      <c r="D2958" s="89"/>
      <c r="R2958" s="89"/>
      <c r="S2958" s="89"/>
      <c r="T2958" s="89"/>
    </row>
    <row r="2959" spans="2:20" s="86" customFormat="1" ht="10.199999999999999">
      <c r="B2959" s="87"/>
      <c r="C2959" s="87"/>
      <c r="D2959" s="89"/>
      <c r="R2959" s="89"/>
      <c r="S2959" s="89"/>
      <c r="T2959" s="89"/>
    </row>
    <row r="2960" spans="2:20" s="86" customFormat="1" ht="10.199999999999999">
      <c r="B2960" s="87"/>
      <c r="C2960" s="87"/>
      <c r="D2960" s="89"/>
      <c r="R2960" s="89"/>
      <c r="S2960" s="89"/>
      <c r="T2960" s="89"/>
    </row>
    <row r="2961" spans="2:20" s="86" customFormat="1" ht="10.199999999999999">
      <c r="B2961" s="87"/>
      <c r="C2961" s="87"/>
      <c r="D2961" s="89"/>
      <c r="R2961" s="89"/>
      <c r="S2961" s="89"/>
      <c r="T2961" s="89"/>
    </row>
    <row r="2962" spans="2:20" s="86" customFormat="1" ht="10.199999999999999">
      <c r="B2962" s="87"/>
      <c r="C2962" s="87"/>
      <c r="D2962" s="89"/>
      <c r="R2962" s="89"/>
      <c r="S2962" s="89"/>
      <c r="T2962" s="89"/>
    </row>
    <row r="2963" spans="2:20" s="86" customFormat="1" ht="10.199999999999999">
      <c r="B2963" s="87"/>
      <c r="C2963" s="87"/>
      <c r="D2963" s="89"/>
      <c r="R2963" s="89"/>
      <c r="S2963" s="89"/>
      <c r="T2963" s="89"/>
    </row>
    <row r="2964" spans="2:20" s="86" customFormat="1" ht="10.199999999999999">
      <c r="B2964" s="87"/>
      <c r="C2964" s="87"/>
      <c r="D2964" s="89"/>
      <c r="R2964" s="89"/>
      <c r="S2964" s="89"/>
      <c r="T2964" s="89"/>
    </row>
    <row r="2965" spans="2:20" s="86" customFormat="1" ht="10.199999999999999">
      <c r="B2965" s="87"/>
      <c r="C2965" s="87"/>
      <c r="D2965" s="89"/>
      <c r="R2965" s="89"/>
      <c r="S2965" s="89"/>
      <c r="T2965" s="89"/>
    </row>
    <row r="2966" spans="2:20" s="86" customFormat="1" ht="10.199999999999999">
      <c r="B2966" s="87"/>
      <c r="C2966" s="87"/>
      <c r="D2966" s="89"/>
      <c r="R2966" s="89"/>
      <c r="S2966" s="89"/>
      <c r="T2966" s="89"/>
    </row>
    <row r="2967" spans="2:20" s="86" customFormat="1" ht="10.199999999999999">
      <c r="B2967" s="87"/>
      <c r="C2967" s="87"/>
      <c r="D2967" s="89"/>
      <c r="R2967" s="89"/>
      <c r="S2967" s="89"/>
      <c r="T2967" s="89"/>
    </row>
    <row r="2968" spans="2:20" s="86" customFormat="1" ht="10.199999999999999">
      <c r="B2968" s="87"/>
      <c r="C2968" s="87"/>
      <c r="D2968" s="89"/>
      <c r="R2968" s="89"/>
      <c r="S2968" s="89"/>
      <c r="T2968" s="89"/>
    </row>
    <row r="2969" spans="2:20" s="86" customFormat="1" ht="10.199999999999999">
      <c r="B2969" s="87"/>
      <c r="C2969" s="87"/>
      <c r="D2969" s="89"/>
      <c r="R2969" s="89"/>
      <c r="S2969" s="89"/>
      <c r="T2969" s="89"/>
    </row>
    <row r="2970" spans="2:20" s="86" customFormat="1" ht="10.199999999999999">
      <c r="B2970" s="87"/>
      <c r="C2970" s="87"/>
      <c r="D2970" s="89"/>
      <c r="R2970" s="89"/>
      <c r="S2970" s="89"/>
      <c r="T2970" s="89"/>
    </row>
    <row r="2971" spans="2:20" s="86" customFormat="1" ht="10.199999999999999">
      <c r="B2971" s="87"/>
      <c r="C2971" s="87"/>
      <c r="D2971" s="89"/>
      <c r="R2971" s="89"/>
      <c r="S2971" s="89"/>
      <c r="T2971" s="89"/>
    </row>
    <row r="2972" spans="2:20" s="86" customFormat="1" ht="10.199999999999999">
      <c r="B2972" s="87"/>
      <c r="C2972" s="87"/>
      <c r="D2972" s="89"/>
      <c r="R2972" s="89"/>
      <c r="S2972" s="89"/>
      <c r="T2972" s="89"/>
    </row>
    <row r="2973" spans="2:20" s="86" customFormat="1" ht="10.199999999999999">
      <c r="B2973" s="87"/>
      <c r="C2973" s="87"/>
      <c r="D2973" s="89"/>
      <c r="R2973" s="89"/>
      <c r="S2973" s="89"/>
      <c r="T2973" s="89"/>
    </row>
    <row r="2974" spans="2:20" s="86" customFormat="1" ht="10.199999999999999">
      <c r="B2974" s="87"/>
      <c r="C2974" s="87"/>
      <c r="D2974" s="89"/>
      <c r="R2974" s="89"/>
      <c r="S2974" s="89"/>
      <c r="T2974" s="89"/>
    </row>
    <row r="2975" spans="2:20" s="86" customFormat="1" ht="10.199999999999999">
      <c r="B2975" s="87"/>
      <c r="C2975" s="87"/>
      <c r="D2975" s="89"/>
      <c r="R2975" s="89"/>
      <c r="S2975" s="89"/>
      <c r="T2975" s="89"/>
    </row>
    <row r="2976" spans="2:20" s="86" customFormat="1" ht="10.199999999999999">
      <c r="B2976" s="87"/>
      <c r="C2976" s="87"/>
      <c r="D2976" s="89"/>
      <c r="R2976" s="89"/>
      <c r="S2976" s="89"/>
      <c r="T2976" s="89"/>
    </row>
    <row r="2977" spans="2:20" s="86" customFormat="1" ht="10.199999999999999">
      <c r="B2977" s="87"/>
      <c r="C2977" s="87"/>
      <c r="D2977" s="89"/>
      <c r="R2977" s="89"/>
      <c r="S2977" s="89"/>
      <c r="T2977" s="89"/>
    </row>
    <row r="2978" spans="2:20" s="86" customFormat="1" ht="10.199999999999999">
      <c r="B2978" s="87"/>
      <c r="C2978" s="87"/>
      <c r="D2978" s="89"/>
      <c r="R2978" s="89"/>
      <c r="S2978" s="89"/>
      <c r="T2978" s="89"/>
    </row>
    <row r="2979" spans="2:20" s="86" customFormat="1" ht="10.199999999999999">
      <c r="B2979" s="87"/>
      <c r="C2979" s="87"/>
      <c r="D2979" s="89"/>
      <c r="R2979" s="89"/>
      <c r="S2979" s="89"/>
      <c r="T2979" s="89"/>
    </row>
    <row r="2980" spans="2:20" s="86" customFormat="1" ht="10.199999999999999">
      <c r="B2980" s="87"/>
      <c r="C2980" s="87"/>
      <c r="D2980" s="89"/>
      <c r="R2980" s="89"/>
      <c r="S2980" s="89"/>
      <c r="T2980" s="89"/>
    </row>
    <row r="2981" spans="2:20" s="86" customFormat="1" ht="10.199999999999999">
      <c r="B2981" s="87"/>
      <c r="C2981" s="87"/>
      <c r="D2981" s="89"/>
      <c r="R2981" s="89"/>
      <c r="S2981" s="89"/>
      <c r="T2981" s="89"/>
    </row>
    <row r="2982" spans="2:20" s="86" customFormat="1" ht="10.199999999999999">
      <c r="B2982" s="87"/>
      <c r="C2982" s="87"/>
      <c r="D2982" s="89"/>
      <c r="R2982" s="89"/>
      <c r="S2982" s="89"/>
      <c r="T2982" s="89"/>
    </row>
    <row r="2983" spans="2:20" s="86" customFormat="1" ht="10.199999999999999">
      <c r="B2983" s="87"/>
      <c r="C2983" s="87"/>
      <c r="D2983" s="89"/>
      <c r="R2983" s="89"/>
      <c r="S2983" s="89"/>
      <c r="T2983" s="89"/>
    </row>
    <row r="2984" spans="2:20" s="86" customFormat="1" ht="10.199999999999999">
      <c r="B2984" s="87"/>
      <c r="C2984" s="87"/>
      <c r="D2984" s="89"/>
      <c r="R2984" s="89"/>
      <c r="S2984" s="89"/>
      <c r="T2984" s="89"/>
    </row>
    <row r="2985" spans="2:20" s="86" customFormat="1" ht="10.199999999999999">
      <c r="B2985" s="87"/>
      <c r="C2985" s="87"/>
      <c r="D2985" s="89"/>
      <c r="R2985" s="89"/>
      <c r="S2985" s="89"/>
      <c r="T2985" s="89"/>
    </row>
    <row r="2986" spans="2:20" s="86" customFormat="1" ht="10.199999999999999">
      <c r="B2986" s="87"/>
      <c r="C2986" s="87"/>
      <c r="D2986" s="89"/>
      <c r="R2986" s="89"/>
      <c r="S2986" s="89"/>
      <c r="T2986" s="89"/>
    </row>
    <row r="2987" spans="2:20" s="86" customFormat="1" ht="10.199999999999999">
      <c r="B2987" s="87"/>
      <c r="C2987" s="87"/>
      <c r="D2987" s="89"/>
      <c r="R2987" s="89"/>
      <c r="S2987" s="89"/>
      <c r="T2987" s="89"/>
    </row>
    <row r="2988" spans="2:20" s="86" customFormat="1" ht="10.199999999999999">
      <c r="B2988" s="87"/>
      <c r="C2988" s="87"/>
      <c r="D2988" s="89"/>
      <c r="R2988" s="89"/>
      <c r="S2988" s="89"/>
      <c r="T2988" s="89"/>
    </row>
    <row r="2989" spans="2:20" s="86" customFormat="1" ht="10.199999999999999">
      <c r="B2989" s="87"/>
      <c r="C2989" s="87"/>
      <c r="D2989" s="89"/>
      <c r="R2989" s="89"/>
      <c r="S2989" s="89"/>
      <c r="T2989" s="89"/>
    </row>
    <row r="2990" spans="2:20" s="86" customFormat="1" ht="10.199999999999999">
      <c r="B2990" s="87"/>
      <c r="C2990" s="87"/>
      <c r="D2990" s="89"/>
      <c r="R2990" s="89"/>
      <c r="S2990" s="89"/>
      <c r="T2990" s="89"/>
    </row>
    <row r="2991" spans="2:20" s="86" customFormat="1" ht="10.199999999999999">
      <c r="B2991" s="87"/>
      <c r="C2991" s="87"/>
      <c r="D2991" s="89"/>
      <c r="R2991" s="89"/>
      <c r="S2991" s="89"/>
      <c r="T2991" s="89"/>
    </row>
    <row r="2992" spans="2:20" s="86" customFormat="1" ht="10.199999999999999">
      <c r="B2992" s="87"/>
      <c r="C2992" s="87"/>
      <c r="D2992" s="89"/>
      <c r="R2992" s="89"/>
      <c r="S2992" s="89"/>
      <c r="T2992" s="89"/>
    </row>
    <row r="2993" spans="2:20" s="86" customFormat="1" ht="10.199999999999999">
      <c r="B2993" s="87"/>
      <c r="C2993" s="87"/>
      <c r="D2993" s="89"/>
      <c r="R2993" s="89"/>
      <c r="S2993" s="89"/>
      <c r="T2993" s="89"/>
    </row>
    <row r="2994" spans="2:20" s="86" customFormat="1" ht="10.199999999999999">
      <c r="B2994" s="87"/>
      <c r="C2994" s="87"/>
      <c r="D2994" s="89"/>
      <c r="R2994" s="89"/>
      <c r="S2994" s="89"/>
      <c r="T2994" s="89"/>
    </row>
    <row r="2995" spans="2:20" s="86" customFormat="1" ht="10.199999999999999">
      <c r="B2995" s="87"/>
      <c r="C2995" s="87"/>
      <c r="D2995" s="89"/>
      <c r="R2995" s="89"/>
      <c r="S2995" s="89"/>
      <c r="T2995" s="89"/>
    </row>
    <row r="2996" spans="2:20" s="86" customFormat="1" ht="10.199999999999999">
      <c r="B2996" s="87"/>
      <c r="C2996" s="87"/>
      <c r="D2996" s="89"/>
      <c r="R2996" s="89"/>
      <c r="S2996" s="89"/>
      <c r="T2996" s="89"/>
    </row>
    <row r="2997" spans="2:20" s="86" customFormat="1" ht="10.199999999999999">
      <c r="B2997" s="87"/>
      <c r="C2997" s="87"/>
      <c r="D2997" s="89"/>
      <c r="R2997" s="89"/>
      <c r="S2997" s="89"/>
      <c r="T2997" s="89"/>
    </row>
    <row r="2998" spans="2:20" s="86" customFormat="1" ht="10.199999999999999">
      <c r="B2998" s="87"/>
      <c r="C2998" s="87"/>
      <c r="D2998" s="89"/>
      <c r="R2998" s="89"/>
      <c r="S2998" s="89"/>
      <c r="T2998" s="89"/>
    </row>
    <row r="2999" spans="2:20" s="86" customFormat="1" ht="10.199999999999999">
      <c r="B2999" s="87"/>
      <c r="C2999" s="87"/>
      <c r="D2999" s="89"/>
      <c r="R2999" s="89"/>
      <c r="S2999" s="89"/>
      <c r="T2999" s="89"/>
    </row>
    <row r="3000" spans="2:20" s="86" customFormat="1" ht="10.199999999999999">
      <c r="B3000" s="87"/>
      <c r="C3000" s="87"/>
      <c r="D3000" s="89"/>
      <c r="R3000" s="89"/>
      <c r="S3000" s="89"/>
      <c r="T3000" s="89"/>
    </row>
    <row r="3001" spans="2:20" s="86" customFormat="1" ht="10.199999999999999">
      <c r="B3001" s="87"/>
      <c r="C3001" s="87"/>
      <c r="D3001" s="89"/>
      <c r="R3001" s="89"/>
      <c r="S3001" s="89"/>
      <c r="T3001" s="89"/>
    </row>
    <row r="3002" spans="2:20" s="86" customFormat="1" ht="10.199999999999999">
      <c r="B3002" s="87"/>
      <c r="C3002" s="87"/>
      <c r="D3002" s="89"/>
      <c r="R3002" s="89"/>
      <c r="S3002" s="89"/>
      <c r="T3002" s="89"/>
    </row>
    <row r="3003" spans="2:20" s="86" customFormat="1" ht="10.199999999999999">
      <c r="B3003" s="87"/>
      <c r="C3003" s="87"/>
      <c r="D3003" s="89"/>
      <c r="R3003" s="89"/>
      <c r="S3003" s="89"/>
      <c r="T3003" s="89"/>
    </row>
    <row r="3004" spans="2:20" s="86" customFormat="1" ht="10.199999999999999">
      <c r="B3004" s="87"/>
      <c r="C3004" s="87"/>
      <c r="D3004" s="89"/>
      <c r="R3004" s="89"/>
      <c r="S3004" s="89"/>
      <c r="T3004" s="89"/>
    </row>
    <row r="3005" spans="2:20" s="86" customFormat="1" ht="10.199999999999999">
      <c r="B3005" s="87"/>
      <c r="C3005" s="87"/>
      <c r="D3005" s="89"/>
      <c r="R3005" s="89"/>
      <c r="S3005" s="89"/>
      <c r="T3005" s="89"/>
    </row>
    <row r="3006" spans="2:20" s="86" customFormat="1" ht="10.199999999999999">
      <c r="B3006" s="87"/>
      <c r="C3006" s="87"/>
      <c r="D3006" s="89"/>
      <c r="R3006" s="89"/>
      <c r="S3006" s="89"/>
      <c r="T3006" s="89"/>
    </row>
    <row r="3007" spans="2:20" s="86" customFormat="1" ht="10.199999999999999">
      <c r="B3007" s="87"/>
      <c r="C3007" s="87"/>
      <c r="D3007" s="89"/>
      <c r="R3007" s="89"/>
      <c r="S3007" s="89"/>
      <c r="T3007" s="89"/>
    </row>
    <row r="3008" spans="2:20" s="86" customFormat="1" ht="10.199999999999999">
      <c r="B3008" s="87"/>
      <c r="C3008" s="87"/>
      <c r="D3008" s="89"/>
      <c r="R3008" s="89"/>
      <c r="S3008" s="89"/>
      <c r="T3008" s="89"/>
    </row>
    <row r="3009" spans="2:20" s="86" customFormat="1" ht="10.199999999999999">
      <c r="B3009" s="87"/>
      <c r="C3009" s="87"/>
      <c r="D3009" s="89"/>
      <c r="R3009" s="89"/>
      <c r="S3009" s="89"/>
      <c r="T3009" s="89"/>
    </row>
    <row r="3010" spans="2:20" s="86" customFormat="1" ht="10.199999999999999">
      <c r="B3010" s="87"/>
      <c r="C3010" s="87"/>
      <c r="D3010" s="89"/>
      <c r="R3010" s="89"/>
      <c r="S3010" s="89"/>
      <c r="T3010" s="89"/>
    </row>
    <row r="3011" spans="2:20" s="86" customFormat="1" ht="10.199999999999999">
      <c r="B3011" s="87"/>
      <c r="C3011" s="87"/>
      <c r="D3011" s="89"/>
      <c r="R3011" s="89"/>
      <c r="S3011" s="89"/>
      <c r="T3011" s="89"/>
    </row>
    <row r="3012" spans="2:20" s="86" customFormat="1" ht="10.199999999999999">
      <c r="B3012" s="87"/>
      <c r="C3012" s="87"/>
      <c r="D3012" s="89"/>
      <c r="R3012" s="89"/>
      <c r="S3012" s="89"/>
      <c r="T3012" s="89"/>
    </row>
    <row r="3013" spans="2:20" s="86" customFormat="1" ht="10.199999999999999">
      <c r="B3013" s="87"/>
      <c r="C3013" s="87"/>
      <c r="D3013" s="89"/>
      <c r="R3013" s="89"/>
      <c r="S3013" s="89"/>
      <c r="T3013" s="89"/>
    </row>
    <row r="3014" spans="2:20" s="86" customFormat="1" ht="10.199999999999999">
      <c r="B3014" s="87"/>
      <c r="C3014" s="87"/>
      <c r="D3014" s="89"/>
      <c r="R3014" s="89"/>
      <c r="S3014" s="89"/>
      <c r="T3014" s="89"/>
    </row>
    <row r="3015" spans="2:20" s="86" customFormat="1" ht="10.199999999999999">
      <c r="B3015" s="87"/>
      <c r="C3015" s="87"/>
      <c r="D3015" s="89"/>
      <c r="R3015" s="89"/>
      <c r="S3015" s="89"/>
      <c r="T3015" s="89"/>
    </row>
    <row r="3016" spans="2:20" s="86" customFormat="1" ht="10.199999999999999">
      <c r="B3016" s="87"/>
      <c r="C3016" s="87"/>
      <c r="D3016" s="89"/>
      <c r="R3016" s="89"/>
      <c r="S3016" s="89"/>
      <c r="T3016" s="89"/>
    </row>
    <row r="3017" spans="2:20" s="86" customFormat="1" ht="10.199999999999999">
      <c r="B3017" s="87"/>
      <c r="C3017" s="87"/>
      <c r="D3017" s="89"/>
      <c r="R3017" s="89"/>
      <c r="S3017" s="89"/>
      <c r="T3017" s="89"/>
    </row>
    <row r="3018" spans="2:20" s="86" customFormat="1" ht="10.199999999999999">
      <c r="B3018" s="87"/>
      <c r="C3018" s="87"/>
      <c r="D3018" s="89"/>
      <c r="R3018" s="89"/>
      <c r="S3018" s="89"/>
      <c r="T3018" s="89"/>
    </row>
    <row r="3019" spans="2:20" s="86" customFormat="1" ht="10.199999999999999">
      <c r="B3019" s="87"/>
      <c r="C3019" s="87"/>
      <c r="D3019" s="89"/>
      <c r="R3019" s="89"/>
      <c r="S3019" s="89"/>
      <c r="T3019" s="89"/>
    </row>
    <row r="3020" spans="2:20" s="86" customFormat="1" ht="10.199999999999999">
      <c r="B3020" s="87"/>
      <c r="C3020" s="87"/>
      <c r="D3020" s="89"/>
      <c r="R3020" s="89"/>
      <c r="S3020" s="89"/>
      <c r="T3020" s="89"/>
    </row>
    <row r="3021" spans="2:20" s="86" customFormat="1" ht="10.199999999999999">
      <c r="B3021" s="87"/>
      <c r="C3021" s="87"/>
      <c r="D3021" s="89"/>
      <c r="R3021" s="89"/>
      <c r="S3021" s="89"/>
      <c r="T3021" s="89"/>
    </row>
    <row r="3022" spans="2:20" s="86" customFormat="1" ht="10.199999999999999">
      <c r="B3022" s="87"/>
      <c r="C3022" s="87"/>
      <c r="D3022" s="89"/>
      <c r="R3022" s="89"/>
      <c r="S3022" s="89"/>
      <c r="T3022" s="89"/>
    </row>
    <row r="3023" spans="2:20" s="86" customFormat="1" ht="10.199999999999999">
      <c r="B3023" s="87"/>
      <c r="C3023" s="87"/>
      <c r="D3023" s="89"/>
      <c r="R3023" s="89"/>
      <c r="S3023" s="89"/>
      <c r="T3023" s="89"/>
    </row>
    <row r="3024" spans="2:20" s="86" customFormat="1" ht="10.199999999999999">
      <c r="B3024" s="87"/>
      <c r="C3024" s="87"/>
      <c r="D3024" s="89"/>
      <c r="R3024" s="89"/>
      <c r="S3024" s="89"/>
      <c r="T3024" s="89"/>
    </row>
    <row r="3025" spans="2:20" s="86" customFormat="1" ht="10.199999999999999">
      <c r="B3025" s="87"/>
      <c r="C3025" s="87"/>
      <c r="D3025" s="89"/>
      <c r="R3025" s="89"/>
      <c r="S3025" s="89"/>
      <c r="T3025" s="89"/>
    </row>
    <row r="3026" spans="2:20" s="86" customFormat="1" ht="10.199999999999999">
      <c r="B3026" s="87"/>
      <c r="C3026" s="87"/>
      <c r="D3026" s="89"/>
      <c r="R3026" s="89"/>
      <c r="S3026" s="89"/>
      <c r="T3026" s="89"/>
    </row>
    <row r="3027" spans="2:20" s="86" customFormat="1" ht="10.199999999999999">
      <c r="B3027" s="87"/>
      <c r="C3027" s="87"/>
      <c r="D3027" s="89"/>
      <c r="R3027" s="89"/>
      <c r="S3027" s="89"/>
      <c r="T3027" s="89"/>
    </row>
    <row r="3028" spans="2:20" s="86" customFormat="1" ht="10.199999999999999">
      <c r="B3028" s="87"/>
      <c r="C3028" s="87"/>
      <c r="D3028" s="89"/>
      <c r="R3028" s="89"/>
      <c r="S3028" s="89"/>
      <c r="T3028" s="89"/>
    </row>
    <row r="3029" spans="2:20" s="86" customFormat="1" ht="10.199999999999999">
      <c r="B3029" s="87"/>
      <c r="C3029" s="87"/>
      <c r="D3029" s="89"/>
      <c r="R3029" s="89"/>
      <c r="S3029" s="89"/>
      <c r="T3029" s="89"/>
    </row>
    <row r="3030" spans="2:20" s="86" customFormat="1" ht="10.199999999999999">
      <c r="B3030" s="87"/>
      <c r="C3030" s="87"/>
      <c r="D3030" s="89"/>
      <c r="R3030" s="89"/>
      <c r="S3030" s="89"/>
      <c r="T3030" s="89"/>
    </row>
    <row r="3031" spans="2:20" s="86" customFormat="1" ht="10.199999999999999">
      <c r="B3031" s="87"/>
      <c r="C3031" s="87"/>
      <c r="D3031" s="89"/>
      <c r="R3031" s="89"/>
      <c r="S3031" s="89"/>
      <c r="T3031" s="89"/>
    </row>
    <row r="3032" spans="2:20" s="86" customFormat="1" ht="10.199999999999999">
      <c r="B3032" s="87"/>
      <c r="C3032" s="87"/>
      <c r="D3032" s="89"/>
      <c r="R3032" s="89"/>
      <c r="S3032" s="89"/>
      <c r="T3032" s="89"/>
    </row>
    <row r="3033" spans="2:20" s="86" customFormat="1" ht="10.199999999999999">
      <c r="B3033" s="87"/>
      <c r="C3033" s="87"/>
      <c r="D3033" s="89"/>
      <c r="R3033" s="89"/>
      <c r="S3033" s="89"/>
      <c r="T3033" s="89"/>
    </row>
    <row r="3034" spans="2:20" s="86" customFormat="1" ht="10.199999999999999">
      <c r="B3034" s="87"/>
      <c r="C3034" s="87"/>
      <c r="D3034" s="89"/>
      <c r="R3034" s="89"/>
      <c r="S3034" s="89"/>
      <c r="T3034" s="89"/>
    </row>
    <row r="3035" spans="2:20" s="86" customFormat="1" ht="10.199999999999999">
      <c r="B3035" s="87"/>
      <c r="C3035" s="87"/>
      <c r="D3035" s="89"/>
      <c r="R3035" s="89"/>
      <c r="S3035" s="89"/>
      <c r="T3035" s="89"/>
    </row>
    <row r="3036" spans="2:20" s="86" customFormat="1" ht="10.199999999999999">
      <c r="B3036" s="87"/>
      <c r="C3036" s="87"/>
      <c r="D3036" s="89"/>
      <c r="R3036" s="89"/>
      <c r="S3036" s="89"/>
      <c r="T3036" s="89"/>
    </row>
    <row r="3037" spans="2:20" s="86" customFormat="1" ht="10.199999999999999">
      <c r="B3037" s="87"/>
      <c r="C3037" s="87"/>
      <c r="D3037" s="89"/>
      <c r="R3037" s="89"/>
      <c r="S3037" s="89"/>
      <c r="T3037" s="89"/>
    </row>
    <row r="3038" spans="2:20" s="86" customFormat="1" ht="10.199999999999999">
      <c r="B3038" s="87"/>
      <c r="C3038" s="87"/>
      <c r="D3038" s="89"/>
      <c r="R3038" s="89"/>
      <c r="S3038" s="89"/>
      <c r="T3038" s="89"/>
    </row>
    <row r="3039" spans="2:20" s="86" customFormat="1" ht="10.199999999999999">
      <c r="B3039" s="87"/>
      <c r="C3039" s="87"/>
      <c r="D3039" s="89"/>
      <c r="R3039" s="89"/>
      <c r="S3039" s="89"/>
      <c r="T3039" s="89"/>
    </row>
    <row r="3040" spans="2:20" s="86" customFormat="1" ht="10.199999999999999">
      <c r="B3040" s="87"/>
      <c r="C3040" s="87"/>
      <c r="D3040" s="89"/>
      <c r="R3040" s="89"/>
      <c r="S3040" s="89"/>
      <c r="T3040" s="89"/>
    </row>
    <row r="3041" spans="2:20" s="86" customFormat="1" ht="10.199999999999999">
      <c r="B3041" s="87"/>
      <c r="C3041" s="87"/>
      <c r="D3041" s="89"/>
      <c r="R3041" s="89"/>
      <c r="S3041" s="89"/>
      <c r="T3041" s="89"/>
    </row>
    <row r="3042" spans="2:20" s="86" customFormat="1" ht="10.199999999999999">
      <c r="B3042" s="87"/>
      <c r="C3042" s="87"/>
      <c r="D3042" s="89"/>
      <c r="R3042" s="89"/>
      <c r="S3042" s="89"/>
      <c r="T3042" s="89"/>
    </row>
    <row r="3043" spans="2:20" s="86" customFormat="1" ht="10.199999999999999">
      <c r="B3043" s="87"/>
      <c r="C3043" s="87"/>
      <c r="D3043" s="89"/>
      <c r="R3043" s="89"/>
      <c r="S3043" s="89"/>
      <c r="T3043" s="89"/>
    </row>
    <row r="3044" spans="2:20" s="86" customFormat="1" ht="10.199999999999999">
      <c r="B3044" s="87"/>
      <c r="C3044" s="87"/>
      <c r="D3044" s="89"/>
      <c r="R3044" s="89"/>
      <c r="S3044" s="89"/>
      <c r="T3044" s="89"/>
    </row>
    <row r="3045" spans="2:20" s="86" customFormat="1" ht="10.199999999999999">
      <c r="B3045" s="87"/>
      <c r="C3045" s="87"/>
      <c r="D3045" s="89"/>
      <c r="R3045" s="89"/>
      <c r="S3045" s="89"/>
      <c r="T3045" s="89"/>
    </row>
    <row r="3046" spans="2:20" s="86" customFormat="1" ht="10.199999999999999">
      <c r="B3046" s="87"/>
      <c r="C3046" s="87"/>
      <c r="D3046" s="89"/>
      <c r="R3046" s="89"/>
      <c r="S3046" s="89"/>
      <c r="T3046" s="89"/>
    </row>
    <row r="3047" spans="2:20" s="86" customFormat="1" ht="10.199999999999999">
      <c r="B3047" s="87"/>
      <c r="C3047" s="87"/>
      <c r="D3047" s="89"/>
      <c r="R3047" s="89"/>
      <c r="S3047" s="89"/>
      <c r="T3047" s="89"/>
    </row>
    <row r="3048" spans="2:20" s="86" customFormat="1" ht="10.199999999999999">
      <c r="B3048" s="87"/>
      <c r="C3048" s="87"/>
      <c r="D3048" s="89"/>
      <c r="R3048" s="89"/>
      <c r="S3048" s="89"/>
      <c r="T3048" s="89"/>
    </row>
    <row r="3049" spans="2:20" s="86" customFormat="1" ht="10.199999999999999">
      <c r="B3049" s="87"/>
      <c r="C3049" s="87"/>
      <c r="D3049" s="89"/>
      <c r="R3049" s="89"/>
      <c r="S3049" s="89"/>
      <c r="T3049" s="89"/>
    </row>
    <row r="3050" spans="2:20" s="86" customFormat="1" ht="10.199999999999999">
      <c r="B3050" s="87"/>
      <c r="C3050" s="87"/>
      <c r="D3050" s="89"/>
      <c r="R3050" s="89"/>
      <c r="S3050" s="89"/>
      <c r="T3050" s="89"/>
    </row>
    <row r="3051" spans="2:20" s="86" customFormat="1" ht="10.199999999999999">
      <c r="B3051" s="87"/>
      <c r="C3051" s="87"/>
      <c r="D3051" s="89"/>
      <c r="R3051" s="89"/>
      <c r="S3051" s="89"/>
      <c r="T3051" s="89"/>
    </row>
    <row r="3052" spans="2:20" s="86" customFormat="1" ht="10.199999999999999">
      <c r="B3052" s="87"/>
      <c r="C3052" s="87"/>
      <c r="D3052" s="89"/>
      <c r="R3052" s="89"/>
      <c r="S3052" s="89"/>
      <c r="T3052" s="89"/>
    </row>
    <row r="3053" spans="2:20" s="86" customFormat="1" ht="10.199999999999999">
      <c r="B3053" s="87"/>
      <c r="C3053" s="87"/>
      <c r="D3053" s="89"/>
      <c r="R3053" s="89"/>
      <c r="S3053" s="89"/>
      <c r="T3053" s="89"/>
    </row>
    <row r="3054" spans="2:20" s="86" customFormat="1" ht="10.199999999999999">
      <c r="B3054" s="87"/>
      <c r="C3054" s="87"/>
      <c r="D3054" s="89"/>
      <c r="R3054" s="89"/>
      <c r="S3054" s="89"/>
      <c r="T3054" s="89"/>
    </row>
    <row r="3055" spans="2:20" s="86" customFormat="1" ht="10.199999999999999">
      <c r="B3055" s="87"/>
      <c r="C3055" s="87"/>
      <c r="D3055" s="89"/>
      <c r="R3055" s="89"/>
      <c r="S3055" s="89"/>
      <c r="T3055" s="89"/>
    </row>
    <row r="3056" spans="2:20" s="86" customFormat="1" ht="10.199999999999999">
      <c r="B3056" s="87"/>
      <c r="C3056" s="87"/>
      <c r="D3056" s="89"/>
      <c r="R3056" s="89"/>
      <c r="S3056" s="89"/>
      <c r="T3056" s="89"/>
    </row>
    <row r="3057" spans="2:20" s="86" customFormat="1" ht="10.199999999999999">
      <c r="B3057" s="87"/>
      <c r="C3057" s="87"/>
      <c r="D3057" s="89"/>
      <c r="R3057" s="89"/>
      <c r="S3057" s="89"/>
      <c r="T3057" s="89"/>
    </row>
    <row r="3058" spans="2:20" s="86" customFormat="1" ht="10.199999999999999">
      <c r="B3058" s="87"/>
      <c r="C3058" s="87"/>
      <c r="D3058" s="89"/>
      <c r="R3058" s="89"/>
      <c r="S3058" s="89"/>
      <c r="T3058" s="89"/>
    </row>
    <row r="3059" spans="2:20" s="86" customFormat="1" ht="10.199999999999999">
      <c r="B3059" s="87"/>
      <c r="C3059" s="87"/>
      <c r="D3059" s="89"/>
      <c r="R3059" s="89"/>
      <c r="S3059" s="89"/>
      <c r="T3059" s="89"/>
    </row>
    <row r="3060" spans="2:20" s="86" customFormat="1" ht="10.199999999999999">
      <c r="B3060" s="87"/>
      <c r="C3060" s="87"/>
      <c r="D3060" s="89"/>
      <c r="R3060" s="89"/>
      <c r="S3060" s="89"/>
      <c r="T3060" s="89"/>
    </row>
    <row r="3061" spans="2:20" s="86" customFormat="1" ht="10.199999999999999">
      <c r="B3061" s="87"/>
      <c r="C3061" s="87"/>
      <c r="D3061" s="89"/>
      <c r="R3061" s="89"/>
      <c r="S3061" s="89"/>
      <c r="T3061" s="89"/>
    </row>
    <row r="3062" spans="2:20" s="86" customFormat="1" ht="10.199999999999999">
      <c r="B3062" s="87"/>
      <c r="C3062" s="87"/>
      <c r="D3062" s="89"/>
      <c r="R3062" s="89"/>
      <c r="S3062" s="89"/>
      <c r="T3062" s="89"/>
    </row>
    <row r="3063" spans="2:20" s="86" customFormat="1" ht="10.199999999999999">
      <c r="B3063" s="87"/>
      <c r="C3063" s="87"/>
      <c r="D3063" s="89"/>
      <c r="R3063" s="89"/>
      <c r="S3063" s="89"/>
      <c r="T3063" s="89"/>
    </row>
    <row r="3064" spans="2:20" s="86" customFormat="1" ht="10.199999999999999">
      <c r="B3064" s="87"/>
      <c r="C3064" s="87"/>
      <c r="D3064" s="89"/>
      <c r="R3064" s="89"/>
      <c r="S3064" s="89"/>
      <c r="T3064" s="89"/>
    </row>
    <row r="3065" spans="2:20" s="86" customFormat="1" ht="10.199999999999999">
      <c r="B3065" s="87"/>
      <c r="C3065" s="87"/>
      <c r="D3065" s="89"/>
      <c r="R3065" s="89"/>
      <c r="S3065" s="89"/>
      <c r="T3065" s="89"/>
    </row>
    <row r="3066" spans="2:20" s="86" customFormat="1" ht="10.199999999999999">
      <c r="B3066" s="87"/>
      <c r="C3066" s="87"/>
      <c r="D3066" s="89"/>
      <c r="R3066" s="89"/>
      <c r="S3066" s="89"/>
      <c r="T3066" s="89"/>
    </row>
    <row r="3067" spans="2:20" s="86" customFormat="1" ht="10.199999999999999">
      <c r="B3067" s="87"/>
      <c r="C3067" s="87"/>
      <c r="D3067" s="89"/>
      <c r="R3067" s="89"/>
      <c r="S3067" s="89"/>
      <c r="T3067" s="89"/>
    </row>
    <row r="3068" spans="2:20" s="86" customFormat="1" ht="10.199999999999999">
      <c r="B3068" s="87"/>
      <c r="C3068" s="87"/>
      <c r="D3068" s="89"/>
      <c r="R3068" s="89"/>
      <c r="S3068" s="89"/>
      <c r="T3068" s="89"/>
    </row>
    <row r="3069" spans="2:20" s="86" customFormat="1" ht="10.199999999999999">
      <c r="B3069" s="87"/>
      <c r="C3069" s="87"/>
      <c r="D3069" s="89"/>
      <c r="R3069" s="89"/>
      <c r="S3069" s="89"/>
      <c r="T3069" s="89"/>
    </row>
    <row r="3070" spans="2:20" s="86" customFormat="1" ht="10.199999999999999">
      <c r="B3070" s="87"/>
      <c r="C3070" s="87"/>
      <c r="D3070" s="89"/>
      <c r="R3070" s="89"/>
      <c r="S3070" s="89"/>
      <c r="T3070" s="89"/>
    </row>
    <row r="3071" spans="2:20" s="86" customFormat="1" ht="10.199999999999999">
      <c r="B3071" s="87"/>
      <c r="C3071" s="87"/>
      <c r="D3071" s="89"/>
      <c r="R3071" s="89"/>
      <c r="S3071" s="89"/>
      <c r="T3071" s="89"/>
    </row>
    <row r="3072" spans="2:20" s="86" customFormat="1" ht="10.199999999999999">
      <c r="B3072" s="87"/>
      <c r="C3072" s="87"/>
      <c r="D3072" s="89"/>
      <c r="R3072" s="89"/>
      <c r="S3072" s="89"/>
      <c r="T3072" s="89"/>
    </row>
    <row r="3073" spans="2:20" s="86" customFormat="1" ht="10.199999999999999">
      <c r="B3073" s="87"/>
      <c r="C3073" s="87"/>
      <c r="D3073" s="89"/>
      <c r="R3073" s="89"/>
      <c r="S3073" s="89"/>
      <c r="T3073" s="89"/>
    </row>
    <row r="3074" spans="2:20" s="86" customFormat="1" ht="10.199999999999999">
      <c r="B3074" s="87"/>
      <c r="C3074" s="87"/>
      <c r="D3074" s="89"/>
      <c r="R3074" s="89"/>
      <c r="S3074" s="89"/>
      <c r="T3074" s="89"/>
    </row>
    <row r="3075" spans="2:20" s="86" customFormat="1" ht="10.199999999999999">
      <c r="B3075" s="87"/>
      <c r="C3075" s="87"/>
      <c r="D3075" s="89"/>
      <c r="R3075" s="89"/>
      <c r="S3075" s="89"/>
      <c r="T3075" s="89"/>
    </row>
    <row r="3076" spans="2:20" s="86" customFormat="1" ht="10.199999999999999">
      <c r="B3076" s="87"/>
      <c r="C3076" s="87"/>
      <c r="D3076" s="89"/>
      <c r="R3076" s="89"/>
      <c r="S3076" s="89"/>
      <c r="T3076" s="89"/>
    </row>
    <row r="3077" spans="2:20" s="86" customFormat="1" ht="10.199999999999999">
      <c r="B3077" s="87"/>
      <c r="C3077" s="87"/>
      <c r="D3077" s="89"/>
      <c r="R3077" s="89"/>
      <c r="S3077" s="89"/>
      <c r="T3077" s="89"/>
    </row>
    <row r="3078" spans="2:20" s="86" customFormat="1" ht="10.199999999999999">
      <c r="B3078" s="87"/>
      <c r="C3078" s="87"/>
      <c r="D3078" s="89"/>
      <c r="R3078" s="89"/>
      <c r="S3078" s="89"/>
      <c r="T3078" s="89"/>
    </row>
    <row r="3079" spans="2:20" s="86" customFormat="1" ht="10.199999999999999">
      <c r="B3079" s="87"/>
      <c r="C3079" s="87"/>
      <c r="D3079" s="89"/>
      <c r="R3079" s="89"/>
      <c r="S3079" s="89"/>
      <c r="T3079" s="89"/>
    </row>
    <row r="3080" spans="2:20" s="86" customFormat="1" ht="10.199999999999999">
      <c r="B3080" s="87"/>
      <c r="C3080" s="87"/>
      <c r="D3080" s="89"/>
      <c r="R3080" s="89"/>
      <c r="S3080" s="89"/>
      <c r="T3080" s="89"/>
    </row>
    <row r="3081" spans="2:20" s="86" customFormat="1" ht="10.199999999999999">
      <c r="B3081" s="87"/>
      <c r="C3081" s="87"/>
      <c r="D3081" s="89"/>
      <c r="R3081" s="89"/>
      <c r="S3081" s="89"/>
      <c r="T3081" s="89"/>
    </row>
    <row r="3082" spans="2:20" s="86" customFormat="1" ht="10.199999999999999">
      <c r="B3082" s="87"/>
      <c r="C3082" s="87"/>
      <c r="D3082" s="89"/>
      <c r="R3082" s="89"/>
      <c r="S3082" s="89"/>
      <c r="T3082" s="89"/>
    </row>
    <row r="3083" spans="2:20" s="86" customFormat="1" ht="10.199999999999999">
      <c r="B3083" s="87"/>
      <c r="C3083" s="87"/>
      <c r="D3083" s="89"/>
      <c r="R3083" s="89"/>
      <c r="S3083" s="89"/>
      <c r="T3083" s="89"/>
    </row>
    <row r="3084" spans="2:20" s="86" customFormat="1" ht="10.199999999999999">
      <c r="B3084" s="87"/>
      <c r="C3084" s="87"/>
      <c r="D3084" s="89"/>
      <c r="R3084" s="89"/>
      <c r="S3084" s="89"/>
      <c r="T3084" s="89"/>
    </row>
    <row r="3085" spans="2:20" s="86" customFormat="1" ht="10.199999999999999">
      <c r="B3085" s="87"/>
      <c r="C3085" s="87"/>
      <c r="D3085" s="89"/>
      <c r="R3085" s="89"/>
      <c r="S3085" s="89"/>
      <c r="T3085" s="89"/>
    </row>
    <row r="3086" spans="2:20" s="86" customFormat="1" ht="10.199999999999999">
      <c r="B3086" s="87"/>
      <c r="C3086" s="87"/>
      <c r="D3086" s="89"/>
      <c r="R3086" s="89"/>
      <c r="S3086" s="89"/>
      <c r="T3086" s="89"/>
    </row>
    <row r="3087" spans="2:20" s="86" customFormat="1" ht="10.199999999999999">
      <c r="B3087" s="87"/>
      <c r="C3087" s="87"/>
      <c r="D3087" s="89"/>
      <c r="R3087" s="89"/>
      <c r="S3087" s="89"/>
      <c r="T3087" s="89"/>
    </row>
    <row r="3088" spans="2:20" s="86" customFormat="1" ht="10.199999999999999">
      <c r="B3088" s="87"/>
      <c r="C3088" s="87"/>
      <c r="D3088" s="89"/>
      <c r="R3088" s="89"/>
      <c r="S3088" s="89"/>
      <c r="T3088" s="89"/>
    </row>
    <row r="3089" spans="2:20" s="86" customFormat="1" ht="10.199999999999999">
      <c r="B3089" s="87"/>
      <c r="C3089" s="87"/>
      <c r="D3089" s="89"/>
      <c r="R3089" s="89"/>
      <c r="S3089" s="89"/>
      <c r="T3089" s="89"/>
    </row>
    <row r="3090" spans="2:20" s="86" customFormat="1" ht="10.199999999999999">
      <c r="B3090" s="87"/>
      <c r="C3090" s="87"/>
      <c r="D3090" s="89"/>
      <c r="R3090" s="89"/>
      <c r="S3090" s="89"/>
      <c r="T3090" s="89"/>
    </row>
    <row r="3091" spans="2:20" s="86" customFormat="1" ht="10.199999999999999">
      <c r="B3091" s="87"/>
      <c r="C3091" s="87"/>
      <c r="D3091" s="89"/>
      <c r="R3091" s="89"/>
      <c r="S3091" s="89"/>
      <c r="T3091" s="89"/>
    </row>
    <row r="3092" spans="2:20" s="86" customFormat="1" ht="10.199999999999999">
      <c r="B3092" s="87"/>
      <c r="C3092" s="87"/>
      <c r="D3092" s="89"/>
      <c r="R3092" s="89"/>
      <c r="S3092" s="89"/>
      <c r="T3092" s="89"/>
    </row>
    <row r="3093" spans="2:20" s="86" customFormat="1" ht="10.199999999999999">
      <c r="B3093" s="87"/>
      <c r="C3093" s="87"/>
      <c r="D3093" s="89"/>
      <c r="R3093" s="89"/>
      <c r="S3093" s="89"/>
      <c r="T3093" s="89"/>
    </row>
    <row r="3094" spans="2:20" s="86" customFormat="1" ht="10.199999999999999">
      <c r="B3094" s="87"/>
      <c r="C3094" s="87"/>
      <c r="D3094" s="89"/>
      <c r="R3094" s="89"/>
      <c r="S3094" s="89"/>
      <c r="T3094" s="89"/>
    </row>
    <row r="3095" spans="2:20" s="86" customFormat="1" ht="10.199999999999999">
      <c r="B3095" s="87"/>
      <c r="C3095" s="87"/>
      <c r="D3095" s="89"/>
      <c r="R3095" s="89"/>
      <c r="S3095" s="89"/>
      <c r="T3095" s="89"/>
    </row>
    <row r="3096" spans="2:20" s="86" customFormat="1" ht="10.199999999999999">
      <c r="B3096" s="87"/>
      <c r="C3096" s="87"/>
      <c r="D3096" s="89"/>
      <c r="R3096" s="89"/>
      <c r="S3096" s="89"/>
      <c r="T3096" s="89"/>
    </row>
    <row r="3097" spans="2:20" s="86" customFormat="1" ht="10.199999999999999">
      <c r="B3097" s="87"/>
      <c r="C3097" s="87"/>
      <c r="D3097" s="89"/>
      <c r="R3097" s="89"/>
      <c r="S3097" s="89"/>
      <c r="T3097" s="89"/>
    </row>
    <row r="3098" spans="2:20" s="86" customFormat="1" ht="10.199999999999999">
      <c r="B3098" s="87"/>
      <c r="C3098" s="87"/>
      <c r="D3098" s="89"/>
      <c r="R3098" s="89"/>
      <c r="S3098" s="89"/>
      <c r="T3098" s="89"/>
    </row>
    <row r="3099" spans="2:20" s="86" customFormat="1" ht="10.199999999999999">
      <c r="B3099" s="87"/>
      <c r="C3099" s="87"/>
      <c r="D3099" s="89"/>
      <c r="R3099" s="89"/>
      <c r="S3099" s="89"/>
      <c r="T3099" s="89"/>
    </row>
    <row r="3100" spans="2:20" s="86" customFormat="1" ht="10.199999999999999">
      <c r="B3100" s="87"/>
      <c r="C3100" s="87"/>
      <c r="D3100" s="89"/>
      <c r="R3100" s="89"/>
      <c r="S3100" s="89"/>
      <c r="T3100" s="89"/>
    </row>
    <row r="3101" spans="2:20" s="86" customFormat="1" ht="10.199999999999999">
      <c r="B3101" s="87"/>
      <c r="C3101" s="87"/>
      <c r="D3101" s="89"/>
      <c r="R3101" s="89"/>
      <c r="S3101" s="89"/>
      <c r="T3101" s="89"/>
    </row>
    <row r="3102" spans="2:20" s="86" customFormat="1" ht="10.199999999999999">
      <c r="B3102" s="87"/>
      <c r="C3102" s="87"/>
      <c r="D3102" s="89"/>
      <c r="R3102" s="89"/>
      <c r="S3102" s="89"/>
      <c r="T3102" s="89"/>
    </row>
    <row r="3103" spans="2:20" s="86" customFormat="1" ht="10.199999999999999">
      <c r="B3103" s="87"/>
      <c r="C3103" s="87"/>
      <c r="D3103" s="89"/>
      <c r="R3103" s="89"/>
      <c r="S3103" s="89"/>
      <c r="T3103" s="89"/>
    </row>
    <row r="3104" spans="2:20" s="86" customFormat="1" ht="10.199999999999999">
      <c r="B3104" s="87"/>
      <c r="C3104" s="87"/>
      <c r="D3104" s="89"/>
      <c r="R3104" s="89"/>
      <c r="S3104" s="89"/>
      <c r="T3104" s="89"/>
    </row>
    <row r="3105" spans="2:20" s="86" customFormat="1" ht="10.199999999999999">
      <c r="B3105" s="87"/>
      <c r="C3105" s="87"/>
      <c r="D3105" s="89"/>
      <c r="R3105" s="89"/>
      <c r="S3105" s="89"/>
      <c r="T3105" s="89"/>
    </row>
    <row r="3106" spans="2:20" s="86" customFormat="1" ht="10.199999999999999">
      <c r="B3106" s="87"/>
      <c r="C3106" s="87"/>
      <c r="D3106" s="89"/>
      <c r="R3106" s="89"/>
      <c r="S3106" s="89"/>
      <c r="T3106" s="89"/>
    </row>
    <row r="3107" spans="2:20" s="86" customFormat="1" ht="10.199999999999999">
      <c r="B3107" s="87"/>
      <c r="C3107" s="87"/>
      <c r="D3107" s="89"/>
      <c r="R3107" s="89"/>
      <c r="S3107" s="89"/>
      <c r="T3107" s="89"/>
    </row>
    <row r="3108" spans="2:20" s="86" customFormat="1" ht="10.199999999999999">
      <c r="B3108" s="87"/>
      <c r="C3108" s="87"/>
      <c r="D3108" s="89"/>
      <c r="R3108" s="89"/>
      <c r="S3108" s="89"/>
      <c r="T3108" s="89"/>
    </row>
    <row r="3109" spans="2:20" s="86" customFormat="1" ht="10.199999999999999">
      <c r="B3109" s="87"/>
      <c r="C3109" s="87"/>
      <c r="D3109" s="89"/>
      <c r="R3109" s="89"/>
      <c r="S3109" s="89"/>
      <c r="T3109" s="89"/>
    </row>
    <row r="3110" spans="2:20" s="86" customFormat="1" ht="10.199999999999999">
      <c r="B3110" s="87"/>
      <c r="C3110" s="87"/>
      <c r="D3110" s="89"/>
      <c r="R3110" s="89"/>
      <c r="S3110" s="89"/>
      <c r="T3110" s="89"/>
    </row>
    <row r="3111" spans="2:20" s="86" customFormat="1" ht="10.199999999999999">
      <c r="B3111" s="87"/>
      <c r="C3111" s="87"/>
      <c r="D3111" s="89"/>
      <c r="R3111" s="89"/>
      <c r="S3111" s="89"/>
      <c r="T3111" s="89"/>
    </row>
    <row r="3112" spans="2:20" s="86" customFormat="1" ht="10.199999999999999">
      <c r="B3112" s="87"/>
      <c r="C3112" s="87"/>
      <c r="D3112" s="89"/>
      <c r="R3112" s="89"/>
      <c r="S3112" s="89"/>
      <c r="T3112" s="89"/>
    </row>
    <row r="3113" spans="2:20" s="86" customFormat="1" ht="10.199999999999999">
      <c r="B3113" s="87"/>
      <c r="C3113" s="87"/>
      <c r="D3113" s="89"/>
      <c r="R3113" s="89"/>
      <c r="S3113" s="89"/>
      <c r="T3113" s="89"/>
    </row>
    <row r="3114" spans="2:20" s="86" customFormat="1" ht="10.199999999999999">
      <c r="B3114" s="87"/>
      <c r="C3114" s="87"/>
      <c r="D3114" s="89"/>
      <c r="R3114" s="89"/>
      <c r="S3114" s="89"/>
      <c r="T3114" s="89"/>
    </row>
    <row r="3115" spans="2:20" s="86" customFormat="1" ht="10.199999999999999">
      <c r="B3115" s="87"/>
      <c r="C3115" s="87"/>
      <c r="D3115" s="89"/>
      <c r="R3115" s="89"/>
      <c r="S3115" s="89"/>
      <c r="T3115" s="89"/>
    </row>
    <row r="3116" spans="2:20" s="86" customFormat="1" ht="10.199999999999999">
      <c r="B3116" s="87"/>
      <c r="C3116" s="87"/>
      <c r="D3116" s="89"/>
      <c r="R3116" s="89"/>
      <c r="S3116" s="89"/>
      <c r="T3116" s="89"/>
    </row>
    <row r="3117" spans="2:20" s="86" customFormat="1" ht="10.199999999999999">
      <c r="B3117" s="87"/>
      <c r="C3117" s="87"/>
      <c r="D3117" s="89"/>
      <c r="R3117" s="89"/>
      <c r="S3117" s="89"/>
      <c r="T3117" s="89"/>
    </row>
    <row r="3118" spans="2:20" s="86" customFormat="1" ht="10.199999999999999">
      <c r="B3118" s="87"/>
      <c r="C3118" s="87"/>
      <c r="D3118" s="89"/>
      <c r="R3118" s="89"/>
      <c r="S3118" s="89"/>
      <c r="T3118" s="89"/>
    </row>
    <row r="3119" spans="2:20" s="86" customFormat="1" ht="10.199999999999999">
      <c r="B3119" s="87"/>
      <c r="C3119" s="87"/>
      <c r="D3119" s="89"/>
      <c r="R3119" s="89"/>
      <c r="S3119" s="89"/>
      <c r="T3119" s="89"/>
    </row>
    <row r="3120" spans="2:20" s="86" customFormat="1" ht="10.199999999999999">
      <c r="B3120" s="87"/>
      <c r="C3120" s="87"/>
      <c r="D3120" s="89"/>
      <c r="R3120" s="89"/>
      <c r="S3120" s="89"/>
      <c r="T3120" s="89"/>
    </row>
    <row r="3121" spans="2:20" s="86" customFormat="1" ht="10.199999999999999">
      <c r="B3121" s="87"/>
      <c r="C3121" s="87"/>
      <c r="D3121" s="89"/>
      <c r="R3121" s="89"/>
      <c r="S3121" s="89"/>
      <c r="T3121" s="89"/>
    </row>
    <row r="3122" spans="2:20" s="86" customFormat="1" ht="10.199999999999999">
      <c r="B3122" s="87"/>
      <c r="C3122" s="87"/>
      <c r="D3122" s="89"/>
      <c r="R3122" s="89"/>
      <c r="S3122" s="89"/>
      <c r="T3122" s="89"/>
    </row>
    <row r="3123" spans="2:20" s="86" customFormat="1" ht="10.199999999999999">
      <c r="B3123" s="87"/>
      <c r="C3123" s="87"/>
      <c r="D3123" s="89"/>
      <c r="R3123" s="89"/>
      <c r="S3123" s="89"/>
      <c r="T3123" s="89"/>
    </row>
    <row r="3124" spans="2:20" s="86" customFormat="1" ht="10.199999999999999">
      <c r="B3124" s="87"/>
      <c r="C3124" s="87"/>
      <c r="D3124" s="89"/>
      <c r="R3124" s="89"/>
      <c r="S3124" s="89"/>
      <c r="T3124" s="89"/>
    </row>
    <row r="3125" spans="2:20" s="86" customFormat="1" ht="10.199999999999999">
      <c r="B3125" s="87"/>
      <c r="C3125" s="87"/>
      <c r="D3125" s="89"/>
      <c r="R3125" s="89"/>
      <c r="S3125" s="89"/>
      <c r="T3125" s="89"/>
    </row>
    <row r="3126" spans="2:20" s="86" customFormat="1" ht="10.199999999999999">
      <c r="B3126" s="87"/>
      <c r="C3126" s="87"/>
      <c r="D3126" s="89"/>
      <c r="R3126" s="89"/>
      <c r="S3126" s="89"/>
      <c r="T3126" s="89"/>
    </row>
    <row r="3127" spans="2:20" s="86" customFormat="1" ht="10.199999999999999">
      <c r="B3127" s="87"/>
      <c r="C3127" s="87"/>
      <c r="D3127" s="89"/>
      <c r="R3127" s="89"/>
      <c r="S3127" s="89"/>
      <c r="T3127" s="89"/>
    </row>
    <row r="3128" spans="2:20" s="86" customFormat="1" ht="10.199999999999999">
      <c r="B3128" s="87"/>
      <c r="C3128" s="87"/>
      <c r="D3128" s="89"/>
      <c r="R3128" s="89"/>
      <c r="S3128" s="89"/>
      <c r="T3128" s="89"/>
    </row>
    <row r="3129" spans="2:20" s="86" customFormat="1" ht="10.199999999999999">
      <c r="B3129" s="87"/>
      <c r="C3129" s="87"/>
      <c r="D3129" s="89"/>
      <c r="R3129" s="89"/>
      <c r="S3129" s="89"/>
      <c r="T3129" s="89"/>
    </row>
    <row r="3130" spans="2:20" s="86" customFormat="1" ht="10.199999999999999">
      <c r="B3130" s="87"/>
      <c r="C3130" s="87"/>
      <c r="D3130" s="89"/>
      <c r="R3130" s="89"/>
      <c r="S3130" s="89"/>
      <c r="T3130" s="89"/>
    </row>
    <row r="3131" spans="2:20" s="86" customFormat="1" ht="10.199999999999999">
      <c r="B3131" s="87"/>
      <c r="C3131" s="87"/>
      <c r="D3131" s="89"/>
      <c r="R3131" s="89"/>
      <c r="S3131" s="89"/>
      <c r="T3131" s="89"/>
    </row>
    <row r="3132" spans="2:20" s="86" customFormat="1" ht="10.199999999999999">
      <c r="B3132" s="87"/>
      <c r="C3132" s="87"/>
      <c r="D3132" s="89"/>
      <c r="R3132" s="89"/>
      <c r="S3132" s="89"/>
      <c r="T3132" s="89"/>
    </row>
    <row r="3133" spans="2:20" s="86" customFormat="1" ht="10.199999999999999">
      <c r="B3133" s="87"/>
      <c r="C3133" s="87"/>
      <c r="D3133" s="89"/>
      <c r="R3133" s="89"/>
      <c r="S3133" s="89"/>
      <c r="T3133" s="89"/>
    </row>
    <row r="3134" spans="2:20" s="86" customFormat="1" ht="10.199999999999999">
      <c r="B3134" s="87"/>
      <c r="C3134" s="87"/>
      <c r="D3134" s="89"/>
      <c r="R3134" s="89"/>
      <c r="S3134" s="89"/>
      <c r="T3134" s="89"/>
    </row>
    <row r="3135" spans="2:20" s="86" customFormat="1" ht="10.199999999999999">
      <c r="B3135" s="87"/>
      <c r="C3135" s="87"/>
      <c r="D3135" s="89"/>
      <c r="R3135" s="89"/>
      <c r="S3135" s="89"/>
      <c r="T3135" s="89"/>
    </row>
    <row r="3136" spans="2:20" s="86" customFormat="1" ht="10.199999999999999">
      <c r="B3136" s="87"/>
      <c r="C3136" s="87"/>
      <c r="D3136" s="89"/>
      <c r="R3136" s="89"/>
      <c r="S3136" s="89"/>
      <c r="T3136" s="89"/>
    </row>
    <row r="3137" spans="2:20" s="86" customFormat="1" ht="10.199999999999999">
      <c r="B3137" s="87"/>
      <c r="C3137" s="87"/>
      <c r="D3137" s="89"/>
      <c r="R3137" s="89"/>
      <c r="S3137" s="89"/>
      <c r="T3137" s="89"/>
    </row>
    <row r="3138" spans="2:20" s="86" customFormat="1" ht="10.199999999999999">
      <c r="B3138" s="87"/>
      <c r="C3138" s="87"/>
      <c r="D3138" s="89"/>
      <c r="R3138" s="89"/>
      <c r="S3138" s="89"/>
      <c r="T3138" s="89"/>
    </row>
    <row r="3139" spans="2:20" s="86" customFormat="1" ht="10.199999999999999">
      <c r="B3139" s="87"/>
      <c r="C3139" s="87"/>
      <c r="D3139" s="89"/>
      <c r="R3139" s="89"/>
      <c r="S3139" s="89"/>
      <c r="T3139" s="89"/>
    </row>
    <row r="3140" spans="2:20" s="86" customFormat="1" ht="10.199999999999999">
      <c r="B3140" s="87"/>
      <c r="C3140" s="87"/>
      <c r="D3140" s="89"/>
      <c r="R3140" s="89"/>
      <c r="S3140" s="89"/>
      <c r="T3140" s="89"/>
    </row>
    <row r="3141" spans="2:20" s="86" customFormat="1" ht="10.199999999999999">
      <c r="B3141" s="87"/>
      <c r="C3141" s="87"/>
      <c r="D3141" s="89"/>
      <c r="R3141" s="89"/>
      <c r="S3141" s="89"/>
      <c r="T3141" s="89"/>
    </row>
    <row r="3142" spans="2:20" s="86" customFormat="1" ht="10.199999999999999">
      <c r="B3142" s="87"/>
      <c r="C3142" s="87"/>
      <c r="D3142" s="89"/>
      <c r="R3142" s="89"/>
      <c r="S3142" s="89"/>
      <c r="T3142" s="89"/>
    </row>
    <row r="3143" spans="2:20" s="86" customFormat="1" ht="10.199999999999999">
      <c r="B3143" s="87"/>
      <c r="C3143" s="87"/>
      <c r="D3143" s="89"/>
      <c r="R3143" s="89"/>
      <c r="S3143" s="89"/>
      <c r="T3143" s="89"/>
    </row>
    <row r="3144" spans="2:20" s="86" customFormat="1" ht="10.199999999999999">
      <c r="B3144" s="87"/>
      <c r="C3144" s="87"/>
      <c r="D3144" s="89"/>
      <c r="R3144" s="89"/>
      <c r="S3144" s="89"/>
      <c r="T3144" s="89"/>
    </row>
    <row r="3145" spans="2:20" s="86" customFormat="1" ht="10.199999999999999">
      <c r="B3145" s="87"/>
      <c r="C3145" s="87"/>
      <c r="D3145" s="89"/>
      <c r="R3145" s="89"/>
      <c r="S3145" s="89"/>
      <c r="T3145" s="89"/>
    </row>
    <row r="3146" spans="2:20" s="86" customFormat="1" ht="10.199999999999999">
      <c r="B3146" s="87"/>
      <c r="C3146" s="87"/>
      <c r="D3146" s="89"/>
      <c r="R3146" s="89"/>
      <c r="S3146" s="89"/>
      <c r="T3146" s="89"/>
    </row>
    <row r="3147" spans="2:20" s="86" customFormat="1" ht="10.199999999999999">
      <c r="B3147" s="87"/>
      <c r="C3147" s="87"/>
      <c r="D3147" s="89"/>
      <c r="R3147" s="89"/>
      <c r="S3147" s="89"/>
      <c r="T3147" s="89"/>
    </row>
    <row r="3148" spans="2:20" s="86" customFormat="1" ht="10.199999999999999">
      <c r="B3148" s="87"/>
      <c r="C3148" s="87"/>
      <c r="D3148" s="89"/>
      <c r="R3148" s="89"/>
      <c r="S3148" s="89"/>
      <c r="T3148" s="89"/>
    </row>
    <row r="3149" spans="2:20" s="86" customFormat="1" ht="10.199999999999999">
      <c r="B3149" s="87"/>
      <c r="C3149" s="87"/>
      <c r="D3149" s="89"/>
      <c r="R3149" s="89"/>
      <c r="S3149" s="89"/>
      <c r="T3149" s="89"/>
    </row>
    <row r="3150" spans="2:20" s="86" customFormat="1" ht="10.199999999999999">
      <c r="B3150" s="87"/>
      <c r="C3150" s="87"/>
      <c r="D3150" s="89"/>
      <c r="R3150" s="89"/>
      <c r="S3150" s="89"/>
      <c r="T3150" s="89"/>
    </row>
    <row r="3151" spans="2:20" s="86" customFormat="1" ht="10.199999999999999">
      <c r="B3151" s="87"/>
      <c r="C3151" s="87"/>
      <c r="D3151" s="89"/>
      <c r="R3151" s="89"/>
      <c r="S3151" s="89"/>
      <c r="T3151" s="89"/>
    </row>
    <row r="3152" spans="2:20" s="86" customFormat="1" ht="10.199999999999999">
      <c r="B3152" s="87"/>
      <c r="C3152" s="87"/>
      <c r="D3152" s="89"/>
      <c r="R3152" s="89"/>
      <c r="S3152" s="89"/>
      <c r="T3152" s="89"/>
    </row>
    <row r="3153" spans="2:20" s="86" customFormat="1" ht="10.199999999999999">
      <c r="B3153" s="87"/>
      <c r="C3153" s="87"/>
      <c r="D3153" s="89"/>
      <c r="R3153" s="89"/>
      <c r="S3153" s="89"/>
      <c r="T3153" s="89"/>
    </row>
    <row r="3154" spans="2:20" s="86" customFormat="1" ht="10.199999999999999">
      <c r="B3154" s="87"/>
      <c r="C3154" s="87"/>
      <c r="D3154" s="89"/>
      <c r="R3154" s="89"/>
      <c r="S3154" s="89"/>
      <c r="T3154" s="89"/>
    </row>
    <row r="3155" spans="2:20" s="86" customFormat="1" ht="10.199999999999999">
      <c r="B3155" s="87"/>
      <c r="C3155" s="87"/>
      <c r="D3155" s="89"/>
      <c r="R3155" s="89"/>
      <c r="S3155" s="89"/>
      <c r="T3155" s="89"/>
    </row>
    <row r="3156" spans="2:20" s="86" customFormat="1" ht="10.199999999999999">
      <c r="B3156" s="87"/>
      <c r="C3156" s="87"/>
      <c r="D3156" s="89"/>
      <c r="R3156" s="89"/>
      <c r="S3156" s="89"/>
      <c r="T3156" s="89"/>
    </row>
    <row r="3157" spans="2:20" s="86" customFormat="1" ht="10.199999999999999">
      <c r="B3157" s="87"/>
      <c r="C3157" s="87"/>
      <c r="D3157" s="89"/>
      <c r="R3157" s="89"/>
      <c r="S3157" s="89"/>
      <c r="T3157" s="89"/>
    </row>
    <row r="3158" spans="2:20" s="86" customFormat="1" ht="10.199999999999999">
      <c r="B3158" s="87"/>
      <c r="C3158" s="87"/>
      <c r="D3158" s="89"/>
      <c r="R3158" s="89"/>
      <c r="S3158" s="89"/>
      <c r="T3158" s="89"/>
    </row>
    <row r="3159" spans="2:20" s="86" customFormat="1" ht="10.199999999999999">
      <c r="B3159" s="87"/>
      <c r="C3159" s="87"/>
      <c r="D3159" s="89"/>
      <c r="R3159" s="89"/>
      <c r="S3159" s="89"/>
      <c r="T3159" s="89"/>
    </row>
    <row r="3160" spans="2:20" s="86" customFormat="1" ht="10.199999999999999">
      <c r="B3160" s="87"/>
      <c r="C3160" s="87"/>
      <c r="D3160" s="89"/>
      <c r="R3160" s="89"/>
      <c r="S3160" s="89"/>
      <c r="T3160" s="89"/>
    </row>
    <row r="3161" spans="2:20" s="86" customFormat="1" ht="10.199999999999999">
      <c r="B3161" s="87"/>
      <c r="C3161" s="87"/>
      <c r="D3161" s="89"/>
      <c r="R3161" s="89"/>
      <c r="S3161" s="89"/>
      <c r="T3161" s="89"/>
    </row>
    <row r="3162" spans="2:20" s="86" customFormat="1" ht="10.199999999999999">
      <c r="B3162" s="87"/>
      <c r="C3162" s="87"/>
      <c r="D3162" s="89"/>
      <c r="R3162" s="89"/>
      <c r="S3162" s="89"/>
      <c r="T3162" s="89"/>
    </row>
    <row r="3163" spans="2:20" s="86" customFormat="1" ht="10.199999999999999">
      <c r="B3163" s="87"/>
      <c r="C3163" s="87"/>
      <c r="D3163" s="89"/>
      <c r="R3163" s="89"/>
      <c r="S3163" s="89"/>
      <c r="T3163" s="89"/>
    </row>
    <row r="3164" spans="2:20" s="86" customFormat="1" ht="10.199999999999999">
      <c r="B3164" s="87"/>
      <c r="C3164" s="87"/>
      <c r="D3164" s="89"/>
      <c r="R3164" s="89"/>
      <c r="S3164" s="89"/>
      <c r="T3164" s="89"/>
    </row>
    <row r="3165" spans="2:20" s="86" customFormat="1" ht="10.199999999999999">
      <c r="B3165" s="87"/>
      <c r="C3165" s="87"/>
      <c r="D3165" s="89"/>
      <c r="R3165" s="89"/>
      <c r="S3165" s="89"/>
      <c r="T3165" s="89"/>
    </row>
    <row r="3166" spans="2:20" s="86" customFormat="1" ht="10.199999999999999">
      <c r="B3166" s="87"/>
      <c r="C3166" s="87"/>
      <c r="D3166" s="89"/>
      <c r="R3166" s="89"/>
      <c r="S3166" s="89"/>
      <c r="T3166" s="89"/>
    </row>
    <row r="3167" spans="2:20" s="86" customFormat="1" ht="10.199999999999999">
      <c r="B3167" s="87"/>
      <c r="C3167" s="87"/>
      <c r="D3167" s="89"/>
      <c r="R3167" s="89"/>
      <c r="S3167" s="89"/>
      <c r="T3167" s="89"/>
    </row>
    <row r="3168" spans="2:20" s="86" customFormat="1" ht="10.199999999999999">
      <c r="B3168" s="87"/>
      <c r="C3168" s="87"/>
      <c r="D3168" s="89"/>
      <c r="R3168" s="89"/>
      <c r="S3168" s="89"/>
      <c r="T3168" s="89"/>
    </row>
    <row r="3169" spans="2:20" s="86" customFormat="1" ht="10.199999999999999">
      <c r="B3169" s="87"/>
      <c r="C3169" s="87"/>
      <c r="D3169" s="89"/>
      <c r="R3169" s="89"/>
      <c r="S3169" s="89"/>
      <c r="T3169" s="89"/>
    </row>
    <row r="3170" spans="2:20" s="86" customFormat="1" ht="10.199999999999999">
      <c r="B3170" s="87"/>
      <c r="C3170" s="87"/>
      <c r="D3170" s="89"/>
      <c r="R3170" s="89"/>
      <c r="S3170" s="89"/>
      <c r="T3170" s="89"/>
    </row>
    <row r="3171" spans="2:20" s="86" customFormat="1" ht="10.199999999999999">
      <c r="B3171" s="87"/>
      <c r="C3171" s="87"/>
      <c r="D3171" s="89"/>
      <c r="R3171" s="89"/>
      <c r="S3171" s="89"/>
      <c r="T3171" s="89"/>
    </row>
    <row r="3172" spans="2:20" s="86" customFormat="1" ht="10.199999999999999">
      <c r="B3172" s="87"/>
      <c r="C3172" s="87"/>
      <c r="D3172" s="89"/>
      <c r="R3172" s="89"/>
      <c r="S3172" s="89"/>
      <c r="T3172" s="89"/>
    </row>
    <row r="3173" spans="2:20" s="86" customFormat="1" ht="10.199999999999999">
      <c r="B3173" s="87"/>
      <c r="C3173" s="87"/>
      <c r="D3173" s="89"/>
      <c r="R3173" s="89"/>
      <c r="S3173" s="89"/>
      <c r="T3173" s="89"/>
    </row>
    <row r="3174" spans="2:20" s="86" customFormat="1" ht="10.199999999999999">
      <c r="B3174" s="87"/>
      <c r="C3174" s="87"/>
      <c r="D3174" s="89"/>
      <c r="R3174" s="89"/>
      <c r="S3174" s="89"/>
      <c r="T3174" s="89"/>
    </row>
    <row r="3175" spans="2:20" s="86" customFormat="1" ht="10.199999999999999">
      <c r="B3175" s="87"/>
      <c r="C3175" s="87"/>
      <c r="D3175" s="89"/>
      <c r="R3175" s="89"/>
      <c r="S3175" s="89"/>
      <c r="T3175" s="89"/>
    </row>
    <row r="3176" spans="2:20" s="86" customFormat="1" ht="10.199999999999999">
      <c r="B3176" s="87"/>
      <c r="C3176" s="87"/>
      <c r="D3176" s="89"/>
      <c r="R3176" s="89"/>
      <c r="S3176" s="89"/>
      <c r="T3176" s="89"/>
    </row>
    <row r="3177" spans="2:20" s="86" customFormat="1" ht="10.199999999999999">
      <c r="B3177" s="87"/>
      <c r="C3177" s="87"/>
      <c r="D3177" s="89"/>
      <c r="R3177" s="89"/>
      <c r="S3177" s="89"/>
      <c r="T3177" s="89"/>
    </row>
    <row r="3178" spans="2:20" s="86" customFormat="1" ht="10.199999999999999">
      <c r="B3178" s="87"/>
      <c r="C3178" s="87"/>
      <c r="D3178" s="89"/>
      <c r="R3178" s="89"/>
      <c r="S3178" s="89"/>
      <c r="T3178" s="89"/>
    </row>
    <row r="3179" spans="2:20" s="86" customFormat="1" ht="10.199999999999999">
      <c r="B3179" s="87"/>
      <c r="C3179" s="87"/>
      <c r="D3179" s="89"/>
      <c r="R3179" s="89"/>
      <c r="S3179" s="89"/>
      <c r="T3179" s="89"/>
    </row>
    <row r="3180" spans="2:20" s="86" customFormat="1" ht="10.199999999999999">
      <c r="B3180" s="87"/>
      <c r="C3180" s="87"/>
      <c r="D3180" s="89"/>
      <c r="R3180" s="89"/>
      <c r="S3180" s="89"/>
      <c r="T3180" s="89"/>
    </row>
    <row r="3181" spans="2:20" s="86" customFormat="1" ht="10.199999999999999">
      <c r="B3181" s="87"/>
      <c r="C3181" s="87"/>
      <c r="D3181" s="89"/>
      <c r="R3181" s="89"/>
      <c r="S3181" s="89"/>
      <c r="T3181" s="89"/>
    </row>
    <row r="3182" spans="2:20" s="86" customFormat="1" ht="10.199999999999999">
      <c r="B3182" s="87"/>
      <c r="C3182" s="87"/>
      <c r="D3182" s="89"/>
      <c r="R3182" s="89"/>
      <c r="S3182" s="89"/>
      <c r="T3182" s="89"/>
    </row>
    <row r="3183" spans="2:20" s="86" customFormat="1" ht="10.199999999999999">
      <c r="B3183" s="87"/>
      <c r="C3183" s="87"/>
      <c r="D3183" s="89"/>
      <c r="R3183" s="89"/>
      <c r="S3183" s="89"/>
      <c r="T3183" s="89"/>
    </row>
    <row r="3184" spans="2:20" s="86" customFormat="1" ht="10.199999999999999">
      <c r="B3184" s="87"/>
      <c r="C3184" s="87"/>
      <c r="D3184" s="89"/>
      <c r="R3184" s="89"/>
      <c r="S3184" s="89"/>
      <c r="T3184" s="89"/>
    </row>
    <row r="3185" spans="2:20" s="86" customFormat="1" ht="10.199999999999999">
      <c r="B3185" s="87"/>
      <c r="C3185" s="87"/>
      <c r="D3185" s="89"/>
      <c r="R3185" s="89"/>
      <c r="S3185" s="89"/>
      <c r="T3185" s="89"/>
    </row>
    <row r="3186" spans="2:20" s="86" customFormat="1" ht="10.199999999999999">
      <c r="B3186" s="87"/>
      <c r="C3186" s="87"/>
      <c r="D3186" s="89"/>
      <c r="R3186" s="89"/>
      <c r="S3186" s="89"/>
      <c r="T3186" s="89"/>
    </row>
    <row r="3187" spans="2:20" s="86" customFormat="1" ht="10.199999999999999">
      <c r="B3187" s="87"/>
      <c r="C3187" s="87"/>
      <c r="D3187" s="89"/>
      <c r="R3187" s="89"/>
      <c r="S3187" s="89"/>
      <c r="T3187" s="89"/>
    </row>
    <row r="3188" spans="2:20" s="86" customFormat="1" ht="10.199999999999999">
      <c r="B3188" s="87"/>
      <c r="C3188" s="87"/>
      <c r="D3188" s="89"/>
      <c r="R3188" s="89"/>
      <c r="S3188" s="89"/>
      <c r="T3188" s="89"/>
    </row>
    <row r="3189" spans="2:20" s="86" customFormat="1" ht="10.199999999999999">
      <c r="B3189" s="87"/>
      <c r="C3189" s="87"/>
      <c r="D3189" s="89"/>
      <c r="R3189" s="89"/>
      <c r="S3189" s="89"/>
      <c r="T3189" s="89"/>
    </row>
    <row r="3190" spans="2:20" s="86" customFormat="1" ht="10.199999999999999">
      <c r="B3190" s="87"/>
      <c r="C3190" s="87"/>
      <c r="D3190" s="89"/>
      <c r="R3190" s="89"/>
      <c r="S3190" s="89"/>
      <c r="T3190" s="89"/>
    </row>
    <row r="3191" spans="2:20" s="86" customFormat="1" ht="10.199999999999999">
      <c r="B3191" s="87"/>
      <c r="C3191" s="87"/>
      <c r="D3191" s="89"/>
      <c r="R3191" s="89"/>
      <c r="S3191" s="89"/>
      <c r="T3191" s="89"/>
    </row>
    <row r="3192" spans="2:20" s="86" customFormat="1" ht="10.199999999999999">
      <c r="B3192" s="87"/>
      <c r="C3192" s="87"/>
      <c r="D3192" s="89"/>
      <c r="R3192" s="89"/>
      <c r="S3192" s="89"/>
      <c r="T3192" s="89"/>
    </row>
    <row r="3193" spans="2:20" s="86" customFormat="1" ht="10.199999999999999">
      <c r="B3193" s="87"/>
      <c r="C3193" s="87"/>
      <c r="D3193" s="89"/>
      <c r="R3193" s="89"/>
      <c r="S3193" s="89"/>
      <c r="T3193" s="89"/>
    </row>
    <row r="3194" spans="2:20" s="86" customFormat="1" ht="10.199999999999999">
      <c r="B3194" s="87"/>
      <c r="C3194" s="87"/>
      <c r="D3194" s="89"/>
      <c r="R3194" s="89"/>
      <c r="S3194" s="89"/>
      <c r="T3194" s="89"/>
    </row>
    <row r="3195" spans="2:20" s="86" customFormat="1" ht="10.199999999999999">
      <c r="B3195" s="87"/>
      <c r="C3195" s="87"/>
      <c r="D3195" s="89"/>
      <c r="R3195" s="89"/>
      <c r="S3195" s="89"/>
      <c r="T3195" s="89"/>
    </row>
    <row r="3196" spans="2:20" s="86" customFormat="1" ht="10.199999999999999">
      <c r="B3196" s="87"/>
      <c r="C3196" s="87"/>
      <c r="D3196" s="89"/>
      <c r="R3196" s="89"/>
      <c r="S3196" s="89"/>
      <c r="T3196" s="89"/>
    </row>
    <row r="3197" spans="2:20" s="86" customFormat="1" ht="10.199999999999999">
      <c r="B3197" s="87"/>
      <c r="C3197" s="87"/>
      <c r="D3197" s="89"/>
      <c r="R3197" s="89"/>
      <c r="S3197" s="89"/>
      <c r="T3197" s="89"/>
    </row>
    <row r="3198" spans="2:20" s="86" customFormat="1" ht="10.199999999999999">
      <c r="B3198" s="87"/>
      <c r="C3198" s="87"/>
      <c r="D3198" s="89"/>
      <c r="R3198" s="89"/>
      <c r="S3198" s="89"/>
      <c r="T3198" s="89"/>
    </row>
    <row r="3199" spans="2:20" s="86" customFormat="1" ht="10.199999999999999">
      <c r="B3199" s="87"/>
      <c r="C3199" s="87"/>
      <c r="D3199" s="89"/>
      <c r="R3199" s="89"/>
      <c r="S3199" s="89"/>
      <c r="T3199" s="89"/>
    </row>
    <row r="3200" spans="2:20" s="86" customFormat="1" ht="10.199999999999999">
      <c r="B3200" s="87"/>
      <c r="C3200" s="87"/>
      <c r="D3200" s="89"/>
      <c r="R3200" s="89"/>
      <c r="S3200" s="89"/>
      <c r="T3200" s="89"/>
    </row>
    <row r="3201" spans="2:20" s="86" customFormat="1" ht="10.199999999999999">
      <c r="B3201" s="87"/>
      <c r="C3201" s="87"/>
      <c r="D3201" s="89"/>
      <c r="R3201" s="89"/>
      <c r="S3201" s="89"/>
      <c r="T3201" s="89"/>
    </row>
    <row r="3202" spans="2:20" s="86" customFormat="1" ht="10.199999999999999">
      <c r="B3202" s="87"/>
      <c r="C3202" s="87"/>
      <c r="D3202" s="89"/>
      <c r="R3202" s="89"/>
      <c r="S3202" s="89"/>
      <c r="T3202" s="89"/>
    </row>
    <row r="3203" spans="2:20" s="86" customFormat="1" ht="10.199999999999999">
      <c r="B3203" s="87"/>
      <c r="C3203" s="87"/>
      <c r="D3203" s="89"/>
      <c r="R3203" s="89"/>
      <c r="S3203" s="89"/>
      <c r="T3203" s="89"/>
    </row>
    <row r="3204" spans="2:20" s="86" customFormat="1" ht="10.199999999999999">
      <c r="B3204" s="87"/>
      <c r="C3204" s="87"/>
      <c r="D3204" s="89"/>
      <c r="R3204" s="89"/>
      <c r="S3204" s="89"/>
      <c r="T3204" s="89"/>
    </row>
    <row r="3205" spans="2:20" s="86" customFormat="1" ht="10.199999999999999">
      <c r="B3205" s="87"/>
      <c r="C3205" s="87"/>
      <c r="D3205" s="89"/>
      <c r="R3205" s="89"/>
      <c r="S3205" s="89"/>
      <c r="T3205" s="89"/>
    </row>
    <row r="3206" spans="2:20" s="86" customFormat="1" ht="10.199999999999999">
      <c r="B3206" s="87"/>
      <c r="C3206" s="87"/>
      <c r="D3206" s="89"/>
      <c r="R3206" s="89"/>
      <c r="S3206" s="89"/>
      <c r="T3206" s="89"/>
    </row>
    <row r="3207" spans="2:20" s="86" customFormat="1" ht="10.199999999999999">
      <c r="B3207" s="87"/>
      <c r="C3207" s="87"/>
      <c r="D3207" s="89"/>
      <c r="R3207" s="89"/>
      <c r="S3207" s="89"/>
      <c r="T3207" s="89"/>
    </row>
    <row r="3208" spans="2:20" s="86" customFormat="1" ht="10.199999999999999">
      <c r="B3208" s="87"/>
      <c r="C3208" s="87"/>
      <c r="D3208" s="89"/>
      <c r="R3208" s="89"/>
      <c r="S3208" s="89"/>
      <c r="T3208" s="89"/>
    </row>
    <row r="3209" spans="2:20" s="86" customFormat="1" ht="10.199999999999999">
      <c r="B3209" s="87"/>
      <c r="C3209" s="87"/>
      <c r="D3209" s="89"/>
      <c r="R3209" s="89"/>
      <c r="S3209" s="89"/>
      <c r="T3209" s="89"/>
    </row>
    <row r="3210" spans="2:20" s="86" customFormat="1" ht="10.199999999999999">
      <c r="B3210" s="87"/>
      <c r="C3210" s="87"/>
      <c r="D3210" s="89"/>
      <c r="R3210" s="89"/>
      <c r="S3210" s="89"/>
      <c r="T3210" s="89"/>
    </row>
    <row r="3211" spans="2:20" s="86" customFormat="1" ht="10.199999999999999">
      <c r="B3211" s="87"/>
      <c r="C3211" s="87"/>
      <c r="D3211" s="89"/>
      <c r="R3211" s="89"/>
      <c r="S3211" s="89"/>
      <c r="T3211" s="89"/>
    </row>
    <row r="3212" spans="2:20" s="86" customFormat="1" ht="10.199999999999999">
      <c r="B3212" s="87"/>
      <c r="C3212" s="87"/>
      <c r="D3212" s="89"/>
      <c r="R3212" s="89"/>
      <c r="S3212" s="89"/>
      <c r="T3212" s="89"/>
    </row>
    <row r="3213" spans="2:20" s="86" customFormat="1" ht="10.199999999999999">
      <c r="B3213" s="87"/>
      <c r="C3213" s="87"/>
      <c r="D3213" s="89"/>
      <c r="R3213" s="89"/>
      <c r="S3213" s="89"/>
      <c r="T3213" s="89"/>
    </row>
    <row r="3214" spans="2:20" s="86" customFormat="1" ht="10.199999999999999">
      <c r="B3214" s="87"/>
      <c r="C3214" s="87"/>
      <c r="D3214" s="89"/>
      <c r="R3214" s="89"/>
      <c r="S3214" s="89"/>
      <c r="T3214" s="89"/>
    </row>
    <row r="3215" spans="2:20" s="86" customFormat="1" ht="10.199999999999999">
      <c r="B3215" s="87"/>
      <c r="C3215" s="87"/>
      <c r="D3215" s="89"/>
      <c r="R3215" s="89"/>
      <c r="S3215" s="89"/>
      <c r="T3215" s="89"/>
    </row>
    <row r="3216" spans="2:20" s="86" customFormat="1" ht="10.199999999999999">
      <c r="B3216" s="87"/>
      <c r="C3216" s="87"/>
      <c r="D3216" s="89"/>
      <c r="R3216" s="89"/>
      <c r="S3216" s="89"/>
      <c r="T3216" s="89"/>
    </row>
    <row r="3217" spans="2:20" s="86" customFormat="1" ht="10.199999999999999">
      <c r="B3217" s="87"/>
      <c r="C3217" s="87"/>
      <c r="D3217" s="89"/>
      <c r="R3217" s="89"/>
      <c r="S3217" s="89"/>
      <c r="T3217" s="89"/>
    </row>
    <row r="3218" spans="2:20" s="86" customFormat="1" ht="10.199999999999999">
      <c r="B3218" s="87"/>
      <c r="C3218" s="87"/>
      <c r="D3218" s="89"/>
      <c r="R3218" s="89"/>
      <c r="S3218" s="89"/>
      <c r="T3218" s="89"/>
    </row>
    <row r="3219" spans="2:20" s="86" customFormat="1" ht="10.199999999999999">
      <c r="B3219" s="87"/>
      <c r="C3219" s="87"/>
      <c r="D3219" s="89"/>
      <c r="R3219" s="89"/>
      <c r="S3219" s="89"/>
      <c r="T3219" s="89"/>
    </row>
    <row r="3220" spans="2:20" s="86" customFormat="1" ht="10.199999999999999">
      <c r="B3220" s="87"/>
      <c r="C3220" s="87"/>
      <c r="D3220" s="89"/>
      <c r="R3220" s="89"/>
      <c r="S3220" s="89"/>
      <c r="T3220" s="89"/>
    </row>
    <row r="3221" spans="2:20" s="86" customFormat="1" ht="10.199999999999999">
      <c r="B3221" s="87"/>
      <c r="C3221" s="87"/>
      <c r="D3221" s="89"/>
      <c r="R3221" s="89"/>
      <c r="S3221" s="89"/>
      <c r="T3221" s="89"/>
    </row>
    <row r="3222" spans="2:20" s="86" customFormat="1" ht="10.199999999999999">
      <c r="B3222" s="87"/>
      <c r="C3222" s="87"/>
      <c r="D3222" s="89"/>
      <c r="R3222" s="89"/>
      <c r="S3222" s="89"/>
      <c r="T3222" s="89"/>
    </row>
    <row r="3223" spans="2:20" s="86" customFormat="1" ht="10.199999999999999">
      <c r="B3223" s="87"/>
      <c r="C3223" s="87"/>
      <c r="D3223" s="89"/>
      <c r="R3223" s="89"/>
      <c r="S3223" s="89"/>
      <c r="T3223" s="89"/>
    </row>
    <row r="3224" spans="2:20" s="86" customFormat="1" ht="10.199999999999999">
      <c r="B3224" s="87"/>
      <c r="C3224" s="87"/>
      <c r="D3224" s="89"/>
      <c r="R3224" s="89"/>
      <c r="S3224" s="89"/>
      <c r="T3224" s="89"/>
    </row>
    <row r="3225" spans="2:20" s="86" customFormat="1" ht="10.199999999999999">
      <c r="B3225" s="87"/>
      <c r="C3225" s="87"/>
      <c r="D3225" s="89"/>
      <c r="R3225" s="89"/>
      <c r="S3225" s="89"/>
      <c r="T3225" s="89"/>
    </row>
    <row r="3226" spans="2:20" s="86" customFormat="1" ht="10.199999999999999">
      <c r="B3226" s="87"/>
      <c r="C3226" s="87"/>
      <c r="D3226" s="89"/>
      <c r="R3226" s="89"/>
      <c r="S3226" s="89"/>
      <c r="T3226" s="89"/>
    </row>
    <row r="3227" spans="2:20" s="86" customFormat="1" ht="10.199999999999999">
      <c r="B3227" s="87"/>
      <c r="C3227" s="87"/>
      <c r="D3227" s="89"/>
      <c r="R3227" s="89"/>
      <c r="S3227" s="89"/>
      <c r="T3227" s="89"/>
    </row>
    <row r="3228" spans="2:20" s="86" customFormat="1" ht="10.199999999999999">
      <c r="B3228" s="87"/>
      <c r="C3228" s="87"/>
      <c r="D3228" s="89"/>
      <c r="R3228" s="89"/>
      <c r="S3228" s="89"/>
      <c r="T3228" s="89"/>
    </row>
    <row r="3229" spans="2:20" s="86" customFormat="1" ht="10.199999999999999">
      <c r="B3229" s="87"/>
      <c r="C3229" s="87"/>
      <c r="D3229" s="89"/>
      <c r="R3229" s="89"/>
      <c r="S3229" s="89"/>
      <c r="T3229" s="89"/>
    </row>
    <row r="3230" spans="2:20" s="86" customFormat="1" ht="10.199999999999999">
      <c r="B3230" s="87"/>
      <c r="C3230" s="87"/>
      <c r="D3230" s="89"/>
      <c r="R3230" s="89"/>
      <c r="S3230" s="89"/>
      <c r="T3230" s="89"/>
    </row>
    <row r="3231" spans="2:20" s="86" customFormat="1" ht="10.199999999999999">
      <c r="B3231" s="87"/>
      <c r="C3231" s="87"/>
      <c r="D3231" s="89"/>
      <c r="R3231" s="89"/>
      <c r="S3231" s="89"/>
      <c r="T3231" s="89"/>
    </row>
    <row r="3232" spans="2:20" s="86" customFormat="1" ht="10.199999999999999">
      <c r="B3232" s="87"/>
      <c r="C3232" s="87"/>
      <c r="D3232" s="89"/>
      <c r="R3232" s="89"/>
      <c r="S3232" s="89"/>
      <c r="T3232" s="89"/>
    </row>
    <row r="3233" spans="2:20" s="86" customFormat="1" ht="10.199999999999999">
      <c r="B3233" s="87"/>
      <c r="C3233" s="87"/>
      <c r="D3233" s="89"/>
      <c r="R3233" s="89"/>
      <c r="S3233" s="89"/>
      <c r="T3233" s="89"/>
    </row>
    <row r="3234" spans="2:20" s="86" customFormat="1" ht="10.199999999999999">
      <c r="B3234" s="87"/>
      <c r="C3234" s="87"/>
      <c r="D3234" s="89"/>
      <c r="R3234" s="89"/>
      <c r="S3234" s="89"/>
      <c r="T3234" s="89"/>
    </row>
    <row r="3235" spans="2:20" s="86" customFormat="1" ht="10.199999999999999">
      <c r="B3235" s="87"/>
      <c r="C3235" s="87"/>
      <c r="D3235" s="89"/>
      <c r="R3235" s="89"/>
      <c r="S3235" s="89"/>
      <c r="T3235" s="89"/>
    </row>
    <row r="3236" spans="2:20" s="86" customFormat="1" ht="10.199999999999999">
      <c r="B3236" s="87"/>
      <c r="C3236" s="87"/>
      <c r="D3236" s="89"/>
      <c r="R3236" s="89"/>
      <c r="S3236" s="89"/>
      <c r="T3236" s="89"/>
    </row>
    <row r="3237" spans="2:20" s="86" customFormat="1" ht="10.199999999999999">
      <c r="B3237" s="87"/>
      <c r="C3237" s="87"/>
      <c r="D3237" s="89"/>
      <c r="R3237" s="89"/>
      <c r="S3237" s="89"/>
      <c r="T3237" s="89"/>
    </row>
    <row r="3238" spans="2:20" s="86" customFormat="1" ht="10.199999999999999">
      <c r="B3238" s="87"/>
      <c r="C3238" s="87"/>
      <c r="D3238" s="89"/>
      <c r="R3238" s="89"/>
      <c r="S3238" s="89"/>
      <c r="T3238" s="89"/>
    </row>
    <row r="3239" spans="2:20" s="86" customFormat="1" ht="10.199999999999999">
      <c r="B3239" s="87"/>
      <c r="C3239" s="87"/>
      <c r="D3239" s="89"/>
      <c r="R3239" s="89"/>
      <c r="S3239" s="89"/>
      <c r="T3239" s="89"/>
    </row>
    <row r="3240" spans="2:20" s="86" customFormat="1" ht="10.199999999999999">
      <c r="B3240" s="87"/>
      <c r="C3240" s="87"/>
      <c r="D3240" s="89"/>
      <c r="R3240" s="89"/>
      <c r="S3240" s="89"/>
      <c r="T3240" s="89"/>
    </row>
    <row r="3241" spans="2:20" s="86" customFormat="1" ht="10.199999999999999">
      <c r="B3241" s="87"/>
      <c r="C3241" s="87"/>
      <c r="D3241" s="89"/>
      <c r="R3241" s="89"/>
      <c r="S3241" s="89"/>
      <c r="T3241" s="89"/>
    </row>
    <row r="3242" spans="2:20" s="86" customFormat="1" ht="10.199999999999999">
      <c r="B3242" s="87"/>
      <c r="C3242" s="87"/>
      <c r="D3242" s="89"/>
      <c r="R3242" s="89"/>
      <c r="S3242" s="89"/>
      <c r="T3242" s="89"/>
    </row>
    <row r="3243" spans="2:20" s="86" customFormat="1" ht="10.199999999999999">
      <c r="B3243" s="87"/>
      <c r="C3243" s="87"/>
      <c r="D3243" s="89"/>
      <c r="R3243" s="89"/>
      <c r="S3243" s="89"/>
      <c r="T3243" s="89"/>
    </row>
    <row r="3244" spans="2:20" s="86" customFormat="1" ht="10.199999999999999">
      <c r="B3244" s="87"/>
      <c r="C3244" s="87"/>
      <c r="D3244" s="89"/>
      <c r="R3244" s="89"/>
      <c r="S3244" s="89"/>
      <c r="T3244" s="89"/>
    </row>
    <row r="3245" spans="2:20" s="86" customFormat="1" ht="10.199999999999999">
      <c r="B3245" s="87"/>
      <c r="C3245" s="87"/>
      <c r="D3245" s="89"/>
      <c r="R3245" s="89"/>
      <c r="S3245" s="89"/>
      <c r="T3245" s="89"/>
    </row>
    <row r="3246" spans="2:20" s="86" customFormat="1" ht="10.199999999999999">
      <c r="B3246" s="87"/>
      <c r="C3246" s="87"/>
      <c r="D3246" s="89"/>
      <c r="R3246" s="89"/>
      <c r="S3246" s="89"/>
      <c r="T3246" s="89"/>
    </row>
    <row r="3247" spans="2:20" s="86" customFormat="1" ht="10.199999999999999">
      <c r="B3247" s="87"/>
      <c r="C3247" s="87"/>
      <c r="D3247" s="89"/>
      <c r="R3247" s="89"/>
      <c r="S3247" s="89"/>
      <c r="T3247" s="89"/>
    </row>
    <row r="3248" spans="2:20" s="86" customFormat="1" ht="10.199999999999999">
      <c r="B3248" s="87"/>
      <c r="C3248" s="87"/>
      <c r="D3248" s="89"/>
      <c r="R3248" s="89"/>
      <c r="S3248" s="89"/>
      <c r="T3248" s="89"/>
    </row>
    <row r="3249" spans="2:20" s="86" customFormat="1" ht="10.199999999999999">
      <c r="B3249" s="87"/>
      <c r="C3249" s="87"/>
      <c r="D3249" s="89"/>
      <c r="R3249" s="89"/>
      <c r="S3249" s="89"/>
      <c r="T3249" s="89"/>
    </row>
    <row r="3250" spans="2:20" s="86" customFormat="1" ht="10.199999999999999">
      <c r="B3250" s="87"/>
      <c r="C3250" s="87"/>
      <c r="D3250" s="89"/>
      <c r="R3250" s="89"/>
      <c r="S3250" s="89"/>
      <c r="T3250" s="89"/>
    </row>
    <row r="3251" spans="2:20" s="86" customFormat="1" ht="10.199999999999999">
      <c r="B3251" s="87"/>
      <c r="C3251" s="87"/>
      <c r="D3251" s="89"/>
      <c r="R3251" s="89"/>
      <c r="S3251" s="89"/>
      <c r="T3251" s="89"/>
    </row>
    <row r="3252" spans="2:20" s="86" customFormat="1" ht="10.199999999999999">
      <c r="B3252" s="87"/>
      <c r="C3252" s="87"/>
      <c r="D3252" s="89"/>
      <c r="R3252" s="89"/>
      <c r="S3252" s="89"/>
      <c r="T3252" s="89"/>
    </row>
    <row r="3253" spans="2:20" s="86" customFormat="1" ht="10.199999999999999">
      <c r="B3253" s="87"/>
      <c r="C3253" s="87"/>
      <c r="D3253" s="89"/>
      <c r="R3253" s="89"/>
      <c r="S3253" s="89"/>
      <c r="T3253" s="89"/>
    </row>
    <row r="3254" spans="2:20" s="86" customFormat="1" ht="10.199999999999999">
      <c r="B3254" s="87"/>
      <c r="C3254" s="87"/>
      <c r="D3254" s="89"/>
      <c r="R3254" s="89"/>
      <c r="S3254" s="89"/>
      <c r="T3254" s="89"/>
    </row>
    <row r="3255" spans="2:20" s="86" customFormat="1" ht="10.199999999999999">
      <c r="B3255" s="87"/>
      <c r="C3255" s="87"/>
      <c r="D3255" s="89"/>
      <c r="R3255" s="89"/>
      <c r="S3255" s="89"/>
      <c r="T3255" s="89"/>
    </row>
    <row r="3256" spans="2:20" s="86" customFormat="1" ht="10.199999999999999">
      <c r="B3256" s="87"/>
      <c r="C3256" s="87"/>
      <c r="D3256" s="89"/>
      <c r="R3256" s="89"/>
      <c r="S3256" s="89"/>
      <c r="T3256" s="89"/>
    </row>
    <row r="3257" spans="2:20" s="86" customFormat="1" ht="10.199999999999999">
      <c r="B3257" s="87"/>
      <c r="C3257" s="87"/>
      <c r="D3257" s="89"/>
      <c r="R3257" s="89"/>
      <c r="S3257" s="89"/>
      <c r="T3257" s="89"/>
    </row>
    <row r="3258" spans="2:20" s="86" customFormat="1" ht="10.199999999999999">
      <c r="B3258" s="87"/>
      <c r="C3258" s="87"/>
      <c r="D3258" s="89"/>
      <c r="R3258" s="89"/>
      <c r="S3258" s="89"/>
      <c r="T3258" s="89"/>
    </row>
    <row r="3259" spans="2:20" s="86" customFormat="1" ht="10.199999999999999">
      <c r="B3259" s="87"/>
      <c r="C3259" s="87"/>
      <c r="D3259" s="89"/>
      <c r="R3259" s="89"/>
      <c r="S3259" s="89"/>
      <c r="T3259" s="89"/>
    </row>
    <row r="3260" spans="2:20" s="86" customFormat="1" ht="10.199999999999999">
      <c r="B3260" s="87"/>
      <c r="C3260" s="87"/>
      <c r="D3260" s="89"/>
      <c r="R3260" s="89"/>
      <c r="S3260" s="89"/>
      <c r="T3260" s="89"/>
    </row>
    <row r="3261" spans="2:20" s="86" customFormat="1" ht="10.199999999999999">
      <c r="B3261" s="87"/>
      <c r="C3261" s="87"/>
      <c r="D3261" s="89"/>
      <c r="R3261" s="89"/>
      <c r="S3261" s="89"/>
      <c r="T3261" s="89"/>
    </row>
    <row r="3262" spans="2:20" s="86" customFormat="1" ht="10.199999999999999">
      <c r="B3262" s="87"/>
      <c r="C3262" s="87"/>
      <c r="D3262" s="89"/>
      <c r="R3262" s="89"/>
      <c r="S3262" s="89"/>
      <c r="T3262" s="89"/>
    </row>
    <row r="3263" spans="2:20" s="86" customFormat="1" ht="10.199999999999999">
      <c r="B3263" s="87"/>
      <c r="C3263" s="87"/>
      <c r="D3263" s="89"/>
      <c r="R3263" s="89"/>
      <c r="S3263" s="89"/>
      <c r="T3263" s="89"/>
    </row>
    <row r="3264" spans="2:20" s="86" customFormat="1" ht="10.199999999999999">
      <c r="B3264" s="87"/>
      <c r="C3264" s="87"/>
      <c r="D3264" s="89"/>
      <c r="R3264" s="89"/>
      <c r="S3264" s="89"/>
      <c r="T3264" s="89"/>
    </row>
    <row r="3265" spans="2:20" s="86" customFormat="1" ht="10.199999999999999">
      <c r="B3265" s="87"/>
      <c r="C3265" s="87"/>
      <c r="D3265" s="89"/>
      <c r="R3265" s="89"/>
      <c r="S3265" s="89"/>
      <c r="T3265" s="89"/>
    </row>
    <row r="3266" spans="2:20" s="86" customFormat="1" ht="10.199999999999999">
      <c r="B3266" s="87"/>
      <c r="C3266" s="87"/>
      <c r="D3266" s="89"/>
      <c r="R3266" s="89"/>
      <c r="S3266" s="89"/>
      <c r="T3266" s="89"/>
    </row>
    <row r="3267" spans="2:20" s="86" customFormat="1" ht="10.199999999999999">
      <c r="B3267" s="87"/>
      <c r="C3267" s="87"/>
      <c r="D3267" s="89"/>
      <c r="R3267" s="89"/>
      <c r="S3267" s="89"/>
      <c r="T3267" s="89"/>
    </row>
    <row r="3268" spans="2:20" s="86" customFormat="1" ht="10.199999999999999">
      <c r="B3268" s="87"/>
      <c r="C3268" s="87"/>
      <c r="D3268" s="89"/>
      <c r="R3268" s="89"/>
      <c r="S3268" s="89"/>
      <c r="T3268" s="89"/>
    </row>
    <row r="3269" spans="2:20" s="86" customFormat="1" ht="10.199999999999999">
      <c r="B3269" s="87"/>
      <c r="C3269" s="87"/>
      <c r="D3269" s="89"/>
      <c r="R3269" s="89"/>
      <c r="S3269" s="89"/>
      <c r="T3269" s="89"/>
    </row>
    <row r="3270" spans="2:20" s="86" customFormat="1" ht="10.199999999999999">
      <c r="B3270" s="87"/>
      <c r="C3270" s="87"/>
      <c r="D3270" s="89"/>
      <c r="R3270" s="89"/>
      <c r="S3270" s="89"/>
      <c r="T3270" s="89"/>
    </row>
    <row r="3271" spans="2:20" s="86" customFormat="1" ht="10.199999999999999">
      <c r="B3271" s="87"/>
      <c r="C3271" s="87"/>
      <c r="D3271" s="89"/>
      <c r="R3271" s="89"/>
      <c r="S3271" s="89"/>
      <c r="T3271" s="89"/>
    </row>
    <row r="3272" spans="2:20" s="86" customFormat="1" ht="10.199999999999999">
      <c r="B3272" s="87"/>
      <c r="C3272" s="87"/>
      <c r="D3272" s="89"/>
      <c r="R3272" s="89"/>
      <c r="S3272" s="89"/>
      <c r="T3272" s="89"/>
    </row>
    <row r="3273" spans="2:20" s="86" customFormat="1" ht="10.199999999999999">
      <c r="B3273" s="87"/>
      <c r="C3273" s="87"/>
      <c r="D3273" s="89"/>
      <c r="R3273" s="89"/>
      <c r="S3273" s="89"/>
      <c r="T3273" s="89"/>
    </row>
    <row r="3274" spans="2:20" s="86" customFormat="1" ht="10.199999999999999">
      <c r="B3274" s="87"/>
      <c r="C3274" s="87"/>
      <c r="D3274" s="89"/>
      <c r="R3274" s="89"/>
      <c r="S3274" s="89"/>
      <c r="T3274" s="89"/>
    </row>
    <row r="3275" spans="2:20" s="86" customFormat="1" ht="10.199999999999999">
      <c r="B3275" s="87"/>
      <c r="C3275" s="87"/>
      <c r="D3275" s="89"/>
      <c r="R3275" s="89"/>
      <c r="S3275" s="89"/>
      <c r="T3275" s="89"/>
    </row>
    <row r="3276" spans="2:20" s="86" customFormat="1" ht="10.199999999999999">
      <c r="B3276" s="87"/>
      <c r="C3276" s="87"/>
      <c r="D3276" s="89"/>
      <c r="R3276" s="89"/>
      <c r="S3276" s="89"/>
      <c r="T3276" s="89"/>
    </row>
    <row r="3277" spans="2:20" s="86" customFormat="1" ht="10.199999999999999">
      <c r="B3277" s="87"/>
      <c r="C3277" s="87"/>
      <c r="D3277" s="89"/>
      <c r="R3277" s="89"/>
      <c r="S3277" s="89"/>
      <c r="T3277" s="89"/>
    </row>
    <row r="3278" spans="2:20" s="86" customFormat="1" ht="10.199999999999999">
      <c r="B3278" s="87"/>
      <c r="C3278" s="87"/>
      <c r="D3278" s="89"/>
      <c r="R3278" s="89"/>
      <c r="S3278" s="89"/>
      <c r="T3278" s="89"/>
    </row>
    <row r="3279" spans="2:20" s="86" customFormat="1" ht="10.199999999999999">
      <c r="B3279" s="87"/>
      <c r="C3279" s="87"/>
      <c r="D3279" s="89"/>
      <c r="R3279" s="89"/>
      <c r="S3279" s="89"/>
      <c r="T3279" s="89"/>
    </row>
    <row r="3280" spans="2:20" s="86" customFormat="1" ht="10.199999999999999">
      <c r="B3280" s="87"/>
      <c r="C3280" s="87"/>
      <c r="D3280" s="89"/>
      <c r="R3280" s="89"/>
      <c r="S3280" s="89"/>
      <c r="T3280" s="89"/>
    </row>
    <row r="3281" spans="2:20" s="86" customFormat="1" ht="10.199999999999999">
      <c r="B3281" s="87"/>
      <c r="C3281" s="87"/>
      <c r="D3281" s="89"/>
      <c r="R3281" s="89"/>
      <c r="S3281" s="89"/>
      <c r="T3281" s="89"/>
    </row>
    <row r="3282" spans="2:20" s="86" customFormat="1" ht="10.199999999999999">
      <c r="B3282" s="87"/>
      <c r="C3282" s="87"/>
      <c r="D3282" s="89"/>
      <c r="R3282" s="89"/>
      <c r="S3282" s="89"/>
      <c r="T3282" s="89"/>
    </row>
    <row r="3283" spans="2:20" s="86" customFormat="1" ht="10.199999999999999">
      <c r="B3283" s="87"/>
      <c r="C3283" s="87"/>
      <c r="D3283" s="89"/>
      <c r="R3283" s="89"/>
      <c r="S3283" s="89"/>
      <c r="T3283" s="89"/>
    </row>
    <row r="3284" spans="2:20" s="86" customFormat="1" ht="10.199999999999999">
      <c r="B3284" s="87"/>
      <c r="C3284" s="87"/>
      <c r="D3284" s="89"/>
      <c r="R3284" s="89"/>
      <c r="S3284" s="89"/>
      <c r="T3284" s="89"/>
    </row>
    <row r="3285" spans="2:20" s="86" customFormat="1" ht="10.199999999999999">
      <c r="B3285" s="87"/>
      <c r="C3285" s="87"/>
      <c r="D3285" s="89"/>
      <c r="R3285" s="89"/>
      <c r="S3285" s="89"/>
      <c r="T3285" s="89"/>
    </row>
    <row r="3286" spans="2:20" s="86" customFormat="1" ht="10.199999999999999">
      <c r="B3286" s="87"/>
      <c r="C3286" s="87"/>
      <c r="D3286" s="89"/>
      <c r="R3286" s="89"/>
      <c r="S3286" s="89"/>
      <c r="T3286" s="89"/>
    </row>
    <row r="3287" spans="2:20" s="86" customFormat="1" ht="10.199999999999999">
      <c r="B3287" s="87"/>
      <c r="C3287" s="87"/>
      <c r="D3287" s="89"/>
      <c r="R3287" s="89"/>
      <c r="S3287" s="89"/>
      <c r="T3287" s="89"/>
    </row>
    <row r="3288" spans="2:20" s="86" customFormat="1" ht="10.199999999999999">
      <c r="B3288" s="87"/>
      <c r="C3288" s="87"/>
      <c r="D3288" s="89"/>
      <c r="R3288" s="89"/>
      <c r="S3288" s="89"/>
      <c r="T3288" s="89"/>
    </row>
    <row r="3289" spans="2:20" s="86" customFormat="1" ht="10.199999999999999">
      <c r="B3289" s="87"/>
      <c r="C3289" s="87"/>
      <c r="D3289" s="89"/>
      <c r="R3289" s="89"/>
      <c r="S3289" s="89"/>
      <c r="T3289" s="89"/>
    </row>
    <row r="3290" spans="2:20" s="86" customFormat="1" ht="10.199999999999999">
      <c r="B3290" s="87"/>
      <c r="C3290" s="87"/>
      <c r="D3290" s="89"/>
      <c r="R3290" s="89"/>
      <c r="S3290" s="89"/>
      <c r="T3290" s="89"/>
    </row>
    <row r="3291" spans="2:20" s="86" customFormat="1" ht="10.199999999999999">
      <c r="B3291" s="87"/>
      <c r="C3291" s="87"/>
      <c r="D3291" s="89"/>
      <c r="R3291" s="89"/>
      <c r="S3291" s="89"/>
      <c r="T3291" s="89"/>
    </row>
    <row r="3292" spans="2:20" s="86" customFormat="1" ht="10.199999999999999">
      <c r="B3292" s="87"/>
      <c r="C3292" s="87"/>
      <c r="D3292" s="89"/>
      <c r="R3292" s="89"/>
      <c r="S3292" s="89"/>
      <c r="T3292" s="89"/>
    </row>
    <row r="3293" spans="2:20" s="86" customFormat="1" ht="10.199999999999999">
      <c r="B3293" s="87"/>
      <c r="C3293" s="87"/>
      <c r="D3293" s="89"/>
      <c r="R3293" s="89"/>
      <c r="S3293" s="89"/>
      <c r="T3293" s="89"/>
    </row>
    <row r="3294" spans="2:20" s="86" customFormat="1" ht="10.199999999999999">
      <c r="B3294" s="87"/>
      <c r="C3294" s="87"/>
      <c r="D3294" s="89"/>
      <c r="R3294" s="89"/>
      <c r="S3294" s="89"/>
      <c r="T3294" s="89"/>
    </row>
    <row r="3295" spans="2:20" s="86" customFormat="1" ht="10.199999999999999">
      <c r="B3295" s="87"/>
      <c r="C3295" s="87"/>
      <c r="D3295" s="89"/>
      <c r="R3295" s="89"/>
      <c r="S3295" s="89"/>
      <c r="T3295" s="89"/>
    </row>
    <row r="3296" spans="2:20" s="86" customFormat="1" ht="10.199999999999999">
      <c r="B3296" s="87"/>
      <c r="C3296" s="87"/>
      <c r="D3296" s="89"/>
      <c r="R3296" s="89"/>
      <c r="S3296" s="89"/>
      <c r="T3296" s="89"/>
    </row>
    <row r="3297" spans="2:20" s="86" customFormat="1" ht="10.199999999999999">
      <c r="B3297" s="87"/>
      <c r="C3297" s="87"/>
      <c r="D3297" s="89"/>
      <c r="R3297" s="89"/>
      <c r="S3297" s="89"/>
      <c r="T3297" s="89"/>
    </row>
    <row r="3298" spans="2:20" s="86" customFormat="1" ht="10.199999999999999">
      <c r="B3298" s="87"/>
      <c r="C3298" s="87"/>
      <c r="D3298" s="89"/>
      <c r="R3298" s="89"/>
      <c r="S3298" s="89"/>
      <c r="T3298" s="89"/>
    </row>
    <row r="3299" spans="2:20" s="86" customFormat="1" ht="10.199999999999999">
      <c r="B3299" s="87"/>
      <c r="C3299" s="87"/>
      <c r="D3299" s="89"/>
      <c r="R3299" s="89"/>
      <c r="S3299" s="89"/>
      <c r="T3299" s="89"/>
    </row>
    <row r="3300" spans="2:20" s="86" customFormat="1" ht="10.199999999999999">
      <c r="B3300" s="87"/>
      <c r="C3300" s="87"/>
      <c r="D3300" s="89"/>
      <c r="R3300" s="89"/>
      <c r="S3300" s="89"/>
      <c r="T3300" s="89"/>
    </row>
    <row r="3301" spans="2:20" s="86" customFormat="1" ht="10.199999999999999">
      <c r="B3301" s="87"/>
      <c r="C3301" s="87"/>
      <c r="D3301" s="89"/>
      <c r="R3301" s="89"/>
      <c r="S3301" s="89"/>
      <c r="T3301" s="89"/>
    </row>
    <row r="3302" spans="2:20" s="86" customFormat="1" ht="10.199999999999999">
      <c r="B3302" s="87"/>
      <c r="C3302" s="87"/>
      <c r="D3302" s="89"/>
      <c r="R3302" s="89"/>
      <c r="S3302" s="89"/>
      <c r="T3302" s="89"/>
    </row>
    <row r="3303" spans="2:20" s="86" customFormat="1" ht="10.199999999999999">
      <c r="B3303" s="87"/>
      <c r="C3303" s="87"/>
      <c r="D3303" s="89"/>
      <c r="R3303" s="89"/>
      <c r="S3303" s="89"/>
      <c r="T3303" s="89"/>
    </row>
    <row r="3304" spans="2:20" s="86" customFormat="1" ht="10.199999999999999">
      <c r="B3304" s="87"/>
      <c r="C3304" s="87"/>
      <c r="D3304" s="89"/>
      <c r="R3304" s="89"/>
      <c r="S3304" s="89"/>
      <c r="T3304" s="89"/>
    </row>
    <row r="3305" spans="2:20" s="86" customFormat="1" ht="10.199999999999999">
      <c r="B3305" s="87"/>
      <c r="C3305" s="87"/>
      <c r="D3305" s="89"/>
      <c r="R3305" s="89"/>
      <c r="S3305" s="89"/>
      <c r="T3305" s="89"/>
    </row>
    <row r="3306" spans="2:20" s="86" customFormat="1" ht="10.199999999999999">
      <c r="B3306" s="87"/>
      <c r="C3306" s="87"/>
      <c r="D3306" s="89"/>
      <c r="R3306" s="89"/>
      <c r="S3306" s="89"/>
      <c r="T3306" s="89"/>
    </row>
    <row r="3307" spans="2:20" s="86" customFormat="1" ht="10.199999999999999">
      <c r="B3307" s="87"/>
      <c r="C3307" s="87"/>
      <c r="D3307" s="89"/>
      <c r="R3307" s="89"/>
      <c r="S3307" s="89"/>
      <c r="T3307" s="89"/>
    </row>
    <row r="3308" spans="2:20" s="86" customFormat="1" ht="10.199999999999999">
      <c r="B3308" s="87"/>
      <c r="C3308" s="87"/>
      <c r="D3308" s="89"/>
      <c r="R3308" s="89"/>
      <c r="S3308" s="89"/>
      <c r="T3308" s="89"/>
    </row>
    <row r="3309" spans="2:20" s="86" customFormat="1" ht="10.199999999999999">
      <c r="B3309" s="87"/>
      <c r="C3309" s="87"/>
      <c r="D3309" s="89"/>
      <c r="R3309" s="89"/>
      <c r="S3309" s="89"/>
      <c r="T3309" s="89"/>
    </row>
    <row r="3310" spans="2:20" s="86" customFormat="1" ht="10.199999999999999">
      <c r="B3310" s="87"/>
      <c r="C3310" s="87"/>
      <c r="D3310" s="89"/>
      <c r="R3310" s="89"/>
      <c r="S3310" s="89"/>
      <c r="T3310" s="89"/>
    </row>
    <row r="3311" spans="2:20" s="86" customFormat="1" ht="10.199999999999999">
      <c r="B3311" s="87"/>
      <c r="C3311" s="87"/>
      <c r="D3311" s="89"/>
      <c r="R3311" s="89"/>
      <c r="S3311" s="89"/>
      <c r="T3311" s="89"/>
    </row>
    <row r="3312" spans="2:20" s="86" customFormat="1" ht="10.199999999999999">
      <c r="B3312" s="87"/>
      <c r="C3312" s="87"/>
      <c r="D3312" s="89"/>
      <c r="R3312" s="89"/>
      <c r="S3312" s="89"/>
      <c r="T3312" s="89"/>
    </row>
    <row r="3313" spans="2:20" s="86" customFormat="1" ht="10.199999999999999">
      <c r="B3313" s="87"/>
      <c r="C3313" s="87"/>
      <c r="D3313" s="89"/>
      <c r="R3313" s="89"/>
      <c r="S3313" s="89"/>
      <c r="T3313" s="89"/>
    </row>
    <row r="3314" spans="2:20" s="86" customFormat="1" ht="10.199999999999999">
      <c r="B3314" s="87"/>
      <c r="C3314" s="87"/>
      <c r="D3314" s="89"/>
      <c r="R3314" s="89"/>
      <c r="S3314" s="89"/>
      <c r="T3314" s="89"/>
    </row>
    <row r="3315" spans="2:20" s="86" customFormat="1" ht="10.199999999999999">
      <c r="B3315" s="87"/>
      <c r="C3315" s="87"/>
      <c r="D3315" s="89"/>
      <c r="R3315" s="89"/>
      <c r="S3315" s="89"/>
      <c r="T3315" s="89"/>
    </row>
    <row r="3316" spans="2:20" s="86" customFormat="1" ht="10.199999999999999">
      <c r="B3316" s="87"/>
      <c r="C3316" s="87"/>
      <c r="D3316" s="89"/>
      <c r="R3316" s="89"/>
      <c r="S3316" s="89"/>
      <c r="T3316" s="89"/>
    </row>
    <row r="3317" spans="2:20" s="86" customFormat="1" ht="10.199999999999999">
      <c r="B3317" s="87"/>
      <c r="C3317" s="87"/>
      <c r="D3317" s="89"/>
      <c r="R3317" s="89"/>
      <c r="S3317" s="89"/>
      <c r="T3317" s="89"/>
    </row>
    <row r="3318" spans="2:20" s="86" customFormat="1" ht="10.199999999999999">
      <c r="B3318" s="87"/>
      <c r="C3318" s="87"/>
      <c r="D3318" s="89"/>
      <c r="R3318" s="89"/>
      <c r="S3318" s="89"/>
      <c r="T3318" s="89"/>
    </row>
    <row r="3319" spans="2:20" s="86" customFormat="1" ht="10.199999999999999">
      <c r="B3319" s="87"/>
      <c r="C3319" s="87"/>
      <c r="D3319" s="89"/>
      <c r="R3319" s="89"/>
      <c r="S3319" s="89"/>
      <c r="T3319" s="89"/>
    </row>
    <row r="3320" spans="2:20" s="86" customFormat="1" ht="10.199999999999999">
      <c r="B3320" s="87"/>
      <c r="C3320" s="87"/>
      <c r="D3320" s="89"/>
      <c r="R3320" s="89"/>
      <c r="S3320" s="89"/>
      <c r="T3320" s="89"/>
    </row>
    <row r="3321" spans="2:20" s="86" customFormat="1" ht="10.199999999999999">
      <c r="B3321" s="87"/>
      <c r="C3321" s="87"/>
      <c r="D3321" s="89"/>
      <c r="R3321" s="89"/>
      <c r="S3321" s="89"/>
      <c r="T3321" s="89"/>
    </row>
    <row r="3322" spans="2:20" s="86" customFormat="1" ht="10.199999999999999">
      <c r="B3322" s="87"/>
      <c r="C3322" s="87"/>
      <c r="D3322" s="89"/>
      <c r="R3322" s="89"/>
      <c r="S3322" s="89"/>
      <c r="T3322" s="89"/>
    </row>
    <row r="3323" spans="2:20" s="86" customFormat="1" ht="10.199999999999999">
      <c r="B3323" s="87"/>
      <c r="C3323" s="87"/>
      <c r="D3323" s="89"/>
      <c r="R3323" s="89"/>
      <c r="S3323" s="89"/>
      <c r="T3323" s="89"/>
    </row>
    <row r="3324" spans="2:20" s="86" customFormat="1" ht="10.199999999999999">
      <c r="B3324" s="87"/>
      <c r="C3324" s="87"/>
      <c r="D3324" s="89"/>
      <c r="R3324" s="89"/>
      <c r="S3324" s="89"/>
      <c r="T3324" s="89"/>
    </row>
    <row r="3325" spans="2:20" s="86" customFormat="1" ht="10.199999999999999">
      <c r="B3325" s="87"/>
      <c r="C3325" s="87"/>
      <c r="D3325" s="89"/>
      <c r="R3325" s="89"/>
      <c r="S3325" s="89"/>
      <c r="T3325" s="89"/>
    </row>
    <row r="3326" spans="2:20" s="86" customFormat="1" ht="10.199999999999999">
      <c r="B3326" s="87"/>
      <c r="C3326" s="87"/>
      <c r="D3326" s="89"/>
      <c r="R3326" s="89"/>
      <c r="S3326" s="89"/>
      <c r="T3326" s="89"/>
    </row>
    <row r="3327" spans="2:20" s="86" customFormat="1" ht="10.199999999999999">
      <c r="B3327" s="87"/>
      <c r="C3327" s="87"/>
      <c r="D3327" s="89"/>
      <c r="R3327" s="89"/>
      <c r="S3327" s="89"/>
      <c r="T3327" s="89"/>
    </row>
    <row r="3328" spans="2:20" s="86" customFormat="1" ht="10.199999999999999">
      <c r="B3328" s="87"/>
      <c r="C3328" s="87"/>
      <c r="D3328" s="89"/>
      <c r="R3328" s="89"/>
      <c r="S3328" s="89"/>
      <c r="T3328" s="89"/>
    </row>
    <row r="3329" spans="2:20" s="86" customFormat="1" ht="10.199999999999999">
      <c r="B3329" s="87"/>
      <c r="C3329" s="87"/>
      <c r="D3329" s="89"/>
      <c r="R3329" s="89"/>
      <c r="S3329" s="89"/>
      <c r="T3329" s="89"/>
    </row>
    <row r="3330" spans="2:20" s="86" customFormat="1" ht="10.199999999999999">
      <c r="B3330" s="87"/>
      <c r="C3330" s="87"/>
      <c r="D3330" s="89"/>
      <c r="R3330" s="89"/>
      <c r="S3330" s="89"/>
      <c r="T3330" s="89"/>
    </row>
    <row r="3331" spans="2:20" s="86" customFormat="1" ht="10.199999999999999">
      <c r="B3331" s="87"/>
      <c r="C3331" s="87"/>
      <c r="D3331" s="89"/>
      <c r="R3331" s="89"/>
      <c r="S3331" s="89"/>
      <c r="T3331" s="89"/>
    </row>
    <row r="3332" spans="2:20" s="86" customFormat="1" ht="10.199999999999999">
      <c r="B3332" s="87"/>
      <c r="C3332" s="87"/>
      <c r="D3332" s="89"/>
      <c r="R3332" s="89"/>
      <c r="S3332" s="89"/>
      <c r="T3332" s="89"/>
    </row>
    <row r="3333" spans="2:20" s="86" customFormat="1" ht="10.199999999999999">
      <c r="B3333" s="87"/>
      <c r="C3333" s="87"/>
      <c r="D3333" s="89"/>
      <c r="R3333" s="89"/>
      <c r="S3333" s="89"/>
      <c r="T3333" s="89"/>
    </row>
    <row r="3334" spans="2:20" s="86" customFormat="1" ht="10.199999999999999">
      <c r="B3334" s="87"/>
      <c r="C3334" s="87"/>
      <c r="D3334" s="89"/>
      <c r="R3334" s="89"/>
      <c r="S3334" s="89"/>
      <c r="T3334" s="89"/>
    </row>
    <row r="3335" spans="2:20" s="86" customFormat="1" ht="10.199999999999999">
      <c r="B3335" s="87"/>
      <c r="C3335" s="87"/>
      <c r="D3335" s="89"/>
      <c r="R3335" s="89"/>
      <c r="S3335" s="89"/>
      <c r="T3335" s="89"/>
    </row>
    <row r="3336" spans="2:20" s="86" customFormat="1" ht="10.199999999999999">
      <c r="B3336" s="87"/>
      <c r="C3336" s="87"/>
      <c r="D3336" s="89"/>
      <c r="R3336" s="89"/>
      <c r="S3336" s="89"/>
      <c r="T3336" s="89"/>
    </row>
    <row r="3337" spans="2:20" s="86" customFormat="1" ht="10.199999999999999">
      <c r="B3337" s="87"/>
      <c r="C3337" s="87"/>
      <c r="D3337" s="89"/>
      <c r="R3337" s="89"/>
      <c r="S3337" s="89"/>
      <c r="T3337" s="89"/>
    </row>
    <row r="3338" spans="2:20" s="86" customFormat="1" ht="10.199999999999999">
      <c r="B3338" s="87"/>
      <c r="C3338" s="87"/>
      <c r="D3338" s="89"/>
      <c r="R3338" s="89"/>
      <c r="S3338" s="89"/>
      <c r="T3338" s="89"/>
    </row>
    <row r="3339" spans="2:20" s="86" customFormat="1" ht="10.199999999999999">
      <c r="B3339" s="87"/>
      <c r="C3339" s="87"/>
      <c r="D3339" s="89"/>
      <c r="R3339" s="89"/>
      <c r="S3339" s="89"/>
      <c r="T3339" s="89"/>
    </row>
    <row r="3340" spans="2:20" s="86" customFormat="1" ht="10.199999999999999">
      <c r="B3340" s="87"/>
      <c r="C3340" s="87"/>
      <c r="D3340" s="89"/>
      <c r="R3340" s="89"/>
      <c r="S3340" s="89"/>
      <c r="T3340" s="89"/>
    </row>
    <row r="3341" spans="2:20" s="86" customFormat="1" ht="10.199999999999999">
      <c r="B3341" s="87"/>
      <c r="C3341" s="87"/>
      <c r="D3341" s="89"/>
      <c r="R3341" s="89"/>
      <c r="S3341" s="89"/>
      <c r="T3341" s="89"/>
    </row>
    <row r="3342" spans="2:20" s="86" customFormat="1" ht="10.199999999999999">
      <c r="B3342" s="87"/>
      <c r="C3342" s="87"/>
      <c r="D3342" s="89"/>
      <c r="R3342" s="89"/>
      <c r="S3342" s="89"/>
      <c r="T3342" s="89"/>
    </row>
    <row r="3343" spans="2:20" s="86" customFormat="1" ht="10.199999999999999">
      <c r="B3343" s="87"/>
      <c r="C3343" s="87"/>
      <c r="D3343" s="89"/>
      <c r="R3343" s="89"/>
      <c r="S3343" s="89"/>
      <c r="T3343" s="89"/>
    </row>
    <row r="3344" spans="2:20" s="86" customFormat="1" ht="10.199999999999999">
      <c r="B3344" s="87"/>
      <c r="C3344" s="87"/>
      <c r="D3344" s="89"/>
      <c r="R3344" s="89"/>
      <c r="S3344" s="89"/>
      <c r="T3344" s="89"/>
    </row>
    <row r="3345" spans="2:20" s="86" customFormat="1" ht="10.199999999999999">
      <c r="B3345" s="87"/>
      <c r="C3345" s="87"/>
      <c r="D3345" s="89"/>
      <c r="R3345" s="89"/>
      <c r="S3345" s="89"/>
      <c r="T3345" s="89"/>
    </row>
    <row r="3346" spans="2:20" s="86" customFormat="1" ht="10.199999999999999">
      <c r="B3346" s="87"/>
      <c r="C3346" s="87"/>
      <c r="D3346" s="89"/>
      <c r="R3346" s="89"/>
      <c r="S3346" s="89"/>
      <c r="T3346" s="89"/>
    </row>
    <row r="3347" spans="2:20" s="86" customFormat="1" ht="10.199999999999999">
      <c r="B3347" s="87"/>
      <c r="C3347" s="87"/>
      <c r="D3347" s="89"/>
      <c r="R3347" s="89"/>
      <c r="S3347" s="89"/>
      <c r="T3347" s="89"/>
    </row>
    <row r="3348" spans="2:20" s="86" customFormat="1" ht="10.199999999999999">
      <c r="B3348" s="87"/>
      <c r="C3348" s="87"/>
      <c r="D3348" s="89"/>
      <c r="R3348" s="89"/>
      <c r="S3348" s="89"/>
      <c r="T3348" s="89"/>
    </row>
    <row r="3349" spans="2:20" s="86" customFormat="1" ht="10.199999999999999">
      <c r="B3349" s="87"/>
      <c r="C3349" s="87"/>
      <c r="D3349" s="89"/>
      <c r="R3349" s="89"/>
      <c r="S3349" s="89"/>
      <c r="T3349" s="89"/>
    </row>
    <row r="3350" spans="2:20" s="86" customFormat="1" ht="10.199999999999999">
      <c r="B3350" s="87"/>
      <c r="C3350" s="87"/>
      <c r="D3350" s="89"/>
      <c r="R3350" s="89"/>
      <c r="S3350" s="89"/>
      <c r="T3350" s="89"/>
    </row>
    <row r="3351" spans="2:20" s="86" customFormat="1" ht="10.199999999999999">
      <c r="B3351" s="87"/>
      <c r="C3351" s="87"/>
      <c r="D3351" s="89"/>
      <c r="R3351" s="89"/>
      <c r="S3351" s="89"/>
      <c r="T3351" s="89"/>
    </row>
    <row r="3352" spans="2:20" s="86" customFormat="1" ht="10.199999999999999">
      <c r="B3352" s="87"/>
      <c r="C3352" s="87"/>
      <c r="D3352" s="89"/>
      <c r="R3352" s="89"/>
      <c r="S3352" s="89"/>
      <c r="T3352" s="89"/>
    </row>
    <row r="3353" spans="2:20" s="86" customFormat="1" ht="10.199999999999999">
      <c r="B3353" s="87"/>
      <c r="C3353" s="87"/>
      <c r="D3353" s="89"/>
      <c r="R3353" s="89"/>
      <c r="S3353" s="89"/>
      <c r="T3353" s="89"/>
    </row>
    <row r="3354" spans="2:20" s="86" customFormat="1" ht="10.199999999999999">
      <c r="B3354" s="87"/>
      <c r="C3354" s="87"/>
      <c r="D3354" s="89"/>
      <c r="R3354" s="89"/>
      <c r="S3354" s="89"/>
      <c r="T3354" s="89"/>
    </row>
    <row r="3355" spans="2:20" s="86" customFormat="1" ht="10.199999999999999">
      <c r="B3355" s="87"/>
      <c r="C3355" s="87"/>
      <c r="D3355" s="89"/>
      <c r="R3355" s="89"/>
      <c r="S3355" s="89"/>
      <c r="T3355" s="89"/>
    </row>
    <row r="3356" spans="2:20" s="86" customFormat="1" ht="10.199999999999999">
      <c r="B3356" s="87"/>
      <c r="C3356" s="87"/>
      <c r="D3356" s="89"/>
      <c r="R3356" s="89"/>
      <c r="S3356" s="89"/>
      <c r="T3356" s="89"/>
    </row>
    <row r="3357" spans="2:20" s="86" customFormat="1" ht="10.199999999999999">
      <c r="B3357" s="87"/>
      <c r="C3357" s="87"/>
      <c r="D3357" s="89"/>
      <c r="R3357" s="89"/>
      <c r="S3357" s="89"/>
      <c r="T3357" s="89"/>
    </row>
    <row r="3358" spans="2:20" s="86" customFormat="1" ht="10.199999999999999">
      <c r="B3358" s="87"/>
      <c r="C3358" s="87"/>
      <c r="D3358" s="89"/>
      <c r="R3358" s="89"/>
      <c r="S3358" s="89"/>
      <c r="T3358" s="89"/>
    </row>
    <row r="3359" spans="2:20" s="86" customFormat="1" ht="10.199999999999999">
      <c r="B3359" s="87"/>
      <c r="C3359" s="87"/>
      <c r="D3359" s="89"/>
      <c r="R3359" s="89"/>
      <c r="S3359" s="89"/>
      <c r="T3359" s="89"/>
    </row>
    <row r="3360" spans="2:20" s="86" customFormat="1" ht="10.199999999999999">
      <c r="B3360" s="87"/>
      <c r="C3360" s="87"/>
      <c r="D3360" s="89"/>
      <c r="R3360" s="89"/>
      <c r="S3360" s="89"/>
      <c r="T3360" s="89"/>
    </row>
    <row r="3361" spans="2:20" s="86" customFormat="1" ht="10.199999999999999">
      <c r="B3361" s="87"/>
      <c r="C3361" s="87"/>
      <c r="D3361" s="89"/>
      <c r="R3361" s="89"/>
      <c r="S3361" s="89"/>
      <c r="T3361" s="89"/>
    </row>
    <row r="3362" spans="2:20" s="86" customFormat="1" ht="10.199999999999999">
      <c r="B3362" s="87"/>
      <c r="C3362" s="87"/>
      <c r="D3362" s="89"/>
      <c r="R3362" s="89"/>
      <c r="S3362" s="89"/>
      <c r="T3362" s="89"/>
    </row>
    <row r="3363" spans="2:20" s="86" customFormat="1" ht="10.199999999999999">
      <c r="B3363" s="87"/>
      <c r="C3363" s="87"/>
      <c r="D3363" s="89"/>
      <c r="R3363" s="89"/>
      <c r="S3363" s="89"/>
      <c r="T3363" s="89"/>
    </row>
    <row r="3364" spans="2:20" s="86" customFormat="1" ht="10.199999999999999">
      <c r="B3364" s="87"/>
      <c r="C3364" s="87"/>
      <c r="D3364" s="89"/>
      <c r="R3364" s="89"/>
      <c r="S3364" s="89"/>
      <c r="T3364" s="89"/>
    </row>
    <row r="3365" spans="2:20" s="86" customFormat="1" ht="10.199999999999999">
      <c r="B3365" s="87"/>
      <c r="C3365" s="87"/>
      <c r="D3365" s="89"/>
      <c r="R3365" s="89"/>
      <c r="S3365" s="89"/>
      <c r="T3365" s="89"/>
    </row>
    <row r="3366" spans="2:20" s="86" customFormat="1" ht="10.199999999999999">
      <c r="B3366" s="87"/>
      <c r="C3366" s="87"/>
      <c r="D3366" s="89"/>
      <c r="R3366" s="89"/>
      <c r="S3366" s="89"/>
      <c r="T3366" s="89"/>
    </row>
    <row r="3367" spans="2:20" s="86" customFormat="1" ht="10.199999999999999">
      <c r="B3367" s="87"/>
      <c r="C3367" s="87"/>
      <c r="D3367" s="89"/>
      <c r="R3367" s="89"/>
      <c r="S3367" s="89"/>
      <c r="T3367" s="89"/>
    </row>
    <row r="3368" spans="2:20" s="86" customFormat="1" ht="10.199999999999999">
      <c r="B3368" s="87"/>
      <c r="C3368" s="87"/>
      <c r="D3368" s="89"/>
      <c r="R3368" s="89"/>
      <c r="S3368" s="89"/>
      <c r="T3368" s="89"/>
    </row>
    <row r="3369" spans="2:20" s="86" customFormat="1" ht="10.199999999999999">
      <c r="B3369" s="87"/>
      <c r="C3369" s="87"/>
      <c r="D3369" s="89"/>
      <c r="R3369" s="89"/>
      <c r="S3369" s="89"/>
      <c r="T3369" s="89"/>
    </row>
    <row r="3370" spans="2:20" s="86" customFormat="1" ht="10.199999999999999">
      <c r="B3370" s="87"/>
      <c r="C3370" s="87"/>
      <c r="D3370" s="89"/>
      <c r="R3370" s="89"/>
      <c r="S3370" s="89"/>
      <c r="T3370" s="89"/>
    </row>
    <row r="3371" spans="2:20" s="86" customFormat="1" ht="10.199999999999999">
      <c r="B3371" s="87"/>
      <c r="C3371" s="87"/>
      <c r="D3371" s="89"/>
      <c r="R3371" s="89"/>
      <c r="S3371" s="89"/>
      <c r="T3371" s="89"/>
    </row>
    <row r="3372" spans="2:20" s="86" customFormat="1" ht="10.199999999999999">
      <c r="B3372" s="87"/>
      <c r="C3372" s="87"/>
      <c r="D3372" s="89"/>
      <c r="R3372" s="89"/>
      <c r="S3372" s="89"/>
      <c r="T3372" s="89"/>
    </row>
    <row r="3373" spans="2:20" s="86" customFormat="1" ht="10.199999999999999">
      <c r="B3373" s="87"/>
      <c r="C3373" s="87"/>
      <c r="D3373" s="89"/>
      <c r="R3373" s="89"/>
      <c r="S3373" s="89"/>
      <c r="T3373" s="89"/>
    </row>
    <row r="3374" spans="2:20" s="86" customFormat="1" ht="10.199999999999999">
      <c r="B3374" s="87"/>
      <c r="C3374" s="87"/>
      <c r="D3374" s="89"/>
      <c r="R3374" s="89"/>
      <c r="S3374" s="89"/>
      <c r="T3374" s="89"/>
    </row>
    <row r="3375" spans="2:20" s="86" customFormat="1" ht="10.199999999999999">
      <c r="B3375" s="87"/>
      <c r="C3375" s="87"/>
      <c r="D3375" s="89"/>
      <c r="R3375" s="89"/>
      <c r="S3375" s="89"/>
      <c r="T3375" s="89"/>
    </row>
    <row r="3376" spans="2:20" s="86" customFormat="1" ht="10.199999999999999">
      <c r="B3376" s="87"/>
      <c r="C3376" s="87"/>
      <c r="D3376" s="89"/>
      <c r="R3376" s="89"/>
      <c r="S3376" s="89"/>
      <c r="T3376" s="89"/>
    </row>
    <row r="3377" spans="2:20" s="86" customFormat="1" ht="10.199999999999999">
      <c r="B3377" s="87"/>
      <c r="C3377" s="87"/>
      <c r="D3377" s="89"/>
      <c r="R3377" s="89"/>
      <c r="S3377" s="89"/>
      <c r="T3377" s="89"/>
    </row>
    <row r="3378" spans="2:20" s="86" customFormat="1" ht="10.199999999999999">
      <c r="B3378" s="87"/>
      <c r="C3378" s="87"/>
      <c r="D3378" s="89"/>
      <c r="R3378" s="89"/>
      <c r="S3378" s="89"/>
      <c r="T3378" s="89"/>
    </row>
    <row r="3379" spans="2:20" s="86" customFormat="1" ht="10.199999999999999">
      <c r="B3379" s="87"/>
      <c r="C3379" s="87"/>
      <c r="D3379" s="89"/>
      <c r="R3379" s="89"/>
      <c r="S3379" s="89"/>
      <c r="T3379" s="89"/>
    </row>
    <row r="3380" spans="2:20" s="86" customFormat="1" ht="10.199999999999999">
      <c r="B3380" s="87"/>
      <c r="C3380" s="87"/>
      <c r="D3380" s="89"/>
      <c r="R3380" s="89"/>
      <c r="S3380" s="89"/>
      <c r="T3380" s="89"/>
    </row>
    <row r="3381" spans="2:20" s="86" customFormat="1" ht="10.199999999999999">
      <c r="B3381" s="87"/>
      <c r="C3381" s="87"/>
      <c r="D3381" s="89"/>
      <c r="R3381" s="89"/>
      <c r="S3381" s="89"/>
      <c r="T3381" s="89"/>
    </row>
    <row r="3382" spans="2:20" s="86" customFormat="1" ht="10.199999999999999">
      <c r="B3382" s="87"/>
      <c r="C3382" s="87"/>
      <c r="D3382" s="89"/>
      <c r="R3382" s="89"/>
      <c r="S3382" s="89"/>
      <c r="T3382" s="89"/>
    </row>
    <row r="3383" spans="2:20" s="86" customFormat="1" ht="10.199999999999999">
      <c r="B3383" s="87"/>
      <c r="C3383" s="87"/>
      <c r="D3383" s="89"/>
      <c r="R3383" s="89"/>
      <c r="S3383" s="89"/>
      <c r="T3383" s="89"/>
    </row>
    <row r="3384" spans="2:20" s="86" customFormat="1" ht="10.199999999999999">
      <c r="B3384" s="87"/>
      <c r="C3384" s="87"/>
      <c r="D3384" s="89"/>
      <c r="R3384" s="89"/>
      <c r="S3384" s="89"/>
      <c r="T3384" s="89"/>
    </row>
    <row r="3385" spans="2:20" s="86" customFormat="1" ht="10.199999999999999">
      <c r="B3385" s="87"/>
      <c r="C3385" s="87"/>
      <c r="D3385" s="89"/>
      <c r="R3385" s="89"/>
      <c r="S3385" s="89"/>
      <c r="T3385" s="89"/>
    </row>
    <row r="3386" spans="2:20" s="86" customFormat="1" ht="10.199999999999999">
      <c r="B3386" s="87"/>
      <c r="C3386" s="87"/>
      <c r="D3386" s="89"/>
      <c r="R3386" s="89"/>
      <c r="S3386" s="89"/>
      <c r="T3386" s="89"/>
    </row>
    <row r="3387" spans="2:20" s="86" customFormat="1" ht="10.199999999999999">
      <c r="B3387" s="87"/>
      <c r="C3387" s="87"/>
      <c r="D3387" s="89"/>
      <c r="R3387" s="89"/>
      <c r="S3387" s="89"/>
      <c r="T3387" s="89"/>
    </row>
    <row r="3388" spans="2:20" s="86" customFormat="1" ht="10.199999999999999">
      <c r="B3388" s="87"/>
      <c r="C3388" s="87"/>
      <c r="D3388" s="89"/>
      <c r="R3388" s="89"/>
      <c r="S3388" s="89"/>
      <c r="T3388" s="89"/>
    </row>
    <row r="3389" spans="2:20" s="86" customFormat="1" ht="10.199999999999999">
      <c r="B3389" s="87"/>
      <c r="C3389" s="87"/>
      <c r="D3389" s="89"/>
      <c r="R3389" s="89"/>
      <c r="S3389" s="89"/>
      <c r="T3389" s="89"/>
    </row>
    <row r="3390" spans="2:20" s="86" customFormat="1" ht="10.199999999999999">
      <c r="B3390" s="87"/>
      <c r="C3390" s="87"/>
      <c r="D3390" s="89"/>
      <c r="R3390" s="89"/>
      <c r="S3390" s="89"/>
      <c r="T3390" s="89"/>
    </row>
    <row r="3391" spans="2:20" s="86" customFormat="1" ht="10.199999999999999">
      <c r="B3391" s="87"/>
      <c r="C3391" s="87"/>
      <c r="D3391" s="89"/>
      <c r="R3391" s="89"/>
      <c r="S3391" s="89"/>
      <c r="T3391" s="89"/>
    </row>
    <row r="3392" spans="2:20" s="86" customFormat="1" ht="10.199999999999999">
      <c r="B3392" s="87"/>
      <c r="C3392" s="87"/>
      <c r="D3392" s="89"/>
      <c r="R3392" s="89"/>
      <c r="S3392" s="89"/>
      <c r="T3392" s="89"/>
    </row>
    <row r="3393" spans="2:20" s="86" customFormat="1" ht="10.199999999999999">
      <c r="B3393" s="87"/>
      <c r="C3393" s="87"/>
      <c r="D3393" s="89"/>
      <c r="R3393" s="89"/>
      <c r="S3393" s="89"/>
      <c r="T3393" s="89"/>
    </row>
    <row r="3394" spans="2:20" s="86" customFormat="1" ht="10.199999999999999">
      <c r="B3394" s="87"/>
      <c r="C3394" s="87"/>
      <c r="D3394" s="89"/>
      <c r="R3394" s="89"/>
      <c r="S3394" s="89"/>
      <c r="T3394" s="89"/>
    </row>
    <row r="3395" spans="2:20" s="86" customFormat="1" ht="10.199999999999999">
      <c r="B3395" s="87"/>
      <c r="C3395" s="87"/>
      <c r="D3395" s="89"/>
      <c r="R3395" s="89"/>
      <c r="S3395" s="89"/>
      <c r="T3395" s="89"/>
    </row>
    <row r="3396" spans="2:20" s="86" customFormat="1" ht="10.199999999999999">
      <c r="B3396" s="87"/>
      <c r="C3396" s="87"/>
      <c r="D3396" s="89"/>
      <c r="R3396" s="89"/>
      <c r="S3396" s="89"/>
      <c r="T3396" s="89"/>
    </row>
    <row r="3397" spans="2:20" s="86" customFormat="1" ht="10.199999999999999">
      <c r="B3397" s="87"/>
      <c r="C3397" s="87"/>
      <c r="D3397" s="89"/>
      <c r="R3397" s="89"/>
      <c r="S3397" s="89"/>
      <c r="T3397" s="89"/>
    </row>
    <row r="3398" spans="2:20" s="86" customFormat="1" ht="10.199999999999999">
      <c r="B3398" s="87"/>
      <c r="C3398" s="87"/>
      <c r="D3398" s="89"/>
      <c r="R3398" s="89"/>
      <c r="S3398" s="89"/>
      <c r="T3398" s="89"/>
    </row>
    <row r="3399" spans="2:20" s="86" customFormat="1" ht="10.199999999999999">
      <c r="B3399" s="87"/>
      <c r="C3399" s="87"/>
      <c r="D3399" s="89"/>
      <c r="R3399" s="89"/>
      <c r="S3399" s="89"/>
      <c r="T3399" s="89"/>
    </row>
    <row r="3400" spans="2:20" s="86" customFormat="1" ht="10.199999999999999">
      <c r="B3400" s="87"/>
      <c r="C3400" s="87"/>
      <c r="D3400" s="89"/>
      <c r="R3400" s="89"/>
      <c r="S3400" s="89"/>
      <c r="T3400" s="89"/>
    </row>
    <row r="3401" spans="2:20" s="86" customFormat="1" ht="10.199999999999999">
      <c r="B3401" s="87"/>
      <c r="C3401" s="87"/>
      <c r="D3401" s="89"/>
      <c r="R3401" s="89"/>
      <c r="S3401" s="89"/>
      <c r="T3401" s="89"/>
    </row>
    <row r="3402" spans="2:20" s="86" customFormat="1" ht="10.199999999999999">
      <c r="B3402" s="87"/>
      <c r="C3402" s="87"/>
      <c r="D3402" s="89"/>
      <c r="R3402" s="89"/>
      <c r="S3402" s="89"/>
      <c r="T3402" s="89"/>
    </row>
    <row r="3403" spans="2:20" s="86" customFormat="1" ht="10.199999999999999">
      <c r="B3403" s="87"/>
      <c r="C3403" s="87"/>
      <c r="D3403" s="89"/>
      <c r="R3403" s="89"/>
      <c r="S3403" s="89"/>
      <c r="T3403" s="89"/>
    </row>
    <row r="3404" spans="2:20" s="86" customFormat="1" ht="10.199999999999999">
      <c r="B3404" s="87"/>
      <c r="C3404" s="87"/>
      <c r="D3404" s="89"/>
      <c r="R3404" s="89"/>
      <c r="S3404" s="89"/>
      <c r="T3404" s="89"/>
    </row>
    <row r="3405" spans="2:20" s="86" customFormat="1" ht="10.199999999999999">
      <c r="B3405" s="87"/>
      <c r="C3405" s="87"/>
      <c r="D3405" s="89"/>
      <c r="R3405" s="89"/>
      <c r="S3405" s="89"/>
      <c r="T3405" s="89"/>
    </row>
    <row r="3406" spans="2:20" s="86" customFormat="1" ht="10.199999999999999">
      <c r="B3406" s="87"/>
      <c r="C3406" s="87"/>
      <c r="D3406" s="89"/>
      <c r="R3406" s="89"/>
      <c r="S3406" s="89"/>
      <c r="T3406" s="89"/>
    </row>
    <row r="3407" spans="2:20" s="86" customFormat="1" ht="10.199999999999999">
      <c r="B3407" s="87"/>
      <c r="C3407" s="87"/>
      <c r="D3407" s="89"/>
      <c r="R3407" s="89"/>
      <c r="S3407" s="89"/>
      <c r="T3407" s="89"/>
    </row>
    <row r="3408" spans="2:20" s="86" customFormat="1" ht="10.199999999999999">
      <c r="B3408" s="87"/>
      <c r="C3408" s="87"/>
      <c r="D3408" s="89"/>
      <c r="R3408" s="89"/>
      <c r="S3408" s="89"/>
      <c r="T3408" s="89"/>
    </row>
    <row r="3409" spans="2:20" s="86" customFormat="1" ht="10.199999999999999">
      <c r="B3409" s="87"/>
      <c r="C3409" s="87"/>
      <c r="D3409" s="89"/>
      <c r="R3409" s="89"/>
      <c r="S3409" s="89"/>
      <c r="T3409" s="89"/>
    </row>
    <row r="3410" spans="2:20" s="86" customFormat="1" ht="10.199999999999999">
      <c r="B3410" s="87"/>
      <c r="C3410" s="87"/>
      <c r="D3410" s="89"/>
      <c r="R3410" s="89"/>
      <c r="S3410" s="89"/>
      <c r="T3410" s="89"/>
    </row>
    <row r="3411" spans="2:20" s="86" customFormat="1" ht="10.199999999999999">
      <c r="B3411" s="87"/>
      <c r="C3411" s="87"/>
      <c r="D3411" s="89"/>
      <c r="R3411" s="89"/>
      <c r="S3411" s="89"/>
      <c r="T3411" s="89"/>
    </row>
    <row r="3412" spans="2:20" s="86" customFormat="1" ht="10.199999999999999">
      <c r="B3412" s="87"/>
      <c r="C3412" s="87"/>
      <c r="D3412" s="89"/>
      <c r="R3412" s="89"/>
      <c r="S3412" s="89"/>
      <c r="T3412" s="89"/>
    </row>
    <row r="3413" spans="2:20" s="86" customFormat="1" ht="10.199999999999999">
      <c r="B3413" s="87"/>
      <c r="C3413" s="87"/>
      <c r="D3413" s="89"/>
      <c r="R3413" s="89"/>
      <c r="S3413" s="89"/>
      <c r="T3413" s="89"/>
    </row>
    <row r="3414" spans="2:20" s="86" customFormat="1" ht="10.199999999999999">
      <c r="B3414" s="87"/>
      <c r="C3414" s="87"/>
      <c r="D3414" s="89"/>
      <c r="R3414" s="89"/>
      <c r="S3414" s="89"/>
      <c r="T3414" s="89"/>
    </row>
    <row r="3415" spans="2:20" s="86" customFormat="1" ht="10.199999999999999">
      <c r="B3415" s="87"/>
      <c r="C3415" s="87"/>
      <c r="D3415" s="89"/>
      <c r="R3415" s="89"/>
      <c r="S3415" s="89"/>
      <c r="T3415" s="89"/>
    </row>
    <row r="3416" spans="2:20" s="86" customFormat="1" ht="10.199999999999999">
      <c r="B3416" s="87"/>
      <c r="C3416" s="87"/>
      <c r="D3416" s="89"/>
      <c r="R3416" s="89"/>
      <c r="S3416" s="89"/>
      <c r="T3416" s="89"/>
    </row>
    <row r="3417" spans="2:20" s="86" customFormat="1" ht="10.199999999999999">
      <c r="B3417" s="87"/>
      <c r="C3417" s="87"/>
      <c r="D3417" s="89"/>
      <c r="R3417" s="89"/>
      <c r="S3417" s="89"/>
      <c r="T3417" s="89"/>
    </row>
    <row r="3418" spans="2:20" s="86" customFormat="1" ht="10.199999999999999">
      <c r="B3418" s="87"/>
      <c r="C3418" s="87"/>
      <c r="D3418" s="89"/>
      <c r="R3418" s="89"/>
      <c r="S3418" s="89"/>
      <c r="T3418" s="89"/>
    </row>
    <row r="3419" spans="2:20" s="86" customFormat="1" ht="10.199999999999999">
      <c r="B3419" s="87"/>
      <c r="C3419" s="87"/>
      <c r="D3419" s="89"/>
      <c r="R3419" s="89"/>
      <c r="S3419" s="89"/>
      <c r="T3419" s="89"/>
    </row>
    <row r="3420" spans="2:20" s="86" customFormat="1" ht="10.199999999999999">
      <c r="B3420" s="87"/>
      <c r="C3420" s="87"/>
      <c r="D3420" s="89"/>
      <c r="R3420" s="89"/>
      <c r="S3420" s="89"/>
      <c r="T3420" s="89"/>
    </row>
    <row r="3421" spans="2:20" s="86" customFormat="1" ht="10.199999999999999">
      <c r="B3421" s="87"/>
      <c r="C3421" s="87"/>
      <c r="D3421" s="89"/>
      <c r="R3421" s="89"/>
      <c r="S3421" s="89"/>
      <c r="T3421" s="89"/>
    </row>
    <row r="3422" spans="2:20" s="86" customFormat="1" ht="10.199999999999999">
      <c r="B3422" s="87"/>
      <c r="C3422" s="87"/>
      <c r="D3422" s="89"/>
      <c r="R3422" s="89"/>
      <c r="S3422" s="89"/>
      <c r="T3422" s="89"/>
    </row>
    <row r="3423" spans="2:20" s="86" customFormat="1" ht="10.199999999999999">
      <c r="B3423" s="87"/>
      <c r="C3423" s="87"/>
      <c r="D3423" s="89"/>
      <c r="R3423" s="89"/>
      <c r="S3423" s="89"/>
      <c r="T3423" s="89"/>
    </row>
    <row r="3424" spans="2:20" s="86" customFormat="1" ht="10.199999999999999">
      <c r="B3424" s="87"/>
      <c r="C3424" s="87"/>
      <c r="D3424" s="89"/>
      <c r="R3424" s="89"/>
      <c r="S3424" s="89"/>
      <c r="T3424" s="89"/>
    </row>
    <row r="3425" spans="2:20" s="86" customFormat="1" ht="10.199999999999999">
      <c r="B3425" s="87"/>
      <c r="C3425" s="87"/>
      <c r="D3425" s="89"/>
      <c r="R3425" s="89"/>
      <c r="S3425" s="89"/>
      <c r="T3425" s="89"/>
    </row>
    <row r="3426" spans="2:20" s="86" customFormat="1" ht="10.199999999999999">
      <c r="B3426" s="87"/>
      <c r="C3426" s="87"/>
      <c r="D3426" s="89"/>
      <c r="R3426" s="89"/>
      <c r="S3426" s="89"/>
      <c r="T3426" s="89"/>
    </row>
    <row r="3427" spans="2:20" s="86" customFormat="1" ht="10.199999999999999">
      <c r="B3427" s="87"/>
      <c r="C3427" s="87"/>
      <c r="D3427" s="89"/>
      <c r="R3427" s="89"/>
      <c r="S3427" s="89"/>
      <c r="T3427" s="89"/>
    </row>
    <row r="3428" spans="2:20" s="86" customFormat="1" ht="10.199999999999999">
      <c r="B3428" s="87"/>
      <c r="C3428" s="87"/>
      <c r="D3428" s="89"/>
      <c r="R3428" s="89"/>
      <c r="S3428" s="89"/>
      <c r="T3428" s="89"/>
    </row>
    <row r="3429" spans="2:20" s="86" customFormat="1" ht="10.199999999999999">
      <c r="B3429" s="87"/>
      <c r="C3429" s="87"/>
      <c r="D3429" s="89"/>
      <c r="R3429" s="89"/>
      <c r="S3429" s="89"/>
      <c r="T3429" s="89"/>
    </row>
    <row r="3430" spans="2:20" s="86" customFormat="1" ht="10.199999999999999">
      <c r="B3430" s="87"/>
      <c r="C3430" s="87"/>
      <c r="D3430" s="89"/>
      <c r="R3430" s="89"/>
      <c r="S3430" s="89"/>
      <c r="T3430" s="89"/>
    </row>
    <row r="3431" spans="2:20" s="86" customFormat="1" ht="10.199999999999999">
      <c r="B3431" s="87"/>
      <c r="C3431" s="87"/>
      <c r="D3431" s="89"/>
      <c r="R3431" s="89"/>
      <c r="S3431" s="89"/>
      <c r="T3431" s="89"/>
    </row>
    <row r="3432" spans="2:20" s="86" customFormat="1" ht="10.199999999999999">
      <c r="B3432" s="87"/>
      <c r="C3432" s="87"/>
      <c r="D3432" s="89"/>
      <c r="R3432" s="89"/>
      <c r="S3432" s="89"/>
      <c r="T3432" s="89"/>
    </row>
    <row r="3433" spans="2:20" s="86" customFormat="1" ht="10.199999999999999">
      <c r="B3433" s="87"/>
      <c r="C3433" s="87"/>
      <c r="D3433" s="89"/>
      <c r="R3433" s="89"/>
      <c r="S3433" s="89"/>
      <c r="T3433" s="89"/>
    </row>
    <row r="3434" spans="2:20" s="86" customFormat="1" ht="10.199999999999999">
      <c r="B3434" s="87"/>
      <c r="C3434" s="87"/>
      <c r="D3434" s="89"/>
      <c r="R3434" s="89"/>
      <c r="S3434" s="89"/>
      <c r="T3434" s="89"/>
    </row>
    <row r="3435" spans="2:20" s="86" customFormat="1" ht="10.199999999999999">
      <c r="B3435" s="87"/>
      <c r="C3435" s="87"/>
      <c r="D3435" s="89"/>
      <c r="R3435" s="89"/>
      <c r="S3435" s="89"/>
      <c r="T3435" s="89"/>
    </row>
    <row r="3436" spans="2:20" s="86" customFormat="1" ht="10.199999999999999">
      <c r="B3436" s="87"/>
      <c r="C3436" s="87"/>
      <c r="D3436" s="89"/>
      <c r="R3436" s="89"/>
      <c r="S3436" s="89"/>
      <c r="T3436" s="89"/>
    </row>
    <row r="3437" spans="2:20" s="86" customFormat="1" ht="10.199999999999999">
      <c r="B3437" s="87"/>
      <c r="C3437" s="87"/>
      <c r="D3437" s="89"/>
      <c r="R3437" s="89"/>
      <c r="S3437" s="89"/>
      <c r="T3437" s="89"/>
    </row>
    <row r="3438" spans="2:20" s="86" customFormat="1" ht="10.199999999999999">
      <c r="B3438" s="87"/>
      <c r="C3438" s="87"/>
      <c r="D3438" s="89"/>
      <c r="R3438" s="89"/>
      <c r="S3438" s="89"/>
      <c r="T3438" s="89"/>
    </row>
    <row r="3439" spans="2:20" s="86" customFormat="1" ht="10.199999999999999">
      <c r="B3439" s="87"/>
      <c r="C3439" s="87"/>
      <c r="D3439" s="89"/>
      <c r="R3439" s="89"/>
      <c r="S3439" s="89"/>
      <c r="T3439" s="89"/>
    </row>
    <row r="3440" spans="2:20" s="86" customFormat="1" ht="10.199999999999999">
      <c r="B3440" s="87"/>
      <c r="C3440" s="87"/>
      <c r="D3440" s="89"/>
      <c r="R3440" s="89"/>
      <c r="S3440" s="89"/>
      <c r="T3440" s="89"/>
    </row>
    <row r="3441" spans="2:20" s="86" customFormat="1" ht="10.199999999999999">
      <c r="B3441" s="87"/>
      <c r="C3441" s="87"/>
      <c r="D3441" s="89"/>
      <c r="R3441" s="89"/>
      <c r="S3441" s="89"/>
      <c r="T3441" s="89"/>
    </row>
    <row r="3442" spans="2:20" s="86" customFormat="1" ht="10.199999999999999">
      <c r="B3442" s="87"/>
      <c r="C3442" s="87"/>
      <c r="D3442" s="89"/>
      <c r="R3442" s="89"/>
      <c r="S3442" s="89"/>
      <c r="T3442" s="89"/>
    </row>
    <row r="3443" spans="2:20" s="86" customFormat="1" ht="10.199999999999999">
      <c r="B3443" s="87"/>
      <c r="C3443" s="87"/>
      <c r="D3443" s="89"/>
      <c r="R3443" s="89"/>
      <c r="S3443" s="89"/>
      <c r="T3443" s="89"/>
    </row>
    <row r="3444" spans="2:20" s="86" customFormat="1" ht="10.199999999999999">
      <c r="B3444" s="87"/>
      <c r="C3444" s="87"/>
      <c r="D3444" s="89"/>
      <c r="R3444" s="89"/>
      <c r="S3444" s="89"/>
      <c r="T3444" s="89"/>
    </row>
    <row r="3445" spans="2:20" s="86" customFormat="1" ht="10.199999999999999">
      <c r="B3445" s="87"/>
      <c r="C3445" s="87"/>
      <c r="D3445" s="89"/>
      <c r="R3445" s="89"/>
      <c r="S3445" s="89"/>
      <c r="T3445" s="89"/>
    </row>
    <row r="3446" spans="2:20" s="86" customFormat="1" ht="10.199999999999999">
      <c r="B3446" s="87"/>
      <c r="C3446" s="87"/>
      <c r="D3446" s="89"/>
      <c r="R3446" s="89"/>
      <c r="S3446" s="89"/>
      <c r="T3446" s="89"/>
    </row>
    <row r="3447" spans="2:20" s="86" customFormat="1" ht="10.199999999999999">
      <c r="B3447" s="87"/>
      <c r="C3447" s="87"/>
      <c r="D3447" s="89"/>
      <c r="R3447" s="89"/>
      <c r="S3447" s="89"/>
      <c r="T3447" s="89"/>
    </row>
    <row r="3448" spans="2:20" s="86" customFormat="1" ht="10.199999999999999">
      <c r="B3448" s="87"/>
      <c r="C3448" s="87"/>
      <c r="D3448" s="89"/>
      <c r="R3448" s="89"/>
      <c r="S3448" s="89"/>
      <c r="T3448" s="89"/>
    </row>
    <row r="3449" spans="2:20" s="86" customFormat="1" ht="10.199999999999999">
      <c r="B3449" s="87"/>
      <c r="C3449" s="87"/>
      <c r="D3449" s="89"/>
      <c r="R3449" s="89"/>
      <c r="S3449" s="89"/>
      <c r="T3449" s="89"/>
    </row>
    <row r="3450" spans="2:20" s="86" customFormat="1" ht="10.199999999999999">
      <c r="B3450" s="87"/>
      <c r="C3450" s="87"/>
      <c r="D3450" s="89"/>
      <c r="R3450" s="89"/>
      <c r="S3450" s="89"/>
      <c r="T3450" s="89"/>
    </row>
    <row r="3451" spans="2:20" s="86" customFormat="1" ht="10.199999999999999">
      <c r="B3451" s="87"/>
      <c r="C3451" s="87"/>
      <c r="D3451" s="89"/>
      <c r="R3451" s="89"/>
      <c r="S3451" s="89"/>
      <c r="T3451" s="89"/>
    </row>
    <row r="3452" spans="2:20" s="86" customFormat="1" ht="10.199999999999999">
      <c r="B3452" s="87"/>
      <c r="C3452" s="87"/>
      <c r="D3452" s="89"/>
      <c r="R3452" s="89"/>
      <c r="S3452" s="89"/>
      <c r="T3452" s="89"/>
    </row>
    <row r="3453" spans="2:20" s="86" customFormat="1" ht="10.199999999999999">
      <c r="B3453" s="87"/>
      <c r="C3453" s="87"/>
      <c r="D3453" s="89"/>
      <c r="R3453" s="89"/>
      <c r="S3453" s="89"/>
      <c r="T3453" s="89"/>
    </row>
    <row r="3454" spans="2:20" s="86" customFormat="1" ht="10.199999999999999">
      <c r="B3454" s="87"/>
      <c r="C3454" s="87"/>
      <c r="D3454" s="89"/>
      <c r="R3454" s="89"/>
      <c r="S3454" s="89"/>
      <c r="T3454" s="89"/>
    </row>
    <row r="3455" spans="2:20" s="86" customFormat="1" ht="10.199999999999999">
      <c r="B3455" s="87"/>
      <c r="C3455" s="87"/>
      <c r="D3455" s="89"/>
      <c r="R3455" s="89"/>
      <c r="S3455" s="89"/>
      <c r="T3455" s="89"/>
    </row>
    <row r="3456" spans="2:20" s="86" customFormat="1" ht="10.199999999999999">
      <c r="B3456" s="87"/>
      <c r="C3456" s="87"/>
      <c r="D3456" s="89"/>
      <c r="R3456" s="89"/>
      <c r="S3456" s="89"/>
      <c r="T3456" s="89"/>
    </row>
    <row r="3457" spans="2:20" s="86" customFormat="1" ht="10.199999999999999">
      <c r="B3457" s="87"/>
      <c r="C3457" s="87"/>
      <c r="D3457" s="89"/>
      <c r="R3457" s="89"/>
      <c r="S3457" s="89"/>
      <c r="T3457" s="89"/>
    </row>
    <row r="3458" spans="2:20" s="86" customFormat="1" ht="10.199999999999999">
      <c r="B3458" s="87"/>
      <c r="C3458" s="87"/>
      <c r="D3458" s="89"/>
      <c r="R3458" s="89"/>
      <c r="S3458" s="89"/>
      <c r="T3458" s="89"/>
    </row>
    <row r="3459" spans="2:20" s="86" customFormat="1" ht="10.199999999999999">
      <c r="B3459" s="87"/>
      <c r="C3459" s="87"/>
      <c r="D3459" s="89"/>
      <c r="R3459" s="89"/>
      <c r="S3459" s="89"/>
      <c r="T3459" s="89"/>
    </row>
    <row r="3460" spans="2:20" s="86" customFormat="1" ht="10.199999999999999">
      <c r="B3460" s="87"/>
      <c r="C3460" s="87"/>
      <c r="D3460" s="89"/>
      <c r="R3460" s="89"/>
      <c r="S3460" s="89"/>
      <c r="T3460" s="89"/>
    </row>
    <row r="3461" spans="2:20" s="86" customFormat="1" ht="10.199999999999999">
      <c r="B3461" s="87"/>
      <c r="C3461" s="87"/>
      <c r="D3461" s="89"/>
      <c r="R3461" s="89"/>
      <c r="S3461" s="89"/>
      <c r="T3461" s="89"/>
    </row>
    <row r="3462" spans="2:20" s="86" customFormat="1" ht="10.199999999999999">
      <c r="B3462" s="87"/>
      <c r="C3462" s="87"/>
      <c r="D3462" s="89"/>
      <c r="R3462" s="89"/>
      <c r="S3462" s="89"/>
      <c r="T3462" s="89"/>
    </row>
    <row r="3463" spans="2:20" s="86" customFormat="1" ht="10.199999999999999">
      <c r="B3463" s="87"/>
      <c r="C3463" s="87"/>
      <c r="D3463" s="89"/>
      <c r="R3463" s="89"/>
      <c r="S3463" s="89"/>
      <c r="T3463" s="89"/>
    </row>
    <row r="3464" spans="2:20" s="86" customFormat="1" ht="10.199999999999999">
      <c r="B3464" s="87"/>
      <c r="C3464" s="87"/>
      <c r="D3464" s="89"/>
      <c r="R3464" s="89"/>
      <c r="S3464" s="89"/>
      <c r="T3464" s="89"/>
    </row>
    <row r="3465" spans="2:20" s="86" customFormat="1" ht="10.199999999999999">
      <c r="B3465" s="87"/>
      <c r="C3465" s="87"/>
      <c r="D3465" s="89"/>
      <c r="R3465" s="89"/>
      <c r="S3465" s="89"/>
      <c r="T3465" s="89"/>
    </row>
    <row r="3466" spans="2:20" s="86" customFormat="1" ht="10.199999999999999">
      <c r="B3466" s="87"/>
      <c r="C3466" s="87"/>
      <c r="D3466" s="89"/>
      <c r="R3466" s="89"/>
      <c r="S3466" s="89"/>
      <c r="T3466" s="89"/>
    </row>
    <row r="3467" spans="2:20" s="86" customFormat="1" ht="10.199999999999999">
      <c r="B3467" s="87"/>
      <c r="C3467" s="87"/>
      <c r="D3467" s="89"/>
      <c r="R3467" s="89"/>
      <c r="S3467" s="89"/>
      <c r="T3467" s="89"/>
    </row>
    <row r="3468" spans="2:20" s="86" customFormat="1" ht="10.199999999999999">
      <c r="B3468" s="87"/>
      <c r="C3468" s="87"/>
      <c r="D3468" s="89"/>
      <c r="R3468" s="89"/>
      <c r="S3468" s="89"/>
      <c r="T3468" s="89"/>
    </row>
    <row r="3469" spans="2:20" s="86" customFormat="1" ht="10.199999999999999">
      <c r="B3469" s="87"/>
      <c r="C3469" s="87"/>
      <c r="D3469" s="89"/>
      <c r="R3469" s="89"/>
      <c r="S3469" s="89"/>
      <c r="T3469" s="89"/>
    </row>
    <row r="3470" spans="2:20" s="86" customFormat="1" ht="10.199999999999999">
      <c r="B3470" s="87"/>
      <c r="C3470" s="87"/>
      <c r="D3470" s="89"/>
      <c r="R3470" s="89"/>
      <c r="S3470" s="89"/>
      <c r="T3470" s="89"/>
    </row>
    <row r="3471" spans="2:20" s="86" customFormat="1" ht="10.199999999999999">
      <c r="B3471" s="87"/>
      <c r="C3471" s="87"/>
      <c r="D3471" s="89"/>
      <c r="R3471" s="89"/>
      <c r="S3471" s="89"/>
      <c r="T3471" s="89"/>
    </row>
    <row r="3472" spans="2:20" s="86" customFormat="1" ht="10.199999999999999">
      <c r="B3472" s="87"/>
      <c r="C3472" s="87"/>
      <c r="D3472" s="89"/>
      <c r="R3472" s="89"/>
      <c r="S3472" s="89"/>
      <c r="T3472" s="89"/>
    </row>
    <row r="3473" spans="2:20" s="86" customFormat="1" ht="10.199999999999999">
      <c r="B3473" s="87"/>
      <c r="C3473" s="87"/>
      <c r="D3473" s="89"/>
      <c r="R3473" s="89"/>
      <c r="S3473" s="89"/>
      <c r="T3473" s="89"/>
    </row>
    <row r="3474" spans="2:20" s="86" customFormat="1" ht="10.199999999999999">
      <c r="B3474" s="87"/>
      <c r="C3474" s="87"/>
      <c r="D3474" s="89"/>
      <c r="R3474" s="89"/>
      <c r="S3474" s="89"/>
      <c r="T3474" s="89"/>
    </row>
    <row r="3475" spans="2:20" s="86" customFormat="1" ht="10.199999999999999">
      <c r="B3475" s="87"/>
      <c r="C3475" s="87"/>
      <c r="D3475" s="89"/>
      <c r="R3475" s="89"/>
      <c r="S3475" s="89"/>
      <c r="T3475" s="89"/>
    </row>
    <row r="3476" spans="2:20" s="86" customFormat="1" ht="10.199999999999999">
      <c r="B3476" s="87"/>
      <c r="C3476" s="87"/>
      <c r="D3476" s="89"/>
      <c r="R3476" s="89"/>
      <c r="S3476" s="89"/>
      <c r="T3476" s="89"/>
    </row>
    <row r="3477" spans="2:20" s="86" customFormat="1" ht="10.199999999999999">
      <c r="B3477" s="87"/>
      <c r="C3477" s="87"/>
      <c r="D3477" s="89"/>
      <c r="R3477" s="89"/>
      <c r="S3477" s="89"/>
      <c r="T3477" s="89"/>
    </row>
    <row r="3478" spans="2:20" s="86" customFormat="1" ht="10.199999999999999">
      <c r="B3478" s="87"/>
      <c r="C3478" s="87"/>
      <c r="D3478" s="89"/>
      <c r="R3478" s="89"/>
      <c r="S3478" s="89"/>
      <c r="T3478" s="89"/>
    </row>
    <row r="3479" spans="2:20" s="86" customFormat="1" ht="10.199999999999999">
      <c r="B3479" s="87"/>
      <c r="C3479" s="87"/>
      <c r="D3479" s="89"/>
      <c r="R3479" s="89"/>
      <c r="S3479" s="89"/>
      <c r="T3479" s="89"/>
    </row>
    <row r="3480" spans="2:20" s="86" customFormat="1" ht="10.199999999999999">
      <c r="B3480" s="87"/>
      <c r="C3480" s="87"/>
      <c r="D3480" s="89"/>
      <c r="R3480" s="89"/>
      <c r="S3480" s="89"/>
      <c r="T3480" s="89"/>
    </row>
    <row r="3481" spans="2:20" s="86" customFormat="1" ht="10.199999999999999">
      <c r="B3481" s="87"/>
      <c r="C3481" s="87"/>
      <c r="D3481" s="89"/>
      <c r="R3481" s="89"/>
      <c r="S3481" s="89"/>
      <c r="T3481" s="89"/>
    </row>
    <row r="3482" spans="2:20" s="86" customFormat="1" ht="10.199999999999999">
      <c r="B3482" s="87"/>
      <c r="C3482" s="87"/>
      <c r="D3482" s="89"/>
      <c r="R3482" s="89"/>
      <c r="S3482" s="89"/>
      <c r="T3482" s="89"/>
    </row>
    <row r="3483" spans="2:20" s="86" customFormat="1" ht="10.199999999999999">
      <c r="B3483" s="87"/>
      <c r="C3483" s="87"/>
      <c r="D3483" s="89"/>
      <c r="R3483" s="89"/>
      <c r="S3483" s="89"/>
      <c r="T3483" s="89"/>
    </row>
    <row r="3484" spans="2:20" s="86" customFormat="1" ht="10.199999999999999">
      <c r="B3484" s="87"/>
      <c r="C3484" s="87"/>
      <c r="D3484" s="89"/>
      <c r="R3484" s="89"/>
      <c r="S3484" s="89"/>
      <c r="T3484" s="89"/>
    </row>
    <row r="3485" spans="2:20" s="86" customFormat="1" ht="10.199999999999999">
      <c r="B3485" s="87"/>
      <c r="C3485" s="87"/>
      <c r="D3485" s="89"/>
      <c r="R3485" s="89"/>
      <c r="S3485" s="89"/>
      <c r="T3485" s="89"/>
    </row>
    <row r="3486" spans="2:20" s="86" customFormat="1" ht="10.199999999999999">
      <c r="B3486" s="87"/>
      <c r="C3486" s="87"/>
      <c r="D3486" s="89"/>
      <c r="R3486" s="89"/>
      <c r="S3486" s="89"/>
      <c r="T3486" s="89"/>
    </row>
    <row r="3487" spans="2:20" s="86" customFormat="1" ht="10.199999999999999">
      <c r="B3487" s="87"/>
      <c r="C3487" s="87"/>
      <c r="D3487" s="89"/>
      <c r="R3487" s="89"/>
      <c r="S3487" s="89"/>
      <c r="T3487" s="89"/>
    </row>
    <row r="3488" spans="2:20" s="86" customFormat="1" ht="10.199999999999999">
      <c r="B3488" s="87"/>
      <c r="C3488" s="87"/>
      <c r="D3488" s="89"/>
      <c r="R3488" s="89"/>
      <c r="S3488" s="89"/>
      <c r="T3488" s="89"/>
    </row>
    <row r="3489" spans="2:20" s="86" customFormat="1" ht="10.199999999999999">
      <c r="B3489" s="87"/>
      <c r="C3489" s="87"/>
      <c r="D3489" s="89"/>
      <c r="R3489" s="89"/>
      <c r="S3489" s="89"/>
      <c r="T3489" s="89"/>
    </row>
    <row r="3490" spans="2:20" s="86" customFormat="1" ht="10.199999999999999">
      <c r="B3490" s="87"/>
      <c r="C3490" s="87"/>
      <c r="D3490" s="89"/>
      <c r="R3490" s="89"/>
      <c r="S3490" s="89"/>
      <c r="T3490" s="89"/>
    </row>
    <row r="3491" spans="2:20" s="86" customFormat="1" ht="10.199999999999999">
      <c r="B3491" s="87"/>
      <c r="C3491" s="87"/>
      <c r="D3491" s="89"/>
      <c r="R3491" s="89"/>
      <c r="S3491" s="89"/>
      <c r="T3491" s="89"/>
    </row>
    <row r="3492" spans="2:20" s="86" customFormat="1" ht="10.199999999999999">
      <c r="B3492" s="87"/>
      <c r="C3492" s="87"/>
      <c r="D3492" s="89"/>
      <c r="R3492" s="89"/>
      <c r="S3492" s="89"/>
      <c r="T3492" s="89"/>
    </row>
    <row r="3493" spans="2:20" s="86" customFormat="1" ht="10.199999999999999">
      <c r="B3493" s="87"/>
      <c r="C3493" s="87"/>
      <c r="D3493" s="89"/>
      <c r="R3493" s="89"/>
      <c r="S3493" s="89"/>
      <c r="T3493" s="89"/>
    </row>
    <row r="3494" spans="2:20" s="86" customFormat="1" ht="10.199999999999999">
      <c r="B3494" s="87"/>
      <c r="C3494" s="87"/>
      <c r="D3494" s="89"/>
      <c r="R3494" s="89"/>
      <c r="S3494" s="89"/>
      <c r="T3494" s="89"/>
    </row>
    <row r="3495" spans="2:20" s="86" customFormat="1" ht="10.199999999999999">
      <c r="B3495" s="87"/>
      <c r="C3495" s="87"/>
      <c r="D3495" s="89"/>
      <c r="R3495" s="89"/>
      <c r="S3495" s="89"/>
      <c r="T3495" s="89"/>
    </row>
    <row r="3496" spans="2:20" s="86" customFormat="1" ht="10.199999999999999">
      <c r="B3496" s="87"/>
      <c r="C3496" s="87"/>
      <c r="D3496" s="89"/>
      <c r="R3496" s="89"/>
      <c r="S3496" s="89"/>
      <c r="T3496" s="89"/>
    </row>
    <row r="3497" spans="2:20" s="86" customFormat="1" ht="10.199999999999999">
      <c r="B3497" s="87"/>
      <c r="C3497" s="87"/>
      <c r="D3497" s="89"/>
      <c r="R3497" s="89"/>
      <c r="S3497" s="89"/>
      <c r="T3497" s="89"/>
    </row>
    <row r="3498" spans="2:20" s="86" customFormat="1" ht="10.199999999999999">
      <c r="B3498" s="87"/>
      <c r="C3498" s="87"/>
      <c r="D3498" s="89"/>
      <c r="R3498" s="89"/>
      <c r="S3498" s="89"/>
      <c r="T3498" s="89"/>
    </row>
    <row r="3499" spans="2:20" s="86" customFormat="1" ht="10.199999999999999">
      <c r="B3499" s="87"/>
      <c r="C3499" s="87"/>
      <c r="D3499" s="89"/>
      <c r="R3499" s="89"/>
      <c r="S3499" s="89"/>
      <c r="T3499" s="89"/>
    </row>
    <row r="3500" spans="2:20" s="86" customFormat="1" ht="10.199999999999999">
      <c r="B3500" s="87"/>
      <c r="C3500" s="87"/>
      <c r="D3500" s="89"/>
      <c r="R3500" s="89"/>
      <c r="S3500" s="89"/>
      <c r="T3500" s="89"/>
    </row>
    <row r="3501" spans="2:20" s="86" customFormat="1" ht="10.199999999999999">
      <c r="B3501" s="87"/>
      <c r="C3501" s="87"/>
      <c r="D3501" s="89"/>
      <c r="R3501" s="89"/>
      <c r="S3501" s="89"/>
      <c r="T3501" s="89"/>
    </row>
    <row r="3502" spans="2:20" s="86" customFormat="1" ht="10.199999999999999">
      <c r="B3502" s="87"/>
      <c r="C3502" s="87"/>
      <c r="D3502" s="89"/>
      <c r="R3502" s="89"/>
      <c r="S3502" s="89"/>
      <c r="T3502" s="89"/>
    </row>
    <row r="3503" spans="2:20" s="86" customFormat="1" ht="10.199999999999999">
      <c r="B3503" s="87"/>
      <c r="C3503" s="87"/>
      <c r="D3503" s="89"/>
      <c r="R3503" s="89"/>
      <c r="S3503" s="89"/>
      <c r="T3503" s="89"/>
    </row>
    <row r="3504" spans="2:20" s="86" customFormat="1" ht="10.199999999999999">
      <c r="B3504" s="87"/>
      <c r="C3504" s="87"/>
      <c r="D3504" s="89"/>
      <c r="R3504" s="89"/>
      <c r="S3504" s="89"/>
      <c r="T3504" s="89"/>
    </row>
    <row r="3505" spans="2:20" s="86" customFormat="1" ht="10.199999999999999">
      <c r="B3505" s="87"/>
      <c r="C3505" s="87"/>
      <c r="D3505" s="89"/>
      <c r="R3505" s="89"/>
      <c r="S3505" s="89"/>
      <c r="T3505" s="89"/>
    </row>
    <row r="3506" spans="2:20" s="86" customFormat="1" ht="10.199999999999999">
      <c r="B3506" s="87"/>
      <c r="C3506" s="87"/>
      <c r="D3506" s="89"/>
      <c r="R3506" s="89"/>
      <c r="S3506" s="89"/>
      <c r="T3506" s="89"/>
    </row>
    <row r="3507" spans="2:20" s="86" customFormat="1" ht="10.199999999999999">
      <c r="B3507" s="87"/>
      <c r="C3507" s="87"/>
      <c r="D3507" s="89"/>
      <c r="R3507" s="89"/>
      <c r="S3507" s="89"/>
      <c r="T3507" s="89"/>
    </row>
    <row r="3508" spans="2:20" s="86" customFormat="1" ht="10.199999999999999">
      <c r="B3508" s="87"/>
      <c r="C3508" s="87"/>
      <c r="D3508" s="89"/>
      <c r="R3508" s="89"/>
      <c r="S3508" s="89"/>
      <c r="T3508" s="89"/>
    </row>
    <row r="3509" spans="2:20" s="86" customFormat="1" ht="10.199999999999999">
      <c r="B3509" s="87"/>
      <c r="C3509" s="87"/>
      <c r="D3509" s="89"/>
      <c r="R3509" s="89"/>
      <c r="S3509" s="89"/>
      <c r="T3509" s="89"/>
    </row>
    <row r="3510" spans="2:20" s="86" customFormat="1" ht="10.199999999999999">
      <c r="B3510" s="87"/>
      <c r="C3510" s="87"/>
      <c r="D3510" s="89"/>
      <c r="R3510" s="89"/>
      <c r="S3510" s="89"/>
      <c r="T3510" s="89"/>
    </row>
    <row r="3511" spans="2:20" s="86" customFormat="1" ht="10.199999999999999">
      <c r="B3511" s="87"/>
      <c r="C3511" s="87"/>
      <c r="D3511" s="89"/>
      <c r="R3511" s="89"/>
      <c r="S3511" s="89"/>
      <c r="T3511" s="89"/>
    </row>
    <row r="3512" spans="2:20" s="86" customFormat="1" ht="10.199999999999999">
      <c r="B3512" s="87"/>
      <c r="C3512" s="87"/>
      <c r="D3512" s="89"/>
      <c r="R3512" s="89"/>
      <c r="S3512" s="89"/>
      <c r="T3512" s="89"/>
    </row>
    <row r="3513" spans="2:20" s="86" customFormat="1" ht="10.199999999999999">
      <c r="B3513" s="87"/>
      <c r="C3513" s="87"/>
      <c r="D3513" s="89"/>
      <c r="R3513" s="89"/>
      <c r="S3513" s="89"/>
      <c r="T3513" s="89"/>
    </row>
    <row r="3514" spans="2:20" s="86" customFormat="1" ht="10.199999999999999">
      <c r="B3514" s="87"/>
      <c r="C3514" s="87"/>
      <c r="D3514" s="89"/>
      <c r="R3514" s="89"/>
      <c r="S3514" s="89"/>
      <c r="T3514" s="89"/>
    </row>
    <row r="3515" spans="2:20" s="86" customFormat="1" ht="10.199999999999999">
      <c r="B3515" s="87"/>
      <c r="C3515" s="87"/>
      <c r="D3515" s="89"/>
      <c r="R3515" s="89"/>
      <c r="S3515" s="89"/>
      <c r="T3515" s="89"/>
    </row>
    <row r="3516" spans="2:20" s="86" customFormat="1" ht="10.199999999999999">
      <c r="B3516" s="87"/>
      <c r="C3516" s="87"/>
      <c r="D3516" s="89"/>
      <c r="R3516" s="89"/>
      <c r="S3516" s="89"/>
      <c r="T3516" s="89"/>
    </row>
    <row r="3517" spans="2:20" s="86" customFormat="1" ht="10.199999999999999">
      <c r="B3517" s="87"/>
      <c r="C3517" s="87"/>
      <c r="D3517" s="89"/>
      <c r="R3517" s="89"/>
      <c r="S3517" s="89"/>
      <c r="T3517" s="89"/>
    </row>
    <row r="3518" spans="2:20" s="86" customFormat="1" ht="10.199999999999999">
      <c r="B3518" s="87"/>
      <c r="C3518" s="87"/>
      <c r="D3518" s="89"/>
      <c r="R3518" s="89"/>
      <c r="S3518" s="89"/>
      <c r="T3518" s="89"/>
    </row>
    <row r="3519" spans="2:20" s="86" customFormat="1" ht="10.199999999999999">
      <c r="B3519" s="87"/>
      <c r="C3519" s="87"/>
      <c r="D3519" s="89"/>
      <c r="R3519" s="89"/>
      <c r="S3519" s="89"/>
      <c r="T3519" s="89"/>
    </row>
    <row r="3520" spans="2:20" s="86" customFormat="1" ht="10.199999999999999">
      <c r="B3520" s="87"/>
      <c r="C3520" s="87"/>
      <c r="D3520" s="89"/>
      <c r="R3520" s="89"/>
      <c r="S3520" s="89"/>
      <c r="T3520" s="89"/>
    </row>
    <row r="3521" spans="2:20" s="86" customFormat="1" ht="10.199999999999999">
      <c r="B3521" s="87"/>
      <c r="C3521" s="87"/>
      <c r="D3521" s="89"/>
      <c r="R3521" s="89"/>
      <c r="S3521" s="89"/>
      <c r="T3521" s="89"/>
    </row>
    <row r="3522" spans="2:20" s="86" customFormat="1" ht="10.199999999999999">
      <c r="B3522" s="87"/>
      <c r="C3522" s="87"/>
      <c r="D3522" s="89"/>
      <c r="R3522" s="89"/>
      <c r="S3522" s="89"/>
      <c r="T3522" s="89"/>
    </row>
    <row r="3523" spans="2:20" s="86" customFormat="1" ht="10.199999999999999">
      <c r="B3523" s="87"/>
      <c r="C3523" s="87"/>
      <c r="D3523" s="89"/>
      <c r="R3523" s="89"/>
      <c r="S3523" s="89"/>
      <c r="T3523" s="89"/>
    </row>
    <row r="3524" spans="2:20" s="86" customFormat="1" ht="10.199999999999999">
      <c r="B3524" s="87"/>
      <c r="C3524" s="87"/>
      <c r="D3524" s="89"/>
      <c r="R3524" s="89"/>
      <c r="S3524" s="89"/>
      <c r="T3524" s="89"/>
    </row>
    <row r="3525" spans="2:20" s="86" customFormat="1" ht="10.199999999999999">
      <c r="B3525" s="87"/>
      <c r="C3525" s="87"/>
      <c r="D3525" s="89"/>
      <c r="R3525" s="89"/>
      <c r="S3525" s="89"/>
      <c r="T3525" s="89"/>
    </row>
    <row r="3526" spans="2:20" s="86" customFormat="1" ht="10.199999999999999">
      <c r="B3526" s="87"/>
      <c r="C3526" s="87"/>
      <c r="D3526" s="89"/>
      <c r="R3526" s="89"/>
      <c r="S3526" s="89"/>
      <c r="T3526" s="89"/>
    </row>
    <row r="3527" spans="2:20" s="86" customFormat="1" ht="10.199999999999999">
      <c r="B3527" s="87"/>
      <c r="C3527" s="87"/>
      <c r="D3527" s="89"/>
      <c r="R3527" s="89"/>
      <c r="S3527" s="89"/>
      <c r="T3527" s="89"/>
    </row>
    <row r="3528" spans="2:20" s="86" customFormat="1" ht="10.199999999999999">
      <c r="B3528" s="87"/>
      <c r="C3528" s="87"/>
      <c r="D3528" s="89"/>
      <c r="R3528" s="89"/>
      <c r="S3528" s="89"/>
      <c r="T3528" s="89"/>
    </row>
    <row r="3529" spans="2:20" s="86" customFormat="1" ht="10.199999999999999">
      <c r="B3529" s="87"/>
      <c r="C3529" s="87"/>
      <c r="D3529" s="89"/>
      <c r="R3529" s="89"/>
      <c r="S3529" s="89"/>
      <c r="T3529" s="89"/>
    </row>
    <row r="3530" spans="2:20" s="86" customFormat="1" ht="10.199999999999999">
      <c r="B3530" s="87"/>
      <c r="C3530" s="87"/>
      <c r="D3530" s="89"/>
      <c r="R3530" s="89"/>
      <c r="S3530" s="89"/>
      <c r="T3530" s="89"/>
    </row>
    <row r="3531" spans="2:20" s="86" customFormat="1" ht="10.199999999999999">
      <c r="B3531" s="87"/>
      <c r="C3531" s="87"/>
      <c r="D3531" s="89"/>
      <c r="R3531" s="89"/>
      <c r="S3531" s="89"/>
      <c r="T3531" s="89"/>
    </row>
    <row r="3532" spans="2:20" s="86" customFormat="1" ht="10.199999999999999">
      <c r="B3532" s="87"/>
      <c r="C3532" s="87"/>
      <c r="D3532" s="89"/>
      <c r="R3532" s="89"/>
      <c r="S3532" s="89"/>
      <c r="T3532" s="89"/>
    </row>
    <row r="3533" spans="2:20" s="86" customFormat="1" ht="10.199999999999999">
      <c r="B3533" s="87"/>
      <c r="C3533" s="87"/>
      <c r="D3533" s="89"/>
      <c r="R3533" s="89"/>
      <c r="S3533" s="89"/>
      <c r="T3533" s="89"/>
    </row>
    <row r="3534" spans="2:20" s="86" customFormat="1" ht="10.199999999999999">
      <c r="B3534" s="87"/>
      <c r="C3534" s="87"/>
      <c r="D3534" s="89"/>
      <c r="R3534" s="89"/>
      <c r="S3534" s="89"/>
      <c r="T3534" s="89"/>
    </row>
    <row r="3535" spans="2:20" s="86" customFormat="1" ht="10.199999999999999">
      <c r="B3535" s="87"/>
      <c r="C3535" s="87"/>
      <c r="D3535" s="89"/>
      <c r="R3535" s="89"/>
      <c r="S3535" s="89"/>
      <c r="T3535" s="89"/>
    </row>
    <row r="3536" spans="2:20" s="86" customFormat="1" ht="10.199999999999999">
      <c r="B3536" s="87"/>
      <c r="C3536" s="87"/>
      <c r="D3536" s="89"/>
      <c r="R3536" s="89"/>
      <c r="S3536" s="89"/>
      <c r="T3536" s="89"/>
    </row>
    <row r="3537" spans="2:20" s="86" customFormat="1" ht="10.199999999999999">
      <c r="B3537" s="87"/>
      <c r="C3537" s="87"/>
      <c r="D3537" s="89"/>
      <c r="R3537" s="89"/>
      <c r="S3537" s="89"/>
      <c r="T3537" s="89"/>
    </row>
    <row r="3538" spans="2:20" s="86" customFormat="1" ht="10.199999999999999">
      <c r="B3538" s="87"/>
      <c r="C3538" s="87"/>
      <c r="D3538" s="89"/>
      <c r="R3538" s="89"/>
      <c r="S3538" s="89"/>
      <c r="T3538" s="89"/>
    </row>
    <row r="3539" spans="2:20" s="86" customFormat="1" ht="10.199999999999999">
      <c r="B3539" s="87"/>
      <c r="C3539" s="87"/>
      <c r="D3539" s="89"/>
      <c r="R3539" s="89"/>
      <c r="S3539" s="89"/>
      <c r="T3539" s="89"/>
    </row>
    <row r="3540" spans="2:20" s="86" customFormat="1" ht="10.199999999999999">
      <c r="B3540" s="87"/>
      <c r="C3540" s="87"/>
      <c r="D3540" s="89"/>
      <c r="R3540" s="89"/>
      <c r="S3540" s="89"/>
      <c r="T3540" s="89"/>
    </row>
    <row r="3541" spans="2:20" s="86" customFormat="1" ht="10.199999999999999">
      <c r="B3541" s="87"/>
      <c r="C3541" s="87"/>
      <c r="D3541" s="89"/>
      <c r="R3541" s="89"/>
      <c r="S3541" s="89"/>
      <c r="T3541" s="89"/>
    </row>
    <row r="3542" spans="2:20" s="86" customFormat="1" ht="10.199999999999999">
      <c r="B3542" s="87"/>
      <c r="C3542" s="87"/>
      <c r="D3542" s="89"/>
      <c r="R3542" s="89"/>
      <c r="S3542" s="89"/>
      <c r="T3542" s="89"/>
    </row>
    <row r="3543" spans="2:20" s="86" customFormat="1" ht="10.199999999999999">
      <c r="B3543" s="87"/>
      <c r="C3543" s="87"/>
      <c r="D3543" s="89"/>
      <c r="R3543" s="89"/>
      <c r="S3543" s="89"/>
      <c r="T3543" s="89"/>
    </row>
    <row r="3544" spans="2:20" s="86" customFormat="1" ht="10.199999999999999">
      <c r="B3544" s="87"/>
      <c r="C3544" s="87"/>
      <c r="D3544" s="89"/>
      <c r="R3544" s="89"/>
      <c r="S3544" s="89"/>
      <c r="T3544" s="89"/>
    </row>
    <row r="3545" spans="2:20" s="86" customFormat="1" ht="10.199999999999999">
      <c r="B3545" s="87"/>
      <c r="C3545" s="87"/>
      <c r="D3545" s="89"/>
      <c r="R3545" s="89"/>
      <c r="S3545" s="89"/>
      <c r="T3545" s="89"/>
    </row>
    <row r="3546" spans="2:20" s="86" customFormat="1" ht="10.199999999999999">
      <c r="B3546" s="87"/>
      <c r="C3546" s="87"/>
      <c r="D3546" s="89"/>
      <c r="R3546" s="89"/>
      <c r="S3546" s="89"/>
      <c r="T3546" s="89"/>
    </row>
    <row r="3547" spans="2:20" s="86" customFormat="1" ht="10.199999999999999">
      <c r="B3547" s="87"/>
      <c r="C3547" s="87"/>
      <c r="D3547" s="89"/>
      <c r="R3547" s="89"/>
      <c r="S3547" s="89"/>
      <c r="T3547" s="89"/>
    </row>
    <row r="3548" spans="2:20" s="86" customFormat="1" ht="10.199999999999999">
      <c r="B3548" s="87"/>
      <c r="C3548" s="87"/>
      <c r="D3548" s="89"/>
      <c r="R3548" s="89"/>
      <c r="S3548" s="89"/>
      <c r="T3548" s="89"/>
    </row>
    <row r="3549" spans="2:20" s="86" customFormat="1" ht="10.199999999999999">
      <c r="B3549" s="87"/>
      <c r="C3549" s="87"/>
      <c r="D3549" s="89"/>
      <c r="R3549" s="89"/>
      <c r="S3549" s="89"/>
      <c r="T3549" s="89"/>
    </row>
    <row r="3550" spans="2:20" s="86" customFormat="1" ht="10.199999999999999">
      <c r="B3550" s="87"/>
      <c r="C3550" s="87"/>
      <c r="D3550" s="89"/>
      <c r="R3550" s="89"/>
      <c r="S3550" s="89"/>
      <c r="T3550" s="89"/>
    </row>
    <row r="3551" spans="2:20" s="86" customFormat="1" ht="10.199999999999999">
      <c r="B3551" s="87"/>
      <c r="C3551" s="87"/>
      <c r="D3551" s="89"/>
      <c r="R3551" s="89"/>
      <c r="S3551" s="89"/>
      <c r="T3551" s="89"/>
    </row>
    <row r="3552" spans="2:20" s="86" customFormat="1" ht="10.199999999999999">
      <c r="B3552" s="87"/>
      <c r="C3552" s="87"/>
      <c r="D3552" s="89"/>
      <c r="R3552" s="89"/>
      <c r="S3552" s="89"/>
      <c r="T3552" s="89"/>
    </row>
    <row r="3553" spans="2:20" s="86" customFormat="1" ht="10.199999999999999">
      <c r="B3553" s="87"/>
      <c r="C3553" s="87"/>
      <c r="D3553" s="89"/>
      <c r="R3553" s="89"/>
      <c r="S3553" s="89"/>
      <c r="T3553" s="89"/>
    </row>
    <row r="3554" spans="2:20" s="86" customFormat="1" ht="10.199999999999999">
      <c r="B3554" s="87"/>
      <c r="C3554" s="87"/>
      <c r="D3554" s="89"/>
      <c r="R3554" s="89"/>
      <c r="S3554" s="89"/>
      <c r="T3554" s="89"/>
    </row>
    <row r="3555" spans="2:20" s="86" customFormat="1" ht="10.199999999999999">
      <c r="B3555" s="87"/>
      <c r="C3555" s="87"/>
      <c r="D3555" s="89"/>
      <c r="R3555" s="89"/>
      <c r="S3555" s="89"/>
      <c r="T3555" s="89"/>
    </row>
    <row r="3556" spans="2:20" s="86" customFormat="1" ht="10.199999999999999">
      <c r="B3556" s="87"/>
      <c r="C3556" s="87"/>
      <c r="D3556" s="89"/>
      <c r="R3556" s="89"/>
      <c r="S3556" s="89"/>
      <c r="T3556" s="89"/>
    </row>
    <row r="3557" spans="2:20" s="86" customFormat="1" ht="10.199999999999999">
      <c r="B3557" s="87"/>
      <c r="C3557" s="87"/>
      <c r="D3557" s="89"/>
      <c r="R3557" s="89"/>
      <c r="S3557" s="89"/>
      <c r="T3557" s="89"/>
    </row>
    <row r="3558" spans="2:20" s="86" customFormat="1" ht="10.199999999999999">
      <c r="B3558" s="87"/>
      <c r="C3558" s="87"/>
      <c r="D3558" s="89"/>
      <c r="R3558" s="89"/>
      <c r="S3558" s="89"/>
      <c r="T3558" s="89"/>
    </row>
    <row r="3559" spans="2:20" s="86" customFormat="1" ht="10.199999999999999">
      <c r="B3559" s="87"/>
      <c r="C3559" s="87"/>
      <c r="D3559" s="89"/>
      <c r="R3559" s="89"/>
      <c r="S3559" s="89"/>
      <c r="T3559" s="89"/>
    </row>
    <row r="3560" spans="2:20" s="86" customFormat="1" ht="10.199999999999999">
      <c r="B3560" s="87"/>
      <c r="C3560" s="87"/>
      <c r="D3560" s="89"/>
      <c r="R3560" s="89"/>
      <c r="S3560" s="89"/>
      <c r="T3560" s="89"/>
    </row>
    <row r="3561" spans="2:20" s="86" customFormat="1" ht="10.199999999999999">
      <c r="B3561" s="87"/>
      <c r="C3561" s="87"/>
      <c r="D3561" s="89"/>
      <c r="R3561" s="89"/>
      <c r="S3561" s="89"/>
      <c r="T3561" s="89"/>
    </row>
    <row r="3562" spans="2:20" s="86" customFormat="1" ht="10.199999999999999">
      <c r="B3562" s="87"/>
      <c r="C3562" s="87"/>
      <c r="D3562" s="89"/>
      <c r="R3562" s="89"/>
      <c r="S3562" s="89"/>
      <c r="T3562" s="89"/>
    </row>
    <row r="3563" spans="2:20" s="86" customFormat="1" ht="10.199999999999999">
      <c r="B3563" s="87"/>
      <c r="C3563" s="87"/>
      <c r="D3563" s="89"/>
      <c r="R3563" s="89"/>
      <c r="S3563" s="89"/>
      <c r="T3563" s="89"/>
    </row>
    <row r="3564" spans="2:20" s="86" customFormat="1" ht="10.199999999999999">
      <c r="B3564" s="87"/>
      <c r="C3564" s="87"/>
      <c r="D3564" s="89"/>
      <c r="R3564" s="89"/>
      <c r="S3564" s="89"/>
      <c r="T3564" s="89"/>
    </row>
    <row r="3565" spans="2:20" s="86" customFormat="1" ht="10.199999999999999">
      <c r="B3565" s="87"/>
      <c r="C3565" s="87"/>
      <c r="D3565" s="89"/>
      <c r="R3565" s="89"/>
      <c r="S3565" s="89"/>
      <c r="T3565" s="89"/>
    </row>
    <row r="3566" spans="2:20" s="86" customFormat="1" ht="10.199999999999999">
      <c r="B3566" s="87"/>
      <c r="C3566" s="87"/>
      <c r="D3566" s="89"/>
      <c r="R3566" s="89"/>
      <c r="S3566" s="89"/>
      <c r="T3566" s="89"/>
    </row>
    <row r="3567" spans="2:20" s="86" customFormat="1" ht="10.199999999999999">
      <c r="B3567" s="87"/>
      <c r="C3567" s="87"/>
      <c r="D3567" s="89"/>
      <c r="R3567" s="89"/>
      <c r="S3567" s="89"/>
      <c r="T3567" s="89"/>
    </row>
    <row r="3568" spans="2:20" s="86" customFormat="1" ht="10.199999999999999">
      <c r="B3568" s="87"/>
      <c r="C3568" s="87"/>
      <c r="D3568" s="89"/>
      <c r="R3568" s="89"/>
      <c r="S3568" s="89"/>
      <c r="T3568" s="89"/>
    </row>
    <row r="3569" spans="2:20" s="86" customFormat="1" ht="10.199999999999999">
      <c r="B3569" s="87"/>
      <c r="C3569" s="87"/>
      <c r="D3569" s="89"/>
      <c r="R3569" s="89"/>
      <c r="S3569" s="89"/>
      <c r="T3569" s="89"/>
    </row>
    <row r="3570" spans="2:20" s="86" customFormat="1" ht="10.199999999999999">
      <c r="B3570" s="87"/>
      <c r="C3570" s="87"/>
      <c r="D3570" s="89"/>
      <c r="R3570" s="89"/>
      <c r="S3570" s="89"/>
      <c r="T3570" s="89"/>
    </row>
    <row r="3571" spans="2:20" s="86" customFormat="1" ht="10.199999999999999">
      <c r="B3571" s="87"/>
      <c r="C3571" s="87"/>
      <c r="D3571" s="89"/>
      <c r="R3571" s="89"/>
      <c r="S3571" s="89"/>
      <c r="T3571" s="89"/>
    </row>
    <row r="3572" spans="2:20" s="86" customFormat="1" ht="10.199999999999999">
      <c r="B3572" s="87"/>
      <c r="C3572" s="87"/>
      <c r="D3572" s="89"/>
      <c r="R3572" s="89"/>
      <c r="S3572" s="89"/>
      <c r="T3572" s="89"/>
    </row>
    <row r="3573" spans="2:20" s="86" customFormat="1" ht="10.199999999999999">
      <c r="B3573" s="87"/>
      <c r="C3573" s="87"/>
      <c r="D3573" s="89"/>
      <c r="R3573" s="89"/>
      <c r="S3573" s="89"/>
      <c r="T3573" s="89"/>
    </row>
    <row r="3574" spans="2:20" s="86" customFormat="1" ht="10.199999999999999">
      <c r="B3574" s="87"/>
      <c r="C3574" s="87"/>
      <c r="D3574" s="89"/>
      <c r="R3574" s="89"/>
      <c r="S3574" s="89"/>
      <c r="T3574" s="89"/>
    </row>
    <row r="3575" spans="2:20" s="86" customFormat="1" ht="10.199999999999999">
      <c r="B3575" s="87"/>
      <c r="C3575" s="87"/>
      <c r="D3575" s="89"/>
      <c r="R3575" s="89"/>
      <c r="S3575" s="89"/>
      <c r="T3575" s="89"/>
    </row>
    <row r="3576" spans="2:20" s="86" customFormat="1" ht="10.199999999999999">
      <c r="B3576" s="87"/>
      <c r="C3576" s="87"/>
      <c r="D3576" s="89"/>
      <c r="R3576" s="89"/>
      <c r="S3576" s="89"/>
      <c r="T3576" s="89"/>
    </row>
    <row r="3577" spans="2:20" s="86" customFormat="1" ht="10.199999999999999">
      <c r="B3577" s="87"/>
      <c r="C3577" s="87"/>
      <c r="D3577" s="89"/>
      <c r="R3577" s="89"/>
      <c r="S3577" s="89"/>
      <c r="T3577" s="89"/>
    </row>
    <row r="3578" spans="2:20" s="86" customFormat="1" ht="10.199999999999999">
      <c r="B3578" s="87"/>
      <c r="C3578" s="87"/>
      <c r="D3578" s="89"/>
      <c r="R3578" s="89"/>
      <c r="S3578" s="89"/>
      <c r="T3578" s="89"/>
    </row>
    <row r="3579" spans="2:20" s="86" customFormat="1" ht="10.199999999999999">
      <c r="B3579" s="87"/>
      <c r="C3579" s="87"/>
      <c r="D3579" s="89"/>
      <c r="R3579" s="89"/>
      <c r="S3579" s="89"/>
      <c r="T3579" s="89"/>
    </row>
    <row r="3580" spans="2:20" s="86" customFormat="1" ht="10.199999999999999">
      <c r="B3580" s="87"/>
      <c r="C3580" s="87"/>
      <c r="D3580" s="89"/>
      <c r="R3580" s="89"/>
      <c r="S3580" s="89"/>
      <c r="T3580" s="89"/>
    </row>
    <row r="3581" spans="2:20" s="86" customFormat="1" ht="10.199999999999999">
      <c r="B3581" s="87"/>
      <c r="C3581" s="87"/>
      <c r="D3581" s="89"/>
      <c r="R3581" s="89"/>
      <c r="S3581" s="89"/>
      <c r="T3581" s="89"/>
    </row>
    <row r="3582" spans="2:20" s="86" customFormat="1" ht="10.199999999999999">
      <c r="B3582" s="87"/>
      <c r="C3582" s="87"/>
      <c r="D3582" s="89"/>
      <c r="R3582" s="89"/>
      <c r="S3582" s="89"/>
      <c r="T3582" s="89"/>
    </row>
    <row r="3583" spans="2:20" s="86" customFormat="1" ht="10.199999999999999">
      <c r="B3583" s="87"/>
      <c r="C3583" s="87"/>
      <c r="D3583" s="89"/>
      <c r="R3583" s="89"/>
      <c r="S3583" s="89"/>
      <c r="T3583" s="89"/>
    </row>
    <row r="3584" spans="2:20" s="86" customFormat="1" ht="10.199999999999999">
      <c r="B3584" s="87"/>
      <c r="C3584" s="87"/>
      <c r="D3584" s="89"/>
      <c r="R3584" s="89"/>
      <c r="S3584" s="89"/>
      <c r="T3584" s="89"/>
    </row>
    <row r="3585" spans="2:20" s="86" customFormat="1" ht="10.199999999999999">
      <c r="B3585" s="87"/>
      <c r="C3585" s="87"/>
      <c r="D3585" s="89"/>
      <c r="R3585" s="89"/>
      <c r="S3585" s="89"/>
      <c r="T3585" s="89"/>
    </row>
    <row r="3586" spans="2:20" s="86" customFormat="1" ht="10.199999999999999">
      <c r="B3586" s="87"/>
      <c r="C3586" s="87"/>
      <c r="D3586" s="89"/>
      <c r="R3586" s="89"/>
      <c r="S3586" s="89"/>
      <c r="T3586" s="89"/>
    </row>
    <row r="3587" spans="2:20" s="86" customFormat="1" ht="10.199999999999999">
      <c r="B3587" s="87"/>
      <c r="C3587" s="87"/>
      <c r="D3587" s="89"/>
      <c r="R3587" s="89"/>
      <c r="S3587" s="89"/>
      <c r="T3587" s="89"/>
    </row>
    <row r="3588" spans="2:20" s="86" customFormat="1" ht="10.199999999999999">
      <c r="B3588" s="87"/>
      <c r="C3588" s="87"/>
      <c r="D3588" s="89"/>
      <c r="R3588" s="89"/>
      <c r="S3588" s="89"/>
      <c r="T3588" s="89"/>
    </row>
    <row r="3589" spans="2:20" s="86" customFormat="1" ht="10.199999999999999">
      <c r="B3589" s="87"/>
      <c r="C3589" s="87"/>
      <c r="D3589" s="89"/>
      <c r="R3589" s="89"/>
      <c r="S3589" s="89"/>
      <c r="T3589" s="89"/>
    </row>
    <row r="3590" spans="2:20" s="86" customFormat="1" ht="10.199999999999999">
      <c r="B3590" s="87"/>
      <c r="C3590" s="87"/>
      <c r="D3590" s="89"/>
      <c r="R3590" s="89"/>
      <c r="S3590" s="89"/>
      <c r="T3590" s="89"/>
    </row>
    <row r="3591" spans="2:20" s="86" customFormat="1" ht="10.199999999999999">
      <c r="B3591" s="87"/>
      <c r="C3591" s="87"/>
      <c r="D3591" s="89"/>
      <c r="R3591" s="89"/>
      <c r="S3591" s="89"/>
      <c r="T3591" s="89"/>
    </row>
    <row r="3592" spans="2:20" s="86" customFormat="1" ht="10.199999999999999">
      <c r="B3592" s="87"/>
      <c r="C3592" s="87"/>
      <c r="D3592" s="89"/>
      <c r="R3592" s="89"/>
      <c r="S3592" s="89"/>
      <c r="T3592" s="89"/>
    </row>
    <row r="3593" spans="2:20" s="86" customFormat="1" ht="10.199999999999999">
      <c r="B3593" s="87"/>
      <c r="C3593" s="87"/>
      <c r="D3593" s="89"/>
      <c r="R3593" s="89"/>
      <c r="S3593" s="89"/>
      <c r="T3593" s="89"/>
    </row>
    <row r="3594" spans="2:20" s="86" customFormat="1" ht="10.199999999999999">
      <c r="B3594" s="87"/>
      <c r="C3594" s="87"/>
      <c r="D3594" s="89"/>
      <c r="R3594" s="89"/>
      <c r="S3594" s="89"/>
      <c r="T3594" s="89"/>
    </row>
    <row r="3595" spans="2:20" s="86" customFormat="1" ht="10.199999999999999">
      <c r="B3595" s="87"/>
      <c r="C3595" s="87"/>
      <c r="D3595" s="89"/>
      <c r="R3595" s="89"/>
      <c r="S3595" s="89"/>
      <c r="T3595" s="89"/>
    </row>
    <row r="3596" spans="2:20" s="86" customFormat="1" ht="10.199999999999999">
      <c r="B3596" s="87"/>
      <c r="C3596" s="87"/>
      <c r="D3596" s="89"/>
      <c r="R3596" s="89"/>
      <c r="S3596" s="89"/>
      <c r="T3596" s="89"/>
    </row>
    <row r="3597" spans="2:20" s="86" customFormat="1" ht="10.199999999999999">
      <c r="B3597" s="87"/>
      <c r="C3597" s="87"/>
      <c r="D3597" s="89"/>
      <c r="R3597" s="89"/>
      <c r="S3597" s="89"/>
      <c r="T3597" s="89"/>
    </row>
    <row r="3598" spans="2:20" s="86" customFormat="1" ht="10.199999999999999">
      <c r="B3598" s="87"/>
      <c r="C3598" s="87"/>
      <c r="D3598" s="89"/>
      <c r="R3598" s="89"/>
      <c r="S3598" s="89"/>
      <c r="T3598" s="89"/>
    </row>
    <row r="3599" spans="2:20" s="86" customFormat="1" ht="10.199999999999999">
      <c r="B3599" s="87"/>
      <c r="C3599" s="87"/>
      <c r="D3599" s="89"/>
      <c r="R3599" s="89"/>
      <c r="S3599" s="89"/>
      <c r="T3599" s="89"/>
    </row>
    <row r="3600" spans="2:20" s="86" customFormat="1" ht="10.199999999999999">
      <c r="B3600" s="87"/>
      <c r="C3600" s="87"/>
      <c r="D3600" s="89"/>
      <c r="R3600" s="89"/>
      <c r="S3600" s="89"/>
      <c r="T3600" s="89"/>
    </row>
    <row r="3601" spans="2:20" s="86" customFormat="1" ht="10.199999999999999">
      <c r="B3601" s="87"/>
      <c r="C3601" s="87"/>
      <c r="D3601" s="89"/>
      <c r="R3601" s="89"/>
      <c r="S3601" s="89"/>
      <c r="T3601" s="89"/>
    </row>
    <row r="3602" spans="2:20" s="86" customFormat="1" ht="10.199999999999999">
      <c r="B3602" s="87"/>
      <c r="C3602" s="87"/>
      <c r="D3602" s="89"/>
      <c r="R3602" s="89"/>
      <c r="S3602" s="89"/>
      <c r="T3602" s="89"/>
    </row>
    <row r="3603" spans="2:20" s="86" customFormat="1" ht="10.199999999999999">
      <c r="B3603" s="87"/>
      <c r="C3603" s="87"/>
      <c r="D3603" s="89"/>
      <c r="R3603" s="89"/>
      <c r="S3603" s="89"/>
      <c r="T3603" s="89"/>
    </row>
    <row r="3604" spans="2:20" s="86" customFormat="1" ht="10.199999999999999">
      <c r="B3604" s="87"/>
      <c r="C3604" s="87"/>
      <c r="D3604" s="89"/>
      <c r="R3604" s="89"/>
      <c r="S3604" s="89"/>
      <c r="T3604" s="89"/>
    </row>
    <row r="3605" spans="2:20" s="86" customFormat="1" ht="10.199999999999999">
      <c r="B3605" s="87"/>
      <c r="C3605" s="87"/>
      <c r="D3605" s="89"/>
      <c r="R3605" s="89"/>
      <c r="S3605" s="89"/>
      <c r="T3605" s="89"/>
    </row>
    <row r="3606" spans="2:20" s="86" customFormat="1" ht="10.199999999999999">
      <c r="B3606" s="87"/>
      <c r="C3606" s="87"/>
      <c r="D3606" s="89"/>
      <c r="R3606" s="89"/>
      <c r="S3606" s="89"/>
      <c r="T3606" s="89"/>
    </row>
    <row r="3607" spans="2:20" s="86" customFormat="1" ht="10.199999999999999">
      <c r="B3607" s="87"/>
      <c r="C3607" s="87"/>
      <c r="D3607" s="89"/>
      <c r="R3607" s="89"/>
      <c r="S3607" s="89"/>
      <c r="T3607" s="89"/>
    </row>
    <row r="3608" spans="2:20" s="86" customFormat="1" ht="10.199999999999999">
      <c r="B3608" s="87"/>
      <c r="C3608" s="87"/>
      <c r="D3608" s="89"/>
      <c r="R3608" s="89"/>
      <c r="S3608" s="89"/>
      <c r="T3608" s="89"/>
    </row>
    <row r="3609" spans="2:20" s="86" customFormat="1" ht="10.199999999999999">
      <c r="B3609" s="87"/>
      <c r="C3609" s="87"/>
      <c r="D3609" s="89"/>
      <c r="R3609" s="89"/>
      <c r="S3609" s="89"/>
      <c r="T3609" s="89"/>
    </row>
    <row r="3610" spans="2:20" s="86" customFormat="1" ht="10.199999999999999">
      <c r="B3610" s="87"/>
      <c r="C3610" s="87"/>
      <c r="D3610" s="89"/>
      <c r="R3610" s="89"/>
      <c r="S3610" s="89"/>
      <c r="T3610" s="89"/>
    </row>
    <row r="3611" spans="2:20" s="86" customFormat="1" ht="10.199999999999999">
      <c r="B3611" s="87"/>
      <c r="C3611" s="87"/>
      <c r="D3611" s="89"/>
      <c r="R3611" s="89"/>
      <c r="S3611" s="89"/>
      <c r="T3611" s="89"/>
    </row>
    <row r="3612" spans="2:20" s="86" customFormat="1" ht="10.199999999999999">
      <c r="B3612" s="87"/>
      <c r="C3612" s="87"/>
      <c r="D3612" s="89"/>
      <c r="R3612" s="89"/>
      <c r="S3612" s="89"/>
      <c r="T3612" s="89"/>
    </row>
    <row r="3613" spans="2:20" s="86" customFormat="1" ht="10.199999999999999">
      <c r="B3613" s="87"/>
      <c r="C3613" s="87"/>
      <c r="D3613" s="89"/>
      <c r="R3613" s="89"/>
      <c r="S3613" s="89"/>
      <c r="T3613" s="89"/>
    </row>
    <row r="3614" spans="2:20" s="86" customFormat="1" ht="10.199999999999999">
      <c r="B3614" s="87"/>
      <c r="C3614" s="87"/>
      <c r="D3614" s="89"/>
      <c r="R3614" s="89"/>
      <c r="S3614" s="89"/>
      <c r="T3614" s="89"/>
    </row>
    <row r="3615" spans="2:20" s="86" customFormat="1" ht="10.199999999999999">
      <c r="B3615" s="87"/>
      <c r="C3615" s="87"/>
      <c r="D3615" s="89"/>
      <c r="R3615" s="89"/>
      <c r="S3615" s="89"/>
      <c r="T3615" s="89"/>
    </row>
    <row r="3616" spans="2:20" s="86" customFormat="1" ht="10.199999999999999">
      <c r="B3616" s="87"/>
      <c r="C3616" s="87"/>
      <c r="D3616" s="89"/>
      <c r="R3616" s="89"/>
      <c r="S3616" s="89"/>
      <c r="T3616" s="89"/>
    </row>
    <row r="3617" spans="2:20" s="86" customFormat="1" ht="10.199999999999999">
      <c r="B3617" s="87"/>
      <c r="C3617" s="87"/>
      <c r="D3617" s="89"/>
      <c r="R3617" s="89"/>
      <c r="S3617" s="89"/>
      <c r="T3617" s="89"/>
    </row>
    <row r="3618" spans="2:20" s="86" customFormat="1" ht="10.199999999999999">
      <c r="B3618" s="87"/>
      <c r="C3618" s="87"/>
      <c r="D3618" s="89"/>
      <c r="R3618" s="89"/>
      <c r="S3618" s="89"/>
      <c r="T3618" s="89"/>
    </row>
    <row r="3619" spans="2:20" s="86" customFormat="1" ht="10.199999999999999">
      <c r="B3619" s="87"/>
      <c r="C3619" s="87"/>
      <c r="D3619" s="89"/>
      <c r="R3619" s="89"/>
      <c r="S3619" s="89"/>
      <c r="T3619" s="89"/>
    </row>
    <row r="3620" spans="2:20" s="86" customFormat="1" ht="10.199999999999999">
      <c r="B3620" s="87"/>
      <c r="C3620" s="87"/>
      <c r="D3620" s="89"/>
      <c r="R3620" s="89"/>
      <c r="S3620" s="89"/>
      <c r="T3620" s="89"/>
    </row>
    <row r="3621" spans="2:20" s="86" customFormat="1" ht="10.199999999999999">
      <c r="B3621" s="87"/>
      <c r="C3621" s="87"/>
      <c r="D3621" s="89"/>
      <c r="R3621" s="89"/>
      <c r="S3621" s="89"/>
      <c r="T3621" s="89"/>
    </row>
    <row r="3622" spans="2:20" s="86" customFormat="1" ht="10.199999999999999">
      <c r="B3622" s="87"/>
      <c r="C3622" s="87"/>
      <c r="D3622" s="89"/>
      <c r="R3622" s="89"/>
      <c r="S3622" s="89"/>
      <c r="T3622" s="89"/>
    </row>
    <row r="3623" spans="2:20" s="86" customFormat="1" ht="10.199999999999999">
      <c r="B3623" s="87"/>
      <c r="C3623" s="87"/>
      <c r="D3623" s="89"/>
      <c r="R3623" s="89"/>
      <c r="S3623" s="89"/>
      <c r="T3623" s="89"/>
    </row>
    <row r="3624" spans="2:20" s="86" customFormat="1" ht="10.199999999999999">
      <c r="B3624" s="87"/>
      <c r="C3624" s="87"/>
      <c r="D3624" s="89"/>
      <c r="R3624" s="89"/>
      <c r="S3624" s="89"/>
      <c r="T3624" s="89"/>
    </row>
    <row r="3625" spans="2:20" s="86" customFormat="1" ht="10.199999999999999">
      <c r="B3625" s="87"/>
      <c r="C3625" s="87"/>
      <c r="D3625" s="89"/>
      <c r="R3625" s="89"/>
      <c r="S3625" s="89"/>
      <c r="T3625" s="89"/>
    </row>
    <row r="3626" spans="2:20" s="86" customFormat="1" ht="10.199999999999999">
      <c r="B3626" s="87"/>
      <c r="C3626" s="87"/>
      <c r="D3626" s="89"/>
      <c r="R3626" s="89"/>
      <c r="S3626" s="89"/>
      <c r="T3626" s="89"/>
    </row>
    <row r="3627" spans="2:20" s="86" customFormat="1" ht="10.199999999999999">
      <c r="B3627" s="87"/>
      <c r="C3627" s="87"/>
      <c r="D3627" s="89"/>
      <c r="R3627" s="89"/>
      <c r="S3627" s="89"/>
      <c r="T3627" s="89"/>
    </row>
    <row r="3628" spans="2:20" s="86" customFormat="1" ht="10.199999999999999">
      <c r="B3628" s="87"/>
      <c r="C3628" s="87"/>
      <c r="D3628" s="89"/>
      <c r="R3628" s="89"/>
      <c r="S3628" s="89"/>
      <c r="T3628" s="89"/>
    </row>
    <row r="3629" spans="2:20" s="86" customFormat="1" ht="10.199999999999999">
      <c r="B3629" s="87"/>
      <c r="C3629" s="87"/>
      <c r="D3629" s="89"/>
      <c r="R3629" s="89"/>
      <c r="S3629" s="89"/>
      <c r="T3629" s="89"/>
    </row>
    <row r="3630" spans="2:20" s="86" customFormat="1" ht="10.199999999999999">
      <c r="B3630" s="87"/>
      <c r="C3630" s="87"/>
      <c r="D3630" s="89"/>
      <c r="R3630" s="89"/>
      <c r="S3630" s="89"/>
      <c r="T3630" s="89"/>
    </row>
    <row r="3631" spans="2:20" s="86" customFormat="1" ht="10.199999999999999">
      <c r="B3631" s="87"/>
      <c r="C3631" s="87"/>
      <c r="D3631" s="89"/>
      <c r="R3631" s="89"/>
      <c r="S3631" s="89"/>
      <c r="T3631" s="89"/>
    </row>
    <row r="3632" spans="2:20" s="86" customFormat="1" ht="10.199999999999999">
      <c r="B3632" s="87"/>
      <c r="C3632" s="87"/>
      <c r="D3632" s="89"/>
      <c r="R3632" s="89"/>
      <c r="S3632" s="89"/>
      <c r="T3632" s="89"/>
    </row>
    <row r="3633" spans="2:20" s="86" customFormat="1" ht="10.199999999999999">
      <c r="B3633" s="87"/>
      <c r="C3633" s="87"/>
      <c r="D3633" s="89"/>
      <c r="R3633" s="89"/>
      <c r="S3633" s="89"/>
      <c r="T3633" s="89"/>
    </row>
    <row r="3634" spans="2:20" s="86" customFormat="1" ht="10.199999999999999">
      <c r="B3634" s="87"/>
      <c r="C3634" s="87"/>
      <c r="D3634" s="89"/>
      <c r="R3634" s="89"/>
      <c r="S3634" s="89"/>
      <c r="T3634" s="89"/>
    </row>
    <row r="3635" spans="2:20" s="86" customFormat="1" ht="10.199999999999999">
      <c r="B3635" s="87"/>
      <c r="C3635" s="87"/>
      <c r="D3635" s="89"/>
      <c r="R3635" s="89"/>
      <c r="S3635" s="89"/>
      <c r="T3635" s="89"/>
    </row>
    <row r="3636" spans="2:20" s="86" customFormat="1" ht="10.199999999999999">
      <c r="B3636" s="87"/>
      <c r="C3636" s="87"/>
      <c r="D3636" s="89"/>
      <c r="R3636" s="89"/>
      <c r="S3636" s="89"/>
      <c r="T3636" s="89"/>
    </row>
    <row r="3637" spans="2:20" s="86" customFormat="1" ht="10.199999999999999">
      <c r="B3637" s="87"/>
      <c r="C3637" s="87"/>
      <c r="D3637" s="89"/>
      <c r="R3637" s="89"/>
      <c r="S3637" s="89"/>
      <c r="T3637" s="89"/>
    </row>
    <row r="3638" spans="2:20" s="86" customFormat="1" ht="10.199999999999999">
      <c r="B3638" s="87"/>
      <c r="C3638" s="87"/>
      <c r="D3638" s="89"/>
      <c r="R3638" s="89"/>
      <c r="S3638" s="89"/>
      <c r="T3638" s="89"/>
    </row>
    <row r="3639" spans="2:20" s="86" customFormat="1" ht="10.199999999999999">
      <c r="B3639" s="87"/>
      <c r="C3639" s="87"/>
      <c r="D3639" s="89"/>
      <c r="R3639" s="89"/>
      <c r="S3639" s="89"/>
      <c r="T3639" s="89"/>
    </row>
    <row r="3640" spans="2:20" s="86" customFormat="1" ht="10.199999999999999">
      <c r="B3640" s="87"/>
      <c r="C3640" s="87"/>
      <c r="D3640" s="89"/>
      <c r="R3640" s="89"/>
      <c r="S3640" s="89"/>
      <c r="T3640" s="89"/>
    </row>
    <row r="3641" spans="2:20" s="86" customFormat="1" ht="10.199999999999999">
      <c r="B3641" s="87"/>
      <c r="C3641" s="87"/>
      <c r="D3641" s="89"/>
      <c r="R3641" s="89"/>
      <c r="S3641" s="89"/>
      <c r="T3641" s="89"/>
    </row>
    <row r="3642" spans="2:20" s="86" customFormat="1" ht="10.199999999999999">
      <c r="B3642" s="87"/>
      <c r="C3642" s="87"/>
      <c r="D3642" s="89"/>
      <c r="R3642" s="89"/>
      <c r="S3642" s="89"/>
      <c r="T3642" s="89"/>
    </row>
    <row r="3643" spans="2:20" s="86" customFormat="1" ht="10.199999999999999">
      <c r="B3643" s="87"/>
      <c r="C3643" s="87"/>
      <c r="D3643" s="89"/>
      <c r="R3643" s="89"/>
      <c r="S3643" s="89"/>
      <c r="T3643" s="89"/>
    </row>
    <row r="3644" spans="2:20" s="86" customFormat="1" ht="10.199999999999999">
      <c r="B3644" s="87"/>
      <c r="C3644" s="87"/>
      <c r="D3644" s="89"/>
      <c r="R3644" s="89"/>
      <c r="S3644" s="89"/>
      <c r="T3644" s="89"/>
    </row>
    <row r="3645" spans="2:20" s="86" customFormat="1" ht="10.199999999999999">
      <c r="B3645" s="87"/>
      <c r="C3645" s="87"/>
      <c r="D3645" s="89"/>
      <c r="R3645" s="89"/>
      <c r="S3645" s="89"/>
      <c r="T3645" s="89"/>
    </row>
    <row r="3646" spans="2:20" s="86" customFormat="1" ht="10.199999999999999">
      <c r="B3646" s="87"/>
      <c r="C3646" s="87"/>
      <c r="D3646" s="89"/>
      <c r="R3646" s="89"/>
      <c r="S3646" s="89"/>
      <c r="T3646" s="89"/>
    </row>
    <row r="3647" spans="2:20" s="86" customFormat="1" ht="10.199999999999999">
      <c r="B3647" s="87"/>
      <c r="C3647" s="87"/>
      <c r="D3647" s="89"/>
      <c r="R3647" s="89"/>
      <c r="S3647" s="89"/>
      <c r="T3647" s="89"/>
    </row>
    <row r="3648" spans="2:20" s="86" customFormat="1" ht="10.199999999999999">
      <c r="B3648" s="87"/>
      <c r="C3648" s="87"/>
      <c r="D3648" s="89"/>
      <c r="R3648" s="89"/>
      <c r="S3648" s="89"/>
      <c r="T3648" s="89"/>
    </row>
    <row r="3649" spans="2:20" s="86" customFormat="1" ht="10.199999999999999">
      <c r="B3649" s="87"/>
      <c r="C3649" s="87"/>
      <c r="D3649" s="89"/>
      <c r="R3649" s="89"/>
      <c r="S3649" s="89"/>
      <c r="T3649" s="89"/>
    </row>
    <row r="3650" spans="2:20" s="86" customFormat="1" ht="10.199999999999999">
      <c r="B3650" s="87"/>
      <c r="C3650" s="87"/>
      <c r="D3650" s="89"/>
      <c r="R3650" s="89"/>
      <c r="S3650" s="89"/>
      <c r="T3650" s="89"/>
    </row>
    <row r="3651" spans="2:20" s="86" customFormat="1" ht="10.199999999999999">
      <c r="B3651" s="87"/>
      <c r="C3651" s="87"/>
      <c r="D3651" s="89"/>
      <c r="R3651" s="89"/>
      <c r="S3651" s="89"/>
      <c r="T3651" s="89"/>
    </row>
    <row r="3652" spans="2:20" s="86" customFormat="1" ht="10.199999999999999">
      <c r="B3652" s="87"/>
      <c r="C3652" s="87"/>
      <c r="D3652" s="89"/>
      <c r="R3652" s="89"/>
      <c r="S3652" s="89"/>
      <c r="T3652" s="89"/>
    </row>
    <row r="3653" spans="2:20" s="86" customFormat="1" ht="10.199999999999999">
      <c r="B3653" s="87"/>
      <c r="C3653" s="87"/>
      <c r="D3653" s="89"/>
      <c r="R3653" s="89"/>
      <c r="S3653" s="89"/>
      <c r="T3653" s="89"/>
    </row>
    <row r="3654" spans="2:20" s="86" customFormat="1" ht="10.199999999999999">
      <c r="B3654" s="87"/>
      <c r="C3654" s="87"/>
      <c r="D3654" s="89"/>
      <c r="R3654" s="89"/>
      <c r="S3654" s="89"/>
      <c r="T3654" s="89"/>
    </row>
    <row r="3655" spans="2:20" s="86" customFormat="1" ht="10.199999999999999">
      <c r="B3655" s="87"/>
      <c r="C3655" s="87"/>
      <c r="D3655" s="89"/>
      <c r="R3655" s="89"/>
      <c r="S3655" s="89"/>
      <c r="T3655" s="89"/>
    </row>
    <row r="3656" spans="2:20" s="86" customFormat="1" ht="10.199999999999999">
      <c r="B3656" s="87"/>
      <c r="C3656" s="87"/>
      <c r="D3656" s="89"/>
      <c r="R3656" s="89"/>
      <c r="S3656" s="89"/>
      <c r="T3656" s="89"/>
    </row>
    <row r="3657" spans="2:20" s="86" customFormat="1" ht="10.199999999999999">
      <c r="B3657" s="87"/>
      <c r="C3657" s="87"/>
      <c r="D3657" s="89"/>
      <c r="R3657" s="89"/>
      <c r="S3657" s="89"/>
      <c r="T3657" s="89"/>
    </row>
    <row r="3658" spans="2:20" s="86" customFormat="1" ht="10.199999999999999">
      <c r="B3658" s="87"/>
      <c r="C3658" s="87"/>
      <c r="D3658" s="89"/>
      <c r="R3658" s="89"/>
      <c r="S3658" s="89"/>
      <c r="T3658" s="89"/>
    </row>
    <row r="3659" spans="2:20" s="86" customFormat="1" ht="10.199999999999999">
      <c r="B3659" s="87"/>
      <c r="C3659" s="87"/>
      <c r="D3659" s="89"/>
      <c r="R3659" s="89"/>
      <c r="S3659" s="89"/>
      <c r="T3659" s="89"/>
    </row>
    <row r="3660" spans="2:20" s="86" customFormat="1" ht="10.199999999999999">
      <c r="B3660" s="87"/>
      <c r="C3660" s="87"/>
      <c r="D3660" s="89"/>
      <c r="R3660" s="89"/>
      <c r="S3660" s="89"/>
      <c r="T3660" s="89"/>
    </row>
    <row r="3661" spans="2:20" s="86" customFormat="1" ht="10.199999999999999">
      <c r="B3661" s="87"/>
      <c r="C3661" s="87"/>
      <c r="D3661" s="89"/>
      <c r="R3661" s="89"/>
      <c r="S3661" s="89"/>
      <c r="T3661" s="89"/>
    </row>
    <row r="3662" spans="2:20" s="86" customFormat="1" ht="10.199999999999999">
      <c r="B3662" s="87"/>
      <c r="C3662" s="87"/>
      <c r="D3662" s="89"/>
      <c r="R3662" s="89"/>
      <c r="S3662" s="89"/>
      <c r="T3662" s="89"/>
    </row>
    <row r="3663" spans="2:20" s="86" customFormat="1" ht="10.199999999999999">
      <c r="B3663" s="87"/>
      <c r="C3663" s="87"/>
      <c r="D3663" s="89"/>
      <c r="R3663" s="89"/>
      <c r="S3663" s="89"/>
      <c r="T3663" s="89"/>
    </row>
    <row r="3664" spans="2:20" s="86" customFormat="1" ht="10.199999999999999">
      <c r="B3664" s="87"/>
      <c r="C3664" s="87"/>
      <c r="D3664" s="89"/>
      <c r="R3664" s="89"/>
      <c r="S3664" s="89"/>
      <c r="T3664" s="89"/>
    </row>
    <row r="3665" spans="2:20" s="86" customFormat="1" ht="10.199999999999999">
      <c r="B3665" s="87"/>
      <c r="C3665" s="87"/>
      <c r="D3665" s="89"/>
      <c r="R3665" s="89"/>
      <c r="S3665" s="89"/>
      <c r="T3665" s="89"/>
    </row>
    <row r="3666" spans="2:20" s="86" customFormat="1" ht="10.199999999999999">
      <c r="B3666" s="87"/>
      <c r="C3666" s="87"/>
      <c r="D3666" s="89"/>
      <c r="R3666" s="89"/>
      <c r="S3666" s="89"/>
      <c r="T3666" s="89"/>
    </row>
    <row r="3667" spans="2:20" s="86" customFormat="1" ht="10.199999999999999">
      <c r="B3667" s="87"/>
      <c r="C3667" s="87"/>
      <c r="D3667" s="89"/>
      <c r="R3667" s="89"/>
      <c r="S3667" s="89"/>
      <c r="T3667" s="89"/>
    </row>
    <row r="3668" spans="2:20" s="86" customFormat="1" ht="10.199999999999999">
      <c r="B3668" s="87"/>
      <c r="C3668" s="87"/>
      <c r="D3668" s="89"/>
      <c r="R3668" s="89"/>
      <c r="S3668" s="89"/>
      <c r="T3668" s="89"/>
    </row>
    <row r="3669" spans="2:20" s="86" customFormat="1" ht="10.199999999999999">
      <c r="B3669" s="87"/>
      <c r="C3669" s="87"/>
      <c r="D3669" s="89"/>
      <c r="R3669" s="89"/>
      <c r="S3669" s="89"/>
      <c r="T3669" s="89"/>
    </row>
    <row r="3670" spans="2:20" s="86" customFormat="1" ht="10.199999999999999">
      <c r="B3670" s="87"/>
      <c r="C3670" s="87"/>
      <c r="D3670" s="89"/>
      <c r="R3670" s="89"/>
      <c r="S3670" s="89"/>
      <c r="T3670" s="89"/>
    </row>
    <row r="3671" spans="2:20" s="86" customFormat="1" ht="10.199999999999999">
      <c r="B3671" s="87"/>
      <c r="C3671" s="87"/>
      <c r="D3671" s="89"/>
      <c r="R3671" s="89"/>
      <c r="S3671" s="89"/>
      <c r="T3671" s="89"/>
    </row>
    <row r="3672" spans="2:20" s="86" customFormat="1" ht="10.199999999999999">
      <c r="B3672" s="87"/>
      <c r="C3672" s="87"/>
      <c r="D3672" s="89"/>
      <c r="R3672" s="89"/>
      <c r="S3672" s="89"/>
      <c r="T3672" s="89"/>
    </row>
    <row r="3673" spans="2:20" s="86" customFormat="1" ht="10.199999999999999">
      <c r="B3673" s="87"/>
      <c r="C3673" s="87"/>
      <c r="D3673" s="89"/>
      <c r="R3673" s="89"/>
      <c r="S3673" s="89"/>
      <c r="T3673" s="89"/>
    </row>
    <row r="3674" spans="2:20" s="86" customFormat="1" ht="10.199999999999999">
      <c r="B3674" s="87"/>
      <c r="C3674" s="87"/>
      <c r="D3674" s="89"/>
      <c r="R3674" s="89"/>
      <c r="S3674" s="89"/>
      <c r="T3674" s="89"/>
    </row>
    <row r="3675" spans="2:20" s="86" customFormat="1" ht="10.199999999999999">
      <c r="B3675" s="87"/>
      <c r="C3675" s="87"/>
      <c r="D3675" s="89"/>
      <c r="R3675" s="89"/>
      <c r="S3675" s="89"/>
      <c r="T3675" s="89"/>
    </row>
    <row r="3676" spans="2:20" s="86" customFormat="1" ht="10.199999999999999">
      <c r="B3676" s="87"/>
      <c r="C3676" s="87"/>
      <c r="D3676" s="89"/>
      <c r="R3676" s="89"/>
      <c r="S3676" s="89"/>
      <c r="T3676" s="89"/>
    </row>
    <row r="3677" spans="2:20" s="86" customFormat="1" ht="10.199999999999999">
      <c r="B3677" s="87"/>
      <c r="C3677" s="87"/>
      <c r="D3677" s="89"/>
      <c r="R3677" s="89"/>
      <c r="S3677" s="89"/>
      <c r="T3677" s="89"/>
    </row>
    <row r="3678" spans="2:20" s="86" customFormat="1" ht="10.199999999999999">
      <c r="B3678" s="87"/>
      <c r="C3678" s="87"/>
      <c r="D3678" s="89"/>
      <c r="R3678" s="89"/>
      <c r="S3678" s="89"/>
      <c r="T3678" s="89"/>
    </row>
    <row r="3679" spans="2:20" s="86" customFormat="1" ht="10.199999999999999">
      <c r="B3679" s="87"/>
      <c r="C3679" s="87"/>
      <c r="D3679" s="89"/>
      <c r="R3679" s="89"/>
      <c r="S3679" s="89"/>
      <c r="T3679" s="89"/>
    </row>
    <row r="3680" spans="2:20" s="86" customFormat="1" ht="10.199999999999999">
      <c r="B3680" s="87"/>
      <c r="C3680" s="87"/>
      <c r="D3680" s="89"/>
      <c r="R3680" s="89"/>
      <c r="S3680" s="89"/>
      <c r="T3680" s="89"/>
    </row>
    <row r="3681" spans="2:20" s="86" customFormat="1" ht="10.199999999999999">
      <c r="B3681" s="87"/>
      <c r="C3681" s="87"/>
      <c r="D3681" s="89"/>
      <c r="R3681" s="89"/>
      <c r="S3681" s="89"/>
      <c r="T3681" s="89"/>
    </row>
    <row r="3682" spans="2:20" s="86" customFormat="1" ht="10.199999999999999">
      <c r="B3682" s="87"/>
      <c r="C3682" s="87"/>
      <c r="D3682" s="89"/>
      <c r="R3682" s="89"/>
      <c r="S3682" s="89"/>
      <c r="T3682" s="89"/>
    </row>
    <row r="3683" spans="2:20" s="86" customFormat="1" ht="10.199999999999999">
      <c r="B3683" s="87"/>
      <c r="C3683" s="87"/>
      <c r="D3683" s="89"/>
      <c r="R3683" s="89"/>
      <c r="S3683" s="89"/>
      <c r="T3683" s="89"/>
    </row>
    <row r="3684" spans="2:20" s="86" customFormat="1" ht="10.199999999999999">
      <c r="B3684" s="87"/>
      <c r="C3684" s="87"/>
      <c r="D3684" s="89"/>
      <c r="R3684" s="89"/>
      <c r="S3684" s="89"/>
      <c r="T3684" s="89"/>
    </row>
    <row r="3685" spans="2:20" s="86" customFormat="1" ht="10.199999999999999">
      <c r="B3685" s="87"/>
      <c r="C3685" s="87"/>
      <c r="D3685" s="89"/>
      <c r="R3685" s="89"/>
      <c r="S3685" s="89"/>
      <c r="T3685" s="89"/>
    </row>
    <row r="3686" spans="2:20" s="86" customFormat="1" ht="10.199999999999999">
      <c r="B3686" s="87"/>
      <c r="C3686" s="87"/>
      <c r="D3686" s="89"/>
      <c r="R3686" s="89"/>
      <c r="S3686" s="89"/>
      <c r="T3686" s="89"/>
    </row>
    <row r="3687" spans="2:20" s="86" customFormat="1" ht="10.199999999999999">
      <c r="B3687" s="87"/>
      <c r="C3687" s="87"/>
      <c r="D3687" s="89"/>
      <c r="R3687" s="89"/>
      <c r="S3687" s="89"/>
      <c r="T3687" s="89"/>
    </row>
    <row r="3688" spans="2:20" s="86" customFormat="1" ht="10.199999999999999">
      <c r="B3688" s="87"/>
      <c r="C3688" s="87"/>
      <c r="D3688" s="89"/>
      <c r="R3688" s="89"/>
      <c r="S3688" s="89"/>
      <c r="T3688" s="89"/>
    </row>
    <row r="3689" spans="2:20" s="86" customFormat="1" ht="10.199999999999999">
      <c r="B3689" s="87"/>
      <c r="C3689" s="87"/>
      <c r="D3689" s="89"/>
      <c r="R3689" s="89"/>
      <c r="S3689" s="89"/>
      <c r="T3689" s="89"/>
    </row>
    <row r="3690" spans="2:20" s="86" customFormat="1" ht="10.199999999999999">
      <c r="B3690" s="87"/>
      <c r="C3690" s="87"/>
      <c r="D3690" s="89"/>
      <c r="R3690" s="89"/>
      <c r="S3690" s="89"/>
      <c r="T3690" s="89"/>
    </row>
    <row r="3691" spans="2:20" s="86" customFormat="1" ht="10.199999999999999">
      <c r="B3691" s="87"/>
      <c r="C3691" s="87"/>
      <c r="D3691" s="89"/>
      <c r="R3691" s="89"/>
      <c r="S3691" s="89"/>
      <c r="T3691" s="89"/>
    </row>
    <row r="3692" spans="2:20" s="86" customFormat="1" ht="10.199999999999999">
      <c r="B3692" s="87"/>
      <c r="C3692" s="87"/>
      <c r="D3692" s="89"/>
      <c r="R3692" s="89"/>
      <c r="S3692" s="89"/>
      <c r="T3692" s="89"/>
    </row>
    <row r="3693" spans="2:20" s="86" customFormat="1" ht="10.199999999999999">
      <c r="B3693" s="87"/>
      <c r="C3693" s="87"/>
      <c r="D3693" s="89"/>
      <c r="R3693" s="89"/>
      <c r="S3693" s="89"/>
      <c r="T3693" s="89"/>
    </row>
    <row r="3694" spans="2:20" s="86" customFormat="1" ht="10.199999999999999">
      <c r="B3694" s="87"/>
      <c r="C3694" s="87"/>
      <c r="D3694" s="89"/>
      <c r="R3694" s="89"/>
      <c r="S3694" s="89"/>
      <c r="T3694" s="89"/>
    </row>
    <row r="3695" spans="2:20" s="86" customFormat="1" ht="10.199999999999999">
      <c r="B3695" s="87"/>
      <c r="C3695" s="87"/>
      <c r="D3695" s="89"/>
      <c r="R3695" s="89"/>
      <c r="S3695" s="89"/>
      <c r="T3695" s="89"/>
    </row>
    <row r="3696" spans="2:20" s="86" customFormat="1" ht="10.199999999999999">
      <c r="B3696" s="87"/>
      <c r="C3696" s="87"/>
      <c r="D3696" s="89"/>
      <c r="R3696" s="89"/>
      <c r="S3696" s="89"/>
      <c r="T3696" s="89"/>
    </row>
    <row r="3697" spans="2:20" s="86" customFormat="1" ht="10.199999999999999">
      <c r="B3697" s="87"/>
      <c r="C3697" s="87"/>
      <c r="D3697" s="89"/>
      <c r="R3697" s="89"/>
      <c r="S3697" s="89"/>
      <c r="T3697" s="89"/>
    </row>
    <row r="3698" spans="2:20" s="86" customFormat="1" ht="10.199999999999999">
      <c r="B3698" s="87"/>
      <c r="C3698" s="87"/>
      <c r="D3698" s="89"/>
      <c r="R3698" s="89"/>
      <c r="S3698" s="89"/>
      <c r="T3698" s="89"/>
    </row>
    <row r="3699" spans="2:20" s="86" customFormat="1" ht="10.199999999999999">
      <c r="B3699" s="87"/>
      <c r="C3699" s="87"/>
      <c r="D3699" s="89"/>
      <c r="R3699" s="89"/>
      <c r="S3699" s="89"/>
      <c r="T3699" s="89"/>
    </row>
    <row r="3700" spans="2:20" s="86" customFormat="1" ht="10.199999999999999">
      <c r="B3700" s="87"/>
      <c r="C3700" s="87"/>
      <c r="D3700" s="89"/>
      <c r="R3700" s="89"/>
      <c r="S3700" s="89"/>
      <c r="T3700" s="89"/>
    </row>
    <row r="3701" spans="2:20" s="86" customFormat="1" ht="10.199999999999999">
      <c r="B3701" s="87"/>
      <c r="C3701" s="87"/>
      <c r="D3701" s="89"/>
      <c r="R3701" s="89"/>
      <c r="S3701" s="89"/>
      <c r="T3701" s="89"/>
    </row>
    <row r="3702" spans="2:20" s="86" customFormat="1" ht="10.199999999999999">
      <c r="B3702" s="87"/>
      <c r="C3702" s="87"/>
      <c r="D3702" s="89"/>
      <c r="R3702" s="89"/>
      <c r="S3702" s="89"/>
      <c r="T3702" s="89"/>
    </row>
    <row r="3703" spans="2:20" s="86" customFormat="1" ht="10.199999999999999">
      <c r="B3703" s="87"/>
      <c r="C3703" s="87"/>
      <c r="D3703" s="89"/>
      <c r="R3703" s="89"/>
      <c r="S3703" s="89"/>
      <c r="T3703" s="89"/>
    </row>
    <row r="3704" spans="2:20" s="86" customFormat="1" ht="10.199999999999999">
      <c r="B3704" s="87"/>
      <c r="C3704" s="87"/>
      <c r="D3704" s="89"/>
      <c r="R3704" s="89"/>
      <c r="S3704" s="89"/>
      <c r="T3704" s="89"/>
    </row>
    <row r="3705" spans="2:20" s="86" customFormat="1" ht="10.199999999999999">
      <c r="B3705" s="87"/>
      <c r="C3705" s="87"/>
      <c r="D3705" s="89"/>
      <c r="R3705" s="89"/>
      <c r="S3705" s="89"/>
      <c r="T3705" s="89"/>
    </row>
    <row r="3706" spans="2:20" s="86" customFormat="1" ht="10.199999999999999">
      <c r="B3706" s="87"/>
      <c r="C3706" s="87"/>
      <c r="D3706" s="89"/>
      <c r="R3706" s="89"/>
      <c r="S3706" s="89"/>
      <c r="T3706" s="89"/>
    </row>
    <row r="3707" spans="2:20" s="86" customFormat="1" ht="10.199999999999999">
      <c r="B3707" s="87"/>
      <c r="C3707" s="87"/>
      <c r="D3707" s="89"/>
      <c r="R3707" s="89"/>
      <c r="S3707" s="89"/>
      <c r="T3707" s="89"/>
    </row>
    <row r="3708" spans="2:20" s="86" customFormat="1" ht="10.199999999999999">
      <c r="B3708" s="87"/>
      <c r="C3708" s="87"/>
      <c r="D3708" s="89"/>
      <c r="R3708" s="89"/>
      <c r="S3708" s="89"/>
      <c r="T3708" s="89"/>
    </row>
    <row r="3709" spans="2:20" s="86" customFormat="1" ht="10.199999999999999">
      <c r="B3709" s="87"/>
      <c r="C3709" s="87"/>
      <c r="D3709" s="89"/>
      <c r="R3709" s="89"/>
      <c r="S3709" s="89"/>
      <c r="T3709" s="89"/>
    </row>
    <row r="3710" spans="2:20" s="86" customFormat="1" ht="10.199999999999999">
      <c r="B3710" s="87"/>
      <c r="C3710" s="87"/>
      <c r="D3710" s="89"/>
      <c r="R3710" s="89"/>
      <c r="S3710" s="89"/>
      <c r="T3710" s="89"/>
    </row>
    <row r="3711" spans="2:20" s="86" customFormat="1" ht="10.199999999999999">
      <c r="B3711" s="87"/>
      <c r="C3711" s="87"/>
      <c r="D3711" s="89"/>
      <c r="R3711" s="89"/>
      <c r="S3711" s="89"/>
      <c r="T3711" s="89"/>
    </row>
    <row r="3712" spans="2:20" s="86" customFormat="1" ht="10.199999999999999">
      <c r="B3712" s="87"/>
      <c r="C3712" s="87"/>
      <c r="D3712" s="89"/>
      <c r="R3712" s="89"/>
      <c r="S3712" s="89"/>
      <c r="T3712" s="89"/>
    </row>
    <row r="3713" spans="2:20" s="86" customFormat="1" ht="10.199999999999999">
      <c r="B3713" s="87"/>
      <c r="C3713" s="87"/>
      <c r="D3713" s="89"/>
      <c r="R3713" s="89"/>
      <c r="S3713" s="89"/>
      <c r="T3713" s="89"/>
    </row>
    <row r="3714" spans="2:20" s="86" customFormat="1" ht="10.199999999999999">
      <c r="B3714" s="87"/>
      <c r="C3714" s="87"/>
      <c r="D3714" s="89"/>
      <c r="R3714" s="89"/>
      <c r="S3714" s="89"/>
      <c r="T3714" s="89"/>
    </row>
    <row r="3715" spans="2:20" s="86" customFormat="1" ht="10.199999999999999">
      <c r="B3715" s="87"/>
      <c r="C3715" s="87"/>
      <c r="D3715" s="89"/>
      <c r="R3715" s="89"/>
      <c r="S3715" s="89"/>
      <c r="T3715" s="89"/>
    </row>
    <row r="3716" spans="2:20" s="86" customFormat="1" ht="10.199999999999999">
      <c r="B3716" s="87"/>
      <c r="C3716" s="87"/>
      <c r="D3716" s="89"/>
      <c r="R3716" s="89"/>
      <c r="S3716" s="89"/>
      <c r="T3716" s="89"/>
    </row>
    <row r="3717" spans="2:20" s="86" customFormat="1" ht="10.199999999999999">
      <c r="B3717" s="87"/>
      <c r="C3717" s="87"/>
      <c r="D3717" s="89"/>
      <c r="R3717" s="89"/>
      <c r="S3717" s="89"/>
      <c r="T3717" s="89"/>
    </row>
    <row r="3718" spans="2:20" s="86" customFormat="1" ht="10.199999999999999">
      <c r="B3718" s="87"/>
      <c r="C3718" s="87"/>
      <c r="D3718" s="89"/>
      <c r="R3718" s="89"/>
      <c r="S3718" s="89"/>
      <c r="T3718" s="89"/>
    </row>
    <row r="3719" spans="2:20" s="86" customFormat="1" ht="10.199999999999999">
      <c r="B3719" s="87"/>
      <c r="C3719" s="87"/>
      <c r="D3719" s="89"/>
      <c r="R3719" s="89"/>
      <c r="S3719" s="89"/>
      <c r="T3719" s="89"/>
    </row>
    <row r="3720" spans="2:20" s="86" customFormat="1" ht="10.199999999999999">
      <c r="B3720" s="87"/>
      <c r="C3720" s="87"/>
      <c r="D3720" s="89"/>
      <c r="R3720" s="89"/>
      <c r="S3720" s="89"/>
      <c r="T3720" s="89"/>
    </row>
    <row r="3721" spans="2:20" s="86" customFormat="1" ht="10.199999999999999">
      <c r="B3721" s="87"/>
      <c r="C3721" s="87"/>
      <c r="D3721" s="89"/>
      <c r="R3721" s="89"/>
      <c r="S3721" s="89"/>
      <c r="T3721" s="89"/>
    </row>
    <row r="3722" spans="2:20" s="86" customFormat="1" ht="10.199999999999999">
      <c r="B3722" s="87"/>
      <c r="C3722" s="87"/>
      <c r="D3722" s="89"/>
      <c r="R3722" s="89"/>
      <c r="S3722" s="89"/>
      <c r="T3722" s="89"/>
    </row>
    <row r="3723" spans="2:20" s="86" customFormat="1" ht="10.199999999999999">
      <c r="B3723" s="87"/>
      <c r="C3723" s="87"/>
      <c r="D3723" s="89"/>
      <c r="R3723" s="89"/>
      <c r="S3723" s="89"/>
      <c r="T3723" s="89"/>
    </row>
    <row r="3724" spans="2:20" s="86" customFormat="1" ht="10.199999999999999">
      <c r="B3724" s="87"/>
      <c r="C3724" s="87"/>
      <c r="D3724" s="89"/>
      <c r="R3724" s="89"/>
      <c r="S3724" s="89"/>
      <c r="T3724" s="89"/>
    </row>
    <row r="3725" spans="2:20" s="86" customFormat="1" ht="10.199999999999999">
      <c r="B3725" s="87"/>
      <c r="C3725" s="87"/>
      <c r="D3725" s="89"/>
      <c r="R3725" s="89"/>
      <c r="S3725" s="89"/>
      <c r="T3725" s="89"/>
    </row>
    <row r="3726" spans="2:20" s="86" customFormat="1" ht="10.199999999999999">
      <c r="B3726" s="87"/>
      <c r="C3726" s="87"/>
      <c r="D3726" s="89"/>
      <c r="R3726" s="89"/>
      <c r="S3726" s="89"/>
      <c r="T3726" s="89"/>
    </row>
    <row r="3727" spans="2:20" s="86" customFormat="1" ht="10.199999999999999">
      <c r="B3727" s="87"/>
      <c r="C3727" s="87"/>
      <c r="D3727" s="89"/>
      <c r="R3727" s="89"/>
      <c r="S3727" s="89"/>
      <c r="T3727" s="89"/>
    </row>
    <row r="3728" spans="2:20" s="86" customFormat="1" ht="10.199999999999999">
      <c r="B3728" s="87"/>
      <c r="C3728" s="87"/>
      <c r="D3728" s="89"/>
      <c r="R3728" s="89"/>
      <c r="S3728" s="89"/>
      <c r="T3728" s="89"/>
    </row>
    <row r="3729" spans="2:20" s="86" customFormat="1" ht="10.199999999999999">
      <c r="B3729" s="87"/>
      <c r="C3729" s="87"/>
      <c r="D3729" s="89"/>
      <c r="R3729" s="89"/>
      <c r="S3729" s="89"/>
      <c r="T3729" s="89"/>
    </row>
    <row r="3730" spans="2:20" s="86" customFormat="1" ht="10.199999999999999">
      <c r="B3730" s="87"/>
      <c r="C3730" s="87"/>
      <c r="D3730" s="89"/>
      <c r="R3730" s="89"/>
      <c r="S3730" s="89"/>
      <c r="T3730" s="89"/>
    </row>
    <row r="3731" spans="2:20" s="86" customFormat="1" ht="10.199999999999999">
      <c r="B3731" s="87"/>
      <c r="C3731" s="87"/>
      <c r="D3731" s="89"/>
      <c r="R3731" s="89"/>
      <c r="S3731" s="89"/>
      <c r="T3731" s="89"/>
    </row>
    <row r="3732" spans="2:20" s="86" customFormat="1" ht="10.199999999999999">
      <c r="B3732" s="87"/>
      <c r="C3732" s="87"/>
      <c r="D3732" s="89"/>
      <c r="R3732" s="89"/>
      <c r="S3732" s="89"/>
      <c r="T3732" s="89"/>
    </row>
    <row r="3733" spans="2:20" s="86" customFormat="1" ht="10.199999999999999">
      <c r="B3733" s="87"/>
      <c r="C3733" s="87"/>
      <c r="D3733" s="89"/>
      <c r="R3733" s="89"/>
      <c r="S3733" s="89"/>
      <c r="T3733" s="89"/>
    </row>
    <row r="3734" spans="2:20" s="86" customFormat="1" ht="10.199999999999999">
      <c r="B3734" s="87"/>
      <c r="C3734" s="87"/>
      <c r="D3734" s="89"/>
      <c r="R3734" s="89"/>
      <c r="S3734" s="89"/>
      <c r="T3734" s="89"/>
    </row>
    <row r="3735" spans="2:20" s="86" customFormat="1" ht="10.199999999999999">
      <c r="B3735" s="87"/>
      <c r="C3735" s="87"/>
      <c r="D3735" s="89"/>
      <c r="R3735" s="89"/>
      <c r="S3735" s="89"/>
      <c r="T3735" s="89"/>
    </row>
    <row r="3736" spans="2:20" s="86" customFormat="1" ht="10.199999999999999">
      <c r="B3736" s="87"/>
      <c r="C3736" s="87"/>
      <c r="D3736" s="89"/>
      <c r="R3736" s="89"/>
      <c r="S3736" s="89"/>
      <c r="T3736" s="89"/>
    </row>
    <row r="3737" spans="2:20" s="86" customFormat="1" ht="10.199999999999999">
      <c r="B3737" s="87"/>
      <c r="C3737" s="87"/>
      <c r="D3737" s="89"/>
      <c r="R3737" s="89"/>
      <c r="S3737" s="89"/>
      <c r="T3737" s="89"/>
    </row>
    <row r="3738" spans="2:20" s="86" customFormat="1" ht="10.199999999999999">
      <c r="B3738" s="87"/>
      <c r="C3738" s="87"/>
      <c r="D3738" s="89"/>
      <c r="R3738" s="89"/>
      <c r="S3738" s="89"/>
      <c r="T3738" s="89"/>
    </row>
    <row r="3739" spans="2:20" s="86" customFormat="1" ht="10.199999999999999">
      <c r="B3739" s="87"/>
      <c r="C3739" s="87"/>
      <c r="D3739" s="89"/>
      <c r="R3739" s="89"/>
      <c r="S3739" s="89"/>
      <c r="T3739" s="89"/>
    </row>
    <row r="3740" spans="2:20" s="86" customFormat="1" ht="10.199999999999999">
      <c r="B3740" s="87"/>
      <c r="C3740" s="87"/>
      <c r="D3740" s="89"/>
      <c r="R3740" s="89"/>
      <c r="S3740" s="89"/>
      <c r="T3740" s="89"/>
    </row>
    <row r="3741" spans="2:20" s="86" customFormat="1" ht="10.199999999999999">
      <c r="B3741" s="87"/>
      <c r="C3741" s="87"/>
      <c r="D3741" s="89"/>
      <c r="R3741" s="89"/>
      <c r="S3741" s="89"/>
      <c r="T3741" s="89"/>
    </row>
    <row r="3742" spans="2:20" s="86" customFormat="1" ht="10.199999999999999">
      <c r="B3742" s="87"/>
      <c r="C3742" s="87"/>
      <c r="D3742" s="89"/>
      <c r="R3742" s="89"/>
      <c r="S3742" s="89"/>
      <c r="T3742" s="89"/>
    </row>
    <row r="3743" spans="2:20" s="86" customFormat="1" ht="10.199999999999999">
      <c r="B3743" s="87"/>
      <c r="C3743" s="87"/>
      <c r="D3743" s="89"/>
      <c r="R3743" s="89"/>
      <c r="S3743" s="89"/>
      <c r="T3743" s="89"/>
    </row>
    <row r="3744" spans="2:20" s="86" customFormat="1" ht="10.199999999999999">
      <c r="B3744" s="87"/>
      <c r="C3744" s="87"/>
      <c r="D3744" s="89"/>
      <c r="R3744" s="89"/>
      <c r="S3744" s="89"/>
      <c r="T3744" s="89"/>
    </row>
    <row r="3745" spans="2:20" s="86" customFormat="1" ht="10.199999999999999">
      <c r="B3745" s="87"/>
      <c r="C3745" s="87"/>
      <c r="D3745" s="89"/>
      <c r="R3745" s="89"/>
      <c r="S3745" s="89"/>
      <c r="T3745" s="89"/>
    </row>
    <row r="3746" spans="2:20" s="86" customFormat="1" ht="10.199999999999999">
      <c r="B3746" s="87"/>
      <c r="C3746" s="87"/>
      <c r="D3746" s="89"/>
      <c r="R3746" s="89"/>
      <c r="S3746" s="89"/>
      <c r="T3746" s="89"/>
    </row>
    <row r="3747" spans="2:20" s="86" customFormat="1" ht="10.199999999999999">
      <c r="B3747" s="87"/>
      <c r="C3747" s="87"/>
      <c r="D3747" s="89"/>
      <c r="R3747" s="89"/>
      <c r="S3747" s="89"/>
      <c r="T3747" s="89"/>
    </row>
    <row r="3748" spans="2:20" s="86" customFormat="1" ht="10.199999999999999">
      <c r="B3748" s="87"/>
      <c r="C3748" s="87"/>
      <c r="D3748" s="89"/>
      <c r="R3748" s="89"/>
      <c r="S3748" s="89"/>
      <c r="T3748" s="89"/>
    </row>
    <row r="3749" spans="2:20" s="86" customFormat="1" ht="10.199999999999999">
      <c r="B3749" s="87"/>
      <c r="C3749" s="87"/>
      <c r="D3749" s="89"/>
      <c r="R3749" s="89"/>
      <c r="S3749" s="89"/>
      <c r="T3749" s="89"/>
    </row>
    <row r="3750" spans="2:20" s="86" customFormat="1" ht="10.199999999999999">
      <c r="B3750" s="87"/>
      <c r="C3750" s="87"/>
      <c r="D3750" s="89"/>
      <c r="R3750" s="89"/>
      <c r="S3750" s="89"/>
      <c r="T3750" s="89"/>
    </row>
    <row r="3751" spans="2:20" s="86" customFormat="1" ht="10.199999999999999">
      <c r="B3751" s="87"/>
      <c r="C3751" s="87"/>
      <c r="D3751" s="89"/>
      <c r="R3751" s="89"/>
      <c r="S3751" s="89"/>
      <c r="T3751" s="89"/>
    </row>
    <row r="3752" spans="2:20" s="86" customFormat="1" ht="10.199999999999999">
      <c r="B3752" s="87"/>
      <c r="C3752" s="87"/>
      <c r="D3752" s="89"/>
      <c r="R3752" s="89"/>
      <c r="S3752" s="89"/>
      <c r="T3752" s="89"/>
    </row>
    <row r="3753" spans="2:20" s="86" customFormat="1" ht="10.199999999999999">
      <c r="B3753" s="87"/>
      <c r="C3753" s="87"/>
      <c r="D3753" s="89"/>
      <c r="R3753" s="89"/>
      <c r="S3753" s="89"/>
      <c r="T3753" s="89"/>
    </row>
    <row r="3754" spans="2:20" s="86" customFormat="1" ht="10.199999999999999">
      <c r="B3754" s="87"/>
      <c r="C3754" s="87"/>
      <c r="D3754" s="89"/>
      <c r="R3754" s="89"/>
      <c r="S3754" s="89"/>
      <c r="T3754" s="89"/>
    </row>
    <row r="3755" spans="2:20" s="86" customFormat="1" ht="10.199999999999999">
      <c r="B3755" s="87"/>
      <c r="C3755" s="87"/>
      <c r="D3755" s="89"/>
      <c r="R3755" s="89"/>
      <c r="S3755" s="89"/>
      <c r="T3755" s="89"/>
    </row>
    <row r="3756" spans="2:20" s="86" customFormat="1" ht="10.199999999999999">
      <c r="B3756" s="87"/>
      <c r="C3756" s="87"/>
      <c r="D3756" s="89"/>
      <c r="R3756" s="89"/>
      <c r="S3756" s="89"/>
      <c r="T3756" s="89"/>
    </row>
    <row r="3757" spans="2:20" s="86" customFormat="1" ht="10.199999999999999">
      <c r="B3757" s="87"/>
      <c r="C3757" s="87"/>
      <c r="D3757" s="89"/>
      <c r="R3757" s="89"/>
      <c r="S3757" s="89"/>
      <c r="T3757" s="89"/>
    </row>
    <row r="3758" spans="2:20" s="86" customFormat="1" ht="10.199999999999999">
      <c r="B3758" s="87"/>
      <c r="C3758" s="87"/>
      <c r="D3758" s="89"/>
      <c r="R3758" s="89"/>
      <c r="S3758" s="89"/>
      <c r="T3758" s="89"/>
    </row>
    <row r="3759" spans="2:20" s="86" customFormat="1" ht="10.199999999999999">
      <c r="B3759" s="87"/>
      <c r="C3759" s="87"/>
      <c r="D3759" s="89"/>
      <c r="R3759" s="89"/>
      <c r="S3759" s="89"/>
      <c r="T3759" s="89"/>
    </row>
    <row r="3760" spans="2:20" s="86" customFormat="1" ht="10.199999999999999">
      <c r="B3760" s="87"/>
      <c r="C3760" s="87"/>
      <c r="D3760" s="89"/>
      <c r="R3760" s="89"/>
      <c r="S3760" s="89"/>
      <c r="T3760" s="89"/>
    </row>
    <row r="3761" spans="2:20" s="86" customFormat="1" ht="10.199999999999999">
      <c r="B3761" s="87"/>
      <c r="C3761" s="87"/>
      <c r="D3761" s="89"/>
      <c r="R3761" s="89"/>
      <c r="S3761" s="89"/>
      <c r="T3761" s="89"/>
    </row>
    <row r="3762" spans="2:20" s="86" customFormat="1" ht="10.199999999999999">
      <c r="B3762" s="87"/>
      <c r="C3762" s="87"/>
      <c r="D3762" s="89"/>
      <c r="R3762" s="89"/>
      <c r="S3762" s="89"/>
      <c r="T3762" s="89"/>
    </row>
    <row r="3763" spans="2:20" s="86" customFormat="1" ht="10.199999999999999">
      <c r="B3763" s="87"/>
      <c r="C3763" s="87"/>
      <c r="D3763" s="89"/>
      <c r="R3763" s="89"/>
      <c r="S3763" s="89"/>
      <c r="T3763" s="89"/>
    </row>
    <row r="3764" spans="2:20" s="86" customFormat="1" ht="10.199999999999999">
      <c r="B3764" s="87"/>
      <c r="C3764" s="87"/>
      <c r="D3764" s="89"/>
      <c r="R3764" s="89"/>
      <c r="S3764" s="89"/>
      <c r="T3764" s="89"/>
    </row>
    <row r="3765" spans="2:20" s="86" customFormat="1" ht="10.199999999999999">
      <c r="B3765" s="87"/>
      <c r="C3765" s="87"/>
      <c r="D3765" s="89"/>
      <c r="R3765" s="89"/>
      <c r="S3765" s="89"/>
      <c r="T3765" s="89"/>
    </row>
    <row r="3766" spans="2:20" s="86" customFormat="1" ht="10.199999999999999">
      <c r="B3766" s="87"/>
      <c r="C3766" s="87"/>
      <c r="D3766" s="89"/>
      <c r="R3766" s="89"/>
      <c r="S3766" s="89"/>
      <c r="T3766" s="89"/>
    </row>
    <row r="3767" spans="2:20" s="86" customFormat="1" ht="10.199999999999999">
      <c r="B3767" s="87"/>
      <c r="C3767" s="87"/>
      <c r="D3767" s="89"/>
      <c r="R3767" s="89"/>
      <c r="S3767" s="89"/>
      <c r="T3767" s="89"/>
    </row>
    <row r="3768" spans="2:20" s="86" customFormat="1" ht="10.199999999999999">
      <c r="B3768" s="87"/>
      <c r="C3768" s="87"/>
      <c r="D3768" s="89"/>
      <c r="R3768" s="89"/>
      <c r="S3768" s="89"/>
      <c r="T3768" s="89"/>
    </row>
    <row r="3769" spans="2:20" s="86" customFormat="1" ht="10.199999999999999">
      <c r="B3769" s="87"/>
      <c r="C3769" s="87"/>
      <c r="D3769" s="89"/>
      <c r="R3769" s="89"/>
      <c r="S3769" s="89"/>
      <c r="T3769" s="89"/>
    </row>
    <row r="3770" spans="2:20" s="86" customFormat="1" ht="10.199999999999999">
      <c r="B3770" s="87"/>
      <c r="C3770" s="87"/>
      <c r="D3770" s="89"/>
      <c r="R3770" s="89"/>
      <c r="S3770" s="89"/>
      <c r="T3770" s="89"/>
    </row>
    <row r="3771" spans="2:20" s="86" customFormat="1" ht="10.199999999999999">
      <c r="B3771" s="87"/>
      <c r="C3771" s="87"/>
      <c r="D3771" s="89"/>
      <c r="R3771" s="89"/>
      <c r="S3771" s="89"/>
      <c r="T3771" s="89"/>
    </row>
    <row r="3772" spans="2:20" s="86" customFormat="1" ht="10.199999999999999">
      <c r="B3772" s="87"/>
      <c r="C3772" s="87"/>
      <c r="D3772" s="89"/>
      <c r="R3772" s="89"/>
      <c r="S3772" s="89"/>
      <c r="T3772" s="89"/>
    </row>
    <row r="3773" spans="2:20" s="86" customFormat="1" ht="10.199999999999999">
      <c r="B3773" s="87"/>
      <c r="C3773" s="87"/>
      <c r="D3773" s="89"/>
      <c r="R3773" s="89"/>
      <c r="S3773" s="89"/>
      <c r="T3773" s="89"/>
    </row>
    <row r="3774" spans="2:20" s="86" customFormat="1" ht="10.199999999999999">
      <c r="B3774" s="87"/>
      <c r="C3774" s="87"/>
      <c r="D3774" s="89"/>
      <c r="R3774" s="89"/>
      <c r="S3774" s="89"/>
      <c r="T3774" s="89"/>
    </row>
    <row r="3775" spans="2:20" s="86" customFormat="1" ht="10.199999999999999">
      <c r="B3775" s="87"/>
      <c r="C3775" s="87"/>
      <c r="D3775" s="89"/>
      <c r="R3775" s="89"/>
      <c r="S3775" s="89"/>
      <c r="T3775" s="89"/>
    </row>
    <row r="3776" spans="2:20" s="86" customFormat="1" ht="10.199999999999999">
      <c r="B3776" s="87"/>
      <c r="C3776" s="87"/>
      <c r="D3776" s="89"/>
      <c r="R3776" s="89"/>
      <c r="S3776" s="89"/>
      <c r="T3776" s="89"/>
    </row>
    <row r="3777" spans="2:20" s="86" customFormat="1" ht="10.199999999999999">
      <c r="B3777" s="87"/>
      <c r="C3777" s="87"/>
      <c r="D3777" s="89"/>
      <c r="R3777" s="89"/>
      <c r="S3777" s="89"/>
      <c r="T3777" s="89"/>
    </row>
    <row r="3778" spans="2:20" s="86" customFormat="1" ht="10.199999999999999">
      <c r="B3778" s="87"/>
      <c r="C3778" s="87"/>
      <c r="D3778" s="89"/>
      <c r="R3778" s="89"/>
      <c r="S3778" s="89"/>
      <c r="T3778" s="89"/>
    </row>
    <row r="3779" spans="2:20" s="86" customFormat="1" ht="10.199999999999999">
      <c r="B3779" s="87"/>
      <c r="C3779" s="87"/>
      <c r="D3779" s="89"/>
      <c r="R3779" s="89"/>
      <c r="S3779" s="89"/>
      <c r="T3779" s="89"/>
    </row>
    <row r="3780" spans="2:20" s="86" customFormat="1" ht="10.199999999999999">
      <c r="B3780" s="87"/>
      <c r="C3780" s="87"/>
      <c r="D3780" s="89"/>
      <c r="R3780" s="89"/>
      <c r="S3780" s="89"/>
      <c r="T3780" s="89"/>
    </row>
    <row r="3781" spans="2:20" s="86" customFormat="1" ht="10.199999999999999">
      <c r="B3781" s="87"/>
      <c r="C3781" s="87"/>
      <c r="D3781" s="89"/>
      <c r="R3781" s="89"/>
      <c r="S3781" s="89"/>
      <c r="T3781" s="89"/>
    </row>
    <row r="3782" spans="2:20" s="86" customFormat="1" ht="10.199999999999999">
      <c r="B3782" s="87"/>
      <c r="C3782" s="87"/>
      <c r="D3782" s="89"/>
      <c r="R3782" s="89"/>
      <c r="S3782" s="89"/>
      <c r="T3782" s="89"/>
    </row>
    <row r="3783" spans="2:20" s="86" customFormat="1" ht="10.199999999999999">
      <c r="B3783" s="87"/>
      <c r="C3783" s="87"/>
      <c r="D3783" s="89"/>
      <c r="R3783" s="89"/>
      <c r="S3783" s="89"/>
      <c r="T3783" s="89"/>
    </row>
    <row r="3784" spans="2:20" s="86" customFormat="1" ht="10.199999999999999">
      <c r="B3784" s="87"/>
      <c r="C3784" s="87"/>
      <c r="D3784" s="89"/>
      <c r="R3784" s="89"/>
      <c r="S3784" s="89"/>
      <c r="T3784" s="89"/>
    </row>
    <row r="3785" spans="2:20" s="86" customFormat="1" ht="10.199999999999999">
      <c r="B3785" s="87"/>
      <c r="C3785" s="87"/>
      <c r="D3785" s="89"/>
      <c r="R3785" s="89"/>
      <c r="S3785" s="89"/>
      <c r="T3785" s="89"/>
    </row>
    <row r="3786" spans="2:20" s="86" customFormat="1" ht="10.199999999999999">
      <c r="B3786" s="87"/>
      <c r="C3786" s="87"/>
      <c r="D3786" s="89"/>
      <c r="R3786" s="89"/>
      <c r="S3786" s="89"/>
      <c r="T3786" s="89"/>
    </row>
    <row r="3787" spans="2:20" s="86" customFormat="1" ht="10.199999999999999">
      <c r="B3787" s="87"/>
      <c r="C3787" s="87"/>
      <c r="D3787" s="89"/>
      <c r="R3787" s="89"/>
      <c r="S3787" s="89"/>
      <c r="T3787" s="89"/>
    </row>
    <row r="3788" spans="2:20" s="86" customFormat="1" ht="10.199999999999999">
      <c r="B3788" s="87"/>
      <c r="C3788" s="87"/>
      <c r="D3788" s="89"/>
      <c r="R3788" s="89"/>
      <c r="S3788" s="89"/>
      <c r="T3788" s="89"/>
    </row>
    <row r="3789" spans="2:20" s="86" customFormat="1" ht="10.199999999999999">
      <c r="B3789" s="87"/>
      <c r="C3789" s="87"/>
      <c r="D3789" s="89"/>
      <c r="R3789" s="89"/>
      <c r="S3789" s="89"/>
      <c r="T3789" s="89"/>
    </row>
    <row r="3790" spans="2:20" s="86" customFormat="1" ht="10.199999999999999">
      <c r="B3790" s="87"/>
      <c r="C3790" s="87"/>
      <c r="D3790" s="89"/>
      <c r="R3790" s="89"/>
      <c r="S3790" s="89"/>
      <c r="T3790" s="89"/>
    </row>
    <row r="3791" spans="2:20" s="86" customFormat="1" ht="10.199999999999999">
      <c r="B3791" s="87"/>
      <c r="C3791" s="87"/>
      <c r="D3791" s="89"/>
      <c r="R3791" s="89"/>
      <c r="S3791" s="89"/>
      <c r="T3791" s="89"/>
    </row>
    <row r="3792" spans="2:20" s="86" customFormat="1" ht="10.199999999999999">
      <c r="B3792" s="87"/>
      <c r="C3792" s="87"/>
      <c r="D3792" s="89"/>
      <c r="R3792" s="89"/>
      <c r="S3792" s="89"/>
      <c r="T3792" s="89"/>
    </row>
    <row r="3793" spans="2:20" s="86" customFormat="1" ht="10.199999999999999">
      <c r="B3793" s="87"/>
      <c r="C3793" s="87"/>
      <c r="D3793" s="89"/>
      <c r="R3793" s="89"/>
      <c r="S3793" s="89"/>
      <c r="T3793" s="89"/>
    </row>
    <row r="3794" spans="2:20" s="86" customFormat="1" ht="10.199999999999999">
      <c r="B3794" s="87"/>
      <c r="C3794" s="87"/>
      <c r="D3794" s="89"/>
      <c r="R3794" s="89"/>
      <c r="S3794" s="89"/>
      <c r="T3794" s="89"/>
    </row>
    <row r="3795" spans="2:20" s="86" customFormat="1" ht="10.199999999999999">
      <c r="B3795" s="87"/>
      <c r="C3795" s="87"/>
      <c r="D3795" s="89"/>
      <c r="R3795" s="89"/>
      <c r="S3795" s="89"/>
      <c r="T3795" s="89"/>
    </row>
    <row r="3796" spans="2:20" s="86" customFormat="1" ht="10.199999999999999">
      <c r="B3796" s="87"/>
      <c r="C3796" s="87"/>
      <c r="D3796" s="89"/>
      <c r="R3796" s="89"/>
      <c r="S3796" s="89"/>
      <c r="T3796" s="89"/>
    </row>
    <row r="3797" spans="2:20" s="86" customFormat="1" ht="10.199999999999999">
      <c r="B3797" s="87"/>
      <c r="C3797" s="87"/>
      <c r="D3797" s="89"/>
      <c r="R3797" s="89"/>
      <c r="S3797" s="89"/>
      <c r="T3797" s="89"/>
    </row>
    <row r="3798" spans="2:20" s="86" customFormat="1" ht="10.199999999999999">
      <c r="B3798" s="87"/>
      <c r="C3798" s="87"/>
      <c r="D3798" s="89"/>
      <c r="R3798" s="89"/>
      <c r="S3798" s="89"/>
      <c r="T3798" s="89"/>
    </row>
    <row r="3799" spans="2:20" s="86" customFormat="1" ht="10.199999999999999">
      <c r="B3799" s="87"/>
      <c r="C3799" s="87"/>
      <c r="D3799" s="89"/>
      <c r="R3799" s="89"/>
      <c r="S3799" s="89"/>
      <c r="T3799" s="89"/>
    </row>
    <row r="3800" spans="2:20" s="86" customFormat="1" ht="10.199999999999999">
      <c r="B3800" s="87"/>
      <c r="C3800" s="87"/>
      <c r="D3800" s="89"/>
      <c r="R3800" s="89"/>
      <c r="S3800" s="89"/>
      <c r="T3800" s="89"/>
    </row>
    <row r="3801" spans="2:20" s="86" customFormat="1" ht="10.199999999999999">
      <c r="B3801" s="87"/>
      <c r="C3801" s="87"/>
      <c r="D3801" s="89"/>
      <c r="R3801" s="89"/>
      <c r="S3801" s="89"/>
      <c r="T3801" s="89"/>
    </row>
    <row r="3802" spans="2:20" s="86" customFormat="1" ht="10.199999999999999">
      <c r="B3802" s="87"/>
      <c r="C3802" s="87"/>
      <c r="D3802" s="89"/>
      <c r="R3802" s="89"/>
      <c r="S3802" s="89"/>
      <c r="T3802" s="89"/>
    </row>
    <row r="3803" spans="2:20" s="86" customFormat="1" ht="10.199999999999999">
      <c r="B3803" s="87"/>
      <c r="C3803" s="87"/>
      <c r="D3803" s="89"/>
      <c r="R3803" s="89"/>
      <c r="S3803" s="89"/>
      <c r="T3803" s="89"/>
    </row>
    <row r="3804" spans="2:20" s="86" customFormat="1" ht="10.199999999999999">
      <c r="B3804" s="87"/>
      <c r="C3804" s="87"/>
      <c r="D3804" s="89"/>
      <c r="R3804" s="89"/>
      <c r="S3804" s="89"/>
      <c r="T3804" s="89"/>
    </row>
    <row r="3805" spans="2:20" s="86" customFormat="1" ht="10.199999999999999">
      <c r="B3805" s="87"/>
      <c r="C3805" s="87"/>
      <c r="D3805" s="89"/>
      <c r="R3805" s="89"/>
      <c r="S3805" s="89"/>
      <c r="T3805" s="89"/>
    </row>
    <row r="3806" spans="2:20" s="86" customFormat="1" ht="10.199999999999999">
      <c r="B3806" s="87"/>
      <c r="C3806" s="87"/>
      <c r="D3806" s="89"/>
      <c r="R3806" s="89"/>
      <c r="S3806" s="89"/>
      <c r="T3806" s="89"/>
    </row>
    <row r="3807" spans="2:20" s="86" customFormat="1" ht="10.199999999999999">
      <c r="B3807" s="87"/>
      <c r="C3807" s="87"/>
      <c r="D3807" s="89"/>
      <c r="R3807" s="89"/>
      <c r="S3807" s="89"/>
      <c r="T3807" s="89"/>
    </row>
    <row r="3808" spans="2:20" s="86" customFormat="1" ht="10.199999999999999">
      <c r="B3808" s="87"/>
      <c r="C3808" s="87"/>
      <c r="D3808" s="89"/>
      <c r="R3808" s="89"/>
      <c r="S3808" s="89"/>
      <c r="T3808" s="89"/>
    </row>
    <row r="3809" spans="2:20" s="86" customFormat="1" ht="10.199999999999999">
      <c r="B3809" s="87"/>
      <c r="C3809" s="87"/>
      <c r="D3809" s="89"/>
      <c r="R3809" s="89"/>
      <c r="S3809" s="89"/>
      <c r="T3809" s="89"/>
    </row>
    <row r="3810" spans="2:20" s="86" customFormat="1" ht="10.199999999999999">
      <c r="B3810" s="87"/>
      <c r="C3810" s="87"/>
      <c r="D3810" s="89"/>
      <c r="R3810" s="89"/>
      <c r="S3810" s="89"/>
      <c r="T3810" s="89"/>
    </row>
    <row r="3811" spans="2:20" s="86" customFormat="1" ht="10.199999999999999">
      <c r="B3811" s="87"/>
      <c r="C3811" s="87"/>
      <c r="D3811" s="89"/>
      <c r="R3811" s="89"/>
      <c r="S3811" s="89"/>
      <c r="T3811" s="89"/>
    </row>
    <row r="3812" spans="2:20" s="86" customFormat="1" ht="10.199999999999999">
      <c r="B3812" s="87"/>
      <c r="C3812" s="87"/>
      <c r="D3812" s="89"/>
      <c r="R3812" s="89"/>
      <c r="S3812" s="89"/>
      <c r="T3812" s="89"/>
    </row>
    <row r="3813" spans="2:20" s="86" customFormat="1" ht="10.199999999999999">
      <c r="B3813" s="87"/>
      <c r="C3813" s="87"/>
      <c r="D3813" s="89"/>
      <c r="R3813" s="89"/>
      <c r="S3813" s="89"/>
      <c r="T3813" s="89"/>
    </row>
    <row r="3814" spans="2:20" s="86" customFormat="1" ht="10.199999999999999">
      <c r="B3814" s="87"/>
      <c r="C3814" s="87"/>
      <c r="D3814" s="89"/>
      <c r="R3814" s="89"/>
      <c r="S3814" s="89"/>
      <c r="T3814" s="89"/>
    </row>
    <row r="3815" spans="2:20" s="86" customFormat="1" ht="10.199999999999999">
      <c r="B3815" s="87"/>
      <c r="C3815" s="87"/>
      <c r="D3815" s="89"/>
      <c r="R3815" s="89"/>
      <c r="S3815" s="89"/>
      <c r="T3815" s="89"/>
    </row>
    <row r="3816" spans="2:20" s="86" customFormat="1" ht="10.199999999999999">
      <c r="B3816" s="87"/>
      <c r="C3816" s="87"/>
      <c r="D3816" s="89"/>
      <c r="R3816" s="89"/>
      <c r="S3816" s="89"/>
      <c r="T3816" s="89"/>
    </row>
    <row r="3817" spans="2:20" s="86" customFormat="1" ht="10.199999999999999">
      <c r="B3817" s="87"/>
      <c r="C3817" s="87"/>
      <c r="D3817" s="89"/>
      <c r="R3817" s="89"/>
      <c r="S3817" s="89"/>
      <c r="T3817" s="89"/>
    </row>
    <row r="3818" spans="2:20" s="86" customFormat="1" ht="10.199999999999999">
      <c r="B3818" s="87"/>
      <c r="C3818" s="87"/>
      <c r="D3818" s="89"/>
      <c r="R3818" s="89"/>
      <c r="S3818" s="89"/>
      <c r="T3818" s="89"/>
    </row>
    <row r="3819" spans="2:20" s="86" customFormat="1" ht="10.199999999999999">
      <c r="B3819" s="87"/>
      <c r="C3819" s="87"/>
      <c r="D3819" s="89"/>
      <c r="R3819" s="89"/>
      <c r="S3819" s="89"/>
      <c r="T3819" s="89"/>
    </row>
    <row r="3820" spans="2:20" s="86" customFormat="1" ht="10.199999999999999">
      <c r="B3820" s="87"/>
      <c r="C3820" s="87"/>
      <c r="D3820" s="89"/>
      <c r="R3820" s="89"/>
      <c r="S3820" s="89"/>
      <c r="T3820" s="89"/>
    </row>
    <row r="3821" spans="2:20" s="86" customFormat="1" ht="10.199999999999999">
      <c r="B3821" s="87"/>
      <c r="C3821" s="87"/>
      <c r="D3821" s="89"/>
      <c r="R3821" s="89"/>
      <c r="S3821" s="89"/>
      <c r="T3821" s="89"/>
    </row>
    <row r="3822" spans="2:20" s="86" customFormat="1" ht="10.199999999999999">
      <c r="B3822" s="87"/>
      <c r="C3822" s="87"/>
      <c r="D3822" s="89"/>
      <c r="R3822" s="89"/>
      <c r="S3822" s="89"/>
      <c r="T3822" s="89"/>
    </row>
    <row r="3823" spans="2:20" s="86" customFormat="1" ht="10.199999999999999">
      <c r="B3823" s="87"/>
      <c r="C3823" s="87"/>
      <c r="D3823" s="89"/>
      <c r="R3823" s="89"/>
      <c r="S3823" s="89"/>
      <c r="T3823" s="89"/>
    </row>
    <row r="3824" spans="2:20" s="86" customFormat="1" ht="10.199999999999999">
      <c r="B3824" s="87"/>
      <c r="C3824" s="87"/>
      <c r="D3824" s="89"/>
      <c r="R3824" s="89"/>
      <c r="S3824" s="89"/>
      <c r="T3824" s="89"/>
    </row>
    <row r="3825" spans="2:20" s="86" customFormat="1" ht="10.199999999999999">
      <c r="B3825" s="87"/>
      <c r="C3825" s="87"/>
      <c r="D3825" s="89"/>
      <c r="R3825" s="89"/>
      <c r="S3825" s="89"/>
      <c r="T3825" s="89"/>
    </row>
    <row r="3826" spans="2:20" s="86" customFormat="1" ht="10.199999999999999">
      <c r="B3826" s="87"/>
      <c r="C3826" s="87"/>
      <c r="D3826" s="89"/>
      <c r="R3826" s="89"/>
      <c r="S3826" s="89"/>
      <c r="T3826" s="89"/>
    </row>
    <row r="3827" spans="2:20" s="86" customFormat="1" ht="10.199999999999999">
      <c r="B3827" s="87"/>
      <c r="C3827" s="87"/>
      <c r="D3827" s="89"/>
      <c r="R3827" s="89"/>
      <c r="S3827" s="89"/>
      <c r="T3827" s="89"/>
    </row>
    <row r="3828" spans="2:20" s="86" customFormat="1" ht="10.199999999999999">
      <c r="B3828" s="87"/>
      <c r="C3828" s="87"/>
      <c r="D3828" s="89"/>
      <c r="R3828" s="89"/>
      <c r="S3828" s="89"/>
      <c r="T3828" s="89"/>
    </row>
    <row r="3829" spans="2:20" s="86" customFormat="1" ht="10.199999999999999">
      <c r="B3829" s="87"/>
      <c r="C3829" s="87"/>
      <c r="D3829" s="89"/>
      <c r="R3829" s="89"/>
      <c r="S3829" s="89"/>
      <c r="T3829" s="89"/>
    </row>
    <row r="3830" spans="2:20" s="86" customFormat="1" ht="10.199999999999999">
      <c r="B3830" s="87"/>
      <c r="C3830" s="87"/>
      <c r="D3830" s="89"/>
      <c r="R3830" s="89"/>
      <c r="S3830" s="89"/>
      <c r="T3830" s="89"/>
    </row>
    <row r="3831" spans="2:20" s="86" customFormat="1" ht="10.199999999999999">
      <c r="B3831" s="87"/>
      <c r="C3831" s="87"/>
      <c r="D3831" s="89"/>
      <c r="R3831" s="89"/>
      <c r="S3831" s="89"/>
      <c r="T3831" s="89"/>
    </row>
    <row r="3832" spans="2:20" s="86" customFormat="1" ht="10.199999999999999">
      <c r="B3832" s="87"/>
      <c r="C3832" s="87"/>
      <c r="D3832" s="89"/>
      <c r="R3832" s="89"/>
      <c r="S3832" s="89"/>
      <c r="T3832" s="89"/>
    </row>
    <row r="3833" spans="2:20" s="86" customFormat="1" ht="10.199999999999999">
      <c r="B3833" s="87"/>
      <c r="C3833" s="87"/>
      <c r="D3833" s="89"/>
      <c r="R3833" s="89"/>
      <c r="S3833" s="89"/>
      <c r="T3833" s="89"/>
    </row>
    <row r="3834" spans="2:20" s="86" customFormat="1" ht="10.199999999999999">
      <c r="B3834" s="87"/>
      <c r="C3834" s="87"/>
      <c r="D3834" s="89"/>
      <c r="R3834" s="89"/>
      <c r="S3834" s="89"/>
      <c r="T3834" s="89"/>
    </row>
    <row r="3835" spans="2:20" s="86" customFormat="1" ht="10.199999999999999">
      <c r="B3835" s="87"/>
      <c r="C3835" s="87"/>
      <c r="D3835" s="89"/>
      <c r="R3835" s="89"/>
      <c r="S3835" s="89"/>
      <c r="T3835" s="89"/>
    </row>
    <row r="3836" spans="2:20" s="86" customFormat="1" ht="10.199999999999999">
      <c r="B3836" s="87"/>
      <c r="C3836" s="87"/>
      <c r="D3836" s="89"/>
      <c r="R3836" s="89"/>
      <c r="S3836" s="89"/>
      <c r="T3836" s="89"/>
    </row>
    <row r="3837" spans="2:20" s="86" customFormat="1" ht="10.199999999999999">
      <c r="B3837" s="87"/>
      <c r="C3837" s="87"/>
      <c r="D3837" s="89"/>
      <c r="R3837" s="89"/>
      <c r="S3837" s="89"/>
      <c r="T3837" s="89"/>
    </row>
    <row r="3838" spans="2:20" s="86" customFormat="1" ht="10.199999999999999">
      <c r="B3838" s="87"/>
      <c r="C3838" s="87"/>
      <c r="D3838" s="89"/>
      <c r="R3838" s="89"/>
      <c r="S3838" s="89"/>
      <c r="T3838" s="89"/>
    </row>
    <row r="3839" spans="2:20" s="86" customFormat="1" ht="10.199999999999999">
      <c r="B3839" s="87"/>
      <c r="C3839" s="87"/>
      <c r="D3839" s="89"/>
      <c r="R3839" s="89"/>
      <c r="S3839" s="89"/>
      <c r="T3839" s="89"/>
    </row>
    <row r="3840" spans="2:20" s="86" customFormat="1" ht="10.199999999999999">
      <c r="B3840" s="87"/>
      <c r="C3840" s="87"/>
      <c r="D3840" s="89"/>
      <c r="R3840" s="89"/>
      <c r="S3840" s="89"/>
      <c r="T3840" s="89"/>
    </row>
    <row r="3841" spans="2:20" s="86" customFormat="1" ht="10.199999999999999">
      <c r="B3841" s="87"/>
      <c r="C3841" s="87"/>
      <c r="D3841" s="89"/>
      <c r="R3841" s="89"/>
      <c r="S3841" s="89"/>
      <c r="T3841" s="89"/>
    </row>
    <row r="3842" spans="2:20" s="86" customFormat="1" ht="10.199999999999999">
      <c r="B3842" s="87"/>
      <c r="C3842" s="87"/>
      <c r="D3842" s="89"/>
      <c r="R3842" s="89"/>
      <c r="S3842" s="89"/>
      <c r="T3842" s="89"/>
    </row>
    <row r="3843" spans="2:20" s="86" customFormat="1" ht="10.199999999999999">
      <c r="B3843" s="87"/>
      <c r="C3843" s="87"/>
      <c r="D3843" s="89"/>
      <c r="R3843" s="89"/>
      <c r="S3843" s="89"/>
      <c r="T3843" s="89"/>
    </row>
    <row r="3844" spans="2:20" s="86" customFormat="1" ht="10.199999999999999">
      <c r="B3844" s="87"/>
      <c r="C3844" s="87"/>
      <c r="D3844" s="89"/>
      <c r="R3844" s="89"/>
      <c r="S3844" s="89"/>
      <c r="T3844" s="89"/>
    </row>
    <row r="3845" spans="2:20" s="86" customFormat="1" ht="10.199999999999999">
      <c r="B3845" s="87"/>
      <c r="C3845" s="87"/>
      <c r="D3845" s="89"/>
      <c r="R3845" s="89"/>
      <c r="S3845" s="89"/>
      <c r="T3845" s="89"/>
    </row>
    <row r="3846" spans="2:20" s="86" customFormat="1" ht="10.199999999999999">
      <c r="B3846" s="87"/>
      <c r="C3846" s="87"/>
      <c r="D3846" s="89"/>
      <c r="R3846" s="89"/>
      <c r="S3846" s="89"/>
      <c r="T3846" s="89"/>
    </row>
    <row r="3847" spans="2:20" s="86" customFormat="1" ht="10.199999999999999">
      <c r="B3847" s="87"/>
      <c r="C3847" s="87"/>
      <c r="D3847" s="89"/>
      <c r="R3847" s="89"/>
      <c r="S3847" s="89"/>
      <c r="T3847" s="89"/>
    </row>
    <row r="3848" spans="2:20" s="86" customFormat="1" ht="10.199999999999999">
      <c r="B3848" s="87"/>
      <c r="C3848" s="87"/>
      <c r="D3848" s="89"/>
      <c r="R3848" s="89"/>
      <c r="S3848" s="89"/>
      <c r="T3848" s="89"/>
    </row>
    <row r="3849" spans="2:20" s="86" customFormat="1" ht="10.199999999999999">
      <c r="B3849" s="87"/>
      <c r="C3849" s="87"/>
      <c r="D3849" s="89"/>
      <c r="R3849" s="89"/>
      <c r="S3849" s="89"/>
      <c r="T3849" s="89"/>
    </row>
    <row r="3850" spans="2:20" s="86" customFormat="1" ht="10.199999999999999">
      <c r="B3850" s="87"/>
      <c r="C3850" s="87"/>
      <c r="D3850" s="89"/>
      <c r="R3850" s="89"/>
      <c r="S3850" s="89"/>
      <c r="T3850" s="89"/>
    </row>
    <row r="3851" spans="2:20" s="86" customFormat="1" ht="10.199999999999999">
      <c r="B3851" s="87"/>
      <c r="C3851" s="87"/>
      <c r="D3851" s="89"/>
      <c r="R3851" s="89"/>
      <c r="S3851" s="89"/>
      <c r="T3851" s="89"/>
    </row>
    <row r="3852" spans="2:20" s="86" customFormat="1" ht="10.199999999999999">
      <c r="B3852" s="87"/>
      <c r="C3852" s="87"/>
      <c r="D3852" s="89"/>
      <c r="R3852" s="89"/>
      <c r="S3852" s="89"/>
      <c r="T3852" s="89"/>
    </row>
    <row r="3853" spans="2:20" s="86" customFormat="1" ht="10.199999999999999">
      <c r="B3853" s="87"/>
      <c r="C3853" s="87"/>
      <c r="D3853" s="89"/>
      <c r="R3853" s="89"/>
      <c r="S3853" s="89"/>
      <c r="T3853" s="89"/>
    </row>
    <row r="3854" spans="2:20" s="86" customFormat="1" ht="10.199999999999999">
      <c r="B3854" s="87"/>
      <c r="C3854" s="87"/>
      <c r="D3854" s="89"/>
      <c r="R3854" s="89"/>
      <c r="S3854" s="89"/>
      <c r="T3854" s="89"/>
    </row>
    <row r="3855" spans="2:20" s="86" customFormat="1" ht="10.199999999999999">
      <c r="B3855" s="87"/>
      <c r="C3855" s="87"/>
      <c r="D3855" s="89"/>
      <c r="R3855" s="89"/>
      <c r="S3855" s="89"/>
      <c r="T3855" s="89"/>
    </row>
    <row r="3856" spans="2:20" s="86" customFormat="1" ht="10.199999999999999">
      <c r="B3856" s="87"/>
      <c r="C3856" s="87"/>
      <c r="D3856" s="89"/>
      <c r="R3856" s="89"/>
      <c r="S3856" s="89"/>
      <c r="T3856" s="89"/>
    </row>
    <row r="3857" spans="2:20" s="86" customFormat="1" ht="10.199999999999999">
      <c r="B3857" s="87"/>
      <c r="C3857" s="87"/>
      <c r="D3857" s="89"/>
      <c r="R3857" s="89"/>
      <c r="S3857" s="89"/>
      <c r="T3857" s="89"/>
    </row>
    <row r="3858" spans="2:20" s="86" customFormat="1" ht="10.199999999999999">
      <c r="B3858" s="87"/>
      <c r="C3858" s="87"/>
      <c r="D3858" s="89"/>
      <c r="R3858" s="89"/>
      <c r="S3858" s="89"/>
      <c r="T3858" s="89"/>
    </row>
    <row r="3859" spans="2:20" s="86" customFormat="1" ht="10.199999999999999">
      <c r="B3859" s="87"/>
      <c r="C3859" s="87"/>
      <c r="D3859" s="89"/>
      <c r="R3859" s="89"/>
      <c r="S3859" s="89"/>
      <c r="T3859" s="89"/>
    </row>
    <row r="3860" spans="2:20" s="86" customFormat="1" ht="10.199999999999999">
      <c r="B3860" s="87"/>
      <c r="C3860" s="87"/>
      <c r="D3860" s="89"/>
      <c r="R3860" s="89"/>
      <c r="S3860" s="89"/>
      <c r="T3860" s="89"/>
    </row>
    <row r="3861" spans="2:20" s="86" customFormat="1" ht="10.199999999999999">
      <c r="B3861" s="87"/>
      <c r="C3861" s="87"/>
      <c r="D3861" s="89"/>
      <c r="R3861" s="89"/>
      <c r="S3861" s="89"/>
      <c r="T3861" s="89"/>
    </row>
    <row r="3862" spans="2:20" s="86" customFormat="1" ht="10.199999999999999">
      <c r="B3862" s="87"/>
      <c r="C3862" s="87"/>
      <c r="D3862" s="89"/>
      <c r="R3862" s="89"/>
      <c r="S3862" s="89"/>
      <c r="T3862" s="89"/>
    </row>
    <row r="3863" spans="2:20" s="86" customFormat="1" ht="10.199999999999999">
      <c r="B3863" s="87"/>
      <c r="C3863" s="87"/>
      <c r="D3863" s="89"/>
      <c r="R3863" s="89"/>
      <c r="S3863" s="89"/>
      <c r="T3863" s="89"/>
    </row>
    <row r="3864" spans="2:20" s="86" customFormat="1" ht="10.199999999999999">
      <c r="B3864" s="87"/>
      <c r="C3864" s="87"/>
      <c r="D3864" s="89"/>
      <c r="R3864" s="89"/>
      <c r="S3864" s="89"/>
      <c r="T3864" s="89"/>
    </row>
    <row r="3865" spans="2:20" s="86" customFormat="1" ht="10.199999999999999">
      <c r="B3865" s="87"/>
      <c r="C3865" s="87"/>
      <c r="D3865" s="89"/>
      <c r="R3865" s="89"/>
      <c r="S3865" s="89"/>
      <c r="T3865" s="89"/>
    </row>
    <row r="3866" spans="2:20" s="86" customFormat="1" ht="10.199999999999999">
      <c r="B3866" s="87"/>
      <c r="C3866" s="87"/>
      <c r="D3866" s="89"/>
      <c r="R3866" s="89"/>
      <c r="S3866" s="89"/>
      <c r="T3866" s="89"/>
    </row>
    <row r="3867" spans="2:20" s="86" customFormat="1" ht="10.199999999999999">
      <c r="B3867" s="87"/>
      <c r="C3867" s="87"/>
      <c r="D3867" s="89"/>
      <c r="R3867" s="89"/>
      <c r="S3867" s="89"/>
      <c r="T3867" s="89"/>
    </row>
    <row r="3868" spans="2:20" s="86" customFormat="1" ht="10.199999999999999">
      <c r="B3868" s="87"/>
      <c r="C3868" s="87"/>
      <c r="D3868" s="89"/>
      <c r="R3868" s="89"/>
      <c r="S3868" s="89"/>
      <c r="T3868" s="89"/>
    </row>
    <row r="3869" spans="2:20" s="86" customFormat="1" ht="10.199999999999999">
      <c r="B3869" s="87"/>
      <c r="C3869" s="87"/>
      <c r="D3869" s="89"/>
      <c r="R3869" s="89"/>
      <c r="S3869" s="89"/>
      <c r="T3869" s="89"/>
    </row>
    <row r="3870" spans="2:20" s="86" customFormat="1" ht="10.199999999999999">
      <c r="B3870" s="87"/>
      <c r="C3870" s="87"/>
      <c r="D3870" s="89"/>
      <c r="R3870" s="89"/>
      <c r="S3870" s="89"/>
      <c r="T3870" s="89"/>
    </row>
    <row r="3871" spans="2:20" s="86" customFormat="1" ht="10.199999999999999">
      <c r="B3871" s="87"/>
      <c r="C3871" s="87"/>
      <c r="D3871" s="89"/>
      <c r="R3871" s="89"/>
      <c r="S3871" s="89"/>
      <c r="T3871" s="89"/>
    </row>
    <row r="3872" spans="2:20" s="86" customFormat="1" ht="10.199999999999999">
      <c r="B3872" s="87"/>
      <c r="C3872" s="87"/>
      <c r="D3872" s="89"/>
      <c r="R3872" s="89"/>
      <c r="S3872" s="89"/>
      <c r="T3872" s="89"/>
    </row>
    <row r="3873" spans="2:20" s="86" customFormat="1" ht="10.199999999999999">
      <c r="B3873" s="87"/>
      <c r="C3873" s="87"/>
      <c r="D3873" s="89"/>
      <c r="R3873" s="89"/>
      <c r="S3873" s="89"/>
      <c r="T3873" s="89"/>
    </row>
    <row r="3874" spans="2:20" s="86" customFormat="1" ht="10.199999999999999">
      <c r="B3874" s="87"/>
      <c r="C3874" s="87"/>
      <c r="D3874" s="89"/>
      <c r="R3874" s="89"/>
      <c r="S3874" s="89"/>
      <c r="T3874" s="89"/>
    </row>
    <row r="3875" spans="2:20" s="86" customFormat="1" ht="10.199999999999999">
      <c r="B3875" s="87"/>
      <c r="C3875" s="87"/>
      <c r="D3875" s="89"/>
      <c r="R3875" s="89"/>
      <c r="S3875" s="89"/>
      <c r="T3875" s="89"/>
    </row>
    <row r="3876" spans="2:20" s="86" customFormat="1" ht="10.199999999999999">
      <c r="B3876" s="87"/>
      <c r="C3876" s="87"/>
      <c r="D3876" s="89"/>
      <c r="R3876" s="89"/>
      <c r="S3876" s="89"/>
      <c r="T3876" s="89"/>
    </row>
    <row r="3877" spans="2:20" s="86" customFormat="1" ht="10.199999999999999">
      <c r="B3877" s="87"/>
      <c r="C3877" s="87"/>
      <c r="D3877" s="89"/>
      <c r="R3877" s="89"/>
      <c r="S3877" s="89"/>
      <c r="T3877" s="89"/>
    </row>
    <row r="3878" spans="2:20" s="86" customFormat="1" ht="10.199999999999999">
      <c r="B3878" s="87"/>
      <c r="C3878" s="87"/>
      <c r="D3878" s="89"/>
      <c r="R3878" s="89"/>
      <c r="S3878" s="89"/>
      <c r="T3878" s="89"/>
    </row>
    <row r="3879" spans="2:20" s="86" customFormat="1" ht="10.199999999999999">
      <c r="B3879" s="87"/>
      <c r="C3879" s="87"/>
      <c r="D3879" s="89"/>
      <c r="R3879" s="89"/>
      <c r="S3879" s="89"/>
      <c r="T3879" s="89"/>
    </row>
    <row r="3880" spans="2:20" s="86" customFormat="1" ht="10.199999999999999">
      <c r="B3880" s="87"/>
      <c r="C3880" s="87"/>
      <c r="D3880" s="89"/>
      <c r="R3880" s="89"/>
      <c r="S3880" s="89"/>
      <c r="T3880" s="89"/>
    </row>
    <row r="3881" spans="2:20" s="86" customFormat="1" ht="10.199999999999999">
      <c r="B3881" s="87"/>
      <c r="C3881" s="87"/>
      <c r="D3881" s="89"/>
      <c r="R3881" s="89"/>
      <c r="S3881" s="89"/>
      <c r="T3881" s="89"/>
    </row>
    <row r="3882" spans="2:20" s="86" customFormat="1" ht="10.199999999999999">
      <c r="B3882" s="87"/>
      <c r="C3882" s="87"/>
      <c r="D3882" s="89"/>
      <c r="R3882" s="89"/>
      <c r="S3882" s="89"/>
      <c r="T3882" s="89"/>
    </row>
    <row r="3883" spans="2:20" s="86" customFormat="1" ht="10.199999999999999">
      <c r="B3883" s="87"/>
      <c r="C3883" s="87"/>
      <c r="D3883" s="89"/>
      <c r="R3883" s="89"/>
      <c r="S3883" s="89"/>
      <c r="T3883" s="89"/>
    </row>
    <row r="3884" spans="2:20" s="86" customFormat="1" ht="10.199999999999999">
      <c r="B3884" s="87"/>
      <c r="C3884" s="87"/>
      <c r="D3884" s="89"/>
      <c r="R3884" s="89"/>
      <c r="S3884" s="89"/>
      <c r="T3884" s="89"/>
    </row>
    <row r="3885" spans="2:20" s="86" customFormat="1" ht="10.199999999999999">
      <c r="B3885" s="87"/>
      <c r="C3885" s="87"/>
      <c r="D3885" s="89"/>
      <c r="R3885" s="89"/>
      <c r="S3885" s="89"/>
      <c r="T3885" s="89"/>
    </row>
    <row r="3886" spans="2:20" s="86" customFormat="1" ht="10.199999999999999">
      <c r="B3886" s="87"/>
      <c r="C3886" s="87"/>
      <c r="D3886" s="89"/>
      <c r="R3886" s="89"/>
      <c r="S3886" s="89"/>
      <c r="T3886" s="89"/>
    </row>
    <row r="3887" spans="2:20" s="86" customFormat="1" ht="10.199999999999999">
      <c r="B3887" s="87"/>
      <c r="C3887" s="87"/>
      <c r="D3887" s="89"/>
      <c r="R3887" s="89"/>
      <c r="S3887" s="89"/>
      <c r="T3887" s="89"/>
    </row>
    <row r="3888" spans="2:20" s="86" customFormat="1" ht="10.199999999999999">
      <c r="B3888" s="87"/>
      <c r="C3888" s="87"/>
      <c r="D3888" s="89"/>
      <c r="R3888" s="89"/>
      <c r="S3888" s="89"/>
      <c r="T3888" s="89"/>
    </row>
    <row r="3889" spans="2:20" s="86" customFormat="1" ht="10.199999999999999">
      <c r="B3889" s="87"/>
      <c r="C3889" s="87"/>
      <c r="D3889" s="89"/>
      <c r="R3889" s="89"/>
      <c r="S3889" s="89"/>
      <c r="T3889" s="89"/>
    </row>
    <row r="3890" spans="2:20" s="86" customFormat="1" ht="10.199999999999999">
      <c r="B3890" s="87"/>
      <c r="C3890" s="87"/>
      <c r="D3890" s="89"/>
      <c r="R3890" s="89"/>
      <c r="S3890" s="89"/>
      <c r="T3890" s="89"/>
    </row>
    <row r="3891" spans="2:20" s="86" customFormat="1" ht="10.199999999999999">
      <c r="B3891" s="87"/>
      <c r="C3891" s="87"/>
      <c r="D3891" s="89"/>
      <c r="R3891" s="89"/>
      <c r="S3891" s="89"/>
      <c r="T3891" s="89"/>
    </row>
    <row r="3892" spans="2:20" s="86" customFormat="1" ht="10.199999999999999">
      <c r="B3892" s="87"/>
      <c r="C3892" s="87"/>
      <c r="D3892" s="89"/>
      <c r="R3892" s="89"/>
      <c r="S3892" s="89"/>
      <c r="T3892" s="89"/>
    </row>
    <row r="3893" spans="2:20" s="86" customFormat="1" ht="10.199999999999999">
      <c r="B3893" s="87"/>
      <c r="C3893" s="87"/>
      <c r="D3893" s="89"/>
      <c r="R3893" s="89"/>
      <c r="S3893" s="89"/>
      <c r="T3893" s="89"/>
    </row>
    <row r="3894" spans="2:20" s="86" customFormat="1" ht="10.199999999999999">
      <c r="B3894" s="87"/>
      <c r="C3894" s="87"/>
      <c r="D3894" s="89"/>
      <c r="R3894" s="89"/>
      <c r="S3894" s="89"/>
      <c r="T3894" s="89"/>
    </row>
    <row r="3895" spans="2:20" s="86" customFormat="1" ht="10.199999999999999">
      <c r="B3895" s="87"/>
      <c r="C3895" s="87"/>
      <c r="D3895" s="89"/>
      <c r="R3895" s="89"/>
      <c r="S3895" s="89"/>
      <c r="T3895" s="89"/>
    </row>
    <row r="3896" spans="2:20" s="86" customFormat="1" ht="10.199999999999999">
      <c r="B3896" s="87"/>
      <c r="C3896" s="87"/>
      <c r="D3896" s="89"/>
      <c r="R3896" s="89"/>
      <c r="S3896" s="89"/>
      <c r="T3896" s="89"/>
    </row>
    <row r="3897" spans="2:20" s="86" customFormat="1" ht="10.199999999999999">
      <c r="B3897" s="87"/>
      <c r="C3897" s="87"/>
      <c r="D3897" s="89"/>
      <c r="R3897" s="89"/>
      <c r="S3897" s="89"/>
      <c r="T3897" s="89"/>
    </row>
    <row r="3898" spans="2:20" s="86" customFormat="1" ht="10.199999999999999">
      <c r="B3898" s="87"/>
      <c r="C3898" s="87"/>
      <c r="D3898" s="89"/>
      <c r="R3898" s="89"/>
      <c r="S3898" s="89"/>
      <c r="T3898" s="89"/>
    </row>
    <row r="3899" spans="2:20" s="86" customFormat="1" ht="10.199999999999999">
      <c r="B3899" s="87"/>
      <c r="C3899" s="87"/>
      <c r="D3899" s="89"/>
      <c r="R3899" s="89"/>
      <c r="S3899" s="89"/>
      <c r="T3899" s="89"/>
    </row>
    <row r="3900" spans="2:20" s="86" customFormat="1" ht="10.199999999999999">
      <c r="B3900" s="87"/>
      <c r="C3900" s="87"/>
      <c r="D3900" s="89"/>
      <c r="R3900" s="89"/>
      <c r="S3900" s="89"/>
      <c r="T3900" s="89"/>
    </row>
    <row r="3901" spans="2:20" s="86" customFormat="1" ht="10.199999999999999">
      <c r="B3901" s="87"/>
      <c r="C3901" s="87"/>
      <c r="D3901" s="89"/>
      <c r="R3901" s="89"/>
      <c r="S3901" s="89"/>
      <c r="T3901" s="89"/>
    </row>
    <row r="3902" spans="2:20" s="86" customFormat="1" ht="10.199999999999999">
      <c r="B3902" s="87"/>
      <c r="C3902" s="87"/>
      <c r="D3902" s="89"/>
      <c r="R3902" s="89"/>
      <c r="S3902" s="89"/>
      <c r="T3902" s="89"/>
    </row>
    <row r="3903" spans="2:20" s="86" customFormat="1" ht="10.199999999999999">
      <c r="B3903" s="87"/>
      <c r="C3903" s="87"/>
      <c r="D3903" s="89"/>
      <c r="R3903" s="89"/>
      <c r="S3903" s="89"/>
      <c r="T3903" s="89"/>
    </row>
    <row r="3904" spans="2:20" s="86" customFormat="1" ht="10.199999999999999">
      <c r="B3904" s="87"/>
      <c r="C3904" s="87"/>
      <c r="D3904" s="89"/>
      <c r="R3904" s="89"/>
      <c r="S3904" s="89"/>
      <c r="T3904" s="89"/>
    </row>
    <row r="3905" spans="2:20" s="86" customFormat="1" ht="10.199999999999999">
      <c r="B3905" s="87"/>
      <c r="C3905" s="87"/>
      <c r="D3905" s="89"/>
      <c r="R3905" s="89"/>
      <c r="S3905" s="89"/>
      <c r="T3905" s="89"/>
    </row>
    <row r="3906" spans="2:20" s="86" customFormat="1" ht="10.199999999999999">
      <c r="B3906" s="87"/>
      <c r="C3906" s="87"/>
      <c r="D3906" s="89"/>
      <c r="R3906" s="89"/>
      <c r="S3906" s="89"/>
      <c r="T3906" s="89"/>
    </row>
    <row r="3907" spans="2:20" s="86" customFormat="1" ht="10.199999999999999">
      <c r="B3907" s="87"/>
      <c r="C3907" s="87"/>
      <c r="D3907" s="89"/>
      <c r="R3907" s="89"/>
      <c r="S3907" s="89"/>
      <c r="T3907" s="89"/>
    </row>
    <row r="3908" spans="2:20" s="86" customFormat="1" ht="10.199999999999999">
      <c r="B3908" s="87"/>
      <c r="C3908" s="87"/>
      <c r="D3908" s="89"/>
      <c r="R3908" s="89"/>
      <c r="S3908" s="89"/>
      <c r="T3908" s="89"/>
    </row>
    <row r="3909" spans="2:20" s="86" customFormat="1" ht="10.199999999999999">
      <c r="B3909" s="87"/>
      <c r="C3909" s="87"/>
      <c r="D3909" s="89"/>
      <c r="R3909" s="89"/>
      <c r="S3909" s="89"/>
      <c r="T3909" s="89"/>
    </row>
    <row r="3910" spans="2:20" s="86" customFormat="1" ht="10.199999999999999">
      <c r="B3910" s="87"/>
      <c r="C3910" s="87"/>
      <c r="D3910" s="89"/>
      <c r="R3910" s="89"/>
      <c r="S3910" s="89"/>
      <c r="T3910" s="89"/>
    </row>
    <row r="3911" spans="2:20" s="86" customFormat="1" ht="10.199999999999999">
      <c r="B3911" s="87"/>
      <c r="C3911" s="87"/>
      <c r="D3911" s="89"/>
      <c r="R3911" s="89"/>
      <c r="S3911" s="89"/>
      <c r="T3911" s="89"/>
    </row>
    <row r="3912" spans="2:20" s="86" customFormat="1" ht="10.199999999999999">
      <c r="B3912" s="87"/>
      <c r="C3912" s="87"/>
      <c r="D3912" s="89"/>
      <c r="R3912" s="89"/>
      <c r="S3912" s="89"/>
      <c r="T3912" s="89"/>
    </row>
    <row r="3913" spans="2:20" s="86" customFormat="1" ht="10.199999999999999">
      <c r="B3913" s="87"/>
      <c r="C3913" s="87"/>
      <c r="D3913" s="89"/>
      <c r="R3913" s="89"/>
      <c r="S3913" s="89"/>
      <c r="T3913" s="89"/>
    </row>
    <row r="3914" spans="2:20" s="86" customFormat="1" ht="10.199999999999999">
      <c r="B3914" s="87"/>
      <c r="C3914" s="87"/>
      <c r="D3914" s="89"/>
      <c r="R3914" s="89"/>
      <c r="S3914" s="89"/>
      <c r="T3914" s="89"/>
    </row>
    <row r="3915" spans="2:20" s="86" customFormat="1" ht="10.199999999999999">
      <c r="B3915" s="87"/>
      <c r="C3915" s="87"/>
      <c r="D3915" s="89"/>
      <c r="R3915" s="89"/>
      <c r="S3915" s="89"/>
      <c r="T3915" s="89"/>
    </row>
    <row r="3916" spans="2:20" s="86" customFormat="1" ht="10.199999999999999">
      <c r="B3916" s="87"/>
      <c r="C3916" s="87"/>
      <c r="D3916" s="89"/>
      <c r="R3916" s="89"/>
      <c r="S3916" s="89"/>
      <c r="T3916" s="89"/>
    </row>
    <row r="3917" spans="2:20" s="86" customFormat="1" ht="10.199999999999999">
      <c r="B3917" s="87"/>
      <c r="C3917" s="87"/>
      <c r="D3917" s="89"/>
      <c r="R3917" s="89"/>
      <c r="S3917" s="89"/>
      <c r="T3917" s="89"/>
    </row>
    <row r="3918" spans="2:20" s="86" customFormat="1" ht="10.199999999999999">
      <c r="B3918" s="87"/>
      <c r="C3918" s="87"/>
      <c r="D3918" s="89"/>
      <c r="R3918" s="89"/>
      <c r="S3918" s="89"/>
      <c r="T3918" s="89"/>
    </row>
    <row r="3919" spans="2:20" s="86" customFormat="1" ht="10.199999999999999">
      <c r="B3919" s="87"/>
      <c r="C3919" s="87"/>
      <c r="D3919" s="89"/>
      <c r="R3919" s="89"/>
      <c r="S3919" s="89"/>
      <c r="T3919" s="89"/>
    </row>
    <row r="3920" spans="2:20" s="86" customFormat="1" ht="10.199999999999999">
      <c r="B3920" s="87"/>
      <c r="C3920" s="87"/>
      <c r="D3920" s="89"/>
      <c r="R3920" s="89"/>
      <c r="S3920" s="89"/>
      <c r="T3920" s="89"/>
    </row>
    <row r="3921" spans="2:20" s="86" customFormat="1" ht="10.199999999999999">
      <c r="B3921" s="87"/>
      <c r="C3921" s="87"/>
      <c r="D3921" s="89"/>
      <c r="R3921" s="89"/>
      <c r="S3921" s="89"/>
      <c r="T3921" s="89"/>
    </row>
    <row r="3922" spans="2:20" s="86" customFormat="1" ht="10.199999999999999">
      <c r="B3922" s="87"/>
      <c r="C3922" s="87"/>
      <c r="D3922" s="89"/>
      <c r="R3922" s="89"/>
      <c r="S3922" s="89"/>
      <c r="T3922" s="89"/>
    </row>
    <row r="3923" spans="2:20" s="86" customFormat="1" ht="10.199999999999999">
      <c r="B3923" s="87"/>
      <c r="C3923" s="87"/>
      <c r="D3923" s="89"/>
      <c r="R3923" s="89"/>
      <c r="S3923" s="89"/>
      <c r="T3923" s="89"/>
    </row>
    <row r="3924" spans="2:20" s="86" customFormat="1" ht="10.199999999999999">
      <c r="B3924" s="87"/>
      <c r="C3924" s="87"/>
      <c r="D3924" s="89"/>
      <c r="R3924" s="89"/>
      <c r="S3924" s="89"/>
      <c r="T3924" s="89"/>
    </row>
    <row r="3925" spans="2:20" s="86" customFormat="1" ht="10.199999999999999">
      <c r="B3925" s="87"/>
      <c r="C3925" s="87"/>
      <c r="D3925" s="89"/>
      <c r="R3925" s="89"/>
      <c r="S3925" s="89"/>
      <c r="T3925" s="89"/>
    </row>
    <row r="3926" spans="2:20" s="86" customFormat="1" ht="10.199999999999999">
      <c r="B3926" s="87"/>
      <c r="C3926" s="87"/>
      <c r="D3926" s="89"/>
      <c r="R3926" s="89"/>
      <c r="S3926" s="89"/>
      <c r="T3926" s="89"/>
    </row>
    <row r="3927" spans="2:20" s="86" customFormat="1" ht="10.199999999999999">
      <c r="B3927" s="87"/>
      <c r="C3927" s="87"/>
      <c r="D3927" s="89"/>
      <c r="R3927" s="89"/>
      <c r="S3927" s="89"/>
      <c r="T3927" s="89"/>
    </row>
    <row r="3928" spans="2:20" s="86" customFormat="1" ht="10.199999999999999">
      <c r="B3928" s="87"/>
      <c r="C3928" s="87"/>
      <c r="D3928" s="89"/>
      <c r="R3928" s="89"/>
      <c r="S3928" s="89"/>
      <c r="T3928" s="89"/>
    </row>
    <row r="3929" spans="2:20" s="86" customFormat="1" ht="10.199999999999999">
      <c r="B3929" s="87"/>
      <c r="C3929" s="87"/>
      <c r="D3929" s="89"/>
      <c r="R3929" s="89"/>
      <c r="S3929" s="89"/>
      <c r="T3929" s="89"/>
    </row>
    <row r="3930" spans="2:20" s="86" customFormat="1" ht="10.199999999999999">
      <c r="B3930" s="87"/>
      <c r="C3930" s="87"/>
      <c r="D3930" s="89"/>
      <c r="R3930" s="89"/>
      <c r="S3930" s="89"/>
      <c r="T3930" s="89"/>
    </row>
    <row r="3931" spans="2:20" s="86" customFormat="1" ht="10.199999999999999">
      <c r="B3931" s="87"/>
      <c r="C3931" s="87"/>
      <c r="D3931" s="89"/>
      <c r="R3931" s="89"/>
      <c r="S3931" s="89"/>
      <c r="T3931" s="89"/>
    </row>
    <row r="3932" spans="2:20" s="86" customFormat="1" ht="10.199999999999999">
      <c r="B3932" s="87"/>
      <c r="C3932" s="87"/>
      <c r="D3932" s="89"/>
      <c r="R3932" s="89"/>
      <c r="S3932" s="89"/>
      <c r="T3932" s="89"/>
    </row>
    <row r="3933" spans="2:20" s="86" customFormat="1" ht="10.199999999999999">
      <c r="B3933" s="87"/>
      <c r="C3933" s="87"/>
      <c r="D3933" s="89"/>
      <c r="R3933" s="89"/>
      <c r="S3933" s="89"/>
      <c r="T3933" s="89"/>
    </row>
    <row r="3934" spans="2:20" s="86" customFormat="1" ht="10.199999999999999">
      <c r="B3934" s="87"/>
      <c r="C3934" s="87"/>
      <c r="D3934" s="89"/>
      <c r="R3934" s="89"/>
      <c r="S3934" s="89"/>
      <c r="T3934" s="89"/>
    </row>
    <row r="3935" spans="2:20" s="86" customFormat="1" ht="10.199999999999999">
      <c r="B3935" s="87"/>
      <c r="C3935" s="87"/>
      <c r="D3935" s="89"/>
      <c r="R3935" s="89"/>
      <c r="S3935" s="89"/>
      <c r="T3935" s="89"/>
    </row>
    <row r="3936" spans="2:20" s="86" customFormat="1" ht="10.199999999999999">
      <c r="B3936" s="87"/>
      <c r="C3936" s="87"/>
      <c r="D3936" s="89"/>
      <c r="R3936" s="89"/>
      <c r="S3936" s="89"/>
      <c r="T3936" s="89"/>
    </row>
    <row r="3937" spans="2:20" s="86" customFormat="1" ht="10.199999999999999">
      <c r="B3937" s="87"/>
      <c r="C3937" s="87"/>
      <c r="D3937" s="89"/>
      <c r="R3937" s="89"/>
      <c r="S3937" s="89"/>
      <c r="T3937" s="89"/>
    </row>
    <row r="3938" spans="2:20" s="86" customFormat="1" ht="10.199999999999999">
      <c r="B3938" s="87"/>
      <c r="C3938" s="87"/>
      <c r="D3938" s="89"/>
      <c r="R3938" s="89"/>
      <c r="S3938" s="89"/>
      <c r="T3938" s="89"/>
    </row>
    <row r="3939" spans="2:20" s="86" customFormat="1" ht="10.199999999999999">
      <c r="B3939" s="87"/>
      <c r="C3939" s="87"/>
      <c r="D3939" s="89"/>
      <c r="R3939" s="89"/>
      <c r="S3939" s="89"/>
      <c r="T3939" s="89"/>
    </row>
    <row r="3940" spans="2:20" s="86" customFormat="1" ht="10.199999999999999">
      <c r="B3940" s="87"/>
      <c r="C3940" s="87"/>
      <c r="D3940" s="89"/>
      <c r="R3940" s="89"/>
      <c r="S3940" s="89"/>
      <c r="T3940" s="89"/>
    </row>
    <row r="3941" spans="2:20" s="86" customFormat="1" ht="10.199999999999999">
      <c r="B3941" s="87"/>
      <c r="C3941" s="87"/>
      <c r="D3941" s="89"/>
      <c r="R3941" s="89"/>
      <c r="S3941" s="89"/>
      <c r="T3941" s="89"/>
    </row>
    <row r="3942" spans="2:20" s="86" customFormat="1" ht="10.199999999999999">
      <c r="B3942" s="87"/>
      <c r="C3942" s="87"/>
      <c r="D3942" s="89"/>
      <c r="R3942" s="89"/>
      <c r="S3942" s="89"/>
      <c r="T3942" s="89"/>
    </row>
    <row r="3943" spans="2:20" s="86" customFormat="1" ht="10.199999999999999">
      <c r="B3943" s="87"/>
      <c r="C3943" s="87"/>
      <c r="D3943" s="89"/>
      <c r="R3943" s="89"/>
      <c r="S3943" s="89"/>
      <c r="T3943" s="89"/>
    </row>
    <row r="3944" spans="2:20" s="86" customFormat="1" ht="10.199999999999999">
      <c r="B3944" s="87"/>
      <c r="C3944" s="87"/>
      <c r="D3944" s="89"/>
      <c r="R3944" s="89"/>
      <c r="S3944" s="89"/>
      <c r="T3944" s="89"/>
    </row>
    <row r="3945" spans="2:20" s="86" customFormat="1" ht="10.199999999999999">
      <c r="B3945" s="87"/>
      <c r="C3945" s="87"/>
      <c r="D3945" s="89"/>
      <c r="R3945" s="89"/>
      <c r="S3945" s="89"/>
      <c r="T3945" s="89"/>
    </row>
    <row r="3946" spans="2:20" s="86" customFormat="1" ht="10.199999999999999">
      <c r="B3946" s="87"/>
      <c r="C3946" s="87"/>
      <c r="D3946" s="89"/>
      <c r="R3946" s="89"/>
      <c r="S3946" s="89"/>
      <c r="T3946" s="89"/>
    </row>
    <row r="3947" spans="2:20" s="86" customFormat="1" ht="10.199999999999999">
      <c r="B3947" s="87"/>
      <c r="C3947" s="87"/>
      <c r="D3947" s="89"/>
      <c r="R3947" s="89"/>
      <c r="S3947" s="89"/>
      <c r="T3947" s="89"/>
    </row>
    <row r="3948" spans="2:20" s="86" customFormat="1" ht="10.199999999999999">
      <c r="B3948" s="87"/>
      <c r="C3948" s="87"/>
      <c r="D3948" s="89"/>
      <c r="R3948" s="89"/>
      <c r="S3948" s="89"/>
      <c r="T3948" s="89"/>
    </row>
    <row r="3949" spans="2:20" s="86" customFormat="1" ht="10.199999999999999">
      <c r="B3949" s="87"/>
      <c r="C3949" s="87"/>
      <c r="D3949" s="89"/>
      <c r="R3949" s="89"/>
      <c r="S3949" s="89"/>
      <c r="T3949" s="89"/>
    </row>
    <row r="3950" spans="2:20" s="86" customFormat="1" ht="10.199999999999999">
      <c r="B3950" s="87"/>
      <c r="C3950" s="87"/>
      <c r="D3950" s="89"/>
      <c r="R3950" s="89"/>
      <c r="S3950" s="89"/>
      <c r="T3950" s="89"/>
    </row>
    <row r="3951" spans="2:20" s="86" customFormat="1" ht="10.199999999999999">
      <c r="B3951" s="87"/>
      <c r="C3951" s="87"/>
      <c r="D3951" s="89"/>
      <c r="R3951" s="89"/>
      <c r="S3951" s="89"/>
      <c r="T3951" s="89"/>
    </row>
    <row r="3952" spans="2:20" s="86" customFormat="1" ht="10.199999999999999">
      <c r="B3952" s="87"/>
      <c r="C3952" s="87"/>
      <c r="D3952" s="89"/>
      <c r="R3952" s="89"/>
      <c r="S3952" s="89"/>
      <c r="T3952" s="89"/>
    </row>
    <row r="3953" spans="2:20" s="86" customFormat="1" ht="10.199999999999999">
      <c r="B3953" s="87"/>
      <c r="C3953" s="87"/>
      <c r="D3953" s="89"/>
      <c r="R3953" s="89"/>
      <c r="S3953" s="89"/>
      <c r="T3953" s="89"/>
    </row>
    <row r="3954" spans="2:20" s="86" customFormat="1" ht="10.199999999999999">
      <c r="B3954" s="87"/>
      <c r="C3954" s="87"/>
      <c r="D3954" s="89"/>
      <c r="R3954" s="89"/>
      <c r="S3954" s="89"/>
      <c r="T3954" s="89"/>
    </row>
    <row r="3955" spans="2:20" s="86" customFormat="1" ht="10.199999999999999">
      <c r="B3955" s="87"/>
      <c r="C3955" s="87"/>
      <c r="D3955" s="89"/>
      <c r="R3955" s="89"/>
      <c r="S3955" s="89"/>
      <c r="T3955" s="89"/>
    </row>
    <row r="3956" spans="2:20" s="86" customFormat="1" ht="10.199999999999999">
      <c r="B3956" s="87"/>
      <c r="C3956" s="87"/>
      <c r="D3956" s="89"/>
      <c r="R3956" s="89"/>
      <c r="S3956" s="89"/>
      <c r="T3956" s="89"/>
    </row>
    <row r="3957" spans="2:20" s="86" customFormat="1" ht="10.199999999999999">
      <c r="B3957" s="87"/>
      <c r="C3957" s="87"/>
      <c r="D3957" s="89"/>
      <c r="R3957" s="89"/>
      <c r="S3957" s="89"/>
      <c r="T3957" s="89"/>
    </row>
    <row r="3958" spans="2:20" s="86" customFormat="1" ht="10.199999999999999">
      <c r="B3958" s="87"/>
      <c r="C3958" s="87"/>
      <c r="D3958" s="89"/>
      <c r="R3958" s="89"/>
      <c r="S3958" s="89"/>
      <c r="T3958" s="89"/>
    </row>
    <row r="3959" spans="2:20" s="86" customFormat="1" ht="10.199999999999999">
      <c r="B3959" s="87"/>
      <c r="C3959" s="87"/>
      <c r="D3959" s="89"/>
      <c r="R3959" s="89"/>
      <c r="S3959" s="89"/>
      <c r="T3959" s="89"/>
    </row>
    <row r="3960" spans="2:20" s="86" customFormat="1" ht="10.199999999999999">
      <c r="B3960" s="87"/>
      <c r="C3960" s="87"/>
      <c r="D3960" s="89"/>
      <c r="R3960" s="89"/>
      <c r="S3960" s="89"/>
      <c r="T3960" s="89"/>
    </row>
    <row r="3961" spans="2:20" s="86" customFormat="1" ht="10.199999999999999">
      <c r="B3961" s="87"/>
      <c r="C3961" s="87"/>
      <c r="D3961" s="89"/>
      <c r="R3961" s="89"/>
      <c r="S3961" s="89"/>
      <c r="T3961" s="89"/>
    </row>
    <row r="3962" spans="2:20" s="86" customFormat="1" ht="10.199999999999999">
      <c r="B3962" s="87"/>
      <c r="C3962" s="87"/>
      <c r="D3962" s="89"/>
      <c r="R3962" s="89"/>
      <c r="S3962" s="89"/>
      <c r="T3962" s="89"/>
    </row>
    <row r="3963" spans="2:20" s="86" customFormat="1" ht="10.199999999999999">
      <c r="B3963" s="87"/>
      <c r="C3963" s="87"/>
      <c r="D3963" s="89"/>
      <c r="R3963" s="89"/>
      <c r="S3963" s="89"/>
      <c r="T3963" s="89"/>
    </row>
    <row r="3964" spans="2:20" s="86" customFormat="1" ht="10.199999999999999">
      <c r="B3964" s="87"/>
      <c r="C3964" s="87"/>
      <c r="D3964" s="89"/>
      <c r="R3964" s="89"/>
      <c r="S3964" s="89"/>
      <c r="T3964" s="89"/>
    </row>
    <row r="3965" spans="2:20" s="86" customFormat="1" ht="10.199999999999999">
      <c r="B3965" s="87"/>
      <c r="C3965" s="87"/>
      <c r="D3965" s="89"/>
      <c r="R3965" s="89"/>
      <c r="S3965" s="89"/>
      <c r="T3965" s="89"/>
    </row>
    <row r="3966" spans="2:20" s="86" customFormat="1" ht="10.199999999999999">
      <c r="B3966" s="87"/>
      <c r="C3966" s="87"/>
      <c r="D3966" s="89"/>
      <c r="R3966" s="89"/>
      <c r="S3966" s="89"/>
      <c r="T3966" s="89"/>
    </row>
    <row r="3967" spans="2:20" s="86" customFormat="1" ht="10.199999999999999">
      <c r="B3967" s="87"/>
      <c r="C3967" s="87"/>
      <c r="D3967" s="89"/>
      <c r="R3967" s="89"/>
      <c r="S3967" s="89"/>
      <c r="T3967" s="89"/>
    </row>
    <row r="3968" spans="2:20" s="86" customFormat="1" ht="10.199999999999999">
      <c r="B3968" s="87"/>
      <c r="C3968" s="87"/>
      <c r="D3968" s="89"/>
      <c r="R3968" s="89"/>
      <c r="S3968" s="89"/>
      <c r="T3968" s="89"/>
    </row>
    <row r="3969" spans="2:20" s="86" customFormat="1" ht="10.199999999999999">
      <c r="B3969" s="87"/>
      <c r="C3969" s="87"/>
      <c r="D3969" s="89"/>
      <c r="R3969" s="89"/>
      <c r="S3969" s="89"/>
      <c r="T3969" s="89"/>
    </row>
    <row r="3970" spans="2:20" s="86" customFormat="1" ht="10.199999999999999">
      <c r="B3970" s="87"/>
      <c r="C3970" s="87"/>
      <c r="D3970" s="89"/>
      <c r="R3970" s="89"/>
      <c r="S3970" s="89"/>
      <c r="T3970" s="89"/>
    </row>
    <row r="3971" spans="2:20" s="86" customFormat="1" ht="10.199999999999999">
      <c r="B3971" s="87"/>
      <c r="C3971" s="87"/>
      <c r="D3971" s="89"/>
      <c r="R3971" s="89"/>
      <c r="S3971" s="89"/>
      <c r="T3971" s="89"/>
    </row>
    <row r="3972" spans="2:20" s="86" customFormat="1" ht="10.199999999999999">
      <c r="B3972" s="87"/>
      <c r="C3972" s="87"/>
      <c r="D3972" s="89"/>
      <c r="R3972" s="89"/>
      <c r="S3972" s="89"/>
      <c r="T3972" s="89"/>
    </row>
    <row r="3973" spans="2:20" s="86" customFormat="1" ht="10.199999999999999">
      <c r="B3973" s="87"/>
      <c r="C3973" s="87"/>
      <c r="D3973" s="89"/>
      <c r="R3973" s="89"/>
      <c r="S3973" s="89"/>
      <c r="T3973" s="89"/>
    </row>
    <row r="3974" spans="2:20" s="86" customFormat="1" ht="10.199999999999999">
      <c r="B3974" s="87"/>
      <c r="C3974" s="87"/>
      <c r="D3974" s="89"/>
      <c r="R3974" s="89"/>
      <c r="S3974" s="89"/>
      <c r="T3974" s="89"/>
    </row>
    <row r="3975" spans="2:20" s="86" customFormat="1" ht="10.199999999999999">
      <c r="B3975" s="87"/>
      <c r="C3975" s="87"/>
      <c r="D3975" s="89"/>
      <c r="R3975" s="89"/>
      <c r="S3975" s="89"/>
      <c r="T3975" s="89"/>
    </row>
    <row r="3976" spans="2:20" s="86" customFormat="1" ht="10.199999999999999">
      <c r="B3976" s="87"/>
      <c r="C3976" s="87"/>
      <c r="D3976" s="89"/>
      <c r="R3976" s="89"/>
      <c r="S3976" s="89"/>
      <c r="T3976" s="89"/>
    </row>
    <row r="3977" spans="2:20" s="86" customFormat="1" ht="10.199999999999999">
      <c r="B3977" s="87"/>
      <c r="C3977" s="87"/>
      <c r="D3977" s="89"/>
      <c r="R3977" s="89"/>
      <c r="S3977" s="89"/>
      <c r="T3977" s="89"/>
    </row>
    <row r="3978" spans="2:20" s="86" customFormat="1" ht="10.199999999999999">
      <c r="B3978" s="87"/>
      <c r="C3978" s="87"/>
      <c r="D3978" s="89"/>
      <c r="R3978" s="89"/>
      <c r="S3978" s="89"/>
      <c r="T3978" s="89"/>
    </row>
    <row r="3979" spans="2:20" s="86" customFormat="1" ht="10.199999999999999">
      <c r="B3979" s="87"/>
      <c r="C3979" s="87"/>
      <c r="D3979" s="89"/>
      <c r="R3979" s="89"/>
      <c r="S3979" s="89"/>
      <c r="T3979" s="89"/>
    </row>
    <row r="3980" spans="2:20" s="86" customFormat="1" ht="10.199999999999999">
      <c r="B3980" s="87"/>
      <c r="C3980" s="87"/>
      <c r="D3980" s="89"/>
      <c r="R3980" s="89"/>
      <c r="S3980" s="89"/>
      <c r="T3980" s="89"/>
    </row>
    <row r="3981" spans="2:20" s="86" customFormat="1" ht="10.199999999999999">
      <c r="B3981" s="87"/>
      <c r="C3981" s="87"/>
      <c r="D3981" s="89"/>
      <c r="R3981" s="89"/>
      <c r="S3981" s="89"/>
      <c r="T3981" s="89"/>
    </row>
    <row r="3982" spans="2:20" s="86" customFormat="1" ht="10.199999999999999">
      <c r="B3982" s="87"/>
      <c r="C3982" s="87"/>
      <c r="D3982" s="89"/>
      <c r="R3982" s="89"/>
      <c r="S3982" s="89"/>
      <c r="T3982" s="89"/>
    </row>
    <row r="3983" spans="2:20" s="86" customFormat="1" ht="10.199999999999999">
      <c r="B3983" s="87"/>
      <c r="C3983" s="87"/>
      <c r="D3983" s="89"/>
      <c r="R3983" s="89"/>
      <c r="S3983" s="89"/>
      <c r="T3983" s="89"/>
    </row>
    <row r="3984" spans="2:20" s="86" customFormat="1" ht="10.199999999999999">
      <c r="B3984" s="87"/>
      <c r="C3984" s="87"/>
      <c r="D3984" s="89"/>
      <c r="R3984" s="89"/>
      <c r="S3984" s="89"/>
      <c r="T3984" s="89"/>
    </row>
    <row r="3985" spans="2:20" s="86" customFormat="1" ht="10.199999999999999">
      <c r="B3985" s="87"/>
      <c r="C3985" s="87"/>
      <c r="D3985" s="89"/>
      <c r="R3985" s="89"/>
      <c r="S3985" s="89"/>
      <c r="T3985" s="89"/>
    </row>
    <row r="3986" spans="2:20" s="86" customFormat="1" ht="10.199999999999999">
      <c r="B3986" s="87"/>
      <c r="C3986" s="87"/>
      <c r="D3986" s="89"/>
      <c r="R3986" s="89"/>
      <c r="S3986" s="89"/>
      <c r="T3986" s="89"/>
    </row>
    <row r="3987" spans="2:20" s="86" customFormat="1" ht="10.199999999999999">
      <c r="B3987" s="87"/>
      <c r="C3987" s="87"/>
      <c r="D3987" s="89"/>
      <c r="R3987" s="89"/>
      <c r="S3987" s="89"/>
      <c r="T3987" s="89"/>
    </row>
    <row r="3988" spans="2:20" s="86" customFormat="1" ht="10.199999999999999">
      <c r="B3988" s="87"/>
      <c r="C3988" s="87"/>
      <c r="D3988" s="89"/>
      <c r="R3988" s="89"/>
      <c r="S3988" s="89"/>
      <c r="T3988" s="89"/>
    </row>
    <row r="3989" spans="2:20" s="86" customFormat="1" ht="10.199999999999999">
      <c r="B3989" s="87"/>
      <c r="C3989" s="87"/>
      <c r="D3989" s="89"/>
      <c r="R3989" s="89"/>
      <c r="S3989" s="89"/>
      <c r="T3989" s="89"/>
    </row>
    <row r="3990" spans="2:20" s="86" customFormat="1" ht="10.199999999999999">
      <c r="B3990" s="87"/>
      <c r="C3990" s="87"/>
      <c r="D3990" s="89"/>
      <c r="R3990" s="89"/>
      <c r="S3990" s="89"/>
      <c r="T3990" s="89"/>
    </row>
    <row r="3991" spans="2:20" s="86" customFormat="1" ht="10.199999999999999">
      <c r="B3991" s="87"/>
      <c r="C3991" s="87"/>
      <c r="D3991" s="89"/>
      <c r="R3991" s="89"/>
      <c r="S3991" s="89"/>
      <c r="T3991" s="89"/>
    </row>
    <row r="3992" spans="2:20" s="86" customFormat="1" ht="10.199999999999999">
      <c r="B3992" s="87"/>
      <c r="C3992" s="87"/>
      <c r="D3992" s="89"/>
      <c r="R3992" s="89"/>
      <c r="S3992" s="89"/>
      <c r="T3992" s="89"/>
    </row>
    <row r="3993" spans="2:20" s="86" customFormat="1" ht="10.199999999999999">
      <c r="B3993" s="87"/>
      <c r="C3993" s="87"/>
      <c r="D3993" s="89"/>
      <c r="R3993" s="89"/>
      <c r="S3993" s="89"/>
      <c r="T3993" s="89"/>
    </row>
    <row r="3994" spans="2:20" s="86" customFormat="1" ht="10.199999999999999">
      <c r="B3994" s="87"/>
      <c r="C3994" s="87"/>
      <c r="D3994" s="89"/>
      <c r="R3994" s="89"/>
      <c r="S3994" s="89"/>
      <c r="T3994" s="89"/>
    </row>
    <row r="3995" spans="2:20" s="86" customFormat="1" ht="10.199999999999999">
      <c r="B3995" s="87"/>
      <c r="C3995" s="87"/>
      <c r="D3995" s="89"/>
      <c r="R3995" s="89"/>
      <c r="S3995" s="89"/>
      <c r="T3995" s="89"/>
    </row>
    <row r="3996" spans="2:20" s="86" customFormat="1" ht="10.199999999999999">
      <c r="B3996" s="87"/>
      <c r="C3996" s="87"/>
      <c r="D3996" s="89"/>
      <c r="R3996" s="89"/>
      <c r="S3996" s="89"/>
      <c r="T3996" s="89"/>
    </row>
    <row r="3997" spans="2:20" s="86" customFormat="1" ht="10.199999999999999">
      <c r="B3997" s="87"/>
      <c r="C3997" s="87"/>
      <c r="D3997" s="89"/>
      <c r="R3997" s="89"/>
      <c r="S3997" s="89"/>
      <c r="T3997" s="89"/>
    </row>
    <row r="3998" spans="2:20" s="86" customFormat="1" ht="10.199999999999999">
      <c r="B3998" s="87"/>
      <c r="C3998" s="87"/>
      <c r="D3998" s="89"/>
      <c r="R3998" s="89"/>
      <c r="S3998" s="89"/>
      <c r="T3998" s="89"/>
    </row>
    <row r="3999" spans="2:20" s="86" customFormat="1" ht="10.199999999999999">
      <c r="B3999" s="87"/>
      <c r="C3999" s="87"/>
      <c r="D3999" s="89"/>
      <c r="R3999" s="89"/>
      <c r="S3999" s="89"/>
      <c r="T3999" s="89"/>
    </row>
    <row r="4000" spans="2:20" s="86" customFormat="1" ht="10.199999999999999">
      <c r="B4000" s="87"/>
      <c r="C4000" s="87"/>
      <c r="D4000" s="89"/>
      <c r="R4000" s="89"/>
      <c r="S4000" s="89"/>
      <c r="T4000" s="89"/>
    </row>
    <row r="4001" spans="2:20" s="86" customFormat="1" ht="10.199999999999999">
      <c r="B4001" s="87"/>
      <c r="C4001" s="87"/>
      <c r="D4001" s="89"/>
      <c r="R4001" s="89"/>
      <c r="S4001" s="89"/>
      <c r="T4001" s="89"/>
    </row>
    <row r="4002" spans="2:20" s="86" customFormat="1" ht="10.199999999999999">
      <c r="B4002" s="87"/>
      <c r="C4002" s="87"/>
      <c r="D4002" s="89"/>
      <c r="R4002" s="89"/>
      <c r="S4002" s="89"/>
      <c r="T4002" s="89"/>
    </row>
    <row r="4003" spans="2:20" s="86" customFormat="1" ht="10.199999999999999">
      <c r="B4003" s="87"/>
      <c r="C4003" s="87"/>
      <c r="D4003" s="89"/>
      <c r="R4003" s="89"/>
      <c r="S4003" s="89"/>
      <c r="T4003" s="89"/>
    </row>
    <row r="4004" spans="2:20" s="86" customFormat="1" ht="10.199999999999999">
      <c r="B4004" s="87"/>
      <c r="C4004" s="87"/>
      <c r="D4004" s="89"/>
      <c r="R4004" s="89"/>
      <c r="S4004" s="89"/>
      <c r="T4004" s="89"/>
    </row>
    <row r="4005" spans="2:20" s="86" customFormat="1" ht="10.199999999999999">
      <c r="B4005" s="87"/>
      <c r="C4005" s="87"/>
      <c r="D4005" s="89"/>
      <c r="R4005" s="89"/>
      <c r="S4005" s="89"/>
      <c r="T4005" s="89"/>
    </row>
    <row r="4006" spans="2:20" s="86" customFormat="1" ht="10.199999999999999">
      <c r="B4006" s="87"/>
      <c r="C4006" s="87"/>
      <c r="D4006" s="89"/>
      <c r="R4006" s="89"/>
      <c r="S4006" s="89"/>
      <c r="T4006" s="89"/>
    </row>
    <row r="4007" spans="2:20" s="86" customFormat="1" ht="10.199999999999999">
      <c r="B4007" s="87"/>
      <c r="C4007" s="87"/>
      <c r="D4007" s="89"/>
      <c r="R4007" s="89"/>
      <c r="S4007" s="89"/>
      <c r="T4007" s="89"/>
    </row>
    <row r="4008" spans="2:20" s="86" customFormat="1" ht="10.199999999999999">
      <c r="B4008" s="87"/>
      <c r="C4008" s="87"/>
      <c r="D4008" s="89"/>
      <c r="R4008" s="89"/>
      <c r="S4008" s="89"/>
      <c r="T4008" s="89"/>
    </row>
    <row r="4009" spans="2:20" s="86" customFormat="1" ht="10.199999999999999">
      <c r="B4009" s="87"/>
      <c r="C4009" s="87"/>
      <c r="D4009" s="89"/>
      <c r="R4009" s="89"/>
      <c r="S4009" s="89"/>
      <c r="T4009" s="89"/>
    </row>
    <row r="4010" spans="2:20" s="86" customFormat="1" ht="10.199999999999999">
      <c r="B4010" s="87"/>
      <c r="C4010" s="87"/>
      <c r="D4010" s="89"/>
      <c r="R4010" s="89"/>
      <c r="S4010" s="89"/>
      <c r="T4010" s="89"/>
    </row>
    <row r="4011" spans="2:20" s="86" customFormat="1" ht="10.199999999999999">
      <c r="B4011" s="87"/>
      <c r="C4011" s="87"/>
      <c r="D4011" s="89"/>
      <c r="R4011" s="89"/>
      <c r="S4011" s="89"/>
      <c r="T4011" s="89"/>
    </row>
    <row r="4012" spans="2:20" s="86" customFormat="1" ht="10.199999999999999">
      <c r="B4012" s="87"/>
      <c r="C4012" s="87"/>
      <c r="D4012" s="89"/>
      <c r="R4012" s="89"/>
      <c r="S4012" s="89"/>
      <c r="T4012" s="89"/>
    </row>
    <row r="4013" spans="2:20" s="86" customFormat="1" ht="10.199999999999999">
      <c r="B4013" s="87"/>
      <c r="C4013" s="87"/>
      <c r="D4013" s="89"/>
      <c r="R4013" s="89"/>
      <c r="S4013" s="89"/>
      <c r="T4013" s="89"/>
    </row>
    <row r="4014" spans="2:20" s="86" customFormat="1" ht="10.199999999999999">
      <c r="B4014" s="87"/>
      <c r="C4014" s="87"/>
      <c r="D4014" s="89"/>
      <c r="R4014" s="89"/>
      <c r="S4014" s="89"/>
      <c r="T4014" s="89"/>
    </row>
    <row r="4015" spans="2:20" s="86" customFormat="1" ht="10.199999999999999">
      <c r="B4015" s="87"/>
      <c r="C4015" s="87"/>
      <c r="D4015" s="89"/>
      <c r="R4015" s="89"/>
      <c r="S4015" s="89"/>
      <c r="T4015" s="89"/>
    </row>
    <row r="4016" spans="2:20" s="86" customFormat="1" ht="10.199999999999999">
      <c r="B4016" s="87"/>
      <c r="C4016" s="87"/>
      <c r="D4016" s="89"/>
      <c r="R4016" s="89"/>
      <c r="S4016" s="89"/>
      <c r="T4016" s="89"/>
    </row>
    <row r="4017" spans="2:20" s="86" customFormat="1" ht="10.199999999999999">
      <c r="B4017" s="87"/>
      <c r="C4017" s="87"/>
      <c r="D4017" s="89"/>
      <c r="R4017" s="89"/>
      <c r="S4017" s="89"/>
      <c r="T4017" s="89"/>
    </row>
    <row r="4018" spans="2:20" s="86" customFormat="1" ht="10.199999999999999">
      <c r="B4018" s="87"/>
      <c r="C4018" s="87"/>
      <c r="D4018" s="89"/>
      <c r="R4018" s="89"/>
      <c r="S4018" s="89"/>
      <c r="T4018" s="89"/>
    </row>
    <row r="4019" spans="2:20" s="86" customFormat="1" ht="10.199999999999999">
      <c r="B4019" s="87"/>
      <c r="C4019" s="87"/>
      <c r="D4019" s="89"/>
      <c r="R4019" s="89"/>
      <c r="S4019" s="89"/>
      <c r="T4019" s="89"/>
    </row>
    <row r="4020" spans="2:20" s="86" customFormat="1" ht="10.199999999999999">
      <c r="B4020" s="87"/>
      <c r="C4020" s="87"/>
      <c r="D4020" s="89"/>
      <c r="R4020" s="89"/>
      <c r="S4020" s="89"/>
      <c r="T4020" s="89"/>
    </row>
    <row r="4021" spans="2:20" s="86" customFormat="1" ht="10.199999999999999">
      <c r="B4021" s="87"/>
      <c r="C4021" s="87"/>
      <c r="D4021" s="89"/>
      <c r="R4021" s="89"/>
      <c r="S4021" s="89"/>
      <c r="T4021" s="89"/>
    </row>
    <row r="4022" spans="2:20" s="86" customFormat="1" ht="10.199999999999999">
      <c r="B4022" s="87"/>
      <c r="C4022" s="87"/>
      <c r="D4022" s="89"/>
      <c r="R4022" s="89"/>
      <c r="S4022" s="89"/>
      <c r="T4022" s="89"/>
    </row>
    <row r="4023" spans="2:20" s="86" customFormat="1" ht="10.199999999999999">
      <c r="B4023" s="87"/>
      <c r="C4023" s="87"/>
      <c r="D4023" s="89"/>
      <c r="R4023" s="89"/>
      <c r="S4023" s="89"/>
      <c r="T4023" s="89"/>
    </row>
    <row r="4024" spans="2:20" s="86" customFormat="1" ht="10.199999999999999">
      <c r="B4024" s="87"/>
      <c r="C4024" s="87"/>
      <c r="D4024" s="89"/>
      <c r="R4024" s="89"/>
      <c r="S4024" s="89"/>
      <c r="T4024" s="89"/>
    </row>
    <row r="4025" spans="2:20" s="86" customFormat="1" ht="10.199999999999999">
      <c r="B4025" s="87"/>
      <c r="C4025" s="87"/>
      <c r="D4025" s="89"/>
      <c r="R4025" s="89"/>
      <c r="S4025" s="89"/>
      <c r="T4025" s="89"/>
    </row>
    <row r="4026" spans="2:20" s="86" customFormat="1" ht="10.199999999999999">
      <c r="B4026" s="87"/>
      <c r="C4026" s="87"/>
      <c r="D4026" s="89"/>
      <c r="R4026" s="89"/>
      <c r="S4026" s="89"/>
      <c r="T4026" s="89"/>
    </row>
    <row r="4027" spans="2:20" s="86" customFormat="1" ht="10.199999999999999">
      <c r="B4027" s="87"/>
      <c r="C4027" s="87"/>
      <c r="D4027" s="89"/>
      <c r="R4027" s="89"/>
      <c r="S4027" s="89"/>
      <c r="T4027" s="89"/>
    </row>
    <row r="4028" spans="2:20" s="86" customFormat="1" ht="10.199999999999999">
      <c r="B4028" s="87"/>
      <c r="C4028" s="87"/>
      <c r="D4028" s="89"/>
      <c r="R4028" s="89"/>
      <c r="S4028" s="89"/>
      <c r="T4028" s="89"/>
    </row>
    <row r="4029" spans="2:20" s="86" customFormat="1" ht="10.199999999999999">
      <c r="B4029" s="87"/>
      <c r="C4029" s="87"/>
      <c r="D4029" s="89"/>
      <c r="R4029" s="89"/>
      <c r="S4029" s="89"/>
      <c r="T4029" s="89"/>
    </row>
    <row r="4030" spans="2:20" s="86" customFormat="1" ht="10.199999999999999">
      <c r="B4030" s="87"/>
      <c r="C4030" s="87"/>
      <c r="D4030" s="89"/>
      <c r="R4030" s="89"/>
      <c r="S4030" s="89"/>
      <c r="T4030" s="89"/>
    </row>
    <row r="4031" spans="2:20" s="86" customFormat="1" ht="10.199999999999999">
      <c r="B4031" s="87"/>
      <c r="C4031" s="87"/>
      <c r="D4031" s="89"/>
      <c r="R4031" s="89"/>
      <c r="S4031" s="89"/>
      <c r="T4031" s="89"/>
    </row>
    <row r="4032" spans="2:20" s="86" customFormat="1" ht="10.199999999999999">
      <c r="B4032" s="87"/>
      <c r="C4032" s="87"/>
      <c r="D4032" s="89"/>
      <c r="R4032" s="89"/>
      <c r="S4032" s="89"/>
      <c r="T4032" s="89"/>
    </row>
    <row r="4033" spans="2:20" s="86" customFormat="1" ht="10.199999999999999">
      <c r="B4033" s="87"/>
      <c r="C4033" s="87"/>
      <c r="D4033" s="89"/>
      <c r="R4033" s="89"/>
      <c r="S4033" s="89"/>
      <c r="T4033" s="89"/>
    </row>
    <row r="4034" spans="2:20" s="86" customFormat="1" ht="10.199999999999999">
      <c r="B4034" s="87"/>
      <c r="C4034" s="87"/>
      <c r="D4034" s="89"/>
      <c r="R4034" s="89"/>
      <c r="S4034" s="89"/>
      <c r="T4034" s="89"/>
    </row>
    <row r="4035" spans="2:20" s="86" customFormat="1" ht="10.199999999999999">
      <c r="B4035" s="87"/>
      <c r="C4035" s="87"/>
      <c r="D4035" s="89"/>
      <c r="R4035" s="89"/>
      <c r="S4035" s="89"/>
      <c r="T4035" s="89"/>
    </row>
    <row r="4036" spans="2:20" s="86" customFormat="1" ht="10.199999999999999">
      <c r="B4036" s="87"/>
      <c r="C4036" s="87"/>
      <c r="D4036" s="89"/>
      <c r="R4036" s="89"/>
      <c r="S4036" s="89"/>
      <c r="T4036" s="89"/>
    </row>
    <row r="4037" spans="2:20" s="86" customFormat="1" ht="10.199999999999999">
      <c r="B4037" s="87"/>
      <c r="C4037" s="87"/>
      <c r="D4037" s="89"/>
      <c r="R4037" s="89"/>
      <c r="S4037" s="89"/>
      <c r="T4037" s="89"/>
    </row>
    <row r="4038" spans="2:20" s="86" customFormat="1" ht="10.199999999999999">
      <c r="B4038" s="87"/>
      <c r="C4038" s="87"/>
      <c r="D4038" s="89"/>
      <c r="R4038" s="89"/>
      <c r="S4038" s="89"/>
      <c r="T4038" s="89"/>
    </row>
    <row r="4039" spans="2:20" s="86" customFormat="1" ht="10.199999999999999">
      <c r="B4039" s="87"/>
      <c r="C4039" s="87"/>
      <c r="D4039" s="89"/>
      <c r="R4039" s="89"/>
      <c r="S4039" s="89"/>
      <c r="T4039" s="89"/>
    </row>
    <row r="4040" spans="2:20" s="86" customFormat="1" ht="10.199999999999999">
      <c r="B4040" s="87"/>
      <c r="C4040" s="87"/>
      <c r="D4040" s="89"/>
      <c r="R4040" s="89"/>
      <c r="S4040" s="89"/>
      <c r="T4040" s="89"/>
    </row>
    <row r="4041" spans="2:20" s="86" customFormat="1" ht="10.199999999999999">
      <c r="B4041" s="87"/>
      <c r="C4041" s="87"/>
      <c r="D4041" s="89"/>
      <c r="R4041" s="89"/>
      <c r="S4041" s="89"/>
      <c r="T4041" s="89"/>
    </row>
    <row r="4042" spans="2:20" s="86" customFormat="1" ht="10.199999999999999">
      <c r="B4042" s="87"/>
      <c r="C4042" s="87"/>
      <c r="D4042" s="89"/>
      <c r="R4042" s="89"/>
      <c r="S4042" s="89"/>
      <c r="T4042" s="89"/>
    </row>
    <row r="4043" spans="2:20" s="86" customFormat="1" ht="10.199999999999999">
      <c r="B4043" s="87"/>
      <c r="C4043" s="87"/>
      <c r="D4043" s="89"/>
      <c r="R4043" s="89"/>
      <c r="S4043" s="89"/>
      <c r="T4043" s="89"/>
    </row>
    <row r="4044" spans="2:20" s="86" customFormat="1" ht="10.199999999999999">
      <c r="B4044" s="87"/>
      <c r="C4044" s="87"/>
      <c r="D4044" s="89"/>
      <c r="R4044" s="89"/>
      <c r="S4044" s="89"/>
      <c r="T4044" s="89"/>
    </row>
    <row r="4045" spans="2:20" s="86" customFormat="1" ht="10.199999999999999">
      <c r="B4045" s="87"/>
      <c r="C4045" s="87"/>
      <c r="D4045" s="89"/>
      <c r="R4045" s="89"/>
      <c r="S4045" s="89"/>
      <c r="T4045" s="89"/>
    </row>
    <row r="4046" spans="2:20" s="86" customFormat="1" ht="10.199999999999999">
      <c r="B4046" s="87"/>
      <c r="C4046" s="87"/>
      <c r="D4046" s="89"/>
      <c r="R4046" s="89"/>
      <c r="S4046" s="89"/>
      <c r="T4046" s="89"/>
    </row>
    <row r="4047" spans="2:20" s="86" customFormat="1" ht="10.199999999999999">
      <c r="B4047" s="87"/>
      <c r="C4047" s="87"/>
      <c r="D4047" s="89"/>
      <c r="R4047" s="89"/>
      <c r="S4047" s="89"/>
      <c r="T4047" s="89"/>
    </row>
    <row r="4048" spans="2:20" s="86" customFormat="1" ht="10.199999999999999">
      <c r="B4048" s="87"/>
      <c r="C4048" s="87"/>
      <c r="D4048" s="89"/>
      <c r="R4048" s="89"/>
      <c r="S4048" s="89"/>
      <c r="T4048" s="89"/>
    </row>
    <row r="4049" spans="2:20" s="86" customFormat="1" ht="10.199999999999999">
      <c r="B4049" s="87"/>
      <c r="C4049" s="87"/>
      <c r="D4049" s="89"/>
      <c r="R4049" s="89"/>
      <c r="S4049" s="89"/>
      <c r="T4049" s="89"/>
    </row>
    <row r="4050" spans="2:20" s="86" customFormat="1" ht="10.199999999999999">
      <c r="B4050" s="87"/>
      <c r="C4050" s="87"/>
      <c r="D4050" s="89"/>
      <c r="R4050" s="89"/>
      <c r="S4050" s="89"/>
      <c r="T4050" s="89"/>
    </row>
    <row r="4051" spans="2:20" s="86" customFormat="1" ht="10.199999999999999">
      <c r="B4051" s="87"/>
      <c r="C4051" s="87"/>
      <c r="D4051" s="89"/>
      <c r="R4051" s="89"/>
      <c r="S4051" s="89"/>
      <c r="T4051" s="89"/>
    </row>
    <row r="4052" spans="2:20" s="86" customFormat="1" ht="10.199999999999999">
      <c r="B4052" s="87"/>
      <c r="C4052" s="87"/>
      <c r="D4052" s="89"/>
      <c r="R4052" s="89"/>
      <c r="S4052" s="89"/>
      <c r="T4052" s="89"/>
    </row>
    <row r="4053" spans="2:20" s="86" customFormat="1" ht="10.199999999999999">
      <c r="B4053" s="87"/>
      <c r="C4053" s="87"/>
      <c r="D4053" s="89"/>
      <c r="R4053" s="89"/>
      <c r="S4053" s="89"/>
      <c r="T4053" s="89"/>
    </row>
    <row r="4054" spans="2:20" s="86" customFormat="1" ht="10.199999999999999">
      <c r="B4054" s="87"/>
      <c r="C4054" s="87"/>
      <c r="D4054" s="89"/>
      <c r="R4054" s="89"/>
      <c r="S4054" s="89"/>
      <c r="T4054" s="89"/>
    </row>
    <row r="4055" spans="2:20" s="86" customFormat="1" ht="10.199999999999999">
      <c r="B4055" s="87"/>
      <c r="C4055" s="87"/>
      <c r="D4055" s="89"/>
      <c r="R4055" s="89"/>
      <c r="S4055" s="89"/>
      <c r="T4055" s="89"/>
    </row>
    <row r="4056" spans="2:20" s="86" customFormat="1" ht="10.199999999999999">
      <c r="B4056" s="87"/>
      <c r="C4056" s="87"/>
      <c r="D4056" s="89"/>
      <c r="R4056" s="89"/>
      <c r="S4056" s="89"/>
      <c r="T4056" s="89"/>
    </row>
    <row r="4057" spans="2:20" s="86" customFormat="1" ht="10.199999999999999">
      <c r="B4057" s="87"/>
      <c r="C4057" s="87"/>
      <c r="D4057" s="89"/>
      <c r="R4057" s="89"/>
      <c r="S4057" s="89"/>
      <c r="T4057" s="89"/>
    </row>
    <row r="4058" spans="2:20" s="86" customFormat="1" ht="10.199999999999999">
      <c r="B4058" s="87"/>
      <c r="C4058" s="87"/>
      <c r="D4058" s="89"/>
      <c r="R4058" s="89"/>
      <c r="S4058" s="89"/>
      <c r="T4058" s="89"/>
    </row>
    <row r="4059" spans="2:20" s="86" customFormat="1" ht="10.199999999999999">
      <c r="B4059" s="87"/>
      <c r="C4059" s="87"/>
      <c r="D4059" s="89"/>
      <c r="R4059" s="89"/>
      <c r="S4059" s="89"/>
      <c r="T4059" s="89"/>
    </row>
    <row r="4060" spans="2:20" s="86" customFormat="1" ht="10.199999999999999">
      <c r="B4060" s="87"/>
      <c r="C4060" s="87"/>
      <c r="D4060" s="89"/>
      <c r="R4060" s="89"/>
      <c r="S4060" s="89"/>
      <c r="T4060" s="89"/>
    </row>
    <row r="4061" spans="2:20" s="86" customFormat="1" ht="10.199999999999999">
      <c r="B4061" s="87"/>
      <c r="C4061" s="87"/>
      <c r="D4061" s="89"/>
      <c r="R4061" s="89"/>
      <c r="S4061" s="89"/>
      <c r="T4061" s="89"/>
    </row>
    <row r="4062" spans="2:20" s="86" customFormat="1" ht="10.199999999999999">
      <c r="B4062" s="87"/>
      <c r="C4062" s="87"/>
      <c r="D4062" s="89"/>
      <c r="R4062" s="89"/>
      <c r="S4062" s="89"/>
      <c r="T4062" s="89"/>
    </row>
    <row r="4063" spans="2:20" s="86" customFormat="1" ht="10.199999999999999">
      <c r="B4063" s="87"/>
      <c r="C4063" s="87"/>
      <c r="D4063" s="89"/>
      <c r="R4063" s="89"/>
      <c r="S4063" s="89"/>
      <c r="T4063" s="89"/>
    </row>
    <row r="4064" spans="2:20" s="86" customFormat="1" ht="10.199999999999999">
      <c r="B4064" s="87"/>
      <c r="C4064" s="87"/>
      <c r="D4064" s="89"/>
      <c r="R4064" s="89"/>
      <c r="S4064" s="89"/>
      <c r="T4064" s="89"/>
    </row>
    <row r="4065" spans="2:20" s="86" customFormat="1" ht="10.199999999999999">
      <c r="B4065" s="87"/>
      <c r="C4065" s="87"/>
      <c r="D4065" s="89"/>
      <c r="R4065" s="89"/>
      <c r="S4065" s="89"/>
      <c r="T4065" s="89"/>
    </row>
    <row r="4066" spans="2:20" s="86" customFormat="1" ht="10.199999999999999">
      <c r="B4066" s="87"/>
      <c r="C4066" s="87"/>
      <c r="D4066" s="89"/>
      <c r="R4066" s="89"/>
      <c r="S4066" s="89"/>
      <c r="T4066" s="89"/>
    </row>
    <row r="4067" spans="2:20" s="86" customFormat="1" ht="10.199999999999999">
      <c r="B4067" s="87"/>
      <c r="C4067" s="87"/>
      <c r="D4067" s="89"/>
      <c r="R4067" s="89"/>
      <c r="S4067" s="89"/>
      <c r="T4067" s="89"/>
    </row>
    <row r="4068" spans="2:20" s="86" customFormat="1" ht="10.199999999999999">
      <c r="B4068" s="87"/>
      <c r="C4068" s="87"/>
      <c r="D4068" s="89"/>
      <c r="R4068" s="89"/>
      <c r="S4068" s="89"/>
      <c r="T4068" s="89"/>
    </row>
    <row r="4069" spans="2:20" s="86" customFormat="1" ht="10.199999999999999">
      <c r="B4069" s="87"/>
      <c r="C4069" s="87"/>
      <c r="D4069" s="89"/>
      <c r="R4069" s="89"/>
      <c r="S4069" s="89"/>
      <c r="T4069" s="89"/>
    </row>
    <row r="4070" spans="2:20" s="86" customFormat="1" ht="10.199999999999999">
      <c r="B4070" s="87"/>
      <c r="C4070" s="87"/>
      <c r="D4070" s="89"/>
      <c r="R4070" s="89"/>
      <c r="S4070" s="89"/>
      <c r="T4070" s="89"/>
    </row>
    <row r="4071" spans="2:20" s="86" customFormat="1" ht="10.199999999999999">
      <c r="B4071" s="87"/>
      <c r="C4071" s="87"/>
      <c r="D4071" s="89"/>
      <c r="R4071" s="89"/>
      <c r="S4071" s="89"/>
      <c r="T4071" s="89"/>
    </row>
    <row r="4072" spans="2:20" s="86" customFormat="1" ht="10.199999999999999">
      <c r="B4072" s="87"/>
      <c r="C4072" s="87"/>
      <c r="D4072" s="89"/>
      <c r="R4072" s="89"/>
      <c r="S4072" s="89"/>
      <c r="T4072" s="89"/>
    </row>
    <row r="4073" spans="2:20" s="86" customFormat="1" ht="10.199999999999999">
      <c r="B4073" s="87"/>
      <c r="C4073" s="87"/>
      <c r="D4073" s="89"/>
      <c r="R4073" s="89"/>
      <c r="S4073" s="89"/>
      <c r="T4073" s="89"/>
    </row>
    <row r="4074" spans="2:20" s="86" customFormat="1" ht="10.199999999999999">
      <c r="B4074" s="87"/>
      <c r="C4074" s="87"/>
      <c r="D4074" s="89"/>
      <c r="R4074" s="89"/>
      <c r="S4074" s="89"/>
      <c r="T4074" s="89"/>
    </row>
    <row r="4075" spans="2:20" s="86" customFormat="1" ht="10.199999999999999">
      <c r="B4075" s="87"/>
      <c r="C4075" s="87"/>
      <c r="D4075" s="89"/>
      <c r="R4075" s="89"/>
      <c r="S4075" s="89"/>
      <c r="T4075" s="89"/>
    </row>
    <row r="4076" spans="2:20" s="86" customFormat="1" ht="10.199999999999999">
      <c r="B4076" s="87"/>
      <c r="C4076" s="87"/>
      <c r="D4076" s="89"/>
      <c r="R4076" s="89"/>
      <c r="S4076" s="89"/>
      <c r="T4076" s="89"/>
    </row>
    <row r="4077" spans="2:20" s="86" customFormat="1" ht="10.199999999999999">
      <c r="B4077" s="87"/>
      <c r="C4077" s="87"/>
      <c r="D4077" s="89"/>
      <c r="R4077" s="89"/>
      <c r="S4077" s="89"/>
      <c r="T4077" s="89"/>
    </row>
    <row r="4078" spans="2:20" s="86" customFormat="1" ht="10.199999999999999">
      <c r="B4078" s="87"/>
      <c r="C4078" s="87"/>
      <c r="D4078" s="89"/>
      <c r="R4078" s="89"/>
      <c r="S4078" s="89"/>
      <c r="T4078" s="89"/>
    </row>
    <row r="4079" spans="2:20" s="86" customFormat="1" ht="10.199999999999999">
      <c r="B4079" s="87"/>
      <c r="C4079" s="87"/>
      <c r="D4079" s="89"/>
      <c r="R4079" s="89"/>
      <c r="S4079" s="89"/>
      <c r="T4079" s="89"/>
    </row>
    <row r="4080" spans="2:20" s="86" customFormat="1" ht="10.199999999999999">
      <c r="B4080" s="87"/>
      <c r="C4080" s="87"/>
      <c r="D4080" s="89"/>
      <c r="R4080" s="89"/>
      <c r="S4080" s="89"/>
      <c r="T4080" s="89"/>
    </row>
    <row r="4081" spans="2:20" s="86" customFormat="1" ht="10.199999999999999">
      <c r="B4081" s="87"/>
      <c r="C4081" s="87"/>
      <c r="D4081" s="89"/>
      <c r="R4081" s="89"/>
      <c r="S4081" s="89"/>
      <c r="T4081" s="89"/>
    </row>
    <row r="4082" spans="2:20" s="86" customFormat="1" ht="10.199999999999999">
      <c r="B4082" s="87"/>
      <c r="C4082" s="87"/>
      <c r="D4082" s="89"/>
      <c r="R4082" s="89"/>
      <c r="S4082" s="89"/>
      <c r="T4082" s="89"/>
    </row>
    <row r="4083" spans="2:20" s="86" customFormat="1" ht="10.199999999999999">
      <c r="B4083" s="87"/>
      <c r="C4083" s="87"/>
      <c r="D4083" s="89"/>
      <c r="R4083" s="89"/>
      <c r="S4083" s="89"/>
      <c r="T4083" s="89"/>
    </row>
    <row r="4084" spans="2:20" s="86" customFormat="1" ht="10.199999999999999">
      <c r="B4084" s="87"/>
      <c r="C4084" s="87"/>
      <c r="D4084" s="89"/>
      <c r="R4084" s="89"/>
      <c r="S4084" s="89"/>
      <c r="T4084" s="89"/>
    </row>
    <row r="4085" spans="2:20" s="86" customFormat="1" ht="10.199999999999999">
      <c r="B4085" s="87"/>
      <c r="C4085" s="87"/>
      <c r="D4085" s="89"/>
      <c r="R4085" s="89"/>
      <c r="S4085" s="89"/>
      <c r="T4085" s="89"/>
    </row>
    <row r="4086" spans="2:20" s="86" customFormat="1" ht="10.199999999999999">
      <c r="B4086" s="87"/>
      <c r="C4086" s="87"/>
      <c r="D4086" s="89"/>
      <c r="R4086" s="89"/>
      <c r="S4086" s="89"/>
      <c r="T4086" s="89"/>
    </row>
    <row r="4087" spans="2:20" s="86" customFormat="1" ht="10.199999999999999">
      <c r="B4087" s="87"/>
      <c r="C4087" s="87"/>
      <c r="D4087" s="89"/>
      <c r="R4087" s="89"/>
      <c r="S4087" s="89"/>
      <c r="T4087" s="89"/>
    </row>
    <row r="4088" spans="2:20" s="86" customFormat="1" ht="10.199999999999999">
      <c r="B4088" s="87"/>
      <c r="C4088" s="87"/>
      <c r="D4088" s="89"/>
      <c r="R4088" s="89"/>
      <c r="S4088" s="89"/>
      <c r="T4088" s="89"/>
    </row>
    <row r="4089" spans="2:20" s="86" customFormat="1" ht="10.199999999999999">
      <c r="B4089" s="87"/>
      <c r="C4089" s="87"/>
      <c r="D4089" s="89"/>
      <c r="R4089" s="89"/>
      <c r="S4089" s="89"/>
      <c r="T4089" s="89"/>
    </row>
    <row r="4090" spans="2:20" s="86" customFormat="1" ht="10.199999999999999">
      <c r="B4090" s="87"/>
      <c r="C4090" s="87"/>
      <c r="D4090" s="89"/>
      <c r="R4090" s="89"/>
      <c r="S4090" s="89"/>
      <c r="T4090" s="89"/>
    </row>
    <row r="4091" spans="2:20" s="86" customFormat="1" ht="10.199999999999999">
      <c r="B4091" s="87"/>
      <c r="C4091" s="87"/>
      <c r="D4091" s="89"/>
      <c r="R4091" s="89"/>
      <c r="S4091" s="89"/>
      <c r="T4091" s="89"/>
    </row>
    <row r="4092" spans="2:20" s="86" customFormat="1" ht="10.199999999999999">
      <c r="B4092" s="87"/>
      <c r="C4092" s="87"/>
      <c r="D4092" s="89"/>
      <c r="R4092" s="89"/>
      <c r="S4092" s="89"/>
      <c r="T4092" s="89"/>
    </row>
    <row r="4093" spans="2:20" s="86" customFormat="1" ht="10.199999999999999">
      <c r="B4093" s="87"/>
      <c r="C4093" s="87"/>
      <c r="D4093" s="89"/>
      <c r="R4093" s="89"/>
      <c r="S4093" s="89"/>
      <c r="T4093" s="89"/>
    </row>
    <row r="4094" spans="2:20" s="86" customFormat="1" ht="10.199999999999999">
      <c r="B4094" s="87"/>
      <c r="C4094" s="87"/>
      <c r="D4094" s="89"/>
      <c r="R4094" s="89"/>
      <c r="S4094" s="89"/>
      <c r="T4094" s="89"/>
    </row>
    <row r="4095" spans="2:20" s="86" customFormat="1" ht="10.199999999999999">
      <c r="B4095" s="87"/>
      <c r="C4095" s="87"/>
      <c r="D4095" s="89"/>
      <c r="R4095" s="89"/>
      <c r="S4095" s="89"/>
      <c r="T4095" s="89"/>
    </row>
    <row r="4096" spans="2:20" s="86" customFormat="1" ht="10.199999999999999">
      <c r="B4096" s="87"/>
      <c r="C4096" s="87"/>
      <c r="D4096" s="89"/>
      <c r="R4096" s="89"/>
      <c r="S4096" s="89"/>
      <c r="T4096" s="89"/>
    </row>
    <row r="4097" spans="2:20" s="86" customFormat="1" ht="10.199999999999999">
      <c r="B4097" s="87"/>
      <c r="C4097" s="87"/>
      <c r="D4097" s="89"/>
      <c r="R4097" s="89"/>
      <c r="S4097" s="89"/>
      <c r="T4097" s="89"/>
    </row>
    <row r="4098" spans="2:20" s="86" customFormat="1" ht="10.199999999999999">
      <c r="B4098" s="87"/>
      <c r="C4098" s="87"/>
      <c r="D4098" s="89"/>
      <c r="R4098" s="89"/>
      <c r="S4098" s="89"/>
      <c r="T4098" s="89"/>
    </row>
    <row r="4099" spans="2:20" s="86" customFormat="1" ht="10.199999999999999">
      <c r="B4099" s="87"/>
      <c r="C4099" s="87"/>
      <c r="D4099" s="89"/>
      <c r="R4099" s="89"/>
      <c r="S4099" s="89"/>
      <c r="T4099" s="89"/>
    </row>
    <row r="4100" spans="2:20" s="86" customFormat="1" ht="10.199999999999999">
      <c r="B4100" s="87"/>
      <c r="C4100" s="87"/>
      <c r="D4100" s="89"/>
      <c r="R4100" s="89"/>
      <c r="S4100" s="89"/>
      <c r="T4100" s="89"/>
    </row>
    <row r="4101" spans="2:20" s="86" customFormat="1" ht="10.199999999999999">
      <c r="B4101" s="87"/>
      <c r="C4101" s="87"/>
      <c r="D4101" s="89"/>
      <c r="R4101" s="89"/>
      <c r="S4101" s="89"/>
      <c r="T4101" s="89"/>
    </row>
    <row r="4102" spans="2:20" s="86" customFormat="1" ht="10.199999999999999">
      <c r="B4102" s="87"/>
      <c r="C4102" s="87"/>
      <c r="D4102" s="89"/>
      <c r="R4102" s="89"/>
      <c r="S4102" s="89"/>
      <c r="T4102" s="89"/>
    </row>
    <row r="4103" spans="2:20" s="86" customFormat="1" ht="10.199999999999999">
      <c r="B4103" s="87"/>
      <c r="C4103" s="87"/>
      <c r="D4103" s="89"/>
      <c r="R4103" s="89"/>
      <c r="S4103" s="89"/>
      <c r="T4103" s="89"/>
    </row>
    <row r="4104" spans="2:20" s="86" customFormat="1" ht="10.199999999999999">
      <c r="B4104" s="87"/>
      <c r="C4104" s="87"/>
      <c r="D4104" s="89"/>
      <c r="R4104" s="89"/>
      <c r="S4104" s="89"/>
      <c r="T4104" s="89"/>
    </row>
    <row r="4105" spans="2:20" s="86" customFormat="1" ht="10.199999999999999">
      <c r="B4105" s="87"/>
      <c r="C4105" s="87"/>
      <c r="D4105" s="89"/>
      <c r="R4105" s="89"/>
      <c r="S4105" s="89"/>
      <c r="T4105" s="89"/>
    </row>
    <row r="4106" spans="2:20" s="86" customFormat="1" ht="10.199999999999999">
      <c r="B4106" s="87"/>
      <c r="C4106" s="87"/>
      <c r="D4106" s="89"/>
      <c r="R4106" s="89"/>
      <c r="S4106" s="89"/>
      <c r="T4106" s="89"/>
    </row>
    <row r="4107" spans="2:20" s="86" customFormat="1" ht="10.199999999999999">
      <c r="B4107" s="87"/>
      <c r="C4107" s="87"/>
      <c r="D4107" s="89"/>
      <c r="R4107" s="89"/>
      <c r="S4107" s="89"/>
      <c r="T4107" s="89"/>
    </row>
    <row r="4108" spans="2:20" s="86" customFormat="1" ht="10.199999999999999">
      <c r="B4108" s="87"/>
      <c r="C4108" s="87"/>
      <c r="D4108" s="89"/>
      <c r="R4108" s="89"/>
      <c r="S4108" s="89"/>
      <c r="T4108" s="89"/>
    </row>
    <row r="4109" spans="2:20" s="86" customFormat="1" ht="10.199999999999999">
      <c r="B4109" s="87"/>
      <c r="C4109" s="87"/>
      <c r="D4109" s="89"/>
      <c r="R4109" s="89"/>
      <c r="S4109" s="89"/>
      <c r="T4109" s="89"/>
    </row>
    <row r="4110" spans="2:20" s="86" customFormat="1" ht="10.199999999999999">
      <c r="B4110" s="87"/>
      <c r="C4110" s="87"/>
      <c r="D4110" s="89"/>
      <c r="R4110" s="89"/>
      <c r="S4110" s="89"/>
      <c r="T4110" s="89"/>
    </row>
    <row r="4111" spans="2:20" s="86" customFormat="1" ht="10.199999999999999">
      <c r="B4111" s="87"/>
      <c r="C4111" s="87"/>
      <c r="D4111" s="89"/>
      <c r="R4111" s="89"/>
      <c r="S4111" s="89"/>
      <c r="T4111" s="89"/>
    </row>
    <row r="4112" spans="2:20" s="86" customFormat="1" ht="10.199999999999999">
      <c r="B4112" s="87"/>
      <c r="C4112" s="87"/>
      <c r="D4112" s="89"/>
      <c r="R4112" s="89"/>
      <c r="S4112" s="89"/>
      <c r="T4112" s="89"/>
    </row>
    <row r="4113" spans="2:20" s="86" customFormat="1" ht="10.199999999999999">
      <c r="B4113" s="87"/>
      <c r="C4113" s="87"/>
      <c r="D4113" s="89"/>
      <c r="R4113" s="89"/>
      <c r="S4113" s="89"/>
      <c r="T4113" s="89"/>
    </row>
    <row r="4114" spans="2:20" s="86" customFormat="1" ht="10.199999999999999">
      <c r="B4114" s="87"/>
      <c r="C4114" s="87"/>
      <c r="D4114" s="89"/>
      <c r="R4114" s="89"/>
      <c r="S4114" s="89"/>
      <c r="T4114" s="89"/>
    </row>
    <row r="4115" spans="2:20" s="86" customFormat="1" ht="10.199999999999999">
      <c r="B4115" s="87"/>
      <c r="C4115" s="87"/>
      <c r="D4115" s="89"/>
      <c r="R4115" s="89"/>
      <c r="S4115" s="89"/>
      <c r="T4115" s="89"/>
    </row>
    <row r="4116" spans="2:20" s="86" customFormat="1" ht="10.199999999999999">
      <c r="B4116" s="87"/>
      <c r="C4116" s="87"/>
      <c r="D4116" s="89"/>
      <c r="R4116" s="89"/>
      <c r="S4116" s="89"/>
      <c r="T4116" s="89"/>
    </row>
    <row r="4117" spans="2:20" s="86" customFormat="1" ht="10.199999999999999">
      <c r="B4117" s="87"/>
      <c r="C4117" s="87"/>
      <c r="D4117" s="89"/>
      <c r="R4117" s="89"/>
      <c r="S4117" s="89"/>
      <c r="T4117" s="89"/>
    </row>
    <row r="4118" spans="2:20" s="86" customFormat="1" ht="10.199999999999999">
      <c r="B4118" s="87"/>
      <c r="C4118" s="87"/>
      <c r="D4118" s="89"/>
      <c r="R4118" s="89"/>
      <c r="S4118" s="89"/>
      <c r="T4118" s="89"/>
    </row>
    <row r="4119" spans="2:20" s="86" customFormat="1" ht="10.199999999999999">
      <c r="B4119" s="87"/>
      <c r="C4119" s="87"/>
      <c r="D4119" s="89"/>
      <c r="R4119" s="89"/>
      <c r="S4119" s="89"/>
      <c r="T4119" s="89"/>
    </row>
    <row r="4120" spans="2:20" s="86" customFormat="1" ht="10.199999999999999">
      <c r="B4120" s="87"/>
      <c r="C4120" s="87"/>
      <c r="D4120" s="89"/>
      <c r="R4120" s="89"/>
      <c r="S4120" s="89"/>
      <c r="T4120" s="89"/>
    </row>
    <row r="4121" spans="2:20" s="86" customFormat="1" ht="10.199999999999999">
      <c r="B4121" s="87"/>
      <c r="C4121" s="87"/>
      <c r="D4121" s="89"/>
      <c r="R4121" s="89"/>
      <c r="S4121" s="89"/>
      <c r="T4121" s="89"/>
    </row>
    <row r="4122" spans="2:20" s="86" customFormat="1" ht="10.199999999999999">
      <c r="B4122" s="87"/>
      <c r="C4122" s="87"/>
      <c r="D4122" s="89"/>
      <c r="R4122" s="89"/>
      <c r="S4122" s="89"/>
      <c r="T4122" s="89"/>
    </row>
    <row r="4123" spans="2:20" s="86" customFormat="1" ht="10.199999999999999">
      <c r="B4123" s="87"/>
      <c r="C4123" s="87"/>
      <c r="D4123" s="89"/>
      <c r="R4123" s="89"/>
      <c r="S4123" s="89"/>
      <c r="T4123" s="89"/>
    </row>
    <row r="4124" spans="2:20" s="86" customFormat="1" ht="10.199999999999999">
      <c r="B4124" s="87"/>
      <c r="C4124" s="87"/>
      <c r="D4124" s="89"/>
      <c r="R4124" s="89"/>
      <c r="S4124" s="89"/>
      <c r="T4124" s="89"/>
    </row>
    <row r="4125" spans="2:20" s="86" customFormat="1" ht="10.199999999999999">
      <c r="B4125" s="87"/>
      <c r="C4125" s="87"/>
      <c r="D4125" s="89"/>
      <c r="R4125" s="89"/>
      <c r="S4125" s="89"/>
      <c r="T4125" s="89"/>
    </row>
    <row r="4126" spans="2:20" s="86" customFormat="1" ht="10.199999999999999">
      <c r="B4126" s="87"/>
      <c r="C4126" s="87"/>
      <c r="D4126" s="89"/>
      <c r="R4126" s="89"/>
      <c r="S4126" s="89"/>
      <c r="T4126" s="89"/>
    </row>
    <row r="4127" spans="2:20" s="86" customFormat="1" ht="10.199999999999999">
      <c r="B4127" s="87"/>
      <c r="C4127" s="87"/>
      <c r="D4127" s="89"/>
      <c r="R4127" s="89"/>
      <c r="S4127" s="89"/>
      <c r="T4127" s="89"/>
    </row>
    <row r="4128" spans="2:20" s="86" customFormat="1" ht="10.199999999999999">
      <c r="B4128" s="87"/>
      <c r="C4128" s="87"/>
      <c r="D4128" s="89"/>
      <c r="R4128" s="89"/>
      <c r="S4128" s="89"/>
      <c r="T4128" s="89"/>
    </row>
    <row r="4129" spans="2:20" s="86" customFormat="1" ht="10.199999999999999">
      <c r="B4129" s="87"/>
      <c r="C4129" s="87"/>
      <c r="D4129" s="89"/>
      <c r="R4129" s="89"/>
      <c r="S4129" s="89"/>
      <c r="T4129" s="89"/>
    </row>
    <row r="4130" spans="2:20" s="86" customFormat="1" ht="10.199999999999999">
      <c r="B4130" s="87"/>
      <c r="C4130" s="87"/>
      <c r="D4130" s="89"/>
      <c r="R4130" s="89"/>
      <c r="S4130" s="89"/>
      <c r="T4130" s="89"/>
    </row>
    <row r="4131" spans="2:20" s="86" customFormat="1" ht="10.199999999999999">
      <c r="B4131" s="87"/>
      <c r="C4131" s="87"/>
      <c r="D4131" s="89"/>
      <c r="R4131" s="89"/>
      <c r="S4131" s="89"/>
      <c r="T4131" s="89"/>
    </row>
    <row r="4132" spans="2:20" s="86" customFormat="1" ht="10.199999999999999">
      <c r="B4132" s="87"/>
      <c r="C4132" s="87"/>
      <c r="D4132" s="89"/>
      <c r="R4132" s="89"/>
      <c r="S4132" s="89"/>
      <c r="T4132" s="89"/>
    </row>
    <row r="4133" spans="2:20" s="86" customFormat="1" ht="10.199999999999999">
      <c r="B4133" s="87"/>
      <c r="C4133" s="87"/>
      <c r="D4133" s="89"/>
      <c r="R4133" s="89"/>
      <c r="S4133" s="89"/>
      <c r="T4133" s="89"/>
    </row>
    <row r="4134" spans="2:20" s="86" customFormat="1" ht="10.199999999999999">
      <c r="B4134" s="87"/>
      <c r="C4134" s="87"/>
      <c r="D4134" s="89"/>
      <c r="R4134" s="89"/>
      <c r="S4134" s="89"/>
      <c r="T4134" s="89"/>
    </row>
    <row r="4135" spans="2:20" s="86" customFormat="1" ht="10.199999999999999">
      <c r="B4135" s="87"/>
      <c r="C4135" s="87"/>
      <c r="D4135" s="89"/>
      <c r="R4135" s="89"/>
      <c r="S4135" s="89"/>
      <c r="T4135" s="89"/>
    </row>
    <row r="4136" spans="2:20" s="86" customFormat="1" ht="10.199999999999999">
      <c r="B4136" s="87"/>
      <c r="C4136" s="87"/>
      <c r="D4136" s="89"/>
      <c r="R4136" s="89"/>
      <c r="S4136" s="89"/>
      <c r="T4136" s="89"/>
    </row>
    <row r="4137" spans="2:20" s="86" customFormat="1" ht="10.199999999999999">
      <c r="B4137" s="87"/>
      <c r="C4137" s="87"/>
      <c r="D4137" s="89"/>
      <c r="R4137" s="89"/>
      <c r="S4137" s="89"/>
      <c r="T4137" s="89"/>
    </row>
    <row r="4138" spans="2:20" s="86" customFormat="1" ht="10.199999999999999">
      <c r="B4138" s="87"/>
      <c r="C4138" s="87"/>
      <c r="D4138" s="89"/>
      <c r="R4138" s="89"/>
      <c r="S4138" s="89"/>
      <c r="T4138" s="89"/>
    </row>
    <row r="4139" spans="2:20" s="86" customFormat="1" ht="10.199999999999999">
      <c r="B4139" s="87"/>
      <c r="C4139" s="87"/>
      <c r="D4139" s="89"/>
      <c r="R4139" s="89"/>
      <c r="S4139" s="89"/>
      <c r="T4139" s="89"/>
    </row>
    <row r="4140" spans="2:20" s="86" customFormat="1" ht="10.199999999999999">
      <c r="B4140" s="87"/>
      <c r="C4140" s="87"/>
      <c r="D4140" s="89"/>
      <c r="R4140" s="89"/>
      <c r="S4140" s="89"/>
      <c r="T4140" s="89"/>
    </row>
    <row r="4141" spans="2:20" s="86" customFormat="1" ht="10.199999999999999">
      <c r="B4141" s="87"/>
      <c r="C4141" s="87"/>
      <c r="D4141" s="89"/>
      <c r="R4141" s="89"/>
      <c r="S4141" s="89"/>
      <c r="T4141" s="89"/>
    </row>
    <row r="4142" spans="2:20" s="86" customFormat="1" ht="10.199999999999999">
      <c r="B4142" s="87"/>
      <c r="C4142" s="87"/>
      <c r="D4142" s="89"/>
      <c r="R4142" s="89"/>
      <c r="S4142" s="89"/>
      <c r="T4142" s="89"/>
    </row>
    <row r="4143" spans="2:20" s="86" customFormat="1" ht="10.199999999999999">
      <c r="B4143" s="87"/>
      <c r="C4143" s="87"/>
      <c r="D4143" s="89"/>
      <c r="R4143" s="89"/>
      <c r="S4143" s="89"/>
      <c r="T4143" s="89"/>
    </row>
    <row r="4144" spans="2:20" s="86" customFormat="1" ht="10.199999999999999">
      <c r="B4144" s="87"/>
      <c r="C4144" s="87"/>
      <c r="D4144" s="89"/>
      <c r="R4144" s="89"/>
      <c r="S4144" s="89"/>
      <c r="T4144" s="89"/>
    </row>
    <row r="4145" spans="2:20" s="86" customFormat="1" ht="10.199999999999999">
      <c r="B4145" s="87"/>
      <c r="C4145" s="87"/>
      <c r="D4145" s="89"/>
      <c r="R4145" s="89"/>
      <c r="S4145" s="89"/>
      <c r="T4145" s="89"/>
    </row>
    <row r="4146" spans="2:20" s="86" customFormat="1" ht="10.199999999999999">
      <c r="B4146" s="87"/>
      <c r="C4146" s="87"/>
      <c r="D4146" s="89"/>
      <c r="R4146" s="89"/>
      <c r="S4146" s="89"/>
      <c r="T4146" s="89"/>
    </row>
    <row r="4147" spans="2:20" s="86" customFormat="1" ht="10.199999999999999">
      <c r="B4147" s="87"/>
      <c r="C4147" s="87"/>
      <c r="D4147" s="89"/>
      <c r="R4147" s="89"/>
      <c r="S4147" s="89"/>
      <c r="T4147" s="89"/>
    </row>
    <row r="4148" spans="2:20" s="86" customFormat="1" ht="10.199999999999999">
      <c r="B4148" s="87"/>
      <c r="C4148" s="87"/>
      <c r="D4148" s="89"/>
      <c r="R4148" s="89"/>
      <c r="S4148" s="89"/>
      <c r="T4148" s="89"/>
    </row>
    <row r="4149" spans="2:20" s="86" customFormat="1" ht="10.199999999999999">
      <c r="B4149" s="87"/>
      <c r="C4149" s="87"/>
      <c r="D4149" s="89"/>
      <c r="R4149" s="89"/>
      <c r="S4149" s="89"/>
      <c r="T4149" s="89"/>
    </row>
    <row r="4150" spans="2:20" s="86" customFormat="1" ht="10.199999999999999">
      <c r="B4150" s="87"/>
      <c r="C4150" s="87"/>
      <c r="D4150" s="89"/>
      <c r="R4150" s="89"/>
      <c r="S4150" s="89"/>
      <c r="T4150" s="89"/>
    </row>
    <row r="4151" spans="2:20" s="86" customFormat="1" ht="10.199999999999999">
      <c r="B4151" s="87"/>
      <c r="C4151" s="87"/>
      <c r="D4151" s="89"/>
      <c r="R4151" s="89"/>
      <c r="S4151" s="89"/>
      <c r="T4151" s="89"/>
    </row>
    <row r="4152" spans="2:20" s="86" customFormat="1" ht="10.199999999999999">
      <c r="B4152" s="87"/>
      <c r="C4152" s="87"/>
      <c r="D4152" s="89"/>
      <c r="R4152" s="89"/>
      <c r="S4152" s="89"/>
      <c r="T4152" s="89"/>
    </row>
    <row r="4153" spans="2:20" s="86" customFormat="1" ht="10.199999999999999">
      <c r="B4153" s="87"/>
      <c r="C4153" s="87"/>
      <c r="D4153" s="89"/>
      <c r="R4153" s="89"/>
      <c r="S4153" s="89"/>
      <c r="T4153" s="89"/>
    </row>
    <row r="4154" spans="2:20" s="86" customFormat="1" ht="10.199999999999999">
      <c r="B4154" s="87"/>
      <c r="C4154" s="87"/>
      <c r="D4154" s="89"/>
      <c r="R4154" s="89"/>
      <c r="S4154" s="89"/>
      <c r="T4154" s="89"/>
    </row>
    <row r="4155" spans="2:20" s="86" customFormat="1" ht="10.199999999999999">
      <c r="B4155" s="87"/>
      <c r="C4155" s="87"/>
      <c r="D4155" s="89"/>
      <c r="R4155" s="89"/>
      <c r="S4155" s="89"/>
      <c r="T4155" s="89"/>
    </row>
    <row r="4156" spans="2:20" s="86" customFormat="1" ht="10.199999999999999">
      <c r="B4156" s="87"/>
      <c r="C4156" s="87"/>
      <c r="D4156" s="89"/>
      <c r="R4156" s="89"/>
      <c r="S4156" s="89"/>
      <c r="T4156" s="89"/>
    </row>
    <row r="4157" spans="2:20" s="86" customFormat="1" ht="10.199999999999999">
      <c r="B4157" s="87"/>
      <c r="C4157" s="87"/>
      <c r="D4157" s="89"/>
      <c r="R4157" s="89"/>
      <c r="S4157" s="89"/>
      <c r="T4157" s="89"/>
    </row>
    <row r="4158" spans="2:20" s="86" customFormat="1" ht="10.199999999999999">
      <c r="B4158" s="87"/>
      <c r="C4158" s="87"/>
      <c r="D4158" s="89"/>
      <c r="R4158" s="89"/>
      <c r="S4158" s="89"/>
      <c r="T4158" s="89"/>
    </row>
    <row r="4159" spans="2:20" s="86" customFormat="1" ht="10.199999999999999">
      <c r="B4159" s="87"/>
      <c r="C4159" s="87"/>
      <c r="D4159" s="89"/>
      <c r="R4159" s="89"/>
      <c r="S4159" s="89"/>
      <c r="T4159" s="89"/>
    </row>
    <row r="4160" spans="2:20" s="86" customFormat="1" ht="10.199999999999999">
      <c r="B4160" s="87"/>
      <c r="C4160" s="87"/>
      <c r="D4160" s="89"/>
      <c r="R4160" s="89"/>
      <c r="S4160" s="89"/>
      <c r="T4160" s="89"/>
    </row>
    <row r="4161" spans="2:20" s="86" customFormat="1" ht="10.199999999999999">
      <c r="B4161" s="87"/>
      <c r="C4161" s="87"/>
      <c r="D4161" s="89"/>
      <c r="R4161" s="89"/>
      <c r="S4161" s="89"/>
      <c r="T4161" s="89"/>
    </row>
    <row r="4162" spans="2:20" s="86" customFormat="1" ht="10.199999999999999">
      <c r="B4162" s="87"/>
      <c r="C4162" s="87"/>
      <c r="D4162" s="89"/>
      <c r="R4162" s="89"/>
      <c r="S4162" s="89"/>
      <c r="T4162" s="89"/>
    </row>
    <row r="4163" spans="2:20" s="86" customFormat="1" ht="10.199999999999999">
      <c r="B4163" s="87"/>
      <c r="C4163" s="87"/>
      <c r="D4163" s="89"/>
      <c r="R4163" s="89"/>
      <c r="S4163" s="89"/>
      <c r="T4163" s="89"/>
    </row>
    <row r="4164" spans="2:20" s="86" customFormat="1" ht="10.199999999999999">
      <c r="B4164" s="87"/>
      <c r="C4164" s="87"/>
      <c r="D4164" s="89"/>
      <c r="R4164" s="89"/>
      <c r="S4164" s="89"/>
      <c r="T4164" s="89"/>
    </row>
    <row r="4165" spans="2:20" s="86" customFormat="1" ht="10.199999999999999">
      <c r="B4165" s="87"/>
      <c r="C4165" s="87"/>
      <c r="D4165" s="89"/>
      <c r="R4165" s="89"/>
      <c r="S4165" s="89"/>
      <c r="T4165" s="89"/>
    </row>
    <row r="4166" spans="2:20" s="86" customFormat="1" ht="10.199999999999999">
      <c r="B4166" s="87"/>
      <c r="C4166" s="87"/>
      <c r="D4166" s="89"/>
      <c r="R4166" s="89"/>
      <c r="S4166" s="89"/>
      <c r="T4166" s="89"/>
    </row>
    <row r="4167" spans="2:20" s="86" customFormat="1" ht="10.199999999999999">
      <c r="B4167" s="87"/>
      <c r="C4167" s="87"/>
      <c r="D4167" s="89"/>
      <c r="R4167" s="89"/>
      <c r="S4167" s="89"/>
      <c r="T4167" s="89"/>
    </row>
    <row r="4168" spans="2:20" s="86" customFormat="1" ht="10.199999999999999">
      <c r="B4168" s="87"/>
      <c r="C4168" s="87"/>
      <c r="D4168" s="89"/>
      <c r="R4168" s="89"/>
      <c r="S4168" s="89"/>
      <c r="T4168" s="89"/>
    </row>
    <row r="4169" spans="2:20" s="86" customFormat="1" ht="10.199999999999999">
      <c r="B4169" s="87"/>
      <c r="C4169" s="87"/>
      <c r="D4169" s="89"/>
      <c r="R4169" s="89"/>
      <c r="S4169" s="89"/>
      <c r="T4169" s="89"/>
    </row>
    <row r="4170" spans="2:20" s="86" customFormat="1" ht="10.199999999999999">
      <c r="B4170" s="87"/>
      <c r="C4170" s="87"/>
      <c r="D4170" s="89"/>
      <c r="R4170" s="89"/>
      <c r="S4170" s="89"/>
      <c r="T4170" s="89"/>
    </row>
    <row r="4171" spans="2:20" s="86" customFormat="1" ht="10.199999999999999">
      <c r="B4171" s="87"/>
      <c r="C4171" s="87"/>
      <c r="D4171" s="89"/>
      <c r="R4171" s="89"/>
      <c r="S4171" s="89"/>
      <c r="T4171" s="89"/>
    </row>
    <row r="4172" spans="2:20" s="86" customFormat="1" ht="10.199999999999999">
      <c r="B4172" s="87"/>
      <c r="C4172" s="87"/>
      <c r="D4172" s="89"/>
      <c r="R4172" s="89"/>
      <c r="S4172" s="89"/>
      <c r="T4172" s="89"/>
    </row>
    <row r="4173" spans="2:20" s="86" customFormat="1" ht="10.199999999999999">
      <c r="B4173" s="87"/>
      <c r="C4173" s="87"/>
      <c r="D4173" s="89"/>
      <c r="R4173" s="89"/>
      <c r="S4173" s="89"/>
      <c r="T4173" s="89"/>
    </row>
    <row r="4174" spans="2:20" s="86" customFormat="1" ht="10.199999999999999">
      <c r="B4174" s="87"/>
      <c r="C4174" s="87"/>
      <c r="D4174" s="89"/>
      <c r="R4174" s="89"/>
      <c r="S4174" s="89"/>
      <c r="T4174" s="89"/>
    </row>
    <row r="4175" spans="2:20" s="86" customFormat="1" ht="10.199999999999999">
      <c r="B4175" s="87"/>
      <c r="C4175" s="87"/>
      <c r="D4175" s="89"/>
      <c r="R4175" s="89"/>
      <c r="S4175" s="89"/>
      <c r="T4175" s="89"/>
    </row>
    <row r="4176" spans="2:20" s="86" customFormat="1" ht="10.199999999999999">
      <c r="B4176" s="87"/>
      <c r="C4176" s="87"/>
      <c r="D4176" s="89"/>
      <c r="R4176" s="89"/>
      <c r="S4176" s="89"/>
      <c r="T4176" s="89"/>
    </row>
    <row r="4177" spans="2:20" s="86" customFormat="1" ht="10.199999999999999">
      <c r="B4177" s="87"/>
      <c r="C4177" s="87"/>
      <c r="D4177" s="89"/>
      <c r="R4177" s="89"/>
      <c r="S4177" s="89"/>
      <c r="T4177" s="89"/>
    </row>
    <row r="4178" spans="2:20" s="86" customFormat="1" ht="10.199999999999999">
      <c r="B4178" s="87"/>
      <c r="C4178" s="87"/>
      <c r="D4178" s="89"/>
      <c r="R4178" s="89"/>
      <c r="S4178" s="89"/>
      <c r="T4178" s="89"/>
    </row>
    <row r="4179" spans="2:20" s="86" customFormat="1" ht="10.199999999999999">
      <c r="B4179" s="87"/>
      <c r="C4179" s="87"/>
      <c r="D4179" s="89"/>
      <c r="R4179" s="89"/>
      <c r="S4179" s="89"/>
      <c r="T4179" s="89"/>
    </row>
    <row r="4180" spans="2:20" s="86" customFormat="1" ht="10.199999999999999">
      <c r="B4180" s="87"/>
      <c r="C4180" s="87"/>
      <c r="D4180" s="89"/>
      <c r="R4180" s="89"/>
      <c r="S4180" s="89"/>
      <c r="T4180" s="89"/>
    </row>
    <row r="4181" spans="2:20" s="86" customFormat="1" ht="10.199999999999999">
      <c r="B4181" s="87"/>
      <c r="C4181" s="87"/>
      <c r="D4181" s="89"/>
      <c r="R4181" s="89"/>
      <c r="S4181" s="89"/>
      <c r="T4181" s="89"/>
    </row>
    <row r="4182" spans="2:20" s="86" customFormat="1" ht="10.199999999999999">
      <c r="B4182" s="87"/>
      <c r="C4182" s="87"/>
      <c r="D4182" s="89"/>
      <c r="R4182" s="89"/>
      <c r="S4182" s="89"/>
      <c r="T4182" s="89"/>
    </row>
    <row r="4183" spans="2:20" s="86" customFormat="1" ht="10.199999999999999">
      <c r="B4183" s="87"/>
      <c r="C4183" s="87"/>
      <c r="D4183" s="89"/>
      <c r="R4183" s="89"/>
      <c r="S4183" s="89"/>
      <c r="T4183" s="89"/>
    </row>
    <row r="4184" spans="2:20" s="86" customFormat="1" ht="10.199999999999999">
      <c r="B4184" s="87"/>
      <c r="C4184" s="87"/>
      <c r="D4184" s="89"/>
      <c r="R4184" s="89"/>
      <c r="S4184" s="89"/>
      <c r="T4184" s="89"/>
    </row>
    <row r="4185" spans="2:20" s="86" customFormat="1" ht="10.199999999999999">
      <c r="B4185" s="87"/>
      <c r="C4185" s="87"/>
      <c r="D4185" s="89"/>
      <c r="R4185" s="89"/>
      <c r="S4185" s="89"/>
      <c r="T4185" s="89"/>
    </row>
    <row r="4186" spans="2:20" s="86" customFormat="1" ht="10.199999999999999">
      <c r="B4186" s="87"/>
      <c r="C4186" s="87"/>
      <c r="D4186" s="89"/>
      <c r="R4186" s="89"/>
      <c r="S4186" s="89"/>
      <c r="T4186" s="89"/>
    </row>
    <row r="4187" spans="2:20" s="86" customFormat="1" ht="10.199999999999999">
      <c r="B4187" s="87"/>
      <c r="C4187" s="87"/>
      <c r="D4187" s="89"/>
      <c r="R4187" s="89"/>
      <c r="S4187" s="89"/>
      <c r="T4187" s="89"/>
    </row>
    <row r="4188" spans="2:20" s="86" customFormat="1" ht="10.199999999999999">
      <c r="B4188" s="87"/>
      <c r="C4188" s="87"/>
      <c r="D4188" s="89"/>
      <c r="R4188" s="89"/>
      <c r="S4188" s="89"/>
      <c r="T4188" s="89"/>
    </row>
    <row r="4189" spans="2:20" s="86" customFormat="1" ht="10.199999999999999">
      <c r="B4189" s="87"/>
      <c r="C4189" s="87"/>
      <c r="D4189" s="89"/>
      <c r="R4189" s="89"/>
      <c r="S4189" s="89"/>
      <c r="T4189" s="89"/>
    </row>
    <row r="4190" spans="2:20" s="86" customFormat="1" ht="10.199999999999999">
      <c r="B4190" s="87"/>
      <c r="C4190" s="87"/>
      <c r="D4190" s="89"/>
      <c r="R4190" s="89"/>
      <c r="S4190" s="89"/>
      <c r="T4190" s="89"/>
    </row>
    <row r="4191" spans="2:20" s="86" customFormat="1" ht="10.199999999999999">
      <c r="B4191" s="87"/>
      <c r="C4191" s="87"/>
      <c r="D4191" s="89"/>
      <c r="R4191" s="89"/>
      <c r="S4191" s="89"/>
      <c r="T4191" s="89"/>
    </row>
    <row r="4192" spans="2:20" s="86" customFormat="1" ht="10.199999999999999">
      <c r="B4192" s="87"/>
      <c r="C4192" s="87"/>
      <c r="D4192" s="89"/>
      <c r="R4192" s="89"/>
      <c r="S4192" s="89"/>
      <c r="T4192" s="89"/>
    </row>
    <row r="4193" spans="2:20" s="86" customFormat="1" ht="10.199999999999999">
      <c r="B4193" s="87"/>
      <c r="C4193" s="87"/>
      <c r="D4193" s="89"/>
      <c r="R4193" s="89"/>
      <c r="S4193" s="89"/>
      <c r="T4193" s="89"/>
    </row>
    <row r="4194" spans="2:20" s="86" customFormat="1" ht="10.199999999999999">
      <c r="B4194" s="87"/>
      <c r="C4194" s="87"/>
      <c r="D4194" s="89"/>
      <c r="R4194" s="89"/>
      <c r="S4194" s="89"/>
      <c r="T4194" s="89"/>
    </row>
    <row r="4195" spans="2:20" s="86" customFormat="1" ht="10.199999999999999">
      <c r="B4195" s="87"/>
      <c r="C4195" s="87"/>
      <c r="D4195" s="89"/>
      <c r="R4195" s="89"/>
      <c r="S4195" s="89"/>
      <c r="T4195" s="89"/>
    </row>
    <row r="4196" spans="2:20" s="86" customFormat="1" ht="10.199999999999999">
      <c r="B4196" s="87"/>
      <c r="C4196" s="87"/>
      <c r="D4196" s="89"/>
      <c r="R4196" s="89"/>
      <c r="S4196" s="89"/>
      <c r="T4196" s="89"/>
    </row>
    <row r="4197" spans="2:20" s="86" customFormat="1" ht="10.199999999999999">
      <c r="B4197" s="87"/>
      <c r="C4197" s="87"/>
      <c r="D4197" s="89"/>
      <c r="R4197" s="89"/>
      <c r="S4197" s="89"/>
      <c r="T4197" s="89"/>
    </row>
    <row r="4198" spans="2:20" s="86" customFormat="1" ht="10.199999999999999">
      <c r="B4198" s="87"/>
      <c r="C4198" s="87"/>
      <c r="D4198" s="89"/>
      <c r="R4198" s="89"/>
      <c r="S4198" s="89"/>
      <c r="T4198" s="89"/>
    </row>
    <row r="4199" spans="2:20" s="86" customFormat="1" ht="10.199999999999999">
      <c r="B4199" s="87"/>
      <c r="C4199" s="87"/>
      <c r="D4199" s="89"/>
      <c r="R4199" s="89"/>
      <c r="S4199" s="89"/>
      <c r="T4199" s="89"/>
    </row>
    <row r="4200" spans="2:20" s="86" customFormat="1" ht="10.199999999999999">
      <c r="B4200" s="87"/>
      <c r="C4200" s="87"/>
      <c r="D4200" s="89"/>
      <c r="R4200" s="89"/>
      <c r="S4200" s="89"/>
      <c r="T4200" s="89"/>
    </row>
    <row r="4201" spans="2:20" s="86" customFormat="1" ht="10.199999999999999">
      <c r="B4201" s="87"/>
      <c r="C4201" s="87"/>
      <c r="D4201" s="89"/>
      <c r="R4201" s="89"/>
      <c r="S4201" s="89"/>
      <c r="T4201" s="89"/>
    </row>
    <row r="4202" spans="2:20" s="86" customFormat="1" ht="10.199999999999999">
      <c r="B4202" s="87"/>
      <c r="C4202" s="87"/>
      <c r="D4202" s="89"/>
      <c r="R4202" s="89"/>
      <c r="S4202" s="89"/>
      <c r="T4202" s="89"/>
    </row>
    <row r="4203" spans="2:20" s="86" customFormat="1" ht="10.199999999999999">
      <c r="B4203" s="87"/>
      <c r="C4203" s="87"/>
      <c r="D4203" s="89"/>
      <c r="R4203" s="89"/>
      <c r="S4203" s="89"/>
      <c r="T4203" s="89"/>
    </row>
    <row r="4204" spans="2:20" s="86" customFormat="1" ht="10.199999999999999">
      <c r="B4204" s="87"/>
      <c r="C4204" s="87"/>
      <c r="D4204" s="89"/>
      <c r="R4204" s="89"/>
      <c r="S4204" s="89"/>
      <c r="T4204" s="89"/>
    </row>
    <row r="4205" spans="2:20" s="86" customFormat="1" ht="10.199999999999999">
      <c r="B4205" s="87"/>
      <c r="C4205" s="87"/>
      <c r="D4205" s="89"/>
      <c r="R4205" s="89"/>
      <c r="S4205" s="89"/>
      <c r="T4205" s="89"/>
    </row>
    <row r="4206" spans="2:20" s="86" customFormat="1" ht="10.199999999999999">
      <c r="B4206" s="87"/>
      <c r="C4206" s="87"/>
      <c r="D4206" s="89"/>
      <c r="R4206" s="89"/>
      <c r="S4206" s="89"/>
      <c r="T4206" s="89"/>
    </row>
    <row r="4207" spans="2:20" s="86" customFormat="1" ht="10.199999999999999">
      <c r="B4207" s="87"/>
      <c r="C4207" s="87"/>
      <c r="D4207" s="89"/>
      <c r="R4207" s="89"/>
      <c r="S4207" s="89"/>
      <c r="T4207" s="89"/>
    </row>
    <row r="4208" spans="2:20" s="86" customFormat="1" ht="10.199999999999999">
      <c r="B4208" s="87"/>
      <c r="C4208" s="87"/>
      <c r="D4208" s="89"/>
      <c r="R4208" s="89"/>
      <c r="S4208" s="89"/>
      <c r="T4208" s="89"/>
    </row>
    <row r="4209" spans="2:20" s="86" customFormat="1" ht="10.199999999999999">
      <c r="B4209" s="87"/>
      <c r="C4209" s="87"/>
      <c r="D4209" s="89"/>
      <c r="R4209" s="89"/>
      <c r="S4209" s="89"/>
      <c r="T4209" s="89"/>
    </row>
    <row r="4210" spans="2:20" s="86" customFormat="1" ht="10.199999999999999">
      <c r="B4210" s="87"/>
      <c r="C4210" s="87"/>
      <c r="D4210" s="89"/>
      <c r="R4210" s="89"/>
      <c r="S4210" s="89"/>
      <c r="T4210" s="89"/>
    </row>
    <row r="4211" spans="2:20" s="86" customFormat="1" ht="10.199999999999999">
      <c r="B4211" s="87"/>
      <c r="C4211" s="87"/>
      <c r="D4211" s="89"/>
      <c r="R4211" s="89"/>
      <c r="S4211" s="89"/>
      <c r="T4211" s="89"/>
    </row>
    <row r="4212" spans="2:20" s="86" customFormat="1" ht="10.199999999999999">
      <c r="B4212" s="87"/>
      <c r="C4212" s="87"/>
      <c r="D4212" s="89"/>
      <c r="R4212" s="89"/>
      <c r="S4212" s="89"/>
      <c r="T4212" s="89"/>
    </row>
    <row r="4213" spans="2:20" s="86" customFormat="1" ht="10.199999999999999">
      <c r="B4213" s="87"/>
      <c r="C4213" s="87"/>
      <c r="D4213" s="89"/>
      <c r="R4213" s="89"/>
      <c r="S4213" s="89"/>
      <c r="T4213" s="89"/>
    </row>
    <row r="4214" spans="2:20" s="86" customFormat="1" ht="10.199999999999999">
      <c r="B4214" s="87"/>
      <c r="C4214" s="87"/>
      <c r="D4214" s="89"/>
      <c r="R4214" s="89"/>
      <c r="S4214" s="89"/>
      <c r="T4214" s="89"/>
    </row>
    <row r="4215" spans="2:20" s="86" customFormat="1" ht="10.199999999999999">
      <c r="B4215" s="87"/>
      <c r="C4215" s="87"/>
      <c r="D4215" s="89"/>
      <c r="R4215" s="89"/>
      <c r="S4215" s="89"/>
      <c r="T4215" s="89"/>
    </row>
    <row r="4216" spans="2:20" s="86" customFormat="1" ht="10.199999999999999">
      <c r="B4216" s="87"/>
      <c r="C4216" s="87"/>
      <c r="D4216" s="89"/>
      <c r="R4216" s="89"/>
      <c r="S4216" s="89"/>
      <c r="T4216" s="89"/>
    </row>
    <row r="4217" spans="2:20" s="86" customFormat="1" ht="10.199999999999999">
      <c r="B4217" s="87"/>
      <c r="C4217" s="87"/>
      <c r="D4217" s="89"/>
      <c r="R4217" s="89"/>
      <c r="S4217" s="89"/>
      <c r="T4217" s="89"/>
    </row>
    <row r="4218" spans="2:20" s="86" customFormat="1" ht="10.199999999999999">
      <c r="B4218" s="87"/>
      <c r="C4218" s="87"/>
      <c r="D4218" s="89"/>
      <c r="R4218" s="89"/>
      <c r="S4218" s="89"/>
      <c r="T4218" s="89"/>
    </row>
    <row r="4219" spans="2:20" s="86" customFormat="1" ht="10.199999999999999">
      <c r="B4219" s="87"/>
      <c r="C4219" s="87"/>
      <c r="D4219" s="89"/>
      <c r="R4219" s="89"/>
      <c r="S4219" s="89"/>
      <c r="T4219" s="89"/>
    </row>
    <row r="4220" spans="2:20" s="86" customFormat="1" ht="10.199999999999999">
      <c r="B4220" s="87"/>
      <c r="C4220" s="87"/>
      <c r="D4220" s="89"/>
      <c r="R4220" s="89"/>
      <c r="S4220" s="89"/>
      <c r="T4220" s="89"/>
    </row>
    <row r="4221" spans="2:20" s="86" customFormat="1" ht="10.199999999999999">
      <c r="B4221" s="87"/>
      <c r="C4221" s="87"/>
      <c r="D4221" s="89"/>
      <c r="R4221" s="89"/>
      <c r="S4221" s="89"/>
      <c r="T4221" s="89"/>
    </row>
    <row r="4222" spans="2:20" s="86" customFormat="1" ht="10.199999999999999">
      <c r="B4222" s="87"/>
      <c r="C4222" s="87"/>
      <c r="D4222" s="89"/>
      <c r="R4222" s="89"/>
      <c r="S4222" s="89"/>
      <c r="T4222" s="89"/>
    </row>
    <row r="4223" spans="2:20" s="86" customFormat="1" ht="10.199999999999999">
      <c r="B4223" s="87"/>
      <c r="C4223" s="87"/>
      <c r="D4223" s="89"/>
      <c r="R4223" s="89"/>
      <c r="S4223" s="89"/>
      <c r="T4223" s="89"/>
    </row>
    <row r="4224" spans="2:20" s="86" customFormat="1" ht="10.199999999999999">
      <c r="B4224" s="87"/>
      <c r="C4224" s="87"/>
      <c r="D4224" s="89"/>
      <c r="R4224" s="89"/>
      <c r="S4224" s="89"/>
      <c r="T4224" s="89"/>
    </row>
    <row r="4225" spans="2:20" s="86" customFormat="1" ht="10.199999999999999">
      <c r="B4225" s="87"/>
      <c r="C4225" s="87"/>
      <c r="D4225" s="89"/>
      <c r="R4225" s="89"/>
      <c r="S4225" s="89"/>
      <c r="T4225" s="89"/>
    </row>
    <row r="4226" spans="2:20" s="86" customFormat="1" ht="10.199999999999999">
      <c r="B4226" s="87"/>
      <c r="C4226" s="87"/>
      <c r="D4226" s="89"/>
      <c r="R4226" s="89"/>
      <c r="S4226" s="89"/>
      <c r="T4226" s="89"/>
    </row>
    <row r="4227" spans="2:20" s="86" customFormat="1" ht="10.199999999999999">
      <c r="B4227" s="87"/>
      <c r="C4227" s="87"/>
      <c r="D4227" s="89"/>
      <c r="R4227" s="89"/>
      <c r="S4227" s="89"/>
      <c r="T4227" s="89"/>
    </row>
    <row r="4228" spans="2:20" s="86" customFormat="1" ht="10.199999999999999">
      <c r="B4228" s="87"/>
      <c r="C4228" s="87"/>
      <c r="D4228" s="89"/>
      <c r="R4228" s="89"/>
      <c r="S4228" s="89"/>
      <c r="T4228" s="89"/>
    </row>
    <row r="4229" spans="2:20" s="86" customFormat="1" ht="10.199999999999999">
      <c r="B4229" s="87"/>
      <c r="C4229" s="87"/>
      <c r="D4229" s="89"/>
      <c r="R4229" s="89"/>
      <c r="S4229" s="89"/>
      <c r="T4229" s="89"/>
    </row>
    <row r="4230" spans="2:20" s="86" customFormat="1" ht="10.199999999999999">
      <c r="B4230" s="87"/>
      <c r="C4230" s="87"/>
      <c r="D4230" s="89"/>
      <c r="R4230" s="89"/>
      <c r="S4230" s="89"/>
      <c r="T4230" s="89"/>
    </row>
    <row r="4231" spans="2:20" s="86" customFormat="1" ht="10.199999999999999">
      <c r="B4231" s="87"/>
      <c r="C4231" s="87"/>
      <c r="D4231" s="89"/>
      <c r="R4231" s="89"/>
      <c r="S4231" s="89"/>
      <c r="T4231" s="89"/>
    </row>
    <row r="4232" spans="2:20" s="86" customFormat="1" ht="10.199999999999999">
      <c r="B4232" s="87"/>
      <c r="C4232" s="87"/>
      <c r="D4232" s="89"/>
      <c r="R4232" s="89"/>
      <c r="S4232" s="89"/>
      <c r="T4232" s="89"/>
    </row>
    <row r="4233" spans="2:20" s="86" customFormat="1" ht="10.199999999999999">
      <c r="B4233" s="87"/>
      <c r="C4233" s="87"/>
      <c r="D4233" s="89"/>
      <c r="R4233" s="89"/>
      <c r="S4233" s="89"/>
      <c r="T4233" s="89"/>
    </row>
    <row r="4234" spans="2:20" s="86" customFormat="1" ht="10.199999999999999">
      <c r="B4234" s="87"/>
      <c r="C4234" s="87"/>
      <c r="D4234" s="89"/>
      <c r="R4234" s="89"/>
      <c r="S4234" s="89"/>
      <c r="T4234" s="89"/>
    </row>
    <row r="4235" spans="2:20" s="86" customFormat="1" ht="10.199999999999999">
      <c r="B4235" s="87"/>
      <c r="C4235" s="87"/>
      <c r="D4235" s="89"/>
      <c r="R4235" s="89"/>
      <c r="S4235" s="89"/>
      <c r="T4235" s="89"/>
    </row>
    <row r="4236" spans="2:20" s="86" customFormat="1" ht="10.199999999999999">
      <c r="B4236" s="87"/>
      <c r="C4236" s="87"/>
      <c r="D4236" s="89"/>
      <c r="R4236" s="89"/>
      <c r="S4236" s="89"/>
      <c r="T4236" s="89"/>
    </row>
    <row r="4237" spans="2:20" s="86" customFormat="1" ht="10.199999999999999">
      <c r="B4237" s="87"/>
      <c r="C4237" s="87"/>
      <c r="D4237" s="89"/>
      <c r="R4237" s="89"/>
      <c r="S4237" s="89"/>
      <c r="T4237" s="89"/>
    </row>
    <row r="4238" spans="2:20" s="86" customFormat="1" ht="10.199999999999999">
      <c r="B4238" s="87"/>
      <c r="C4238" s="87"/>
      <c r="D4238" s="89"/>
      <c r="R4238" s="89"/>
      <c r="S4238" s="89"/>
      <c r="T4238" s="89"/>
    </row>
    <row r="4239" spans="2:20" s="86" customFormat="1" ht="10.199999999999999">
      <c r="B4239" s="87"/>
      <c r="C4239" s="87"/>
      <c r="D4239" s="89"/>
      <c r="R4239" s="89"/>
      <c r="S4239" s="89"/>
      <c r="T4239" s="89"/>
    </row>
    <row r="4240" spans="2:20" s="86" customFormat="1" ht="10.199999999999999">
      <c r="B4240" s="87"/>
      <c r="C4240" s="87"/>
      <c r="D4240" s="89"/>
      <c r="R4240" s="89"/>
      <c r="S4240" s="89"/>
      <c r="T4240" s="89"/>
    </row>
    <row r="4241" spans="2:20" s="86" customFormat="1" ht="10.199999999999999">
      <c r="B4241" s="87"/>
      <c r="C4241" s="87"/>
      <c r="D4241" s="89"/>
      <c r="R4241" s="89"/>
      <c r="S4241" s="89"/>
      <c r="T4241" s="89"/>
    </row>
    <row r="4242" spans="2:20" s="86" customFormat="1" ht="10.199999999999999">
      <c r="B4242" s="87"/>
      <c r="C4242" s="87"/>
      <c r="D4242" s="89"/>
      <c r="R4242" s="89"/>
      <c r="S4242" s="89"/>
      <c r="T4242" s="89"/>
    </row>
    <row r="4243" spans="2:20" s="86" customFormat="1" ht="10.199999999999999">
      <c r="B4243" s="87"/>
      <c r="C4243" s="87"/>
      <c r="D4243" s="89"/>
      <c r="R4243" s="89"/>
      <c r="S4243" s="89"/>
      <c r="T4243" s="89"/>
    </row>
    <row r="4244" spans="2:20" s="86" customFormat="1" ht="10.199999999999999">
      <c r="B4244" s="87"/>
      <c r="C4244" s="87"/>
      <c r="D4244" s="89"/>
      <c r="R4244" s="89"/>
      <c r="S4244" s="89"/>
      <c r="T4244" s="89"/>
    </row>
    <row r="4245" spans="2:20" s="86" customFormat="1" ht="10.199999999999999">
      <c r="B4245" s="87"/>
      <c r="C4245" s="87"/>
      <c r="D4245" s="89"/>
      <c r="R4245" s="89"/>
      <c r="S4245" s="89"/>
      <c r="T4245" s="89"/>
    </row>
    <row r="4246" spans="2:20" s="86" customFormat="1" ht="10.199999999999999">
      <c r="B4246" s="87"/>
      <c r="C4246" s="87"/>
      <c r="D4246" s="89"/>
      <c r="R4246" s="89"/>
      <c r="S4246" s="89"/>
      <c r="T4246" s="89"/>
    </row>
    <row r="4247" spans="2:20" s="86" customFormat="1" ht="10.199999999999999">
      <c r="B4247" s="87"/>
      <c r="C4247" s="87"/>
      <c r="D4247" s="89"/>
      <c r="R4247" s="89"/>
      <c r="S4247" s="89"/>
      <c r="T4247" s="89"/>
    </row>
    <row r="4248" spans="2:20" s="86" customFormat="1" ht="10.199999999999999">
      <c r="B4248" s="87"/>
      <c r="C4248" s="87"/>
      <c r="D4248" s="89"/>
      <c r="R4248" s="89"/>
      <c r="S4248" s="89"/>
      <c r="T4248" s="89"/>
    </row>
    <row r="4249" spans="2:20" s="86" customFormat="1" ht="10.199999999999999">
      <c r="B4249" s="87"/>
      <c r="C4249" s="87"/>
      <c r="D4249" s="89"/>
      <c r="R4249" s="89"/>
      <c r="S4249" s="89"/>
      <c r="T4249" s="89"/>
    </row>
    <row r="4250" spans="2:20" s="86" customFormat="1" ht="10.199999999999999">
      <c r="B4250" s="87"/>
      <c r="C4250" s="87"/>
      <c r="D4250" s="89"/>
      <c r="R4250" s="89"/>
      <c r="S4250" s="89"/>
      <c r="T4250" s="89"/>
    </row>
    <row r="4251" spans="2:20" s="86" customFormat="1" ht="10.199999999999999">
      <c r="B4251" s="87"/>
      <c r="C4251" s="87"/>
      <c r="D4251" s="89"/>
      <c r="R4251" s="89"/>
      <c r="S4251" s="89"/>
      <c r="T4251" s="89"/>
    </row>
    <row r="4252" spans="2:20" s="86" customFormat="1" ht="10.199999999999999">
      <c r="B4252" s="87"/>
      <c r="C4252" s="87"/>
      <c r="D4252" s="89"/>
      <c r="R4252" s="89"/>
      <c r="S4252" s="89"/>
      <c r="T4252" s="89"/>
    </row>
    <row r="4253" spans="2:20" s="86" customFormat="1" ht="10.199999999999999">
      <c r="B4253" s="87"/>
      <c r="C4253" s="87"/>
      <c r="D4253" s="89"/>
      <c r="R4253" s="89"/>
      <c r="S4253" s="89"/>
      <c r="T4253" s="89"/>
    </row>
    <row r="4254" spans="2:20" s="86" customFormat="1" ht="10.199999999999999">
      <c r="B4254" s="87"/>
      <c r="C4254" s="87"/>
      <c r="D4254" s="89"/>
      <c r="R4254" s="89"/>
      <c r="S4254" s="89"/>
      <c r="T4254" s="89"/>
    </row>
    <row r="4255" spans="2:20" s="86" customFormat="1" ht="10.199999999999999">
      <c r="B4255" s="87"/>
      <c r="C4255" s="87"/>
      <c r="D4255" s="89"/>
      <c r="R4255" s="89"/>
      <c r="S4255" s="89"/>
      <c r="T4255" s="89"/>
    </row>
    <row r="4256" spans="2:20" s="86" customFormat="1" ht="10.199999999999999">
      <c r="B4256" s="87"/>
      <c r="C4256" s="87"/>
      <c r="D4256" s="89"/>
      <c r="R4256" s="89"/>
      <c r="S4256" s="89"/>
      <c r="T4256" s="89"/>
    </row>
    <row r="4257" spans="2:20" s="86" customFormat="1" ht="10.199999999999999">
      <c r="B4257" s="87"/>
      <c r="C4257" s="87"/>
      <c r="D4257" s="89"/>
      <c r="R4257" s="89"/>
      <c r="S4257" s="89"/>
      <c r="T4257" s="89"/>
    </row>
    <row r="4258" spans="2:20" s="86" customFormat="1" ht="10.199999999999999">
      <c r="B4258" s="87"/>
      <c r="C4258" s="87"/>
      <c r="D4258" s="89"/>
      <c r="R4258" s="89"/>
      <c r="S4258" s="89"/>
      <c r="T4258" s="89"/>
    </row>
    <row r="4259" spans="2:20" s="86" customFormat="1" ht="10.199999999999999">
      <c r="B4259" s="87"/>
      <c r="C4259" s="87"/>
      <c r="D4259" s="89"/>
      <c r="R4259" s="89"/>
      <c r="S4259" s="89"/>
      <c r="T4259" s="89"/>
    </row>
    <row r="4260" spans="2:20" s="86" customFormat="1" ht="10.199999999999999">
      <c r="B4260" s="87"/>
      <c r="C4260" s="87"/>
      <c r="D4260" s="89"/>
      <c r="R4260" s="89"/>
      <c r="S4260" s="89"/>
      <c r="T4260" s="89"/>
    </row>
    <row r="4261" spans="2:20" s="86" customFormat="1" ht="10.199999999999999">
      <c r="B4261" s="87"/>
      <c r="C4261" s="87"/>
      <c r="D4261" s="89"/>
      <c r="R4261" s="89"/>
      <c r="S4261" s="89"/>
      <c r="T4261" s="89"/>
    </row>
    <row r="4262" spans="2:20" s="86" customFormat="1" ht="10.199999999999999">
      <c r="B4262" s="87"/>
      <c r="C4262" s="87"/>
      <c r="D4262" s="89"/>
      <c r="R4262" s="89"/>
      <c r="S4262" s="89"/>
      <c r="T4262" s="89"/>
    </row>
    <row r="4263" spans="2:20" s="86" customFormat="1" ht="10.199999999999999">
      <c r="B4263" s="87"/>
      <c r="C4263" s="87"/>
      <c r="D4263" s="89"/>
      <c r="R4263" s="89"/>
      <c r="S4263" s="89"/>
      <c r="T4263" s="89"/>
    </row>
    <row r="4264" spans="2:20" s="86" customFormat="1" ht="10.199999999999999">
      <c r="B4264" s="87"/>
      <c r="C4264" s="87"/>
      <c r="D4264" s="89"/>
      <c r="R4264" s="89"/>
      <c r="S4264" s="89"/>
      <c r="T4264" s="89"/>
    </row>
    <row r="4265" spans="2:20" s="86" customFormat="1" ht="10.199999999999999">
      <c r="B4265" s="87"/>
      <c r="C4265" s="87"/>
      <c r="D4265" s="89"/>
      <c r="R4265" s="89"/>
      <c r="S4265" s="89"/>
      <c r="T4265" s="89"/>
    </row>
    <row r="4266" spans="2:20" s="86" customFormat="1" ht="10.199999999999999">
      <c r="B4266" s="87"/>
      <c r="C4266" s="87"/>
      <c r="D4266" s="89"/>
      <c r="R4266" s="89"/>
      <c r="S4266" s="89"/>
      <c r="T4266" s="89"/>
    </row>
    <row r="4267" spans="2:20" s="86" customFormat="1" ht="10.199999999999999">
      <c r="B4267" s="87"/>
      <c r="C4267" s="87"/>
      <c r="D4267" s="89"/>
      <c r="R4267" s="89"/>
      <c r="S4267" s="89"/>
      <c r="T4267" s="89"/>
    </row>
    <row r="4268" spans="2:20" s="86" customFormat="1" ht="10.199999999999999">
      <c r="B4268" s="87"/>
      <c r="C4268" s="87"/>
      <c r="D4268" s="89"/>
      <c r="R4268" s="89"/>
      <c r="S4268" s="89"/>
      <c r="T4268" s="89"/>
    </row>
    <row r="4269" spans="2:20" s="86" customFormat="1" ht="10.199999999999999">
      <c r="B4269" s="87"/>
      <c r="C4269" s="87"/>
      <c r="D4269" s="89"/>
      <c r="R4269" s="89"/>
      <c r="S4269" s="89"/>
      <c r="T4269" s="89"/>
    </row>
    <row r="4270" spans="2:20" s="86" customFormat="1" ht="10.199999999999999">
      <c r="B4270" s="87"/>
      <c r="C4270" s="87"/>
      <c r="D4270" s="89"/>
      <c r="R4270" s="89"/>
      <c r="S4270" s="89"/>
      <c r="T4270" s="89"/>
    </row>
    <row r="4271" spans="2:20" s="86" customFormat="1" ht="10.199999999999999">
      <c r="B4271" s="87"/>
      <c r="C4271" s="87"/>
      <c r="D4271" s="89"/>
      <c r="R4271" s="89"/>
      <c r="S4271" s="89"/>
      <c r="T4271" s="89"/>
    </row>
    <row r="4272" spans="2:20" s="86" customFormat="1" ht="10.199999999999999">
      <c r="B4272" s="87"/>
      <c r="C4272" s="87"/>
      <c r="D4272" s="89"/>
      <c r="R4272" s="89"/>
      <c r="S4272" s="89"/>
      <c r="T4272" s="89"/>
    </row>
    <row r="4273" spans="2:20" s="86" customFormat="1" ht="10.199999999999999">
      <c r="B4273" s="87"/>
      <c r="C4273" s="87"/>
      <c r="D4273" s="89"/>
      <c r="R4273" s="89"/>
      <c r="S4273" s="89"/>
      <c r="T4273" s="89"/>
    </row>
    <row r="4274" spans="2:20" s="86" customFormat="1" ht="10.199999999999999">
      <c r="B4274" s="87"/>
      <c r="C4274" s="87"/>
      <c r="D4274" s="89"/>
      <c r="R4274" s="89"/>
      <c r="S4274" s="89"/>
      <c r="T4274" s="89"/>
    </row>
    <row r="4275" spans="2:20" s="86" customFormat="1" ht="10.199999999999999">
      <c r="B4275" s="87"/>
      <c r="C4275" s="87"/>
      <c r="D4275" s="89"/>
      <c r="R4275" s="89"/>
      <c r="S4275" s="89"/>
      <c r="T4275" s="89"/>
    </row>
    <row r="4276" spans="2:20" s="86" customFormat="1" ht="10.199999999999999">
      <c r="B4276" s="87"/>
      <c r="C4276" s="87"/>
      <c r="D4276" s="89"/>
      <c r="R4276" s="89"/>
      <c r="S4276" s="89"/>
      <c r="T4276" s="89"/>
    </row>
    <row r="4277" spans="2:20" s="86" customFormat="1" ht="10.199999999999999">
      <c r="B4277" s="87"/>
      <c r="C4277" s="87"/>
      <c r="D4277" s="89"/>
      <c r="R4277" s="89"/>
      <c r="S4277" s="89"/>
      <c r="T4277" s="89"/>
    </row>
    <row r="4278" spans="2:20" s="86" customFormat="1" ht="10.199999999999999">
      <c r="B4278" s="87"/>
      <c r="C4278" s="87"/>
      <c r="D4278" s="89"/>
      <c r="R4278" s="89"/>
      <c r="S4278" s="89"/>
      <c r="T4278" s="89"/>
    </row>
    <row r="4279" spans="2:20" s="86" customFormat="1" ht="10.199999999999999">
      <c r="B4279" s="87"/>
      <c r="C4279" s="87"/>
      <c r="D4279" s="89"/>
      <c r="R4279" s="89"/>
      <c r="S4279" s="89"/>
      <c r="T4279" s="89"/>
    </row>
    <row r="4280" spans="2:20" s="86" customFormat="1" ht="10.199999999999999">
      <c r="B4280" s="87"/>
      <c r="C4280" s="87"/>
      <c r="D4280" s="89"/>
      <c r="R4280" s="89"/>
      <c r="S4280" s="89"/>
      <c r="T4280" s="89"/>
    </row>
    <row r="4281" spans="2:20" s="86" customFormat="1" ht="10.199999999999999">
      <c r="B4281" s="87"/>
      <c r="C4281" s="87"/>
      <c r="D4281" s="89"/>
      <c r="R4281" s="89"/>
      <c r="S4281" s="89"/>
      <c r="T4281" s="89"/>
    </row>
    <row r="4282" spans="2:20" s="86" customFormat="1" ht="10.199999999999999">
      <c r="B4282" s="87"/>
      <c r="C4282" s="87"/>
      <c r="D4282" s="89"/>
      <c r="R4282" s="89"/>
      <c r="S4282" s="89"/>
      <c r="T4282" s="89"/>
    </row>
    <row r="4283" spans="2:20" s="86" customFormat="1" ht="10.199999999999999">
      <c r="B4283" s="87"/>
      <c r="C4283" s="87"/>
      <c r="D4283" s="89"/>
      <c r="R4283" s="89"/>
      <c r="S4283" s="89"/>
      <c r="T4283" s="89"/>
    </row>
    <row r="4284" spans="2:20" s="86" customFormat="1" ht="10.199999999999999">
      <c r="B4284" s="87"/>
      <c r="C4284" s="87"/>
      <c r="D4284" s="89"/>
      <c r="R4284" s="89"/>
      <c r="S4284" s="89"/>
      <c r="T4284" s="89"/>
    </row>
    <row r="4285" spans="2:20" s="86" customFormat="1" ht="10.199999999999999">
      <c r="B4285" s="87"/>
      <c r="C4285" s="87"/>
      <c r="D4285" s="89"/>
      <c r="R4285" s="89"/>
      <c r="S4285" s="89"/>
      <c r="T4285" s="89"/>
    </row>
    <row r="4286" spans="2:20" s="86" customFormat="1" ht="10.199999999999999">
      <c r="B4286" s="87"/>
      <c r="C4286" s="87"/>
      <c r="D4286" s="89"/>
      <c r="R4286" s="89"/>
      <c r="S4286" s="89"/>
      <c r="T4286" s="89"/>
    </row>
    <row r="4287" spans="2:20" s="86" customFormat="1" ht="10.199999999999999">
      <c r="B4287" s="87"/>
      <c r="C4287" s="87"/>
      <c r="D4287" s="89"/>
      <c r="R4287" s="89"/>
      <c r="S4287" s="89"/>
      <c r="T4287" s="89"/>
    </row>
    <row r="4288" spans="2:20" s="86" customFormat="1" ht="10.199999999999999">
      <c r="B4288" s="87"/>
      <c r="C4288" s="87"/>
      <c r="D4288" s="89"/>
      <c r="R4288" s="89"/>
      <c r="S4288" s="89"/>
      <c r="T4288" s="89"/>
    </row>
    <row r="4289" spans="2:20" s="86" customFormat="1" ht="10.199999999999999">
      <c r="B4289" s="87"/>
      <c r="C4289" s="87"/>
      <c r="D4289" s="89"/>
      <c r="R4289" s="89"/>
      <c r="S4289" s="89"/>
      <c r="T4289" s="89"/>
    </row>
    <row r="4290" spans="2:20" s="86" customFormat="1" ht="10.199999999999999">
      <c r="B4290" s="87"/>
      <c r="C4290" s="87"/>
      <c r="D4290" s="89"/>
      <c r="R4290" s="89"/>
      <c r="S4290" s="89"/>
      <c r="T4290" s="89"/>
    </row>
    <row r="4291" spans="2:20" s="86" customFormat="1" ht="10.199999999999999">
      <c r="B4291" s="87"/>
      <c r="C4291" s="87"/>
      <c r="D4291" s="89"/>
      <c r="R4291" s="89"/>
      <c r="S4291" s="89"/>
      <c r="T4291" s="89"/>
    </row>
    <row r="4292" spans="2:20" s="86" customFormat="1" ht="10.199999999999999">
      <c r="B4292" s="87"/>
      <c r="C4292" s="87"/>
      <c r="D4292" s="89"/>
      <c r="R4292" s="89"/>
      <c r="S4292" s="89"/>
      <c r="T4292" s="89"/>
    </row>
    <row r="4293" spans="2:20" s="86" customFormat="1" ht="10.199999999999999">
      <c r="B4293" s="87"/>
      <c r="C4293" s="87"/>
      <c r="D4293" s="89"/>
      <c r="R4293" s="89"/>
      <c r="S4293" s="89"/>
      <c r="T4293" s="89"/>
    </row>
    <row r="4294" spans="2:20" s="86" customFormat="1" ht="10.199999999999999">
      <c r="B4294" s="87"/>
      <c r="C4294" s="87"/>
      <c r="D4294" s="89"/>
      <c r="R4294" s="89"/>
      <c r="S4294" s="89"/>
      <c r="T4294" s="89"/>
    </row>
    <row r="4295" spans="2:20" s="86" customFormat="1" ht="10.199999999999999">
      <c r="B4295" s="87"/>
      <c r="C4295" s="87"/>
      <c r="D4295" s="89"/>
      <c r="R4295" s="89"/>
      <c r="S4295" s="89"/>
      <c r="T4295" s="89"/>
    </row>
    <row r="4296" spans="2:20" s="86" customFormat="1" ht="10.199999999999999">
      <c r="B4296" s="87"/>
      <c r="C4296" s="87"/>
      <c r="D4296" s="89"/>
      <c r="R4296" s="89"/>
      <c r="S4296" s="89"/>
      <c r="T4296" s="89"/>
    </row>
    <row r="4297" spans="2:20" s="86" customFormat="1" ht="10.199999999999999">
      <c r="B4297" s="87"/>
      <c r="C4297" s="87"/>
      <c r="D4297" s="89"/>
      <c r="R4297" s="89"/>
      <c r="S4297" s="89"/>
      <c r="T4297" s="89"/>
    </row>
    <row r="4298" spans="2:20" s="86" customFormat="1" ht="10.199999999999999">
      <c r="B4298" s="87"/>
      <c r="C4298" s="87"/>
      <c r="D4298" s="89"/>
      <c r="R4298" s="89"/>
      <c r="S4298" s="89"/>
      <c r="T4298" s="89"/>
    </row>
    <row r="4299" spans="2:20" s="86" customFormat="1" ht="10.199999999999999">
      <c r="B4299" s="87"/>
      <c r="C4299" s="87"/>
      <c r="D4299" s="89"/>
      <c r="R4299" s="89"/>
      <c r="S4299" s="89"/>
      <c r="T4299" s="89"/>
    </row>
    <row r="4300" spans="2:20" s="86" customFormat="1" ht="10.199999999999999">
      <c r="B4300" s="87"/>
      <c r="C4300" s="87"/>
      <c r="D4300" s="89"/>
      <c r="R4300" s="89"/>
      <c r="S4300" s="89"/>
      <c r="T4300" s="89"/>
    </row>
    <row r="4301" spans="2:20" s="86" customFormat="1" ht="10.199999999999999">
      <c r="B4301" s="87"/>
      <c r="C4301" s="87"/>
      <c r="D4301" s="89"/>
      <c r="R4301" s="89"/>
      <c r="S4301" s="89"/>
      <c r="T4301" s="89"/>
    </row>
    <row r="4302" spans="2:20" s="86" customFormat="1" ht="10.199999999999999">
      <c r="B4302" s="87"/>
      <c r="C4302" s="87"/>
      <c r="D4302" s="89"/>
      <c r="R4302" s="89"/>
      <c r="S4302" s="89"/>
      <c r="T4302" s="89"/>
    </row>
    <row r="4303" spans="2:20" s="86" customFormat="1" ht="10.199999999999999">
      <c r="B4303" s="87"/>
      <c r="C4303" s="87"/>
      <c r="D4303" s="89"/>
      <c r="R4303" s="89"/>
      <c r="S4303" s="89"/>
      <c r="T4303" s="89"/>
    </row>
    <row r="4304" spans="2:20" s="86" customFormat="1" ht="10.199999999999999">
      <c r="B4304" s="87"/>
      <c r="C4304" s="87"/>
      <c r="D4304" s="89"/>
      <c r="R4304" s="89"/>
      <c r="S4304" s="89"/>
      <c r="T4304" s="89"/>
    </row>
    <row r="4305" spans="2:20" s="86" customFormat="1" ht="10.199999999999999">
      <c r="B4305" s="87"/>
      <c r="C4305" s="87"/>
      <c r="D4305" s="89"/>
      <c r="R4305" s="89"/>
      <c r="S4305" s="89"/>
      <c r="T4305" s="89"/>
    </row>
    <row r="4306" spans="2:20" s="86" customFormat="1" ht="10.199999999999999">
      <c r="B4306" s="87"/>
      <c r="C4306" s="87"/>
      <c r="D4306" s="89"/>
      <c r="R4306" s="89"/>
      <c r="S4306" s="89"/>
      <c r="T4306" s="89"/>
    </row>
    <row r="4307" spans="2:20" s="86" customFormat="1" ht="10.199999999999999">
      <c r="B4307" s="87"/>
      <c r="C4307" s="87"/>
      <c r="D4307" s="89"/>
      <c r="R4307" s="89"/>
      <c r="S4307" s="89"/>
      <c r="T4307" s="89"/>
    </row>
    <row r="4308" spans="2:20" s="86" customFormat="1" ht="10.199999999999999">
      <c r="B4308" s="87"/>
      <c r="C4308" s="87"/>
      <c r="D4308" s="89"/>
      <c r="R4308" s="89"/>
      <c r="S4308" s="89"/>
      <c r="T4308" s="89"/>
    </row>
    <row r="4309" spans="2:20" s="86" customFormat="1" ht="10.199999999999999">
      <c r="B4309" s="87"/>
      <c r="C4309" s="87"/>
      <c r="D4309" s="89"/>
      <c r="R4309" s="89"/>
      <c r="S4309" s="89"/>
      <c r="T4309" s="89"/>
    </row>
    <row r="4310" spans="2:20" s="86" customFormat="1" ht="10.199999999999999">
      <c r="B4310" s="87"/>
      <c r="C4310" s="87"/>
      <c r="D4310" s="89"/>
      <c r="R4310" s="89"/>
      <c r="S4310" s="89"/>
      <c r="T4310" s="89"/>
    </row>
    <row r="4311" spans="2:20" s="86" customFormat="1" ht="10.199999999999999">
      <c r="B4311" s="87"/>
      <c r="C4311" s="87"/>
      <c r="D4311" s="89"/>
      <c r="R4311" s="89"/>
      <c r="S4311" s="89"/>
      <c r="T4311" s="89"/>
    </row>
    <row r="4312" spans="2:20" s="86" customFormat="1" ht="10.199999999999999">
      <c r="B4312" s="87"/>
      <c r="C4312" s="87"/>
      <c r="D4312" s="89"/>
      <c r="R4312" s="89"/>
      <c r="S4312" s="89"/>
      <c r="T4312" s="89"/>
    </row>
    <row r="4313" spans="2:20" s="86" customFormat="1" ht="10.199999999999999">
      <c r="B4313" s="87"/>
      <c r="C4313" s="87"/>
      <c r="D4313" s="89"/>
      <c r="R4313" s="89"/>
      <c r="S4313" s="89"/>
      <c r="T4313" s="89"/>
    </row>
    <row r="4314" spans="2:20" s="86" customFormat="1" ht="10.199999999999999">
      <c r="B4314" s="87"/>
      <c r="C4314" s="87"/>
      <c r="D4314" s="89"/>
      <c r="R4314" s="89"/>
      <c r="S4314" s="89"/>
      <c r="T4314" s="89"/>
    </row>
    <row r="4315" spans="2:20" s="86" customFormat="1" ht="10.199999999999999">
      <c r="B4315" s="87"/>
      <c r="C4315" s="87"/>
      <c r="D4315" s="89"/>
      <c r="R4315" s="89"/>
      <c r="S4315" s="89"/>
      <c r="T4315" s="89"/>
    </row>
    <row r="4316" spans="2:20" s="86" customFormat="1" ht="10.199999999999999">
      <c r="B4316" s="87"/>
      <c r="C4316" s="87"/>
      <c r="D4316" s="89"/>
      <c r="R4316" s="89"/>
      <c r="S4316" s="89"/>
      <c r="T4316" s="89"/>
    </row>
    <row r="4317" spans="2:20" s="86" customFormat="1" ht="10.199999999999999">
      <c r="B4317" s="87"/>
      <c r="C4317" s="87"/>
      <c r="D4317" s="89"/>
      <c r="R4317" s="89"/>
      <c r="S4317" s="89"/>
      <c r="T4317" s="89"/>
    </row>
    <row r="4318" spans="2:20" s="86" customFormat="1" ht="10.199999999999999">
      <c r="B4318" s="87"/>
      <c r="C4318" s="87"/>
      <c r="D4318" s="89"/>
      <c r="R4318" s="89"/>
      <c r="S4318" s="89"/>
      <c r="T4318" s="89"/>
    </row>
    <row r="4319" spans="2:20" s="86" customFormat="1" ht="10.199999999999999">
      <c r="B4319" s="87"/>
      <c r="C4319" s="87"/>
      <c r="D4319" s="89"/>
      <c r="R4319" s="89"/>
      <c r="S4319" s="89"/>
      <c r="T4319" s="89"/>
    </row>
    <row r="4320" spans="2:20" s="86" customFormat="1" ht="10.199999999999999">
      <c r="B4320" s="87"/>
      <c r="C4320" s="87"/>
      <c r="D4320" s="89"/>
      <c r="R4320" s="89"/>
      <c r="S4320" s="89"/>
      <c r="T4320" s="89"/>
    </row>
    <row r="4321" spans="2:20" s="86" customFormat="1" ht="10.199999999999999">
      <c r="B4321" s="87"/>
      <c r="C4321" s="87"/>
      <c r="D4321" s="89"/>
      <c r="R4321" s="89"/>
      <c r="S4321" s="89"/>
      <c r="T4321" s="89"/>
    </row>
    <row r="4322" spans="2:20" s="86" customFormat="1" ht="10.199999999999999">
      <c r="B4322" s="87"/>
      <c r="C4322" s="87"/>
      <c r="D4322" s="89"/>
      <c r="R4322" s="89"/>
      <c r="S4322" s="89"/>
      <c r="T4322" s="89"/>
    </row>
    <row r="4323" spans="2:20" s="86" customFormat="1" ht="10.199999999999999">
      <c r="B4323" s="87"/>
      <c r="C4323" s="87"/>
      <c r="D4323" s="89"/>
      <c r="R4323" s="89"/>
      <c r="S4323" s="89"/>
      <c r="T4323" s="89"/>
    </row>
    <row r="4324" spans="2:20" s="86" customFormat="1" ht="10.199999999999999">
      <c r="B4324" s="87"/>
      <c r="C4324" s="87"/>
      <c r="D4324" s="89"/>
      <c r="R4324" s="89"/>
      <c r="S4324" s="89"/>
      <c r="T4324" s="89"/>
    </row>
    <row r="4325" spans="2:20" s="86" customFormat="1" ht="10.199999999999999">
      <c r="B4325" s="87"/>
      <c r="C4325" s="87"/>
      <c r="D4325" s="89"/>
      <c r="R4325" s="89"/>
      <c r="S4325" s="89"/>
      <c r="T4325" s="89"/>
    </row>
    <row r="4326" spans="2:20" s="86" customFormat="1" ht="10.199999999999999">
      <c r="B4326" s="87"/>
      <c r="C4326" s="87"/>
      <c r="D4326" s="89"/>
      <c r="R4326" s="89"/>
      <c r="S4326" s="89"/>
      <c r="T4326" s="89"/>
    </row>
    <row r="4327" spans="2:20" s="86" customFormat="1" ht="10.199999999999999">
      <c r="B4327" s="87"/>
      <c r="C4327" s="87"/>
      <c r="D4327" s="89"/>
      <c r="R4327" s="89"/>
      <c r="S4327" s="89"/>
      <c r="T4327" s="89"/>
    </row>
    <row r="4328" spans="2:20" s="86" customFormat="1" ht="10.199999999999999">
      <c r="B4328" s="87"/>
      <c r="C4328" s="87"/>
      <c r="D4328" s="89"/>
      <c r="R4328" s="89"/>
      <c r="S4328" s="89"/>
      <c r="T4328" s="89"/>
    </row>
    <row r="4329" spans="2:20" s="86" customFormat="1" ht="10.199999999999999">
      <c r="B4329" s="87"/>
      <c r="C4329" s="87"/>
      <c r="D4329" s="89"/>
      <c r="R4329" s="89"/>
      <c r="S4329" s="89"/>
      <c r="T4329" s="89"/>
    </row>
    <row r="4330" spans="2:20" s="86" customFormat="1" ht="10.199999999999999">
      <c r="B4330" s="87"/>
      <c r="C4330" s="87"/>
      <c r="D4330" s="89"/>
      <c r="R4330" s="89"/>
      <c r="S4330" s="89"/>
      <c r="T4330" s="89"/>
    </row>
    <row r="4331" spans="2:20" s="86" customFormat="1" ht="10.199999999999999">
      <c r="B4331" s="87"/>
      <c r="C4331" s="87"/>
      <c r="D4331" s="89"/>
      <c r="R4331" s="89"/>
      <c r="S4331" s="89"/>
      <c r="T4331" s="89"/>
    </row>
    <row r="4332" spans="2:20" s="86" customFormat="1" ht="10.199999999999999">
      <c r="B4332" s="87"/>
      <c r="C4332" s="87"/>
      <c r="D4332" s="89"/>
      <c r="R4332" s="89"/>
      <c r="S4332" s="89"/>
      <c r="T4332" s="89"/>
    </row>
    <row r="4333" spans="2:20" s="86" customFormat="1" ht="10.199999999999999">
      <c r="B4333" s="87"/>
      <c r="C4333" s="87"/>
      <c r="D4333" s="89"/>
      <c r="R4333" s="89"/>
      <c r="S4333" s="89"/>
      <c r="T4333" s="89"/>
    </row>
    <row r="4334" spans="2:20" s="86" customFormat="1" ht="10.199999999999999">
      <c r="B4334" s="87"/>
      <c r="C4334" s="87"/>
      <c r="D4334" s="89"/>
      <c r="R4334" s="89"/>
      <c r="S4334" s="89"/>
      <c r="T4334" s="89"/>
    </row>
    <row r="4335" spans="2:20" s="86" customFormat="1" ht="10.199999999999999">
      <c r="B4335" s="87"/>
      <c r="C4335" s="87"/>
      <c r="D4335" s="89"/>
      <c r="R4335" s="89"/>
      <c r="S4335" s="89"/>
      <c r="T4335" s="89"/>
    </row>
    <row r="4336" spans="2:20" s="86" customFormat="1" ht="10.199999999999999">
      <c r="B4336" s="87"/>
      <c r="C4336" s="87"/>
      <c r="D4336" s="89"/>
      <c r="R4336" s="89"/>
      <c r="S4336" s="89"/>
      <c r="T4336" s="89"/>
    </row>
    <row r="4337" spans="2:20" s="86" customFormat="1" ht="10.199999999999999">
      <c r="B4337" s="87"/>
      <c r="C4337" s="87"/>
      <c r="D4337" s="89"/>
      <c r="R4337" s="89"/>
      <c r="S4337" s="89"/>
      <c r="T4337" s="89"/>
    </row>
    <row r="4338" spans="2:20" s="86" customFormat="1" ht="10.199999999999999">
      <c r="B4338" s="87"/>
      <c r="C4338" s="87"/>
      <c r="D4338" s="89"/>
      <c r="R4338" s="89"/>
      <c r="S4338" s="89"/>
      <c r="T4338" s="89"/>
    </row>
    <row r="4339" spans="2:20" s="86" customFormat="1" ht="10.199999999999999">
      <c r="B4339" s="87"/>
      <c r="C4339" s="87"/>
      <c r="D4339" s="89"/>
      <c r="R4339" s="89"/>
      <c r="S4339" s="89"/>
      <c r="T4339" s="89"/>
    </row>
    <row r="4340" spans="2:20" s="86" customFormat="1" ht="10.199999999999999">
      <c r="B4340" s="87"/>
      <c r="C4340" s="87"/>
      <c r="D4340" s="89"/>
      <c r="R4340" s="89"/>
      <c r="S4340" s="89"/>
      <c r="T4340" s="89"/>
    </row>
    <row r="4341" spans="2:20" s="86" customFormat="1" ht="10.199999999999999">
      <c r="B4341" s="87"/>
      <c r="C4341" s="87"/>
      <c r="D4341" s="89"/>
      <c r="R4341" s="89"/>
      <c r="S4341" s="89"/>
      <c r="T4341" s="89"/>
    </row>
    <row r="4342" spans="2:20" s="86" customFormat="1" ht="10.199999999999999">
      <c r="B4342" s="87"/>
      <c r="C4342" s="87"/>
      <c r="D4342" s="89"/>
      <c r="R4342" s="89"/>
      <c r="S4342" s="89"/>
      <c r="T4342" s="89"/>
    </row>
    <row r="4343" spans="2:20" s="86" customFormat="1" ht="10.199999999999999">
      <c r="B4343" s="87"/>
      <c r="C4343" s="87"/>
      <c r="D4343" s="89"/>
      <c r="R4343" s="89"/>
      <c r="S4343" s="89"/>
      <c r="T4343" s="89"/>
    </row>
    <row r="4344" spans="2:20" s="86" customFormat="1" ht="10.199999999999999">
      <c r="B4344" s="87"/>
      <c r="C4344" s="87"/>
      <c r="D4344" s="89"/>
      <c r="R4344" s="89"/>
      <c r="S4344" s="89"/>
      <c r="T4344" s="89"/>
    </row>
    <row r="4345" spans="2:20" s="86" customFormat="1" ht="10.199999999999999">
      <c r="B4345" s="87"/>
      <c r="C4345" s="87"/>
      <c r="D4345" s="89"/>
      <c r="R4345" s="89"/>
      <c r="S4345" s="89"/>
      <c r="T4345" s="89"/>
    </row>
    <row r="4346" spans="2:20" s="86" customFormat="1" ht="10.199999999999999">
      <c r="B4346" s="87"/>
      <c r="C4346" s="87"/>
      <c r="D4346" s="89"/>
      <c r="R4346" s="89"/>
      <c r="S4346" s="89"/>
      <c r="T4346" s="89"/>
    </row>
    <row r="4347" spans="2:20" s="86" customFormat="1" ht="10.199999999999999">
      <c r="B4347" s="87"/>
      <c r="C4347" s="87"/>
      <c r="D4347" s="89"/>
      <c r="R4347" s="89"/>
      <c r="S4347" s="89"/>
      <c r="T4347" s="89"/>
    </row>
    <row r="4348" spans="2:20" s="86" customFormat="1" ht="10.199999999999999">
      <c r="B4348" s="87"/>
      <c r="C4348" s="87"/>
      <c r="D4348" s="89"/>
      <c r="R4348" s="89"/>
      <c r="S4348" s="89"/>
      <c r="T4348" s="89"/>
    </row>
    <row r="4349" spans="2:20" s="86" customFormat="1" ht="10.199999999999999">
      <c r="B4349" s="87"/>
      <c r="C4349" s="87"/>
      <c r="D4349" s="89"/>
      <c r="R4349" s="89"/>
      <c r="S4349" s="89"/>
      <c r="T4349" s="89"/>
    </row>
    <row r="4350" spans="2:20" s="86" customFormat="1" ht="10.199999999999999">
      <c r="B4350" s="87"/>
      <c r="C4350" s="87"/>
      <c r="D4350" s="89"/>
      <c r="R4350" s="89"/>
      <c r="S4350" s="89"/>
      <c r="T4350" s="89"/>
    </row>
    <row r="4351" spans="2:20" s="86" customFormat="1" ht="10.199999999999999">
      <c r="B4351" s="87"/>
      <c r="C4351" s="87"/>
      <c r="D4351" s="89"/>
      <c r="R4351" s="89"/>
      <c r="S4351" s="89"/>
      <c r="T4351" s="89"/>
    </row>
    <row r="4352" spans="2:20" s="86" customFormat="1" ht="10.199999999999999">
      <c r="B4352" s="87"/>
      <c r="C4352" s="87"/>
      <c r="D4352" s="89"/>
      <c r="R4352" s="89"/>
      <c r="S4352" s="89"/>
      <c r="T4352" s="89"/>
    </row>
    <row r="4353" spans="2:20" s="86" customFormat="1" ht="10.199999999999999">
      <c r="B4353" s="87"/>
      <c r="C4353" s="87"/>
      <c r="D4353" s="89"/>
      <c r="R4353" s="89"/>
      <c r="S4353" s="89"/>
      <c r="T4353" s="89"/>
    </row>
    <row r="4354" spans="2:20" s="86" customFormat="1" ht="10.199999999999999">
      <c r="B4354" s="87"/>
      <c r="C4354" s="87"/>
      <c r="D4354" s="89"/>
      <c r="R4354" s="89"/>
      <c r="S4354" s="89"/>
      <c r="T4354" s="89"/>
    </row>
    <row r="4355" spans="2:20" s="86" customFormat="1" ht="10.199999999999999">
      <c r="B4355" s="87"/>
      <c r="C4355" s="87"/>
      <c r="D4355" s="89"/>
      <c r="R4355" s="89"/>
      <c r="S4355" s="89"/>
      <c r="T4355" s="89"/>
    </row>
    <row r="4356" spans="2:20" s="86" customFormat="1" ht="10.199999999999999">
      <c r="B4356" s="87"/>
      <c r="C4356" s="87"/>
      <c r="D4356" s="89"/>
      <c r="R4356" s="89"/>
      <c r="S4356" s="89"/>
      <c r="T4356" s="89"/>
    </row>
    <row r="4357" spans="2:20" s="86" customFormat="1" ht="10.199999999999999">
      <c r="B4357" s="87"/>
      <c r="C4357" s="87"/>
      <c r="D4357" s="89"/>
      <c r="R4357" s="89"/>
      <c r="S4357" s="89"/>
      <c r="T4357" s="89"/>
    </row>
    <row r="4358" spans="2:20" s="86" customFormat="1" ht="10.199999999999999">
      <c r="B4358" s="87"/>
      <c r="C4358" s="87"/>
      <c r="D4358" s="89"/>
      <c r="R4358" s="89"/>
      <c r="S4358" s="89"/>
      <c r="T4358" s="89"/>
    </row>
    <row r="4359" spans="2:20" s="86" customFormat="1" ht="10.199999999999999">
      <c r="B4359" s="87"/>
      <c r="C4359" s="87"/>
      <c r="D4359" s="89"/>
      <c r="R4359" s="89"/>
      <c r="S4359" s="89"/>
      <c r="T4359" s="89"/>
    </row>
    <row r="4360" spans="2:20" s="86" customFormat="1" ht="10.199999999999999">
      <c r="B4360" s="87"/>
      <c r="C4360" s="87"/>
      <c r="D4360" s="89"/>
      <c r="R4360" s="89"/>
      <c r="S4360" s="89"/>
      <c r="T4360" s="89"/>
    </row>
    <row r="4361" spans="2:20" s="86" customFormat="1" ht="10.199999999999999">
      <c r="B4361" s="87"/>
      <c r="C4361" s="87"/>
      <c r="D4361" s="89"/>
      <c r="R4361" s="89"/>
      <c r="S4361" s="89"/>
      <c r="T4361" s="89"/>
    </row>
    <row r="4362" spans="2:20" s="86" customFormat="1" ht="10.199999999999999">
      <c r="B4362" s="87"/>
      <c r="C4362" s="87"/>
      <c r="D4362" s="89"/>
      <c r="R4362" s="89"/>
      <c r="S4362" s="89"/>
      <c r="T4362" s="89"/>
    </row>
    <row r="4363" spans="2:20" s="86" customFormat="1" ht="10.199999999999999">
      <c r="B4363" s="87"/>
      <c r="C4363" s="87"/>
      <c r="D4363" s="89"/>
      <c r="R4363" s="89"/>
      <c r="S4363" s="89"/>
      <c r="T4363" s="89"/>
    </row>
    <row r="4364" spans="2:20" s="86" customFormat="1" ht="10.199999999999999">
      <c r="B4364" s="87"/>
      <c r="C4364" s="87"/>
      <c r="D4364" s="89"/>
      <c r="R4364" s="89"/>
      <c r="S4364" s="89"/>
      <c r="T4364" s="89"/>
    </row>
    <row r="4365" spans="2:20" s="86" customFormat="1" ht="10.199999999999999">
      <c r="B4365" s="87"/>
      <c r="C4365" s="87"/>
      <c r="D4365" s="89"/>
      <c r="R4365" s="89"/>
      <c r="S4365" s="89"/>
      <c r="T4365" s="89"/>
    </row>
    <row r="4366" spans="2:20" s="86" customFormat="1" ht="10.199999999999999">
      <c r="B4366" s="87"/>
      <c r="C4366" s="87"/>
      <c r="D4366" s="89"/>
      <c r="R4366" s="89"/>
      <c r="S4366" s="89"/>
      <c r="T4366" s="89"/>
    </row>
    <row r="4367" spans="2:20" s="86" customFormat="1" ht="10.199999999999999">
      <c r="B4367" s="87"/>
      <c r="C4367" s="87"/>
      <c r="D4367" s="89"/>
      <c r="R4367" s="89"/>
      <c r="S4367" s="89"/>
      <c r="T4367" s="89"/>
    </row>
    <row r="4368" spans="2:20" s="86" customFormat="1" ht="10.199999999999999">
      <c r="B4368" s="87"/>
      <c r="C4368" s="87"/>
      <c r="D4368" s="89"/>
      <c r="R4368" s="89"/>
      <c r="S4368" s="89"/>
      <c r="T4368" s="89"/>
    </row>
    <row r="4369" spans="2:20" s="86" customFormat="1" ht="10.199999999999999">
      <c r="B4369" s="87"/>
      <c r="C4369" s="87"/>
      <c r="D4369" s="89"/>
      <c r="R4369" s="89"/>
      <c r="S4369" s="89"/>
      <c r="T4369" s="89"/>
    </row>
    <row r="4370" spans="2:20" s="86" customFormat="1" ht="10.199999999999999">
      <c r="B4370" s="87"/>
      <c r="C4370" s="87"/>
      <c r="D4370" s="89"/>
      <c r="R4370" s="89"/>
      <c r="S4370" s="89"/>
      <c r="T4370" s="89"/>
    </row>
    <row r="4371" spans="2:20" s="86" customFormat="1" ht="10.199999999999999">
      <c r="B4371" s="87"/>
      <c r="C4371" s="87"/>
      <c r="D4371" s="89"/>
      <c r="R4371" s="89"/>
      <c r="S4371" s="89"/>
      <c r="T4371" s="89"/>
    </row>
    <row r="4372" spans="2:20" s="86" customFormat="1" ht="10.199999999999999">
      <c r="B4372" s="87"/>
      <c r="C4372" s="87"/>
      <c r="D4372" s="89"/>
      <c r="R4372" s="89"/>
      <c r="S4372" s="89"/>
      <c r="T4372" s="89"/>
    </row>
    <row r="4373" spans="2:20" s="86" customFormat="1" ht="10.199999999999999">
      <c r="B4373" s="87"/>
      <c r="C4373" s="87"/>
      <c r="D4373" s="89"/>
      <c r="R4373" s="89"/>
      <c r="S4373" s="89"/>
      <c r="T4373" s="89"/>
    </row>
    <row r="4374" spans="2:20" s="86" customFormat="1" ht="10.199999999999999">
      <c r="B4374" s="87"/>
      <c r="C4374" s="87"/>
      <c r="D4374" s="89"/>
      <c r="R4374" s="89"/>
      <c r="S4374" s="89"/>
      <c r="T4374" s="89"/>
    </row>
    <row r="4375" spans="2:20" s="86" customFormat="1" ht="10.199999999999999">
      <c r="B4375" s="87"/>
      <c r="C4375" s="87"/>
      <c r="D4375" s="89"/>
      <c r="R4375" s="89"/>
      <c r="S4375" s="89"/>
      <c r="T4375" s="89"/>
    </row>
    <row r="4376" spans="2:20" s="86" customFormat="1" ht="10.199999999999999">
      <c r="B4376" s="87"/>
      <c r="C4376" s="87"/>
      <c r="D4376" s="89"/>
      <c r="R4376" s="89"/>
      <c r="S4376" s="89"/>
      <c r="T4376" s="89"/>
    </row>
    <row r="4377" spans="2:20" s="86" customFormat="1" ht="10.199999999999999">
      <c r="B4377" s="87"/>
      <c r="C4377" s="87"/>
      <c r="D4377" s="89"/>
      <c r="R4377" s="89"/>
      <c r="S4377" s="89"/>
      <c r="T4377" s="89"/>
    </row>
    <row r="4378" spans="2:20" s="86" customFormat="1" ht="10.199999999999999">
      <c r="B4378" s="87"/>
      <c r="C4378" s="87"/>
      <c r="D4378" s="89"/>
      <c r="R4378" s="89"/>
      <c r="S4378" s="89"/>
      <c r="T4378" s="89"/>
    </row>
    <row r="4379" spans="2:20" s="86" customFormat="1" ht="10.199999999999999">
      <c r="B4379" s="87"/>
      <c r="C4379" s="87"/>
      <c r="D4379" s="89"/>
      <c r="R4379" s="89"/>
      <c r="S4379" s="89"/>
      <c r="T4379" s="89"/>
    </row>
    <row r="4380" spans="2:20" s="86" customFormat="1" ht="10.199999999999999">
      <c r="B4380" s="87"/>
      <c r="C4380" s="87"/>
      <c r="D4380" s="89"/>
      <c r="R4380" s="89"/>
      <c r="S4380" s="89"/>
      <c r="T4380" s="89"/>
    </row>
    <row r="4381" spans="2:20" s="86" customFormat="1" ht="10.199999999999999">
      <c r="B4381" s="87"/>
      <c r="C4381" s="87"/>
      <c r="D4381" s="89"/>
      <c r="R4381" s="89"/>
      <c r="S4381" s="89"/>
      <c r="T4381" s="89"/>
    </row>
    <row r="4382" spans="2:20" s="86" customFormat="1" ht="10.199999999999999">
      <c r="B4382" s="87"/>
      <c r="C4382" s="87"/>
      <c r="D4382" s="89"/>
      <c r="R4382" s="89"/>
      <c r="S4382" s="89"/>
      <c r="T4382" s="89"/>
    </row>
    <row r="4383" spans="2:20" s="86" customFormat="1" ht="10.199999999999999">
      <c r="B4383" s="87"/>
      <c r="C4383" s="87"/>
      <c r="D4383" s="89"/>
      <c r="R4383" s="89"/>
      <c r="S4383" s="89"/>
      <c r="T4383" s="89"/>
    </row>
    <row r="4384" spans="2:20" s="86" customFormat="1" ht="10.199999999999999">
      <c r="B4384" s="87"/>
      <c r="C4384" s="87"/>
      <c r="D4384" s="89"/>
      <c r="R4384" s="89"/>
      <c r="S4384" s="89"/>
      <c r="T4384" s="89"/>
    </row>
    <row r="4385" spans="2:20" s="86" customFormat="1" ht="10.199999999999999">
      <c r="B4385" s="87"/>
      <c r="C4385" s="87"/>
      <c r="D4385" s="89"/>
      <c r="R4385" s="89"/>
      <c r="S4385" s="89"/>
      <c r="T4385" s="89"/>
    </row>
    <row r="4386" spans="2:20" s="86" customFormat="1" ht="10.199999999999999">
      <c r="B4386" s="87"/>
      <c r="C4386" s="87"/>
      <c r="D4386" s="89"/>
      <c r="R4386" s="89"/>
      <c r="S4386" s="89"/>
      <c r="T4386" s="89"/>
    </row>
    <row r="4387" spans="2:20" s="86" customFormat="1" ht="10.199999999999999">
      <c r="B4387" s="87"/>
      <c r="C4387" s="87"/>
      <c r="D4387" s="89"/>
      <c r="R4387" s="89"/>
      <c r="S4387" s="89"/>
      <c r="T4387" s="89"/>
    </row>
    <row r="4388" spans="2:20" s="86" customFormat="1" ht="10.199999999999999">
      <c r="B4388" s="87"/>
      <c r="C4388" s="87"/>
      <c r="D4388" s="89"/>
      <c r="R4388" s="89"/>
      <c r="S4388" s="89"/>
      <c r="T4388" s="89"/>
    </row>
    <row r="4389" spans="2:20" s="86" customFormat="1" ht="10.199999999999999">
      <c r="B4389" s="87"/>
      <c r="C4389" s="87"/>
      <c r="D4389" s="89"/>
      <c r="R4389" s="89"/>
      <c r="S4389" s="89"/>
      <c r="T4389" s="89"/>
    </row>
    <row r="4390" spans="2:20" s="86" customFormat="1" ht="10.199999999999999">
      <c r="B4390" s="87"/>
      <c r="C4390" s="87"/>
      <c r="D4390" s="89"/>
      <c r="R4390" s="89"/>
      <c r="S4390" s="89"/>
      <c r="T4390" s="89"/>
    </row>
    <row r="4391" spans="2:20" s="86" customFormat="1" ht="10.199999999999999">
      <c r="B4391" s="87"/>
      <c r="C4391" s="87"/>
      <c r="D4391" s="89"/>
      <c r="R4391" s="89"/>
      <c r="S4391" s="89"/>
      <c r="T4391" s="89"/>
    </row>
    <row r="4392" spans="2:20" s="86" customFormat="1" ht="10.199999999999999">
      <c r="B4392" s="87"/>
      <c r="C4392" s="87"/>
      <c r="D4392" s="89"/>
      <c r="R4392" s="89"/>
      <c r="S4392" s="89"/>
      <c r="T4392" s="89"/>
    </row>
    <row r="4393" spans="2:20" s="86" customFormat="1" ht="10.199999999999999">
      <c r="B4393" s="87"/>
      <c r="C4393" s="87"/>
      <c r="D4393" s="89"/>
      <c r="R4393" s="89"/>
      <c r="S4393" s="89"/>
      <c r="T4393" s="89"/>
    </row>
    <row r="4394" spans="2:20" s="86" customFormat="1" ht="10.199999999999999">
      <c r="B4394" s="87"/>
      <c r="C4394" s="87"/>
      <c r="D4394" s="89"/>
      <c r="R4394" s="89"/>
      <c r="S4394" s="89"/>
      <c r="T4394" s="89"/>
    </row>
    <row r="4395" spans="2:20" s="86" customFormat="1" ht="10.199999999999999">
      <c r="B4395" s="87"/>
      <c r="C4395" s="87"/>
      <c r="D4395" s="89"/>
      <c r="R4395" s="89"/>
      <c r="S4395" s="89"/>
      <c r="T4395" s="89"/>
    </row>
    <row r="4396" spans="2:20" s="86" customFormat="1" ht="10.199999999999999">
      <c r="B4396" s="87"/>
      <c r="C4396" s="87"/>
      <c r="D4396" s="89"/>
      <c r="R4396" s="89"/>
      <c r="S4396" s="89"/>
      <c r="T4396" s="89"/>
    </row>
    <row r="4397" spans="2:20" s="86" customFormat="1" ht="10.199999999999999">
      <c r="B4397" s="87"/>
      <c r="C4397" s="87"/>
      <c r="D4397" s="89"/>
      <c r="R4397" s="89"/>
      <c r="S4397" s="89"/>
      <c r="T4397" s="89"/>
    </row>
    <row r="4398" spans="2:20" s="86" customFormat="1" ht="10.199999999999999">
      <c r="B4398" s="87"/>
      <c r="C4398" s="87"/>
      <c r="D4398" s="89"/>
      <c r="R4398" s="89"/>
      <c r="S4398" s="89"/>
      <c r="T4398" s="89"/>
    </row>
    <row r="4399" spans="2:20" s="86" customFormat="1" ht="10.199999999999999">
      <c r="B4399" s="87"/>
      <c r="C4399" s="87"/>
      <c r="D4399" s="89"/>
      <c r="R4399" s="89"/>
      <c r="S4399" s="89"/>
      <c r="T4399" s="89"/>
    </row>
    <row r="4400" spans="2:20" s="86" customFormat="1" ht="10.199999999999999">
      <c r="B4400" s="87"/>
      <c r="C4400" s="87"/>
      <c r="D4400" s="89"/>
      <c r="R4400" s="89"/>
      <c r="S4400" s="89"/>
      <c r="T4400" s="89"/>
    </row>
    <row r="4401" spans="2:20" s="86" customFormat="1" ht="10.199999999999999">
      <c r="B4401" s="87"/>
      <c r="C4401" s="87"/>
      <c r="D4401" s="89"/>
      <c r="R4401" s="89"/>
      <c r="S4401" s="89"/>
      <c r="T4401" s="89"/>
    </row>
    <row r="4402" spans="2:20" s="86" customFormat="1" ht="10.199999999999999">
      <c r="B4402" s="87"/>
      <c r="C4402" s="87"/>
      <c r="D4402" s="89"/>
      <c r="R4402" s="89"/>
      <c r="S4402" s="89"/>
      <c r="T4402" s="89"/>
    </row>
    <row r="4403" spans="2:20" s="86" customFormat="1" ht="10.199999999999999">
      <c r="B4403" s="87"/>
      <c r="C4403" s="87"/>
      <c r="D4403" s="89"/>
      <c r="R4403" s="89"/>
      <c r="S4403" s="89"/>
      <c r="T4403" s="89"/>
    </row>
    <row r="4404" spans="2:20" s="86" customFormat="1" ht="10.199999999999999">
      <c r="B4404" s="87"/>
      <c r="C4404" s="87"/>
      <c r="D4404" s="89"/>
      <c r="R4404" s="89"/>
      <c r="S4404" s="89"/>
      <c r="T4404" s="89"/>
    </row>
    <row r="4405" spans="2:20" s="86" customFormat="1" ht="10.199999999999999">
      <c r="B4405" s="87"/>
      <c r="C4405" s="87"/>
      <c r="D4405" s="89"/>
      <c r="R4405" s="89"/>
      <c r="S4405" s="89"/>
      <c r="T4405" s="89"/>
    </row>
    <row r="4406" spans="2:20" s="86" customFormat="1" ht="10.199999999999999">
      <c r="B4406" s="87"/>
      <c r="C4406" s="87"/>
      <c r="D4406" s="89"/>
      <c r="R4406" s="89"/>
      <c r="S4406" s="89"/>
      <c r="T4406" s="89"/>
    </row>
    <row r="4407" spans="2:20" s="86" customFormat="1" ht="10.199999999999999">
      <c r="B4407" s="87"/>
      <c r="C4407" s="87"/>
      <c r="D4407" s="89"/>
      <c r="R4407" s="89"/>
      <c r="S4407" s="89"/>
      <c r="T4407" s="89"/>
    </row>
    <row r="4408" spans="2:20" s="86" customFormat="1" ht="10.199999999999999">
      <c r="B4408" s="87"/>
      <c r="C4408" s="87"/>
      <c r="D4408" s="89"/>
      <c r="R4408" s="89"/>
      <c r="S4408" s="89"/>
      <c r="T4408" s="89"/>
    </row>
    <row r="4409" spans="2:20" s="86" customFormat="1" ht="10.199999999999999">
      <c r="B4409" s="87"/>
      <c r="C4409" s="87"/>
      <c r="D4409" s="89"/>
      <c r="R4409" s="89"/>
      <c r="S4409" s="89"/>
      <c r="T4409" s="89"/>
    </row>
    <row r="4410" spans="2:20" s="86" customFormat="1" ht="10.199999999999999">
      <c r="B4410" s="87"/>
      <c r="C4410" s="87"/>
      <c r="D4410" s="89"/>
      <c r="R4410" s="89"/>
      <c r="S4410" s="89"/>
      <c r="T4410" s="89"/>
    </row>
    <row r="4411" spans="2:20" s="86" customFormat="1" ht="10.199999999999999">
      <c r="B4411" s="87"/>
      <c r="C4411" s="87"/>
      <c r="D4411" s="89"/>
      <c r="R4411" s="89"/>
      <c r="S4411" s="89"/>
      <c r="T4411" s="89"/>
    </row>
    <row r="4412" spans="2:20" s="86" customFormat="1" ht="10.199999999999999">
      <c r="B4412" s="87"/>
      <c r="C4412" s="87"/>
      <c r="D4412" s="89"/>
      <c r="R4412" s="89"/>
      <c r="S4412" s="89"/>
      <c r="T4412" s="89"/>
    </row>
    <row r="4413" spans="2:20" s="86" customFormat="1" ht="10.199999999999999">
      <c r="B4413" s="87"/>
      <c r="C4413" s="87"/>
      <c r="D4413" s="89"/>
      <c r="R4413" s="89"/>
      <c r="S4413" s="89"/>
      <c r="T4413" s="89"/>
    </row>
    <row r="4414" spans="2:20" s="86" customFormat="1" ht="10.199999999999999">
      <c r="B4414" s="87"/>
      <c r="C4414" s="87"/>
      <c r="D4414" s="89"/>
      <c r="R4414" s="89"/>
      <c r="S4414" s="89"/>
      <c r="T4414" s="89"/>
    </row>
    <row r="4415" spans="2:20" s="86" customFormat="1" ht="10.199999999999999">
      <c r="B4415" s="87"/>
      <c r="C4415" s="87"/>
      <c r="D4415" s="89"/>
      <c r="R4415" s="89"/>
      <c r="S4415" s="89"/>
      <c r="T4415" s="89"/>
    </row>
    <row r="4416" spans="2:20" s="86" customFormat="1" ht="10.199999999999999">
      <c r="B4416" s="87"/>
      <c r="C4416" s="87"/>
      <c r="D4416" s="89"/>
      <c r="R4416" s="89"/>
      <c r="S4416" s="89"/>
      <c r="T4416" s="89"/>
    </row>
    <row r="4417" spans="2:20" s="86" customFormat="1" ht="10.199999999999999">
      <c r="B4417" s="87"/>
      <c r="C4417" s="87"/>
      <c r="D4417" s="89"/>
      <c r="R4417" s="89"/>
      <c r="S4417" s="89"/>
      <c r="T4417" s="89"/>
    </row>
    <row r="4418" spans="2:20" s="86" customFormat="1" ht="10.199999999999999">
      <c r="B4418" s="87"/>
      <c r="C4418" s="87"/>
      <c r="D4418" s="89"/>
      <c r="R4418" s="89"/>
      <c r="S4418" s="89"/>
      <c r="T4418" s="89"/>
    </row>
    <row r="4419" spans="2:20" s="86" customFormat="1" ht="10.199999999999999">
      <c r="B4419" s="87"/>
      <c r="C4419" s="87"/>
      <c r="D4419" s="89"/>
      <c r="R4419" s="89"/>
      <c r="S4419" s="89"/>
      <c r="T4419" s="89"/>
    </row>
    <row r="4420" spans="2:20" s="86" customFormat="1" ht="10.199999999999999">
      <c r="B4420" s="87"/>
      <c r="C4420" s="87"/>
      <c r="D4420" s="89"/>
      <c r="R4420" s="89"/>
      <c r="S4420" s="89"/>
      <c r="T4420" s="89"/>
    </row>
    <row r="4421" spans="2:20" s="86" customFormat="1" ht="10.199999999999999">
      <c r="B4421" s="87"/>
      <c r="C4421" s="87"/>
      <c r="D4421" s="89"/>
      <c r="R4421" s="89"/>
      <c r="S4421" s="89"/>
      <c r="T4421" s="89"/>
    </row>
    <row r="4422" spans="2:20" s="86" customFormat="1" ht="10.199999999999999">
      <c r="B4422" s="87"/>
      <c r="C4422" s="87"/>
      <c r="D4422" s="89"/>
      <c r="R4422" s="89"/>
      <c r="S4422" s="89"/>
      <c r="T4422" s="89"/>
    </row>
    <row r="4423" spans="2:20" s="86" customFormat="1" ht="10.199999999999999">
      <c r="B4423" s="87"/>
      <c r="C4423" s="87"/>
      <c r="D4423" s="89"/>
      <c r="R4423" s="89"/>
      <c r="S4423" s="89"/>
      <c r="T4423" s="89"/>
    </row>
    <row r="4424" spans="2:20" s="86" customFormat="1" ht="10.199999999999999">
      <c r="B4424" s="87"/>
      <c r="C4424" s="87"/>
      <c r="D4424" s="89"/>
      <c r="R4424" s="89"/>
      <c r="S4424" s="89"/>
      <c r="T4424" s="89"/>
    </row>
    <row r="4425" spans="2:20" s="86" customFormat="1" ht="10.199999999999999">
      <c r="B4425" s="87"/>
      <c r="C4425" s="87"/>
      <c r="D4425" s="89"/>
      <c r="R4425" s="89"/>
      <c r="S4425" s="89"/>
      <c r="T4425" s="89"/>
    </row>
    <row r="4426" spans="2:20" s="86" customFormat="1" ht="10.199999999999999">
      <c r="B4426" s="87"/>
      <c r="C4426" s="87"/>
      <c r="D4426" s="89"/>
      <c r="R4426" s="89"/>
      <c r="S4426" s="89"/>
      <c r="T4426" s="89"/>
    </row>
    <row r="4427" spans="2:20" s="86" customFormat="1" ht="10.199999999999999">
      <c r="B4427" s="87"/>
      <c r="C4427" s="87"/>
      <c r="D4427" s="89"/>
      <c r="R4427" s="89"/>
      <c r="S4427" s="89"/>
      <c r="T4427" s="89"/>
    </row>
    <row r="4428" spans="2:20" s="86" customFormat="1" ht="10.199999999999999">
      <c r="B4428" s="87"/>
      <c r="C4428" s="87"/>
      <c r="D4428" s="89"/>
      <c r="R4428" s="89"/>
      <c r="S4428" s="89"/>
      <c r="T4428" s="89"/>
    </row>
    <row r="4429" spans="2:20" s="86" customFormat="1" ht="10.199999999999999">
      <c r="B4429" s="87"/>
      <c r="C4429" s="87"/>
      <c r="D4429" s="89"/>
      <c r="R4429" s="89"/>
      <c r="S4429" s="89"/>
      <c r="T4429" s="89"/>
    </row>
    <row r="4430" spans="2:20" s="86" customFormat="1" ht="10.199999999999999">
      <c r="B4430" s="87"/>
      <c r="C4430" s="87"/>
      <c r="D4430" s="89"/>
      <c r="R4430" s="89"/>
      <c r="S4430" s="89"/>
      <c r="T4430" s="89"/>
    </row>
    <row r="4431" spans="2:20" s="86" customFormat="1" ht="10.199999999999999">
      <c r="B4431" s="87"/>
      <c r="C4431" s="87"/>
      <c r="D4431" s="89"/>
      <c r="R4431" s="89"/>
      <c r="S4431" s="89"/>
      <c r="T4431" s="89"/>
    </row>
    <row r="4432" spans="2:20" s="86" customFormat="1" ht="10.199999999999999">
      <c r="B4432" s="87"/>
      <c r="C4432" s="87"/>
      <c r="D4432" s="89"/>
      <c r="R4432" s="89"/>
      <c r="S4432" s="89"/>
      <c r="T4432" s="89"/>
    </row>
    <row r="4433" spans="2:20" s="86" customFormat="1" ht="10.199999999999999">
      <c r="B4433" s="87"/>
      <c r="C4433" s="87"/>
      <c r="D4433" s="89"/>
      <c r="R4433" s="89"/>
      <c r="S4433" s="89"/>
      <c r="T4433" s="89"/>
    </row>
    <row r="4434" spans="2:20" s="86" customFormat="1" ht="10.199999999999999">
      <c r="B4434" s="87"/>
      <c r="C4434" s="87"/>
      <c r="D4434" s="89"/>
      <c r="R4434" s="89"/>
      <c r="S4434" s="89"/>
      <c r="T4434" s="89"/>
    </row>
    <row r="4435" spans="2:20" s="86" customFormat="1" ht="10.199999999999999">
      <c r="B4435" s="87"/>
      <c r="C4435" s="87"/>
      <c r="D4435" s="89"/>
      <c r="R4435" s="89"/>
      <c r="S4435" s="89"/>
      <c r="T4435" s="89"/>
    </row>
    <row r="4436" spans="2:20" s="86" customFormat="1" ht="10.199999999999999">
      <c r="B4436" s="87"/>
      <c r="C4436" s="87"/>
      <c r="D4436" s="89"/>
      <c r="R4436" s="89"/>
      <c r="S4436" s="89"/>
      <c r="T4436" s="89"/>
    </row>
    <row r="4437" spans="2:20" s="86" customFormat="1" ht="10.199999999999999">
      <c r="B4437" s="87"/>
      <c r="C4437" s="87"/>
      <c r="D4437" s="89"/>
      <c r="R4437" s="89"/>
      <c r="S4437" s="89"/>
      <c r="T4437" s="89"/>
    </row>
    <row r="4438" spans="2:20" s="86" customFormat="1" ht="10.199999999999999">
      <c r="B4438" s="87"/>
      <c r="C4438" s="87"/>
      <c r="D4438" s="89"/>
      <c r="R4438" s="89"/>
      <c r="S4438" s="89"/>
      <c r="T4438" s="89"/>
    </row>
    <row r="4439" spans="2:20" s="86" customFormat="1" ht="10.199999999999999">
      <c r="B4439" s="87"/>
      <c r="C4439" s="87"/>
      <c r="D4439" s="89"/>
      <c r="R4439" s="89"/>
      <c r="S4439" s="89"/>
      <c r="T4439" s="89"/>
    </row>
    <row r="4440" spans="2:20" s="86" customFormat="1" ht="10.199999999999999">
      <c r="B4440" s="87"/>
      <c r="C4440" s="87"/>
      <c r="D4440" s="89"/>
      <c r="R4440" s="89"/>
      <c r="S4440" s="89"/>
      <c r="T4440" s="89"/>
    </row>
    <row r="4441" spans="2:20" s="86" customFormat="1" ht="10.199999999999999">
      <c r="B4441" s="87"/>
      <c r="C4441" s="87"/>
      <c r="D4441" s="89"/>
      <c r="R4441" s="89"/>
      <c r="S4441" s="89"/>
      <c r="T4441" s="89"/>
    </row>
    <row r="4442" spans="2:20" s="86" customFormat="1" ht="10.199999999999999">
      <c r="B4442" s="87"/>
      <c r="C4442" s="87"/>
      <c r="D4442" s="89"/>
      <c r="R4442" s="89"/>
      <c r="S4442" s="89"/>
      <c r="T4442" s="89"/>
    </row>
    <row r="4443" spans="2:20" s="86" customFormat="1" ht="10.199999999999999">
      <c r="B4443" s="87"/>
      <c r="C4443" s="87"/>
      <c r="D4443" s="89"/>
      <c r="R4443" s="89"/>
      <c r="S4443" s="89"/>
      <c r="T4443" s="89"/>
    </row>
    <row r="4444" spans="2:20" s="86" customFormat="1" ht="10.199999999999999">
      <c r="B4444" s="87"/>
      <c r="C4444" s="87"/>
      <c r="D4444" s="89"/>
      <c r="R4444" s="89"/>
      <c r="S4444" s="89"/>
      <c r="T4444" s="89"/>
    </row>
    <row r="4445" spans="2:20" s="86" customFormat="1" ht="10.199999999999999">
      <c r="B4445" s="87"/>
      <c r="C4445" s="87"/>
      <c r="D4445" s="89"/>
      <c r="R4445" s="89"/>
      <c r="S4445" s="89"/>
      <c r="T4445" s="89"/>
    </row>
    <row r="4446" spans="2:20" s="86" customFormat="1" ht="10.199999999999999">
      <c r="B4446" s="87"/>
      <c r="C4446" s="87"/>
      <c r="D4446" s="89"/>
      <c r="R4446" s="89"/>
      <c r="S4446" s="89"/>
      <c r="T4446" s="89"/>
    </row>
    <row r="4447" spans="2:20" s="86" customFormat="1" ht="10.199999999999999">
      <c r="B4447" s="87"/>
      <c r="C4447" s="87"/>
      <c r="D4447" s="89"/>
      <c r="R4447" s="89"/>
      <c r="S4447" s="89"/>
      <c r="T4447" s="89"/>
    </row>
    <row r="4448" spans="2:20" s="86" customFormat="1" ht="10.199999999999999">
      <c r="B4448" s="87"/>
      <c r="C4448" s="87"/>
      <c r="D4448" s="89"/>
      <c r="R4448" s="89"/>
      <c r="S4448" s="89"/>
      <c r="T4448" s="89"/>
    </row>
    <row r="4449" spans="2:20" s="86" customFormat="1" ht="10.199999999999999">
      <c r="B4449" s="87"/>
      <c r="C4449" s="87"/>
      <c r="D4449" s="89"/>
      <c r="R4449" s="89"/>
      <c r="S4449" s="89"/>
      <c r="T4449" s="89"/>
    </row>
    <row r="4450" spans="2:20" s="86" customFormat="1" ht="10.199999999999999">
      <c r="B4450" s="87"/>
      <c r="C4450" s="87"/>
      <c r="D4450" s="89"/>
      <c r="R4450" s="89"/>
      <c r="S4450" s="89"/>
      <c r="T4450" s="89"/>
    </row>
    <row r="4451" spans="2:20" s="86" customFormat="1" ht="10.199999999999999">
      <c r="B4451" s="87"/>
      <c r="C4451" s="87"/>
      <c r="D4451" s="89"/>
      <c r="R4451" s="89"/>
      <c r="S4451" s="89"/>
      <c r="T4451" s="89"/>
    </row>
    <row r="4452" spans="2:20" s="86" customFormat="1" ht="10.199999999999999">
      <c r="B4452" s="87"/>
      <c r="C4452" s="87"/>
      <c r="D4452" s="89"/>
      <c r="R4452" s="89"/>
      <c r="S4452" s="89"/>
      <c r="T4452" s="89"/>
    </row>
    <row r="4453" spans="2:20" s="86" customFormat="1" ht="10.199999999999999">
      <c r="B4453" s="87"/>
      <c r="C4453" s="87"/>
      <c r="D4453" s="89"/>
      <c r="R4453" s="89"/>
      <c r="S4453" s="89"/>
      <c r="T4453" s="89"/>
    </row>
    <row r="4454" spans="2:20" s="86" customFormat="1" ht="10.199999999999999">
      <c r="B4454" s="87"/>
      <c r="C4454" s="87"/>
      <c r="D4454" s="89"/>
      <c r="R4454" s="89"/>
      <c r="S4454" s="89"/>
      <c r="T4454" s="89"/>
    </row>
    <row r="4455" spans="2:20" s="86" customFormat="1" ht="10.199999999999999">
      <c r="B4455" s="87"/>
      <c r="C4455" s="87"/>
      <c r="D4455" s="89"/>
      <c r="R4455" s="89"/>
      <c r="S4455" s="89"/>
      <c r="T4455" s="89"/>
    </row>
    <row r="4456" spans="2:20" s="86" customFormat="1" ht="10.199999999999999">
      <c r="B4456" s="87"/>
      <c r="C4456" s="87"/>
      <c r="D4456" s="89"/>
      <c r="R4456" s="89"/>
      <c r="S4456" s="89"/>
      <c r="T4456" s="89"/>
    </row>
    <row r="4457" spans="2:20" s="86" customFormat="1" ht="10.199999999999999">
      <c r="B4457" s="87"/>
      <c r="C4457" s="87"/>
      <c r="D4457" s="89"/>
      <c r="R4457" s="89"/>
      <c r="S4457" s="89"/>
      <c r="T4457" s="89"/>
    </row>
    <row r="4458" spans="2:20" s="86" customFormat="1" ht="10.199999999999999">
      <c r="B4458" s="87"/>
      <c r="C4458" s="87"/>
      <c r="D4458" s="89"/>
      <c r="R4458" s="89"/>
      <c r="S4458" s="89"/>
      <c r="T4458" s="89"/>
    </row>
    <row r="4459" spans="2:20" s="86" customFormat="1" ht="10.199999999999999">
      <c r="B4459" s="87"/>
      <c r="C4459" s="87"/>
      <c r="D4459" s="89"/>
      <c r="R4459" s="89"/>
      <c r="S4459" s="89"/>
      <c r="T4459" s="89"/>
    </row>
    <row r="4460" spans="2:20" s="86" customFormat="1" ht="10.199999999999999">
      <c r="B4460" s="87"/>
      <c r="C4460" s="87"/>
      <c r="D4460" s="89"/>
      <c r="R4460" s="89"/>
      <c r="S4460" s="89"/>
      <c r="T4460" s="89"/>
    </row>
    <row r="4461" spans="2:20" s="86" customFormat="1" ht="10.199999999999999">
      <c r="B4461" s="87"/>
      <c r="C4461" s="87"/>
      <c r="D4461" s="89"/>
      <c r="R4461" s="89"/>
      <c r="S4461" s="89"/>
      <c r="T4461" s="89"/>
    </row>
    <row r="4462" spans="2:20" s="86" customFormat="1" ht="10.199999999999999">
      <c r="B4462" s="87"/>
      <c r="C4462" s="87"/>
      <c r="D4462" s="89"/>
      <c r="R4462" s="89"/>
      <c r="S4462" s="89"/>
      <c r="T4462" s="89"/>
    </row>
    <row r="4463" spans="2:20" s="86" customFormat="1" ht="10.199999999999999">
      <c r="B4463" s="87"/>
      <c r="C4463" s="87"/>
      <c r="D4463" s="89"/>
      <c r="R4463" s="89"/>
      <c r="S4463" s="89"/>
      <c r="T4463" s="89"/>
    </row>
    <row r="4464" spans="2:20" s="86" customFormat="1" ht="10.199999999999999">
      <c r="B4464" s="87"/>
      <c r="C4464" s="87"/>
      <c r="D4464" s="89"/>
      <c r="R4464" s="89"/>
      <c r="S4464" s="89"/>
      <c r="T4464" s="89"/>
    </row>
    <row r="4465" spans="2:20" s="86" customFormat="1" ht="10.199999999999999">
      <c r="B4465" s="87"/>
      <c r="C4465" s="87"/>
      <c r="D4465" s="89"/>
      <c r="R4465" s="89"/>
      <c r="S4465" s="89"/>
      <c r="T4465" s="89"/>
    </row>
    <row r="4466" spans="2:20" s="86" customFormat="1" ht="10.199999999999999">
      <c r="B4466" s="87"/>
      <c r="C4466" s="87"/>
      <c r="D4466" s="89"/>
      <c r="R4466" s="89"/>
      <c r="S4466" s="89"/>
      <c r="T4466" s="89"/>
    </row>
    <row r="4467" spans="2:20" s="86" customFormat="1" ht="10.199999999999999">
      <c r="B4467" s="87"/>
      <c r="C4467" s="87"/>
      <c r="D4467" s="89"/>
      <c r="R4467" s="89"/>
      <c r="S4467" s="89"/>
      <c r="T4467" s="89"/>
    </row>
    <row r="4468" spans="2:20" s="86" customFormat="1" ht="10.199999999999999">
      <c r="B4468" s="87"/>
      <c r="C4468" s="87"/>
      <c r="D4468" s="89"/>
      <c r="R4468" s="89"/>
      <c r="S4468" s="89"/>
      <c r="T4468" s="89"/>
    </row>
    <row r="4469" spans="2:20" s="86" customFormat="1" ht="10.199999999999999">
      <c r="B4469" s="87"/>
      <c r="C4469" s="87"/>
      <c r="D4469" s="89"/>
      <c r="R4469" s="89"/>
      <c r="S4469" s="89"/>
      <c r="T4469" s="89"/>
    </row>
    <row r="4470" spans="2:20" s="86" customFormat="1" ht="10.199999999999999">
      <c r="B4470" s="87"/>
      <c r="C4470" s="87"/>
      <c r="D4470" s="89"/>
      <c r="R4470" s="89"/>
      <c r="S4470" s="89"/>
      <c r="T4470" s="89"/>
    </row>
    <row r="4471" spans="2:20" s="86" customFormat="1" ht="10.199999999999999">
      <c r="B4471" s="87"/>
      <c r="C4471" s="87"/>
      <c r="D4471" s="89"/>
      <c r="R4471" s="89"/>
      <c r="S4471" s="89"/>
      <c r="T4471" s="89"/>
    </row>
    <row r="4472" spans="2:20" s="86" customFormat="1" ht="10.199999999999999">
      <c r="B4472" s="87"/>
      <c r="C4472" s="87"/>
      <c r="D4472" s="89"/>
      <c r="R4472" s="89"/>
      <c r="S4472" s="89"/>
      <c r="T4472" s="89"/>
    </row>
    <row r="4473" spans="2:20" s="86" customFormat="1" ht="10.199999999999999">
      <c r="B4473" s="87"/>
      <c r="C4473" s="87"/>
      <c r="D4473" s="89"/>
      <c r="R4473" s="89"/>
      <c r="S4473" s="89"/>
      <c r="T4473" s="89"/>
    </row>
    <row r="4474" spans="2:20" s="86" customFormat="1" ht="10.199999999999999">
      <c r="B4474" s="87"/>
      <c r="C4474" s="87"/>
      <c r="D4474" s="89"/>
      <c r="R4474" s="89"/>
      <c r="S4474" s="89"/>
      <c r="T4474" s="89"/>
    </row>
    <row r="4475" spans="2:20" s="86" customFormat="1" ht="10.199999999999999">
      <c r="B4475" s="87"/>
      <c r="C4475" s="87"/>
      <c r="D4475" s="89"/>
      <c r="R4475" s="89"/>
      <c r="S4475" s="89"/>
      <c r="T4475" s="89"/>
    </row>
    <row r="4476" spans="2:20" s="86" customFormat="1" ht="10.199999999999999">
      <c r="B4476" s="87"/>
      <c r="C4476" s="87"/>
      <c r="D4476" s="89"/>
      <c r="R4476" s="89"/>
      <c r="S4476" s="89"/>
      <c r="T4476" s="89"/>
    </row>
    <row r="4477" spans="2:20" s="86" customFormat="1" ht="10.199999999999999">
      <c r="B4477" s="87"/>
      <c r="C4477" s="87"/>
      <c r="D4477" s="89"/>
      <c r="R4477" s="89"/>
      <c r="S4477" s="89"/>
      <c r="T4477" s="89"/>
    </row>
    <row r="4478" spans="2:20" s="86" customFormat="1" ht="10.199999999999999">
      <c r="B4478" s="87"/>
      <c r="C4478" s="87"/>
      <c r="D4478" s="89"/>
      <c r="R4478" s="89"/>
      <c r="S4478" s="89"/>
      <c r="T4478" s="89"/>
    </row>
    <row r="4479" spans="2:20" s="86" customFormat="1" ht="10.199999999999999">
      <c r="B4479" s="87"/>
      <c r="C4479" s="87"/>
      <c r="D4479" s="89"/>
      <c r="R4479" s="89"/>
      <c r="S4479" s="89"/>
      <c r="T4479" s="89"/>
    </row>
    <row r="4480" spans="2:20" s="86" customFormat="1" ht="10.199999999999999">
      <c r="B4480" s="87"/>
      <c r="C4480" s="87"/>
      <c r="D4480" s="89"/>
      <c r="R4480" s="89"/>
      <c r="S4480" s="89"/>
      <c r="T4480" s="89"/>
    </row>
    <row r="4481" spans="2:20" s="86" customFormat="1" ht="10.199999999999999">
      <c r="B4481" s="87"/>
      <c r="C4481" s="87"/>
      <c r="D4481" s="89"/>
      <c r="R4481" s="89"/>
      <c r="S4481" s="89"/>
      <c r="T4481" s="89"/>
    </row>
    <row r="4482" spans="2:20" s="86" customFormat="1" ht="10.199999999999999">
      <c r="B4482" s="87"/>
      <c r="C4482" s="87"/>
      <c r="D4482" s="89"/>
      <c r="R4482" s="89"/>
      <c r="S4482" s="89"/>
      <c r="T4482" s="89"/>
    </row>
    <row r="4483" spans="2:20" s="86" customFormat="1" ht="10.199999999999999">
      <c r="B4483" s="87"/>
      <c r="C4483" s="87"/>
      <c r="D4483" s="89"/>
      <c r="R4483" s="89"/>
      <c r="S4483" s="89"/>
      <c r="T4483" s="89"/>
    </row>
    <row r="4484" spans="2:20" s="86" customFormat="1" ht="10.199999999999999">
      <c r="B4484" s="87"/>
      <c r="C4484" s="87"/>
      <c r="D4484" s="89"/>
      <c r="R4484" s="89"/>
      <c r="S4484" s="89"/>
      <c r="T4484" s="89"/>
    </row>
    <row r="4485" spans="2:20" s="86" customFormat="1" ht="10.199999999999999">
      <c r="B4485" s="87"/>
      <c r="C4485" s="87"/>
      <c r="D4485" s="89"/>
      <c r="R4485" s="89"/>
      <c r="S4485" s="89"/>
      <c r="T4485" s="89"/>
    </row>
    <row r="4486" spans="2:20" s="86" customFormat="1" ht="10.199999999999999">
      <c r="B4486" s="87"/>
      <c r="C4486" s="87"/>
      <c r="D4486" s="89"/>
      <c r="R4486" s="89"/>
      <c r="S4486" s="89"/>
      <c r="T4486" s="89"/>
    </row>
    <row r="4487" spans="2:20" s="86" customFormat="1" ht="10.199999999999999">
      <c r="B4487" s="87"/>
      <c r="C4487" s="87"/>
      <c r="D4487" s="89"/>
      <c r="R4487" s="89"/>
      <c r="S4487" s="89"/>
      <c r="T4487" s="89"/>
    </row>
    <row r="4488" spans="2:20" s="86" customFormat="1" ht="10.199999999999999">
      <c r="B4488" s="87"/>
      <c r="C4488" s="87"/>
      <c r="D4488" s="89"/>
      <c r="R4488" s="89"/>
      <c r="S4488" s="89"/>
      <c r="T4488" s="89"/>
    </row>
    <row r="4489" spans="2:20" s="86" customFormat="1" ht="10.199999999999999">
      <c r="B4489" s="87"/>
      <c r="C4489" s="87"/>
      <c r="D4489" s="89"/>
      <c r="R4489" s="89"/>
      <c r="S4489" s="89"/>
      <c r="T4489" s="89"/>
    </row>
    <row r="4490" spans="2:20" s="86" customFormat="1" ht="10.199999999999999">
      <c r="B4490" s="87"/>
      <c r="C4490" s="87"/>
      <c r="D4490" s="89"/>
      <c r="R4490" s="89"/>
      <c r="S4490" s="89"/>
      <c r="T4490" s="89"/>
    </row>
    <row r="4491" spans="2:20" s="86" customFormat="1" ht="10.199999999999999">
      <c r="B4491" s="87"/>
      <c r="C4491" s="87"/>
      <c r="D4491" s="89"/>
      <c r="R4491" s="89"/>
      <c r="S4491" s="89"/>
      <c r="T4491" s="89"/>
    </row>
    <row r="4492" spans="2:20" s="86" customFormat="1" ht="10.199999999999999">
      <c r="B4492" s="87"/>
      <c r="C4492" s="87"/>
      <c r="D4492" s="89"/>
      <c r="R4492" s="89"/>
      <c r="S4492" s="89"/>
      <c r="T4492" s="89"/>
    </row>
    <row r="4493" spans="2:20" s="86" customFormat="1" ht="10.199999999999999">
      <c r="B4493" s="87"/>
      <c r="C4493" s="87"/>
      <c r="D4493" s="89"/>
      <c r="R4493" s="89"/>
      <c r="S4493" s="89"/>
      <c r="T4493" s="89"/>
    </row>
    <row r="4494" spans="2:20" s="86" customFormat="1" ht="10.199999999999999">
      <c r="B4494" s="87"/>
      <c r="C4494" s="87"/>
      <c r="D4494" s="89"/>
      <c r="R4494" s="89"/>
      <c r="S4494" s="89"/>
      <c r="T4494" s="89"/>
    </row>
    <row r="4495" spans="2:20" s="86" customFormat="1" ht="10.199999999999999">
      <c r="B4495" s="87"/>
      <c r="C4495" s="87"/>
      <c r="D4495" s="89"/>
      <c r="R4495" s="89"/>
      <c r="S4495" s="89"/>
      <c r="T4495" s="89"/>
    </row>
    <row r="4496" spans="2:20" s="86" customFormat="1" ht="10.199999999999999">
      <c r="B4496" s="87"/>
      <c r="C4496" s="87"/>
      <c r="D4496" s="89"/>
      <c r="R4496" s="89"/>
      <c r="S4496" s="89"/>
      <c r="T4496" s="89"/>
    </row>
    <row r="4497" spans="2:20" s="86" customFormat="1" ht="10.199999999999999">
      <c r="B4497" s="87"/>
      <c r="C4497" s="87"/>
      <c r="D4497" s="89"/>
      <c r="R4497" s="89"/>
      <c r="S4497" s="89"/>
      <c r="T4497" s="89"/>
    </row>
    <row r="4498" spans="2:20" s="86" customFormat="1" ht="10.199999999999999">
      <c r="B4498" s="87"/>
      <c r="C4498" s="87"/>
      <c r="D4498" s="89"/>
      <c r="R4498" s="89"/>
      <c r="S4498" s="89"/>
      <c r="T4498" s="89"/>
    </row>
    <row r="4499" spans="2:20" s="86" customFormat="1" ht="10.199999999999999">
      <c r="B4499" s="87"/>
      <c r="C4499" s="87"/>
      <c r="D4499" s="89"/>
      <c r="R4499" s="89"/>
      <c r="S4499" s="89"/>
      <c r="T4499" s="89"/>
    </row>
    <row r="4500" spans="2:20" s="86" customFormat="1" ht="10.199999999999999">
      <c r="B4500" s="87"/>
      <c r="C4500" s="87"/>
      <c r="D4500" s="89"/>
      <c r="R4500" s="89"/>
      <c r="S4500" s="89"/>
      <c r="T4500" s="89"/>
    </row>
    <row r="4501" spans="2:20" s="86" customFormat="1" ht="10.199999999999999">
      <c r="B4501" s="87"/>
      <c r="C4501" s="87"/>
      <c r="D4501" s="89"/>
      <c r="R4501" s="89"/>
      <c r="S4501" s="89"/>
      <c r="T4501" s="89"/>
    </row>
    <row r="4502" spans="2:20" s="86" customFormat="1" ht="10.199999999999999">
      <c r="B4502" s="87"/>
      <c r="C4502" s="87"/>
      <c r="D4502" s="89"/>
      <c r="R4502" s="89"/>
      <c r="S4502" s="89"/>
      <c r="T4502" s="89"/>
    </row>
    <row r="4503" spans="2:20" s="86" customFormat="1" ht="10.199999999999999">
      <c r="B4503" s="87"/>
      <c r="C4503" s="87"/>
      <c r="D4503" s="89"/>
      <c r="R4503" s="89"/>
      <c r="S4503" s="89"/>
      <c r="T4503" s="89"/>
    </row>
    <row r="4504" spans="2:20" s="86" customFormat="1" ht="10.199999999999999">
      <c r="B4504" s="87"/>
      <c r="C4504" s="87"/>
      <c r="D4504" s="89"/>
      <c r="R4504" s="89"/>
      <c r="S4504" s="89"/>
      <c r="T4504" s="89"/>
    </row>
    <row r="4505" spans="2:20" s="86" customFormat="1" ht="10.199999999999999">
      <c r="B4505" s="87"/>
      <c r="C4505" s="87"/>
      <c r="D4505" s="89"/>
      <c r="R4505" s="89"/>
      <c r="S4505" s="89"/>
      <c r="T4505" s="89"/>
    </row>
    <row r="4506" spans="2:20" s="86" customFormat="1" ht="10.199999999999999">
      <c r="B4506" s="87"/>
      <c r="C4506" s="87"/>
      <c r="D4506" s="89"/>
      <c r="R4506" s="89"/>
      <c r="S4506" s="89"/>
      <c r="T4506" s="89"/>
    </row>
    <row r="4507" spans="2:20" s="86" customFormat="1" ht="10.199999999999999">
      <c r="B4507" s="87"/>
      <c r="C4507" s="87"/>
      <c r="D4507" s="89"/>
      <c r="R4507" s="89"/>
      <c r="S4507" s="89"/>
      <c r="T4507" s="89"/>
    </row>
    <row r="4508" spans="2:20" s="86" customFormat="1" ht="10.199999999999999">
      <c r="B4508" s="87"/>
      <c r="C4508" s="87"/>
      <c r="D4508" s="89"/>
      <c r="R4508" s="89"/>
      <c r="S4508" s="89"/>
      <c r="T4508" s="89"/>
    </row>
    <row r="4509" spans="2:20" s="86" customFormat="1" ht="10.199999999999999">
      <c r="B4509" s="87"/>
      <c r="C4509" s="87"/>
      <c r="D4509" s="89"/>
      <c r="R4509" s="89"/>
      <c r="S4509" s="89"/>
      <c r="T4509" s="89"/>
    </row>
    <row r="4510" spans="2:20" s="86" customFormat="1" ht="10.199999999999999">
      <c r="B4510" s="87"/>
      <c r="C4510" s="87"/>
      <c r="D4510" s="89"/>
      <c r="R4510" s="89"/>
      <c r="S4510" s="89"/>
      <c r="T4510" s="89"/>
    </row>
    <row r="4511" spans="2:20" s="86" customFormat="1" ht="10.199999999999999">
      <c r="B4511" s="87"/>
      <c r="C4511" s="87"/>
      <c r="D4511" s="89"/>
      <c r="R4511" s="89"/>
      <c r="S4511" s="89"/>
      <c r="T4511" s="89"/>
    </row>
    <row r="4512" spans="2:20" s="86" customFormat="1" ht="10.199999999999999">
      <c r="B4512" s="87"/>
      <c r="C4512" s="87"/>
      <c r="D4512" s="89"/>
      <c r="R4512" s="89"/>
      <c r="S4512" s="89"/>
      <c r="T4512" s="89"/>
    </row>
    <row r="4513" spans="2:20" s="86" customFormat="1" ht="10.199999999999999">
      <c r="B4513" s="87"/>
      <c r="C4513" s="87"/>
      <c r="D4513" s="89"/>
      <c r="R4513" s="89"/>
      <c r="S4513" s="89"/>
      <c r="T4513" s="89"/>
    </row>
    <row r="4514" spans="2:20" s="86" customFormat="1" ht="10.199999999999999">
      <c r="B4514" s="87"/>
      <c r="C4514" s="87"/>
      <c r="D4514" s="89"/>
      <c r="R4514" s="89"/>
      <c r="S4514" s="89"/>
      <c r="T4514" s="89"/>
    </row>
    <row r="4515" spans="2:20" s="86" customFormat="1" ht="10.199999999999999">
      <c r="B4515" s="87"/>
      <c r="C4515" s="87"/>
      <c r="D4515" s="89"/>
      <c r="R4515" s="89"/>
      <c r="S4515" s="89"/>
      <c r="T4515" s="89"/>
    </row>
    <row r="4516" spans="2:20" s="86" customFormat="1" ht="10.199999999999999">
      <c r="B4516" s="87"/>
      <c r="C4516" s="87"/>
      <c r="D4516" s="89"/>
      <c r="R4516" s="89"/>
      <c r="S4516" s="89"/>
      <c r="T4516" s="89"/>
    </row>
    <row r="4517" spans="2:20" s="86" customFormat="1" ht="10.199999999999999">
      <c r="B4517" s="87"/>
      <c r="C4517" s="87"/>
      <c r="D4517" s="89"/>
      <c r="R4517" s="89"/>
      <c r="S4517" s="89"/>
      <c r="T4517" s="89"/>
    </row>
    <row r="4518" spans="2:20" s="86" customFormat="1" ht="10.199999999999999">
      <c r="B4518" s="87"/>
      <c r="C4518" s="87"/>
      <c r="D4518" s="89"/>
      <c r="R4518" s="89"/>
      <c r="S4518" s="89"/>
      <c r="T4518" s="89"/>
    </row>
    <row r="4519" spans="2:20" s="86" customFormat="1" ht="10.199999999999999">
      <c r="B4519" s="87"/>
      <c r="C4519" s="87"/>
      <c r="D4519" s="89"/>
      <c r="R4519" s="89"/>
      <c r="S4519" s="89"/>
      <c r="T4519" s="89"/>
    </row>
    <row r="4520" spans="2:20" s="86" customFormat="1" ht="10.199999999999999">
      <c r="B4520" s="87"/>
      <c r="C4520" s="87"/>
      <c r="D4520" s="89"/>
      <c r="R4520" s="89"/>
      <c r="S4520" s="89"/>
      <c r="T4520" s="89"/>
    </row>
    <row r="4521" spans="2:20" s="86" customFormat="1" ht="10.199999999999999">
      <c r="B4521" s="87"/>
      <c r="C4521" s="87"/>
      <c r="D4521" s="89"/>
      <c r="R4521" s="89"/>
      <c r="S4521" s="89"/>
      <c r="T4521" s="89"/>
    </row>
    <row r="4522" spans="2:20" s="86" customFormat="1" ht="10.199999999999999">
      <c r="B4522" s="87"/>
      <c r="C4522" s="87"/>
      <c r="D4522" s="89"/>
      <c r="R4522" s="89"/>
      <c r="S4522" s="89"/>
      <c r="T4522" s="89"/>
    </row>
    <row r="4523" spans="2:20" s="86" customFormat="1" ht="10.199999999999999">
      <c r="B4523" s="87"/>
      <c r="C4523" s="87"/>
      <c r="D4523" s="89"/>
      <c r="R4523" s="89"/>
      <c r="S4523" s="89"/>
      <c r="T4523" s="89"/>
    </row>
    <row r="4524" spans="2:20" s="86" customFormat="1" ht="10.199999999999999">
      <c r="B4524" s="87"/>
      <c r="C4524" s="87"/>
      <c r="D4524" s="89"/>
      <c r="R4524" s="89"/>
      <c r="S4524" s="89"/>
      <c r="T4524" s="89"/>
    </row>
    <row r="4525" spans="2:20" s="86" customFormat="1" ht="10.199999999999999">
      <c r="B4525" s="87"/>
      <c r="C4525" s="87"/>
      <c r="D4525" s="89"/>
      <c r="R4525" s="89"/>
      <c r="S4525" s="89"/>
      <c r="T4525" s="89"/>
    </row>
    <row r="4526" spans="2:20" s="86" customFormat="1" ht="10.199999999999999">
      <c r="B4526" s="87"/>
      <c r="C4526" s="87"/>
      <c r="D4526" s="89"/>
      <c r="R4526" s="89"/>
      <c r="S4526" s="89"/>
      <c r="T4526" s="89"/>
    </row>
    <row r="4527" spans="2:20" s="86" customFormat="1" ht="10.199999999999999">
      <c r="B4527" s="87"/>
      <c r="C4527" s="87"/>
      <c r="D4527" s="89"/>
      <c r="R4527" s="89"/>
      <c r="S4527" s="89"/>
      <c r="T4527" s="89"/>
    </row>
    <row r="4528" spans="2:20" s="86" customFormat="1" ht="10.199999999999999">
      <c r="B4528" s="87"/>
      <c r="C4528" s="87"/>
      <c r="D4528" s="89"/>
      <c r="R4528" s="89"/>
      <c r="S4528" s="89"/>
      <c r="T4528" s="89"/>
    </row>
    <row r="4529" spans="2:20" s="86" customFormat="1" ht="10.199999999999999">
      <c r="B4529" s="87"/>
      <c r="C4529" s="87"/>
      <c r="D4529" s="89"/>
      <c r="R4529" s="89"/>
      <c r="S4529" s="89"/>
      <c r="T4529" s="89"/>
    </row>
    <row r="4530" spans="2:20" s="86" customFormat="1" ht="10.199999999999999">
      <c r="B4530" s="87"/>
      <c r="C4530" s="87"/>
      <c r="D4530" s="89"/>
      <c r="R4530" s="89"/>
      <c r="S4530" s="89"/>
      <c r="T4530" s="89"/>
    </row>
    <row r="4531" spans="2:20" s="86" customFormat="1" ht="10.199999999999999">
      <c r="B4531" s="87"/>
      <c r="C4531" s="87"/>
      <c r="D4531" s="89"/>
      <c r="R4531" s="89"/>
      <c r="S4531" s="89"/>
      <c r="T4531" s="89"/>
    </row>
    <row r="4532" spans="2:20" s="86" customFormat="1" ht="10.199999999999999">
      <c r="B4532" s="87"/>
      <c r="C4532" s="87"/>
      <c r="D4532" s="89"/>
      <c r="R4532" s="89"/>
      <c r="S4532" s="89"/>
      <c r="T4532" s="89"/>
    </row>
    <row r="4533" spans="2:20" s="86" customFormat="1" ht="10.199999999999999">
      <c r="B4533" s="87"/>
      <c r="C4533" s="87"/>
      <c r="D4533" s="89"/>
      <c r="R4533" s="89"/>
      <c r="S4533" s="89"/>
      <c r="T4533" s="89"/>
    </row>
    <row r="4534" spans="2:20" s="86" customFormat="1" ht="10.199999999999999">
      <c r="B4534" s="87"/>
      <c r="C4534" s="87"/>
      <c r="D4534" s="89"/>
      <c r="R4534" s="89"/>
      <c r="S4534" s="89"/>
      <c r="T4534" s="89"/>
    </row>
    <row r="4535" spans="2:20" s="86" customFormat="1" ht="10.199999999999999">
      <c r="B4535" s="87"/>
      <c r="C4535" s="87"/>
      <c r="D4535" s="89"/>
      <c r="R4535" s="89"/>
      <c r="S4535" s="89"/>
      <c r="T4535" s="89"/>
    </row>
    <row r="4536" spans="2:20" s="86" customFormat="1" ht="10.199999999999999">
      <c r="B4536" s="87"/>
      <c r="C4536" s="87"/>
      <c r="D4536" s="89"/>
      <c r="R4536" s="89"/>
      <c r="S4536" s="89"/>
      <c r="T4536" s="89"/>
    </row>
    <row r="4537" spans="2:20" s="86" customFormat="1" ht="10.199999999999999">
      <c r="B4537" s="87"/>
      <c r="C4537" s="87"/>
      <c r="D4537" s="89"/>
      <c r="R4537" s="89"/>
      <c r="S4537" s="89"/>
      <c r="T4537" s="89"/>
    </row>
    <row r="4538" spans="2:20" s="86" customFormat="1" ht="10.199999999999999">
      <c r="B4538" s="87"/>
      <c r="C4538" s="87"/>
      <c r="D4538" s="89"/>
      <c r="R4538" s="89"/>
      <c r="S4538" s="89"/>
      <c r="T4538" s="89"/>
    </row>
    <row r="4539" spans="2:20" s="86" customFormat="1" ht="10.199999999999999">
      <c r="B4539" s="87"/>
      <c r="C4539" s="87"/>
      <c r="D4539" s="89"/>
      <c r="R4539" s="89"/>
      <c r="S4539" s="89"/>
      <c r="T4539" s="89"/>
    </row>
    <row r="4540" spans="2:20" s="86" customFormat="1" ht="10.199999999999999">
      <c r="B4540" s="87"/>
      <c r="C4540" s="87"/>
      <c r="D4540" s="89"/>
      <c r="R4540" s="89"/>
      <c r="S4540" s="89"/>
      <c r="T4540" s="89"/>
    </row>
    <row r="4541" spans="2:20" s="86" customFormat="1" ht="10.199999999999999">
      <c r="B4541" s="87"/>
      <c r="C4541" s="87"/>
      <c r="D4541" s="89"/>
      <c r="R4541" s="89"/>
      <c r="S4541" s="89"/>
      <c r="T4541" s="89"/>
    </row>
    <row r="4542" spans="2:20" s="86" customFormat="1" ht="10.199999999999999">
      <c r="B4542" s="87"/>
      <c r="C4542" s="87"/>
      <c r="D4542" s="89"/>
      <c r="R4542" s="89"/>
      <c r="S4542" s="89"/>
      <c r="T4542" s="89"/>
    </row>
    <row r="4543" spans="2:20" s="86" customFormat="1" ht="10.199999999999999">
      <c r="B4543" s="87"/>
      <c r="C4543" s="87"/>
      <c r="D4543" s="89"/>
      <c r="R4543" s="89"/>
      <c r="S4543" s="89"/>
      <c r="T4543" s="89"/>
    </row>
    <row r="4544" spans="2:20" s="86" customFormat="1" ht="10.199999999999999">
      <c r="B4544" s="87"/>
      <c r="C4544" s="87"/>
      <c r="D4544" s="89"/>
      <c r="R4544" s="89"/>
      <c r="S4544" s="89"/>
      <c r="T4544" s="89"/>
    </row>
    <row r="4545" spans="2:20" s="86" customFormat="1" ht="10.199999999999999">
      <c r="B4545" s="87"/>
      <c r="C4545" s="87"/>
      <c r="D4545" s="89"/>
      <c r="R4545" s="89"/>
      <c r="S4545" s="89"/>
      <c r="T4545" s="89"/>
    </row>
    <row r="4546" spans="2:20" s="86" customFormat="1" ht="10.199999999999999">
      <c r="B4546" s="87"/>
      <c r="C4546" s="87"/>
      <c r="D4546" s="89"/>
      <c r="R4546" s="89"/>
      <c r="S4546" s="89"/>
      <c r="T4546" s="89"/>
    </row>
    <row r="4547" spans="2:20" s="86" customFormat="1" ht="10.199999999999999">
      <c r="B4547" s="87"/>
      <c r="C4547" s="87"/>
      <c r="D4547" s="89"/>
      <c r="R4547" s="89"/>
      <c r="S4547" s="89"/>
      <c r="T4547" s="89"/>
    </row>
    <row r="4548" spans="2:20" s="86" customFormat="1" ht="10.199999999999999">
      <c r="B4548" s="87"/>
      <c r="C4548" s="87"/>
      <c r="D4548" s="89"/>
      <c r="R4548" s="89"/>
      <c r="S4548" s="89"/>
      <c r="T4548" s="89"/>
    </row>
    <row r="4549" spans="2:20" s="86" customFormat="1" ht="10.199999999999999">
      <c r="B4549" s="87"/>
      <c r="C4549" s="87"/>
      <c r="D4549" s="89"/>
      <c r="R4549" s="89"/>
      <c r="S4549" s="89"/>
      <c r="T4549" s="89"/>
    </row>
    <row r="4550" spans="2:20" s="86" customFormat="1" ht="10.199999999999999">
      <c r="B4550" s="87"/>
      <c r="C4550" s="87"/>
      <c r="D4550" s="89"/>
      <c r="R4550" s="89"/>
      <c r="S4550" s="89"/>
      <c r="T4550" s="89"/>
    </row>
    <row r="4551" spans="2:20" s="86" customFormat="1" ht="10.199999999999999">
      <c r="B4551" s="87"/>
      <c r="C4551" s="87"/>
      <c r="D4551" s="89"/>
      <c r="R4551" s="89"/>
      <c r="S4551" s="89"/>
      <c r="T4551" s="89"/>
    </row>
    <row r="4552" spans="2:20" s="86" customFormat="1" ht="10.199999999999999">
      <c r="B4552" s="87"/>
      <c r="C4552" s="87"/>
      <c r="D4552" s="89"/>
      <c r="R4552" s="89"/>
      <c r="S4552" s="89"/>
      <c r="T4552" s="89"/>
    </row>
    <row r="4553" spans="2:20" s="86" customFormat="1" ht="10.199999999999999">
      <c r="B4553" s="87"/>
      <c r="C4553" s="87"/>
      <c r="D4553" s="89"/>
      <c r="R4553" s="89"/>
      <c r="S4553" s="89"/>
      <c r="T4553" s="89"/>
    </row>
    <row r="4554" spans="2:20" s="86" customFormat="1" ht="10.199999999999999">
      <c r="B4554" s="87"/>
      <c r="C4554" s="87"/>
      <c r="D4554" s="89"/>
      <c r="R4554" s="89"/>
      <c r="S4554" s="89"/>
      <c r="T4554" s="89"/>
    </row>
    <row r="4555" spans="2:20" s="86" customFormat="1" ht="10.199999999999999">
      <c r="B4555" s="87"/>
      <c r="C4555" s="87"/>
      <c r="D4555" s="89"/>
      <c r="R4555" s="89"/>
      <c r="S4555" s="89"/>
      <c r="T4555" s="89"/>
    </row>
    <row r="4556" spans="2:20" s="86" customFormat="1" ht="10.199999999999999">
      <c r="B4556" s="87"/>
      <c r="C4556" s="87"/>
      <c r="D4556" s="89"/>
      <c r="R4556" s="89"/>
      <c r="S4556" s="89"/>
      <c r="T4556" s="89"/>
    </row>
    <row r="4557" spans="2:20" s="86" customFormat="1" ht="10.199999999999999">
      <c r="B4557" s="87"/>
      <c r="C4557" s="87"/>
      <c r="D4557" s="89"/>
      <c r="R4557" s="89"/>
      <c r="S4557" s="89"/>
      <c r="T4557" s="89"/>
    </row>
    <row r="4558" spans="2:20" s="86" customFormat="1" ht="10.199999999999999">
      <c r="B4558" s="87"/>
      <c r="C4558" s="87"/>
      <c r="D4558" s="89"/>
      <c r="R4558" s="89"/>
      <c r="S4558" s="89"/>
      <c r="T4558" s="89"/>
    </row>
    <row r="4559" spans="2:20" s="86" customFormat="1" ht="10.199999999999999">
      <c r="B4559" s="87"/>
      <c r="C4559" s="87"/>
      <c r="D4559" s="89"/>
      <c r="R4559" s="89"/>
      <c r="S4559" s="89"/>
      <c r="T4559" s="89"/>
    </row>
    <row r="4560" spans="2:20" s="86" customFormat="1" ht="10.199999999999999">
      <c r="B4560" s="87"/>
      <c r="C4560" s="87"/>
      <c r="D4560" s="89"/>
      <c r="R4560" s="89"/>
      <c r="S4560" s="89"/>
      <c r="T4560" s="89"/>
    </row>
    <row r="4561" spans="2:20" s="86" customFormat="1" ht="10.199999999999999">
      <c r="B4561" s="87"/>
      <c r="C4561" s="87"/>
      <c r="D4561" s="89"/>
      <c r="R4561" s="89"/>
      <c r="S4561" s="89"/>
      <c r="T4561" s="89"/>
    </row>
    <row r="4562" spans="2:20" s="86" customFormat="1" ht="10.199999999999999">
      <c r="B4562" s="87"/>
      <c r="C4562" s="87"/>
      <c r="D4562" s="89"/>
      <c r="R4562" s="89"/>
      <c r="S4562" s="89"/>
      <c r="T4562" s="89"/>
    </row>
    <row r="4563" spans="2:20" s="86" customFormat="1" ht="10.199999999999999">
      <c r="B4563" s="87"/>
      <c r="C4563" s="87"/>
      <c r="D4563" s="89"/>
      <c r="R4563" s="89"/>
      <c r="S4563" s="89"/>
      <c r="T4563" s="89"/>
    </row>
    <row r="4564" spans="2:20" s="86" customFormat="1" ht="10.199999999999999">
      <c r="B4564" s="87"/>
      <c r="C4564" s="87"/>
      <c r="D4564" s="89"/>
      <c r="R4564" s="89"/>
      <c r="S4564" s="89"/>
      <c r="T4564" s="89"/>
    </row>
    <row r="4565" spans="2:20" s="86" customFormat="1" ht="10.199999999999999">
      <c r="B4565" s="87"/>
      <c r="C4565" s="87"/>
      <c r="D4565" s="89"/>
      <c r="R4565" s="89"/>
      <c r="S4565" s="89"/>
      <c r="T4565" s="89"/>
    </row>
    <row r="4566" spans="2:20" s="86" customFormat="1" ht="10.199999999999999">
      <c r="B4566" s="87"/>
      <c r="C4566" s="87"/>
      <c r="D4566" s="89"/>
      <c r="R4566" s="89"/>
      <c r="S4566" s="89"/>
      <c r="T4566" s="89"/>
    </row>
    <row r="4567" spans="2:20" s="86" customFormat="1" ht="10.199999999999999">
      <c r="B4567" s="87"/>
      <c r="C4567" s="87"/>
      <c r="D4567" s="89"/>
      <c r="R4567" s="89"/>
      <c r="S4567" s="89"/>
      <c r="T4567" s="89"/>
    </row>
    <row r="4568" spans="2:20" s="86" customFormat="1" ht="10.199999999999999">
      <c r="B4568" s="87"/>
      <c r="C4568" s="87"/>
      <c r="D4568" s="89"/>
      <c r="R4568" s="89"/>
      <c r="S4568" s="89"/>
      <c r="T4568" s="89"/>
    </row>
    <row r="4569" spans="2:20" s="86" customFormat="1" ht="10.199999999999999">
      <c r="B4569" s="87"/>
      <c r="C4569" s="87"/>
      <c r="D4569" s="89"/>
      <c r="R4569" s="89"/>
      <c r="S4569" s="89"/>
      <c r="T4569" s="89"/>
    </row>
    <row r="4570" spans="2:20" s="86" customFormat="1" ht="10.199999999999999">
      <c r="B4570" s="87"/>
      <c r="C4570" s="87"/>
      <c r="D4570" s="89"/>
      <c r="R4570" s="89"/>
      <c r="S4570" s="89"/>
      <c r="T4570" s="89"/>
    </row>
    <row r="4571" spans="2:20" s="86" customFormat="1" ht="10.199999999999999">
      <c r="B4571" s="87"/>
      <c r="C4571" s="87"/>
      <c r="D4571" s="89"/>
      <c r="R4571" s="89"/>
      <c r="S4571" s="89"/>
      <c r="T4571" s="89"/>
    </row>
    <row r="4572" spans="2:20" s="86" customFormat="1" ht="10.199999999999999">
      <c r="B4572" s="87"/>
      <c r="C4572" s="87"/>
      <c r="D4572" s="89"/>
      <c r="R4572" s="89"/>
      <c r="S4572" s="89"/>
      <c r="T4572" s="89"/>
    </row>
    <row r="4573" spans="2:20" s="86" customFormat="1" ht="10.199999999999999">
      <c r="B4573" s="87"/>
      <c r="C4573" s="87"/>
      <c r="D4573" s="89"/>
      <c r="R4573" s="89"/>
      <c r="S4573" s="89"/>
      <c r="T4573" s="89"/>
    </row>
    <row r="4574" spans="2:20" s="86" customFormat="1" ht="10.199999999999999">
      <c r="B4574" s="87"/>
      <c r="C4574" s="87"/>
      <c r="D4574" s="89"/>
      <c r="R4574" s="89"/>
      <c r="S4574" s="89"/>
      <c r="T4574" s="89"/>
    </row>
    <row r="4575" spans="2:20" s="86" customFormat="1" ht="10.199999999999999">
      <c r="B4575" s="87"/>
      <c r="C4575" s="87"/>
      <c r="D4575" s="89"/>
      <c r="R4575" s="89"/>
      <c r="S4575" s="89"/>
      <c r="T4575" s="89"/>
    </row>
    <row r="4576" spans="2:20" s="86" customFormat="1" ht="10.199999999999999">
      <c r="B4576" s="87"/>
      <c r="C4576" s="87"/>
      <c r="D4576" s="89"/>
      <c r="R4576" s="89"/>
      <c r="S4576" s="89"/>
      <c r="T4576" s="89"/>
    </row>
    <row r="4577" spans="2:20" s="86" customFormat="1" ht="10.199999999999999">
      <c r="B4577" s="87"/>
      <c r="C4577" s="87"/>
      <c r="D4577" s="89"/>
      <c r="R4577" s="89"/>
      <c r="S4577" s="89"/>
      <c r="T4577" s="89"/>
    </row>
    <row r="4578" spans="2:20" s="86" customFormat="1" ht="10.199999999999999">
      <c r="B4578" s="87"/>
      <c r="C4578" s="87"/>
      <c r="D4578" s="89"/>
      <c r="R4578" s="89"/>
      <c r="S4578" s="89"/>
      <c r="T4578" s="89"/>
    </row>
    <row r="4579" spans="2:20" s="86" customFormat="1" ht="10.199999999999999">
      <c r="B4579" s="87"/>
      <c r="C4579" s="87"/>
      <c r="D4579" s="89"/>
      <c r="R4579" s="89"/>
      <c r="S4579" s="89"/>
      <c r="T4579" s="89"/>
    </row>
    <row r="4580" spans="2:20" s="86" customFormat="1" ht="10.199999999999999">
      <c r="B4580" s="87"/>
      <c r="C4580" s="87"/>
      <c r="D4580" s="89"/>
      <c r="R4580" s="89"/>
      <c r="S4580" s="89"/>
      <c r="T4580" s="89"/>
    </row>
    <row r="4581" spans="2:20" s="86" customFormat="1" ht="10.199999999999999">
      <c r="B4581" s="87"/>
      <c r="C4581" s="87"/>
      <c r="D4581" s="89"/>
      <c r="R4581" s="89"/>
      <c r="S4581" s="89"/>
      <c r="T4581" s="89"/>
    </row>
    <row r="4582" spans="2:20" s="86" customFormat="1" ht="10.199999999999999">
      <c r="B4582" s="87"/>
      <c r="C4582" s="87"/>
      <c r="D4582" s="89"/>
      <c r="R4582" s="89"/>
      <c r="S4582" s="89"/>
      <c r="T4582" s="89"/>
    </row>
    <row r="4583" spans="2:20" s="86" customFormat="1" ht="10.199999999999999">
      <c r="B4583" s="87"/>
      <c r="C4583" s="87"/>
      <c r="D4583" s="89"/>
      <c r="R4583" s="89"/>
      <c r="S4583" s="89"/>
      <c r="T4583" s="89"/>
    </row>
    <row r="4584" spans="2:20" s="86" customFormat="1" ht="10.199999999999999">
      <c r="B4584" s="87"/>
      <c r="C4584" s="87"/>
      <c r="D4584" s="89"/>
      <c r="R4584" s="89"/>
      <c r="S4584" s="89"/>
      <c r="T4584" s="89"/>
    </row>
    <row r="4585" spans="2:20" s="86" customFormat="1" ht="10.199999999999999">
      <c r="B4585" s="87"/>
      <c r="C4585" s="87"/>
      <c r="D4585" s="89"/>
      <c r="R4585" s="89"/>
      <c r="S4585" s="89"/>
      <c r="T4585" s="89"/>
    </row>
    <row r="4586" spans="2:20" s="86" customFormat="1" ht="10.199999999999999">
      <c r="B4586" s="87"/>
      <c r="C4586" s="87"/>
      <c r="D4586" s="89"/>
      <c r="R4586" s="89"/>
      <c r="S4586" s="89"/>
      <c r="T4586" s="89"/>
    </row>
    <row r="4587" spans="2:20" s="86" customFormat="1" ht="10.199999999999999">
      <c r="B4587" s="87"/>
      <c r="C4587" s="87"/>
      <c r="D4587" s="89"/>
      <c r="R4587" s="89"/>
      <c r="S4587" s="89"/>
      <c r="T4587" s="89"/>
    </row>
    <row r="4588" spans="2:20" s="86" customFormat="1" ht="10.199999999999999">
      <c r="B4588" s="87"/>
      <c r="C4588" s="87"/>
      <c r="D4588" s="89"/>
      <c r="R4588" s="89"/>
      <c r="S4588" s="89"/>
      <c r="T4588" s="89"/>
    </row>
    <row r="4589" spans="2:20" s="86" customFormat="1" ht="10.199999999999999">
      <c r="B4589" s="87"/>
      <c r="C4589" s="87"/>
      <c r="D4589" s="89"/>
      <c r="R4589" s="89"/>
      <c r="S4589" s="89"/>
      <c r="T4589" s="89"/>
    </row>
    <row r="4590" spans="2:20" s="86" customFormat="1" ht="10.199999999999999">
      <c r="B4590" s="87"/>
      <c r="C4590" s="87"/>
      <c r="D4590" s="89"/>
      <c r="R4590" s="89"/>
      <c r="S4590" s="89"/>
      <c r="T4590" s="89"/>
    </row>
    <row r="4591" spans="2:20" s="86" customFormat="1" ht="10.199999999999999">
      <c r="B4591" s="87"/>
      <c r="C4591" s="87"/>
      <c r="D4591" s="89"/>
      <c r="R4591" s="89"/>
      <c r="S4591" s="89"/>
      <c r="T4591" s="89"/>
    </row>
    <row r="4592" spans="2:20" s="86" customFormat="1" ht="10.199999999999999">
      <c r="B4592" s="87"/>
      <c r="C4592" s="87"/>
      <c r="D4592" s="89"/>
      <c r="R4592" s="89"/>
      <c r="S4592" s="89"/>
      <c r="T4592" s="89"/>
    </row>
    <row r="4593" spans="2:20" s="86" customFormat="1" ht="10.199999999999999">
      <c r="B4593" s="87"/>
      <c r="C4593" s="87"/>
      <c r="D4593" s="89"/>
      <c r="R4593" s="89"/>
      <c r="S4593" s="89"/>
      <c r="T4593" s="89"/>
    </row>
    <row r="4594" spans="2:20" s="86" customFormat="1" ht="10.199999999999999">
      <c r="B4594" s="87"/>
      <c r="C4594" s="87"/>
      <c r="D4594" s="89"/>
      <c r="R4594" s="89"/>
      <c r="S4594" s="89"/>
      <c r="T4594" s="89"/>
    </row>
    <row r="4595" spans="2:20" s="86" customFormat="1" ht="10.199999999999999">
      <c r="B4595" s="87"/>
      <c r="C4595" s="87"/>
      <c r="D4595" s="89"/>
      <c r="R4595" s="89"/>
      <c r="S4595" s="89"/>
      <c r="T4595" s="89"/>
    </row>
    <row r="4596" spans="2:20" s="86" customFormat="1" ht="10.199999999999999">
      <c r="B4596" s="87"/>
      <c r="C4596" s="87"/>
      <c r="D4596" s="89"/>
      <c r="R4596" s="89"/>
      <c r="S4596" s="89"/>
      <c r="T4596" s="89"/>
    </row>
    <row r="4597" spans="2:20" s="86" customFormat="1" ht="10.199999999999999">
      <c r="B4597" s="87"/>
      <c r="C4597" s="87"/>
      <c r="D4597" s="89"/>
      <c r="R4597" s="89"/>
      <c r="S4597" s="89"/>
      <c r="T4597" s="89"/>
    </row>
    <row r="4598" spans="2:20" s="86" customFormat="1" ht="10.199999999999999">
      <c r="B4598" s="87"/>
      <c r="C4598" s="87"/>
      <c r="D4598" s="89"/>
      <c r="R4598" s="89"/>
      <c r="S4598" s="89"/>
      <c r="T4598" s="89"/>
    </row>
    <row r="4599" spans="2:20" s="86" customFormat="1" ht="10.199999999999999">
      <c r="B4599" s="87"/>
      <c r="C4599" s="87"/>
      <c r="D4599" s="89"/>
      <c r="R4599" s="89"/>
      <c r="S4599" s="89"/>
      <c r="T4599" s="89"/>
    </row>
    <row r="4600" spans="2:20" s="86" customFormat="1" ht="10.199999999999999">
      <c r="B4600" s="87"/>
      <c r="C4600" s="87"/>
      <c r="D4600" s="89"/>
      <c r="R4600" s="89"/>
      <c r="S4600" s="89"/>
      <c r="T4600" s="89"/>
    </row>
    <row r="4601" spans="2:20" s="86" customFormat="1" ht="10.199999999999999">
      <c r="B4601" s="87"/>
      <c r="C4601" s="87"/>
      <c r="D4601" s="89"/>
      <c r="R4601" s="89"/>
      <c r="S4601" s="89"/>
      <c r="T4601" s="89"/>
    </row>
    <row r="4602" spans="2:20" s="86" customFormat="1" ht="10.199999999999999">
      <c r="B4602" s="87"/>
      <c r="C4602" s="87"/>
      <c r="D4602" s="89"/>
      <c r="R4602" s="89"/>
      <c r="S4602" s="89"/>
      <c r="T4602" s="89"/>
    </row>
    <row r="4603" spans="2:20" s="86" customFormat="1" ht="10.199999999999999">
      <c r="B4603" s="87"/>
      <c r="C4603" s="87"/>
      <c r="D4603" s="89"/>
      <c r="R4603" s="89"/>
      <c r="S4603" s="89"/>
      <c r="T4603" s="89"/>
    </row>
    <row r="4604" spans="2:20" s="86" customFormat="1" ht="10.199999999999999">
      <c r="B4604" s="87"/>
      <c r="C4604" s="87"/>
      <c r="D4604" s="89"/>
      <c r="R4604" s="89"/>
      <c r="S4604" s="89"/>
      <c r="T4604" s="89"/>
    </row>
    <row r="4605" spans="2:20" s="86" customFormat="1" ht="10.199999999999999">
      <c r="B4605" s="87"/>
      <c r="C4605" s="87"/>
      <c r="D4605" s="89"/>
      <c r="R4605" s="89"/>
      <c r="S4605" s="89"/>
      <c r="T4605" s="89"/>
    </row>
    <row r="4606" spans="2:20" s="86" customFormat="1" ht="10.199999999999999">
      <c r="B4606" s="87"/>
      <c r="C4606" s="87"/>
      <c r="D4606" s="89"/>
      <c r="R4606" s="89"/>
      <c r="S4606" s="89"/>
      <c r="T4606" s="89"/>
    </row>
    <row r="4607" spans="2:20" s="86" customFormat="1" ht="10.199999999999999">
      <c r="B4607" s="87"/>
      <c r="C4607" s="87"/>
      <c r="D4607" s="89"/>
      <c r="R4607" s="89"/>
      <c r="S4607" s="89"/>
      <c r="T4607" s="89"/>
    </row>
    <row r="4608" spans="2:20" s="86" customFormat="1" ht="10.199999999999999">
      <c r="B4608" s="87"/>
      <c r="C4608" s="87"/>
      <c r="D4608" s="89"/>
      <c r="R4608" s="89"/>
      <c r="S4608" s="89"/>
      <c r="T4608" s="89"/>
    </row>
    <row r="4609" spans="2:20" s="86" customFormat="1" ht="10.199999999999999">
      <c r="B4609" s="87"/>
      <c r="C4609" s="87"/>
      <c r="D4609" s="89"/>
      <c r="R4609" s="89"/>
      <c r="S4609" s="89"/>
      <c r="T4609" s="89"/>
    </row>
    <row r="4610" spans="2:20" s="86" customFormat="1" ht="10.199999999999999">
      <c r="B4610" s="87"/>
      <c r="C4610" s="87"/>
      <c r="D4610" s="89"/>
      <c r="R4610" s="89"/>
      <c r="S4610" s="89"/>
      <c r="T4610" s="89"/>
    </row>
    <row r="4611" spans="2:20" s="86" customFormat="1" ht="10.199999999999999">
      <c r="B4611" s="87"/>
      <c r="C4611" s="87"/>
      <c r="D4611" s="89"/>
      <c r="R4611" s="89"/>
      <c r="S4611" s="89"/>
      <c r="T4611" s="89"/>
    </row>
    <row r="4612" spans="2:20" s="86" customFormat="1" ht="10.199999999999999">
      <c r="B4612" s="87"/>
      <c r="C4612" s="87"/>
      <c r="D4612" s="89"/>
      <c r="R4612" s="89"/>
      <c r="S4612" s="89"/>
      <c r="T4612" s="89"/>
    </row>
    <row r="4613" spans="2:20" s="86" customFormat="1" ht="10.199999999999999">
      <c r="B4613" s="87"/>
      <c r="C4613" s="87"/>
      <c r="D4613" s="89"/>
      <c r="R4613" s="89"/>
      <c r="S4613" s="89"/>
      <c r="T4613" s="89"/>
    </row>
    <row r="4614" spans="2:20" s="86" customFormat="1" ht="10.199999999999999">
      <c r="B4614" s="87"/>
      <c r="C4614" s="87"/>
      <c r="D4614" s="89"/>
      <c r="R4614" s="89"/>
      <c r="S4614" s="89"/>
      <c r="T4614" s="89"/>
    </row>
    <row r="4615" spans="2:20" s="86" customFormat="1" ht="10.199999999999999">
      <c r="B4615" s="87"/>
      <c r="C4615" s="87"/>
      <c r="D4615" s="89"/>
      <c r="R4615" s="89"/>
      <c r="S4615" s="89"/>
      <c r="T4615" s="89"/>
    </row>
    <row r="4616" spans="2:20" s="86" customFormat="1" ht="10.199999999999999">
      <c r="B4616" s="87"/>
      <c r="C4616" s="87"/>
      <c r="D4616" s="89"/>
      <c r="R4616" s="89"/>
      <c r="S4616" s="89"/>
      <c r="T4616" s="89"/>
    </row>
    <row r="4617" spans="2:20" s="86" customFormat="1" ht="10.199999999999999">
      <c r="B4617" s="87"/>
      <c r="C4617" s="87"/>
      <c r="D4617" s="89"/>
      <c r="R4617" s="89"/>
      <c r="S4617" s="89"/>
      <c r="T4617" s="89"/>
    </row>
    <row r="4618" spans="2:20" s="86" customFormat="1" ht="10.199999999999999">
      <c r="B4618" s="87"/>
      <c r="C4618" s="87"/>
      <c r="D4618" s="89"/>
      <c r="R4618" s="89"/>
      <c r="S4618" s="89"/>
      <c r="T4618" s="89"/>
    </row>
    <row r="4619" spans="2:20" s="86" customFormat="1" ht="10.199999999999999">
      <c r="B4619" s="87"/>
      <c r="C4619" s="87"/>
      <c r="D4619" s="89"/>
      <c r="R4619" s="89"/>
      <c r="S4619" s="89"/>
      <c r="T4619" s="89"/>
    </row>
    <row r="4620" spans="2:20" s="86" customFormat="1" ht="10.199999999999999">
      <c r="B4620" s="87"/>
      <c r="C4620" s="87"/>
      <c r="D4620" s="89"/>
      <c r="R4620" s="89"/>
      <c r="S4620" s="89"/>
      <c r="T4620" s="89"/>
    </row>
    <row r="4621" spans="2:20" s="86" customFormat="1" ht="10.199999999999999">
      <c r="B4621" s="87"/>
      <c r="C4621" s="87"/>
      <c r="D4621" s="89"/>
      <c r="R4621" s="89"/>
      <c r="S4621" s="89"/>
      <c r="T4621" s="89"/>
    </row>
    <row r="4622" spans="2:20" s="86" customFormat="1" ht="10.199999999999999">
      <c r="B4622" s="87"/>
      <c r="C4622" s="87"/>
      <c r="D4622" s="89"/>
      <c r="R4622" s="89"/>
      <c r="S4622" s="89"/>
      <c r="T4622" s="89"/>
    </row>
    <row r="4623" spans="2:20" s="86" customFormat="1" ht="10.199999999999999">
      <c r="B4623" s="87"/>
      <c r="C4623" s="87"/>
      <c r="D4623" s="89"/>
      <c r="R4623" s="89"/>
      <c r="S4623" s="89"/>
      <c r="T4623" s="89"/>
    </row>
    <row r="4624" spans="2:20" s="86" customFormat="1" ht="10.199999999999999">
      <c r="B4624" s="87"/>
      <c r="C4624" s="87"/>
      <c r="D4624" s="89"/>
      <c r="R4624" s="89"/>
      <c r="S4624" s="89"/>
      <c r="T4624" s="89"/>
    </row>
    <row r="4625" spans="2:20" s="86" customFormat="1" ht="10.199999999999999">
      <c r="B4625" s="87"/>
      <c r="C4625" s="87"/>
      <c r="D4625" s="89"/>
      <c r="R4625" s="89"/>
      <c r="S4625" s="89"/>
      <c r="T4625" s="89"/>
    </row>
    <row r="4626" spans="2:20" s="86" customFormat="1" ht="10.199999999999999">
      <c r="B4626" s="87"/>
      <c r="C4626" s="87"/>
      <c r="D4626" s="89"/>
      <c r="R4626" s="89"/>
      <c r="S4626" s="89"/>
      <c r="T4626" s="89"/>
    </row>
    <row r="4627" spans="2:20" s="86" customFormat="1" ht="10.199999999999999">
      <c r="B4627" s="87"/>
      <c r="C4627" s="87"/>
      <c r="D4627" s="89"/>
      <c r="R4627" s="89"/>
      <c r="S4627" s="89"/>
      <c r="T4627" s="89"/>
    </row>
    <row r="4628" spans="2:20" s="86" customFormat="1" ht="10.199999999999999">
      <c r="B4628" s="87"/>
      <c r="C4628" s="87"/>
      <c r="D4628" s="89"/>
      <c r="R4628" s="89"/>
      <c r="S4628" s="89"/>
      <c r="T4628" s="89"/>
    </row>
    <row r="4629" spans="2:20" s="86" customFormat="1" ht="10.199999999999999">
      <c r="B4629" s="87"/>
      <c r="C4629" s="87"/>
      <c r="D4629" s="89"/>
      <c r="R4629" s="89"/>
      <c r="S4629" s="89"/>
      <c r="T4629" s="89"/>
    </row>
    <row r="4630" spans="2:20" s="86" customFormat="1" ht="10.199999999999999">
      <c r="B4630" s="87"/>
      <c r="C4630" s="87"/>
      <c r="D4630" s="89"/>
      <c r="R4630" s="89"/>
      <c r="S4630" s="89"/>
      <c r="T4630" s="89"/>
    </row>
    <row r="4631" spans="2:20" s="86" customFormat="1" ht="10.199999999999999">
      <c r="B4631" s="87"/>
      <c r="C4631" s="87"/>
      <c r="D4631" s="89"/>
      <c r="R4631" s="89"/>
      <c r="S4631" s="89"/>
      <c r="T4631" s="89"/>
    </row>
    <row r="4632" spans="2:20" s="86" customFormat="1" ht="10.199999999999999">
      <c r="B4632" s="87"/>
      <c r="C4632" s="87"/>
      <c r="D4632" s="89"/>
      <c r="R4632" s="89"/>
      <c r="S4632" s="89"/>
      <c r="T4632" s="89"/>
    </row>
    <row r="4633" spans="2:20" s="86" customFormat="1" ht="10.199999999999999">
      <c r="B4633" s="87"/>
      <c r="C4633" s="87"/>
      <c r="D4633" s="89"/>
      <c r="R4633" s="89"/>
      <c r="S4633" s="89"/>
      <c r="T4633" s="89"/>
    </row>
    <row r="4634" spans="2:20" s="86" customFormat="1" ht="10.199999999999999">
      <c r="B4634" s="87"/>
      <c r="C4634" s="87"/>
      <c r="D4634" s="89"/>
      <c r="R4634" s="89"/>
      <c r="S4634" s="89"/>
      <c r="T4634" s="89"/>
    </row>
    <row r="4635" spans="2:20" s="86" customFormat="1" ht="10.199999999999999">
      <c r="B4635" s="87"/>
      <c r="C4635" s="87"/>
      <c r="D4635" s="89"/>
      <c r="R4635" s="89"/>
      <c r="S4635" s="89"/>
      <c r="T4635" s="89"/>
    </row>
    <row r="4636" spans="2:20" s="86" customFormat="1" ht="10.199999999999999">
      <c r="B4636" s="87"/>
      <c r="C4636" s="87"/>
      <c r="D4636" s="89"/>
      <c r="R4636" s="89"/>
      <c r="S4636" s="89"/>
      <c r="T4636" s="89"/>
    </row>
    <row r="4637" spans="2:20" s="86" customFormat="1" ht="10.199999999999999">
      <c r="B4637" s="87"/>
      <c r="C4637" s="87"/>
      <c r="D4637" s="89"/>
      <c r="R4637" s="89"/>
      <c r="S4637" s="89"/>
      <c r="T4637" s="89"/>
    </row>
    <row r="4638" spans="2:20" s="86" customFormat="1" ht="10.199999999999999">
      <c r="B4638" s="87"/>
      <c r="C4638" s="87"/>
      <c r="D4638" s="89"/>
      <c r="R4638" s="89"/>
      <c r="S4638" s="89"/>
      <c r="T4638" s="89"/>
    </row>
    <row r="4639" spans="2:20" s="86" customFormat="1" ht="10.199999999999999">
      <c r="B4639" s="87"/>
      <c r="C4639" s="87"/>
      <c r="D4639" s="89"/>
      <c r="R4639" s="89"/>
      <c r="S4639" s="89"/>
      <c r="T4639" s="89"/>
    </row>
    <row r="4640" spans="2:20" s="86" customFormat="1" ht="10.199999999999999">
      <c r="B4640" s="87"/>
      <c r="C4640" s="87"/>
      <c r="D4640" s="89"/>
      <c r="R4640" s="89"/>
      <c r="S4640" s="89"/>
      <c r="T4640" s="89"/>
    </row>
    <row r="4641" spans="2:20" s="86" customFormat="1" ht="10.199999999999999">
      <c r="B4641" s="87"/>
      <c r="C4641" s="87"/>
      <c r="D4641" s="89"/>
      <c r="R4641" s="89"/>
      <c r="S4641" s="89"/>
      <c r="T4641" s="89"/>
    </row>
    <row r="4642" spans="2:20" s="86" customFormat="1" ht="10.199999999999999">
      <c r="B4642" s="87"/>
      <c r="C4642" s="87"/>
      <c r="D4642" s="89"/>
      <c r="R4642" s="89"/>
      <c r="S4642" s="89"/>
      <c r="T4642" s="89"/>
    </row>
    <row r="4643" spans="2:20" s="86" customFormat="1" ht="10.199999999999999">
      <c r="B4643" s="87"/>
      <c r="C4643" s="87"/>
      <c r="D4643" s="89"/>
      <c r="R4643" s="89"/>
      <c r="S4643" s="89"/>
      <c r="T4643" s="89"/>
    </row>
    <row r="4644" spans="2:20" s="86" customFormat="1" ht="10.199999999999999">
      <c r="B4644" s="87"/>
      <c r="C4644" s="87"/>
      <c r="D4644" s="89"/>
      <c r="R4644" s="89"/>
      <c r="S4644" s="89"/>
      <c r="T4644" s="89"/>
    </row>
    <row r="4645" spans="2:20" s="86" customFormat="1" ht="10.199999999999999">
      <c r="B4645" s="87"/>
      <c r="C4645" s="87"/>
      <c r="D4645" s="89"/>
      <c r="R4645" s="89"/>
      <c r="S4645" s="89"/>
      <c r="T4645" s="89"/>
    </row>
    <row r="4646" spans="2:20" s="86" customFormat="1" ht="10.199999999999999">
      <c r="B4646" s="87"/>
      <c r="C4646" s="87"/>
      <c r="D4646" s="89"/>
      <c r="R4646" s="89"/>
      <c r="S4646" s="89"/>
      <c r="T4646" s="89"/>
    </row>
    <row r="4647" spans="2:20" s="86" customFormat="1" ht="10.199999999999999">
      <c r="B4647" s="87"/>
      <c r="C4647" s="87"/>
      <c r="D4647" s="89"/>
      <c r="R4647" s="89"/>
      <c r="S4647" s="89"/>
      <c r="T4647" s="89"/>
    </row>
    <row r="4648" spans="2:20" s="86" customFormat="1" ht="10.199999999999999">
      <c r="B4648" s="87"/>
      <c r="C4648" s="87"/>
      <c r="D4648" s="89"/>
      <c r="R4648" s="89"/>
      <c r="S4648" s="89"/>
      <c r="T4648" s="89"/>
    </row>
    <row r="4649" spans="2:20" s="86" customFormat="1" ht="10.199999999999999">
      <c r="B4649" s="87"/>
      <c r="C4649" s="87"/>
      <c r="D4649" s="89"/>
      <c r="R4649" s="89"/>
      <c r="S4649" s="89"/>
      <c r="T4649" s="89"/>
    </row>
    <row r="4650" spans="2:20" s="86" customFormat="1" ht="10.199999999999999">
      <c r="B4650" s="87"/>
      <c r="C4650" s="87"/>
      <c r="D4650" s="89"/>
      <c r="R4650" s="89"/>
      <c r="S4650" s="89"/>
      <c r="T4650" s="89"/>
    </row>
    <row r="4651" spans="2:20" s="86" customFormat="1" ht="10.199999999999999">
      <c r="B4651" s="87"/>
      <c r="C4651" s="87"/>
      <c r="D4651" s="89"/>
      <c r="R4651" s="89"/>
      <c r="S4651" s="89"/>
      <c r="T4651" s="89"/>
    </row>
    <row r="4652" spans="2:20" s="86" customFormat="1" ht="10.199999999999999">
      <c r="B4652" s="87"/>
      <c r="C4652" s="87"/>
      <c r="D4652" s="89"/>
      <c r="R4652" s="89"/>
      <c r="S4652" s="89"/>
      <c r="T4652" s="89"/>
    </row>
    <row r="4653" spans="2:20" s="86" customFormat="1" ht="10.199999999999999">
      <c r="B4653" s="87"/>
      <c r="C4653" s="87"/>
      <c r="D4653" s="89"/>
      <c r="R4653" s="89"/>
      <c r="S4653" s="89"/>
      <c r="T4653" s="89"/>
    </row>
    <row r="4654" spans="2:20" s="86" customFormat="1" ht="10.199999999999999">
      <c r="B4654" s="87"/>
      <c r="C4654" s="87"/>
      <c r="D4654" s="89"/>
      <c r="R4654" s="89"/>
      <c r="S4654" s="89"/>
      <c r="T4654" s="89"/>
    </row>
    <row r="4655" spans="2:20" s="86" customFormat="1" ht="10.199999999999999">
      <c r="B4655" s="87"/>
      <c r="C4655" s="87"/>
      <c r="D4655" s="89"/>
      <c r="R4655" s="89"/>
      <c r="S4655" s="89"/>
      <c r="T4655" s="89"/>
    </row>
    <row r="4656" spans="2:20" s="86" customFormat="1" ht="10.199999999999999">
      <c r="B4656" s="87"/>
      <c r="C4656" s="87"/>
      <c r="D4656" s="89"/>
      <c r="R4656" s="89"/>
      <c r="S4656" s="89"/>
      <c r="T4656" s="89"/>
    </row>
    <row r="4657" spans="2:20" s="86" customFormat="1" ht="10.199999999999999">
      <c r="B4657" s="87"/>
      <c r="C4657" s="87"/>
      <c r="D4657" s="89"/>
      <c r="R4657" s="89"/>
      <c r="S4657" s="89"/>
      <c r="T4657" s="89"/>
    </row>
    <row r="4658" spans="2:20" s="86" customFormat="1" ht="10.199999999999999">
      <c r="B4658" s="87"/>
      <c r="C4658" s="87"/>
      <c r="D4658" s="89"/>
      <c r="R4658" s="89"/>
      <c r="S4658" s="89"/>
      <c r="T4658" s="89"/>
    </row>
    <row r="4659" spans="2:20" s="86" customFormat="1" ht="10.199999999999999">
      <c r="B4659" s="87"/>
      <c r="C4659" s="87"/>
      <c r="D4659" s="89"/>
      <c r="R4659" s="89"/>
      <c r="S4659" s="89"/>
      <c r="T4659" s="89"/>
    </row>
    <row r="4660" spans="2:20" s="86" customFormat="1" ht="10.199999999999999">
      <c r="B4660" s="87"/>
      <c r="C4660" s="87"/>
      <c r="D4660" s="89"/>
      <c r="R4660" s="89"/>
      <c r="S4660" s="89"/>
      <c r="T4660" s="89"/>
    </row>
    <row r="4661" spans="2:20" s="86" customFormat="1" ht="10.199999999999999">
      <c r="B4661" s="87"/>
      <c r="C4661" s="87"/>
      <c r="D4661" s="89"/>
      <c r="R4661" s="89"/>
      <c r="S4661" s="89"/>
      <c r="T4661" s="89"/>
    </row>
    <row r="4662" spans="2:20" s="86" customFormat="1" ht="10.199999999999999">
      <c r="B4662" s="87"/>
      <c r="C4662" s="87"/>
      <c r="D4662" s="89"/>
      <c r="R4662" s="89"/>
      <c r="S4662" s="89"/>
      <c r="T4662" s="89"/>
    </row>
    <row r="4663" spans="2:20" s="86" customFormat="1" ht="10.199999999999999">
      <c r="B4663" s="87"/>
      <c r="C4663" s="87"/>
      <c r="D4663" s="89"/>
      <c r="R4663" s="89"/>
      <c r="S4663" s="89"/>
      <c r="T4663" s="89"/>
    </row>
    <row r="4664" spans="2:20" s="86" customFormat="1" ht="10.199999999999999">
      <c r="B4664" s="87"/>
      <c r="C4664" s="87"/>
      <c r="D4664" s="89"/>
      <c r="R4664" s="89"/>
      <c r="S4664" s="89"/>
      <c r="T4664" s="89"/>
    </row>
    <row r="4665" spans="2:20" s="86" customFormat="1" ht="10.199999999999999">
      <c r="B4665" s="87"/>
      <c r="C4665" s="87"/>
      <c r="D4665" s="89"/>
      <c r="R4665" s="89"/>
      <c r="S4665" s="89"/>
      <c r="T4665" s="89"/>
    </row>
    <row r="4666" spans="2:20" s="86" customFormat="1" ht="10.199999999999999">
      <c r="B4666" s="87"/>
      <c r="C4666" s="87"/>
      <c r="D4666" s="89"/>
      <c r="R4666" s="89"/>
      <c r="S4666" s="89"/>
      <c r="T4666" s="89"/>
    </row>
    <row r="4667" spans="2:20" s="86" customFormat="1" ht="10.199999999999999">
      <c r="B4667" s="87"/>
      <c r="C4667" s="87"/>
      <c r="D4667" s="89"/>
      <c r="R4667" s="89"/>
      <c r="S4667" s="89"/>
      <c r="T4667" s="89"/>
    </row>
    <row r="4668" spans="2:20" s="86" customFormat="1" ht="10.199999999999999">
      <c r="B4668" s="87"/>
      <c r="C4668" s="87"/>
      <c r="D4668" s="89"/>
      <c r="R4668" s="89"/>
      <c r="S4668" s="89"/>
      <c r="T4668" s="89"/>
    </row>
    <row r="4669" spans="2:20" s="86" customFormat="1" ht="10.199999999999999">
      <c r="B4669" s="87"/>
      <c r="C4669" s="87"/>
      <c r="D4669" s="89"/>
      <c r="R4669" s="89"/>
      <c r="S4669" s="89"/>
      <c r="T4669" s="89"/>
    </row>
    <row r="4670" spans="2:20" s="86" customFormat="1" ht="10.199999999999999">
      <c r="B4670" s="87"/>
      <c r="C4670" s="87"/>
      <c r="D4670" s="89"/>
      <c r="R4670" s="89"/>
      <c r="S4670" s="89"/>
      <c r="T4670" s="89"/>
    </row>
    <row r="4671" spans="2:20" s="86" customFormat="1" ht="10.199999999999999">
      <c r="B4671" s="87"/>
      <c r="C4671" s="87"/>
      <c r="D4671" s="89"/>
      <c r="R4671" s="89"/>
      <c r="S4671" s="89"/>
      <c r="T4671" s="89"/>
    </row>
    <row r="4672" spans="2:20" s="86" customFormat="1" ht="10.199999999999999">
      <c r="B4672" s="87"/>
      <c r="C4672" s="87"/>
      <c r="D4672" s="89"/>
      <c r="R4672" s="89"/>
      <c r="S4672" s="89"/>
      <c r="T4672" s="89"/>
    </row>
    <row r="4673" spans="2:20" s="86" customFormat="1" ht="10.199999999999999">
      <c r="B4673" s="87"/>
      <c r="C4673" s="87"/>
      <c r="D4673" s="89"/>
      <c r="R4673" s="89"/>
      <c r="S4673" s="89"/>
      <c r="T4673" s="89"/>
    </row>
    <row r="4674" spans="2:20" s="86" customFormat="1" ht="10.199999999999999">
      <c r="B4674" s="87"/>
      <c r="C4674" s="87"/>
      <c r="D4674" s="89"/>
      <c r="R4674" s="89"/>
      <c r="S4674" s="89"/>
      <c r="T4674" s="89"/>
    </row>
    <row r="4675" spans="2:20" s="86" customFormat="1" ht="10.199999999999999">
      <c r="B4675" s="87"/>
      <c r="C4675" s="87"/>
      <c r="D4675" s="89"/>
      <c r="R4675" s="89"/>
      <c r="S4675" s="89"/>
      <c r="T4675" s="89"/>
    </row>
    <row r="4676" spans="2:20" s="86" customFormat="1" ht="10.199999999999999">
      <c r="B4676" s="87"/>
      <c r="C4676" s="87"/>
      <c r="D4676" s="89"/>
      <c r="R4676" s="89"/>
      <c r="S4676" s="89"/>
      <c r="T4676" s="89"/>
    </row>
    <row r="4677" spans="2:20" s="86" customFormat="1" ht="10.199999999999999">
      <c r="B4677" s="87"/>
      <c r="C4677" s="87"/>
      <c r="D4677" s="89"/>
      <c r="R4677" s="89"/>
      <c r="S4677" s="89"/>
      <c r="T4677" s="89"/>
    </row>
    <row r="4678" spans="2:20" s="86" customFormat="1" ht="10.199999999999999">
      <c r="B4678" s="87"/>
      <c r="C4678" s="87"/>
      <c r="D4678" s="89"/>
      <c r="R4678" s="89"/>
      <c r="S4678" s="89"/>
      <c r="T4678" s="89"/>
    </row>
    <row r="4679" spans="2:20" s="86" customFormat="1" ht="10.199999999999999">
      <c r="B4679" s="87"/>
      <c r="C4679" s="87"/>
      <c r="D4679" s="89"/>
      <c r="R4679" s="89"/>
      <c r="S4679" s="89"/>
      <c r="T4679" s="89"/>
    </row>
    <row r="4680" spans="2:20" s="86" customFormat="1" ht="10.199999999999999">
      <c r="B4680" s="87"/>
      <c r="C4680" s="87"/>
      <c r="D4680" s="89"/>
      <c r="R4680" s="89"/>
      <c r="S4680" s="89"/>
      <c r="T4680" s="89"/>
    </row>
    <row r="4681" spans="2:20" s="86" customFormat="1" ht="10.199999999999999">
      <c r="B4681" s="87"/>
      <c r="C4681" s="87"/>
      <c r="D4681" s="89"/>
      <c r="R4681" s="89"/>
      <c r="S4681" s="89"/>
      <c r="T4681" s="89"/>
    </row>
    <row r="4682" spans="2:20" s="86" customFormat="1" ht="10.199999999999999">
      <c r="B4682" s="87"/>
      <c r="C4682" s="87"/>
      <c r="D4682" s="89"/>
      <c r="R4682" s="89"/>
      <c r="S4682" s="89"/>
      <c r="T4682" s="89"/>
    </row>
    <row r="4683" spans="2:20" s="86" customFormat="1" ht="10.199999999999999">
      <c r="B4683" s="87"/>
      <c r="C4683" s="87"/>
      <c r="D4683" s="89"/>
      <c r="R4683" s="89"/>
      <c r="S4683" s="89"/>
      <c r="T4683" s="89"/>
    </row>
    <row r="4684" spans="2:20" s="86" customFormat="1" ht="10.199999999999999">
      <c r="B4684" s="87"/>
      <c r="C4684" s="87"/>
      <c r="D4684" s="89"/>
      <c r="R4684" s="89"/>
      <c r="S4684" s="89"/>
      <c r="T4684" s="89"/>
    </row>
    <row r="4685" spans="2:20" s="86" customFormat="1" ht="10.199999999999999">
      <c r="B4685" s="87"/>
      <c r="C4685" s="87"/>
      <c r="D4685" s="89"/>
      <c r="R4685" s="89"/>
      <c r="S4685" s="89"/>
      <c r="T4685" s="89"/>
    </row>
    <row r="4686" spans="2:20" s="86" customFormat="1" ht="10.199999999999999">
      <c r="B4686" s="87"/>
      <c r="C4686" s="87"/>
      <c r="D4686" s="89"/>
      <c r="R4686" s="89"/>
      <c r="S4686" s="89"/>
      <c r="T4686" s="89"/>
    </row>
    <row r="4687" spans="2:20" s="86" customFormat="1" ht="10.199999999999999">
      <c r="B4687" s="87"/>
      <c r="C4687" s="87"/>
      <c r="D4687" s="89"/>
      <c r="R4687" s="89"/>
      <c r="S4687" s="89"/>
      <c r="T4687" s="89"/>
    </row>
    <row r="4688" spans="2:20" s="86" customFormat="1" ht="10.199999999999999">
      <c r="B4688" s="87"/>
      <c r="C4688" s="87"/>
      <c r="D4688" s="89"/>
      <c r="R4688" s="89"/>
      <c r="S4688" s="89"/>
      <c r="T4688" s="89"/>
    </row>
    <row r="4689" spans="2:20" s="86" customFormat="1" ht="10.199999999999999">
      <c r="B4689" s="87"/>
      <c r="C4689" s="87"/>
      <c r="D4689" s="89"/>
      <c r="R4689" s="89"/>
      <c r="S4689" s="89"/>
      <c r="T4689" s="89"/>
    </row>
    <row r="4690" spans="2:20" s="86" customFormat="1" ht="10.199999999999999">
      <c r="B4690" s="87"/>
      <c r="C4690" s="87"/>
      <c r="D4690" s="89"/>
      <c r="R4690" s="89"/>
      <c r="S4690" s="89"/>
      <c r="T4690" s="89"/>
    </row>
    <row r="4691" spans="2:20" s="86" customFormat="1" ht="10.199999999999999">
      <c r="B4691" s="87"/>
      <c r="C4691" s="87"/>
      <c r="D4691" s="89"/>
      <c r="R4691" s="89"/>
      <c r="S4691" s="89"/>
      <c r="T4691" s="89"/>
    </row>
    <row r="4692" spans="2:20" s="86" customFormat="1" ht="10.199999999999999">
      <c r="B4692" s="87"/>
      <c r="C4692" s="87"/>
      <c r="D4692" s="89"/>
      <c r="R4692" s="89"/>
      <c r="S4692" s="89"/>
      <c r="T4692" s="89"/>
    </row>
    <row r="4693" spans="2:20" s="86" customFormat="1" ht="10.199999999999999">
      <c r="B4693" s="87"/>
      <c r="C4693" s="87"/>
      <c r="D4693" s="89"/>
      <c r="R4693" s="89"/>
      <c r="S4693" s="89"/>
      <c r="T4693" s="89"/>
    </row>
    <row r="4694" spans="2:20" s="86" customFormat="1" ht="10.199999999999999">
      <c r="B4694" s="87"/>
      <c r="C4694" s="87"/>
      <c r="D4694" s="89"/>
      <c r="R4694" s="89"/>
      <c r="S4694" s="89"/>
      <c r="T4694" s="89"/>
    </row>
    <row r="4695" spans="2:20" s="86" customFormat="1" ht="10.199999999999999">
      <c r="B4695" s="87"/>
      <c r="C4695" s="87"/>
      <c r="D4695" s="89"/>
      <c r="R4695" s="89"/>
      <c r="S4695" s="89"/>
      <c r="T4695" s="89"/>
    </row>
    <row r="4696" spans="2:20" s="86" customFormat="1" ht="10.199999999999999">
      <c r="B4696" s="87"/>
      <c r="C4696" s="87"/>
      <c r="D4696" s="89"/>
      <c r="R4696" s="89"/>
      <c r="S4696" s="89"/>
      <c r="T4696" s="89"/>
    </row>
    <row r="4697" spans="2:20" s="86" customFormat="1" ht="10.199999999999999">
      <c r="B4697" s="87"/>
      <c r="C4697" s="87"/>
      <c r="D4697" s="89"/>
      <c r="R4697" s="89"/>
      <c r="S4697" s="89"/>
      <c r="T4697" s="89"/>
    </row>
    <row r="4698" spans="2:20" s="86" customFormat="1" ht="10.199999999999999">
      <c r="B4698" s="87"/>
      <c r="C4698" s="87"/>
      <c r="D4698" s="89"/>
      <c r="R4698" s="89"/>
      <c r="S4698" s="89"/>
      <c r="T4698" s="89"/>
    </row>
    <row r="4699" spans="2:20" s="86" customFormat="1" ht="10.199999999999999">
      <c r="B4699" s="87"/>
      <c r="C4699" s="87"/>
      <c r="D4699" s="89"/>
      <c r="R4699" s="89"/>
      <c r="S4699" s="89"/>
      <c r="T4699" s="89"/>
    </row>
    <row r="4700" spans="2:20" s="86" customFormat="1" ht="10.199999999999999">
      <c r="B4700" s="87"/>
      <c r="C4700" s="87"/>
      <c r="D4700" s="89"/>
      <c r="R4700" s="89"/>
      <c r="S4700" s="89"/>
      <c r="T4700" s="89"/>
    </row>
    <row r="4701" spans="2:20" s="86" customFormat="1" ht="10.199999999999999">
      <c r="B4701" s="87"/>
      <c r="C4701" s="87"/>
      <c r="D4701" s="89"/>
      <c r="R4701" s="89"/>
      <c r="S4701" s="89"/>
      <c r="T4701" s="89"/>
    </row>
    <row r="4702" spans="2:20" s="86" customFormat="1" ht="10.199999999999999">
      <c r="B4702" s="87"/>
      <c r="C4702" s="87"/>
      <c r="D4702" s="89"/>
      <c r="R4702" s="89"/>
      <c r="S4702" s="89"/>
      <c r="T4702" s="89"/>
    </row>
    <row r="4703" spans="2:20" s="86" customFormat="1" ht="10.199999999999999">
      <c r="B4703" s="87"/>
      <c r="C4703" s="87"/>
      <c r="D4703" s="89"/>
      <c r="R4703" s="89"/>
      <c r="S4703" s="89"/>
      <c r="T4703" s="89"/>
    </row>
    <row r="4704" spans="2:20" s="86" customFormat="1" ht="10.199999999999999">
      <c r="B4704" s="87"/>
      <c r="C4704" s="87"/>
      <c r="D4704" s="89"/>
      <c r="R4704" s="89"/>
      <c r="S4704" s="89"/>
      <c r="T4704" s="89"/>
    </row>
    <row r="4705" spans="2:20" s="86" customFormat="1" ht="10.199999999999999">
      <c r="B4705" s="87"/>
      <c r="C4705" s="87"/>
      <c r="D4705" s="89"/>
      <c r="R4705" s="89"/>
      <c r="S4705" s="89"/>
      <c r="T4705" s="89"/>
    </row>
    <row r="4706" spans="2:20" s="86" customFormat="1" ht="10.199999999999999">
      <c r="B4706" s="87"/>
      <c r="C4706" s="87"/>
      <c r="D4706" s="89"/>
      <c r="R4706" s="89"/>
      <c r="S4706" s="89"/>
      <c r="T4706" s="89"/>
    </row>
    <row r="4707" spans="2:20" s="86" customFormat="1" ht="10.199999999999999">
      <c r="B4707" s="87"/>
      <c r="C4707" s="87"/>
      <c r="D4707" s="89"/>
      <c r="R4707" s="89"/>
      <c r="S4707" s="89"/>
      <c r="T4707" s="89"/>
    </row>
    <row r="4708" spans="2:20" s="86" customFormat="1" ht="10.199999999999999">
      <c r="B4708" s="87"/>
      <c r="C4708" s="87"/>
      <c r="D4708" s="89"/>
      <c r="R4708" s="89"/>
      <c r="S4708" s="89"/>
      <c r="T4708" s="89"/>
    </row>
    <row r="4709" spans="2:20" s="86" customFormat="1" ht="10.199999999999999">
      <c r="B4709" s="87"/>
      <c r="C4709" s="87"/>
      <c r="D4709" s="89"/>
      <c r="R4709" s="89"/>
      <c r="S4709" s="89"/>
      <c r="T4709" s="89"/>
    </row>
    <row r="4710" spans="2:20" s="86" customFormat="1" ht="10.199999999999999">
      <c r="B4710" s="87"/>
      <c r="C4710" s="87"/>
      <c r="D4710" s="89"/>
      <c r="R4710" s="89"/>
      <c r="S4710" s="89"/>
      <c r="T4710" s="89"/>
    </row>
    <row r="4711" spans="2:20" s="86" customFormat="1" ht="10.199999999999999">
      <c r="B4711" s="87"/>
      <c r="C4711" s="87"/>
      <c r="D4711" s="89"/>
      <c r="R4711" s="89"/>
      <c r="S4711" s="89"/>
      <c r="T4711" s="89"/>
    </row>
    <row r="4712" spans="2:20" s="86" customFormat="1" ht="10.199999999999999">
      <c r="B4712" s="87"/>
      <c r="C4712" s="87"/>
      <c r="D4712" s="89"/>
      <c r="R4712" s="89"/>
      <c r="S4712" s="89"/>
      <c r="T4712" s="89"/>
    </row>
    <row r="4713" spans="2:20" s="86" customFormat="1" ht="10.199999999999999">
      <c r="B4713" s="87"/>
      <c r="C4713" s="87"/>
      <c r="D4713" s="89"/>
      <c r="R4713" s="89"/>
      <c r="S4713" s="89"/>
      <c r="T4713" s="89"/>
    </row>
    <row r="4714" spans="2:20" s="86" customFormat="1" ht="10.199999999999999">
      <c r="B4714" s="87"/>
      <c r="C4714" s="87"/>
      <c r="D4714" s="89"/>
      <c r="R4714" s="89"/>
      <c r="S4714" s="89"/>
      <c r="T4714" s="89"/>
    </row>
    <row r="4715" spans="2:20" s="86" customFormat="1" ht="10.199999999999999">
      <c r="B4715" s="87"/>
      <c r="C4715" s="87"/>
      <c r="D4715" s="89"/>
      <c r="R4715" s="89"/>
      <c r="S4715" s="89"/>
      <c r="T4715" s="89"/>
    </row>
    <row r="4716" spans="2:20" s="86" customFormat="1" ht="10.199999999999999">
      <c r="B4716" s="87"/>
      <c r="C4716" s="87"/>
      <c r="D4716" s="89"/>
      <c r="R4716" s="89"/>
      <c r="S4716" s="89"/>
      <c r="T4716" s="89"/>
    </row>
    <row r="4717" spans="2:20" s="86" customFormat="1" ht="10.199999999999999">
      <c r="B4717" s="87"/>
      <c r="C4717" s="87"/>
      <c r="D4717" s="89"/>
      <c r="R4717" s="89"/>
      <c r="S4717" s="89"/>
      <c r="T4717" s="89"/>
    </row>
    <row r="4718" spans="2:20" s="86" customFormat="1" ht="10.199999999999999">
      <c r="B4718" s="87"/>
      <c r="C4718" s="87"/>
      <c r="D4718" s="89"/>
      <c r="R4718" s="89"/>
      <c r="S4718" s="89"/>
      <c r="T4718" s="89"/>
    </row>
    <row r="4719" spans="2:20" s="86" customFormat="1" ht="10.199999999999999">
      <c r="B4719" s="87"/>
      <c r="C4719" s="87"/>
      <c r="D4719" s="89"/>
      <c r="R4719" s="89"/>
      <c r="S4719" s="89"/>
      <c r="T4719" s="89"/>
    </row>
    <row r="4720" spans="2:20" s="86" customFormat="1" ht="10.199999999999999">
      <c r="B4720" s="87"/>
      <c r="C4720" s="87"/>
      <c r="D4720" s="89"/>
      <c r="R4720" s="89"/>
      <c r="S4720" s="89"/>
      <c r="T4720" s="89"/>
    </row>
    <row r="4721" spans="2:20" s="86" customFormat="1" ht="10.199999999999999">
      <c r="B4721" s="87"/>
      <c r="C4721" s="87"/>
      <c r="D4721" s="89"/>
      <c r="R4721" s="89"/>
      <c r="S4721" s="89"/>
      <c r="T4721" s="89"/>
    </row>
    <row r="4722" spans="2:20" s="86" customFormat="1" ht="10.199999999999999">
      <c r="B4722" s="87"/>
      <c r="C4722" s="87"/>
      <c r="D4722" s="89"/>
      <c r="R4722" s="89"/>
      <c r="S4722" s="89"/>
      <c r="T4722" s="89"/>
    </row>
    <row r="4723" spans="2:20" s="86" customFormat="1" ht="10.199999999999999">
      <c r="B4723" s="87"/>
      <c r="C4723" s="87"/>
      <c r="D4723" s="89"/>
      <c r="R4723" s="89"/>
      <c r="S4723" s="89"/>
      <c r="T4723" s="89"/>
    </row>
    <row r="4724" spans="2:20" s="86" customFormat="1" ht="10.199999999999999">
      <c r="B4724" s="87"/>
      <c r="C4724" s="87"/>
      <c r="D4724" s="89"/>
      <c r="R4724" s="89"/>
      <c r="S4724" s="89"/>
      <c r="T4724" s="89"/>
    </row>
    <row r="4725" spans="2:20" s="86" customFormat="1" ht="10.199999999999999">
      <c r="B4725" s="87"/>
      <c r="C4725" s="87"/>
      <c r="D4725" s="89"/>
      <c r="R4725" s="89"/>
      <c r="S4725" s="89"/>
      <c r="T4725" s="89"/>
    </row>
    <row r="4726" spans="2:20" s="86" customFormat="1" ht="10.199999999999999">
      <c r="B4726" s="87"/>
      <c r="C4726" s="87"/>
      <c r="D4726" s="89"/>
      <c r="R4726" s="89"/>
      <c r="S4726" s="89"/>
      <c r="T4726" s="89"/>
    </row>
    <row r="4727" spans="2:20" s="86" customFormat="1" ht="10.199999999999999">
      <c r="B4727" s="87"/>
      <c r="C4727" s="87"/>
      <c r="D4727" s="89"/>
      <c r="R4727" s="89"/>
      <c r="S4727" s="89"/>
      <c r="T4727" s="89"/>
    </row>
    <row r="4728" spans="2:20" s="86" customFormat="1" ht="10.199999999999999">
      <c r="B4728" s="87"/>
      <c r="C4728" s="87"/>
      <c r="D4728" s="89"/>
      <c r="R4728" s="89"/>
      <c r="S4728" s="89"/>
      <c r="T4728" s="89"/>
    </row>
    <row r="4729" spans="2:20" s="86" customFormat="1" ht="10.199999999999999">
      <c r="B4729" s="87"/>
      <c r="C4729" s="87"/>
      <c r="D4729" s="89"/>
      <c r="R4729" s="89"/>
      <c r="S4729" s="89"/>
      <c r="T4729" s="89"/>
    </row>
    <row r="4730" spans="2:20" s="86" customFormat="1" ht="10.199999999999999">
      <c r="B4730" s="87"/>
      <c r="C4730" s="87"/>
      <c r="D4730" s="89"/>
      <c r="R4730" s="89"/>
      <c r="S4730" s="89"/>
      <c r="T4730" s="89"/>
    </row>
    <row r="4731" spans="2:20" s="86" customFormat="1" ht="10.199999999999999">
      <c r="B4731" s="87"/>
      <c r="C4731" s="87"/>
      <c r="D4731" s="89"/>
      <c r="R4731" s="89"/>
      <c r="S4731" s="89"/>
      <c r="T4731" s="89"/>
    </row>
    <row r="4732" spans="2:20" s="86" customFormat="1" ht="10.199999999999999">
      <c r="B4732" s="87"/>
      <c r="C4732" s="87"/>
      <c r="D4732" s="89"/>
      <c r="R4732" s="89"/>
      <c r="S4732" s="89"/>
      <c r="T4732" s="89"/>
    </row>
    <row r="4733" spans="2:20" s="86" customFormat="1" ht="10.199999999999999">
      <c r="B4733" s="87"/>
      <c r="C4733" s="87"/>
      <c r="D4733" s="89"/>
      <c r="R4733" s="89"/>
      <c r="S4733" s="89"/>
      <c r="T4733" s="89"/>
    </row>
    <row r="4734" spans="2:20" s="86" customFormat="1" ht="10.199999999999999">
      <c r="B4734" s="87"/>
      <c r="C4734" s="87"/>
      <c r="D4734" s="89"/>
      <c r="R4734" s="89"/>
      <c r="S4734" s="89"/>
      <c r="T4734" s="89"/>
    </row>
    <row r="4735" spans="2:20" s="86" customFormat="1" ht="10.199999999999999">
      <c r="B4735" s="87"/>
      <c r="C4735" s="87"/>
      <c r="D4735" s="89"/>
      <c r="R4735" s="89"/>
      <c r="S4735" s="89"/>
      <c r="T4735" s="89"/>
    </row>
    <row r="4736" spans="2:20" s="86" customFormat="1" ht="10.199999999999999">
      <c r="B4736" s="87"/>
      <c r="C4736" s="87"/>
      <c r="D4736" s="89"/>
      <c r="R4736" s="89"/>
      <c r="S4736" s="89"/>
      <c r="T4736" s="89"/>
    </row>
    <row r="4737" spans="2:20" s="86" customFormat="1" ht="10.199999999999999">
      <c r="B4737" s="87"/>
      <c r="C4737" s="87"/>
      <c r="D4737" s="89"/>
      <c r="R4737" s="89"/>
      <c r="S4737" s="89"/>
      <c r="T4737" s="89"/>
    </row>
    <row r="4738" spans="2:20" s="86" customFormat="1" ht="10.199999999999999">
      <c r="B4738" s="87"/>
      <c r="C4738" s="87"/>
      <c r="D4738" s="89"/>
      <c r="R4738" s="89"/>
      <c r="S4738" s="89"/>
      <c r="T4738" s="89"/>
    </row>
    <row r="4739" spans="2:20" s="86" customFormat="1" ht="10.199999999999999">
      <c r="B4739" s="87"/>
      <c r="C4739" s="87"/>
      <c r="D4739" s="89"/>
      <c r="R4739" s="89"/>
      <c r="S4739" s="89"/>
      <c r="T4739" s="89"/>
    </row>
    <row r="4740" spans="2:20" s="86" customFormat="1" ht="10.199999999999999">
      <c r="B4740" s="87"/>
      <c r="C4740" s="87"/>
      <c r="D4740" s="89"/>
      <c r="R4740" s="89"/>
      <c r="S4740" s="89"/>
      <c r="T4740" s="89"/>
    </row>
    <row r="4741" spans="2:20" s="86" customFormat="1" ht="10.199999999999999">
      <c r="B4741" s="87"/>
      <c r="C4741" s="87"/>
      <c r="D4741" s="89"/>
      <c r="R4741" s="89"/>
      <c r="S4741" s="89"/>
      <c r="T4741" s="89"/>
    </row>
    <row r="4742" spans="2:20" s="86" customFormat="1" ht="10.199999999999999">
      <c r="B4742" s="87"/>
      <c r="C4742" s="87"/>
      <c r="D4742" s="89"/>
      <c r="R4742" s="89"/>
      <c r="S4742" s="89"/>
      <c r="T4742" s="89"/>
    </row>
    <row r="4743" spans="2:20" s="86" customFormat="1" ht="10.199999999999999">
      <c r="B4743" s="87"/>
      <c r="C4743" s="87"/>
      <c r="D4743" s="89"/>
      <c r="R4743" s="89"/>
      <c r="S4743" s="89"/>
      <c r="T4743" s="89"/>
    </row>
    <row r="4744" spans="2:20" s="86" customFormat="1" ht="10.199999999999999">
      <c r="B4744" s="87"/>
      <c r="C4744" s="87"/>
      <c r="D4744" s="89"/>
      <c r="R4744" s="89"/>
      <c r="S4744" s="89"/>
      <c r="T4744" s="89"/>
    </row>
    <row r="4745" spans="2:20" s="86" customFormat="1" ht="10.199999999999999">
      <c r="B4745" s="87"/>
      <c r="C4745" s="87"/>
      <c r="D4745" s="89"/>
      <c r="R4745" s="89"/>
      <c r="S4745" s="89"/>
      <c r="T4745" s="89"/>
    </row>
    <row r="4746" spans="2:20" s="86" customFormat="1" ht="10.199999999999999">
      <c r="B4746" s="87"/>
      <c r="C4746" s="87"/>
      <c r="D4746" s="89"/>
      <c r="R4746" s="89"/>
      <c r="S4746" s="89"/>
      <c r="T4746" s="89"/>
    </row>
    <row r="4747" spans="2:20" s="86" customFormat="1" ht="10.199999999999999">
      <c r="B4747" s="87"/>
      <c r="C4747" s="87"/>
      <c r="D4747" s="89"/>
      <c r="R4747" s="89"/>
      <c r="S4747" s="89"/>
      <c r="T4747" s="89"/>
    </row>
    <row r="4748" spans="2:20" s="86" customFormat="1" ht="10.199999999999999">
      <c r="B4748" s="87"/>
      <c r="C4748" s="87"/>
      <c r="D4748" s="89"/>
      <c r="R4748" s="89"/>
      <c r="S4748" s="89"/>
      <c r="T4748" s="89"/>
    </row>
    <row r="4749" spans="2:20" s="86" customFormat="1" ht="10.199999999999999">
      <c r="B4749" s="87"/>
      <c r="C4749" s="87"/>
      <c r="D4749" s="89"/>
      <c r="R4749" s="89"/>
      <c r="S4749" s="89"/>
      <c r="T4749" s="89"/>
    </row>
    <row r="4750" spans="2:20" s="86" customFormat="1" ht="10.199999999999999">
      <c r="B4750" s="87"/>
      <c r="C4750" s="87"/>
      <c r="D4750" s="89"/>
      <c r="R4750" s="89"/>
      <c r="S4750" s="89"/>
      <c r="T4750" s="89"/>
    </row>
    <row r="4751" spans="2:20" s="86" customFormat="1" ht="10.199999999999999">
      <c r="B4751" s="87"/>
      <c r="C4751" s="87"/>
      <c r="D4751" s="89"/>
      <c r="R4751" s="89"/>
      <c r="S4751" s="89"/>
      <c r="T4751" s="89"/>
    </row>
    <row r="4752" spans="2:20" s="86" customFormat="1" ht="10.199999999999999">
      <c r="B4752" s="87"/>
      <c r="C4752" s="87"/>
      <c r="D4752" s="89"/>
      <c r="R4752" s="89"/>
      <c r="S4752" s="89"/>
      <c r="T4752" s="89"/>
    </row>
    <row r="4753" spans="2:20" s="86" customFormat="1" ht="10.199999999999999">
      <c r="B4753" s="87"/>
      <c r="C4753" s="87"/>
      <c r="D4753" s="89"/>
      <c r="R4753" s="89"/>
      <c r="S4753" s="89"/>
      <c r="T4753" s="89"/>
    </row>
    <row r="4754" spans="2:20" s="86" customFormat="1" ht="10.199999999999999">
      <c r="B4754" s="87"/>
      <c r="C4754" s="87"/>
      <c r="D4754" s="89"/>
      <c r="R4754" s="89"/>
      <c r="S4754" s="89"/>
      <c r="T4754" s="89"/>
    </row>
    <row r="4755" spans="2:20" s="86" customFormat="1" ht="10.199999999999999">
      <c r="B4755" s="87"/>
      <c r="C4755" s="87"/>
      <c r="D4755" s="89"/>
      <c r="R4755" s="89"/>
      <c r="S4755" s="89"/>
      <c r="T4755" s="89"/>
    </row>
    <row r="4756" spans="2:20" s="86" customFormat="1" ht="10.199999999999999">
      <c r="B4756" s="87"/>
      <c r="C4756" s="87"/>
      <c r="D4756" s="89"/>
      <c r="R4756" s="89"/>
      <c r="S4756" s="89"/>
      <c r="T4756" s="89"/>
    </row>
    <row r="4757" spans="2:20" s="86" customFormat="1" ht="10.199999999999999">
      <c r="B4757" s="87"/>
      <c r="C4757" s="87"/>
      <c r="D4757" s="89"/>
      <c r="R4757" s="89"/>
      <c r="S4757" s="89"/>
      <c r="T4757" s="89"/>
    </row>
    <row r="4758" spans="2:20" s="86" customFormat="1" ht="10.199999999999999">
      <c r="B4758" s="87"/>
      <c r="C4758" s="87"/>
      <c r="D4758" s="89"/>
      <c r="R4758" s="89"/>
      <c r="S4758" s="89"/>
      <c r="T4758" s="89"/>
    </row>
    <row r="4759" spans="2:20" s="86" customFormat="1" ht="10.199999999999999">
      <c r="B4759" s="87"/>
      <c r="C4759" s="87"/>
      <c r="D4759" s="89"/>
      <c r="R4759" s="89"/>
      <c r="S4759" s="89"/>
      <c r="T4759" s="89"/>
    </row>
    <row r="4760" spans="2:20" s="86" customFormat="1" ht="10.199999999999999">
      <c r="B4760" s="87"/>
      <c r="C4760" s="87"/>
      <c r="D4760" s="89"/>
      <c r="R4760" s="89"/>
      <c r="S4760" s="89"/>
      <c r="T4760" s="89"/>
    </row>
    <row r="4761" spans="2:20" s="86" customFormat="1" ht="10.199999999999999">
      <c r="B4761" s="87"/>
      <c r="C4761" s="87"/>
      <c r="D4761" s="89"/>
      <c r="R4761" s="89"/>
      <c r="S4761" s="89"/>
      <c r="T4761" s="89"/>
    </row>
    <row r="4762" spans="2:20" s="86" customFormat="1" ht="10.199999999999999">
      <c r="B4762" s="87"/>
      <c r="C4762" s="87"/>
      <c r="D4762" s="89"/>
      <c r="R4762" s="89"/>
      <c r="S4762" s="89"/>
      <c r="T4762" s="89"/>
    </row>
    <row r="4763" spans="2:20" s="86" customFormat="1" ht="10.199999999999999">
      <c r="B4763" s="87"/>
      <c r="C4763" s="87"/>
      <c r="D4763" s="89"/>
      <c r="R4763" s="89"/>
      <c r="S4763" s="89"/>
      <c r="T4763" s="89"/>
    </row>
    <row r="4764" spans="2:20" s="86" customFormat="1" ht="10.199999999999999">
      <c r="B4764" s="87"/>
      <c r="C4764" s="87"/>
      <c r="D4764" s="89"/>
      <c r="R4764" s="89"/>
      <c r="S4764" s="89"/>
      <c r="T4764" s="89"/>
    </row>
    <row r="4765" spans="2:20" s="86" customFormat="1" ht="10.199999999999999">
      <c r="B4765" s="87"/>
      <c r="C4765" s="87"/>
      <c r="D4765" s="89"/>
      <c r="R4765" s="89"/>
      <c r="S4765" s="89"/>
      <c r="T4765" s="89"/>
    </row>
    <row r="4766" spans="2:20" s="86" customFormat="1" ht="10.199999999999999">
      <c r="B4766" s="87"/>
      <c r="C4766" s="87"/>
      <c r="D4766" s="89"/>
      <c r="R4766" s="89"/>
      <c r="S4766" s="89"/>
      <c r="T4766" s="89"/>
    </row>
    <row r="4767" spans="2:20" s="86" customFormat="1" ht="10.199999999999999">
      <c r="B4767" s="87"/>
      <c r="C4767" s="87"/>
      <c r="D4767" s="89"/>
      <c r="R4767" s="89"/>
      <c r="S4767" s="89"/>
      <c r="T4767" s="89"/>
    </row>
    <row r="4768" spans="2:20" s="86" customFormat="1" ht="10.199999999999999">
      <c r="B4768" s="87"/>
      <c r="C4768" s="87"/>
      <c r="D4768" s="89"/>
      <c r="R4768" s="89"/>
      <c r="S4768" s="89"/>
      <c r="T4768" s="89"/>
    </row>
    <row r="4769" spans="2:20" s="86" customFormat="1" ht="10.199999999999999">
      <c r="B4769" s="87"/>
      <c r="C4769" s="87"/>
      <c r="D4769" s="89"/>
      <c r="R4769" s="89"/>
      <c r="S4769" s="89"/>
      <c r="T4769" s="89"/>
    </row>
    <row r="4770" spans="2:20" s="86" customFormat="1" ht="10.199999999999999">
      <c r="B4770" s="87"/>
      <c r="C4770" s="87"/>
      <c r="D4770" s="89"/>
      <c r="R4770" s="89"/>
      <c r="S4770" s="89"/>
      <c r="T4770" s="89"/>
    </row>
    <row r="4771" spans="2:20" s="86" customFormat="1" ht="10.199999999999999">
      <c r="B4771" s="87"/>
      <c r="C4771" s="87"/>
      <c r="D4771" s="89"/>
      <c r="R4771" s="89"/>
      <c r="S4771" s="89"/>
      <c r="T4771" s="89"/>
    </row>
    <row r="4772" spans="2:20" s="86" customFormat="1" ht="10.199999999999999">
      <c r="B4772" s="87"/>
      <c r="C4772" s="87"/>
      <c r="D4772" s="89"/>
      <c r="R4772" s="89"/>
      <c r="S4772" s="89"/>
      <c r="T4772" s="89"/>
    </row>
    <row r="4773" spans="2:20" s="86" customFormat="1" ht="10.199999999999999">
      <c r="B4773" s="87"/>
      <c r="C4773" s="87"/>
      <c r="D4773" s="89"/>
      <c r="R4773" s="89"/>
      <c r="S4773" s="89"/>
      <c r="T4773" s="89"/>
    </row>
    <row r="4774" spans="2:20" s="86" customFormat="1" ht="10.199999999999999">
      <c r="B4774" s="87"/>
      <c r="C4774" s="87"/>
      <c r="D4774" s="89"/>
      <c r="R4774" s="89"/>
      <c r="S4774" s="89"/>
      <c r="T4774" s="89"/>
    </row>
    <row r="4775" spans="2:20" s="86" customFormat="1" ht="10.199999999999999">
      <c r="B4775" s="87"/>
      <c r="C4775" s="87"/>
      <c r="D4775" s="89"/>
      <c r="R4775" s="89"/>
      <c r="S4775" s="89"/>
      <c r="T4775" s="89"/>
    </row>
    <row r="4776" spans="2:20" s="86" customFormat="1" ht="10.199999999999999">
      <c r="B4776" s="87"/>
      <c r="C4776" s="87"/>
      <c r="D4776" s="89"/>
      <c r="R4776" s="89"/>
      <c r="S4776" s="89"/>
      <c r="T4776" s="89"/>
    </row>
    <row r="4777" spans="2:20" s="86" customFormat="1" ht="10.199999999999999">
      <c r="B4777" s="87"/>
      <c r="C4777" s="87"/>
      <c r="D4777" s="89"/>
      <c r="R4777" s="89"/>
      <c r="S4777" s="89"/>
      <c r="T4777" s="89"/>
    </row>
    <row r="4778" spans="2:20" s="86" customFormat="1" ht="10.199999999999999">
      <c r="B4778" s="87"/>
      <c r="C4778" s="87"/>
      <c r="D4778" s="89"/>
      <c r="R4778" s="89"/>
      <c r="S4778" s="89"/>
      <c r="T4778" s="89"/>
    </row>
    <row r="4779" spans="2:20" s="86" customFormat="1" ht="10.199999999999999">
      <c r="B4779" s="87"/>
      <c r="C4779" s="87"/>
      <c r="D4779" s="89"/>
      <c r="R4779" s="89"/>
      <c r="S4779" s="89"/>
      <c r="T4779" s="89"/>
    </row>
    <row r="4780" spans="2:20" s="86" customFormat="1" ht="10.199999999999999">
      <c r="B4780" s="87"/>
      <c r="C4780" s="87"/>
      <c r="D4780" s="89"/>
      <c r="R4780" s="89"/>
      <c r="S4780" s="89"/>
      <c r="T4780" s="89"/>
    </row>
    <row r="4781" spans="2:20" s="86" customFormat="1" ht="10.199999999999999">
      <c r="B4781" s="87"/>
      <c r="C4781" s="87"/>
      <c r="D4781" s="89"/>
      <c r="R4781" s="89"/>
      <c r="S4781" s="89"/>
      <c r="T4781" s="89"/>
    </row>
    <row r="4782" spans="2:20" s="86" customFormat="1" ht="10.199999999999999">
      <c r="B4782" s="87"/>
      <c r="C4782" s="87"/>
      <c r="D4782" s="89"/>
      <c r="R4782" s="89"/>
      <c r="S4782" s="89"/>
      <c r="T4782" s="89"/>
    </row>
    <row r="4783" spans="2:20" s="86" customFormat="1" ht="10.199999999999999">
      <c r="B4783" s="87"/>
      <c r="C4783" s="87"/>
      <c r="D4783" s="89"/>
      <c r="R4783" s="89"/>
      <c r="S4783" s="89"/>
      <c r="T4783" s="89"/>
    </row>
    <row r="4784" spans="2:20" s="86" customFormat="1" ht="10.199999999999999">
      <c r="B4784" s="87"/>
      <c r="C4784" s="87"/>
      <c r="D4784" s="89"/>
      <c r="R4784" s="89"/>
      <c r="S4784" s="89"/>
      <c r="T4784" s="89"/>
    </row>
    <row r="4785" spans="2:20" s="86" customFormat="1" ht="10.199999999999999">
      <c r="B4785" s="87"/>
      <c r="C4785" s="87"/>
      <c r="D4785" s="89"/>
      <c r="R4785" s="89"/>
      <c r="S4785" s="89"/>
      <c r="T4785" s="89"/>
    </row>
    <row r="4786" spans="2:20" s="86" customFormat="1" ht="10.199999999999999">
      <c r="B4786" s="87"/>
      <c r="C4786" s="87"/>
      <c r="D4786" s="89"/>
      <c r="R4786" s="89"/>
      <c r="S4786" s="89"/>
      <c r="T4786" s="89"/>
    </row>
    <row r="4787" spans="2:20" s="86" customFormat="1" ht="10.199999999999999">
      <c r="B4787" s="87"/>
      <c r="C4787" s="87"/>
      <c r="D4787" s="89"/>
      <c r="R4787" s="89"/>
      <c r="S4787" s="89"/>
      <c r="T4787" s="89"/>
    </row>
    <row r="4788" spans="2:20" s="86" customFormat="1" ht="10.199999999999999">
      <c r="B4788" s="87"/>
      <c r="C4788" s="87"/>
      <c r="D4788" s="89"/>
      <c r="R4788" s="89"/>
      <c r="S4788" s="89"/>
      <c r="T4788" s="89"/>
    </row>
    <row r="4789" spans="2:20" s="86" customFormat="1" ht="10.199999999999999">
      <c r="B4789" s="87"/>
      <c r="C4789" s="87"/>
      <c r="D4789" s="89"/>
      <c r="R4789" s="89"/>
      <c r="S4789" s="89"/>
      <c r="T4789" s="89"/>
    </row>
    <row r="4790" spans="2:20" s="86" customFormat="1" ht="10.199999999999999">
      <c r="B4790" s="87"/>
      <c r="C4790" s="87"/>
      <c r="D4790" s="89"/>
      <c r="R4790" s="89"/>
      <c r="S4790" s="89"/>
      <c r="T4790" s="89"/>
    </row>
    <row r="4791" spans="2:20" s="86" customFormat="1" ht="10.199999999999999">
      <c r="B4791" s="87"/>
      <c r="C4791" s="87"/>
      <c r="D4791" s="89"/>
      <c r="R4791" s="89"/>
      <c r="S4791" s="89"/>
      <c r="T4791" s="89"/>
    </row>
    <row r="4792" spans="2:20" s="86" customFormat="1" ht="10.199999999999999">
      <c r="B4792" s="87"/>
      <c r="C4792" s="87"/>
      <c r="D4792" s="89"/>
      <c r="R4792" s="89"/>
      <c r="S4792" s="89"/>
      <c r="T4792" s="89"/>
    </row>
    <row r="4793" spans="2:20" s="86" customFormat="1" ht="10.199999999999999">
      <c r="B4793" s="87"/>
      <c r="C4793" s="87"/>
      <c r="D4793" s="89"/>
      <c r="R4793" s="89"/>
      <c r="S4793" s="89"/>
      <c r="T4793" s="89"/>
    </row>
    <row r="4794" spans="2:20" s="86" customFormat="1" ht="10.199999999999999">
      <c r="B4794" s="87"/>
      <c r="C4794" s="87"/>
      <c r="D4794" s="89"/>
      <c r="R4794" s="89"/>
      <c r="S4794" s="89"/>
      <c r="T4794" s="89"/>
    </row>
    <row r="4795" spans="2:20" s="86" customFormat="1" ht="10.199999999999999">
      <c r="B4795" s="87"/>
      <c r="C4795" s="87"/>
      <c r="D4795" s="89"/>
      <c r="R4795" s="89"/>
      <c r="S4795" s="89"/>
      <c r="T4795" s="89"/>
    </row>
    <row r="4796" spans="2:20" s="86" customFormat="1" ht="10.199999999999999">
      <c r="B4796" s="87"/>
      <c r="C4796" s="87"/>
      <c r="D4796" s="89"/>
      <c r="R4796" s="89"/>
      <c r="S4796" s="89"/>
      <c r="T4796" s="89"/>
    </row>
    <row r="4797" spans="2:20" s="86" customFormat="1" ht="10.199999999999999">
      <c r="B4797" s="87"/>
      <c r="C4797" s="87"/>
      <c r="D4797" s="89"/>
      <c r="R4797" s="89"/>
      <c r="S4797" s="89"/>
      <c r="T4797" s="89"/>
    </row>
    <row r="4798" spans="2:20" s="86" customFormat="1" ht="10.199999999999999">
      <c r="B4798" s="87"/>
      <c r="C4798" s="87"/>
      <c r="D4798" s="89"/>
      <c r="R4798" s="89"/>
      <c r="S4798" s="89"/>
      <c r="T4798" s="89"/>
    </row>
    <row r="4799" spans="2:20" s="86" customFormat="1" ht="10.199999999999999">
      <c r="B4799" s="87"/>
      <c r="C4799" s="87"/>
      <c r="D4799" s="89"/>
      <c r="R4799" s="89"/>
      <c r="S4799" s="89"/>
      <c r="T4799" s="89"/>
    </row>
    <row r="4800" spans="2:20" s="86" customFormat="1" ht="10.199999999999999">
      <c r="B4800" s="87"/>
      <c r="C4800" s="87"/>
      <c r="D4800" s="89"/>
      <c r="R4800" s="89"/>
      <c r="S4800" s="89"/>
      <c r="T4800" s="89"/>
    </row>
    <row r="4801" spans="2:20" s="86" customFormat="1" ht="10.199999999999999">
      <c r="B4801" s="87"/>
      <c r="C4801" s="87"/>
      <c r="D4801" s="89"/>
      <c r="R4801" s="89"/>
      <c r="S4801" s="89"/>
      <c r="T4801" s="89"/>
    </row>
    <row r="4802" spans="2:20" s="86" customFormat="1" ht="10.199999999999999">
      <c r="B4802" s="87"/>
      <c r="C4802" s="87"/>
      <c r="D4802" s="89"/>
      <c r="R4802" s="89"/>
      <c r="S4802" s="89"/>
      <c r="T4802" s="89"/>
    </row>
    <row r="4803" spans="2:20" s="86" customFormat="1" ht="10.199999999999999">
      <c r="B4803" s="87"/>
      <c r="C4803" s="87"/>
      <c r="D4803" s="89"/>
      <c r="R4803" s="89"/>
      <c r="S4803" s="89"/>
      <c r="T4803" s="89"/>
    </row>
    <row r="4804" spans="2:20" s="86" customFormat="1" ht="10.199999999999999">
      <c r="B4804" s="87"/>
      <c r="C4804" s="87"/>
      <c r="D4804" s="89"/>
      <c r="R4804" s="89"/>
      <c r="S4804" s="89"/>
      <c r="T4804" s="89"/>
    </row>
    <row r="4805" spans="2:20" s="86" customFormat="1" ht="10.199999999999999">
      <c r="B4805" s="87"/>
      <c r="C4805" s="87"/>
      <c r="D4805" s="89"/>
      <c r="R4805" s="89"/>
      <c r="S4805" s="89"/>
      <c r="T4805" s="89"/>
    </row>
    <row r="4806" spans="2:20" s="86" customFormat="1" ht="10.199999999999999">
      <c r="B4806" s="87"/>
      <c r="C4806" s="87"/>
      <c r="D4806" s="89"/>
      <c r="R4806" s="89"/>
      <c r="S4806" s="89"/>
      <c r="T4806" s="89"/>
    </row>
    <row r="4807" spans="2:20" s="86" customFormat="1" ht="10.199999999999999">
      <c r="B4807" s="87"/>
      <c r="C4807" s="87"/>
      <c r="D4807" s="89"/>
      <c r="R4807" s="89"/>
      <c r="S4807" s="89"/>
      <c r="T4807" s="89"/>
    </row>
    <row r="4808" spans="2:20" s="86" customFormat="1" ht="10.199999999999999">
      <c r="B4808" s="87"/>
      <c r="C4808" s="87"/>
      <c r="D4808" s="89"/>
      <c r="R4808" s="89"/>
      <c r="S4808" s="89"/>
      <c r="T4808" s="89"/>
    </row>
    <row r="4809" spans="2:20" s="86" customFormat="1" ht="10.199999999999999">
      <c r="B4809" s="87"/>
      <c r="C4809" s="87"/>
      <c r="D4809" s="89"/>
      <c r="R4809" s="89"/>
      <c r="S4809" s="89"/>
      <c r="T4809" s="89"/>
    </row>
    <row r="4810" spans="2:20" s="86" customFormat="1" ht="10.199999999999999">
      <c r="B4810" s="87"/>
      <c r="C4810" s="87"/>
      <c r="D4810" s="89"/>
      <c r="R4810" s="89"/>
      <c r="S4810" s="89"/>
      <c r="T4810" s="89"/>
    </row>
    <row r="4811" spans="2:20" s="86" customFormat="1" ht="10.199999999999999">
      <c r="B4811" s="87"/>
      <c r="C4811" s="87"/>
      <c r="D4811" s="89"/>
      <c r="R4811" s="89"/>
      <c r="S4811" s="89"/>
      <c r="T4811" s="89"/>
    </row>
    <row r="4812" spans="2:20" s="86" customFormat="1" ht="10.199999999999999">
      <c r="B4812" s="87"/>
      <c r="C4812" s="87"/>
      <c r="D4812" s="89"/>
      <c r="R4812" s="89"/>
      <c r="S4812" s="89"/>
      <c r="T4812" s="89"/>
    </row>
    <row r="4813" spans="2:20" s="86" customFormat="1" ht="10.199999999999999">
      <c r="B4813" s="87"/>
      <c r="C4813" s="87"/>
      <c r="D4813" s="89"/>
      <c r="R4813" s="89"/>
      <c r="S4813" s="89"/>
      <c r="T4813" s="89"/>
    </row>
    <row r="4814" spans="2:20" s="86" customFormat="1" ht="10.199999999999999">
      <c r="B4814" s="87"/>
      <c r="C4814" s="87"/>
      <c r="D4814" s="89"/>
      <c r="R4814" s="89"/>
      <c r="S4814" s="89"/>
      <c r="T4814" s="89"/>
    </row>
    <row r="4815" spans="2:20" s="86" customFormat="1" ht="10.199999999999999">
      <c r="B4815" s="87"/>
      <c r="C4815" s="87"/>
      <c r="D4815" s="89"/>
      <c r="R4815" s="89"/>
      <c r="S4815" s="89"/>
      <c r="T4815" s="89"/>
    </row>
    <row r="4816" spans="2:20" s="86" customFormat="1" ht="10.199999999999999">
      <c r="B4816" s="87"/>
      <c r="C4816" s="87"/>
      <c r="D4816" s="89"/>
      <c r="R4816" s="89"/>
      <c r="S4816" s="89"/>
      <c r="T4816" s="89"/>
    </row>
    <row r="4817" spans="2:20" s="86" customFormat="1" ht="10.199999999999999">
      <c r="B4817" s="87"/>
      <c r="C4817" s="87"/>
      <c r="D4817" s="89"/>
      <c r="R4817" s="89"/>
      <c r="S4817" s="89"/>
      <c r="T4817" s="89"/>
    </row>
    <row r="4818" spans="2:20" s="86" customFormat="1" ht="10.199999999999999">
      <c r="B4818" s="87"/>
      <c r="C4818" s="87"/>
      <c r="D4818" s="89"/>
      <c r="R4818" s="89"/>
      <c r="S4818" s="89"/>
      <c r="T4818" s="89"/>
    </row>
    <row r="4819" spans="2:20" s="86" customFormat="1" ht="10.199999999999999">
      <c r="B4819" s="87"/>
      <c r="C4819" s="87"/>
      <c r="D4819" s="89"/>
      <c r="R4819" s="89"/>
      <c r="S4819" s="89"/>
      <c r="T4819" s="89"/>
    </row>
    <row r="4820" spans="2:20" s="86" customFormat="1" ht="10.199999999999999">
      <c r="B4820" s="87"/>
      <c r="C4820" s="87"/>
      <c r="D4820" s="89"/>
      <c r="R4820" s="89"/>
      <c r="S4820" s="89"/>
      <c r="T4820" s="89"/>
    </row>
    <row r="4821" spans="2:20" s="86" customFormat="1" ht="10.199999999999999">
      <c r="B4821" s="87"/>
      <c r="C4821" s="87"/>
      <c r="D4821" s="89"/>
      <c r="R4821" s="89"/>
      <c r="S4821" s="89"/>
      <c r="T4821" s="89"/>
    </row>
    <row r="4822" spans="2:20" s="86" customFormat="1" ht="10.199999999999999">
      <c r="B4822" s="87"/>
      <c r="C4822" s="87"/>
      <c r="D4822" s="89"/>
      <c r="R4822" s="89"/>
      <c r="S4822" s="89"/>
      <c r="T4822" s="89"/>
    </row>
    <row r="4823" spans="2:20" s="86" customFormat="1" ht="10.199999999999999">
      <c r="B4823" s="87"/>
      <c r="C4823" s="87"/>
      <c r="D4823" s="89"/>
      <c r="R4823" s="89"/>
      <c r="S4823" s="89"/>
      <c r="T4823" s="89"/>
    </row>
    <row r="4824" spans="2:20" s="86" customFormat="1" ht="10.199999999999999">
      <c r="B4824" s="87"/>
      <c r="C4824" s="87"/>
      <c r="D4824" s="89"/>
      <c r="R4824" s="89"/>
      <c r="S4824" s="89"/>
      <c r="T4824" s="89"/>
    </row>
    <row r="4825" spans="2:20" s="86" customFormat="1" ht="10.199999999999999">
      <c r="B4825" s="87"/>
      <c r="C4825" s="87"/>
      <c r="D4825" s="89"/>
      <c r="R4825" s="89"/>
      <c r="S4825" s="89"/>
      <c r="T4825" s="89"/>
    </row>
    <row r="4826" spans="2:20" s="86" customFormat="1" ht="10.199999999999999">
      <c r="B4826" s="87"/>
      <c r="C4826" s="87"/>
      <c r="D4826" s="89"/>
      <c r="R4826" s="89"/>
      <c r="S4826" s="89"/>
      <c r="T4826" s="89"/>
    </row>
    <row r="4827" spans="2:20" s="86" customFormat="1" ht="10.199999999999999">
      <c r="B4827" s="87"/>
      <c r="C4827" s="87"/>
      <c r="D4827" s="89"/>
      <c r="R4827" s="89"/>
      <c r="S4827" s="89"/>
      <c r="T4827" s="89"/>
    </row>
    <row r="4828" spans="2:20" s="86" customFormat="1" ht="10.199999999999999">
      <c r="B4828" s="87"/>
      <c r="C4828" s="87"/>
      <c r="D4828" s="89"/>
      <c r="R4828" s="89"/>
      <c r="S4828" s="89"/>
      <c r="T4828" s="89"/>
    </row>
    <row r="4829" spans="2:20" s="86" customFormat="1" ht="10.199999999999999">
      <c r="B4829" s="87"/>
      <c r="C4829" s="87"/>
      <c r="D4829" s="89"/>
      <c r="R4829" s="89"/>
      <c r="S4829" s="89"/>
      <c r="T4829" s="89"/>
    </row>
    <row r="4830" spans="2:20" s="86" customFormat="1" ht="10.199999999999999">
      <c r="B4830" s="87"/>
      <c r="C4830" s="87"/>
      <c r="D4830" s="89"/>
      <c r="R4830" s="89"/>
      <c r="S4830" s="89"/>
      <c r="T4830" s="89"/>
    </row>
    <row r="4831" spans="2:20" s="86" customFormat="1" ht="10.199999999999999">
      <c r="B4831" s="87"/>
      <c r="C4831" s="87"/>
      <c r="D4831" s="89"/>
      <c r="R4831" s="89"/>
      <c r="S4831" s="89"/>
      <c r="T4831" s="89"/>
    </row>
    <row r="4832" spans="2:20" s="86" customFormat="1" ht="10.199999999999999">
      <c r="B4832" s="87"/>
      <c r="C4832" s="87"/>
      <c r="D4832" s="89"/>
      <c r="R4832" s="89"/>
      <c r="S4832" s="89"/>
      <c r="T4832" s="89"/>
    </row>
    <row r="4833" spans="2:20" s="86" customFormat="1" ht="10.199999999999999">
      <c r="B4833" s="87"/>
      <c r="C4833" s="87"/>
      <c r="D4833" s="89"/>
      <c r="R4833" s="89"/>
      <c r="S4833" s="89"/>
      <c r="T4833" s="89"/>
    </row>
    <row r="4834" spans="2:20" s="86" customFormat="1" ht="10.199999999999999">
      <c r="B4834" s="87"/>
      <c r="C4834" s="87"/>
      <c r="D4834" s="89"/>
      <c r="R4834" s="89"/>
      <c r="S4834" s="89"/>
      <c r="T4834" s="89"/>
    </row>
    <row r="4835" spans="2:20" s="86" customFormat="1" ht="10.199999999999999">
      <c r="B4835" s="87"/>
      <c r="C4835" s="87"/>
      <c r="D4835" s="89"/>
      <c r="R4835" s="89"/>
      <c r="S4835" s="89"/>
      <c r="T4835" s="89"/>
    </row>
    <row r="4836" spans="2:20" s="86" customFormat="1" ht="10.199999999999999">
      <c r="B4836" s="87"/>
      <c r="C4836" s="87"/>
      <c r="D4836" s="89"/>
      <c r="R4836" s="89"/>
      <c r="S4836" s="89"/>
      <c r="T4836" s="89"/>
    </row>
    <row r="4837" spans="2:20" s="86" customFormat="1" ht="10.199999999999999">
      <c r="B4837" s="87"/>
      <c r="C4837" s="87"/>
      <c r="D4837" s="89"/>
      <c r="R4837" s="89"/>
      <c r="S4837" s="89"/>
      <c r="T4837" s="89"/>
    </row>
    <row r="4838" spans="2:20" s="86" customFormat="1" ht="10.199999999999999">
      <c r="B4838" s="87"/>
      <c r="C4838" s="87"/>
      <c r="D4838" s="89"/>
      <c r="R4838" s="89"/>
      <c r="S4838" s="89"/>
      <c r="T4838" s="89"/>
    </row>
    <row r="4839" spans="2:20" s="86" customFormat="1" ht="10.199999999999999">
      <c r="B4839" s="87"/>
      <c r="C4839" s="87"/>
      <c r="D4839" s="89"/>
      <c r="R4839" s="89"/>
      <c r="S4839" s="89"/>
      <c r="T4839" s="89"/>
    </row>
    <row r="4840" spans="2:20" s="86" customFormat="1" ht="10.199999999999999">
      <c r="B4840" s="87"/>
      <c r="C4840" s="87"/>
      <c r="D4840" s="89"/>
      <c r="R4840" s="89"/>
      <c r="S4840" s="89"/>
      <c r="T4840" s="89"/>
    </row>
    <row r="4841" spans="2:20" s="86" customFormat="1" ht="10.199999999999999">
      <c r="B4841" s="87"/>
      <c r="C4841" s="87"/>
      <c r="D4841" s="89"/>
      <c r="R4841" s="89"/>
      <c r="S4841" s="89"/>
      <c r="T4841" s="89"/>
    </row>
    <row r="4842" spans="2:20" s="86" customFormat="1" ht="10.199999999999999">
      <c r="B4842" s="87"/>
      <c r="C4842" s="87"/>
      <c r="D4842" s="89"/>
      <c r="R4842" s="89"/>
      <c r="S4842" s="89"/>
      <c r="T4842" s="89"/>
    </row>
    <row r="4843" spans="2:20" s="86" customFormat="1" ht="10.199999999999999">
      <c r="B4843" s="87"/>
      <c r="C4843" s="87"/>
      <c r="D4843" s="89"/>
      <c r="R4843" s="89"/>
      <c r="S4843" s="89"/>
      <c r="T4843" s="89"/>
    </row>
    <row r="4844" spans="2:20" s="86" customFormat="1" ht="10.199999999999999">
      <c r="B4844" s="87"/>
      <c r="C4844" s="87"/>
      <c r="D4844" s="89"/>
      <c r="R4844" s="89"/>
      <c r="S4844" s="89"/>
      <c r="T4844" s="89"/>
    </row>
    <row r="4845" spans="2:20" s="86" customFormat="1" ht="10.199999999999999">
      <c r="B4845" s="87"/>
      <c r="C4845" s="87"/>
      <c r="D4845" s="89"/>
      <c r="R4845" s="89"/>
      <c r="S4845" s="89"/>
      <c r="T4845" s="89"/>
    </row>
    <row r="4846" spans="2:20" s="86" customFormat="1" ht="10.199999999999999">
      <c r="B4846" s="87"/>
      <c r="C4846" s="87"/>
      <c r="D4846" s="89"/>
      <c r="R4846" s="89"/>
      <c r="S4846" s="89"/>
      <c r="T4846" s="89"/>
    </row>
    <row r="4847" spans="2:20" s="86" customFormat="1" ht="10.199999999999999">
      <c r="B4847" s="87"/>
      <c r="C4847" s="87"/>
      <c r="D4847" s="89"/>
      <c r="R4847" s="89"/>
      <c r="S4847" s="89"/>
      <c r="T4847" s="89"/>
    </row>
    <row r="4848" spans="2:20" s="86" customFormat="1" ht="10.199999999999999">
      <c r="B4848" s="87"/>
      <c r="C4848" s="87"/>
      <c r="D4848" s="89"/>
      <c r="R4848" s="89"/>
      <c r="S4848" s="89"/>
      <c r="T4848" s="89"/>
    </row>
    <row r="4849" spans="2:20" s="86" customFormat="1" ht="10.199999999999999">
      <c r="B4849" s="87"/>
      <c r="C4849" s="87"/>
      <c r="D4849" s="89"/>
      <c r="R4849" s="89"/>
      <c r="S4849" s="89"/>
      <c r="T4849" s="89"/>
    </row>
    <row r="4850" spans="2:20" s="86" customFormat="1" ht="10.199999999999999">
      <c r="B4850" s="87"/>
      <c r="C4850" s="87"/>
      <c r="D4850" s="89"/>
      <c r="R4850" s="89"/>
      <c r="S4850" s="89"/>
      <c r="T4850" s="89"/>
    </row>
    <row r="4851" spans="2:20" s="86" customFormat="1" ht="10.199999999999999">
      <c r="B4851" s="87"/>
      <c r="C4851" s="87"/>
      <c r="D4851" s="89"/>
      <c r="R4851" s="89"/>
      <c r="S4851" s="89"/>
      <c r="T4851" s="89"/>
    </row>
    <row r="4852" spans="2:20" s="86" customFormat="1" ht="10.199999999999999">
      <c r="B4852" s="87"/>
      <c r="C4852" s="87"/>
      <c r="D4852" s="89"/>
      <c r="R4852" s="89"/>
      <c r="S4852" s="89"/>
      <c r="T4852" s="89"/>
    </row>
    <row r="4853" spans="2:20" s="86" customFormat="1" ht="10.199999999999999">
      <c r="B4853" s="87"/>
      <c r="C4853" s="87"/>
      <c r="D4853" s="89"/>
      <c r="R4853" s="89"/>
      <c r="S4853" s="89"/>
      <c r="T4853" s="89"/>
    </row>
    <row r="4854" spans="2:20" s="86" customFormat="1" ht="10.199999999999999">
      <c r="B4854" s="87"/>
      <c r="C4854" s="87"/>
      <c r="D4854" s="89"/>
      <c r="R4854" s="89"/>
      <c r="S4854" s="89"/>
      <c r="T4854" s="89"/>
    </row>
    <row r="4855" spans="2:20" s="86" customFormat="1" ht="10.199999999999999">
      <c r="B4855" s="87"/>
      <c r="C4855" s="87"/>
      <c r="D4855" s="89"/>
      <c r="R4855" s="89"/>
      <c r="S4855" s="89"/>
      <c r="T4855" s="89"/>
    </row>
    <row r="4856" spans="2:20" s="86" customFormat="1" ht="10.199999999999999">
      <c r="B4856" s="87"/>
      <c r="C4856" s="87"/>
      <c r="D4856" s="89"/>
      <c r="R4856" s="89"/>
      <c r="S4856" s="89"/>
      <c r="T4856" s="89"/>
    </row>
    <row r="4857" spans="2:20" s="86" customFormat="1" ht="10.199999999999999">
      <c r="B4857" s="87"/>
      <c r="C4857" s="87"/>
      <c r="D4857" s="89"/>
      <c r="R4857" s="89"/>
      <c r="S4857" s="89"/>
      <c r="T4857" s="89"/>
    </row>
    <row r="4858" spans="2:20" s="86" customFormat="1" ht="10.199999999999999">
      <c r="B4858" s="87"/>
      <c r="C4858" s="87"/>
      <c r="D4858" s="89"/>
      <c r="R4858" s="89"/>
      <c r="S4858" s="89"/>
      <c r="T4858" s="89"/>
    </row>
    <row r="4859" spans="2:20" s="86" customFormat="1" ht="10.199999999999999">
      <c r="B4859" s="87"/>
      <c r="C4859" s="87"/>
      <c r="D4859" s="89"/>
      <c r="R4859" s="89"/>
      <c r="S4859" s="89"/>
      <c r="T4859" s="89"/>
    </row>
    <row r="4860" spans="2:20" s="86" customFormat="1" ht="10.199999999999999">
      <c r="B4860" s="87"/>
      <c r="C4860" s="87"/>
      <c r="D4860" s="89"/>
      <c r="R4860" s="89"/>
      <c r="S4860" s="89"/>
      <c r="T4860" s="89"/>
    </row>
    <row r="4861" spans="2:20" s="86" customFormat="1" ht="10.199999999999999">
      <c r="B4861" s="87"/>
      <c r="C4861" s="87"/>
      <c r="D4861" s="89"/>
      <c r="R4861" s="89"/>
      <c r="S4861" s="89"/>
      <c r="T4861" s="89"/>
    </row>
    <row r="4862" spans="2:20" s="86" customFormat="1" ht="10.199999999999999">
      <c r="B4862" s="87"/>
      <c r="C4862" s="87"/>
      <c r="D4862" s="89"/>
      <c r="R4862" s="89"/>
      <c r="S4862" s="89"/>
      <c r="T4862" s="89"/>
    </row>
    <row r="4863" spans="2:20" s="86" customFormat="1" ht="10.199999999999999">
      <c r="B4863" s="87"/>
      <c r="C4863" s="87"/>
      <c r="D4863" s="89"/>
      <c r="R4863" s="89"/>
      <c r="S4863" s="89"/>
      <c r="T4863" s="89"/>
    </row>
    <row r="4864" spans="2:20" s="86" customFormat="1" ht="10.199999999999999">
      <c r="B4864" s="87"/>
      <c r="C4864" s="87"/>
      <c r="D4864" s="89"/>
      <c r="R4864" s="89"/>
      <c r="S4864" s="89"/>
      <c r="T4864" s="89"/>
    </row>
    <row r="4865" spans="2:20" s="86" customFormat="1" ht="10.199999999999999">
      <c r="B4865" s="87"/>
      <c r="C4865" s="87"/>
      <c r="D4865" s="89"/>
      <c r="R4865" s="89"/>
      <c r="S4865" s="89"/>
      <c r="T4865" s="89"/>
    </row>
    <row r="4866" spans="2:20" s="86" customFormat="1" ht="10.199999999999999">
      <c r="B4866" s="87"/>
      <c r="C4866" s="87"/>
      <c r="D4866" s="89"/>
      <c r="R4866" s="89"/>
      <c r="S4866" s="89"/>
      <c r="T4866" s="89"/>
    </row>
    <row r="4867" spans="2:20" s="86" customFormat="1" ht="10.199999999999999">
      <c r="B4867" s="87"/>
      <c r="C4867" s="87"/>
      <c r="D4867" s="89"/>
      <c r="R4867" s="89"/>
      <c r="S4867" s="89"/>
      <c r="T4867" s="89"/>
    </row>
    <row r="4868" spans="2:20" s="86" customFormat="1" ht="10.199999999999999">
      <c r="B4868" s="87"/>
      <c r="C4868" s="87"/>
      <c r="D4868" s="89"/>
      <c r="R4868" s="89"/>
      <c r="S4868" s="89"/>
      <c r="T4868" s="89"/>
    </row>
    <row r="4869" spans="2:20" s="86" customFormat="1" ht="10.199999999999999">
      <c r="B4869" s="87"/>
      <c r="C4869" s="87"/>
      <c r="D4869" s="89"/>
      <c r="R4869" s="89"/>
      <c r="S4869" s="89"/>
      <c r="T4869" s="89"/>
    </row>
    <row r="4870" spans="2:20" s="86" customFormat="1" ht="10.199999999999999">
      <c r="B4870" s="87"/>
      <c r="C4870" s="87"/>
      <c r="D4870" s="89"/>
      <c r="R4870" s="89"/>
      <c r="S4870" s="89"/>
      <c r="T4870" s="89"/>
    </row>
    <row r="4871" spans="2:20" s="86" customFormat="1" ht="10.199999999999999">
      <c r="B4871" s="87"/>
      <c r="C4871" s="87"/>
      <c r="D4871" s="89"/>
      <c r="R4871" s="89"/>
      <c r="S4871" s="89"/>
      <c r="T4871" s="89"/>
    </row>
    <row r="4872" spans="2:20" s="86" customFormat="1" ht="10.199999999999999">
      <c r="B4872" s="87"/>
      <c r="C4872" s="87"/>
      <c r="D4872" s="89"/>
      <c r="R4872" s="89"/>
      <c r="S4872" s="89"/>
      <c r="T4872" s="89"/>
    </row>
    <row r="4873" spans="2:20" s="86" customFormat="1" ht="10.199999999999999">
      <c r="B4873" s="87"/>
      <c r="C4873" s="87"/>
      <c r="D4873" s="89"/>
      <c r="R4873" s="89"/>
      <c r="S4873" s="89"/>
      <c r="T4873" s="89"/>
    </row>
    <row r="4874" spans="2:20" s="86" customFormat="1" ht="10.199999999999999">
      <c r="B4874" s="87"/>
      <c r="C4874" s="87"/>
      <c r="D4874" s="89"/>
      <c r="R4874" s="89"/>
      <c r="S4874" s="89"/>
      <c r="T4874" s="89"/>
    </row>
    <row r="4875" spans="2:20" s="86" customFormat="1" ht="10.199999999999999">
      <c r="B4875" s="87"/>
      <c r="C4875" s="87"/>
      <c r="D4875" s="89"/>
      <c r="R4875" s="89"/>
      <c r="S4875" s="89"/>
      <c r="T4875" s="89"/>
    </row>
    <row r="4876" spans="2:20" s="86" customFormat="1" ht="10.199999999999999">
      <c r="B4876" s="87"/>
      <c r="C4876" s="87"/>
      <c r="D4876" s="89"/>
      <c r="R4876" s="89"/>
      <c r="S4876" s="89"/>
      <c r="T4876" s="89"/>
    </row>
    <row r="4877" spans="2:20" s="86" customFormat="1" ht="10.199999999999999">
      <c r="B4877" s="87"/>
      <c r="C4877" s="87"/>
      <c r="D4877" s="89"/>
      <c r="R4877" s="89"/>
      <c r="S4877" s="89"/>
      <c r="T4877" s="89"/>
    </row>
    <row r="4878" spans="2:20" s="86" customFormat="1" ht="10.199999999999999">
      <c r="B4878" s="87"/>
      <c r="C4878" s="87"/>
      <c r="D4878" s="89"/>
      <c r="R4878" s="89"/>
      <c r="S4878" s="89"/>
      <c r="T4878" s="89"/>
    </row>
    <row r="4879" spans="2:20" s="86" customFormat="1" ht="10.199999999999999">
      <c r="B4879" s="87"/>
      <c r="C4879" s="87"/>
      <c r="D4879" s="89"/>
      <c r="R4879" s="89"/>
      <c r="S4879" s="89"/>
      <c r="T4879" s="89"/>
    </row>
    <row r="4880" spans="2:20" s="86" customFormat="1" ht="10.199999999999999">
      <c r="B4880" s="87"/>
      <c r="C4880" s="87"/>
      <c r="D4880" s="89"/>
      <c r="R4880" s="89"/>
      <c r="S4880" s="89"/>
      <c r="T4880" s="89"/>
    </row>
    <row r="4881" spans="2:20" s="86" customFormat="1" ht="10.199999999999999">
      <c r="B4881" s="87"/>
      <c r="C4881" s="87"/>
      <c r="D4881" s="89"/>
      <c r="R4881" s="89"/>
      <c r="S4881" s="89"/>
      <c r="T4881" s="89"/>
    </row>
    <row r="4882" spans="2:20" s="86" customFormat="1" ht="10.199999999999999">
      <c r="B4882" s="87"/>
      <c r="C4882" s="87"/>
      <c r="D4882" s="89"/>
      <c r="R4882" s="89"/>
      <c r="S4882" s="89"/>
      <c r="T4882" s="89"/>
    </row>
    <row r="4883" spans="2:20" s="86" customFormat="1" ht="10.199999999999999">
      <c r="B4883" s="87"/>
      <c r="C4883" s="87"/>
      <c r="D4883" s="89"/>
      <c r="R4883" s="89"/>
      <c r="S4883" s="89"/>
      <c r="T4883" s="89"/>
    </row>
    <row r="4884" spans="2:20" s="86" customFormat="1" ht="10.199999999999999">
      <c r="B4884" s="87"/>
      <c r="C4884" s="87"/>
      <c r="D4884" s="89"/>
      <c r="R4884" s="89"/>
      <c r="S4884" s="89"/>
      <c r="T4884" s="89"/>
    </row>
    <row r="4885" spans="2:20" s="86" customFormat="1" ht="10.199999999999999">
      <c r="B4885" s="87"/>
      <c r="C4885" s="87"/>
      <c r="D4885" s="89"/>
      <c r="R4885" s="89"/>
      <c r="S4885" s="89"/>
      <c r="T4885" s="89"/>
    </row>
    <row r="4886" spans="2:20" s="86" customFormat="1" ht="10.199999999999999">
      <c r="B4886" s="87"/>
      <c r="C4886" s="87"/>
      <c r="D4886" s="89"/>
      <c r="R4886" s="89"/>
      <c r="S4886" s="89"/>
      <c r="T4886" s="89"/>
    </row>
    <row r="4887" spans="2:20" s="86" customFormat="1" ht="10.199999999999999">
      <c r="B4887" s="87"/>
      <c r="C4887" s="87"/>
      <c r="D4887" s="89"/>
      <c r="R4887" s="89"/>
      <c r="S4887" s="89"/>
      <c r="T4887" s="89"/>
    </row>
    <row r="4888" spans="2:20" s="86" customFormat="1" ht="10.199999999999999">
      <c r="B4888" s="87"/>
      <c r="C4888" s="87"/>
      <c r="D4888" s="89"/>
      <c r="R4888" s="89"/>
      <c r="S4888" s="89"/>
      <c r="T4888" s="89"/>
    </row>
    <row r="4889" spans="2:20" s="86" customFormat="1" ht="10.199999999999999">
      <c r="B4889" s="87"/>
      <c r="C4889" s="87"/>
      <c r="D4889" s="89"/>
      <c r="R4889" s="89"/>
      <c r="S4889" s="89"/>
      <c r="T4889" s="89"/>
    </row>
    <row r="4890" spans="2:20" s="86" customFormat="1" ht="10.199999999999999">
      <c r="B4890" s="87"/>
      <c r="C4890" s="87"/>
      <c r="D4890" s="89"/>
      <c r="R4890" s="89"/>
      <c r="S4890" s="89"/>
      <c r="T4890" s="89"/>
    </row>
    <row r="4891" spans="2:20" s="86" customFormat="1" ht="10.199999999999999">
      <c r="B4891" s="87"/>
      <c r="C4891" s="87"/>
      <c r="D4891" s="89"/>
      <c r="R4891" s="89"/>
      <c r="S4891" s="89"/>
      <c r="T4891" s="89"/>
    </row>
    <row r="4892" spans="2:20" s="86" customFormat="1" ht="10.199999999999999">
      <c r="B4892" s="87"/>
      <c r="C4892" s="87"/>
      <c r="D4892" s="89"/>
      <c r="R4892" s="89"/>
      <c r="S4892" s="89"/>
      <c r="T4892" s="89"/>
    </row>
    <row r="4893" spans="2:20" s="86" customFormat="1" ht="10.199999999999999">
      <c r="B4893" s="87"/>
      <c r="C4893" s="87"/>
      <c r="D4893" s="89"/>
      <c r="R4893" s="89"/>
      <c r="S4893" s="89"/>
      <c r="T4893" s="89"/>
    </row>
    <row r="4894" spans="2:20" s="86" customFormat="1" ht="10.199999999999999">
      <c r="B4894" s="87"/>
      <c r="C4894" s="87"/>
      <c r="D4894" s="89"/>
      <c r="R4894" s="89"/>
      <c r="S4894" s="89"/>
      <c r="T4894" s="89"/>
    </row>
    <row r="4895" spans="2:20" s="86" customFormat="1" ht="10.199999999999999">
      <c r="B4895" s="87"/>
      <c r="C4895" s="87"/>
      <c r="D4895" s="89"/>
      <c r="R4895" s="89"/>
      <c r="S4895" s="89"/>
      <c r="T4895" s="89"/>
    </row>
    <row r="4896" spans="2:20" s="86" customFormat="1" ht="10.199999999999999">
      <c r="B4896" s="87"/>
      <c r="C4896" s="87"/>
      <c r="D4896" s="89"/>
      <c r="R4896" s="89"/>
      <c r="S4896" s="89"/>
      <c r="T4896" s="89"/>
    </row>
    <row r="4897" spans="2:20" s="86" customFormat="1" ht="10.199999999999999">
      <c r="B4897" s="87"/>
      <c r="C4897" s="87"/>
      <c r="D4897" s="89"/>
      <c r="R4897" s="89"/>
      <c r="S4897" s="89"/>
      <c r="T4897" s="89"/>
    </row>
    <row r="4898" spans="2:20" s="86" customFormat="1" ht="10.199999999999999">
      <c r="B4898" s="87"/>
      <c r="C4898" s="87"/>
      <c r="D4898" s="89"/>
      <c r="R4898" s="89"/>
      <c r="S4898" s="89"/>
      <c r="T4898" s="89"/>
    </row>
    <row r="4899" spans="2:20" s="86" customFormat="1" ht="10.199999999999999">
      <c r="B4899" s="87"/>
      <c r="C4899" s="87"/>
      <c r="D4899" s="89"/>
      <c r="R4899" s="89"/>
      <c r="S4899" s="89"/>
      <c r="T4899" s="89"/>
    </row>
    <row r="4900" spans="2:20" s="86" customFormat="1" ht="10.199999999999999">
      <c r="B4900" s="87"/>
      <c r="C4900" s="87"/>
      <c r="D4900" s="89"/>
      <c r="R4900" s="89"/>
      <c r="S4900" s="89"/>
      <c r="T4900" s="89"/>
    </row>
    <row r="4901" spans="2:20" s="86" customFormat="1" ht="10.199999999999999">
      <c r="B4901" s="87"/>
      <c r="C4901" s="87"/>
      <c r="D4901" s="89"/>
      <c r="R4901" s="89"/>
      <c r="S4901" s="89"/>
      <c r="T4901" s="89"/>
    </row>
    <row r="4902" spans="2:20" s="86" customFormat="1" ht="10.199999999999999">
      <c r="B4902" s="87"/>
      <c r="C4902" s="87"/>
      <c r="D4902" s="89"/>
      <c r="R4902" s="89"/>
      <c r="S4902" s="89"/>
      <c r="T4902" s="89"/>
    </row>
    <row r="4903" spans="2:20" s="86" customFormat="1" ht="10.199999999999999">
      <c r="B4903" s="87"/>
      <c r="C4903" s="87"/>
      <c r="D4903" s="89"/>
      <c r="R4903" s="89"/>
      <c r="S4903" s="89"/>
      <c r="T4903" s="89"/>
    </row>
    <row r="4904" spans="2:20" s="86" customFormat="1" ht="10.199999999999999">
      <c r="B4904" s="87"/>
      <c r="C4904" s="87"/>
      <c r="D4904" s="89"/>
      <c r="R4904" s="89"/>
      <c r="S4904" s="89"/>
      <c r="T4904" s="89"/>
    </row>
    <row r="4905" spans="2:20" s="86" customFormat="1" ht="10.199999999999999">
      <c r="B4905" s="87"/>
      <c r="C4905" s="87"/>
      <c r="D4905" s="89"/>
      <c r="R4905" s="89"/>
      <c r="S4905" s="89"/>
      <c r="T4905" s="89"/>
    </row>
    <row r="4906" spans="2:20" s="86" customFormat="1" ht="10.199999999999999">
      <c r="B4906" s="87"/>
      <c r="C4906" s="87"/>
      <c r="D4906" s="89"/>
      <c r="R4906" s="89"/>
      <c r="S4906" s="89"/>
      <c r="T4906" s="89"/>
    </row>
    <row r="4907" spans="2:20" s="86" customFormat="1" ht="10.199999999999999">
      <c r="B4907" s="87"/>
      <c r="C4907" s="87"/>
      <c r="D4907" s="89"/>
      <c r="R4907" s="89"/>
      <c r="S4907" s="89"/>
      <c r="T4907" s="89"/>
    </row>
    <row r="4908" spans="2:20" s="86" customFormat="1" ht="10.199999999999999">
      <c r="B4908" s="87"/>
      <c r="C4908" s="87"/>
      <c r="D4908" s="89"/>
      <c r="R4908" s="89"/>
      <c r="S4908" s="89"/>
      <c r="T4908" s="89"/>
    </row>
    <row r="4909" spans="2:20" s="86" customFormat="1" ht="10.199999999999999">
      <c r="B4909" s="87"/>
      <c r="C4909" s="87"/>
      <c r="D4909" s="89"/>
      <c r="R4909" s="89"/>
      <c r="S4909" s="89"/>
      <c r="T4909" s="89"/>
    </row>
    <row r="4910" spans="2:20" s="86" customFormat="1" ht="10.199999999999999">
      <c r="B4910" s="87"/>
      <c r="C4910" s="87"/>
      <c r="D4910" s="89"/>
      <c r="R4910" s="89"/>
      <c r="S4910" s="89"/>
      <c r="T4910" s="89"/>
    </row>
    <row r="4911" spans="2:20" s="86" customFormat="1" ht="10.199999999999999">
      <c r="B4911" s="87"/>
      <c r="C4911" s="87"/>
      <c r="D4911" s="89"/>
      <c r="R4911" s="89"/>
      <c r="S4911" s="89"/>
      <c r="T4911" s="89"/>
    </row>
    <row r="4912" spans="2:20" s="86" customFormat="1" ht="10.199999999999999">
      <c r="B4912" s="87"/>
      <c r="C4912" s="87"/>
      <c r="D4912" s="89"/>
      <c r="R4912" s="89"/>
      <c r="S4912" s="89"/>
      <c r="T4912" s="89"/>
    </row>
    <row r="4913" spans="2:20" s="86" customFormat="1" ht="10.199999999999999">
      <c r="B4913" s="87"/>
      <c r="C4913" s="87"/>
      <c r="D4913" s="89"/>
      <c r="R4913" s="89"/>
      <c r="S4913" s="89"/>
      <c r="T4913" s="89"/>
    </row>
    <row r="4914" spans="2:20" s="86" customFormat="1" ht="10.199999999999999">
      <c r="B4914" s="87"/>
      <c r="C4914" s="87"/>
      <c r="D4914" s="89"/>
      <c r="R4914" s="89"/>
      <c r="S4914" s="89"/>
      <c r="T4914" s="89"/>
    </row>
    <row r="4915" spans="2:20" s="86" customFormat="1" ht="10.199999999999999">
      <c r="B4915" s="87"/>
      <c r="C4915" s="87"/>
      <c r="D4915" s="89"/>
      <c r="R4915" s="89"/>
      <c r="S4915" s="89"/>
      <c r="T4915" s="89"/>
    </row>
    <row r="4916" spans="2:20" s="86" customFormat="1" ht="10.199999999999999">
      <c r="B4916" s="87"/>
      <c r="C4916" s="87"/>
      <c r="D4916" s="89"/>
      <c r="R4916" s="89"/>
      <c r="S4916" s="89"/>
      <c r="T4916" s="89"/>
    </row>
    <row r="4917" spans="2:20" s="86" customFormat="1" ht="10.199999999999999">
      <c r="B4917" s="87"/>
      <c r="C4917" s="87"/>
      <c r="D4917" s="89"/>
      <c r="R4917" s="89"/>
      <c r="S4917" s="89"/>
      <c r="T4917" s="89"/>
    </row>
    <row r="4918" spans="2:20" s="86" customFormat="1" ht="10.199999999999999">
      <c r="B4918" s="87"/>
      <c r="C4918" s="87"/>
      <c r="D4918" s="89"/>
      <c r="R4918" s="89"/>
      <c r="S4918" s="89"/>
      <c r="T4918" s="89"/>
    </row>
    <row r="4919" spans="2:20" s="86" customFormat="1" ht="10.199999999999999">
      <c r="B4919" s="87"/>
      <c r="C4919" s="87"/>
      <c r="D4919" s="89"/>
      <c r="R4919" s="89"/>
      <c r="S4919" s="89"/>
      <c r="T4919" s="89"/>
    </row>
    <row r="4920" spans="2:20" s="86" customFormat="1" ht="10.199999999999999">
      <c r="B4920" s="87"/>
      <c r="C4920" s="87"/>
      <c r="D4920" s="89"/>
      <c r="R4920" s="89"/>
      <c r="S4920" s="89"/>
      <c r="T4920" s="89"/>
    </row>
    <row r="4921" spans="2:20" s="86" customFormat="1" ht="10.199999999999999">
      <c r="B4921" s="87"/>
      <c r="C4921" s="87"/>
      <c r="D4921" s="89"/>
      <c r="R4921" s="89"/>
      <c r="S4921" s="89"/>
      <c r="T4921" s="89"/>
    </row>
    <row r="4922" spans="2:20" s="86" customFormat="1" ht="10.199999999999999">
      <c r="B4922" s="87"/>
      <c r="C4922" s="87"/>
      <c r="D4922" s="89"/>
      <c r="R4922" s="89"/>
      <c r="S4922" s="89"/>
      <c r="T4922" s="89"/>
    </row>
    <row r="4923" spans="2:20" s="86" customFormat="1" ht="10.199999999999999">
      <c r="B4923" s="87"/>
      <c r="C4923" s="87"/>
      <c r="D4923" s="89"/>
      <c r="R4923" s="89"/>
      <c r="S4923" s="89"/>
      <c r="T4923" s="89"/>
    </row>
    <row r="4924" spans="2:20" s="86" customFormat="1" ht="10.199999999999999">
      <c r="B4924" s="87"/>
      <c r="C4924" s="87"/>
      <c r="D4924" s="89"/>
      <c r="R4924" s="89"/>
      <c r="S4924" s="89"/>
      <c r="T4924" s="89"/>
    </row>
    <row r="4925" spans="2:20" s="86" customFormat="1" ht="10.199999999999999">
      <c r="B4925" s="87"/>
      <c r="C4925" s="87"/>
      <c r="D4925" s="89"/>
      <c r="R4925" s="89"/>
      <c r="S4925" s="89"/>
      <c r="T4925" s="89"/>
    </row>
    <row r="4926" spans="2:20" s="86" customFormat="1" ht="10.199999999999999">
      <c r="B4926" s="87"/>
      <c r="C4926" s="87"/>
      <c r="D4926" s="89"/>
      <c r="R4926" s="89"/>
      <c r="S4926" s="89"/>
      <c r="T4926" s="89"/>
    </row>
    <row r="4927" spans="2:20" s="86" customFormat="1" ht="10.199999999999999">
      <c r="B4927" s="87"/>
      <c r="C4927" s="87"/>
      <c r="D4927" s="89"/>
      <c r="R4927" s="89"/>
      <c r="S4927" s="89"/>
      <c r="T4927" s="89"/>
    </row>
    <row r="4928" spans="2:20" s="86" customFormat="1" ht="10.199999999999999">
      <c r="B4928" s="87"/>
      <c r="C4928" s="87"/>
      <c r="D4928" s="89"/>
      <c r="R4928" s="89"/>
      <c r="S4928" s="89"/>
      <c r="T4928" s="89"/>
    </row>
    <row r="4929" spans="2:20" s="86" customFormat="1" ht="10.199999999999999">
      <c r="B4929" s="87"/>
      <c r="C4929" s="87"/>
      <c r="D4929" s="89"/>
      <c r="R4929" s="89"/>
      <c r="S4929" s="89"/>
      <c r="T4929" s="89"/>
    </row>
    <row r="4930" spans="2:20" s="86" customFormat="1" ht="10.199999999999999">
      <c r="B4930" s="87"/>
      <c r="C4930" s="87"/>
      <c r="D4930" s="89"/>
      <c r="R4930" s="89"/>
      <c r="S4930" s="89"/>
      <c r="T4930" s="89"/>
    </row>
    <row r="4931" spans="2:20" s="86" customFormat="1" ht="10.199999999999999">
      <c r="B4931" s="87"/>
      <c r="C4931" s="87"/>
      <c r="D4931" s="89"/>
      <c r="R4931" s="89"/>
      <c r="S4931" s="89"/>
      <c r="T4931" s="89"/>
    </row>
    <row r="4932" spans="2:20" s="86" customFormat="1" ht="10.199999999999999">
      <c r="B4932" s="87"/>
      <c r="C4932" s="87"/>
      <c r="D4932" s="89"/>
      <c r="R4932" s="89"/>
      <c r="S4932" s="89"/>
      <c r="T4932" s="89"/>
    </row>
    <row r="4933" spans="2:20" s="86" customFormat="1" ht="10.199999999999999">
      <c r="B4933" s="87"/>
      <c r="C4933" s="87"/>
      <c r="D4933" s="89"/>
      <c r="R4933" s="89"/>
      <c r="S4933" s="89"/>
      <c r="T4933" s="89"/>
    </row>
    <row r="4934" spans="2:20" s="86" customFormat="1" ht="10.199999999999999">
      <c r="B4934" s="87"/>
      <c r="C4934" s="87"/>
      <c r="D4934" s="89"/>
      <c r="R4934" s="89"/>
      <c r="S4934" s="89"/>
      <c r="T4934" s="89"/>
    </row>
    <row r="4935" spans="2:20" s="86" customFormat="1" ht="10.199999999999999">
      <c r="B4935" s="87"/>
      <c r="C4935" s="87"/>
      <c r="D4935" s="89"/>
      <c r="R4935" s="89"/>
      <c r="S4935" s="89"/>
      <c r="T4935" s="89"/>
    </row>
    <row r="4936" spans="2:20" s="86" customFormat="1" ht="10.199999999999999">
      <c r="B4936" s="87"/>
      <c r="C4936" s="87"/>
      <c r="D4936" s="89"/>
      <c r="R4936" s="89"/>
      <c r="S4936" s="89"/>
      <c r="T4936" s="89"/>
    </row>
    <row r="4937" spans="2:20" s="86" customFormat="1" ht="10.199999999999999">
      <c r="B4937" s="87"/>
      <c r="C4937" s="87"/>
      <c r="D4937" s="89"/>
      <c r="R4937" s="89"/>
      <c r="S4937" s="89"/>
      <c r="T4937" s="89"/>
    </row>
    <row r="4938" spans="2:20" s="86" customFormat="1" ht="10.199999999999999">
      <c r="B4938" s="87"/>
      <c r="C4938" s="87"/>
      <c r="D4938" s="89"/>
      <c r="R4938" s="89"/>
      <c r="S4938" s="89"/>
      <c r="T4938" s="89"/>
    </row>
    <row r="4939" spans="2:20" s="86" customFormat="1" ht="10.199999999999999">
      <c r="B4939" s="87"/>
      <c r="C4939" s="87"/>
      <c r="D4939" s="89"/>
      <c r="R4939" s="89"/>
      <c r="S4939" s="89"/>
      <c r="T4939" s="89"/>
    </row>
    <row r="4940" spans="2:20" s="86" customFormat="1" ht="10.199999999999999">
      <c r="B4940" s="87"/>
      <c r="C4940" s="87"/>
      <c r="D4940" s="89"/>
      <c r="R4940" s="89"/>
      <c r="S4940" s="89"/>
      <c r="T4940" s="89"/>
    </row>
    <row r="4941" spans="2:20" s="86" customFormat="1" ht="10.199999999999999">
      <c r="B4941" s="87"/>
      <c r="C4941" s="87"/>
      <c r="D4941" s="89"/>
      <c r="R4941" s="89"/>
      <c r="S4941" s="89"/>
      <c r="T4941" s="89"/>
    </row>
    <row r="4942" spans="2:20" s="86" customFormat="1" ht="10.199999999999999">
      <c r="B4942" s="87"/>
      <c r="C4942" s="87"/>
      <c r="D4942" s="89"/>
      <c r="R4942" s="89"/>
      <c r="S4942" s="89"/>
      <c r="T4942" s="89"/>
    </row>
    <row r="4943" spans="2:20" s="86" customFormat="1" ht="10.199999999999999">
      <c r="B4943" s="87"/>
      <c r="C4943" s="87"/>
      <c r="D4943" s="89"/>
      <c r="R4943" s="89"/>
      <c r="S4943" s="89"/>
      <c r="T4943" s="89"/>
    </row>
    <row r="4944" spans="2:20" s="86" customFormat="1" ht="10.199999999999999">
      <c r="B4944" s="87"/>
      <c r="C4944" s="87"/>
      <c r="D4944" s="89"/>
      <c r="R4944" s="89"/>
      <c r="S4944" s="89"/>
      <c r="T4944" s="89"/>
    </row>
    <row r="4945" spans="2:20" s="86" customFormat="1" ht="10.199999999999999">
      <c r="B4945" s="87"/>
      <c r="C4945" s="87"/>
      <c r="D4945" s="89"/>
      <c r="R4945" s="89"/>
      <c r="S4945" s="89"/>
      <c r="T4945" s="89"/>
    </row>
    <row r="4946" spans="2:20" s="86" customFormat="1" ht="10.199999999999999">
      <c r="B4946" s="87"/>
      <c r="C4946" s="87"/>
      <c r="D4946" s="89"/>
      <c r="R4946" s="89"/>
      <c r="S4946" s="89"/>
      <c r="T4946" s="89"/>
    </row>
    <row r="4947" spans="2:20" s="86" customFormat="1" ht="10.199999999999999">
      <c r="B4947" s="87"/>
      <c r="C4947" s="87"/>
      <c r="D4947" s="89"/>
      <c r="R4947" s="89"/>
      <c r="S4947" s="89"/>
      <c r="T4947" s="89"/>
    </row>
    <row r="4948" spans="2:20" s="86" customFormat="1" ht="10.199999999999999">
      <c r="B4948" s="87"/>
      <c r="C4948" s="87"/>
      <c r="D4948" s="89"/>
      <c r="R4948" s="89"/>
      <c r="S4948" s="89"/>
      <c r="T4948" s="89"/>
    </row>
    <row r="4949" spans="2:20" s="86" customFormat="1" ht="10.199999999999999">
      <c r="B4949" s="87"/>
      <c r="C4949" s="87"/>
      <c r="D4949" s="89"/>
      <c r="R4949" s="89"/>
      <c r="S4949" s="89"/>
      <c r="T4949" s="89"/>
    </row>
    <row r="4950" spans="2:20" s="86" customFormat="1" ht="10.199999999999999">
      <c r="B4950" s="87"/>
      <c r="C4950" s="87"/>
      <c r="D4950" s="89"/>
      <c r="R4950" s="89"/>
      <c r="S4950" s="89"/>
      <c r="T4950" s="89"/>
    </row>
    <row r="4951" spans="2:20" s="86" customFormat="1" ht="10.199999999999999">
      <c r="B4951" s="87"/>
      <c r="C4951" s="87"/>
      <c r="D4951" s="89"/>
      <c r="R4951" s="89"/>
      <c r="S4951" s="89"/>
      <c r="T4951" s="89"/>
    </row>
    <row r="4952" spans="2:20" s="86" customFormat="1" ht="10.199999999999999">
      <c r="B4952" s="87"/>
      <c r="C4952" s="87"/>
      <c r="D4952" s="89"/>
      <c r="R4952" s="89"/>
      <c r="S4952" s="89"/>
      <c r="T4952" s="89"/>
    </row>
    <row r="4953" spans="2:20" s="86" customFormat="1" ht="10.199999999999999">
      <c r="B4953" s="87"/>
      <c r="C4953" s="87"/>
      <c r="D4953" s="89"/>
      <c r="R4953" s="89"/>
      <c r="S4953" s="89"/>
      <c r="T4953" s="89"/>
    </row>
    <row r="4954" spans="2:20" s="86" customFormat="1" ht="10.199999999999999">
      <c r="B4954" s="87"/>
      <c r="C4954" s="87"/>
      <c r="D4954" s="89"/>
      <c r="R4954" s="89"/>
      <c r="S4954" s="89"/>
      <c r="T4954" s="89"/>
    </row>
    <row r="4955" spans="2:20" s="86" customFormat="1" ht="10.199999999999999">
      <c r="B4955" s="87"/>
      <c r="C4955" s="87"/>
      <c r="D4955" s="89"/>
      <c r="R4955" s="89"/>
      <c r="S4955" s="89"/>
      <c r="T4955" s="89"/>
    </row>
    <row r="4956" spans="2:20" s="86" customFormat="1" ht="10.199999999999999">
      <c r="B4956" s="87"/>
      <c r="C4956" s="87"/>
      <c r="D4956" s="89"/>
      <c r="R4956" s="89"/>
      <c r="S4956" s="89"/>
      <c r="T4956" s="89"/>
    </row>
    <row r="4957" spans="2:20" s="86" customFormat="1" ht="10.199999999999999">
      <c r="B4957" s="87"/>
      <c r="C4957" s="87"/>
      <c r="D4957" s="89"/>
      <c r="R4957" s="89"/>
      <c r="S4957" s="89"/>
      <c r="T4957" s="89"/>
    </row>
    <row r="4958" spans="2:20" s="86" customFormat="1" ht="10.199999999999999">
      <c r="B4958" s="87"/>
      <c r="C4958" s="87"/>
      <c r="D4958" s="89"/>
      <c r="R4958" s="89"/>
      <c r="S4958" s="89"/>
      <c r="T4958" s="89"/>
    </row>
    <row r="4959" spans="2:20" s="86" customFormat="1" ht="10.199999999999999">
      <c r="B4959" s="87"/>
      <c r="C4959" s="87"/>
      <c r="D4959" s="89"/>
      <c r="R4959" s="89"/>
      <c r="S4959" s="89"/>
      <c r="T4959" s="89"/>
    </row>
    <row r="4960" spans="2:20" s="86" customFormat="1" ht="10.199999999999999">
      <c r="B4960" s="87"/>
      <c r="C4960" s="87"/>
      <c r="D4960" s="89"/>
      <c r="R4960" s="89"/>
      <c r="S4960" s="89"/>
      <c r="T4960" s="89"/>
    </row>
    <row r="4961" spans="2:20" s="86" customFormat="1" ht="10.199999999999999">
      <c r="B4961" s="87"/>
      <c r="C4961" s="87"/>
      <c r="D4961" s="89"/>
      <c r="R4961" s="89"/>
      <c r="S4961" s="89"/>
      <c r="T4961" s="89"/>
    </row>
    <row r="4962" spans="2:20" s="86" customFormat="1" ht="10.199999999999999">
      <c r="B4962" s="87"/>
      <c r="C4962" s="87"/>
      <c r="D4962" s="89"/>
      <c r="R4962" s="89"/>
      <c r="S4962" s="89"/>
      <c r="T4962" s="89"/>
    </row>
    <row r="4963" spans="2:20" s="86" customFormat="1" ht="10.199999999999999">
      <c r="B4963" s="87"/>
      <c r="C4963" s="87"/>
      <c r="D4963" s="89"/>
      <c r="R4963" s="89"/>
      <c r="S4963" s="89"/>
      <c r="T4963" s="89"/>
    </row>
    <row r="4964" spans="2:20" s="86" customFormat="1" ht="10.199999999999999">
      <c r="B4964" s="87"/>
      <c r="C4964" s="87"/>
      <c r="D4964" s="89"/>
      <c r="R4964" s="89"/>
      <c r="S4964" s="89"/>
      <c r="T4964" s="89"/>
    </row>
    <row r="4965" spans="2:20" s="86" customFormat="1" ht="10.199999999999999">
      <c r="B4965" s="87"/>
      <c r="C4965" s="87"/>
      <c r="D4965" s="89"/>
      <c r="R4965" s="89"/>
      <c r="S4965" s="89"/>
      <c r="T4965" s="89"/>
    </row>
    <row r="4966" spans="2:20" s="86" customFormat="1" ht="10.199999999999999">
      <c r="B4966" s="87"/>
      <c r="C4966" s="87"/>
      <c r="D4966" s="89"/>
      <c r="R4966" s="89"/>
      <c r="S4966" s="89"/>
      <c r="T4966" s="89"/>
    </row>
    <row r="4967" spans="2:20" s="86" customFormat="1" ht="10.199999999999999">
      <c r="B4967" s="87"/>
      <c r="C4967" s="87"/>
      <c r="D4967" s="89"/>
      <c r="R4967" s="89"/>
      <c r="S4967" s="89"/>
      <c r="T4967" s="89"/>
    </row>
    <row r="4968" spans="2:20" s="86" customFormat="1" ht="10.199999999999999">
      <c r="B4968" s="87"/>
      <c r="C4968" s="87"/>
      <c r="D4968" s="89"/>
      <c r="R4968" s="89"/>
      <c r="S4968" s="89"/>
      <c r="T4968" s="89"/>
    </row>
    <row r="4969" spans="2:20" s="86" customFormat="1" ht="10.199999999999999">
      <c r="B4969" s="87"/>
      <c r="C4969" s="87"/>
      <c r="D4969" s="89"/>
      <c r="R4969" s="89"/>
      <c r="S4969" s="89"/>
      <c r="T4969" s="89"/>
    </row>
    <row r="4970" spans="2:20" s="86" customFormat="1" ht="10.199999999999999">
      <c r="B4970" s="87"/>
      <c r="C4970" s="87"/>
      <c r="D4970" s="89"/>
      <c r="R4970" s="89"/>
      <c r="S4970" s="89"/>
      <c r="T4970" s="89"/>
    </row>
    <row r="4971" spans="2:20" s="86" customFormat="1" ht="10.199999999999999">
      <c r="B4971" s="87"/>
      <c r="C4971" s="87"/>
      <c r="D4971" s="89"/>
      <c r="R4971" s="89"/>
      <c r="S4971" s="89"/>
      <c r="T4971" s="89"/>
    </row>
    <row r="4972" spans="2:20" s="86" customFormat="1" ht="10.199999999999999">
      <c r="B4972" s="87"/>
      <c r="C4972" s="87"/>
      <c r="D4972" s="89"/>
      <c r="R4972" s="89"/>
      <c r="S4972" s="89"/>
      <c r="T4972" s="89"/>
    </row>
    <row r="4973" spans="2:20" s="86" customFormat="1" ht="10.199999999999999">
      <c r="B4973" s="87"/>
      <c r="C4973" s="87"/>
      <c r="D4973" s="89"/>
      <c r="R4973" s="89"/>
      <c r="S4973" s="89"/>
      <c r="T4973" s="89"/>
    </row>
    <row r="4974" spans="2:20" s="86" customFormat="1" ht="10.199999999999999">
      <c r="B4974" s="87"/>
      <c r="C4974" s="87"/>
      <c r="D4974" s="89"/>
      <c r="R4974" s="89"/>
      <c r="S4974" s="89"/>
      <c r="T4974" s="89"/>
    </row>
    <row r="4975" spans="2:20" s="86" customFormat="1" ht="10.199999999999999">
      <c r="B4975" s="87"/>
      <c r="C4975" s="87"/>
      <c r="D4975" s="89"/>
      <c r="R4975" s="89"/>
      <c r="S4975" s="89"/>
      <c r="T4975" s="89"/>
    </row>
    <row r="4976" spans="2:20" s="86" customFormat="1" ht="10.199999999999999">
      <c r="B4976" s="87"/>
      <c r="C4976" s="87"/>
      <c r="D4976" s="89"/>
      <c r="R4976" s="89"/>
      <c r="S4976" s="89"/>
      <c r="T4976" s="89"/>
    </row>
    <row r="4977" spans="2:20" s="86" customFormat="1" ht="10.199999999999999">
      <c r="B4977" s="87"/>
      <c r="C4977" s="87"/>
      <c r="D4977" s="89"/>
      <c r="R4977" s="89"/>
      <c r="S4977" s="89"/>
      <c r="T4977" s="89"/>
    </row>
    <row r="4978" spans="2:20" s="86" customFormat="1" ht="10.199999999999999">
      <c r="B4978" s="87"/>
      <c r="C4978" s="87"/>
      <c r="D4978" s="89"/>
      <c r="R4978" s="89"/>
      <c r="S4978" s="89"/>
      <c r="T4978" s="89"/>
    </row>
    <row r="4979" spans="2:20" s="86" customFormat="1" ht="10.199999999999999">
      <c r="B4979" s="87"/>
      <c r="C4979" s="87"/>
      <c r="D4979" s="89"/>
      <c r="R4979" s="89"/>
      <c r="S4979" s="89"/>
      <c r="T4979" s="89"/>
    </row>
    <row r="4980" spans="2:20" s="86" customFormat="1" ht="10.199999999999999">
      <c r="B4980" s="87"/>
      <c r="C4980" s="87"/>
      <c r="D4980" s="89"/>
      <c r="R4980" s="89"/>
      <c r="S4980" s="89"/>
      <c r="T4980" s="89"/>
    </row>
    <row r="4981" spans="2:20" s="86" customFormat="1" ht="10.199999999999999">
      <c r="B4981" s="87"/>
      <c r="C4981" s="87"/>
      <c r="D4981" s="89"/>
      <c r="R4981" s="89"/>
      <c r="S4981" s="89"/>
      <c r="T4981" s="89"/>
    </row>
    <row r="4982" spans="2:20" s="86" customFormat="1" ht="10.199999999999999">
      <c r="B4982" s="87"/>
      <c r="C4982" s="87"/>
      <c r="D4982" s="89"/>
      <c r="R4982" s="89"/>
      <c r="S4982" s="89"/>
      <c r="T4982" s="89"/>
    </row>
    <row r="4983" spans="2:20" s="86" customFormat="1" ht="10.199999999999999">
      <c r="B4983" s="87"/>
      <c r="C4983" s="87"/>
      <c r="D4983" s="89"/>
      <c r="R4983" s="89"/>
      <c r="S4983" s="89"/>
      <c r="T4983" s="89"/>
    </row>
    <row r="4984" spans="2:20" s="86" customFormat="1" ht="10.199999999999999">
      <c r="B4984" s="87"/>
      <c r="C4984" s="87"/>
      <c r="D4984" s="89"/>
      <c r="R4984" s="89"/>
      <c r="S4984" s="89"/>
      <c r="T4984" s="89"/>
    </row>
    <row r="4985" spans="2:20" s="86" customFormat="1" ht="10.199999999999999">
      <c r="B4985" s="87"/>
      <c r="C4985" s="87"/>
      <c r="D4985" s="89"/>
      <c r="R4985" s="89"/>
      <c r="S4985" s="89"/>
      <c r="T4985" s="89"/>
    </row>
    <row r="4986" spans="2:20" s="86" customFormat="1" ht="10.199999999999999">
      <c r="B4986" s="87"/>
      <c r="C4986" s="87"/>
      <c r="D4986" s="89"/>
      <c r="R4986" s="89"/>
      <c r="S4986" s="89"/>
      <c r="T4986" s="89"/>
    </row>
    <row r="4987" spans="2:20" s="86" customFormat="1" ht="10.199999999999999">
      <c r="B4987" s="87"/>
      <c r="C4987" s="87"/>
      <c r="D4987" s="89"/>
      <c r="R4987" s="89"/>
      <c r="S4987" s="89"/>
      <c r="T4987" s="89"/>
    </row>
    <row r="4988" spans="2:20" s="86" customFormat="1" ht="10.199999999999999">
      <c r="B4988" s="87"/>
      <c r="C4988" s="87"/>
      <c r="D4988" s="89"/>
      <c r="R4988" s="89"/>
      <c r="S4988" s="89"/>
      <c r="T4988" s="89"/>
    </row>
    <row r="4989" spans="2:20" s="86" customFormat="1" ht="10.199999999999999">
      <c r="B4989" s="87"/>
      <c r="C4989" s="87"/>
      <c r="D4989" s="89"/>
      <c r="R4989" s="89"/>
      <c r="S4989" s="89"/>
      <c r="T4989" s="89"/>
    </row>
    <row r="4990" spans="2:20" s="86" customFormat="1" ht="10.199999999999999">
      <c r="B4990" s="87"/>
      <c r="C4990" s="87"/>
      <c r="D4990" s="89"/>
      <c r="R4990" s="89"/>
      <c r="S4990" s="89"/>
      <c r="T4990" s="89"/>
    </row>
    <row r="4991" spans="2:20" s="86" customFormat="1" ht="10.199999999999999">
      <c r="B4991" s="87"/>
      <c r="C4991" s="87"/>
      <c r="D4991" s="89"/>
      <c r="R4991" s="89"/>
      <c r="S4991" s="89"/>
      <c r="T4991" s="89"/>
    </row>
    <row r="4992" spans="2:20" s="86" customFormat="1" ht="10.199999999999999">
      <c r="B4992" s="87"/>
      <c r="C4992" s="87"/>
      <c r="D4992" s="89"/>
      <c r="R4992" s="89"/>
      <c r="S4992" s="89"/>
      <c r="T4992" s="89"/>
    </row>
    <row r="4993" spans="2:20" s="86" customFormat="1" ht="10.199999999999999">
      <c r="B4993" s="87"/>
      <c r="C4993" s="87"/>
      <c r="D4993" s="89"/>
      <c r="R4993" s="89"/>
      <c r="S4993" s="89"/>
      <c r="T4993" s="89"/>
    </row>
    <row r="4994" spans="2:20" s="86" customFormat="1" ht="10.199999999999999">
      <c r="B4994" s="87"/>
      <c r="C4994" s="87"/>
      <c r="D4994" s="89"/>
      <c r="R4994" s="89"/>
      <c r="S4994" s="89"/>
      <c r="T4994" s="89"/>
    </row>
    <row r="4995" spans="2:20" s="86" customFormat="1" ht="10.199999999999999">
      <c r="B4995" s="87"/>
      <c r="C4995" s="87"/>
      <c r="D4995" s="89"/>
      <c r="R4995" s="89"/>
      <c r="S4995" s="89"/>
      <c r="T4995" s="89"/>
    </row>
    <row r="4996" spans="2:20" s="86" customFormat="1" ht="10.199999999999999">
      <c r="B4996" s="87"/>
      <c r="C4996" s="87"/>
      <c r="D4996" s="89"/>
      <c r="R4996" s="89"/>
      <c r="S4996" s="89"/>
      <c r="T4996" s="89"/>
    </row>
    <row r="4997" spans="2:20" s="86" customFormat="1" ht="10.199999999999999">
      <c r="B4997" s="87"/>
      <c r="C4997" s="87"/>
      <c r="D4997" s="89"/>
      <c r="R4997" s="89"/>
      <c r="S4997" s="89"/>
      <c r="T4997" s="89"/>
    </row>
    <row r="4998" spans="2:20" s="86" customFormat="1" ht="10.199999999999999">
      <c r="B4998" s="87"/>
      <c r="C4998" s="87"/>
      <c r="D4998" s="89"/>
      <c r="R4998" s="89"/>
      <c r="S4998" s="89"/>
      <c r="T4998" s="89"/>
    </row>
    <row r="4999" spans="2:20" s="86" customFormat="1" ht="10.199999999999999">
      <c r="B4999" s="87"/>
      <c r="C4999" s="87"/>
      <c r="D4999" s="89"/>
      <c r="R4999" s="89"/>
      <c r="S4999" s="89"/>
      <c r="T4999" s="89"/>
    </row>
    <row r="5000" spans="2:20" s="86" customFormat="1" ht="10.199999999999999">
      <c r="B5000" s="87"/>
      <c r="C5000" s="87"/>
      <c r="D5000" s="89"/>
      <c r="R5000" s="89"/>
      <c r="S5000" s="89"/>
      <c r="T5000" s="89"/>
    </row>
    <row r="5001" spans="2:20" s="86" customFormat="1" ht="10.199999999999999">
      <c r="B5001" s="87"/>
      <c r="C5001" s="87"/>
      <c r="R5001" s="89"/>
      <c r="S5001" s="89"/>
      <c r="T5001" s="89"/>
    </row>
    <row r="5002" spans="2:20" s="86" customFormat="1" ht="10.199999999999999">
      <c r="B5002" s="87"/>
      <c r="C5002" s="87"/>
      <c r="R5002" s="89"/>
      <c r="S5002" s="89"/>
      <c r="T5002" s="89"/>
    </row>
    <row r="5003" spans="2:20" s="86" customFormat="1" ht="10.199999999999999">
      <c r="B5003" s="87"/>
      <c r="C5003" s="87"/>
      <c r="R5003" s="89"/>
      <c r="S5003" s="89"/>
      <c r="T5003" s="89"/>
    </row>
    <row r="5004" spans="2:20" s="86" customFormat="1" ht="10.199999999999999">
      <c r="B5004" s="87"/>
      <c r="C5004" s="87"/>
      <c r="R5004" s="89"/>
      <c r="S5004" s="89"/>
      <c r="T5004" s="89"/>
    </row>
    <row r="5005" spans="2:20" s="86" customFormat="1" ht="10.199999999999999">
      <c r="B5005" s="87"/>
      <c r="C5005" s="87"/>
      <c r="R5005" s="89"/>
      <c r="S5005" s="89"/>
      <c r="T5005" s="89"/>
    </row>
    <row r="5006" spans="2:20" s="86" customFormat="1" ht="10.199999999999999">
      <c r="B5006" s="87"/>
      <c r="C5006" s="87"/>
      <c r="R5006" s="89"/>
      <c r="S5006" s="89"/>
      <c r="T5006" s="89"/>
    </row>
    <row r="5007" spans="2:20" s="86" customFormat="1" ht="10.199999999999999">
      <c r="B5007" s="87"/>
      <c r="C5007" s="87"/>
      <c r="R5007" s="89"/>
      <c r="S5007" s="89"/>
      <c r="T5007" s="89"/>
    </row>
    <row r="5008" spans="2:20" s="86" customFormat="1" ht="10.199999999999999">
      <c r="B5008" s="87"/>
      <c r="C5008" s="87"/>
      <c r="R5008" s="89"/>
      <c r="S5008" s="89"/>
      <c r="T5008" s="89"/>
    </row>
    <row r="5009" spans="2:20" s="86" customFormat="1" ht="10.199999999999999">
      <c r="B5009" s="87"/>
      <c r="C5009" s="87"/>
      <c r="R5009" s="89"/>
      <c r="S5009" s="89"/>
      <c r="T5009" s="89"/>
    </row>
    <row r="5010" spans="2:20" s="86" customFormat="1" ht="10.199999999999999">
      <c r="B5010" s="87"/>
      <c r="C5010" s="87"/>
      <c r="R5010" s="89"/>
      <c r="S5010" s="89"/>
      <c r="T5010" s="89"/>
    </row>
    <row r="5011" spans="2:20" s="86" customFormat="1" ht="10.199999999999999">
      <c r="B5011" s="87"/>
      <c r="C5011" s="87"/>
      <c r="R5011" s="89"/>
      <c r="S5011" s="89"/>
      <c r="T5011" s="89"/>
    </row>
    <row r="5012" spans="2:20" s="86" customFormat="1" ht="10.199999999999999">
      <c r="B5012" s="87"/>
      <c r="C5012" s="87"/>
      <c r="R5012" s="89"/>
      <c r="S5012" s="89"/>
      <c r="T5012" s="89"/>
    </row>
    <row r="5013" spans="2:20" s="86" customFormat="1" ht="10.199999999999999">
      <c r="B5013" s="87"/>
      <c r="C5013" s="87"/>
      <c r="R5013" s="89"/>
      <c r="S5013" s="89"/>
      <c r="T5013" s="89"/>
    </row>
    <row r="5014" spans="2:20" s="86" customFormat="1" ht="10.199999999999999">
      <c r="B5014" s="87"/>
      <c r="C5014" s="87"/>
      <c r="R5014" s="89"/>
      <c r="S5014" s="89"/>
      <c r="T5014" s="89"/>
    </row>
    <row r="5015" spans="2:20" s="86" customFormat="1" ht="10.199999999999999">
      <c r="B5015" s="87"/>
      <c r="C5015" s="87"/>
      <c r="R5015" s="89"/>
      <c r="S5015" s="89"/>
      <c r="T5015" s="89"/>
    </row>
    <row r="5016" spans="2:20" s="86" customFormat="1" ht="10.199999999999999">
      <c r="B5016" s="87"/>
      <c r="C5016" s="87"/>
      <c r="R5016" s="89"/>
      <c r="S5016" s="89"/>
      <c r="T5016" s="89"/>
    </row>
    <row r="5017" spans="2:20" s="86" customFormat="1" ht="10.199999999999999">
      <c r="B5017" s="87"/>
      <c r="C5017" s="87"/>
      <c r="R5017" s="89"/>
      <c r="S5017" s="89"/>
      <c r="T5017" s="89"/>
    </row>
    <row r="5018" spans="2:20" s="86" customFormat="1" ht="10.199999999999999">
      <c r="B5018" s="87"/>
      <c r="C5018" s="87"/>
      <c r="R5018" s="89"/>
      <c r="S5018" s="89"/>
      <c r="T5018" s="89"/>
    </row>
    <row r="5019" spans="2:20" s="86" customFormat="1" ht="10.199999999999999">
      <c r="B5019" s="87"/>
      <c r="C5019" s="87"/>
      <c r="R5019" s="89"/>
      <c r="S5019" s="89"/>
      <c r="T5019" s="89"/>
    </row>
    <row r="5020" spans="2:20" s="86" customFormat="1" ht="10.199999999999999">
      <c r="B5020" s="87"/>
      <c r="C5020" s="87"/>
      <c r="R5020" s="89"/>
      <c r="S5020" s="89"/>
      <c r="T5020" s="89"/>
    </row>
    <row r="5021" spans="2:20" s="86" customFormat="1" ht="10.199999999999999">
      <c r="B5021" s="87"/>
      <c r="C5021" s="87"/>
      <c r="R5021" s="89"/>
      <c r="S5021" s="89"/>
      <c r="T5021" s="89"/>
    </row>
    <row r="5022" spans="2:20" s="86" customFormat="1" ht="10.199999999999999">
      <c r="B5022" s="87"/>
      <c r="C5022" s="87"/>
      <c r="R5022" s="89"/>
      <c r="S5022" s="89"/>
      <c r="T5022" s="89"/>
    </row>
    <row r="5023" spans="2:20" s="86" customFormat="1" ht="10.199999999999999">
      <c r="B5023" s="87"/>
      <c r="C5023" s="87"/>
      <c r="R5023" s="89"/>
      <c r="S5023" s="89"/>
      <c r="T5023" s="89"/>
    </row>
    <row r="5024" spans="2:20" s="86" customFormat="1" ht="10.199999999999999">
      <c r="B5024" s="87"/>
      <c r="C5024" s="87"/>
      <c r="R5024" s="89"/>
      <c r="S5024" s="89"/>
      <c r="T5024" s="89"/>
    </row>
    <row r="5025" spans="2:20" s="86" customFormat="1" ht="10.199999999999999">
      <c r="B5025" s="87"/>
      <c r="C5025" s="87"/>
      <c r="R5025" s="89"/>
      <c r="S5025" s="89"/>
      <c r="T5025" s="89"/>
    </row>
    <row r="5026" spans="2:20" s="86" customFormat="1" ht="10.199999999999999">
      <c r="B5026" s="87"/>
      <c r="C5026" s="87"/>
      <c r="R5026" s="89"/>
      <c r="S5026" s="89"/>
      <c r="T5026" s="89"/>
    </row>
    <row r="5027" spans="2:20" s="86" customFormat="1" ht="10.199999999999999">
      <c r="B5027" s="87"/>
      <c r="C5027" s="87"/>
      <c r="R5027" s="89"/>
      <c r="S5027" s="89"/>
      <c r="T5027" s="89"/>
    </row>
    <row r="5028" spans="2:20" s="86" customFormat="1" ht="10.199999999999999">
      <c r="B5028" s="87"/>
      <c r="C5028" s="87"/>
      <c r="R5028" s="89"/>
      <c r="S5028" s="89"/>
      <c r="T5028" s="89"/>
    </row>
    <row r="5029" spans="2:20" s="86" customFormat="1" ht="10.199999999999999">
      <c r="B5029" s="87"/>
      <c r="C5029" s="87"/>
      <c r="R5029" s="89"/>
      <c r="S5029" s="89"/>
      <c r="T5029" s="89"/>
    </row>
    <row r="5030" spans="2:20" s="86" customFormat="1" ht="10.199999999999999">
      <c r="B5030" s="87"/>
      <c r="C5030" s="87"/>
      <c r="R5030" s="89"/>
      <c r="S5030" s="89"/>
      <c r="T5030" s="89"/>
    </row>
    <row r="5031" spans="2:20" s="86" customFormat="1" ht="10.199999999999999">
      <c r="B5031" s="87"/>
      <c r="C5031" s="87"/>
      <c r="R5031" s="89"/>
      <c r="S5031" s="89"/>
      <c r="T5031" s="89"/>
    </row>
    <row r="5032" spans="2:20" s="86" customFormat="1" ht="10.199999999999999">
      <c r="B5032" s="87"/>
      <c r="C5032" s="87"/>
      <c r="R5032" s="89"/>
      <c r="S5032" s="89"/>
      <c r="T5032" s="89"/>
    </row>
    <row r="5033" spans="2:20" s="86" customFormat="1" ht="10.199999999999999">
      <c r="B5033" s="87"/>
      <c r="C5033" s="87"/>
      <c r="R5033" s="89"/>
      <c r="S5033" s="89"/>
      <c r="T5033" s="89"/>
    </row>
    <row r="5034" spans="2:20" s="86" customFormat="1" ht="10.199999999999999">
      <c r="B5034" s="87"/>
      <c r="C5034" s="87"/>
      <c r="R5034" s="89"/>
      <c r="S5034" s="89"/>
      <c r="T5034" s="89"/>
    </row>
    <row r="5035" spans="2:20" s="86" customFormat="1" ht="10.199999999999999">
      <c r="B5035" s="87"/>
      <c r="C5035" s="87"/>
      <c r="R5035" s="89"/>
      <c r="S5035" s="89"/>
      <c r="T5035" s="89"/>
    </row>
    <row r="5036" spans="2:20" s="86" customFormat="1" ht="10.199999999999999">
      <c r="B5036" s="87"/>
      <c r="C5036" s="87"/>
      <c r="R5036" s="89"/>
      <c r="S5036" s="89"/>
      <c r="T5036" s="89"/>
    </row>
    <row r="5037" spans="2:20" s="86" customFormat="1" ht="10.199999999999999">
      <c r="B5037" s="87"/>
      <c r="C5037" s="87"/>
      <c r="R5037" s="89"/>
      <c r="S5037" s="89"/>
      <c r="T5037" s="89"/>
    </row>
    <row r="5038" spans="2:20" s="86" customFormat="1" ht="10.199999999999999">
      <c r="B5038" s="87"/>
      <c r="C5038" s="87"/>
      <c r="R5038" s="89"/>
      <c r="S5038" s="89"/>
      <c r="T5038" s="89"/>
    </row>
    <row r="5039" spans="2:20" s="86" customFormat="1" ht="10.199999999999999">
      <c r="B5039" s="87"/>
      <c r="C5039" s="87"/>
      <c r="R5039" s="89"/>
      <c r="S5039" s="89"/>
      <c r="T5039" s="89"/>
    </row>
    <row r="5040" spans="2:20" s="86" customFormat="1" ht="10.199999999999999">
      <c r="B5040" s="87"/>
      <c r="C5040" s="87"/>
      <c r="R5040" s="89"/>
      <c r="S5040" s="89"/>
      <c r="T5040" s="89"/>
    </row>
    <row r="5041" spans="2:20" s="86" customFormat="1" ht="10.199999999999999">
      <c r="B5041" s="87"/>
      <c r="C5041" s="87"/>
      <c r="R5041" s="89"/>
      <c r="S5041" s="89"/>
      <c r="T5041" s="89"/>
    </row>
    <row r="5042" spans="2:20" s="86" customFormat="1" ht="10.199999999999999">
      <c r="B5042" s="87"/>
      <c r="C5042" s="87"/>
      <c r="R5042" s="89"/>
      <c r="S5042" s="89"/>
      <c r="T5042" s="89"/>
    </row>
    <row r="5043" spans="2:20" s="86" customFormat="1" ht="10.199999999999999">
      <c r="B5043" s="87"/>
      <c r="C5043" s="87"/>
      <c r="R5043" s="89"/>
      <c r="S5043" s="89"/>
      <c r="T5043" s="89"/>
    </row>
    <row r="5044" spans="2:20" s="86" customFormat="1" ht="10.199999999999999">
      <c r="B5044" s="87"/>
      <c r="C5044" s="87"/>
      <c r="R5044" s="89"/>
      <c r="S5044" s="89"/>
      <c r="T5044" s="89"/>
    </row>
    <row r="5045" spans="2:20" s="86" customFormat="1" ht="10.199999999999999">
      <c r="B5045" s="87"/>
      <c r="C5045" s="87"/>
      <c r="R5045" s="89"/>
      <c r="S5045" s="89"/>
      <c r="T5045" s="89"/>
    </row>
    <row r="5046" spans="2:20" s="86" customFormat="1" ht="10.199999999999999">
      <c r="B5046" s="87"/>
      <c r="C5046" s="87"/>
      <c r="R5046" s="89"/>
      <c r="S5046" s="89"/>
      <c r="T5046" s="89"/>
    </row>
    <row r="5047" spans="2:20" s="86" customFormat="1" ht="10.199999999999999">
      <c r="B5047" s="87"/>
      <c r="C5047" s="87"/>
      <c r="R5047" s="89"/>
      <c r="S5047" s="89"/>
      <c r="T5047" s="89"/>
    </row>
    <row r="5048" spans="2:20" s="86" customFormat="1" ht="10.199999999999999">
      <c r="B5048" s="87"/>
      <c r="C5048" s="87"/>
      <c r="R5048" s="89"/>
      <c r="S5048" s="89"/>
      <c r="T5048" s="89"/>
    </row>
    <row r="5049" spans="2:20" s="86" customFormat="1" ht="10.199999999999999">
      <c r="B5049" s="87"/>
      <c r="C5049" s="87"/>
      <c r="R5049" s="89"/>
      <c r="S5049" s="89"/>
      <c r="T5049" s="89"/>
    </row>
    <row r="5050" spans="2:20" s="86" customFormat="1" ht="10.199999999999999">
      <c r="B5050" s="87"/>
      <c r="C5050" s="87"/>
      <c r="R5050" s="89"/>
      <c r="S5050" s="89"/>
      <c r="T5050" s="89"/>
    </row>
    <row r="5051" spans="2:20" s="86" customFormat="1" ht="10.199999999999999">
      <c r="B5051" s="87"/>
      <c r="C5051" s="87"/>
      <c r="R5051" s="89"/>
      <c r="S5051" s="89"/>
      <c r="T5051" s="89"/>
    </row>
    <row r="5052" spans="2:20" s="86" customFormat="1" ht="10.199999999999999">
      <c r="B5052" s="87"/>
      <c r="C5052" s="87"/>
      <c r="R5052" s="89"/>
      <c r="S5052" s="89"/>
      <c r="T5052" s="89"/>
    </row>
    <row r="5053" spans="2:20" s="86" customFormat="1" ht="10.199999999999999">
      <c r="B5053" s="87"/>
      <c r="C5053" s="87"/>
      <c r="R5053" s="89"/>
      <c r="S5053" s="89"/>
      <c r="T5053" s="89"/>
    </row>
    <row r="5054" spans="2:20" s="86" customFormat="1" ht="10.199999999999999">
      <c r="B5054" s="87"/>
      <c r="C5054" s="87"/>
      <c r="R5054" s="89"/>
      <c r="S5054" s="89"/>
      <c r="T5054" s="89"/>
    </row>
    <row r="5055" spans="2:20" s="86" customFormat="1" ht="10.199999999999999">
      <c r="B5055" s="87"/>
      <c r="C5055" s="87"/>
      <c r="R5055" s="89"/>
      <c r="S5055" s="89"/>
      <c r="T5055" s="89"/>
    </row>
    <row r="5056" spans="2:20" s="86" customFormat="1" ht="10.199999999999999">
      <c r="B5056" s="87"/>
      <c r="C5056" s="87"/>
      <c r="R5056" s="89"/>
      <c r="S5056" s="89"/>
      <c r="T5056" s="89"/>
    </row>
    <row r="5057" spans="2:20" s="86" customFormat="1" ht="10.199999999999999">
      <c r="B5057" s="87"/>
      <c r="C5057" s="87"/>
      <c r="R5057" s="89"/>
      <c r="S5057" s="89"/>
      <c r="T5057" s="89"/>
    </row>
    <row r="5058" spans="2:20" s="86" customFormat="1" ht="10.199999999999999">
      <c r="B5058" s="87"/>
      <c r="C5058" s="87"/>
      <c r="R5058" s="89"/>
      <c r="S5058" s="89"/>
      <c r="T5058" s="89"/>
    </row>
    <row r="5059" spans="2:20" s="86" customFormat="1" ht="10.199999999999999">
      <c r="B5059" s="87"/>
      <c r="C5059" s="87"/>
      <c r="R5059" s="89"/>
      <c r="S5059" s="89"/>
      <c r="T5059" s="89"/>
    </row>
    <row r="5060" spans="2:20" s="86" customFormat="1" ht="10.199999999999999">
      <c r="B5060" s="87"/>
      <c r="C5060" s="87"/>
      <c r="R5060" s="89"/>
      <c r="S5060" s="89"/>
      <c r="T5060" s="89"/>
    </row>
    <row r="5061" spans="2:20" s="86" customFormat="1" ht="10.199999999999999">
      <c r="B5061" s="87"/>
      <c r="C5061" s="87"/>
      <c r="R5061" s="89"/>
      <c r="S5061" s="89"/>
      <c r="T5061" s="89"/>
    </row>
    <row r="5062" spans="2:20" s="86" customFormat="1" ht="10.199999999999999">
      <c r="B5062" s="87"/>
      <c r="C5062" s="87"/>
      <c r="R5062" s="89"/>
      <c r="S5062" s="89"/>
      <c r="T5062" s="89"/>
    </row>
    <row r="5063" spans="2:20" s="86" customFormat="1" ht="10.199999999999999">
      <c r="B5063" s="87"/>
      <c r="C5063" s="87"/>
      <c r="R5063" s="89"/>
      <c r="S5063" s="89"/>
      <c r="T5063" s="89"/>
    </row>
    <row r="5064" spans="2:20" s="86" customFormat="1" ht="10.199999999999999">
      <c r="B5064" s="87"/>
      <c r="C5064" s="87"/>
      <c r="R5064" s="89"/>
      <c r="S5064" s="89"/>
      <c r="T5064" s="89"/>
    </row>
    <row r="5065" spans="2:20" s="86" customFormat="1" ht="10.199999999999999">
      <c r="B5065" s="87"/>
      <c r="C5065" s="87"/>
      <c r="R5065" s="89"/>
      <c r="S5065" s="89"/>
      <c r="T5065" s="89"/>
    </row>
    <row r="5066" spans="2:20" s="86" customFormat="1" ht="10.199999999999999">
      <c r="B5066" s="87"/>
      <c r="C5066" s="87"/>
      <c r="R5066" s="89"/>
      <c r="S5066" s="89"/>
      <c r="T5066" s="89"/>
    </row>
    <row r="5067" spans="2:20" s="86" customFormat="1" ht="10.199999999999999">
      <c r="B5067" s="87"/>
      <c r="C5067" s="87"/>
      <c r="R5067" s="89"/>
      <c r="S5067" s="89"/>
      <c r="T5067" s="89"/>
    </row>
    <row r="5068" spans="2:20" s="86" customFormat="1" ht="10.199999999999999">
      <c r="B5068" s="87"/>
      <c r="C5068" s="87"/>
      <c r="R5068" s="89"/>
      <c r="S5068" s="89"/>
      <c r="T5068" s="89"/>
    </row>
    <row r="5069" spans="2:20" s="86" customFormat="1" ht="10.199999999999999">
      <c r="B5069" s="87"/>
      <c r="C5069" s="87"/>
      <c r="R5069" s="89"/>
      <c r="S5069" s="89"/>
      <c r="T5069" s="89"/>
    </row>
    <row r="5070" spans="2:20" s="86" customFormat="1" ht="10.199999999999999">
      <c r="B5070" s="87"/>
      <c r="C5070" s="87"/>
      <c r="R5070" s="89"/>
      <c r="S5070" s="89"/>
      <c r="T5070" s="89"/>
    </row>
    <row r="5071" spans="2:20" s="86" customFormat="1" ht="10.199999999999999">
      <c r="B5071" s="87"/>
      <c r="C5071" s="87"/>
      <c r="R5071" s="89"/>
      <c r="S5071" s="89"/>
      <c r="T5071" s="89"/>
    </row>
    <row r="5072" spans="2:20" s="86" customFormat="1" ht="10.199999999999999">
      <c r="B5072" s="87"/>
      <c r="C5072" s="87"/>
      <c r="R5072" s="89"/>
      <c r="S5072" s="89"/>
      <c r="T5072" s="89"/>
    </row>
    <row r="5073" spans="2:20" s="86" customFormat="1" ht="10.199999999999999">
      <c r="B5073" s="87"/>
      <c r="C5073" s="87"/>
      <c r="R5073" s="89"/>
      <c r="S5073" s="89"/>
      <c r="T5073" s="89"/>
    </row>
    <row r="5074" spans="2:20" s="86" customFormat="1" ht="10.199999999999999">
      <c r="B5074" s="87"/>
      <c r="C5074" s="87"/>
      <c r="R5074" s="89"/>
      <c r="S5074" s="89"/>
      <c r="T5074" s="89"/>
    </row>
    <row r="5075" spans="2:20" s="86" customFormat="1" ht="10.199999999999999">
      <c r="B5075" s="87"/>
      <c r="C5075" s="87"/>
      <c r="R5075" s="89"/>
      <c r="S5075" s="89"/>
      <c r="T5075" s="89"/>
    </row>
    <row r="5076" spans="2:20" s="86" customFormat="1" ht="10.199999999999999">
      <c r="B5076" s="87"/>
      <c r="C5076" s="87"/>
      <c r="R5076" s="89"/>
      <c r="S5076" s="89"/>
      <c r="T5076" s="89"/>
    </row>
    <row r="5077" spans="2:20" s="86" customFormat="1" ht="10.199999999999999">
      <c r="B5077" s="87"/>
      <c r="C5077" s="87"/>
      <c r="R5077" s="89"/>
      <c r="S5077" s="89"/>
      <c r="T5077" s="89"/>
    </row>
    <row r="5078" spans="2:20" s="86" customFormat="1" ht="10.199999999999999">
      <c r="B5078" s="87"/>
      <c r="C5078" s="87"/>
      <c r="R5078" s="89"/>
      <c r="S5078" s="89"/>
      <c r="T5078" s="89"/>
    </row>
    <row r="5079" spans="2:20" s="86" customFormat="1" ht="10.199999999999999">
      <c r="B5079" s="87"/>
      <c r="C5079" s="87"/>
      <c r="R5079" s="89"/>
      <c r="S5079" s="89"/>
      <c r="T5079" s="89"/>
    </row>
    <row r="5080" spans="2:20" s="86" customFormat="1" ht="10.199999999999999">
      <c r="B5080" s="87"/>
      <c r="C5080" s="87"/>
      <c r="R5080" s="89"/>
      <c r="S5080" s="89"/>
      <c r="T5080" s="89"/>
    </row>
    <row r="5081" spans="2:20" s="86" customFormat="1" ht="10.199999999999999">
      <c r="B5081" s="87"/>
      <c r="C5081" s="87"/>
      <c r="R5081" s="89"/>
      <c r="S5081" s="89"/>
      <c r="T5081" s="89"/>
    </row>
    <row r="5082" spans="2:20" s="86" customFormat="1" ht="10.199999999999999">
      <c r="B5082" s="87"/>
      <c r="C5082" s="87"/>
      <c r="R5082" s="89"/>
      <c r="S5082" s="89"/>
      <c r="T5082" s="89"/>
    </row>
    <row r="5083" spans="2:20" s="86" customFormat="1" ht="10.199999999999999">
      <c r="B5083" s="87"/>
      <c r="C5083" s="87"/>
      <c r="R5083" s="89"/>
      <c r="S5083" s="89"/>
      <c r="T5083" s="89"/>
    </row>
    <row r="5084" spans="2:20" s="86" customFormat="1" ht="10.199999999999999">
      <c r="B5084" s="87"/>
      <c r="C5084" s="87"/>
      <c r="R5084" s="89"/>
      <c r="S5084" s="89"/>
      <c r="T5084" s="89"/>
    </row>
    <row r="5085" spans="2:20" s="86" customFormat="1" ht="10.199999999999999">
      <c r="B5085" s="87"/>
      <c r="C5085" s="87"/>
      <c r="R5085" s="89"/>
      <c r="S5085" s="89"/>
      <c r="T5085" s="89"/>
    </row>
    <row r="5086" spans="2:20" s="86" customFormat="1" ht="10.199999999999999">
      <c r="B5086" s="87"/>
      <c r="C5086" s="87"/>
      <c r="R5086" s="89"/>
      <c r="S5086" s="89"/>
      <c r="T5086" s="89"/>
    </row>
    <row r="5087" spans="2:20" s="86" customFormat="1" ht="10.199999999999999">
      <c r="B5087" s="87"/>
      <c r="C5087" s="87"/>
      <c r="R5087" s="89"/>
      <c r="S5087" s="89"/>
      <c r="T5087" s="89"/>
    </row>
    <row r="5088" spans="2:20" s="86" customFormat="1" ht="10.199999999999999">
      <c r="B5088" s="87"/>
      <c r="C5088" s="87"/>
      <c r="R5088" s="89"/>
      <c r="S5088" s="89"/>
      <c r="T5088" s="89"/>
    </row>
    <row r="5089" spans="2:20" s="86" customFormat="1" ht="10.199999999999999">
      <c r="B5089" s="87"/>
      <c r="C5089" s="87"/>
      <c r="R5089" s="89"/>
      <c r="S5089" s="89"/>
      <c r="T5089" s="89"/>
    </row>
    <row r="5090" spans="2:20" s="86" customFormat="1" ht="10.199999999999999">
      <c r="B5090" s="87"/>
      <c r="C5090" s="87"/>
      <c r="R5090" s="89"/>
      <c r="S5090" s="89"/>
      <c r="T5090" s="89"/>
    </row>
    <row r="5091" spans="2:20" s="86" customFormat="1" ht="10.199999999999999">
      <c r="B5091" s="87"/>
      <c r="C5091" s="87"/>
      <c r="R5091" s="89"/>
      <c r="S5091" s="89"/>
      <c r="T5091" s="89"/>
    </row>
    <row r="5092" spans="2:20" s="86" customFormat="1" ht="10.199999999999999">
      <c r="B5092" s="87"/>
      <c r="C5092" s="87"/>
      <c r="R5092" s="89"/>
      <c r="S5092" s="89"/>
      <c r="T5092" s="89"/>
    </row>
    <row r="5093" spans="2:20" s="86" customFormat="1" ht="10.199999999999999">
      <c r="B5093" s="87"/>
      <c r="C5093" s="87"/>
      <c r="R5093" s="89"/>
      <c r="S5093" s="89"/>
      <c r="T5093" s="89"/>
    </row>
    <row r="5094" spans="2:20" s="86" customFormat="1" ht="10.199999999999999">
      <c r="B5094" s="87"/>
      <c r="C5094" s="87"/>
      <c r="R5094" s="89"/>
      <c r="S5094" s="89"/>
      <c r="T5094" s="89"/>
    </row>
    <row r="5095" spans="2:20" s="86" customFormat="1" ht="10.199999999999999">
      <c r="B5095" s="87"/>
      <c r="C5095" s="87"/>
      <c r="R5095" s="89"/>
      <c r="S5095" s="89"/>
      <c r="T5095" s="89"/>
    </row>
    <row r="5096" spans="2:20" s="86" customFormat="1" ht="10.199999999999999">
      <c r="B5096" s="87"/>
      <c r="C5096" s="87"/>
      <c r="R5096" s="89"/>
      <c r="S5096" s="89"/>
      <c r="T5096" s="89"/>
    </row>
    <row r="5097" spans="2:20" s="86" customFormat="1" ht="10.199999999999999">
      <c r="B5097" s="87"/>
      <c r="C5097" s="87"/>
      <c r="R5097" s="89"/>
      <c r="S5097" s="89"/>
      <c r="T5097" s="89"/>
    </row>
    <row r="5098" spans="2:20" s="86" customFormat="1" ht="10.199999999999999">
      <c r="B5098" s="87"/>
      <c r="C5098" s="87"/>
      <c r="R5098" s="89"/>
      <c r="S5098" s="89"/>
      <c r="T5098" s="89"/>
    </row>
    <row r="5099" spans="2:20" s="86" customFormat="1" ht="10.199999999999999">
      <c r="B5099" s="87"/>
      <c r="C5099" s="87"/>
      <c r="R5099" s="89"/>
      <c r="S5099" s="89"/>
      <c r="T5099" s="89"/>
    </row>
    <row r="5100" spans="2:20" s="86" customFormat="1" ht="10.199999999999999">
      <c r="B5100" s="87"/>
      <c r="C5100" s="87"/>
      <c r="R5100" s="89"/>
      <c r="S5100" s="89"/>
      <c r="T5100" s="89"/>
    </row>
    <row r="5101" spans="2:20" s="86" customFormat="1" ht="10.199999999999999">
      <c r="B5101" s="87"/>
      <c r="C5101" s="87"/>
      <c r="R5101" s="89"/>
      <c r="S5101" s="89"/>
      <c r="T5101" s="89"/>
    </row>
    <row r="5102" spans="2:20" s="86" customFormat="1" ht="10.199999999999999">
      <c r="B5102" s="87"/>
      <c r="C5102" s="87"/>
      <c r="R5102" s="89"/>
      <c r="S5102" s="89"/>
      <c r="T5102" s="89"/>
    </row>
    <row r="5103" spans="2:20" s="86" customFormat="1" ht="10.199999999999999">
      <c r="B5103" s="87"/>
      <c r="C5103" s="87"/>
      <c r="R5103" s="89"/>
      <c r="S5103" s="89"/>
      <c r="T5103" s="89"/>
    </row>
    <row r="5104" spans="2:20" s="86" customFormat="1" ht="10.199999999999999">
      <c r="B5104" s="87"/>
      <c r="C5104" s="87"/>
      <c r="R5104" s="89"/>
      <c r="S5104" s="89"/>
      <c r="T5104" s="89"/>
    </row>
    <row r="5105" spans="2:20" s="86" customFormat="1" ht="10.199999999999999">
      <c r="B5105" s="87"/>
      <c r="C5105" s="87"/>
      <c r="R5105" s="89"/>
      <c r="S5105" s="89"/>
      <c r="T5105" s="89"/>
    </row>
    <row r="5106" spans="2:20" s="86" customFormat="1" ht="10.199999999999999">
      <c r="B5106" s="87"/>
      <c r="C5106" s="87"/>
      <c r="R5106" s="89"/>
      <c r="S5106" s="89"/>
      <c r="T5106" s="89"/>
    </row>
    <row r="5107" spans="2:20" s="86" customFormat="1" ht="10.199999999999999">
      <c r="B5107" s="87"/>
      <c r="C5107" s="87"/>
      <c r="R5107" s="89"/>
      <c r="S5107" s="89"/>
      <c r="T5107" s="89"/>
    </row>
    <row r="5108" spans="2:20" s="86" customFormat="1" ht="10.199999999999999">
      <c r="B5108" s="87"/>
      <c r="C5108" s="87"/>
      <c r="R5108" s="89"/>
      <c r="S5108" s="89"/>
      <c r="T5108" s="89"/>
    </row>
    <row r="5109" spans="2:20" s="86" customFormat="1" ht="10.199999999999999">
      <c r="B5109" s="87"/>
      <c r="C5109" s="87"/>
      <c r="R5109" s="89"/>
      <c r="S5109" s="89"/>
      <c r="T5109" s="89"/>
    </row>
    <row r="5110" spans="2:20" s="86" customFormat="1" ht="10.199999999999999">
      <c r="B5110" s="87"/>
      <c r="C5110" s="87"/>
      <c r="R5110" s="89"/>
      <c r="S5110" s="89"/>
      <c r="T5110" s="89"/>
    </row>
    <row r="5111" spans="2:20" s="86" customFormat="1" ht="10.199999999999999">
      <c r="B5111" s="87"/>
      <c r="C5111" s="87"/>
      <c r="R5111" s="89"/>
      <c r="S5111" s="89"/>
      <c r="T5111" s="89"/>
    </row>
    <row r="5112" spans="2:20" s="86" customFormat="1" ht="10.199999999999999">
      <c r="B5112" s="87"/>
      <c r="C5112" s="87"/>
      <c r="R5112" s="89"/>
      <c r="S5112" s="89"/>
      <c r="T5112" s="89"/>
    </row>
    <row r="5113" spans="2:20" s="86" customFormat="1" ht="10.199999999999999">
      <c r="B5113" s="87"/>
      <c r="C5113" s="87"/>
      <c r="R5113" s="89"/>
      <c r="S5113" s="89"/>
      <c r="T5113" s="89"/>
    </row>
    <row r="5114" spans="2:20" s="86" customFormat="1" ht="10.199999999999999">
      <c r="B5114" s="87"/>
      <c r="C5114" s="87"/>
      <c r="R5114" s="89"/>
      <c r="S5114" s="89"/>
      <c r="T5114" s="89"/>
    </row>
    <row r="5115" spans="2:20" s="86" customFormat="1" ht="10.199999999999999">
      <c r="B5115" s="87"/>
      <c r="C5115" s="87"/>
      <c r="R5115" s="89"/>
      <c r="S5115" s="89"/>
      <c r="T5115" s="89"/>
    </row>
    <row r="5116" spans="2:20" s="86" customFormat="1" ht="10.199999999999999">
      <c r="B5116" s="87"/>
      <c r="C5116" s="87"/>
      <c r="R5116" s="89"/>
      <c r="S5116" s="89"/>
      <c r="T5116" s="89"/>
    </row>
    <row r="5117" spans="2:20" s="86" customFormat="1" ht="10.199999999999999">
      <c r="B5117" s="87"/>
      <c r="C5117" s="87"/>
      <c r="R5117" s="89"/>
      <c r="S5117" s="89"/>
      <c r="T5117" s="89"/>
    </row>
    <row r="5118" spans="2:20" s="86" customFormat="1" ht="10.199999999999999">
      <c r="B5118" s="87"/>
      <c r="C5118" s="87"/>
      <c r="R5118" s="89"/>
      <c r="S5118" s="89"/>
      <c r="T5118" s="89"/>
    </row>
    <row r="5119" spans="2:20" s="86" customFormat="1" ht="10.199999999999999">
      <c r="B5119" s="87"/>
      <c r="C5119" s="87"/>
      <c r="R5119" s="89"/>
      <c r="S5119" s="89"/>
      <c r="T5119" s="89"/>
    </row>
    <row r="5120" spans="2:20" s="86" customFormat="1" ht="10.199999999999999">
      <c r="B5120" s="87"/>
      <c r="C5120" s="87"/>
      <c r="R5120" s="89"/>
      <c r="S5120" s="89"/>
      <c r="T5120" s="89"/>
    </row>
    <row r="5121" spans="2:20" s="86" customFormat="1" ht="10.199999999999999">
      <c r="B5121" s="87"/>
      <c r="C5121" s="87"/>
      <c r="R5121" s="89"/>
      <c r="S5121" s="89"/>
      <c r="T5121" s="89"/>
    </row>
    <row r="5122" spans="2:20" s="86" customFormat="1" ht="10.199999999999999">
      <c r="B5122" s="87"/>
      <c r="C5122" s="87"/>
      <c r="R5122" s="89"/>
      <c r="S5122" s="89"/>
      <c r="T5122" s="89"/>
    </row>
    <row r="5123" spans="2:20" s="86" customFormat="1" ht="10.199999999999999">
      <c r="B5123" s="87"/>
      <c r="C5123" s="87"/>
      <c r="R5123" s="89"/>
      <c r="S5123" s="89"/>
      <c r="T5123" s="89"/>
    </row>
    <row r="5124" spans="2:20" s="86" customFormat="1" ht="10.199999999999999">
      <c r="B5124" s="87"/>
      <c r="C5124" s="87"/>
      <c r="R5124" s="89"/>
      <c r="S5124" s="89"/>
      <c r="T5124" s="89"/>
    </row>
    <row r="5125" spans="2:20" s="86" customFormat="1" ht="10.199999999999999">
      <c r="B5125" s="87"/>
      <c r="C5125" s="87"/>
      <c r="R5125" s="89"/>
      <c r="S5125" s="89"/>
      <c r="T5125" s="89"/>
    </row>
    <row r="5126" spans="2:20" s="86" customFormat="1" ht="10.199999999999999">
      <c r="B5126" s="87"/>
      <c r="C5126" s="87"/>
      <c r="R5126" s="89"/>
      <c r="S5126" s="89"/>
      <c r="T5126" s="89"/>
    </row>
    <row r="5127" spans="2:20" s="86" customFormat="1" ht="10.199999999999999">
      <c r="B5127" s="87"/>
      <c r="C5127" s="87"/>
      <c r="R5127" s="89"/>
      <c r="S5127" s="89"/>
      <c r="T5127" s="89"/>
    </row>
    <row r="5128" spans="2:20" s="86" customFormat="1" ht="10.199999999999999">
      <c r="B5128" s="87"/>
      <c r="C5128" s="87"/>
      <c r="R5128" s="89"/>
      <c r="S5128" s="89"/>
      <c r="T5128" s="89"/>
    </row>
    <row r="5129" spans="2:20" s="86" customFormat="1" ht="10.199999999999999">
      <c r="B5129" s="87"/>
      <c r="C5129" s="87"/>
      <c r="R5129" s="89"/>
      <c r="S5129" s="89"/>
      <c r="T5129" s="89"/>
    </row>
    <row r="5130" spans="2:20" s="86" customFormat="1" ht="10.199999999999999">
      <c r="B5130" s="87"/>
      <c r="C5130" s="87"/>
      <c r="R5130" s="89"/>
      <c r="S5130" s="89"/>
      <c r="T5130" s="89"/>
    </row>
    <row r="5131" spans="2:20" s="86" customFormat="1" ht="10.199999999999999">
      <c r="B5131" s="87"/>
      <c r="C5131" s="87"/>
      <c r="R5131" s="89"/>
      <c r="S5131" s="89"/>
      <c r="T5131" s="89"/>
    </row>
    <row r="5132" spans="2:20" s="86" customFormat="1" ht="10.199999999999999">
      <c r="B5132" s="87"/>
      <c r="C5132" s="87"/>
      <c r="R5132" s="89"/>
      <c r="S5132" s="89"/>
      <c r="T5132" s="89"/>
    </row>
    <row r="5133" spans="2:20" s="86" customFormat="1" ht="10.199999999999999">
      <c r="B5133" s="87"/>
      <c r="C5133" s="87"/>
      <c r="R5133" s="89"/>
      <c r="S5133" s="89"/>
      <c r="T5133" s="89"/>
    </row>
    <row r="5134" spans="2:20" s="86" customFormat="1" ht="10.199999999999999">
      <c r="B5134" s="87"/>
      <c r="C5134" s="87"/>
      <c r="R5134" s="89"/>
      <c r="S5134" s="89"/>
      <c r="T5134" s="89"/>
    </row>
    <row r="5135" spans="2:20" s="86" customFormat="1" ht="10.199999999999999">
      <c r="B5135" s="87"/>
      <c r="C5135" s="87"/>
      <c r="R5135" s="89"/>
      <c r="S5135" s="89"/>
      <c r="T5135" s="89"/>
    </row>
    <row r="5136" spans="2:20" s="86" customFormat="1" ht="10.199999999999999">
      <c r="B5136" s="87"/>
      <c r="C5136" s="87"/>
      <c r="R5136" s="89"/>
      <c r="S5136" s="89"/>
      <c r="T5136" s="89"/>
    </row>
    <row r="5137" spans="2:20" s="86" customFormat="1" ht="10.199999999999999">
      <c r="B5137" s="87"/>
      <c r="C5137" s="87"/>
      <c r="R5137" s="89"/>
      <c r="S5137" s="89"/>
      <c r="T5137" s="89"/>
    </row>
    <row r="5138" spans="2:20" s="86" customFormat="1" ht="10.199999999999999">
      <c r="B5138" s="87"/>
      <c r="C5138" s="87"/>
      <c r="R5138" s="89"/>
      <c r="S5138" s="89"/>
      <c r="T5138" s="89"/>
    </row>
    <row r="5139" spans="2:20" s="86" customFormat="1" ht="10.199999999999999">
      <c r="B5139" s="87"/>
      <c r="C5139" s="87"/>
      <c r="R5139" s="89"/>
      <c r="S5139" s="89"/>
      <c r="T5139" s="89"/>
    </row>
    <row r="5140" spans="2:20" s="86" customFormat="1" ht="10.199999999999999">
      <c r="B5140" s="87"/>
      <c r="C5140" s="87"/>
      <c r="R5140" s="89"/>
      <c r="S5140" s="89"/>
      <c r="T5140" s="89"/>
    </row>
    <row r="5141" spans="2:20" s="86" customFormat="1" ht="10.199999999999999">
      <c r="B5141" s="87"/>
      <c r="C5141" s="87"/>
      <c r="R5141" s="89"/>
      <c r="S5141" s="89"/>
      <c r="T5141" s="89"/>
    </row>
    <row r="5142" spans="2:20" s="86" customFormat="1" ht="10.199999999999999">
      <c r="B5142" s="87"/>
      <c r="C5142" s="87"/>
      <c r="R5142" s="89"/>
      <c r="S5142" s="89"/>
      <c r="T5142" s="89"/>
    </row>
    <row r="5143" spans="2:20" s="86" customFormat="1" ht="10.199999999999999">
      <c r="B5143" s="87"/>
      <c r="C5143" s="87"/>
      <c r="R5143" s="89"/>
      <c r="S5143" s="89"/>
      <c r="T5143" s="89"/>
    </row>
    <row r="5144" spans="2:20" s="86" customFormat="1" ht="10.199999999999999">
      <c r="B5144" s="87"/>
      <c r="C5144" s="87"/>
      <c r="R5144" s="89"/>
      <c r="S5144" s="89"/>
      <c r="T5144" s="89"/>
    </row>
    <row r="5145" spans="2:20" s="86" customFormat="1" ht="10.199999999999999">
      <c r="B5145" s="87"/>
      <c r="C5145" s="87"/>
      <c r="R5145" s="89"/>
      <c r="S5145" s="89"/>
      <c r="T5145" s="89"/>
    </row>
    <row r="5146" spans="2:20" s="86" customFormat="1" ht="10.199999999999999">
      <c r="B5146" s="87"/>
      <c r="C5146" s="87"/>
      <c r="R5146" s="89"/>
      <c r="S5146" s="89"/>
      <c r="T5146" s="89"/>
    </row>
    <row r="5147" spans="2:20" s="86" customFormat="1" ht="10.199999999999999">
      <c r="B5147" s="87"/>
      <c r="C5147" s="87"/>
      <c r="R5147" s="89"/>
      <c r="S5147" s="89"/>
      <c r="T5147" s="89"/>
    </row>
    <row r="5148" spans="2:20" s="86" customFormat="1" ht="10.199999999999999">
      <c r="B5148" s="87"/>
      <c r="C5148" s="87"/>
      <c r="R5148" s="89"/>
      <c r="S5148" s="89"/>
      <c r="T5148" s="89"/>
    </row>
    <row r="5149" spans="2:20" s="86" customFormat="1" ht="10.199999999999999">
      <c r="B5149" s="87"/>
      <c r="C5149" s="87"/>
      <c r="R5149" s="89"/>
      <c r="S5149" s="89"/>
      <c r="T5149" s="89"/>
    </row>
    <row r="5150" spans="2:20" s="86" customFormat="1" ht="10.199999999999999">
      <c r="B5150" s="87"/>
      <c r="C5150" s="87"/>
      <c r="R5150" s="89"/>
      <c r="S5150" s="89"/>
      <c r="T5150" s="89"/>
    </row>
    <row r="5151" spans="2:20" s="86" customFormat="1" ht="10.199999999999999">
      <c r="B5151" s="87"/>
      <c r="C5151" s="87"/>
      <c r="R5151" s="89"/>
      <c r="S5151" s="89"/>
      <c r="T5151" s="89"/>
    </row>
    <row r="5152" spans="2:20" s="86" customFormat="1" ht="10.199999999999999">
      <c r="B5152" s="87"/>
      <c r="C5152" s="87"/>
      <c r="R5152" s="89"/>
      <c r="S5152" s="89"/>
      <c r="T5152" s="89"/>
    </row>
    <row r="5153" spans="2:20" s="86" customFormat="1" ht="10.199999999999999">
      <c r="B5153" s="87"/>
      <c r="C5153" s="87"/>
      <c r="R5153" s="89"/>
      <c r="S5153" s="89"/>
      <c r="T5153" s="89"/>
    </row>
    <row r="5154" spans="2:20" s="86" customFormat="1" ht="10.199999999999999">
      <c r="B5154" s="87"/>
      <c r="C5154" s="87"/>
      <c r="R5154" s="89"/>
      <c r="S5154" s="89"/>
      <c r="T5154" s="89"/>
    </row>
    <row r="5155" spans="2:20" s="86" customFormat="1" ht="10.199999999999999">
      <c r="B5155" s="87"/>
      <c r="C5155" s="87"/>
      <c r="R5155" s="89"/>
      <c r="S5155" s="89"/>
      <c r="T5155" s="89"/>
    </row>
    <row r="5156" spans="2:20" s="86" customFormat="1" ht="10.199999999999999">
      <c r="B5156" s="87"/>
      <c r="C5156" s="87"/>
      <c r="R5156" s="89"/>
      <c r="S5156" s="89"/>
      <c r="T5156" s="89"/>
    </row>
    <row r="5157" spans="2:20" s="86" customFormat="1" ht="10.199999999999999">
      <c r="B5157" s="87"/>
      <c r="C5157" s="87"/>
      <c r="R5157" s="89"/>
      <c r="S5157" s="89"/>
      <c r="T5157" s="89"/>
    </row>
    <row r="5158" spans="2:20" s="86" customFormat="1" ht="10.199999999999999">
      <c r="B5158" s="87"/>
      <c r="C5158" s="87"/>
      <c r="R5158" s="89"/>
      <c r="S5158" s="89"/>
      <c r="T5158" s="89"/>
    </row>
    <row r="5159" spans="2:20" s="86" customFormat="1" ht="10.199999999999999">
      <c r="B5159" s="87"/>
      <c r="C5159" s="87"/>
      <c r="R5159" s="89"/>
      <c r="S5159" s="89"/>
      <c r="T5159" s="89"/>
    </row>
    <row r="5160" spans="2:20" s="86" customFormat="1" ht="10.199999999999999">
      <c r="B5160" s="87"/>
      <c r="C5160" s="87"/>
      <c r="R5160" s="89"/>
      <c r="S5160" s="89"/>
      <c r="T5160" s="89"/>
    </row>
    <row r="5161" spans="2:20" s="86" customFormat="1" ht="10.199999999999999">
      <c r="B5161" s="87"/>
      <c r="C5161" s="87"/>
      <c r="R5161" s="89"/>
      <c r="S5161" s="89"/>
      <c r="T5161" s="89"/>
    </row>
    <row r="5162" spans="2:20" s="86" customFormat="1" ht="10.199999999999999">
      <c r="B5162" s="87"/>
      <c r="C5162" s="87"/>
      <c r="R5162" s="89"/>
      <c r="S5162" s="89"/>
      <c r="T5162" s="89"/>
    </row>
    <row r="5163" spans="2:20" s="86" customFormat="1" ht="10.199999999999999">
      <c r="B5163" s="87"/>
      <c r="C5163" s="87"/>
      <c r="R5163" s="89"/>
      <c r="S5163" s="89"/>
      <c r="T5163" s="89"/>
    </row>
    <row r="5164" spans="2:20" s="86" customFormat="1" ht="10.199999999999999">
      <c r="B5164" s="87"/>
      <c r="C5164" s="87"/>
      <c r="R5164" s="89"/>
      <c r="S5164" s="89"/>
      <c r="T5164" s="89"/>
    </row>
    <row r="5165" spans="2:20" s="86" customFormat="1" ht="10.199999999999999">
      <c r="B5165" s="87"/>
      <c r="C5165" s="87"/>
      <c r="R5165" s="89"/>
      <c r="S5165" s="89"/>
      <c r="T5165" s="89"/>
    </row>
    <row r="5166" spans="2:20" s="86" customFormat="1" ht="10.199999999999999">
      <c r="B5166" s="87"/>
      <c r="C5166" s="87"/>
      <c r="R5166" s="89"/>
      <c r="S5166" s="89"/>
      <c r="T5166" s="89"/>
    </row>
    <row r="5167" spans="2:20" s="86" customFormat="1" ht="10.199999999999999">
      <c r="B5167" s="87"/>
      <c r="C5167" s="87"/>
      <c r="R5167" s="89"/>
      <c r="S5167" s="89"/>
      <c r="T5167" s="89"/>
    </row>
    <row r="5168" spans="2:20" s="86" customFormat="1" ht="10.199999999999999">
      <c r="B5168" s="87"/>
      <c r="C5168" s="87"/>
      <c r="R5168" s="89"/>
      <c r="S5168" s="89"/>
      <c r="T5168" s="89"/>
    </row>
    <row r="5169" spans="2:20" s="86" customFormat="1" ht="10.199999999999999">
      <c r="B5169" s="87"/>
      <c r="C5169" s="87"/>
      <c r="R5169" s="89"/>
      <c r="S5169" s="89"/>
      <c r="T5169" s="89"/>
    </row>
    <row r="5170" spans="2:20" s="86" customFormat="1" ht="10.199999999999999">
      <c r="B5170" s="87"/>
      <c r="C5170" s="87"/>
      <c r="R5170" s="89"/>
      <c r="S5170" s="89"/>
      <c r="T5170" s="89"/>
    </row>
    <row r="5171" spans="2:20" s="86" customFormat="1" ht="10.199999999999999">
      <c r="B5171" s="87"/>
      <c r="C5171" s="87"/>
      <c r="R5171" s="89"/>
      <c r="S5171" s="89"/>
      <c r="T5171" s="89"/>
    </row>
    <row r="5172" spans="2:20" s="86" customFormat="1" ht="10.199999999999999">
      <c r="B5172" s="87"/>
      <c r="C5172" s="87"/>
      <c r="R5172" s="89"/>
      <c r="S5172" s="89"/>
      <c r="T5172" s="89"/>
    </row>
    <row r="5173" spans="2:20" s="86" customFormat="1" ht="10.199999999999999">
      <c r="B5173" s="87"/>
      <c r="C5173" s="87"/>
      <c r="R5173" s="89"/>
      <c r="S5173" s="89"/>
      <c r="T5173" s="89"/>
    </row>
    <row r="5174" spans="2:20" s="86" customFormat="1" ht="10.199999999999999">
      <c r="B5174" s="87"/>
      <c r="C5174" s="87"/>
      <c r="R5174" s="89"/>
      <c r="S5174" s="89"/>
      <c r="T5174" s="89"/>
    </row>
    <row r="5175" spans="2:20" s="86" customFormat="1" ht="10.199999999999999">
      <c r="B5175" s="87"/>
      <c r="C5175" s="87"/>
      <c r="R5175" s="89"/>
      <c r="S5175" s="89"/>
      <c r="T5175" s="89"/>
    </row>
    <row r="5176" spans="2:20" s="86" customFormat="1" ht="10.199999999999999">
      <c r="B5176" s="87"/>
      <c r="C5176" s="87"/>
      <c r="R5176" s="89"/>
      <c r="S5176" s="89"/>
      <c r="T5176" s="89"/>
    </row>
    <row r="5177" spans="2:20" s="86" customFormat="1" ht="10.199999999999999">
      <c r="B5177" s="87"/>
      <c r="C5177" s="87"/>
      <c r="R5177" s="89"/>
      <c r="S5177" s="89"/>
      <c r="T5177" s="89"/>
    </row>
    <row r="5178" spans="2:20" s="86" customFormat="1" ht="10.199999999999999">
      <c r="B5178" s="87"/>
      <c r="C5178" s="87"/>
      <c r="R5178" s="89"/>
      <c r="S5178" s="89"/>
      <c r="T5178" s="89"/>
    </row>
    <row r="5179" spans="2:20" s="86" customFormat="1" ht="10.199999999999999">
      <c r="B5179" s="87"/>
      <c r="C5179" s="87"/>
      <c r="R5179" s="89"/>
      <c r="S5179" s="89"/>
      <c r="T5179" s="89"/>
    </row>
    <row r="5180" spans="2:20" s="86" customFormat="1" ht="10.199999999999999">
      <c r="B5180" s="87"/>
      <c r="C5180" s="87"/>
      <c r="R5180" s="89"/>
      <c r="S5180" s="89"/>
      <c r="T5180" s="89"/>
    </row>
    <row r="5181" spans="2:20" s="86" customFormat="1" ht="10.199999999999999">
      <c r="B5181" s="87"/>
      <c r="C5181" s="87"/>
      <c r="R5181" s="89"/>
      <c r="S5181" s="89"/>
      <c r="T5181" s="89"/>
    </row>
    <row r="5182" spans="2:20" s="86" customFormat="1" ht="10.199999999999999">
      <c r="B5182" s="87"/>
      <c r="C5182" s="87"/>
      <c r="R5182" s="89"/>
      <c r="S5182" s="89"/>
      <c r="T5182" s="89"/>
    </row>
    <row r="5183" spans="2:20" s="86" customFormat="1" ht="10.199999999999999">
      <c r="B5183" s="87"/>
      <c r="C5183" s="87"/>
      <c r="R5183" s="89"/>
      <c r="S5183" s="89"/>
      <c r="T5183" s="89"/>
    </row>
    <row r="5184" spans="2:20" s="86" customFormat="1" ht="10.199999999999999">
      <c r="B5184" s="87"/>
      <c r="C5184" s="87"/>
      <c r="R5184" s="89"/>
      <c r="S5184" s="89"/>
      <c r="T5184" s="89"/>
    </row>
    <row r="5185" spans="2:20" s="86" customFormat="1" ht="10.199999999999999">
      <c r="B5185" s="87"/>
      <c r="C5185" s="87"/>
      <c r="R5185" s="89"/>
      <c r="S5185" s="89"/>
      <c r="T5185" s="89"/>
    </row>
    <row r="5186" spans="2:20" s="86" customFormat="1" ht="10.199999999999999">
      <c r="B5186" s="87"/>
      <c r="C5186" s="87"/>
      <c r="R5186" s="89"/>
      <c r="S5186" s="89"/>
      <c r="T5186" s="89"/>
    </row>
    <row r="5187" spans="2:20" s="86" customFormat="1" ht="10.199999999999999">
      <c r="B5187" s="87"/>
      <c r="C5187" s="87"/>
      <c r="R5187" s="89"/>
      <c r="S5187" s="89"/>
      <c r="T5187" s="89"/>
    </row>
    <row r="5188" spans="2:20" s="86" customFormat="1" ht="10.199999999999999">
      <c r="B5188" s="87"/>
      <c r="C5188" s="87"/>
      <c r="R5188" s="89"/>
      <c r="S5188" s="89"/>
      <c r="T5188" s="89"/>
    </row>
    <row r="5189" spans="2:20" s="86" customFormat="1" ht="10.199999999999999">
      <c r="B5189" s="87"/>
      <c r="C5189" s="87"/>
      <c r="R5189" s="89"/>
      <c r="S5189" s="89"/>
      <c r="T5189" s="89"/>
    </row>
    <row r="5190" spans="2:20" s="86" customFormat="1" ht="10.199999999999999">
      <c r="B5190" s="87"/>
      <c r="C5190" s="87"/>
      <c r="R5190" s="89"/>
      <c r="S5190" s="89"/>
      <c r="T5190" s="89"/>
    </row>
    <row r="5191" spans="2:20" s="86" customFormat="1" ht="10.199999999999999">
      <c r="B5191" s="87"/>
      <c r="C5191" s="87"/>
      <c r="R5191" s="89"/>
      <c r="S5191" s="89"/>
      <c r="T5191" s="89"/>
    </row>
    <row r="5192" spans="2:20" s="86" customFormat="1" ht="10.199999999999999">
      <c r="B5192" s="87"/>
      <c r="C5192" s="87"/>
      <c r="R5192" s="89"/>
      <c r="S5192" s="89"/>
      <c r="T5192" s="89"/>
    </row>
    <row r="5193" spans="2:20" s="86" customFormat="1" ht="10.199999999999999">
      <c r="B5193" s="87"/>
      <c r="C5193" s="87"/>
      <c r="R5193" s="89"/>
      <c r="S5193" s="89"/>
      <c r="T5193" s="89"/>
    </row>
    <row r="5194" spans="2:20" s="86" customFormat="1" ht="10.199999999999999">
      <c r="B5194" s="87"/>
      <c r="C5194" s="87"/>
      <c r="R5194" s="89"/>
      <c r="S5194" s="89"/>
      <c r="T5194" s="89"/>
    </row>
    <row r="5195" spans="2:20" s="86" customFormat="1" ht="10.199999999999999">
      <c r="B5195" s="87"/>
      <c r="C5195" s="87"/>
      <c r="R5195" s="89"/>
      <c r="S5195" s="89"/>
      <c r="T5195" s="89"/>
    </row>
    <row r="5196" spans="2:20" s="86" customFormat="1" ht="10.199999999999999">
      <c r="B5196" s="87"/>
      <c r="C5196" s="87"/>
      <c r="R5196" s="89"/>
      <c r="S5196" s="89"/>
      <c r="T5196" s="89"/>
    </row>
    <row r="5197" spans="2:20" s="86" customFormat="1" ht="10.199999999999999">
      <c r="B5197" s="87"/>
      <c r="C5197" s="87"/>
      <c r="R5197" s="89"/>
      <c r="S5197" s="89"/>
      <c r="T5197" s="89"/>
    </row>
    <row r="5198" spans="2:20" s="86" customFormat="1" ht="10.199999999999999">
      <c r="B5198" s="87"/>
      <c r="C5198" s="87"/>
      <c r="R5198" s="89"/>
      <c r="S5198" s="89"/>
      <c r="T5198" s="89"/>
    </row>
    <row r="5199" spans="2:20" s="86" customFormat="1" ht="10.199999999999999">
      <c r="B5199" s="87"/>
      <c r="C5199" s="87"/>
      <c r="R5199" s="89"/>
      <c r="S5199" s="89"/>
      <c r="T5199" s="89"/>
    </row>
    <row r="5200" spans="2:20" s="86" customFormat="1" ht="10.199999999999999">
      <c r="B5200" s="87"/>
      <c r="C5200" s="87"/>
      <c r="R5200" s="89"/>
      <c r="S5200" s="89"/>
      <c r="T5200" s="89"/>
    </row>
    <row r="5201" spans="2:20" s="86" customFormat="1" ht="10.199999999999999">
      <c r="B5201" s="87"/>
      <c r="C5201" s="87"/>
      <c r="R5201" s="89"/>
      <c r="S5201" s="89"/>
      <c r="T5201" s="89"/>
    </row>
    <row r="5202" spans="2:20" s="86" customFormat="1" ht="10.199999999999999">
      <c r="B5202" s="87"/>
      <c r="C5202" s="87"/>
      <c r="R5202" s="89"/>
      <c r="S5202" s="89"/>
      <c r="T5202" s="89"/>
    </row>
    <row r="5203" spans="2:20" s="86" customFormat="1" ht="10.199999999999999">
      <c r="B5203" s="87"/>
      <c r="C5203" s="87"/>
      <c r="R5203" s="89"/>
      <c r="S5203" s="89"/>
      <c r="T5203" s="89"/>
    </row>
    <row r="5204" spans="2:20" s="86" customFormat="1" ht="10.199999999999999">
      <c r="B5204" s="87"/>
      <c r="C5204" s="87"/>
      <c r="R5204" s="89"/>
      <c r="S5204" s="89"/>
      <c r="T5204" s="89"/>
    </row>
    <row r="5205" spans="2:20" s="86" customFormat="1" ht="10.199999999999999">
      <c r="B5205" s="87"/>
      <c r="C5205" s="87"/>
      <c r="R5205" s="89"/>
      <c r="S5205" s="89"/>
      <c r="T5205" s="89"/>
    </row>
    <row r="5206" spans="2:20" s="86" customFormat="1" ht="10.199999999999999">
      <c r="B5206" s="87"/>
      <c r="C5206" s="87"/>
      <c r="R5206" s="89"/>
      <c r="S5206" s="89"/>
      <c r="T5206" s="89"/>
    </row>
    <row r="5207" spans="2:20" s="86" customFormat="1" ht="10.199999999999999">
      <c r="B5207" s="87"/>
      <c r="C5207" s="87"/>
      <c r="R5207" s="89"/>
      <c r="S5207" s="89"/>
      <c r="T5207" s="89"/>
    </row>
    <row r="5208" spans="2:20" s="86" customFormat="1" ht="10.199999999999999">
      <c r="B5208" s="87"/>
      <c r="C5208" s="87"/>
      <c r="R5208" s="89"/>
      <c r="S5208" s="89"/>
      <c r="T5208" s="89"/>
    </row>
    <row r="5209" spans="2:20" s="86" customFormat="1" ht="10.199999999999999">
      <c r="B5209" s="87"/>
      <c r="C5209" s="87"/>
      <c r="R5209" s="89"/>
      <c r="S5209" s="89"/>
      <c r="T5209" s="89"/>
    </row>
    <row r="5210" spans="2:20" s="86" customFormat="1" ht="10.199999999999999">
      <c r="B5210" s="87"/>
      <c r="C5210" s="87"/>
      <c r="R5210" s="89"/>
      <c r="S5210" s="89"/>
      <c r="T5210" s="89"/>
    </row>
    <row r="5211" spans="2:20" s="86" customFormat="1" ht="10.199999999999999">
      <c r="B5211" s="87"/>
      <c r="C5211" s="87"/>
      <c r="R5211" s="89"/>
      <c r="S5211" s="89"/>
      <c r="T5211" s="89"/>
    </row>
    <row r="5212" spans="2:20" s="86" customFormat="1" ht="10.199999999999999">
      <c r="B5212" s="87"/>
      <c r="C5212" s="87"/>
      <c r="R5212" s="89"/>
      <c r="S5212" s="89"/>
      <c r="T5212" s="89"/>
    </row>
    <row r="5213" spans="2:20" s="86" customFormat="1" ht="10.199999999999999">
      <c r="B5213" s="87"/>
      <c r="C5213" s="87"/>
      <c r="R5213" s="89"/>
      <c r="S5213" s="89"/>
      <c r="T5213" s="89"/>
    </row>
    <row r="5214" spans="2:20" s="86" customFormat="1" ht="10.199999999999999">
      <c r="B5214" s="87"/>
      <c r="C5214" s="87"/>
      <c r="R5214" s="89"/>
      <c r="S5214" s="89"/>
      <c r="T5214" s="89"/>
    </row>
    <row r="5215" spans="2:20" s="86" customFormat="1" ht="10.199999999999999">
      <c r="B5215" s="87"/>
      <c r="C5215" s="87"/>
      <c r="R5215" s="89"/>
      <c r="S5215" s="89"/>
      <c r="T5215" s="89"/>
    </row>
    <row r="5216" spans="2:20" s="86" customFormat="1" ht="10.199999999999999">
      <c r="B5216" s="87"/>
      <c r="C5216" s="87"/>
      <c r="R5216" s="89"/>
      <c r="S5216" s="89"/>
      <c r="T5216" s="89"/>
    </row>
    <row r="5217" spans="2:20" s="86" customFormat="1" ht="10.199999999999999">
      <c r="B5217" s="87"/>
      <c r="C5217" s="87"/>
      <c r="R5217" s="89"/>
      <c r="S5217" s="89"/>
      <c r="T5217" s="89"/>
    </row>
    <row r="5218" spans="2:20" s="86" customFormat="1" ht="10.199999999999999">
      <c r="B5218" s="87"/>
      <c r="C5218" s="87"/>
      <c r="R5218" s="89"/>
      <c r="S5218" s="89"/>
      <c r="T5218" s="89"/>
    </row>
    <row r="5219" spans="2:20" s="86" customFormat="1" ht="10.199999999999999">
      <c r="B5219" s="87"/>
      <c r="C5219" s="87"/>
      <c r="R5219" s="89"/>
      <c r="S5219" s="89"/>
      <c r="T5219" s="89"/>
    </row>
    <row r="5220" spans="2:20" s="86" customFormat="1" ht="10.199999999999999">
      <c r="B5220" s="87"/>
      <c r="C5220" s="87"/>
      <c r="R5220" s="89"/>
      <c r="S5220" s="89"/>
      <c r="T5220" s="89"/>
    </row>
    <row r="5221" spans="2:20" s="86" customFormat="1" ht="10.199999999999999">
      <c r="B5221" s="87"/>
      <c r="C5221" s="87"/>
      <c r="R5221" s="89"/>
      <c r="S5221" s="89"/>
      <c r="T5221" s="89"/>
    </row>
    <row r="5222" spans="2:20" s="86" customFormat="1" ht="10.199999999999999">
      <c r="B5222" s="87"/>
      <c r="C5222" s="87"/>
      <c r="R5222" s="89"/>
      <c r="S5222" s="89"/>
      <c r="T5222" s="89"/>
    </row>
    <row r="5223" spans="2:20" s="86" customFormat="1" ht="10.199999999999999">
      <c r="B5223" s="87"/>
      <c r="C5223" s="87"/>
      <c r="R5223" s="89"/>
      <c r="S5223" s="89"/>
      <c r="T5223" s="89"/>
    </row>
    <row r="5224" spans="2:20" s="86" customFormat="1" ht="10.199999999999999">
      <c r="B5224" s="87"/>
      <c r="C5224" s="87"/>
      <c r="R5224" s="89"/>
      <c r="S5224" s="89"/>
      <c r="T5224" s="89"/>
    </row>
    <row r="5225" spans="2:20" s="86" customFormat="1" ht="10.199999999999999">
      <c r="B5225" s="87"/>
      <c r="C5225" s="87"/>
      <c r="R5225" s="89"/>
      <c r="S5225" s="89"/>
      <c r="T5225" s="89"/>
    </row>
    <row r="5226" spans="2:20" s="86" customFormat="1" ht="10.199999999999999">
      <c r="B5226" s="87"/>
      <c r="C5226" s="87"/>
      <c r="R5226" s="89"/>
      <c r="S5226" s="89"/>
      <c r="T5226" s="89"/>
    </row>
    <row r="5227" spans="2:20" s="86" customFormat="1" ht="10.199999999999999">
      <c r="B5227" s="87"/>
      <c r="C5227" s="87"/>
      <c r="R5227" s="89"/>
      <c r="S5227" s="89"/>
      <c r="T5227" s="89"/>
    </row>
    <row r="5228" spans="2:20" s="86" customFormat="1" ht="10.199999999999999">
      <c r="B5228" s="87"/>
      <c r="C5228" s="87"/>
      <c r="R5228" s="89"/>
      <c r="S5228" s="89"/>
      <c r="T5228" s="89"/>
    </row>
    <row r="5229" spans="2:20" s="86" customFormat="1" ht="10.199999999999999">
      <c r="B5229" s="87"/>
      <c r="C5229" s="87"/>
      <c r="R5229" s="89"/>
      <c r="S5229" s="89"/>
      <c r="T5229" s="89"/>
    </row>
    <row r="5230" spans="2:20" s="86" customFormat="1" ht="10.199999999999999">
      <c r="B5230" s="87"/>
      <c r="C5230" s="87"/>
      <c r="R5230" s="89"/>
      <c r="S5230" s="89"/>
      <c r="T5230" s="89"/>
    </row>
    <row r="5231" spans="2:20" s="86" customFormat="1" ht="10.199999999999999">
      <c r="B5231" s="87"/>
      <c r="C5231" s="87"/>
      <c r="R5231" s="89"/>
      <c r="S5231" s="89"/>
      <c r="T5231" s="89"/>
    </row>
    <row r="5232" spans="2:20" s="86" customFormat="1" ht="10.199999999999999">
      <c r="B5232" s="87"/>
      <c r="C5232" s="87"/>
      <c r="R5232" s="89"/>
      <c r="S5232" s="89"/>
      <c r="T5232" s="89"/>
    </row>
    <row r="5233" spans="2:20" s="86" customFormat="1" ht="10.199999999999999">
      <c r="B5233" s="87"/>
      <c r="C5233" s="87"/>
      <c r="R5233" s="89"/>
      <c r="S5233" s="89"/>
      <c r="T5233" s="89"/>
    </row>
    <row r="5234" spans="2:20" s="86" customFormat="1" ht="10.199999999999999">
      <c r="B5234" s="87"/>
      <c r="C5234" s="87"/>
      <c r="R5234" s="89"/>
      <c r="S5234" s="89"/>
      <c r="T5234" s="89"/>
    </row>
    <row r="5235" spans="2:20" s="86" customFormat="1" ht="10.199999999999999">
      <c r="B5235" s="87"/>
      <c r="C5235" s="87"/>
      <c r="R5235" s="89"/>
      <c r="S5235" s="89"/>
      <c r="T5235" s="89"/>
    </row>
    <row r="5236" spans="2:20" s="86" customFormat="1" ht="10.199999999999999">
      <c r="B5236" s="87"/>
      <c r="C5236" s="87"/>
      <c r="R5236" s="89"/>
      <c r="S5236" s="89"/>
      <c r="T5236" s="89"/>
    </row>
    <row r="5237" spans="2:20" s="86" customFormat="1" ht="10.199999999999999">
      <c r="B5237" s="87"/>
      <c r="C5237" s="87"/>
      <c r="R5237" s="89"/>
      <c r="S5237" s="89"/>
      <c r="T5237" s="89"/>
    </row>
    <row r="5238" spans="2:20" s="86" customFormat="1" ht="10.199999999999999">
      <c r="B5238" s="87"/>
      <c r="C5238" s="87"/>
      <c r="R5238" s="89"/>
      <c r="S5238" s="89"/>
      <c r="T5238" s="89"/>
    </row>
    <row r="5239" spans="2:20" s="86" customFormat="1" ht="10.199999999999999">
      <c r="B5239" s="87"/>
      <c r="C5239" s="87"/>
      <c r="R5239" s="89"/>
      <c r="S5239" s="89"/>
      <c r="T5239" s="89"/>
    </row>
    <row r="5240" spans="2:20" s="86" customFormat="1" ht="10.199999999999999">
      <c r="B5240" s="87"/>
      <c r="C5240" s="87"/>
      <c r="R5240" s="89"/>
      <c r="S5240" s="89"/>
      <c r="T5240" s="89"/>
    </row>
    <row r="5241" spans="2:20" s="86" customFormat="1" ht="10.199999999999999">
      <c r="B5241" s="87"/>
      <c r="C5241" s="87"/>
      <c r="R5241" s="89"/>
      <c r="S5241" s="89"/>
      <c r="T5241" s="89"/>
    </row>
    <row r="5242" spans="2:20" s="86" customFormat="1" ht="10.199999999999999">
      <c r="B5242" s="87"/>
      <c r="C5242" s="87"/>
      <c r="R5242" s="89"/>
      <c r="S5242" s="89"/>
      <c r="T5242" s="89"/>
    </row>
    <row r="5243" spans="2:20" s="86" customFormat="1" ht="10.199999999999999">
      <c r="B5243" s="87"/>
      <c r="C5243" s="87"/>
      <c r="R5243" s="89"/>
      <c r="S5243" s="89"/>
      <c r="T5243" s="89"/>
    </row>
    <row r="5244" spans="2:20" s="86" customFormat="1" ht="10.199999999999999">
      <c r="B5244" s="87"/>
      <c r="C5244" s="87"/>
      <c r="R5244" s="89"/>
      <c r="S5244" s="89"/>
      <c r="T5244" s="89"/>
    </row>
    <row r="5245" spans="2:20" s="86" customFormat="1" ht="10.199999999999999">
      <c r="B5245" s="87"/>
      <c r="C5245" s="87"/>
      <c r="R5245" s="89"/>
      <c r="S5245" s="89"/>
      <c r="T5245" s="89"/>
    </row>
    <row r="5246" spans="2:20" s="86" customFormat="1" ht="10.199999999999999">
      <c r="B5246" s="87"/>
      <c r="C5246" s="87"/>
      <c r="R5246" s="89"/>
      <c r="S5246" s="89"/>
      <c r="T5246" s="89"/>
    </row>
    <row r="5247" spans="2:20" s="86" customFormat="1" ht="10.199999999999999">
      <c r="B5247" s="87"/>
      <c r="C5247" s="87"/>
      <c r="R5247" s="89"/>
      <c r="S5247" s="89"/>
      <c r="T5247" s="89"/>
    </row>
    <row r="5248" spans="2:20" s="86" customFormat="1" ht="10.199999999999999">
      <c r="B5248" s="87"/>
      <c r="C5248" s="87"/>
      <c r="R5248" s="89"/>
      <c r="S5248" s="89"/>
      <c r="T5248" s="89"/>
    </row>
    <row r="5249" spans="2:20" s="86" customFormat="1" ht="10.199999999999999">
      <c r="B5249" s="87"/>
      <c r="C5249" s="87"/>
      <c r="R5249" s="89"/>
      <c r="S5249" s="89"/>
      <c r="T5249" s="89"/>
    </row>
    <row r="5250" spans="2:20" s="86" customFormat="1" ht="10.199999999999999">
      <c r="B5250" s="87"/>
      <c r="C5250" s="87"/>
      <c r="R5250" s="89"/>
      <c r="S5250" s="89"/>
      <c r="T5250" s="89"/>
    </row>
    <row r="5251" spans="2:20" s="86" customFormat="1" ht="10.199999999999999">
      <c r="B5251" s="87"/>
      <c r="C5251" s="87"/>
      <c r="R5251" s="89"/>
      <c r="S5251" s="89"/>
      <c r="T5251" s="89"/>
    </row>
    <row r="5252" spans="2:20" s="86" customFormat="1" ht="10.199999999999999">
      <c r="B5252" s="87"/>
      <c r="C5252" s="87"/>
      <c r="R5252" s="89"/>
      <c r="S5252" s="89"/>
      <c r="T5252" s="89"/>
    </row>
    <row r="5253" spans="2:20" s="86" customFormat="1" ht="10.199999999999999">
      <c r="B5253" s="87"/>
      <c r="C5253" s="87"/>
      <c r="R5253" s="89"/>
      <c r="S5253" s="89"/>
      <c r="T5253" s="89"/>
    </row>
    <row r="5254" spans="2:20" s="86" customFormat="1" ht="10.199999999999999">
      <c r="B5254" s="87"/>
      <c r="C5254" s="87"/>
      <c r="R5254" s="89"/>
      <c r="S5254" s="89"/>
      <c r="T5254" s="89"/>
    </row>
    <row r="5255" spans="2:20" s="86" customFormat="1" ht="10.199999999999999">
      <c r="B5255" s="87"/>
      <c r="C5255" s="87"/>
      <c r="R5255" s="89"/>
      <c r="S5255" s="89"/>
      <c r="T5255" s="89"/>
    </row>
    <row r="5256" spans="2:20" s="86" customFormat="1" ht="10.199999999999999">
      <c r="B5256" s="87"/>
      <c r="C5256" s="87"/>
      <c r="R5256" s="89"/>
      <c r="S5256" s="89"/>
      <c r="T5256" s="89"/>
    </row>
    <row r="5257" spans="2:20" s="86" customFormat="1" ht="10.199999999999999">
      <c r="B5257" s="87"/>
      <c r="C5257" s="87"/>
      <c r="R5257" s="89"/>
      <c r="S5257" s="89"/>
      <c r="T5257" s="89"/>
    </row>
    <row r="5258" spans="2:20" s="86" customFormat="1" ht="10.199999999999999">
      <c r="B5258" s="87"/>
      <c r="C5258" s="87"/>
      <c r="R5258" s="89"/>
      <c r="S5258" s="89"/>
      <c r="T5258" s="89"/>
    </row>
    <row r="5259" spans="2:20" s="86" customFormat="1" ht="10.199999999999999">
      <c r="B5259" s="87"/>
      <c r="C5259" s="87"/>
      <c r="R5259" s="89"/>
      <c r="S5259" s="89"/>
      <c r="T5259" s="89"/>
    </row>
    <row r="5260" spans="2:20" s="86" customFormat="1" ht="10.199999999999999">
      <c r="B5260" s="87"/>
      <c r="C5260" s="87"/>
      <c r="R5260" s="89"/>
      <c r="S5260" s="89"/>
      <c r="T5260" s="89"/>
    </row>
    <row r="5261" spans="2:20" s="86" customFormat="1" ht="10.199999999999999">
      <c r="B5261" s="87"/>
      <c r="C5261" s="87"/>
      <c r="R5261" s="89"/>
      <c r="S5261" s="89"/>
      <c r="T5261" s="89"/>
    </row>
    <row r="5262" spans="2:20" s="86" customFormat="1" ht="10.199999999999999">
      <c r="B5262" s="87"/>
      <c r="C5262" s="87"/>
      <c r="R5262" s="89"/>
      <c r="S5262" s="89"/>
      <c r="T5262" s="89"/>
    </row>
    <row r="5263" spans="2:20" s="86" customFormat="1" ht="10.199999999999999">
      <c r="B5263" s="87"/>
      <c r="C5263" s="87"/>
      <c r="R5263" s="89"/>
      <c r="S5263" s="89"/>
      <c r="T5263" s="89"/>
    </row>
    <row r="5264" spans="2:20" s="86" customFormat="1" ht="10.199999999999999">
      <c r="B5264" s="87"/>
      <c r="C5264" s="87"/>
      <c r="R5264" s="89"/>
      <c r="S5264" s="89"/>
      <c r="T5264" s="89"/>
    </row>
    <row r="5265" spans="2:20" s="86" customFormat="1" ht="10.199999999999999">
      <c r="B5265" s="87"/>
      <c r="C5265" s="87"/>
      <c r="R5265" s="89"/>
      <c r="S5265" s="89"/>
      <c r="T5265" s="89"/>
    </row>
    <row r="5266" spans="2:20" s="86" customFormat="1" ht="10.199999999999999">
      <c r="B5266" s="87"/>
      <c r="C5266" s="87"/>
      <c r="R5266" s="89"/>
      <c r="S5266" s="89"/>
      <c r="T5266" s="89"/>
    </row>
    <row r="5267" spans="2:20" s="86" customFormat="1" ht="10.199999999999999">
      <c r="B5267" s="87"/>
      <c r="C5267" s="87"/>
      <c r="R5267" s="89"/>
      <c r="S5267" s="89"/>
      <c r="T5267" s="89"/>
    </row>
    <row r="5268" spans="2:20" s="86" customFormat="1" ht="10.199999999999999">
      <c r="B5268" s="87"/>
      <c r="C5268" s="87"/>
      <c r="R5268" s="89"/>
      <c r="S5268" s="89"/>
      <c r="T5268" s="89"/>
    </row>
    <row r="5269" spans="2:20" s="86" customFormat="1" ht="10.199999999999999">
      <c r="B5269" s="87"/>
      <c r="C5269" s="87"/>
      <c r="R5269" s="89"/>
      <c r="S5269" s="89"/>
      <c r="T5269" s="89"/>
    </row>
    <row r="5270" spans="2:20" s="86" customFormat="1" ht="10.199999999999999">
      <c r="B5270" s="87"/>
      <c r="C5270" s="87"/>
      <c r="R5270" s="89"/>
      <c r="S5270" s="89"/>
      <c r="T5270" s="89"/>
    </row>
    <row r="5271" spans="2:20" s="86" customFormat="1" ht="10.199999999999999">
      <c r="B5271" s="87"/>
      <c r="C5271" s="87"/>
      <c r="R5271" s="89"/>
      <c r="S5271" s="89"/>
      <c r="T5271" s="89"/>
    </row>
    <row r="5272" spans="2:20" s="86" customFormat="1" ht="10.199999999999999">
      <c r="B5272" s="87"/>
      <c r="C5272" s="87"/>
      <c r="R5272" s="89"/>
      <c r="S5272" s="89"/>
      <c r="T5272" s="89"/>
    </row>
    <row r="5273" spans="2:20" s="86" customFormat="1" ht="10.199999999999999">
      <c r="B5273" s="87"/>
      <c r="C5273" s="87"/>
      <c r="R5273" s="89"/>
      <c r="S5273" s="89"/>
      <c r="T5273" s="89"/>
    </row>
    <row r="5274" spans="2:20" s="86" customFormat="1" ht="10.199999999999999">
      <c r="B5274" s="87"/>
      <c r="C5274" s="87"/>
      <c r="R5274" s="89"/>
      <c r="S5274" s="89"/>
      <c r="T5274" s="89"/>
    </row>
    <row r="5275" spans="2:20" s="86" customFormat="1" ht="10.199999999999999">
      <c r="B5275" s="87"/>
      <c r="C5275" s="87"/>
      <c r="R5275" s="89"/>
      <c r="S5275" s="89"/>
      <c r="T5275" s="89"/>
    </row>
    <row r="5276" spans="2:20" s="86" customFormat="1" ht="10.199999999999999">
      <c r="B5276" s="87"/>
      <c r="C5276" s="87"/>
      <c r="R5276" s="89"/>
      <c r="S5276" s="89"/>
      <c r="T5276" s="89"/>
    </row>
    <row r="5277" spans="2:20" s="86" customFormat="1" ht="10.199999999999999">
      <c r="B5277" s="87"/>
      <c r="C5277" s="87"/>
      <c r="R5277" s="89"/>
      <c r="S5277" s="89"/>
      <c r="T5277" s="89"/>
    </row>
    <row r="5278" spans="2:20" s="86" customFormat="1" ht="10.199999999999999">
      <c r="B5278" s="87"/>
      <c r="C5278" s="87"/>
      <c r="R5278" s="89"/>
      <c r="S5278" s="89"/>
      <c r="T5278" s="89"/>
    </row>
    <row r="5279" spans="2:20" s="86" customFormat="1" ht="10.199999999999999">
      <c r="B5279" s="87"/>
      <c r="C5279" s="87"/>
      <c r="R5279" s="89"/>
      <c r="S5279" s="89"/>
      <c r="T5279" s="89"/>
    </row>
    <row r="5280" spans="2:20" s="86" customFormat="1" ht="10.199999999999999">
      <c r="B5280" s="87"/>
      <c r="C5280" s="87"/>
      <c r="R5280" s="89"/>
      <c r="S5280" s="89"/>
      <c r="T5280" s="89"/>
    </row>
    <row r="5281" spans="2:20" s="86" customFormat="1" ht="10.199999999999999">
      <c r="B5281" s="87"/>
      <c r="C5281" s="87"/>
      <c r="R5281" s="89"/>
      <c r="S5281" s="89"/>
      <c r="T5281" s="89"/>
    </row>
    <row r="5282" spans="2:20" s="86" customFormat="1" ht="10.199999999999999">
      <c r="B5282" s="87"/>
      <c r="C5282" s="87"/>
      <c r="R5282" s="89"/>
      <c r="S5282" s="89"/>
      <c r="T5282" s="89"/>
    </row>
    <row r="5283" spans="2:20" s="86" customFormat="1" ht="10.199999999999999">
      <c r="B5283" s="87"/>
      <c r="C5283" s="87"/>
      <c r="R5283" s="89"/>
      <c r="S5283" s="89"/>
      <c r="T5283" s="89"/>
    </row>
    <row r="5284" spans="2:20" s="86" customFormat="1" ht="10.199999999999999">
      <c r="B5284" s="87"/>
      <c r="C5284" s="87"/>
      <c r="R5284" s="89"/>
      <c r="S5284" s="89"/>
      <c r="T5284" s="89"/>
    </row>
    <row r="5285" spans="2:20" s="86" customFormat="1" ht="10.199999999999999">
      <c r="B5285" s="87"/>
      <c r="C5285" s="87"/>
      <c r="R5285" s="89"/>
      <c r="S5285" s="89"/>
      <c r="T5285" s="89"/>
    </row>
    <row r="5286" spans="2:20" s="86" customFormat="1" ht="10.199999999999999">
      <c r="B5286" s="87"/>
      <c r="C5286" s="87"/>
      <c r="R5286" s="89"/>
      <c r="S5286" s="89"/>
      <c r="T5286" s="89"/>
    </row>
    <row r="5287" spans="2:20" s="86" customFormat="1" ht="10.199999999999999">
      <c r="B5287" s="87"/>
      <c r="C5287" s="87"/>
      <c r="R5287" s="89"/>
      <c r="S5287" s="89"/>
      <c r="T5287" s="89"/>
    </row>
    <row r="5288" spans="2:20" s="86" customFormat="1" ht="10.199999999999999">
      <c r="B5288" s="87"/>
      <c r="C5288" s="87"/>
      <c r="R5288" s="89"/>
      <c r="S5288" s="89"/>
      <c r="T5288" s="89"/>
    </row>
    <row r="5289" spans="2:20" s="86" customFormat="1" ht="10.199999999999999">
      <c r="B5289" s="87"/>
      <c r="C5289" s="87"/>
      <c r="R5289" s="89"/>
      <c r="S5289" s="89"/>
      <c r="T5289" s="89"/>
    </row>
    <row r="5290" spans="2:20" s="86" customFormat="1" ht="10.199999999999999">
      <c r="B5290" s="87"/>
      <c r="C5290" s="87"/>
      <c r="R5290" s="89"/>
      <c r="S5290" s="89"/>
      <c r="T5290" s="89"/>
    </row>
    <row r="5291" spans="2:20" s="86" customFormat="1" ht="10.199999999999999">
      <c r="B5291" s="87"/>
      <c r="C5291" s="87"/>
      <c r="R5291" s="89"/>
      <c r="S5291" s="89"/>
      <c r="T5291" s="89"/>
    </row>
    <row r="5292" spans="2:20" s="86" customFormat="1" ht="10.199999999999999">
      <c r="B5292" s="87"/>
      <c r="C5292" s="87"/>
      <c r="R5292" s="89"/>
      <c r="S5292" s="89"/>
      <c r="T5292" s="89"/>
    </row>
    <row r="5293" spans="2:20" s="86" customFormat="1" ht="10.199999999999999">
      <c r="B5293" s="87"/>
      <c r="C5293" s="87"/>
      <c r="R5293" s="89"/>
      <c r="S5293" s="89"/>
      <c r="T5293" s="89"/>
    </row>
    <row r="5294" spans="2:20" s="86" customFormat="1" ht="10.199999999999999">
      <c r="B5294" s="87"/>
      <c r="C5294" s="87"/>
      <c r="R5294" s="89"/>
      <c r="S5294" s="89"/>
      <c r="T5294" s="89"/>
    </row>
    <row r="5295" spans="2:20" s="86" customFormat="1" ht="10.199999999999999">
      <c r="B5295" s="87"/>
      <c r="C5295" s="87"/>
      <c r="R5295" s="89"/>
      <c r="S5295" s="89"/>
      <c r="T5295" s="89"/>
    </row>
    <row r="5296" spans="2:20" s="86" customFormat="1" ht="10.199999999999999">
      <c r="B5296" s="87"/>
      <c r="C5296" s="87"/>
      <c r="R5296" s="89"/>
      <c r="S5296" s="89"/>
      <c r="T5296" s="89"/>
    </row>
    <row r="5297" spans="2:20" s="86" customFormat="1" ht="10.199999999999999">
      <c r="B5297" s="87"/>
      <c r="C5297" s="87"/>
      <c r="R5297" s="89"/>
      <c r="S5297" s="89"/>
      <c r="T5297" s="89"/>
    </row>
    <row r="5298" spans="2:20" s="86" customFormat="1" ht="10.199999999999999">
      <c r="B5298" s="87"/>
      <c r="C5298" s="87"/>
      <c r="R5298" s="89"/>
      <c r="S5298" s="89"/>
      <c r="T5298" s="89"/>
    </row>
    <row r="5299" spans="2:20" s="86" customFormat="1" ht="10.199999999999999">
      <c r="B5299" s="87"/>
      <c r="C5299" s="87"/>
      <c r="R5299" s="89"/>
      <c r="S5299" s="89"/>
      <c r="T5299" s="89"/>
    </row>
    <row r="5300" spans="2:20" s="86" customFormat="1" ht="10.199999999999999">
      <c r="B5300" s="87"/>
      <c r="C5300" s="87"/>
      <c r="R5300" s="89"/>
      <c r="S5300" s="89"/>
      <c r="T5300" s="89"/>
    </row>
    <row r="5301" spans="2:20" s="86" customFormat="1" ht="10.199999999999999">
      <c r="B5301" s="87"/>
      <c r="C5301" s="87"/>
      <c r="R5301" s="89"/>
      <c r="S5301" s="89"/>
      <c r="T5301" s="89"/>
    </row>
    <row r="5302" spans="2:20" s="86" customFormat="1" ht="10.199999999999999">
      <c r="B5302" s="87"/>
      <c r="C5302" s="87"/>
      <c r="R5302" s="89"/>
      <c r="S5302" s="89"/>
      <c r="T5302" s="89"/>
    </row>
    <row r="5303" spans="2:20" s="86" customFormat="1" ht="10.199999999999999">
      <c r="B5303" s="87"/>
      <c r="C5303" s="87"/>
      <c r="R5303" s="89"/>
      <c r="S5303" s="89"/>
      <c r="T5303" s="89"/>
    </row>
    <row r="5304" spans="2:20" s="86" customFormat="1" ht="10.199999999999999">
      <c r="B5304" s="87"/>
      <c r="C5304" s="87"/>
      <c r="R5304" s="89"/>
      <c r="S5304" s="89"/>
      <c r="T5304" s="89"/>
    </row>
    <row r="5305" spans="2:20" s="86" customFormat="1" ht="10.199999999999999">
      <c r="B5305" s="87"/>
      <c r="C5305" s="87"/>
      <c r="R5305" s="89"/>
      <c r="S5305" s="89"/>
      <c r="T5305" s="89"/>
    </row>
    <row r="5306" spans="2:20" s="86" customFormat="1" ht="10.199999999999999">
      <c r="B5306" s="87"/>
      <c r="C5306" s="87"/>
      <c r="R5306" s="89"/>
      <c r="S5306" s="89"/>
      <c r="T5306" s="89"/>
    </row>
    <row r="5307" spans="2:20" s="86" customFormat="1" ht="10.199999999999999">
      <c r="B5307" s="87"/>
      <c r="C5307" s="87"/>
      <c r="R5307" s="89"/>
      <c r="S5307" s="89"/>
      <c r="T5307" s="89"/>
    </row>
    <row r="5308" spans="2:20" s="86" customFormat="1" ht="10.199999999999999">
      <c r="B5308" s="87"/>
      <c r="C5308" s="87"/>
      <c r="R5308" s="89"/>
      <c r="S5308" s="89"/>
      <c r="T5308" s="89"/>
    </row>
    <row r="5309" spans="2:20" s="86" customFormat="1" ht="10.199999999999999">
      <c r="B5309" s="87"/>
      <c r="C5309" s="87"/>
      <c r="R5309" s="89"/>
      <c r="S5309" s="89"/>
      <c r="T5309" s="89"/>
    </row>
    <row r="5310" spans="2:20" s="86" customFormat="1" ht="10.199999999999999">
      <c r="B5310" s="87"/>
      <c r="C5310" s="87"/>
      <c r="R5310" s="89"/>
      <c r="S5310" s="89"/>
      <c r="T5310" s="89"/>
    </row>
    <row r="5311" spans="2:20" s="86" customFormat="1" ht="10.199999999999999">
      <c r="B5311" s="87"/>
      <c r="C5311" s="87"/>
      <c r="R5311" s="89"/>
      <c r="S5311" s="89"/>
      <c r="T5311" s="89"/>
    </row>
    <row r="5312" spans="2:20" s="86" customFormat="1" ht="10.199999999999999">
      <c r="B5312" s="87"/>
      <c r="C5312" s="87"/>
      <c r="R5312" s="89"/>
      <c r="S5312" s="89"/>
      <c r="T5312" s="89"/>
    </row>
    <row r="5313" spans="2:20" s="86" customFormat="1" ht="10.199999999999999">
      <c r="B5313" s="87"/>
      <c r="C5313" s="87"/>
      <c r="R5313" s="89"/>
      <c r="S5313" s="89"/>
      <c r="T5313" s="89"/>
    </row>
    <row r="5314" spans="2:20" s="86" customFormat="1" ht="10.199999999999999">
      <c r="B5314" s="87"/>
      <c r="C5314" s="87"/>
      <c r="R5314" s="89"/>
      <c r="S5314" s="89"/>
      <c r="T5314" s="89"/>
    </row>
    <row r="5315" spans="2:20" s="86" customFormat="1" ht="10.199999999999999">
      <c r="B5315" s="87"/>
      <c r="C5315" s="87"/>
      <c r="R5315" s="89"/>
      <c r="S5315" s="89"/>
      <c r="T5315" s="89"/>
    </row>
    <row r="5316" spans="2:20" s="86" customFormat="1" ht="10.199999999999999">
      <c r="B5316" s="87"/>
      <c r="C5316" s="87"/>
      <c r="R5316" s="89"/>
      <c r="S5316" s="89"/>
      <c r="T5316" s="89"/>
    </row>
    <row r="5317" spans="2:20" s="86" customFormat="1" ht="10.199999999999999">
      <c r="B5317" s="87"/>
      <c r="C5317" s="87"/>
      <c r="R5317" s="89"/>
      <c r="S5317" s="89"/>
      <c r="T5317" s="89"/>
    </row>
    <row r="5318" spans="2:20" s="86" customFormat="1" ht="10.199999999999999">
      <c r="B5318" s="87"/>
      <c r="C5318" s="87"/>
      <c r="R5318" s="89"/>
      <c r="S5318" s="89"/>
      <c r="T5318" s="89"/>
    </row>
    <row r="5319" spans="2:20" s="86" customFormat="1" ht="10.199999999999999">
      <c r="B5319" s="87"/>
      <c r="C5319" s="87"/>
      <c r="R5319" s="89"/>
      <c r="S5319" s="89"/>
      <c r="T5319" s="89"/>
    </row>
    <row r="5320" spans="2:20" s="86" customFormat="1" ht="10.199999999999999">
      <c r="B5320" s="87"/>
      <c r="C5320" s="87"/>
      <c r="R5320" s="89"/>
      <c r="S5320" s="89"/>
      <c r="T5320" s="89"/>
    </row>
    <row r="5321" spans="2:20" s="86" customFormat="1" ht="10.199999999999999">
      <c r="B5321" s="87"/>
      <c r="C5321" s="87"/>
      <c r="R5321" s="89"/>
      <c r="S5321" s="89"/>
      <c r="T5321" s="89"/>
    </row>
    <row r="5322" spans="2:20" s="86" customFormat="1" ht="10.199999999999999">
      <c r="B5322" s="87"/>
      <c r="C5322" s="87"/>
      <c r="R5322" s="89"/>
      <c r="S5322" s="89"/>
      <c r="T5322" s="89"/>
    </row>
    <row r="5323" spans="2:20" s="86" customFormat="1" ht="10.199999999999999">
      <c r="B5323" s="87"/>
      <c r="C5323" s="87"/>
      <c r="R5323" s="89"/>
      <c r="S5323" s="89"/>
      <c r="T5323" s="89"/>
    </row>
    <row r="5324" spans="2:20" s="86" customFormat="1" ht="10.199999999999999">
      <c r="B5324" s="87"/>
      <c r="C5324" s="87"/>
      <c r="R5324" s="89"/>
      <c r="S5324" s="89"/>
      <c r="T5324" s="89"/>
    </row>
    <row r="5325" spans="2:20" s="86" customFormat="1" ht="10.199999999999999">
      <c r="B5325" s="87"/>
      <c r="C5325" s="87"/>
      <c r="R5325" s="89"/>
      <c r="S5325" s="89"/>
      <c r="T5325" s="89"/>
    </row>
    <row r="5326" spans="2:20" s="86" customFormat="1" ht="10.199999999999999">
      <c r="B5326" s="87"/>
      <c r="C5326" s="87"/>
      <c r="R5326" s="89"/>
      <c r="S5326" s="89"/>
      <c r="T5326" s="89"/>
    </row>
    <row r="5327" spans="2:20" s="86" customFormat="1" ht="10.199999999999999">
      <c r="B5327" s="87"/>
      <c r="C5327" s="87"/>
      <c r="R5327" s="89"/>
      <c r="S5327" s="89"/>
      <c r="T5327" s="89"/>
    </row>
    <row r="5328" spans="2:20" s="86" customFormat="1" ht="10.199999999999999">
      <c r="B5328" s="87"/>
      <c r="C5328" s="87"/>
      <c r="R5328" s="89"/>
      <c r="S5328" s="89"/>
      <c r="T5328" s="89"/>
    </row>
    <row r="5329" spans="2:20" s="86" customFormat="1" ht="10.199999999999999">
      <c r="B5329" s="87"/>
      <c r="C5329" s="87"/>
      <c r="R5329" s="89"/>
      <c r="S5329" s="89"/>
      <c r="T5329" s="89"/>
    </row>
    <row r="5330" spans="2:20" s="86" customFormat="1" ht="10.199999999999999">
      <c r="B5330" s="87"/>
      <c r="C5330" s="87"/>
      <c r="R5330" s="89"/>
      <c r="S5330" s="89"/>
      <c r="T5330" s="89"/>
    </row>
    <row r="5331" spans="2:20" s="86" customFormat="1" ht="10.199999999999999">
      <c r="B5331" s="87"/>
      <c r="C5331" s="87"/>
      <c r="R5331" s="89"/>
      <c r="S5331" s="89"/>
      <c r="T5331" s="89"/>
    </row>
    <row r="5332" spans="2:20" s="86" customFormat="1" ht="10.199999999999999">
      <c r="B5332" s="87"/>
      <c r="C5332" s="87"/>
      <c r="R5332" s="89"/>
      <c r="S5332" s="89"/>
      <c r="T5332" s="89"/>
    </row>
    <row r="5333" spans="2:20" s="86" customFormat="1" ht="10.199999999999999">
      <c r="B5333" s="87"/>
      <c r="C5333" s="87"/>
      <c r="R5333" s="89"/>
      <c r="S5333" s="89"/>
      <c r="T5333" s="89"/>
    </row>
    <row r="5334" spans="2:20" s="86" customFormat="1" ht="10.199999999999999">
      <c r="B5334" s="87"/>
      <c r="C5334" s="87"/>
      <c r="R5334" s="89"/>
      <c r="S5334" s="89"/>
      <c r="T5334" s="89"/>
    </row>
    <row r="5335" spans="2:20" s="86" customFormat="1" ht="10.199999999999999">
      <c r="B5335" s="87"/>
      <c r="C5335" s="87"/>
      <c r="R5335" s="89"/>
      <c r="S5335" s="89"/>
      <c r="T5335" s="89"/>
    </row>
    <row r="5336" spans="2:20" s="86" customFormat="1" ht="10.199999999999999">
      <c r="B5336" s="87"/>
      <c r="C5336" s="87"/>
      <c r="R5336" s="89"/>
      <c r="S5336" s="89"/>
      <c r="T5336" s="89"/>
    </row>
    <row r="5337" spans="2:20" s="86" customFormat="1" ht="10.199999999999999">
      <c r="B5337" s="87"/>
      <c r="C5337" s="87"/>
      <c r="R5337" s="89"/>
      <c r="S5337" s="89"/>
      <c r="T5337" s="89"/>
    </row>
    <row r="5338" spans="2:20" s="86" customFormat="1" ht="10.199999999999999">
      <c r="B5338" s="87"/>
      <c r="C5338" s="87"/>
      <c r="R5338" s="89"/>
      <c r="S5338" s="89"/>
      <c r="T5338" s="89"/>
    </row>
    <row r="5339" spans="2:20" s="86" customFormat="1" ht="10.199999999999999">
      <c r="B5339" s="87"/>
      <c r="C5339" s="87"/>
      <c r="R5339" s="89"/>
      <c r="S5339" s="89"/>
      <c r="T5339" s="89"/>
    </row>
    <row r="5340" spans="2:20" s="86" customFormat="1" ht="10.199999999999999">
      <c r="B5340" s="87"/>
      <c r="C5340" s="87"/>
      <c r="R5340" s="89"/>
      <c r="S5340" s="89"/>
      <c r="T5340" s="89"/>
    </row>
    <row r="5341" spans="2:20" s="86" customFormat="1" ht="10.199999999999999">
      <c r="B5341" s="87"/>
      <c r="C5341" s="87"/>
      <c r="R5341" s="89"/>
      <c r="S5341" s="89"/>
      <c r="T5341" s="89"/>
    </row>
    <row r="5342" spans="2:20" s="86" customFormat="1" ht="10.199999999999999">
      <c r="B5342" s="87"/>
      <c r="C5342" s="87"/>
      <c r="R5342" s="89"/>
      <c r="S5342" s="89"/>
      <c r="T5342" s="89"/>
    </row>
    <row r="5343" spans="2:20" s="86" customFormat="1" ht="10.199999999999999">
      <c r="B5343" s="87"/>
      <c r="C5343" s="87"/>
      <c r="R5343" s="89"/>
      <c r="S5343" s="89"/>
      <c r="T5343" s="89"/>
    </row>
    <row r="5344" spans="2:20" s="86" customFormat="1" ht="10.199999999999999">
      <c r="B5344" s="87"/>
      <c r="C5344" s="87"/>
      <c r="R5344" s="89"/>
      <c r="S5344" s="89"/>
      <c r="T5344" s="89"/>
    </row>
    <row r="5345" spans="2:20" s="86" customFormat="1" ht="10.199999999999999">
      <c r="B5345" s="87"/>
      <c r="C5345" s="87"/>
      <c r="R5345" s="89"/>
      <c r="S5345" s="89"/>
      <c r="T5345" s="89"/>
    </row>
    <row r="5346" spans="2:20" s="86" customFormat="1" ht="10.199999999999999">
      <c r="B5346" s="87"/>
      <c r="C5346" s="87"/>
      <c r="R5346" s="89"/>
      <c r="S5346" s="89"/>
      <c r="T5346" s="89"/>
    </row>
    <row r="5347" spans="2:20" s="86" customFormat="1" ht="10.199999999999999">
      <c r="B5347" s="87"/>
      <c r="C5347" s="87"/>
      <c r="R5347" s="89"/>
      <c r="S5347" s="89"/>
      <c r="T5347" s="89"/>
    </row>
    <row r="5348" spans="2:20" s="86" customFormat="1" ht="10.199999999999999">
      <c r="B5348" s="87"/>
      <c r="C5348" s="87"/>
      <c r="R5348" s="89"/>
      <c r="S5348" s="89"/>
      <c r="T5348" s="89"/>
    </row>
    <row r="5349" spans="2:20" s="86" customFormat="1" ht="10.199999999999999">
      <c r="B5349" s="87"/>
      <c r="C5349" s="87"/>
      <c r="R5349" s="89"/>
      <c r="S5349" s="89"/>
      <c r="T5349" s="89"/>
    </row>
    <row r="5350" spans="2:20" s="86" customFormat="1" ht="10.199999999999999">
      <c r="B5350" s="87"/>
      <c r="C5350" s="87"/>
      <c r="R5350" s="89"/>
      <c r="S5350" s="89"/>
      <c r="T5350" s="89"/>
    </row>
    <row r="5351" spans="2:20" s="86" customFormat="1" ht="10.199999999999999">
      <c r="B5351" s="87"/>
      <c r="C5351" s="87"/>
      <c r="R5351" s="89"/>
      <c r="S5351" s="89"/>
      <c r="T5351" s="89"/>
    </row>
    <row r="5352" spans="2:20" s="86" customFormat="1" ht="10.199999999999999">
      <c r="B5352" s="87"/>
      <c r="C5352" s="87"/>
      <c r="R5352" s="89"/>
      <c r="S5352" s="89"/>
      <c r="T5352" s="89"/>
    </row>
    <row r="5353" spans="2:20" s="86" customFormat="1" ht="10.199999999999999">
      <c r="B5353" s="87"/>
      <c r="C5353" s="87"/>
      <c r="R5353" s="89"/>
      <c r="S5353" s="89"/>
      <c r="T5353" s="89"/>
    </row>
    <row r="5354" spans="2:20" s="86" customFormat="1" ht="10.199999999999999">
      <c r="B5354" s="87"/>
      <c r="C5354" s="87"/>
      <c r="R5354" s="89"/>
      <c r="S5354" s="89"/>
      <c r="T5354" s="89"/>
    </row>
    <row r="5355" spans="2:20" s="86" customFormat="1" ht="10.199999999999999">
      <c r="B5355" s="87"/>
      <c r="C5355" s="87"/>
      <c r="R5355" s="89"/>
      <c r="S5355" s="89"/>
      <c r="T5355" s="89"/>
    </row>
    <row r="5356" spans="2:20" s="86" customFormat="1" ht="10.199999999999999">
      <c r="B5356" s="87"/>
      <c r="C5356" s="87"/>
      <c r="R5356" s="89"/>
      <c r="S5356" s="89"/>
      <c r="T5356" s="89"/>
    </row>
    <row r="5357" spans="2:20" s="86" customFormat="1" ht="10.199999999999999">
      <c r="B5357" s="87"/>
      <c r="C5357" s="87"/>
      <c r="R5357" s="89"/>
      <c r="S5357" s="89"/>
      <c r="T5357" s="89"/>
    </row>
    <row r="5358" spans="2:20" s="86" customFormat="1" ht="10.199999999999999">
      <c r="B5358" s="87"/>
      <c r="C5358" s="87"/>
      <c r="R5358" s="89"/>
      <c r="S5358" s="89"/>
      <c r="T5358" s="89"/>
    </row>
    <row r="5359" spans="2:20" s="86" customFormat="1" ht="10.199999999999999">
      <c r="B5359" s="87"/>
      <c r="C5359" s="87"/>
      <c r="R5359" s="89"/>
      <c r="S5359" s="89"/>
      <c r="T5359" s="89"/>
    </row>
    <row r="5360" spans="2:20" s="86" customFormat="1" ht="10.199999999999999">
      <c r="B5360" s="87"/>
      <c r="C5360" s="87"/>
      <c r="R5360" s="89"/>
      <c r="S5360" s="89"/>
      <c r="T5360" s="89"/>
    </row>
    <row r="5361" spans="2:20" s="86" customFormat="1" ht="10.199999999999999">
      <c r="B5361" s="87"/>
      <c r="C5361" s="87"/>
      <c r="R5361" s="89"/>
      <c r="S5361" s="89"/>
      <c r="T5361" s="89"/>
    </row>
    <row r="5362" spans="2:20" s="86" customFormat="1" ht="10.199999999999999">
      <c r="B5362" s="87"/>
      <c r="C5362" s="87"/>
      <c r="R5362" s="89"/>
      <c r="S5362" s="89"/>
      <c r="T5362" s="89"/>
    </row>
    <row r="5363" spans="2:20" s="86" customFormat="1" ht="10.199999999999999">
      <c r="B5363" s="87"/>
      <c r="C5363" s="87"/>
      <c r="R5363" s="89"/>
      <c r="S5363" s="89"/>
      <c r="T5363" s="89"/>
    </row>
    <row r="5364" spans="2:20" s="86" customFormat="1" ht="10.199999999999999">
      <c r="B5364" s="87"/>
      <c r="C5364" s="87"/>
      <c r="R5364" s="89"/>
      <c r="S5364" s="89"/>
      <c r="T5364" s="89"/>
    </row>
    <row r="5365" spans="2:20" s="86" customFormat="1" ht="10.199999999999999">
      <c r="B5365" s="87"/>
      <c r="C5365" s="87"/>
      <c r="R5365" s="89"/>
      <c r="S5365" s="89"/>
      <c r="T5365" s="89"/>
    </row>
    <row r="5366" spans="2:20" s="86" customFormat="1" ht="10.199999999999999">
      <c r="B5366" s="87"/>
      <c r="C5366" s="87"/>
      <c r="R5366" s="89"/>
      <c r="S5366" s="89"/>
      <c r="T5366" s="89"/>
    </row>
    <row r="5367" spans="2:20" s="86" customFormat="1" ht="10.199999999999999">
      <c r="B5367" s="87"/>
      <c r="C5367" s="87"/>
      <c r="R5367" s="89"/>
      <c r="S5367" s="89"/>
      <c r="T5367" s="89"/>
    </row>
    <row r="5368" spans="2:20" s="86" customFormat="1" ht="10.199999999999999">
      <c r="B5368" s="87"/>
      <c r="C5368" s="87"/>
      <c r="R5368" s="89"/>
      <c r="S5368" s="89"/>
      <c r="T5368" s="89"/>
    </row>
    <row r="5369" spans="2:20" s="86" customFormat="1" ht="10.199999999999999">
      <c r="B5369" s="87"/>
      <c r="C5369" s="87"/>
      <c r="R5369" s="89"/>
      <c r="S5369" s="89"/>
      <c r="T5369" s="89"/>
    </row>
    <row r="5370" spans="2:20" s="86" customFormat="1" ht="10.199999999999999">
      <c r="B5370" s="87"/>
      <c r="C5370" s="87"/>
      <c r="R5370" s="89"/>
      <c r="S5370" s="89"/>
      <c r="T5370" s="89"/>
    </row>
    <row r="5371" spans="2:20" s="86" customFormat="1" ht="10.199999999999999">
      <c r="B5371" s="87"/>
      <c r="C5371" s="87"/>
      <c r="R5371" s="89"/>
      <c r="S5371" s="89"/>
      <c r="T5371" s="89"/>
    </row>
    <row r="5372" spans="2:20" s="86" customFormat="1" ht="10.199999999999999">
      <c r="B5372" s="87"/>
      <c r="C5372" s="87"/>
      <c r="R5372" s="89"/>
      <c r="S5372" s="89"/>
      <c r="T5372" s="89"/>
    </row>
    <row r="5373" spans="2:20" s="86" customFormat="1" ht="10.199999999999999">
      <c r="B5373" s="87"/>
      <c r="C5373" s="87"/>
      <c r="R5373" s="89"/>
      <c r="S5373" s="89"/>
      <c r="T5373" s="89"/>
    </row>
    <row r="5374" spans="2:20" s="86" customFormat="1" ht="10.199999999999999">
      <c r="B5374" s="87"/>
      <c r="C5374" s="87"/>
      <c r="R5374" s="89"/>
      <c r="S5374" s="89"/>
      <c r="T5374" s="89"/>
    </row>
    <row r="5375" spans="2:20" s="86" customFormat="1" ht="10.199999999999999">
      <c r="B5375" s="87"/>
      <c r="C5375" s="87"/>
      <c r="R5375" s="89"/>
      <c r="S5375" s="89"/>
      <c r="T5375" s="89"/>
    </row>
    <row r="5376" spans="2:20" s="86" customFormat="1" ht="10.199999999999999">
      <c r="B5376" s="87"/>
      <c r="C5376" s="87"/>
      <c r="R5376" s="89"/>
      <c r="S5376" s="89"/>
      <c r="T5376" s="89"/>
    </row>
    <row r="5377" spans="2:20" s="86" customFormat="1" ht="10.199999999999999">
      <c r="B5377" s="87"/>
      <c r="C5377" s="87"/>
      <c r="R5377" s="89"/>
      <c r="S5377" s="89"/>
      <c r="T5377" s="89"/>
    </row>
    <row r="5378" spans="2:20" s="86" customFormat="1" ht="10.199999999999999">
      <c r="B5378" s="87"/>
      <c r="C5378" s="87"/>
      <c r="R5378" s="89"/>
      <c r="S5378" s="89"/>
      <c r="T5378" s="89"/>
    </row>
    <row r="5379" spans="2:20" s="86" customFormat="1" ht="10.199999999999999">
      <c r="B5379" s="87"/>
      <c r="C5379" s="87"/>
      <c r="R5379" s="89"/>
      <c r="S5379" s="89"/>
      <c r="T5379" s="89"/>
    </row>
    <row r="5380" spans="2:20" s="86" customFormat="1" ht="10.199999999999999">
      <c r="B5380" s="87"/>
      <c r="C5380" s="87"/>
      <c r="R5380" s="89"/>
      <c r="S5380" s="89"/>
      <c r="T5380" s="89"/>
    </row>
    <row r="5381" spans="2:20" s="86" customFormat="1" ht="10.199999999999999">
      <c r="B5381" s="87"/>
      <c r="C5381" s="87"/>
      <c r="R5381" s="89"/>
      <c r="S5381" s="89"/>
      <c r="T5381" s="89"/>
    </row>
    <row r="5382" spans="2:20" s="86" customFormat="1" ht="10.199999999999999">
      <c r="B5382" s="87"/>
      <c r="C5382" s="87"/>
      <c r="R5382" s="89"/>
      <c r="S5382" s="89"/>
      <c r="T5382" s="89"/>
    </row>
    <row r="5383" spans="2:20" s="86" customFormat="1" ht="10.199999999999999">
      <c r="B5383" s="87"/>
      <c r="C5383" s="87"/>
      <c r="R5383" s="89"/>
      <c r="S5383" s="89"/>
      <c r="T5383" s="89"/>
    </row>
    <row r="5384" spans="2:20" s="86" customFormat="1" ht="10.199999999999999">
      <c r="B5384" s="87"/>
      <c r="C5384" s="87"/>
      <c r="R5384" s="89"/>
      <c r="S5384" s="89"/>
      <c r="T5384" s="89"/>
    </row>
    <row r="5385" spans="2:20" s="86" customFormat="1" ht="10.199999999999999">
      <c r="B5385" s="87"/>
      <c r="C5385" s="87"/>
      <c r="R5385" s="89"/>
      <c r="S5385" s="89"/>
      <c r="T5385" s="89"/>
    </row>
    <row r="5386" spans="2:20" s="86" customFormat="1" ht="10.199999999999999">
      <c r="B5386" s="87"/>
      <c r="C5386" s="87"/>
      <c r="R5386" s="89"/>
      <c r="S5386" s="89"/>
      <c r="T5386" s="89"/>
    </row>
    <row r="5387" spans="2:20" s="86" customFormat="1" ht="10.199999999999999">
      <c r="B5387" s="87"/>
      <c r="C5387" s="87"/>
      <c r="R5387" s="89"/>
      <c r="S5387" s="89"/>
      <c r="T5387" s="89"/>
    </row>
    <row r="5388" spans="2:20" s="86" customFormat="1" ht="10.199999999999999">
      <c r="B5388" s="87"/>
      <c r="C5388" s="87"/>
      <c r="R5388" s="89"/>
      <c r="S5388" s="89"/>
      <c r="T5388" s="89"/>
    </row>
    <row r="5389" spans="2:20" s="86" customFormat="1" ht="10.199999999999999">
      <c r="B5389" s="87"/>
      <c r="C5389" s="87"/>
      <c r="R5389" s="89"/>
      <c r="S5389" s="89"/>
      <c r="T5389" s="89"/>
    </row>
    <row r="5390" spans="2:20" s="86" customFormat="1" ht="10.199999999999999">
      <c r="B5390" s="87"/>
      <c r="C5390" s="87"/>
      <c r="R5390" s="89"/>
      <c r="S5390" s="89"/>
      <c r="T5390" s="89"/>
    </row>
    <row r="5391" spans="2:20" s="86" customFormat="1" ht="10.199999999999999">
      <c r="B5391" s="87"/>
      <c r="C5391" s="87"/>
      <c r="R5391" s="89"/>
      <c r="S5391" s="89"/>
      <c r="T5391" s="89"/>
    </row>
    <row r="5392" spans="2:20" s="86" customFormat="1" ht="10.199999999999999">
      <c r="B5392" s="87"/>
      <c r="C5392" s="87"/>
      <c r="R5392" s="89"/>
      <c r="S5392" s="89"/>
      <c r="T5392" s="89"/>
    </row>
    <row r="5393" spans="2:20" s="86" customFormat="1" ht="10.199999999999999">
      <c r="B5393" s="87"/>
      <c r="C5393" s="87"/>
      <c r="R5393" s="89"/>
      <c r="S5393" s="89"/>
      <c r="T5393" s="89"/>
    </row>
    <row r="5394" spans="2:20" s="86" customFormat="1" ht="10.199999999999999">
      <c r="B5394" s="87"/>
      <c r="C5394" s="87"/>
      <c r="R5394" s="89"/>
      <c r="S5394" s="89"/>
      <c r="T5394" s="89"/>
    </row>
    <row r="5395" spans="2:20" s="86" customFormat="1" ht="10.199999999999999">
      <c r="B5395" s="87"/>
      <c r="C5395" s="87"/>
      <c r="R5395" s="89"/>
      <c r="S5395" s="89"/>
      <c r="T5395" s="89"/>
    </row>
    <row r="5396" spans="2:20" s="86" customFormat="1" ht="10.199999999999999">
      <c r="B5396" s="87"/>
      <c r="C5396" s="87"/>
      <c r="R5396" s="89"/>
      <c r="S5396" s="89"/>
      <c r="T5396" s="89"/>
    </row>
    <row r="5397" spans="2:20" s="86" customFormat="1" ht="10.199999999999999">
      <c r="B5397" s="87"/>
      <c r="C5397" s="87"/>
      <c r="R5397" s="89"/>
      <c r="S5397" s="89"/>
      <c r="T5397" s="89"/>
    </row>
    <row r="5398" spans="2:20" s="86" customFormat="1" ht="10.199999999999999">
      <c r="B5398" s="87"/>
      <c r="C5398" s="87"/>
      <c r="R5398" s="89"/>
      <c r="S5398" s="89"/>
      <c r="T5398" s="89"/>
    </row>
    <row r="5399" spans="2:20" s="86" customFormat="1" ht="10.199999999999999">
      <c r="B5399" s="87"/>
      <c r="C5399" s="87"/>
      <c r="R5399" s="89"/>
      <c r="S5399" s="89"/>
      <c r="T5399" s="89"/>
    </row>
    <row r="5400" spans="2:20" s="86" customFormat="1" ht="10.199999999999999">
      <c r="B5400" s="87"/>
      <c r="C5400" s="87"/>
      <c r="R5400" s="89"/>
      <c r="S5400" s="89"/>
      <c r="T5400" s="89"/>
    </row>
    <row r="5401" spans="2:20" s="86" customFormat="1" ht="10.199999999999999">
      <c r="B5401" s="87"/>
      <c r="C5401" s="87"/>
      <c r="R5401" s="89"/>
      <c r="S5401" s="89"/>
      <c r="T5401" s="89"/>
    </row>
    <row r="5402" spans="2:20" s="86" customFormat="1" ht="10.199999999999999">
      <c r="B5402" s="87"/>
      <c r="C5402" s="87"/>
      <c r="R5402" s="89"/>
      <c r="S5402" s="89"/>
      <c r="T5402" s="89"/>
    </row>
    <row r="5403" spans="2:20" s="86" customFormat="1" ht="10.199999999999999">
      <c r="B5403" s="87"/>
      <c r="C5403" s="87"/>
      <c r="R5403" s="89"/>
      <c r="S5403" s="89"/>
      <c r="T5403" s="89"/>
    </row>
    <row r="5404" spans="2:20" s="86" customFormat="1" ht="10.199999999999999">
      <c r="B5404" s="87"/>
      <c r="C5404" s="87"/>
      <c r="R5404" s="89"/>
      <c r="S5404" s="89"/>
      <c r="T5404" s="89"/>
    </row>
    <row r="5405" spans="2:20" s="86" customFormat="1" ht="10.199999999999999">
      <c r="B5405" s="87"/>
      <c r="C5405" s="87"/>
      <c r="R5405" s="89"/>
      <c r="S5405" s="89"/>
      <c r="T5405" s="89"/>
    </row>
    <row r="5406" spans="2:20" s="86" customFormat="1" ht="10.199999999999999">
      <c r="B5406" s="87"/>
      <c r="C5406" s="87"/>
      <c r="R5406" s="89"/>
      <c r="S5406" s="89"/>
      <c r="T5406" s="89"/>
    </row>
    <row r="5407" spans="2:20" s="86" customFormat="1" ht="10.199999999999999">
      <c r="B5407" s="87"/>
      <c r="C5407" s="87"/>
      <c r="R5407" s="89"/>
      <c r="S5407" s="89"/>
      <c r="T5407" s="89"/>
    </row>
    <row r="5408" spans="2:20" s="86" customFormat="1" ht="10.199999999999999">
      <c r="B5408" s="87"/>
      <c r="C5408" s="87"/>
      <c r="R5408" s="89"/>
      <c r="S5408" s="89"/>
      <c r="T5408" s="89"/>
    </row>
    <row r="5409" spans="2:20" s="86" customFormat="1" ht="10.199999999999999">
      <c r="B5409" s="87"/>
      <c r="C5409" s="87"/>
      <c r="R5409" s="89"/>
      <c r="S5409" s="89"/>
      <c r="T5409" s="89"/>
    </row>
    <row r="5410" spans="2:20" s="86" customFormat="1" ht="10.199999999999999">
      <c r="B5410" s="87"/>
      <c r="C5410" s="87"/>
      <c r="R5410" s="89"/>
      <c r="S5410" s="89"/>
      <c r="T5410" s="89"/>
    </row>
    <row r="5411" spans="2:20" s="86" customFormat="1" ht="10.199999999999999">
      <c r="B5411" s="87"/>
      <c r="C5411" s="87"/>
      <c r="R5411" s="89"/>
      <c r="S5411" s="89"/>
      <c r="T5411" s="89"/>
    </row>
    <row r="5412" spans="2:20" s="86" customFormat="1" ht="10.199999999999999">
      <c r="B5412" s="87"/>
      <c r="C5412" s="87"/>
      <c r="R5412" s="89"/>
      <c r="S5412" s="89"/>
      <c r="T5412" s="89"/>
    </row>
    <row r="5413" spans="2:20" s="86" customFormat="1" ht="10.199999999999999">
      <c r="B5413" s="87"/>
      <c r="C5413" s="87"/>
      <c r="R5413" s="89"/>
      <c r="S5413" s="89"/>
      <c r="T5413" s="89"/>
    </row>
    <row r="5414" spans="2:20" s="86" customFormat="1" ht="10.199999999999999">
      <c r="B5414" s="87"/>
      <c r="C5414" s="87"/>
      <c r="R5414" s="89"/>
      <c r="S5414" s="89"/>
      <c r="T5414" s="89"/>
    </row>
    <row r="5415" spans="2:20" s="86" customFormat="1" ht="10.199999999999999">
      <c r="B5415" s="87"/>
      <c r="C5415" s="87"/>
      <c r="R5415" s="89"/>
      <c r="S5415" s="89"/>
      <c r="T5415" s="89"/>
    </row>
    <row r="5416" spans="2:20" s="86" customFormat="1" ht="10.199999999999999">
      <c r="B5416" s="87"/>
      <c r="C5416" s="87"/>
      <c r="R5416" s="89"/>
      <c r="S5416" s="89"/>
      <c r="T5416" s="89"/>
    </row>
    <row r="5417" spans="2:20" s="86" customFormat="1" ht="10.199999999999999">
      <c r="B5417" s="87"/>
      <c r="C5417" s="87"/>
      <c r="R5417" s="89"/>
      <c r="S5417" s="89"/>
      <c r="T5417" s="89"/>
    </row>
    <row r="5418" spans="2:20" s="86" customFormat="1" ht="10.199999999999999">
      <c r="B5418" s="87"/>
      <c r="C5418" s="87"/>
      <c r="R5418" s="89"/>
      <c r="S5418" s="89"/>
      <c r="T5418" s="89"/>
    </row>
    <row r="5419" spans="2:20" s="86" customFormat="1" ht="10.199999999999999">
      <c r="B5419" s="87"/>
      <c r="C5419" s="87"/>
      <c r="R5419" s="89"/>
      <c r="S5419" s="89"/>
      <c r="T5419" s="89"/>
    </row>
    <row r="5420" spans="2:20" s="86" customFormat="1" ht="10.199999999999999">
      <c r="B5420" s="87"/>
      <c r="C5420" s="87"/>
      <c r="R5420" s="89"/>
      <c r="S5420" s="89"/>
      <c r="T5420" s="89"/>
    </row>
    <row r="5421" spans="2:20" s="86" customFormat="1" ht="10.199999999999999">
      <c r="B5421" s="87"/>
      <c r="C5421" s="87"/>
      <c r="R5421" s="89"/>
      <c r="S5421" s="89"/>
      <c r="T5421" s="89"/>
    </row>
    <row r="5422" spans="2:20" s="86" customFormat="1" ht="10.199999999999999">
      <c r="B5422" s="87"/>
      <c r="C5422" s="87"/>
      <c r="R5422" s="89"/>
      <c r="S5422" s="89"/>
      <c r="T5422" s="89"/>
    </row>
    <row r="5423" spans="2:20" s="86" customFormat="1" ht="10.199999999999999">
      <c r="B5423" s="87"/>
      <c r="C5423" s="87"/>
      <c r="R5423" s="89"/>
      <c r="S5423" s="89"/>
      <c r="T5423" s="89"/>
    </row>
    <row r="5424" spans="2:20" s="86" customFormat="1" ht="10.199999999999999">
      <c r="B5424" s="87"/>
      <c r="C5424" s="87"/>
      <c r="R5424" s="89"/>
      <c r="S5424" s="89"/>
      <c r="T5424" s="89"/>
    </row>
    <row r="5425" spans="2:20" s="86" customFormat="1" ht="10.199999999999999">
      <c r="B5425" s="87"/>
      <c r="C5425" s="87"/>
      <c r="R5425" s="89"/>
      <c r="S5425" s="89"/>
      <c r="T5425" s="89"/>
    </row>
    <row r="5426" spans="2:20" s="86" customFormat="1" ht="10.199999999999999">
      <c r="B5426" s="87"/>
      <c r="C5426" s="87"/>
      <c r="R5426" s="89"/>
      <c r="S5426" s="89"/>
      <c r="T5426" s="89"/>
    </row>
    <row r="5427" spans="2:20" s="86" customFormat="1" ht="10.199999999999999">
      <c r="B5427" s="87"/>
      <c r="C5427" s="87"/>
      <c r="R5427" s="89"/>
      <c r="S5427" s="89"/>
      <c r="T5427" s="89"/>
    </row>
    <row r="5428" spans="2:20" s="86" customFormat="1" ht="10.199999999999999">
      <c r="B5428" s="87"/>
      <c r="C5428" s="87"/>
      <c r="R5428" s="89"/>
      <c r="S5428" s="89"/>
      <c r="T5428" s="89"/>
    </row>
    <row r="5429" spans="2:20" s="86" customFormat="1" ht="10.199999999999999">
      <c r="B5429" s="87"/>
      <c r="C5429" s="87"/>
      <c r="R5429" s="89"/>
      <c r="S5429" s="89"/>
      <c r="T5429" s="89"/>
    </row>
    <row r="5430" spans="2:20" s="86" customFormat="1" ht="10.199999999999999">
      <c r="B5430" s="87"/>
      <c r="C5430" s="87"/>
      <c r="R5430" s="89"/>
      <c r="S5430" s="89"/>
      <c r="T5430" s="89"/>
    </row>
    <row r="5431" spans="2:20" s="86" customFormat="1" ht="10.199999999999999">
      <c r="B5431" s="87"/>
      <c r="C5431" s="87"/>
      <c r="R5431" s="89"/>
      <c r="S5431" s="89"/>
      <c r="T5431" s="89"/>
    </row>
    <row r="5432" spans="2:20" s="86" customFormat="1" ht="10.199999999999999">
      <c r="B5432" s="87"/>
      <c r="C5432" s="87"/>
      <c r="R5432" s="89"/>
      <c r="S5432" s="89"/>
      <c r="T5432" s="89"/>
    </row>
    <row r="5433" spans="2:20" s="86" customFormat="1" ht="10.199999999999999">
      <c r="B5433" s="87"/>
      <c r="C5433" s="87"/>
      <c r="R5433" s="89"/>
      <c r="S5433" s="89"/>
      <c r="T5433" s="89"/>
    </row>
    <row r="5434" spans="2:20" s="86" customFormat="1" ht="10.199999999999999">
      <c r="B5434" s="87"/>
      <c r="C5434" s="87"/>
      <c r="R5434" s="89"/>
      <c r="S5434" s="89"/>
      <c r="T5434" s="89"/>
    </row>
    <row r="5435" spans="2:20" s="86" customFormat="1" ht="10.199999999999999">
      <c r="B5435" s="87"/>
      <c r="C5435" s="87"/>
      <c r="R5435" s="89"/>
      <c r="S5435" s="89"/>
      <c r="T5435" s="89"/>
    </row>
    <row r="5436" spans="2:20" s="86" customFormat="1" ht="10.199999999999999">
      <c r="B5436" s="87"/>
      <c r="C5436" s="87"/>
      <c r="R5436" s="89"/>
      <c r="S5436" s="89"/>
      <c r="T5436" s="89"/>
    </row>
    <row r="5437" spans="2:20" s="86" customFormat="1" ht="10.199999999999999">
      <c r="B5437" s="87"/>
      <c r="C5437" s="87"/>
      <c r="R5437" s="89"/>
      <c r="S5437" s="89"/>
      <c r="T5437" s="89"/>
    </row>
    <row r="5438" spans="2:20" s="86" customFormat="1" ht="10.199999999999999">
      <c r="B5438" s="87"/>
      <c r="C5438" s="87"/>
      <c r="R5438" s="89"/>
      <c r="S5438" s="89"/>
      <c r="T5438" s="89"/>
    </row>
    <row r="5439" spans="2:20" s="86" customFormat="1" ht="10.199999999999999">
      <c r="B5439" s="87"/>
      <c r="C5439" s="87"/>
      <c r="R5439" s="89"/>
      <c r="S5439" s="89"/>
      <c r="T5439" s="89"/>
    </row>
    <row r="5440" spans="2:20" s="86" customFormat="1" ht="10.199999999999999">
      <c r="B5440" s="87"/>
      <c r="C5440" s="87"/>
      <c r="R5440" s="89"/>
      <c r="S5440" s="89"/>
      <c r="T5440" s="89"/>
    </row>
    <row r="5441" spans="2:20" s="86" customFormat="1" ht="10.199999999999999">
      <c r="B5441" s="87"/>
      <c r="C5441" s="87"/>
      <c r="R5441" s="89"/>
      <c r="S5441" s="89"/>
      <c r="T5441" s="89"/>
    </row>
    <row r="5442" spans="2:20" s="86" customFormat="1" ht="10.199999999999999">
      <c r="B5442" s="87"/>
      <c r="C5442" s="87"/>
      <c r="R5442" s="89"/>
      <c r="S5442" s="89"/>
      <c r="T5442" s="89"/>
    </row>
    <row r="5443" spans="2:20" s="86" customFormat="1" ht="10.199999999999999">
      <c r="B5443" s="87"/>
      <c r="C5443" s="87"/>
      <c r="R5443" s="89"/>
      <c r="S5443" s="89"/>
      <c r="T5443" s="89"/>
    </row>
    <row r="5444" spans="2:20" s="86" customFormat="1" ht="10.199999999999999">
      <c r="B5444" s="87"/>
      <c r="C5444" s="87"/>
      <c r="R5444" s="89"/>
      <c r="S5444" s="89"/>
      <c r="T5444" s="89"/>
    </row>
    <row r="5445" spans="2:20" s="86" customFormat="1" ht="10.199999999999999">
      <c r="B5445" s="87"/>
      <c r="C5445" s="87"/>
      <c r="R5445" s="89"/>
      <c r="S5445" s="89"/>
      <c r="T5445" s="89"/>
    </row>
    <row r="5446" spans="2:20" s="86" customFormat="1" ht="10.199999999999999">
      <c r="B5446" s="87"/>
      <c r="C5446" s="87"/>
      <c r="R5446" s="89"/>
      <c r="S5446" s="89"/>
      <c r="T5446" s="89"/>
    </row>
    <row r="5447" spans="2:20" s="86" customFormat="1" ht="10.199999999999999">
      <c r="B5447" s="87"/>
      <c r="C5447" s="87"/>
      <c r="R5447" s="89"/>
      <c r="S5447" s="89"/>
      <c r="T5447" s="89"/>
    </row>
    <row r="5448" spans="2:20" s="86" customFormat="1" ht="10.199999999999999">
      <c r="B5448" s="87"/>
      <c r="C5448" s="87"/>
      <c r="R5448" s="89"/>
      <c r="S5448" s="89"/>
      <c r="T5448" s="89"/>
    </row>
    <row r="5449" spans="2:20" s="86" customFormat="1" ht="10.199999999999999">
      <c r="B5449" s="87"/>
      <c r="C5449" s="87"/>
      <c r="R5449" s="89"/>
      <c r="S5449" s="89"/>
      <c r="T5449" s="89"/>
    </row>
    <row r="5450" spans="2:20" s="86" customFormat="1" ht="10.199999999999999">
      <c r="B5450" s="87"/>
      <c r="C5450" s="87"/>
      <c r="R5450" s="89"/>
      <c r="S5450" s="89"/>
      <c r="T5450" s="89"/>
    </row>
    <row r="5451" spans="2:20" s="86" customFormat="1" ht="10.199999999999999">
      <c r="B5451" s="87"/>
      <c r="C5451" s="87"/>
      <c r="R5451" s="89"/>
      <c r="S5451" s="89"/>
      <c r="T5451" s="89"/>
    </row>
    <row r="5452" spans="2:20" s="86" customFormat="1" ht="10.199999999999999">
      <c r="B5452" s="87"/>
      <c r="C5452" s="87"/>
      <c r="R5452" s="89"/>
      <c r="S5452" s="89"/>
      <c r="T5452" s="89"/>
    </row>
    <row r="5453" spans="2:20" s="86" customFormat="1" ht="10.199999999999999">
      <c r="B5453" s="87"/>
      <c r="C5453" s="87"/>
      <c r="R5453" s="89"/>
      <c r="S5453" s="89"/>
      <c r="T5453" s="89"/>
    </row>
    <row r="5454" spans="2:20" s="86" customFormat="1" ht="10.199999999999999">
      <c r="B5454" s="87"/>
      <c r="C5454" s="87"/>
      <c r="R5454" s="89"/>
      <c r="S5454" s="89"/>
      <c r="T5454" s="89"/>
    </row>
    <row r="5455" spans="2:20" s="86" customFormat="1" ht="10.199999999999999">
      <c r="B5455" s="87"/>
      <c r="C5455" s="87"/>
      <c r="R5455" s="89"/>
      <c r="S5455" s="89"/>
      <c r="T5455" s="89"/>
    </row>
    <row r="5456" spans="2:20" s="86" customFormat="1" ht="10.199999999999999">
      <c r="B5456" s="87"/>
      <c r="C5456" s="87"/>
      <c r="R5456" s="89"/>
      <c r="S5456" s="89"/>
      <c r="T5456" s="89"/>
    </row>
    <row r="5457" spans="2:20" s="86" customFormat="1" ht="10.199999999999999">
      <c r="B5457" s="87"/>
      <c r="C5457" s="87"/>
      <c r="R5457" s="89"/>
      <c r="S5457" s="89"/>
      <c r="T5457" s="89"/>
    </row>
    <row r="5458" spans="2:20" s="86" customFormat="1" ht="10.199999999999999">
      <c r="B5458" s="87"/>
      <c r="C5458" s="87"/>
      <c r="R5458" s="89"/>
      <c r="S5458" s="89"/>
      <c r="T5458" s="89"/>
    </row>
    <row r="5459" spans="2:20" s="86" customFormat="1" ht="10.199999999999999">
      <c r="B5459" s="87"/>
      <c r="C5459" s="87"/>
      <c r="R5459" s="89"/>
      <c r="S5459" s="89"/>
      <c r="T5459" s="89"/>
    </row>
    <row r="5460" spans="2:20" s="86" customFormat="1" ht="10.199999999999999">
      <c r="B5460" s="87"/>
      <c r="C5460" s="87"/>
      <c r="R5460" s="89"/>
      <c r="S5460" s="89"/>
      <c r="T5460" s="89"/>
    </row>
    <row r="5461" spans="2:20" s="86" customFormat="1" ht="10.199999999999999">
      <c r="B5461" s="87"/>
      <c r="C5461" s="87"/>
      <c r="R5461" s="89"/>
      <c r="S5461" s="89"/>
      <c r="T5461" s="89"/>
    </row>
    <row r="5462" spans="2:20" s="86" customFormat="1" ht="10.199999999999999">
      <c r="B5462" s="87"/>
      <c r="C5462" s="87"/>
      <c r="R5462" s="89"/>
      <c r="S5462" s="89"/>
      <c r="T5462" s="89"/>
    </row>
    <row r="5463" spans="2:20" s="86" customFormat="1" ht="10.199999999999999">
      <c r="B5463" s="87"/>
      <c r="C5463" s="87"/>
      <c r="R5463" s="89"/>
      <c r="S5463" s="89"/>
      <c r="T5463" s="89"/>
    </row>
    <row r="5464" spans="2:20" s="86" customFormat="1" ht="10.199999999999999">
      <c r="B5464" s="87"/>
      <c r="C5464" s="87"/>
      <c r="R5464" s="89"/>
      <c r="S5464" s="89"/>
      <c r="T5464" s="89"/>
    </row>
    <row r="5465" spans="2:20" s="86" customFormat="1" ht="10.199999999999999">
      <c r="B5465" s="87"/>
      <c r="C5465" s="87"/>
      <c r="R5465" s="89"/>
      <c r="S5465" s="89"/>
      <c r="T5465" s="89"/>
    </row>
    <row r="5466" spans="2:20" s="86" customFormat="1" ht="10.199999999999999">
      <c r="B5466" s="87"/>
      <c r="C5466" s="87"/>
      <c r="R5466" s="89"/>
      <c r="S5466" s="89"/>
      <c r="T5466" s="89"/>
    </row>
    <row r="5467" spans="2:20" s="86" customFormat="1" ht="10.199999999999999">
      <c r="B5467" s="87"/>
      <c r="C5467" s="87"/>
      <c r="R5467" s="89"/>
      <c r="S5467" s="89"/>
      <c r="T5467" s="89"/>
    </row>
    <row r="5468" spans="2:20" s="86" customFormat="1" ht="10.199999999999999">
      <c r="B5468" s="87"/>
      <c r="C5468" s="87"/>
      <c r="R5468" s="89"/>
      <c r="S5468" s="89"/>
      <c r="T5468" s="89"/>
    </row>
    <row r="5469" spans="2:20" s="86" customFormat="1" ht="10.199999999999999">
      <c r="B5469" s="87"/>
      <c r="C5469" s="87"/>
      <c r="R5469" s="89"/>
      <c r="S5469" s="89"/>
      <c r="T5469" s="89"/>
    </row>
    <row r="5470" spans="2:20" s="86" customFormat="1" ht="10.199999999999999">
      <c r="B5470" s="87"/>
      <c r="C5470" s="87"/>
      <c r="R5470" s="89"/>
      <c r="S5470" s="89"/>
      <c r="T5470" s="89"/>
    </row>
    <row r="5471" spans="2:20" s="86" customFormat="1" ht="10.199999999999999">
      <c r="B5471" s="87"/>
      <c r="C5471" s="87"/>
      <c r="R5471" s="89"/>
      <c r="S5471" s="89"/>
      <c r="T5471" s="89"/>
    </row>
    <row r="5472" spans="2:20" s="86" customFormat="1" ht="10.199999999999999">
      <c r="B5472" s="87"/>
      <c r="C5472" s="87"/>
      <c r="R5472" s="89"/>
      <c r="S5472" s="89"/>
      <c r="T5472" s="89"/>
    </row>
    <row r="5473" spans="2:20" s="86" customFormat="1" ht="10.199999999999999">
      <c r="B5473" s="87"/>
      <c r="C5473" s="87"/>
      <c r="R5473" s="89"/>
      <c r="S5473" s="89"/>
      <c r="T5473" s="89"/>
    </row>
    <row r="5474" spans="2:20" s="86" customFormat="1" ht="10.199999999999999">
      <c r="B5474" s="87"/>
      <c r="C5474" s="87"/>
      <c r="R5474" s="89"/>
      <c r="S5474" s="89"/>
      <c r="T5474" s="89"/>
    </row>
    <row r="5475" spans="2:20" s="86" customFormat="1" ht="10.199999999999999">
      <c r="B5475" s="87"/>
      <c r="C5475" s="87"/>
      <c r="R5475" s="89"/>
      <c r="S5475" s="89"/>
      <c r="T5475" s="89"/>
    </row>
    <row r="5476" spans="2:20" s="86" customFormat="1" ht="10.199999999999999">
      <c r="B5476" s="87"/>
      <c r="C5476" s="87"/>
      <c r="R5476" s="89"/>
      <c r="S5476" s="89"/>
      <c r="T5476" s="89"/>
    </row>
    <row r="5477" spans="2:20" s="86" customFormat="1" ht="10.199999999999999">
      <c r="B5477" s="87"/>
      <c r="C5477" s="87"/>
      <c r="R5477" s="89"/>
      <c r="S5477" s="89"/>
      <c r="T5477" s="89"/>
    </row>
    <row r="5478" spans="2:20" s="86" customFormat="1" ht="10.199999999999999">
      <c r="B5478" s="87"/>
      <c r="C5478" s="87"/>
      <c r="R5478" s="89"/>
      <c r="S5478" s="89"/>
      <c r="T5478" s="89"/>
    </row>
    <row r="5479" spans="2:20" s="86" customFormat="1" ht="10.199999999999999">
      <c r="B5479" s="87"/>
      <c r="C5479" s="87"/>
      <c r="R5479" s="89"/>
      <c r="S5479" s="89"/>
      <c r="T5479" s="89"/>
    </row>
    <row r="5480" spans="2:20" s="86" customFormat="1" ht="10.199999999999999">
      <c r="B5480" s="87"/>
      <c r="C5480" s="87"/>
      <c r="R5480" s="89"/>
      <c r="S5480" s="89"/>
      <c r="T5480" s="89"/>
    </row>
    <row r="5481" spans="2:20" s="86" customFormat="1" ht="10.199999999999999">
      <c r="B5481" s="87"/>
      <c r="C5481" s="87"/>
      <c r="R5481" s="89"/>
      <c r="S5481" s="89"/>
      <c r="T5481" s="89"/>
    </row>
    <row r="5482" spans="2:20" s="86" customFormat="1" ht="10.199999999999999">
      <c r="B5482" s="87"/>
      <c r="C5482" s="87"/>
      <c r="R5482" s="89"/>
      <c r="S5482" s="89"/>
      <c r="T5482" s="89"/>
    </row>
    <row r="5483" spans="2:20" s="86" customFormat="1" ht="10.199999999999999">
      <c r="B5483" s="87"/>
      <c r="C5483" s="87"/>
      <c r="R5483" s="89"/>
      <c r="S5483" s="89"/>
      <c r="T5483" s="89"/>
    </row>
    <row r="5484" spans="2:20" s="86" customFormat="1" ht="10.199999999999999">
      <c r="B5484" s="87"/>
      <c r="C5484" s="87"/>
      <c r="R5484" s="89"/>
      <c r="S5484" s="89"/>
      <c r="T5484" s="89"/>
    </row>
    <row r="5485" spans="2:20" s="86" customFormat="1" ht="10.199999999999999">
      <c r="B5485" s="87"/>
      <c r="C5485" s="87"/>
      <c r="R5485" s="89"/>
      <c r="S5485" s="89"/>
      <c r="T5485" s="89"/>
    </row>
    <row r="5486" spans="2:20" s="86" customFormat="1" ht="10.199999999999999">
      <c r="B5486" s="87"/>
      <c r="C5486" s="87"/>
      <c r="R5486" s="89"/>
      <c r="S5486" s="89"/>
      <c r="T5486" s="89"/>
    </row>
    <row r="5487" spans="2:20" s="86" customFormat="1" ht="10.199999999999999">
      <c r="B5487" s="87"/>
      <c r="C5487" s="87"/>
      <c r="R5487" s="89"/>
      <c r="S5487" s="89"/>
      <c r="T5487" s="89"/>
    </row>
    <row r="5488" spans="2:20" s="86" customFormat="1" ht="10.199999999999999">
      <c r="B5488" s="87"/>
      <c r="C5488" s="87"/>
      <c r="R5488" s="89"/>
      <c r="S5488" s="89"/>
      <c r="T5488" s="89"/>
    </row>
    <row r="5489" spans="2:20" s="86" customFormat="1" ht="10.199999999999999">
      <c r="B5489" s="87"/>
      <c r="C5489" s="87"/>
      <c r="R5489" s="89"/>
      <c r="S5489" s="89"/>
      <c r="T5489" s="89"/>
    </row>
    <row r="5490" spans="2:20" s="86" customFormat="1" ht="10.199999999999999">
      <c r="B5490" s="87"/>
      <c r="C5490" s="87"/>
      <c r="R5490" s="89"/>
      <c r="S5490" s="89"/>
      <c r="T5490" s="89"/>
    </row>
    <row r="5491" spans="2:20" s="86" customFormat="1" ht="10.199999999999999">
      <c r="B5491" s="87"/>
      <c r="C5491" s="87"/>
      <c r="R5491" s="89"/>
      <c r="S5491" s="89"/>
      <c r="T5491" s="89"/>
    </row>
    <row r="5492" spans="2:20" s="86" customFormat="1" ht="10.199999999999999">
      <c r="B5492" s="87"/>
      <c r="C5492" s="87"/>
      <c r="R5492" s="89"/>
      <c r="S5492" s="89"/>
      <c r="T5492" s="89"/>
    </row>
    <row r="5493" spans="2:20" s="86" customFormat="1" ht="10.199999999999999">
      <c r="B5493" s="87"/>
      <c r="C5493" s="87"/>
      <c r="R5493" s="89"/>
      <c r="S5493" s="89"/>
      <c r="T5493" s="89"/>
    </row>
    <row r="5494" spans="2:20" s="86" customFormat="1" ht="10.199999999999999">
      <c r="B5494" s="87"/>
      <c r="C5494" s="87"/>
      <c r="R5494" s="89"/>
      <c r="S5494" s="89"/>
      <c r="T5494" s="89"/>
    </row>
    <row r="5495" spans="2:20" s="86" customFormat="1" ht="10.199999999999999">
      <c r="B5495" s="87"/>
      <c r="C5495" s="87"/>
      <c r="R5495" s="89"/>
      <c r="S5495" s="89"/>
      <c r="T5495" s="89"/>
    </row>
    <row r="5496" spans="2:20" s="86" customFormat="1" ht="10.199999999999999">
      <c r="B5496" s="87"/>
      <c r="C5496" s="87"/>
      <c r="R5496" s="89"/>
      <c r="S5496" s="89"/>
      <c r="T5496" s="89"/>
    </row>
    <row r="5497" spans="2:20" s="86" customFormat="1" ht="10.199999999999999">
      <c r="B5497" s="87"/>
      <c r="C5497" s="87"/>
      <c r="R5497" s="89"/>
      <c r="S5497" s="89"/>
      <c r="T5497" s="89"/>
    </row>
    <row r="5498" spans="2:20" s="86" customFormat="1" ht="10.199999999999999">
      <c r="B5498" s="87"/>
      <c r="C5498" s="87"/>
      <c r="R5498" s="89"/>
      <c r="S5498" s="89"/>
      <c r="T5498" s="89"/>
    </row>
    <row r="5499" spans="2:20" s="86" customFormat="1" ht="10.199999999999999">
      <c r="B5499" s="87"/>
      <c r="C5499" s="87"/>
      <c r="R5499" s="89"/>
      <c r="S5499" s="89"/>
      <c r="T5499" s="89"/>
    </row>
    <row r="5500" spans="2:20" s="86" customFormat="1" ht="10.199999999999999">
      <c r="B5500" s="87"/>
      <c r="C5500" s="87"/>
      <c r="R5500" s="89"/>
      <c r="S5500" s="89"/>
      <c r="T5500" s="89"/>
    </row>
    <row r="5501" spans="2:20" s="86" customFormat="1" ht="10.199999999999999">
      <c r="B5501" s="87"/>
      <c r="C5501" s="87"/>
      <c r="R5501" s="89"/>
      <c r="S5501" s="89"/>
      <c r="T5501" s="89"/>
    </row>
    <row r="5502" spans="2:20" s="86" customFormat="1" ht="10.199999999999999">
      <c r="B5502" s="87"/>
      <c r="C5502" s="87"/>
      <c r="R5502" s="89"/>
      <c r="S5502" s="89"/>
      <c r="T5502" s="89"/>
    </row>
    <row r="5503" spans="2:20" s="86" customFormat="1" ht="10.199999999999999">
      <c r="B5503" s="87"/>
      <c r="C5503" s="87"/>
      <c r="R5503" s="89"/>
      <c r="S5503" s="89"/>
      <c r="T5503" s="89"/>
    </row>
    <row r="5504" spans="2:20" s="86" customFormat="1" ht="10.199999999999999">
      <c r="B5504" s="87"/>
      <c r="C5504" s="87"/>
      <c r="R5504" s="89"/>
      <c r="S5504" s="89"/>
      <c r="T5504" s="89"/>
    </row>
    <row r="5505" spans="2:20" s="86" customFormat="1" ht="10.199999999999999">
      <c r="B5505" s="87"/>
      <c r="C5505" s="87"/>
      <c r="R5505" s="89"/>
      <c r="S5505" s="89"/>
      <c r="T5505" s="89"/>
    </row>
    <row r="5506" spans="2:20" s="86" customFormat="1" ht="10.199999999999999">
      <c r="B5506" s="87"/>
      <c r="C5506" s="87"/>
      <c r="R5506" s="89"/>
      <c r="S5506" s="89"/>
      <c r="T5506" s="89"/>
    </row>
    <row r="5507" spans="2:20" s="86" customFormat="1" ht="10.199999999999999">
      <c r="B5507" s="87"/>
      <c r="C5507" s="87"/>
      <c r="R5507" s="89"/>
      <c r="S5507" s="89"/>
      <c r="T5507" s="89"/>
    </row>
    <row r="5508" spans="2:20" s="86" customFormat="1" ht="10.199999999999999">
      <c r="B5508" s="87"/>
      <c r="C5508" s="87"/>
      <c r="R5508" s="89"/>
      <c r="S5508" s="89"/>
      <c r="T5508" s="89"/>
    </row>
    <row r="5509" spans="2:20" s="86" customFormat="1" ht="10.199999999999999">
      <c r="B5509" s="87"/>
      <c r="C5509" s="87"/>
      <c r="R5509" s="89"/>
      <c r="S5509" s="89"/>
      <c r="T5509" s="89"/>
    </row>
    <row r="5510" spans="2:20" s="86" customFormat="1" ht="10.199999999999999">
      <c r="B5510" s="87"/>
      <c r="C5510" s="87"/>
      <c r="R5510" s="89"/>
      <c r="S5510" s="89"/>
      <c r="T5510" s="89"/>
    </row>
    <row r="5511" spans="2:20" s="86" customFormat="1" ht="10.199999999999999">
      <c r="B5511" s="87"/>
      <c r="C5511" s="87"/>
      <c r="R5511" s="89"/>
      <c r="S5511" s="89"/>
      <c r="T5511" s="89"/>
    </row>
    <row r="5512" spans="2:20" s="86" customFormat="1" ht="10.199999999999999">
      <c r="B5512" s="87"/>
      <c r="C5512" s="87"/>
      <c r="R5512" s="89"/>
      <c r="S5512" s="89"/>
      <c r="T5512" s="89"/>
    </row>
    <row r="5513" spans="2:20" s="86" customFormat="1" ht="10.199999999999999">
      <c r="B5513" s="87"/>
      <c r="C5513" s="87"/>
      <c r="R5513" s="89"/>
      <c r="S5513" s="89"/>
      <c r="T5513" s="89"/>
    </row>
    <row r="5514" spans="2:20" s="86" customFormat="1" ht="10.199999999999999">
      <c r="B5514" s="87"/>
      <c r="C5514" s="87"/>
      <c r="R5514" s="89"/>
      <c r="S5514" s="89"/>
      <c r="T5514" s="89"/>
    </row>
    <row r="5515" spans="2:20" s="86" customFormat="1" ht="10.199999999999999">
      <c r="B5515" s="87"/>
      <c r="C5515" s="87"/>
      <c r="R5515" s="89"/>
      <c r="S5515" s="89"/>
      <c r="T5515" s="89"/>
    </row>
    <row r="5516" spans="2:20" s="86" customFormat="1" ht="10.199999999999999">
      <c r="B5516" s="87"/>
      <c r="C5516" s="87"/>
      <c r="R5516" s="89"/>
      <c r="S5516" s="89"/>
      <c r="T5516" s="89"/>
    </row>
    <row r="5517" spans="2:20" s="86" customFormat="1" ht="10.199999999999999">
      <c r="B5517" s="87"/>
      <c r="C5517" s="87"/>
      <c r="R5517" s="89"/>
      <c r="S5517" s="89"/>
      <c r="T5517" s="89"/>
    </row>
    <row r="5518" spans="2:20" s="86" customFormat="1" ht="10.199999999999999">
      <c r="B5518" s="87"/>
      <c r="C5518" s="87"/>
      <c r="R5518" s="89"/>
      <c r="S5518" s="89"/>
      <c r="T5518" s="89"/>
    </row>
    <row r="5519" spans="2:20" s="86" customFormat="1" ht="10.199999999999999">
      <c r="B5519" s="87"/>
      <c r="C5519" s="87"/>
      <c r="R5519" s="89"/>
      <c r="S5519" s="89"/>
      <c r="T5519" s="89"/>
    </row>
    <row r="5520" spans="2:20" s="86" customFormat="1" ht="10.199999999999999">
      <c r="B5520" s="87"/>
      <c r="C5520" s="87"/>
      <c r="R5520" s="89"/>
      <c r="S5520" s="89"/>
      <c r="T5520" s="89"/>
    </row>
    <row r="5521" spans="2:20" s="86" customFormat="1" ht="10.199999999999999">
      <c r="B5521" s="87"/>
      <c r="C5521" s="87"/>
      <c r="R5521" s="89"/>
      <c r="S5521" s="89"/>
      <c r="T5521" s="89"/>
    </row>
    <row r="5522" spans="2:20" s="86" customFormat="1" ht="10.199999999999999">
      <c r="B5522" s="87"/>
      <c r="C5522" s="87"/>
      <c r="R5522" s="89"/>
      <c r="S5522" s="89"/>
      <c r="T5522" s="89"/>
    </row>
    <row r="5523" spans="2:20" s="86" customFormat="1" ht="10.199999999999999">
      <c r="B5523" s="87"/>
      <c r="C5523" s="87"/>
      <c r="R5523" s="89"/>
      <c r="S5523" s="89"/>
      <c r="T5523" s="89"/>
    </row>
    <row r="5524" spans="2:20" s="86" customFormat="1" ht="10.199999999999999">
      <c r="B5524" s="87"/>
      <c r="C5524" s="87"/>
      <c r="R5524" s="89"/>
      <c r="S5524" s="89"/>
      <c r="T5524" s="89"/>
    </row>
    <row r="5525" spans="2:20" s="86" customFormat="1" ht="10.199999999999999">
      <c r="B5525" s="87"/>
      <c r="C5525" s="87"/>
      <c r="R5525" s="89"/>
      <c r="S5525" s="89"/>
      <c r="T5525" s="89"/>
    </row>
    <row r="5526" spans="2:20" s="86" customFormat="1" ht="10.199999999999999">
      <c r="B5526" s="87"/>
      <c r="C5526" s="87"/>
      <c r="R5526" s="89"/>
      <c r="S5526" s="89"/>
      <c r="T5526" s="89"/>
    </row>
    <row r="5527" spans="2:20" s="86" customFormat="1" ht="10.199999999999999">
      <c r="B5527" s="87"/>
      <c r="C5527" s="87"/>
      <c r="R5527" s="89"/>
      <c r="S5527" s="89"/>
      <c r="T5527" s="89"/>
    </row>
    <row r="5528" spans="2:20" s="86" customFormat="1" ht="10.199999999999999">
      <c r="B5528" s="87"/>
      <c r="C5528" s="87"/>
      <c r="R5528" s="89"/>
      <c r="S5528" s="89"/>
      <c r="T5528" s="89"/>
    </row>
    <row r="5529" spans="2:20" s="86" customFormat="1" ht="10.199999999999999">
      <c r="B5529" s="87"/>
      <c r="C5529" s="87"/>
      <c r="R5529" s="89"/>
      <c r="S5529" s="89"/>
      <c r="T5529" s="89"/>
    </row>
    <row r="5530" spans="2:20" s="86" customFormat="1" ht="10.199999999999999">
      <c r="B5530" s="87"/>
      <c r="C5530" s="87"/>
      <c r="R5530" s="89"/>
      <c r="S5530" s="89"/>
      <c r="T5530" s="89"/>
    </row>
    <row r="5531" spans="2:20" s="86" customFormat="1" ht="10.199999999999999">
      <c r="B5531" s="87"/>
      <c r="C5531" s="87"/>
      <c r="R5531" s="89"/>
      <c r="S5531" s="89"/>
      <c r="T5531" s="89"/>
    </row>
    <row r="5532" spans="2:20" s="86" customFormat="1" ht="10.199999999999999">
      <c r="B5532" s="87"/>
      <c r="C5532" s="87"/>
      <c r="R5532" s="89"/>
      <c r="S5532" s="89"/>
      <c r="T5532" s="89"/>
    </row>
    <row r="5533" spans="2:20" s="86" customFormat="1" ht="10.199999999999999">
      <c r="B5533" s="87"/>
      <c r="C5533" s="87"/>
      <c r="R5533" s="89"/>
      <c r="S5533" s="89"/>
      <c r="T5533" s="89"/>
    </row>
    <row r="5534" spans="2:20" s="86" customFormat="1" ht="10.199999999999999">
      <c r="B5534" s="87"/>
      <c r="C5534" s="87"/>
      <c r="R5534" s="89"/>
      <c r="S5534" s="89"/>
      <c r="T5534" s="89"/>
    </row>
    <row r="5535" spans="2:20" s="86" customFormat="1" ht="10.199999999999999">
      <c r="B5535" s="87"/>
      <c r="C5535" s="87"/>
      <c r="R5535" s="89"/>
      <c r="S5535" s="89"/>
      <c r="T5535" s="89"/>
    </row>
    <row r="5536" spans="2:20" s="86" customFormat="1" ht="10.199999999999999">
      <c r="B5536" s="87"/>
      <c r="C5536" s="87"/>
      <c r="R5536" s="89"/>
      <c r="S5536" s="89"/>
      <c r="T5536" s="89"/>
    </row>
    <row r="5537" spans="2:20" s="86" customFormat="1" ht="10.199999999999999">
      <c r="B5537" s="87"/>
      <c r="C5537" s="87"/>
      <c r="R5537" s="89"/>
      <c r="S5537" s="89"/>
      <c r="T5537" s="89"/>
    </row>
    <row r="5538" spans="2:20" s="86" customFormat="1" ht="10.199999999999999">
      <c r="B5538" s="87"/>
      <c r="C5538" s="87"/>
      <c r="R5538" s="89"/>
      <c r="S5538" s="89"/>
      <c r="T5538" s="89"/>
    </row>
    <row r="5539" spans="2:20" s="86" customFormat="1" ht="10.199999999999999">
      <c r="B5539" s="87"/>
      <c r="C5539" s="87"/>
      <c r="R5539" s="89"/>
      <c r="S5539" s="89"/>
      <c r="T5539" s="89"/>
    </row>
    <row r="5540" spans="2:20" s="86" customFormat="1" ht="10.199999999999999">
      <c r="B5540" s="87"/>
      <c r="C5540" s="87"/>
      <c r="R5540" s="89"/>
      <c r="S5540" s="89"/>
      <c r="T5540" s="89"/>
    </row>
    <row r="5541" spans="2:20" s="86" customFormat="1" ht="10.199999999999999">
      <c r="B5541" s="87"/>
      <c r="C5541" s="87"/>
      <c r="R5541" s="89"/>
      <c r="S5541" s="89"/>
      <c r="T5541" s="89"/>
    </row>
    <row r="5542" spans="2:20" s="86" customFormat="1" ht="10.199999999999999">
      <c r="B5542" s="87"/>
      <c r="C5542" s="87"/>
      <c r="R5542" s="89"/>
      <c r="S5542" s="89"/>
      <c r="T5542" s="89"/>
    </row>
    <row r="5543" spans="2:20" s="86" customFormat="1" ht="10.199999999999999">
      <c r="B5543" s="87"/>
      <c r="C5543" s="87"/>
      <c r="R5543" s="89"/>
      <c r="S5543" s="89"/>
      <c r="T5543" s="89"/>
    </row>
    <row r="5544" spans="2:20" s="86" customFormat="1" ht="10.199999999999999">
      <c r="B5544" s="87"/>
      <c r="C5544" s="87"/>
      <c r="R5544" s="89"/>
      <c r="S5544" s="89"/>
      <c r="T5544" s="89"/>
    </row>
    <row r="5545" spans="2:20" s="86" customFormat="1" ht="10.199999999999999">
      <c r="B5545" s="87"/>
      <c r="C5545" s="87"/>
      <c r="R5545" s="89"/>
      <c r="S5545" s="89"/>
      <c r="T5545" s="89"/>
    </row>
    <row r="5546" spans="2:20" s="86" customFormat="1" ht="10.199999999999999">
      <c r="B5546" s="87"/>
      <c r="C5546" s="87"/>
      <c r="R5546" s="89"/>
      <c r="S5546" s="89"/>
      <c r="T5546" s="89"/>
    </row>
    <row r="5547" spans="2:20" s="86" customFormat="1" ht="10.199999999999999">
      <c r="B5547" s="87"/>
      <c r="C5547" s="87"/>
      <c r="R5547" s="89"/>
      <c r="S5547" s="89"/>
      <c r="T5547" s="89"/>
    </row>
    <row r="5548" spans="2:20" s="86" customFormat="1" ht="10.199999999999999">
      <c r="B5548" s="87"/>
      <c r="C5548" s="87"/>
      <c r="R5548" s="89"/>
      <c r="S5548" s="89"/>
      <c r="T5548" s="89"/>
    </row>
    <row r="5549" spans="2:20" s="86" customFormat="1" ht="10.199999999999999">
      <c r="B5549" s="87"/>
      <c r="C5549" s="87"/>
      <c r="R5549" s="89"/>
      <c r="S5549" s="89"/>
      <c r="T5549" s="89"/>
    </row>
    <row r="5550" spans="2:20" s="86" customFormat="1" ht="10.199999999999999">
      <c r="B5550" s="87"/>
      <c r="C5550" s="87"/>
      <c r="R5550" s="89"/>
      <c r="S5550" s="89"/>
      <c r="T5550" s="89"/>
    </row>
    <row r="5551" spans="2:20" s="86" customFormat="1" ht="10.199999999999999">
      <c r="B5551" s="87"/>
      <c r="C5551" s="87"/>
      <c r="R5551" s="89"/>
      <c r="S5551" s="89"/>
      <c r="T5551" s="89"/>
    </row>
    <row r="5552" spans="2:20" s="86" customFormat="1" ht="10.199999999999999">
      <c r="B5552" s="87"/>
      <c r="C5552" s="87"/>
      <c r="R5552" s="89"/>
      <c r="S5552" s="89"/>
      <c r="T5552" s="89"/>
    </row>
    <row r="5553" spans="2:20" s="86" customFormat="1" ht="10.199999999999999">
      <c r="B5553" s="87"/>
      <c r="C5553" s="87"/>
      <c r="R5553" s="89"/>
      <c r="S5553" s="89"/>
      <c r="T5553" s="89"/>
    </row>
    <row r="5554" spans="2:20" s="86" customFormat="1" ht="10.199999999999999">
      <c r="B5554" s="87"/>
      <c r="C5554" s="87"/>
      <c r="R5554" s="89"/>
      <c r="S5554" s="89"/>
      <c r="T5554" s="89"/>
    </row>
    <row r="5555" spans="2:20" s="86" customFormat="1" ht="10.199999999999999">
      <c r="B5555" s="87"/>
      <c r="C5555" s="87"/>
      <c r="R5555" s="89"/>
      <c r="S5555" s="89"/>
      <c r="T5555" s="89"/>
    </row>
    <row r="5556" spans="2:20" s="86" customFormat="1" ht="10.199999999999999">
      <c r="B5556" s="87"/>
      <c r="C5556" s="87"/>
      <c r="R5556" s="89"/>
      <c r="S5556" s="89"/>
      <c r="T5556" s="89"/>
    </row>
    <row r="5557" spans="2:20" s="86" customFormat="1" ht="10.199999999999999">
      <c r="B5557" s="87"/>
      <c r="C5557" s="87"/>
      <c r="R5557" s="89"/>
      <c r="S5557" s="89"/>
      <c r="T5557" s="89"/>
    </row>
    <row r="5558" spans="2:20" s="86" customFormat="1" ht="10.199999999999999">
      <c r="B5558" s="87"/>
      <c r="C5558" s="87"/>
      <c r="R5558" s="89"/>
      <c r="S5558" s="89"/>
      <c r="T5558" s="89"/>
    </row>
    <row r="5559" spans="2:20" s="86" customFormat="1" ht="10.199999999999999">
      <c r="B5559" s="87"/>
      <c r="C5559" s="87"/>
      <c r="R5559" s="89"/>
      <c r="S5559" s="89"/>
      <c r="T5559" s="89"/>
    </row>
    <row r="5560" spans="2:20" s="86" customFormat="1" ht="10.199999999999999">
      <c r="B5560" s="87"/>
      <c r="C5560" s="87"/>
      <c r="R5560" s="89"/>
      <c r="S5560" s="89"/>
      <c r="T5560" s="89"/>
    </row>
    <row r="5561" spans="2:20" s="86" customFormat="1" ht="10.199999999999999">
      <c r="B5561" s="87"/>
      <c r="C5561" s="87"/>
      <c r="R5561" s="89"/>
      <c r="S5561" s="89"/>
      <c r="T5561" s="89"/>
    </row>
    <row r="5562" spans="2:20" s="86" customFormat="1" ht="10.199999999999999">
      <c r="B5562" s="87"/>
      <c r="C5562" s="87"/>
      <c r="R5562" s="89"/>
      <c r="S5562" s="89"/>
      <c r="T5562" s="89"/>
    </row>
    <row r="5563" spans="2:20" s="86" customFormat="1" ht="10.199999999999999">
      <c r="B5563" s="87"/>
      <c r="C5563" s="87"/>
      <c r="R5563" s="89"/>
      <c r="S5563" s="89"/>
      <c r="T5563" s="89"/>
    </row>
    <row r="5564" spans="2:20" s="86" customFormat="1" ht="10.199999999999999">
      <c r="B5564" s="87"/>
      <c r="C5564" s="87"/>
      <c r="R5564" s="89"/>
      <c r="S5564" s="89"/>
      <c r="T5564" s="89"/>
    </row>
    <row r="5565" spans="2:20" s="86" customFormat="1" ht="10.199999999999999">
      <c r="B5565" s="87"/>
      <c r="C5565" s="87"/>
      <c r="R5565" s="89"/>
      <c r="S5565" s="89"/>
      <c r="T5565" s="89"/>
    </row>
    <row r="5566" spans="2:20" s="86" customFormat="1" ht="10.199999999999999">
      <c r="B5566" s="87"/>
      <c r="C5566" s="87"/>
      <c r="R5566" s="89"/>
      <c r="S5566" s="89"/>
      <c r="T5566" s="89"/>
    </row>
    <row r="5567" spans="2:20" s="86" customFormat="1" ht="10.199999999999999">
      <c r="B5567" s="87"/>
      <c r="C5567" s="87"/>
      <c r="R5567" s="89"/>
      <c r="S5567" s="89"/>
      <c r="T5567" s="89"/>
    </row>
    <row r="5568" spans="2:20" s="86" customFormat="1" ht="10.199999999999999">
      <c r="B5568" s="87"/>
      <c r="C5568" s="87"/>
      <c r="R5568" s="89"/>
      <c r="S5568" s="89"/>
      <c r="T5568" s="89"/>
    </row>
    <row r="5569" spans="2:20" s="86" customFormat="1" ht="10.199999999999999">
      <c r="B5569" s="87"/>
      <c r="C5569" s="87"/>
      <c r="R5569" s="89"/>
      <c r="S5569" s="89"/>
      <c r="T5569" s="89"/>
    </row>
    <row r="5570" spans="2:20" s="86" customFormat="1" ht="10.199999999999999">
      <c r="B5570" s="87"/>
      <c r="C5570" s="87"/>
      <c r="R5570" s="89"/>
      <c r="S5570" s="89"/>
      <c r="T5570" s="89"/>
    </row>
    <row r="5571" spans="2:20" s="86" customFormat="1" ht="10.199999999999999">
      <c r="B5571" s="87"/>
      <c r="C5571" s="87"/>
      <c r="R5571" s="89"/>
      <c r="S5571" s="89"/>
      <c r="T5571" s="89"/>
    </row>
    <row r="5572" spans="2:20" s="86" customFormat="1" ht="10.199999999999999">
      <c r="B5572" s="87"/>
      <c r="C5572" s="87"/>
      <c r="R5572" s="89"/>
      <c r="S5572" s="89"/>
      <c r="T5572" s="89"/>
    </row>
    <row r="5573" spans="2:20" s="86" customFormat="1" ht="10.199999999999999">
      <c r="B5573" s="87"/>
      <c r="C5573" s="87"/>
      <c r="R5573" s="89"/>
      <c r="S5573" s="89"/>
      <c r="T5573" s="89"/>
    </row>
    <row r="5574" spans="2:20" s="86" customFormat="1" ht="10.199999999999999">
      <c r="B5574" s="87"/>
      <c r="C5574" s="87"/>
      <c r="R5574" s="89"/>
      <c r="S5574" s="89"/>
      <c r="T5574" s="89"/>
    </row>
    <row r="5575" spans="2:20" s="86" customFormat="1" ht="10.199999999999999">
      <c r="B5575" s="87"/>
      <c r="C5575" s="87"/>
      <c r="R5575" s="89"/>
      <c r="S5575" s="89"/>
      <c r="T5575" s="89"/>
    </row>
    <row r="5576" spans="2:20" s="86" customFormat="1" ht="10.199999999999999">
      <c r="B5576" s="87"/>
      <c r="C5576" s="87"/>
      <c r="R5576" s="89"/>
      <c r="S5576" s="89"/>
      <c r="T5576" s="89"/>
    </row>
    <row r="5577" spans="2:20" s="86" customFormat="1" ht="10.199999999999999">
      <c r="B5577" s="87"/>
      <c r="C5577" s="87"/>
      <c r="R5577" s="89"/>
      <c r="S5577" s="89"/>
      <c r="T5577" s="89"/>
    </row>
    <row r="5578" spans="2:20" s="86" customFormat="1" ht="10.199999999999999">
      <c r="B5578" s="87"/>
      <c r="C5578" s="87"/>
      <c r="R5578" s="89"/>
      <c r="S5578" s="89"/>
      <c r="T5578" s="89"/>
    </row>
    <row r="5579" spans="2:20" s="86" customFormat="1" ht="10.199999999999999">
      <c r="B5579" s="87"/>
      <c r="C5579" s="87"/>
      <c r="R5579" s="89"/>
      <c r="S5579" s="89"/>
      <c r="T5579" s="89"/>
    </row>
    <row r="5580" spans="2:20" s="86" customFormat="1" ht="10.199999999999999">
      <c r="B5580" s="87"/>
      <c r="C5580" s="87"/>
      <c r="R5580" s="89"/>
      <c r="S5580" s="89"/>
      <c r="T5580" s="89"/>
    </row>
    <row r="5581" spans="2:20" s="86" customFormat="1" ht="10.199999999999999">
      <c r="B5581" s="87"/>
      <c r="C5581" s="87"/>
      <c r="R5581" s="89"/>
      <c r="S5581" s="89"/>
      <c r="T5581" s="89"/>
    </row>
    <row r="5582" spans="2:20" s="86" customFormat="1" ht="10.199999999999999">
      <c r="B5582" s="87"/>
      <c r="C5582" s="87"/>
      <c r="R5582" s="89"/>
      <c r="S5582" s="89"/>
      <c r="T5582" s="89"/>
    </row>
    <row r="5583" spans="2:20" s="86" customFormat="1" ht="10.199999999999999">
      <c r="B5583" s="87"/>
      <c r="C5583" s="87"/>
      <c r="R5583" s="89"/>
      <c r="S5583" s="89"/>
      <c r="T5583" s="89"/>
    </row>
    <row r="5584" spans="2:20" s="86" customFormat="1" ht="10.199999999999999">
      <c r="B5584" s="87"/>
      <c r="C5584" s="87"/>
      <c r="R5584" s="89"/>
      <c r="S5584" s="89"/>
      <c r="T5584" s="89"/>
    </row>
    <row r="5585" spans="2:20" s="86" customFormat="1" ht="10.199999999999999">
      <c r="B5585" s="87"/>
      <c r="C5585" s="87"/>
      <c r="R5585" s="89"/>
      <c r="S5585" s="89"/>
      <c r="T5585" s="89"/>
    </row>
    <row r="5586" spans="2:20" s="86" customFormat="1" ht="10.199999999999999">
      <c r="B5586" s="87"/>
      <c r="C5586" s="87"/>
      <c r="R5586" s="89"/>
      <c r="S5586" s="89"/>
      <c r="T5586" s="89"/>
    </row>
    <row r="5587" spans="2:20" s="86" customFormat="1" ht="10.199999999999999">
      <c r="B5587" s="87"/>
      <c r="C5587" s="87"/>
      <c r="R5587" s="89"/>
      <c r="S5587" s="89"/>
      <c r="T5587" s="89"/>
    </row>
    <row r="5588" spans="2:20" s="86" customFormat="1" ht="10.199999999999999">
      <c r="B5588" s="87"/>
      <c r="C5588" s="87"/>
      <c r="R5588" s="89"/>
      <c r="S5588" s="89"/>
      <c r="T5588" s="89"/>
    </row>
    <row r="5589" spans="2:20" s="86" customFormat="1" ht="10.199999999999999">
      <c r="B5589" s="87"/>
      <c r="C5589" s="87"/>
      <c r="R5589" s="89"/>
      <c r="S5589" s="89"/>
      <c r="T5589" s="89"/>
    </row>
    <row r="5590" spans="2:20" s="86" customFormat="1" ht="10.199999999999999">
      <c r="B5590" s="87"/>
      <c r="C5590" s="87"/>
      <c r="R5590" s="89"/>
      <c r="S5590" s="89"/>
      <c r="T5590" s="89"/>
    </row>
    <row r="5591" spans="2:20" s="86" customFormat="1" ht="10.199999999999999">
      <c r="B5591" s="87"/>
      <c r="C5591" s="87"/>
      <c r="R5591" s="89"/>
      <c r="S5591" s="89"/>
      <c r="T5591" s="89"/>
    </row>
    <row r="5592" spans="2:20" s="86" customFormat="1" ht="10.199999999999999">
      <c r="B5592" s="87"/>
      <c r="C5592" s="87"/>
      <c r="R5592" s="89"/>
      <c r="S5592" s="89"/>
      <c r="T5592" s="89"/>
    </row>
    <row r="5593" spans="2:20" s="86" customFormat="1" ht="10.199999999999999">
      <c r="B5593" s="87"/>
      <c r="C5593" s="87"/>
      <c r="R5593" s="89"/>
      <c r="S5593" s="89"/>
      <c r="T5593" s="89"/>
    </row>
    <row r="5594" spans="2:20" s="86" customFormat="1" ht="10.199999999999999">
      <c r="B5594" s="87"/>
      <c r="C5594" s="87"/>
      <c r="R5594" s="89"/>
      <c r="S5594" s="89"/>
      <c r="T5594" s="89"/>
    </row>
    <row r="5595" spans="2:20" s="86" customFormat="1" ht="10.199999999999999">
      <c r="B5595" s="87"/>
      <c r="C5595" s="87"/>
      <c r="R5595" s="89"/>
      <c r="S5595" s="89"/>
      <c r="T5595" s="89"/>
    </row>
    <row r="5596" spans="2:20" s="86" customFormat="1" ht="10.199999999999999">
      <c r="B5596" s="87"/>
      <c r="C5596" s="87"/>
      <c r="R5596" s="89"/>
      <c r="S5596" s="89"/>
      <c r="T5596" s="89"/>
    </row>
    <row r="5597" spans="2:20" s="86" customFormat="1" ht="10.199999999999999">
      <c r="B5597" s="87"/>
      <c r="C5597" s="87"/>
      <c r="R5597" s="89"/>
      <c r="S5597" s="89"/>
      <c r="T5597" s="89"/>
    </row>
    <row r="5598" spans="2:20" s="86" customFormat="1" ht="10.199999999999999">
      <c r="B5598" s="87"/>
      <c r="C5598" s="87"/>
      <c r="R5598" s="89"/>
      <c r="S5598" s="89"/>
      <c r="T5598" s="89"/>
    </row>
    <row r="5599" spans="2:20" s="86" customFormat="1" ht="10.199999999999999">
      <c r="B5599" s="87"/>
      <c r="C5599" s="87"/>
      <c r="R5599" s="89"/>
      <c r="S5599" s="89"/>
      <c r="T5599" s="89"/>
    </row>
    <row r="5600" spans="2:20" s="86" customFormat="1" ht="10.199999999999999">
      <c r="B5600" s="87"/>
      <c r="C5600" s="87"/>
      <c r="R5600" s="89"/>
      <c r="S5600" s="89"/>
      <c r="T5600" s="89"/>
    </row>
    <row r="5601" spans="2:20" s="86" customFormat="1" ht="10.199999999999999">
      <c r="B5601" s="87"/>
      <c r="C5601" s="87"/>
      <c r="R5601" s="89"/>
      <c r="S5601" s="89"/>
      <c r="T5601" s="89"/>
    </row>
    <row r="5602" spans="2:20" s="86" customFormat="1" ht="10.199999999999999">
      <c r="B5602" s="87"/>
      <c r="C5602" s="87"/>
      <c r="R5602" s="89"/>
      <c r="S5602" s="89"/>
      <c r="T5602" s="89"/>
    </row>
    <row r="5603" spans="2:20" s="86" customFormat="1" ht="10.199999999999999">
      <c r="B5603" s="87"/>
      <c r="C5603" s="87"/>
      <c r="R5603" s="89"/>
      <c r="S5603" s="89"/>
      <c r="T5603" s="89"/>
    </row>
    <row r="5604" spans="2:20" s="86" customFormat="1" ht="10.199999999999999">
      <c r="B5604" s="87"/>
      <c r="C5604" s="87"/>
      <c r="R5604" s="89"/>
      <c r="S5604" s="89"/>
      <c r="T5604" s="89"/>
    </row>
    <row r="5605" spans="2:20" s="86" customFormat="1" ht="10.199999999999999">
      <c r="B5605" s="87"/>
      <c r="C5605" s="87"/>
      <c r="R5605" s="89"/>
      <c r="S5605" s="89"/>
      <c r="T5605" s="89"/>
    </row>
    <row r="5606" spans="2:20" s="86" customFormat="1" ht="10.199999999999999">
      <c r="B5606" s="87"/>
      <c r="C5606" s="87"/>
      <c r="R5606" s="89"/>
      <c r="S5606" s="89"/>
      <c r="T5606" s="89"/>
    </row>
    <row r="5607" spans="2:20" s="86" customFormat="1" ht="10.199999999999999">
      <c r="B5607" s="87"/>
      <c r="C5607" s="87"/>
      <c r="R5607" s="89"/>
      <c r="S5607" s="89"/>
      <c r="T5607" s="89"/>
    </row>
    <row r="5608" spans="2:20" s="86" customFormat="1" ht="10.199999999999999">
      <c r="B5608" s="87"/>
      <c r="C5608" s="87"/>
      <c r="R5608" s="89"/>
      <c r="S5608" s="89"/>
      <c r="T5608" s="89"/>
    </row>
    <row r="5609" spans="2:20" s="86" customFormat="1" ht="10.199999999999999">
      <c r="B5609" s="87"/>
      <c r="C5609" s="87"/>
      <c r="R5609" s="89"/>
      <c r="S5609" s="89"/>
      <c r="T5609" s="89"/>
    </row>
    <row r="5610" spans="2:20" s="86" customFormat="1" ht="10.199999999999999">
      <c r="B5610" s="87"/>
      <c r="C5610" s="87"/>
      <c r="R5610" s="89"/>
      <c r="S5610" s="89"/>
      <c r="T5610" s="89"/>
    </row>
    <row r="5611" spans="2:20" s="86" customFormat="1" ht="10.199999999999999">
      <c r="B5611" s="87"/>
      <c r="C5611" s="87"/>
      <c r="R5611" s="89"/>
      <c r="S5611" s="89"/>
      <c r="T5611" s="89"/>
    </row>
    <row r="5612" spans="2:20" s="86" customFormat="1" ht="10.199999999999999">
      <c r="B5612" s="87"/>
      <c r="C5612" s="87"/>
      <c r="R5612" s="89"/>
      <c r="S5612" s="89"/>
      <c r="T5612" s="89"/>
    </row>
    <row r="5613" spans="2:20" s="86" customFormat="1" ht="10.199999999999999">
      <c r="B5613" s="87"/>
      <c r="C5613" s="87"/>
      <c r="R5613" s="89"/>
      <c r="S5613" s="89"/>
      <c r="T5613" s="89"/>
    </row>
    <row r="5614" spans="2:20" s="86" customFormat="1" ht="10.199999999999999">
      <c r="B5614" s="87"/>
      <c r="C5614" s="87"/>
      <c r="R5614" s="89"/>
      <c r="S5614" s="89"/>
      <c r="T5614" s="89"/>
    </row>
    <row r="5615" spans="2:20" s="86" customFormat="1" ht="10.199999999999999">
      <c r="B5615" s="87"/>
      <c r="C5615" s="87"/>
      <c r="R5615" s="89"/>
      <c r="S5615" s="89"/>
      <c r="T5615" s="89"/>
    </row>
    <row r="5616" spans="2:20" s="86" customFormat="1" ht="10.199999999999999">
      <c r="B5616" s="87"/>
      <c r="C5616" s="87"/>
      <c r="R5616" s="89"/>
      <c r="S5616" s="89"/>
      <c r="T5616" s="89"/>
    </row>
    <row r="5617" spans="2:20" s="86" customFormat="1" ht="10.199999999999999">
      <c r="B5617" s="87"/>
      <c r="C5617" s="87"/>
      <c r="R5617" s="89"/>
      <c r="S5617" s="89"/>
      <c r="T5617" s="89"/>
    </row>
    <row r="5618" spans="2:20" s="86" customFormat="1" ht="10.199999999999999">
      <c r="B5618" s="87"/>
      <c r="C5618" s="87"/>
      <c r="R5618" s="89"/>
      <c r="S5618" s="89"/>
      <c r="T5618" s="89"/>
    </row>
    <row r="5619" spans="2:20" s="86" customFormat="1" ht="10.199999999999999">
      <c r="B5619" s="87"/>
      <c r="C5619" s="87"/>
      <c r="R5619" s="89"/>
      <c r="S5619" s="89"/>
      <c r="T5619" s="89"/>
    </row>
    <row r="5620" spans="2:20" s="86" customFormat="1" ht="10.199999999999999">
      <c r="B5620" s="87"/>
      <c r="C5620" s="87"/>
      <c r="R5620" s="89"/>
      <c r="S5620" s="89"/>
      <c r="T5620" s="89"/>
    </row>
    <row r="5621" spans="2:20" s="86" customFormat="1" ht="10.199999999999999">
      <c r="B5621" s="87"/>
      <c r="C5621" s="87"/>
      <c r="R5621" s="89"/>
      <c r="S5621" s="89"/>
      <c r="T5621" s="89"/>
    </row>
    <row r="5622" spans="2:20" s="86" customFormat="1" ht="10.199999999999999">
      <c r="B5622" s="87"/>
      <c r="C5622" s="87"/>
      <c r="R5622" s="89"/>
      <c r="S5622" s="89"/>
      <c r="T5622" s="89"/>
    </row>
    <row r="5623" spans="2:20" s="86" customFormat="1" ht="10.199999999999999">
      <c r="B5623" s="87"/>
      <c r="C5623" s="87"/>
      <c r="R5623" s="89"/>
      <c r="S5623" s="89"/>
      <c r="T5623" s="89"/>
    </row>
    <row r="5624" spans="2:20" s="86" customFormat="1" ht="10.199999999999999">
      <c r="B5624" s="87"/>
      <c r="C5624" s="87"/>
      <c r="R5624" s="89"/>
      <c r="S5624" s="89"/>
      <c r="T5624" s="89"/>
    </row>
    <row r="5625" spans="2:20" s="86" customFormat="1" ht="10.199999999999999">
      <c r="B5625" s="87"/>
      <c r="C5625" s="87"/>
      <c r="R5625" s="89"/>
      <c r="S5625" s="89"/>
      <c r="T5625" s="89"/>
    </row>
    <row r="5626" spans="2:20" s="86" customFormat="1" ht="10.199999999999999">
      <c r="B5626" s="87"/>
      <c r="C5626" s="87"/>
      <c r="R5626" s="89"/>
      <c r="S5626" s="89"/>
      <c r="T5626" s="89"/>
    </row>
    <row r="5627" spans="2:20" s="86" customFormat="1" ht="10.199999999999999">
      <c r="B5627" s="87"/>
      <c r="C5627" s="87"/>
      <c r="R5627" s="89"/>
      <c r="S5627" s="89"/>
      <c r="T5627" s="89"/>
    </row>
    <row r="5628" spans="2:20" s="86" customFormat="1" ht="10.199999999999999">
      <c r="B5628" s="87"/>
      <c r="C5628" s="87"/>
      <c r="R5628" s="89"/>
      <c r="S5628" s="89"/>
      <c r="T5628" s="89"/>
    </row>
    <row r="5629" spans="2:20" s="86" customFormat="1" ht="10.199999999999999">
      <c r="B5629" s="87"/>
      <c r="C5629" s="87"/>
      <c r="R5629" s="89"/>
      <c r="S5629" s="89"/>
      <c r="T5629" s="89"/>
    </row>
    <row r="5630" spans="2:20" s="86" customFormat="1" ht="10.199999999999999">
      <c r="B5630" s="87"/>
      <c r="C5630" s="87"/>
      <c r="R5630" s="89"/>
      <c r="S5630" s="89"/>
      <c r="T5630" s="89"/>
    </row>
    <row r="5631" spans="2:20" s="86" customFormat="1" ht="10.199999999999999">
      <c r="B5631" s="87"/>
      <c r="C5631" s="87"/>
      <c r="R5631" s="89"/>
      <c r="S5631" s="89"/>
      <c r="T5631" s="89"/>
    </row>
    <row r="5632" spans="2:20" s="86" customFormat="1" ht="10.199999999999999">
      <c r="B5632" s="87"/>
      <c r="C5632" s="87"/>
      <c r="R5632" s="89"/>
      <c r="S5632" s="89"/>
      <c r="T5632" s="89"/>
    </row>
    <row r="5633" spans="2:20" s="86" customFormat="1" ht="10.199999999999999">
      <c r="B5633" s="87"/>
      <c r="C5633" s="87"/>
      <c r="R5633" s="89"/>
      <c r="S5633" s="89"/>
      <c r="T5633" s="89"/>
    </row>
    <row r="5634" spans="2:20" s="86" customFormat="1" ht="10.199999999999999">
      <c r="B5634" s="87"/>
      <c r="C5634" s="87"/>
      <c r="R5634" s="89"/>
      <c r="S5634" s="89"/>
      <c r="T5634" s="89"/>
    </row>
    <row r="5635" spans="2:20" s="86" customFormat="1" ht="10.199999999999999">
      <c r="B5635" s="87"/>
      <c r="C5635" s="87"/>
      <c r="R5635" s="89"/>
      <c r="S5635" s="89"/>
      <c r="T5635" s="89"/>
    </row>
    <row r="5636" spans="2:20" s="86" customFormat="1" ht="10.199999999999999">
      <c r="B5636" s="87"/>
      <c r="C5636" s="87"/>
      <c r="R5636" s="89"/>
      <c r="S5636" s="89"/>
      <c r="T5636" s="89"/>
    </row>
    <row r="5637" spans="2:20" s="86" customFormat="1" ht="10.199999999999999">
      <c r="B5637" s="87"/>
      <c r="C5637" s="87"/>
      <c r="R5637" s="89"/>
      <c r="S5637" s="89"/>
      <c r="T5637" s="89"/>
    </row>
    <row r="5638" spans="2:20" s="86" customFormat="1" ht="10.199999999999999">
      <c r="B5638" s="87"/>
      <c r="C5638" s="87"/>
      <c r="R5638" s="89"/>
      <c r="S5638" s="89"/>
      <c r="T5638" s="89"/>
    </row>
    <row r="5639" spans="2:20" s="86" customFormat="1" ht="10.199999999999999">
      <c r="B5639" s="87"/>
      <c r="C5639" s="87"/>
      <c r="R5639" s="89"/>
      <c r="S5639" s="89"/>
      <c r="T5639" s="89"/>
    </row>
    <row r="5640" spans="2:20" s="86" customFormat="1" ht="10.199999999999999">
      <c r="B5640" s="87"/>
      <c r="C5640" s="87"/>
      <c r="R5640" s="89"/>
      <c r="S5640" s="89"/>
      <c r="T5640" s="89"/>
    </row>
    <row r="5641" spans="2:20" s="86" customFormat="1" ht="10.199999999999999">
      <c r="B5641" s="87"/>
      <c r="C5641" s="87"/>
      <c r="R5641" s="89"/>
      <c r="S5641" s="89"/>
      <c r="T5641" s="89"/>
    </row>
    <row r="5642" spans="2:20" s="86" customFormat="1" ht="10.199999999999999">
      <c r="B5642" s="87"/>
      <c r="C5642" s="87"/>
      <c r="R5642" s="89"/>
      <c r="S5642" s="89"/>
      <c r="T5642" s="89"/>
    </row>
    <row r="5643" spans="2:20" s="86" customFormat="1" ht="10.199999999999999">
      <c r="B5643" s="87"/>
      <c r="C5643" s="87"/>
      <c r="R5643" s="89"/>
      <c r="S5643" s="89"/>
      <c r="T5643" s="89"/>
    </row>
    <row r="5644" spans="2:20" s="86" customFormat="1" ht="10.199999999999999">
      <c r="B5644" s="87"/>
      <c r="C5644" s="87"/>
      <c r="R5644" s="89"/>
      <c r="S5644" s="89"/>
      <c r="T5644" s="89"/>
    </row>
    <row r="5645" spans="2:20" s="86" customFormat="1" ht="10.199999999999999">
      <c r="B5645" s="87"/>
      <c r="C5645" s="87"/>
      <c r="R5645" s="89"/>
      <c r="S5645" s="89"/>
      <c r="T5645" s="89"/>
    </row>
    <row r="5646" spans="2:20" s="86" customFormat="1" ht="10.199999999999999">
      <c r="B5646" s="87"/>
      <c r="C5646" s="87"/>
      <c r="R5646" s="89"/>
      <c r="S5646" s="89"/>
      <c r="T5646" s="89"/>
    </row>
    <row r="5647" spans="2:20" s="86" customFormat="1" ht="10.199999999999999">
      <c r="B5647" s="87"/>
      <c r="C5647" s="87"/>
      <c r="R5647" s="89"/>
      <c r="S5647" s="89"/>
      <c r="T5647" s="89"/>
    </row>
    <row r="5648" spans="2:20" s="86" customFormat="1" ht="10.199999999999999">
      <c r="B5648" s="87"/>
      <c r="C5648" s="87"/>
      <c r="R5648" s="89"/>
      <c r="S5648" s="89"/>
      <c r="T5648" s="89"/>
    </row>
    <row r="5649" spans="2:20" s="86" customFormat="1" ht="10.199999999999999">
      <c r="B5649" s="87"/>
      <c r="C5649" s="87"/>
      <c r="R5649" s="89"/>
      <c r="S5649" s="89"/>
      <c r="T5649" s="89"/>
    </row>
    <row r="5650" spans="2:20" s="86" customFormat="1" ht="10.199999999999999">
      <c r="B5650" s="87"/>
      <c r="C5650" s="87"/>
      <c r="R5650" s="89"/>
      <c r="S5650" s="89"/>
      <c r="T5650" s="89"/>
    </row>
    <row r="5651" spans="2:20" s="86" customFormat="1" ht="10.199999999999999">
      <c r="B5651" s="87"/>
      <c r="C5651" s="87"/>
      <c r="R5651" s="89"/>
      <c r="S5651" s="89"/>
      <c r="T5651" s="89"/>
    </row>
    <row r="5652" spans="2:20" s="86" customFormat="1" ht="10.199999999999999">
      <c r="B5652" s="87"/>
      <c r="C5652" s="87"/>
      <c r="R5652" s="89"/>
      <c r="S5652" s="89"/>
      <c r="T5652" s="89"/>
    </row>
    <row r="5653" spans="2:20" s="86" customFormat="1" ht="10.199999999999999">
      <c r="B5653" s="87"/>
      <c r="C5653" s="87"/>
      <c r="R5653" s="89"/>
      <c r="S5653" s="89"/>
      <c r="T5653" s="89"/>
    </row>
    <row r="5654" spans="2:20" s="86" customFormat="1" ht="10.199999999999999">
      <c r="B5654" s="87"/>
      <c r="C5654" s="87"/>
      <c r="R5654" s="89"/>
      <c r="S5654" s="89"/>
      <c r="T5654" s="89"/>
    </row>
    <row r="5655" spans="2:20" s="86" customFormat="1" ht="10.199999999999999">
      <c r="B5655" s="87"/>
      <c r="C5655" s="87"/>
      <c r="R5655" s="89"/>
      <c r="S5655" s="89"/>
      <c r="T5655" s="89"/>
    </row>
    <row r="5656" spans="2:20" s="86" customFormat="1" ht="10.199999999999999">
      <c r="B5656" s="87"/>
      <c r="C5656" s="87"/>
      <c r="R5656" s="89"/>
      <c r="S5656" s="89"/>
      <c r="T5656" s="89"/>
    </row>
    <row r="5657" spans="2:20" s="86" customFormat="1" ht="10.199999999999999">
      <c r="B5657" s="87"/>
      <c r="C5657" s="87"/>
      <c r="R5657" s="89"/>
      <c r="S5657" s="89"/>
      <c r="T5657" s="89"/>
    </row>
    <row r="5658" spans="2:20" s="86" customFormat="1" ht="10.199999999999999">
      <c r="B5658" s="87"/>
      <c r="C5658" s="87"/>
      <c r="R5658" s="89"/>
      <c r="S5658" s="89"/>
      <c r="T5658" s="89"/>
    </row>
    <row r="5659" spans="2:20" s="86" customFormat="1" ht="10.199999999999999">
      <c r="B5659" s="87"/>
      <c r="C5659" s="87"/>
      <c r="R5659" s="89"/>
      <c r="S5659" s="89"/>
      <c r="T5659" s="89"/>
    </row>
    <row r="5660" spans="2:20" s="86" customFormat="1" ht="10.199999999999999">
      <c r="B5660" s="87"/>
      <c r="C5660" s="87"/>
      <c r="R5660" s="89"/>
      <c r="S5660" s="89"/>
      <c r="T5660" s="89"/>
    </row>
    <row r="5661" spans="2:20" s="86" customFormat="1" ht="10.199999999999999">
      <c r="B5661" s="87"/>
      <c r="C5661" s="87"/>
      <c r="R5661" s="89"/>
      <c r="S5661" s="89"/>
      <c r="T5661" s="89"/>
    </row>
    <row r="5662" spans="2:20" s="86" customFormat="1" ht="10.199999999999999">
      <c r="B5662" s="87"/>
      <c r="C5662" s="87"/>
      <c r="R5662" s="89"/>
      <c r="S5662" s="89"/>
      <c r="T5662" s="89"/>
    </row>
    <row r="5663" spans="2:20" s="86" customFormat="1" ht="10.199999999999999">
      <c r="B5663" s="87"/>
      <c r="C5663" s="87"/>
      <c r="R5663" s="89"/>
      <c r="S5663" s="89"/>
      <c r="T5663" s="89"/>
    </row>
    <row r="5664" spans="2:20" s="86" customFormat="1" ht="10.199999999999999">
      <c r="B5664" s="87"/>
      <c r="C5664" s="87"/>
      <c r="R5664" s="89"/>
      <c r="S5664" s="89"/>
      <c r="T5664" s="89"/>
    </row>
    <row r="5665" spans="2:20" s="86" customFormat="1" ht="10.199999999999999">
      <c r="B5665" s="87"/>
      <c r="C5665" s="87"/>
      <c r="R5665" s="89"/>
      <c r="S5665" s="89"/>
      <c r="T5665" s="89"/>
    </row>
    <row r="5666" spans="2:20" s="86" customFormat="1" ht="10.199999999999999">
      <c r="B5666" s="87"/>
      <c r="C5666" s="87"/>
      <c r="R5666" s="89"/>
      <c r="S5666" s="89"/>
      <c r="T5666" s="89"/>
    </row>
    <row r="5667" spans="2:20" s="86" customFormat="1" ht="10.199999999999999">
      <c r="B5667" s="87"/>
      <c r="C5667" s="87"/>
      <c r="R5667" s="89"/>
      <c r="S5667" s="89"/>
      <c r="T5667" s="89"/>
    </row>
    <row r="5668" spans="2:20" s="86" customFormat="1" ht="10.199999999999999">
      <c r="B5668" s="87"/>
      <c r="C5668" s="87"/>
      <c r="R5668" s="89"/>
      <c r="S5668" s="89"/>
      <c r="T5668" s="89"/>
    </row>
    <row r="5669" spans="2:20" s="86" customFormat="1" ht="10.199999999999999">
      <c r="B5669" s="87"/>
      <c r="C5669" s="87"/>
      <c r="R5669" s="89"/>
      <c r="S5669" s="89"/>
      <c r="T5669" s="89"/>
    </row>
    <row r="5670" spans="2:20" s="86" customFormat="1" ht="10.199999999999999">
      <c r="B5670" s="87"/>
      <c r="C5670" s="87"/>
      <c r="R5670" s="89"/>
      <c r="S5670" s="89"/>
      <c r="T5670" s="89"/>
    </row>
    <row r="5671" spans="2:20" s="86" customFormat="1" ht="10.199999999999999">
      <c r="B5671" s="87"/>
      <c r="C5671" s="87"/>
      <c r="R5671" s="89"/>
      <c r="S5671" s="89"/>
      <c r="T5671" s="89"/>
    </row>
    <row r="5672" spans="2:20" s="86" customFormat="1" ht="10.199999999999999">
      <c r="B5672" s="87"/>
      <c r="C5672" s="87"/>
      <c r="R5672" s="89"/>
      <c r="S5672" s="89"/>
      <c r="T5672" s="89"/>
    </row>
    <row r="5673" spans="2:20" s="86" customFormat="1" ht="10.199999999999999">
      <c r="B5673" s="87"/>
      <c r="C5673" s="87"/>
      <c r="R5673" s="89"/>
      <c r="S5673" s="89"/>
      <c r="T5673" s="89"/>
    </row>
    <row r="5674" spans="2:20" s="86" customFormat="1" ht="10.199999999999999">
      <c r="B5674" s="87"/>
      <c r="C5674" s="87"/>
      <c r="R5674" s="89"/>
      <c r="S5674" s="89"/>
      <c r="T5674" s="89"/>
    </row>
    <row r="5675" spans="2:20" s="86" customFormat="1" ht="10.199999999999999">
      <c r="B5675" s="87"/>
      <c r="C5675" s="87"/>
      <c r="R5675" s="89"/>
      <c r="S5675" s="89"/>
      <c r="T5675" s="89"/>
    </row>
    <row r="5676" spans="2:20" s="86" customFormat="1" ht="10.199999999999999">
      <c r="B5676" s="87"/>
      <c r="C5676" s="87"/>
      <c r="R5676" s="89"/>
      <c r="S5676" s="89"/>
      <c r="T5676" s="89"/>
    </row>
    <row r="5677" spans="2:20" s="86" customFormat="1" ht="10.199999999999999">
      <c r="B5677" s="87"/>
      <c r="C5677" s="87"/>
      <c r="R5677" s="89"/>
      <c r="S5677" s="89"/>
      <c r="T5677" s="89"/>
    </row>
    <row r="5678" spans="2:20" s="86" customFormat="1" ht="10.199999999999999">
      <c r="B5678" s="87"/>
      <c r="C5678" s="87"/>
      <c r="R5678" s="89"/>
      <c r="S5678" s="89"/>
      <c r="T5678" s="89"/>
    </row>
    <row r="5679" spans="2:20" s="86" customFormat="1" ht="10.199999999999999">
      <c r="B5679" s="87"/>
      <c r="C5679" s="87"/>
      <c r="R5679" s="89"/>
      <c r="S5679" s="89"/>
      <c r="T5679" s="89"/>
    </row>
    <row r="5680" spans="2:20" s="86" customFormat="1" ht="10.199999999999999">
      <c r="B5680" s="87"/>
      <c r="C5680" s="87"/>
      <c r="R5680" s="89"/>
      <c r="S5680" s="89"/>
      <c r="T5680" s="89"/>
    </row>
    <row r="5681" spans="2:20" s="86" customFormat="1" ht="10.199999999999999">
      <c r="B5681" s="87"/>
      <c r="C5681" s="87"/>
      <c r="R5681" s="89"/>
      <c r="S5681" s="89"/>
      <c r="T5681" s="89"/>
    </row>
    <row r="5682" spans="2:20" s="86" customFormat="1" ht="10.199999999999999">
      <c r="B5682" s="87"/>
      <c r="C5682" s="87"/>
      <c r="R5682" s="89"/>
      <c r="S5682" s="89"/>
      <c r="T5682" s="89"/>
    </row>
    <row r="5683" spans="2:20" s="86" customFormat="1" ht="10.199999999999999">
      <c r="B5683" s="87"/>
      <c r="C5683" s="87"/>
      <c r="R5683" s="89"/>
      <c r="S5683" s="89"/>
      <c r="T5683" s="89"/>
    </row>
    <row r="5684" spans="2:20" s="86" customFormat="1" ht="10.199999999999999">
      <c r="B5684" s="87"/>
      <c r="C5684" s="87"/>
      <c r="R5684" s="89"/>
      <c r="S5684" s="89"/>
      <c r="T5684" s="89"/>
    </row>
    <row r="5685" spans="2:20" s="86" customFormat="1" ht="10.199999999999999">
      <c r="B5685" s="87"/>
      <c r="C5685" s="87"/>
      <c r="R5685" s="89"/>
      <c r="S5685" s="89"/>
      <c r="T5685" s="89"/>
    </row>
    <row r="5686" spans="2:20" s="86" customFormat="1" ht="10.199999999999999">
      <c r="B5686" s="87"/>
      <c r="C5686" s="87"/>
      <c r="R5686" s="89"/>
      <c r="S5686" s="89"/>
      <c r="T5686" s="89"/>
    </row>
    <row r="5687" spans="2:20" s="86" customFormat="1" ht="10.199999999999999">
      <c r="B5687" s="87"/>
      <c r="C5687" s="87"/>
      <c r="R5687" s="89"/>
      <c r="S5687" s="89"/>
      <c r="T5687" s="89"/>
    </row>
    <row r="5688" spans="2:20" s="86" customFormat="1" ht="10.199999999999999">
      <c r="B5688" s="87"/>
      <c r="C5688" s="87"/>
      <c r="R5688" s="89"/>
      <c r="S5688" s="89"/>
      <c r="T5688" s="89"/>
    </row>
    <row r="5689" spans="2:20" s="86" customFormat="1" ht="10.199999999999999">
      <c r="B5689" s="87"/>
      <c r="C5689" s="87"/>
      <c r="R5689" s="89"/>
      <c r="S5689" s="89"/>
      <c r="T5689" s="89"/>
    </row>
    <row r="5690" spans="2:20" s="86" customFormat="1" ht="10.199999999999999">
      <c r="B5690" s="87"/>
      <c r="C5690" s="87"/>
      <c r="R5690" s="89"/>
      <c r="S5690" s="89"/>
      <c r="T5690" s="89"/>
    </row>
    <row r="5691" spans="2:20" s="86" customFormat="1" ht="10.199999999999999">
      <c r="B5691" s="87"/>
      <c r="C5691" s="87"/>
      <c r="R5691" s="89"/>
      <c r="S5691" s="89"/>
      <c r="T5691" s="89"/>
    </row>
    <row r="5692" spans="2:20" s="86" customFormat="1" ht="10.199999999999999">
      <c r="B5692" s="87"/>
      <c r="C5692" s="87"/>
      <c r="R5692" s="89"/>
      <c r="S5692" s="89"/>
      <c r="T5692" s="89"/>
    </row>
    <row r="5693" spans="2:20" s="86" customFormat="1" ht="10.199999999999999">
      <c r="B5693" s="87"/>
      <c r="C5693" s="87"/>
      <c r="R5693" s="89"/>
      <c r="S5693" s="89"/>
      <c r="T5693" s="89"/>
    </row>
    <row r="5694" spans="2:20" s="86" customFormat="1" ht="10.199999999999999">
      <c r="B5694" s="87"/>
      <c r="C5694" s="87"/>
      <c r="R5694" s="89"/>
      <c r="S5694" s="89"/>
      <c r="T5694" s="89"/>
    </row>
    <row r="5695" spans="2:20" s="86" customFormat="1" ht="10.199999999999999">
      <c r="B5695" s="87"/>
      <c r="C5695" s="87"/>
      <c r="R5695" s="89"/>
      <c r="S5695" s="89"/>
      <c r="T5695" s="89"/>
    </row>
    <row r="5696" spans="2:20" s="86" customFormat="1" ht="10.199999999999999">
      <c r="B5696" s="87"/>
      <c r="C5696" s="87"/>
      <c r="R5696" s="89"/>
      <c r="S5696" s="89"/>
      <c r="T5696" s="89"/>
    </row>
    <row r="5697" spans="2:20" s="86" customFormat="1" ht="10.199999999999999">
      <c r="B5697" s="87"/>
      <c r="C5697" s="87"/>
      <c r="R5697" s="89"/>
      <c r="S5697" s="89"/>
      <c r="T5697" s="89"/>
    </row>
    <row r="5698" spans="2:20" s="86" customFormat="1" ht="10.199999999999999">
      <c r="B5698" s="87"/>
      <c r="C5698" s="87"/>
      <c r="R5698" s="89"/>
      <c r="S5698" s="89"/>
      <c r="T5698" s="89"/>
    </row>
    <row r="5699" spans="2:20" s="86" customFormat="1" ht="10.199999999999999">
      <c r="B5699" s="87"/>
      <c r="C5699" s="87"/>
      <c r="R5699" s="89"/>
      <c r="S5699" s="89"/>
      <c r="T5699" s="89"/>
    </row>
    <row r="5700" spans="2:20" s="86" customFormat="1" ht="10.199999999999999">
      <c r="B5700" s="87"/>
      <c r="C5700" s="87"/>
      <c r="R5700" s="89"/>
      <c r="S5700" s="89"/>
      <c r="T5700" s="89"/>
    </row>
    <row r="5701" spans="2:20" s="86" customFormat="1" ht="10.199999999999999">
      <c r="B5701" s="87"/>
      <c r="C5701" s="87"/>
      <c r="R5701" s="89"/>
      <c r="S5701" s="89"/>
      <c r="T5701" s="89"/>
    </row>
    <row r="5702" spans="2:20" s="86" customFormat="1" ht="10.199999999999999">
      <c r="B5702" s="87"/>
      <c r="C5702" s="87"/>
      <c r="R5702" s="89"/>
      <c r="S5702" s="89"/>
      <c r="T5702" s="89"/>
    </row>
    <row r="5703" spans="2:20" s="86" customFormat="1" ht="10.199999999999999">
      <c r="B5703" s="87"/>
      <c r="C5703" s="87"/>
      <c r="R5703" s="89"/>
      <c r="S5703" s="89"/>
      <c r="T5703" s="89"/>
    </row>
    <row r="5704" spans="2:20" s="86" customFormat="1" ht="10.199999999999999">
      <c r="B5704" s="87"/>
      <c r="C5704" s="87"/>
      <c r="R5704" s="89"/>
      <c r="S5704" s="89"/>
      <c r="T5704" s="89"/>
    </row>
    <row r="5705" spans="2:20" s="86" customFormat="1" ht="10.199999999999999">
      <c r="B5705" s="87"/>
      <c r="C5705" s="87"/>
      <c r="R5705" s="89"/>
      <c r="S5705" s="89"/>
      <c r="T5705" s="89"/>
    </row>
    <row r="5706" spans="2:20" s="86" customFormat="1" ht="10.199999999999999">
      <c r="B5706" s="87"/>
      <c r="C5706" s="87"/>
      <c r="R5706" s="89"/>
      <c r="S5706" s="89"/>
      <c r="T5706" s="89"/>
    </row>
    <row r="5707" spans="2:20" s="86" customFormat="1" ht="10.199999999999999">
      <c r="B5707" s="87"/>
      <c r="C5707" s="87"/>
      <c r="R5707" s="89"/>
      <c r="S5707" s="89"/>
      <c r="T5707" s="89"/>
    </row>
    <row r="5708" spans="2:20" s="86" customFormat="1" ht="10.199999999999999">
      <c r="B5708" s="87"/>
      <c r="C5708" s="87"/>
      <c r="R5708" s="89"/>
      <c r="S5708" s="89"/>
      <c r="T5708" s="89"/>
    </row>
    <row r="5709" spans="2:20" s="86" customFormat="1" ht="10.199999999999999">
      <c r="B5709" s="87"/>
      <c r="C5709" s="87"/>
      <c r="R5709" s="89"/>
      <c r="S5709" s="89"/>
      <c r="T5709" s="89"/>
    </row>
    <row r="5710" spans="2:20" s="86" customFormat="1" ht="10.199999999999999">
      <c r="B5710" s="87"/>
      <c r="C5710" s="87"/>
      <c r="R5710" s="89"/>
      <c r="S5710" s="89"/>
      <c r="T5710" s="89"/>
    </row>
    <row r="5711" spans="2:20" s="86" customFormat="1" ht="10.199999999999999">
      <c r="B5711" s="87"/>
      <c r="C5711" s="87"/>
      <c r="R5711" s="89"/>
      <c r="S5711" s="89"/>
      <c r="T5711" s="89"/>
    </row>
    <row r="5712" spans="2:20" s="86" customFormat="1" ht="10.199999999999999">
      <c r="B5712" s="87"/>
      <c r="C5712" s="87"/>
      <c r="R5712" s="89"/>
      <c r="S5712" s="89"/>
      <c r="T5712" s="89"/>
    </row>
    <row r="5713" spans="2:20" s="86" customFormat="1" ht="10.199999999999999">
      <c r="B5713" s="87"/>
      <c r="C5713" s="87"/>
      <c r="R5713" s="89"/>
      <c r="S5713" s="89"/>
      <c r="T5713" s="89"/>
    </row>
    <row r="5714" spans="2:20" s="86" customFormat="1" ht="10.199999999999999">
      <c r="B5714" s="87"/>
      <c r="C5714" s="87"/>
      <c r="R5714" s="89"/>
      <c r="S5714" s="89"/>
      <c r="T5714" s="89"/>
    </row>
    <row r="5715" spans="2:20" s="86" customFormat="1" ht="10.199999999999999">
      <c r="B5715" s="87"/>
      <c r="C5715" s="87"/>
      <c r="R5715" s="89"/>
      <c r="S5715" s="89"/>
      <c r="T5715" s="89"/>
    </row>
    <row r="5716" spans="2:20" s="86" customFormat="1" ht="10.199999999999999">
      <c r="B5716" s="87"/>
      <c r="C5716" s="87"/>
      <c r="R5716" s="89"/>
      <c r="S5716" s="89"/>
      <c r="T5716" s="89"/>
    </row>
    <row r="5717" spans="2:20" s="86" customFormat="1" ht="10.199999999999999">
      <c r="B5717" s="87"/>
      <c r="C5717" s="87"/>
      <c r="R5717" s="89"/>
      <c r="S5717" s="89"/>
      <c r="T5717" s="89"/>
    </row>
    <row r="5718" spans="2:20" s="86" customFormat="1" ht="10.199999999999999">
      <c r="B5718" s="87"/>
      <c r="C5718" s="87"/>
      <c r="R5718" s="89"/>
      <c r="S5718" s="89"/>
      <c r="T5718" s="89"/>
    </row>
    <row r="5719" spans="2:20" s="86" customFormat="1" ht="10.199999999999999">
      <c r="B5719" s="87"/>
      <c r="C5719" s="87"/>
      <c r="R5719" s="89"/>
      <c r="S5719" s="89"/>
      <c r="T5719" s="89"/>
    </row>
    <row r="5720" spans="2:20" s="86" customFormat="1" ht="10.199999999999999">
      <c r="B5720" s="87"/>
      <c r="C5720" s="87"/>
      <c r="R5720" s="89"/>
      <c r="S5720" s="89"/>
      <c r="T5720" s="89"/>
    </row>
    <row r="5721" spans="2:20" s="86" customFormat="1" ht="10.199999999999999">
      <c r="B5721" s="87"/>
      <c r="C5721" s="87"/>
      <c r="R5721" s="89"/>
      <c r="S5721" s="89"/>
      <c r="T5721" s="89"/>
    </row>
    <row r="5722" spans="2:20" s="86" customFormat="1" ht="10.199999999999999">
      <c r="B5722" s="87"/>
      <c r="C5722" s="87"/>
      <c r="R5722" s="89"/>
      <c r="S5722" s="89"/>
      <c r="T5722" s="89"/>
    </row>
    <row r="5723" spans="2:20" s="86" customFormat="1" ht="10.199999999999999">
      <c r="B5723" s="87"/>
      <c r="C5723" s="87"/>
      <c r="R5723" s="89"/>
      <c r="S5723" s="89"/>
      <c r="T5723" s="89"/>
    </row>
    <row r="5724" spans="2:20" s="86" customFormat="1" ht="10.199999999999999">
      <c r="B5724" s="87"/>
      <c r="C5724" s="87"/>
      <c r="R5724" s="89"/>
      <c r="S5724" s="89"/>
      <c r="T5724" s="89"/>
    </row>
    <row r="5725" spans="2:20" s="86" customFormat="1" ht="10.199999999999999">
      <c r="B5725" s="87"/>
      <c r="C5725" s="87"/>
      <c r="R5725" s="89"/>
      <c r="S5725" s="89"/>
      <c r="T5725" s="89"/>
    </row>
    <row r="5726" spans="2:20" s="86" customFormat="1" ht="10.199999999999999">
      <c r="B5726" s="87"/>
      <c r="C5726" s="87"/>
      <c r="R5726" s="89"/>
      <c r="S5726" s="89"/>
      <c r="T5726" s="89"/>
    </row>
    <row r="5727" spans="2:20" s="86" customFormat="1" ht="10.199999999999999">
      <c r="B5727" s="87"/>
      <c r="C5727" s="87"/>
      <c r="R5727" s="89"/>
      <c r="S5727" s="89"/>
      <c r="T5727" s="89"/>
    </row>
    <row r="5728" spans="2:20" s="86" customFormat="1" ht="10.199999999999999">
      <c r="B5728" s="87"/>
      <c r="C5728" s="87"/>
      <c r="R5728" s="89"/>
      <c r="S5728" s="89"/>
      <c r="T5728" s="89"/>
    </row>
    <row r="5729" spans="2:20" s="86" customFormat="1" ht="10.199999999999999">
      <c r="B5729" s="87"/>
      <c r="C5729" s="87"/>
      <c r="R5729" s="89"/>
      <c r="S5729" s="89"/>
      <c r="T5729" s="89"/>
    </row>
    <row r="5730" spans="2:20" s="86" customFormat="1" ht="10.199999999999999">
      <c r="B5730" s="87"/>
      <c r="C5730" s="87"/>
      <c r="R5730" s="89"/>
      <c r="S5730" s="89"/>
      <c r="T5730" s="89"/>
    </row>
    <row r="5731" spans="2:20" s="86" customFormat="1" ht="10.199999999999999">
      <c r="B5731" s="87"/>
      <c r="C5731" s="87"/>
      <c r="R5731" s="89"/>
      <c r="S5731" s="89"/>
      <c r="T5731" s="89"/>
    </row>
    <row r="5732" spans="2:20" s="86" customFormat="1" ht="10.199999999999999">
      <c r="B5732" s="87"/>
      <c r="C5732" s="87"/>
      <c r="R5732" s="89"/>
      <c r="S5732" s="89"/>
      <c r="T5732" s="89"/>
    </row>
    <row r="5733" spans="2:20" s="86" customFormat="1" ht="10.199999999999999">
      <c r="B5733" s="87"/>
      <c r="C5733" s="87"/>
      <c r="R5733" s="89"/>
      <c r="S5733" s="89"/>
      <c r="T5733" s="89"/>
    </row>
    <row r="5734" spans="2:20" s="86" customFormat="1" ht="10.199999999999999">
      <c r="B5734" s="87"/>
      <c r="C5734" s="87"/>
      <c r="R5734" s="89"/>
      <c r="S5734" s="89"/>
      <c r="T5734" s="89"/>
    </row>
    <row r="5735" spans="2:20" s="86" customFormat="1" ht="10.199999999999999">
      <c r="B5735" s="87"/>
      <c r="C5735" s="87"/>
      <c r="R5735" s="89"/>
      <c r="S5735" s="89"/>
      <c r="T5735" s="89"/>
    </row>
    <row r="5736" spans="2:20" s="86" customFormat="1" ht="10.199999999999999">
      <c r="B5736" s="87"/>
      <c r="C5736" s="87"/>
      <c r="R5736" s="89"/>
      <c r="S5736" s="89"/>
      <c r="T5736" s="89"/>
    </row>
    <row r="5737" spans="2:20" s="86" customFormat="1" ht="10.199999999999999">
      <c r="B5737" s="87"/>
      <c r="C5737" s="87"/>
      <c r="R5737" s="89"/>
      <c r="S5737" s="89"/>
      <c r="T5737" s="89"/>
    </row>
    <row r="5738" spans="2:20" s="86" customFormat="1" ht="10.199999999999999">
      <c r="B5738" s="87"/>
      <c r="C5738" s="87"/>
      <c r="R5738" s="89"/>
      <c r="S5738" s="89"/>
      <c r="T5738" s="89"/>
    </row>
    <row r="5739" spans="2:20" s="86" customFormat="1" ht="10.199999999999999">
      <c r="B5739" s="87"/>
      <c r="C5739" s="87"/>
      <c r="R5739" s="89"/>
      <c r="S5739" s="89"/>
      <c r="T5739" s="89"/>
    </row>
    <row r="5740" spans="2:20" s="86" customFormat="1" ht="10.199999999999999">
      <c r="B5740" s="87"/>
      <c r="C5740" s="87"/>
      <c r="R5740" s="89"/>
      <c r="S5740" s="89"/>
      <c r="T5740" s="89"/>
    </row>
    <row r="5741" spans="2:20" s="86" customFormat="1" ht="10.199999999999999">
      <c r="B5741" s="87"/>
      <c r="C5741" s="87"/>
      <c r="R5741" s="89"/>
      <c r="S5741" s="89"/>
      <c r="T5741" s="89"/>
    </row>
    <row r="5742" spans="2:20" s="86" customFormat="1" ht="10.199999999999999">
      <c r="B5742" s="87"/>
      <c r="C5742" s="87"/>
      <c r="R5742" s="89"/>
      <c r="S5742" s="89"/>
      <c r="T5742" s="89"/>
    </row>
    <row r="5743" spans="2:20" s="86" customFormat="1" ht="10.199999999999999">
      <c r="B5743" s="87"/>
      <c r="C5743" s="87"/>
      <c r="R5743" s="89"/>
      <c r="S5743" s="89"/>
      <c r="T5743" s="89"/>
    </row>
    <row r="5744" spans="2:20" s="86" customFormat="1" ht="10.199999999999999">
      <c r="B5744" s="87"/>
      <c r="C5744" s="87"/>
      <c r="R5744" s="89"/>
      <c r="S5744" s="89"/>
      <c r="T5744" s="89"/>
    </row>
    <row r="5745" spans="2:20" s="86" customFormat="1" ht="10.199999999999999">
      <c r="B5745" s="87"/>
      <c r="C5745" s="87"/>
      <c r="R5745" s="89"/>
      <c r="S5745" s="89"/>
      <c r="T5745" s="89"/>
    </row>
    <row r="5746" spans="2:20" s="86" customFormat="1" ht="10.199999999999999">
      <c r="B5746" s="87"/>
      <c r="C5746" s="87"/>
      <c r="R5746" s="89"/>
      <c r="S5746" s="89"/>
      <c r="T5746" s="89"/>
    </row>
    <row r="5747" spans="2:20" s="86" customFormat="1" ht="10.199999999999999">
      <c r="B5747" s="87"/>
      <c r="C5747" s="87"/>
      <c r="R5747" s="89"/>
      <c r="S5747" s="89"/>
      <c r="T5747" s="89"/>
    </row>
    <row r="5748" spans="2:20" s="86" customFormat="1" ht="10.199999999999999">
      <c r="B5748" s="87"/>
      <c r="C5748" s="87"/>
      <c r="R5748" s="89"/>
      <c r="S5748" s="89"/>
      <c r="T5748" s="89"/>
    </row>
    <row r="5749" spans="2:20" s="86" customFormat="1" ht="10.199999999999999">
      <c r="B5749" s="87"/>
      <c r="C5749" s="87"/>
      <c r="R5749" s="89"/>
      <c r="S5749" s="89"/>
      <c r="T5749" s="89"/>
    </row>
    <row r="5750" spans="2:20" s="86" customFormat="1" ht="10.199999999999999">
      <c r="B5750" s="87"/>
      <c r="C5750" s="87"/>
      <c r="R5750" s="89"/>
      <c r="S5750" s="89"/>
      <c r="T5750" s="89"/>
    </row>
    <row r="5751" spans="2:20" s="86" customFormat="1" ht="10.199999999999999">
      <c r="B5751" s="87"/>
      <c r="C5751" s="87"/>
      <c r="R5751" s="89"/>
      <c r="S5751" s="89"/>
      <c r="T5751" s="89"/>
    </row>
    <row r="5752" spans="2:20" s="86" customFormat="1" ht="10.199999999999999">
      <c r="B5752" s="87"/>
      <c r="C5752" s="87"/>
      <c r="R5752" s="89"/>
      <c r="S5752" s="89"/>
      <c r="T5752" s="89"/>
    </row>
    <row r="5753" spans="2:20" s="86" customFormat="1" ht="10.199999999999999">
      <c r="B5753" s="87"/>
      <c r="C5753" s="87"/>
      <c r="R5753" s="89"/>
      <c r="S5753" s="89"/>
      <c r="T5753" s="89"/>
    </row>
    <row r="5754" spans="2:20" s="86" customFormat="1" ht="10.199999999999999">
      <c r="B5754" s="87"/>
      <c r="C5754" s="87"/>
      <c r="R5754" s="89"/>
      <c r="S5754" s="89"/>
      <c r="T5754" s="89"/>
    </row>
    <row r="5755" spans="2:20" s="86" customFormat="1" ht="10.199999999999999">
      <c r="B5755" s="87"/>
      <c r="C5755" s="87"/>
      <c r="R5755" s="89"/>
      <c r="S5755" s="89"/>
      <c r="T5755" s="89"/>
    </row>
    <row r="5756" spans="2:20" s="86" customFormat="1" ht="10.199999999999999">
      <c r="B5756" s="87"/>
      <c r="C5756" s="87"/>
      <c r="R5756" s="89"/>
      <c r="S5756" s="89"/>
      <c r="T5756" s="89"/>
    </row>
    <row r="5757" spans="2:20" s="86" customFormat="1" ht="10.199999999999999">
      <c r="B5757" s="87"/>
      <c r="C5757" s="87"/>
      <c r="R5757" s="89"/>
      <c r="S5757" s="89"/>
      <c r="T5757" s="89"/>
    </row>
    <row r="5758" spans="2:20" s="86" customFormat="1" ht="10.199999999999999">
      <c r="B5758" s="87"/>
      <c r="C5758" s="87"/>
      <c r="R5758" s="89"/>
      <c r="S5758" s="89"/>
      <c r="T5758" s="89"/>
    </row>
    <row r="5759" spans="2:20" s="86" customFormat="1" ht="10.199999999999999">
      <c r="B5759" s="87"/>
      <c r="C5759" s="87"/>
      <c r="R5759" s="89"/>
      <c r="S5759" s="89"/>
      <c r="T5759" s="89"/>
    </row>
    <row r="5760" spans="2:20" s="86" customFormat="1" ht="10.199999999999999">
      <c r="B5760" s="87"/>
      <c r="C5760" s="87"/>
      <c r="R5760" s="89"/>
      <c r="S5760" s="89"/>
      <c r="T5760" s="89"/>
    </row>
    <row r="5761" spans="2:20" s="86" customFormat="1" ht="10.199999999999999">
      <c r="B5761" s="87"/>
      <c r="C5761" s="87"/>
      <c r="R5761" s="89"/>
      <c r="S5761" s="89"/>
      <c r="T5761" s="89"/>
    </row>
    <row r="5762" spans="2:20" s="86" customFormat="1" ht="10.199999999999999">
      <c r="B5762" s="87"/>
      <c r="C5762" s="87"/>
      <c r="R5762" s="89"/>
      <c r="S5762" s="89"/>
      <c r="T5762" s="89"/>
    </row>
    <row r="5763" spans="2:20" s="86" customFormat="1" ht="10.199999999999999">
      <c r="B5763" s="87"/>
      <c r="C5763" s="87"/>
      <c r="R5763" s="89"/>
      <c r="S5763" s="89"/>
      <c r="T5763" s="89"/>
    </row>
    <row r="5764" spans="2:20" s="86" customFormat="1" ht="10.199999999999999">
      <c r="B5764" s="87"/>
      <c r="C5764" s="87"/>
      <c r="R5764" s="89"/>
      <c r="S5764" s="89"/>
      <c r="T5764" s="89"/>
    </row>
    <row r="5765" spans="2:20" s="86" customFormat="1" ht="10.199999999999999">
      <c r="B5765" s="87"/>
      <c r="C5765" s="87"/>
      <c r="R5765" s="89"/>
      <c r="S5765" s="89"/>
      <c r="T5765" s="89"/>
    </row>
    <row r="5766" spans="2:20" s="86" customFormat="1" ht="10.199999999999999">
      <c r="B5766" s="87"/>
      <c r="C5766" s="87"/>
      <c r="R5766" s="89"/>
      <c r="S5766" s="89"/>
      <c r="T5766" s="89"/>
    </row>
    <row r="5767" spans="2:20" s="86" customFormat="1" ht="10.199999999999999">
      <c r="B5767" s="87"/>
      <c r="C5767" s="87"/>
      <c r="R5767" s="89"/>
      <c r="S5767" s="89"/>
      <c r="T5767" s="89"/>
    </row>
    <row r="5768" spans="2:20" s="86" customFormat="1" ht="10.199999999999999">
      <c r="B5768" s="87"/>
      <c r="C5768" s="87"/>
      <c r="R5768" s="89"/>
      <c r="S5768" s="89"/>
      <c r="T5768" s="89"/>
    </row>
    <row r="5769" spans="2:20" s="86" customFormat="1" ht="10.199999999999999">
      <c r="B5769" s="87"/>
      <c r="C5769" s="87"/>
      <c r="R5769" s="89"/>
      <c r="S5769" s="89"/>
      <c r="T5769" s="89"/>
    </row>
    <row r="5770" spans="2:20" s="86" customFormat="1" ht="10.199999999999999">
      <c r="B5770" s="87"/>
      <c r="C5770" s="87"/>
      <c r="R5770" s="89"/>
      <c r="S5770" s="89"/>
      <c r="T5770" s="89"/>
    </row>
    <row r="5771" spans="2:20" s="86" customFormat="1" ht="10.199999999999999">
      <c r="B5771" s="87"/>
      <c r="C5771" s="87"/>
      <c r="R5771" s="89"/>
      <c r="S5771" s="89"/>
      <c r="T5771" s="89"/>
    </row>
    <row r="5772" spans="2:20" s="86" customFormat="1" ht="10.199999999999999">
      <c r="B5772" s="87"/>
      <c r="C5772" s="87"/>
      <c r="R5772" s="89"/>
      <c r="S5772" s="89"/>
      <c r="T5772" s="89"/>
    </row>
    <row r="5773" spans="2:20" s="86" customFormat="1" ht="10.199999999999999">
      <c r="B5773" s="87"/>
      <c r="C5773" s="87"/>
      <c r="R5773" s="89"/>
      <c r="S5773" s="89"/>
      <c r="T5773" s="89"/>
    </row>
    <row r="5774" spans="2:20" s="86" customFormat="1" ht="10.199999999999999">
      <c r="B5774" s="87"/>
      <c r="C5774" s="87"/>
      <c r="R5774" s="89"/>
      <c r="S5774" s="89"/>
      <c r="T5774" s="89"/>
    </row>
    <row r="5775" spans="2:20" s="86" customFormat="1" ht="10.199999999999999">
      <c r="B5775" s="87"/>
      <c r="C5775" s="87"/>
      <c r="R5775" s="89"/>
      <c r="S5775" s="89"/>
      <c r="T5775" s="89"/>
    </row>
    <row r="5776" spans="2:20" s="86" customFormat="1" ht="10.199999999999999">
      <c r="B5776" s="87"/>
      <c r="C5776" s="87"/>
      <c r="R5776" s="89"/>
      <c r="S5776" s="89"/>
      <c r="T5776" s="89"/>
    </row>
    <row r="5777" spans="2:20" s="86" customFormat="1" ht="10.199999999999999">
      <c r="B5777" s="87"/>
      <c r="C5777" s="87"/>
      <c r="R5777" s="89"/>
      <c r="S5777" s="89"/>
      <c r="T5777" s="89"/>
    </row>
    <row r="5778" spans="2:20" s="86" customFormat="1" ht="10.199999999999999">
      <c r="B5778" s="87"/>
      <c r="C5778" s="87"/>
      <c r="R5778" s="89"/>
      <c r="S5778" s="89"/>
      <c r="T5778" s="89"/>
    </row>
    <row r="5779" spans="2:20" s="86" customFormat="1" ht="10.199999999999999">
      <c r="B5779" s="87"/>
      <c r="C5779" s="87"/>
      <c r="R5779" s="89"/>
      <c r="S5779" s="89"/>
      <c r="T5779" s="89"/>
    </row>
    <row r="5780" spans="2:20" s="86" customFormat="1" ht="10.199999999999999">
      <c r="B5780" s="87"/>
      <c r="C5780" s="87"/>
      <c r="R5780" s="89"/>
      <c r="S5780" s="89"/>
      <c r="T5780" s="89"/>
    </row>
    <row r="5781" spans="2:20" s="86" customFormat="1" ht="10.199999999999999">
      <c r="B5781" s="87"/>
      <c r="C5781" s="87"/>
      <c r="R5781" s="89"/>
      <c r="S5781" s="89"/>
      <c r="T5781" s="89"/>
    </row>
    <row r="5782" spans="2:20" s="86" customFormat="1" ht="10.199999999999999">
      <c r="B5782" s="87"/>
      <c r="C5782" s="87"/>
      <c r="R5782" s="89"/>
      <c r="S5782" s="89"/>
      <c r="T5782" s="89"/>
    </row>
    <row r="5783" spans="2:20" s="86" customFormat="1" ht="10.199999999999999">
      <c r="B5783" s="87"/>
      <c r="C5783" s="87"/>
      <c r="R5783" s="89"/>
      <c r="S5783" s="89"/>
      <c r="T5783" s="89"/>
    </row>
    <row r="5784" spans="2:20" s="86" customFormat="1" ht="10.199999999999999">
      <c r="B5784" s="87"/>
      <c r="C5784" s="87"/>
      <c r="R5784" s="89"/>
      <c r="S5784" s="89"/>
      <c r="T5784" s="89"/>
    </row>
    <row r="5785" spans="2:20" s="86" customFormat="1" ht="10.199999999999999">
      <c r="B5785" s="87"/>
      <c r="C5785" s="87"/>
      <c r="R5785" s="89"/>
      <c r="S5785" s="89"/>
      <c r="T5785" s="89"/>
    </row>
    <row r="5786" spans="2:20" s="86" customFormat="1" ht="10.199999999999999">
      <c r="B5786" s="87"/>
      <c r="C5786" s="87"/>
      <c r="R5786" s="89"/>
      <c r="S5786" s="89"/>
      <c r="T5786" s="89"/>
    </row>
    <row r="5787" spans="2:20" s="86" customFormat="1" ht="10.199999999999999">
      <c r="B5787" s="87"/>
      <c r="C5787" s="87"/>
      <c r="R5787" s="89"/>
      <c r="S5787" s="89"/>
      <c r="T5787" s="89"/>
    </row>
    <row r="5788" spans="2:20" s="86" customFormat="1" ht="10.199999999999999">
      <c r="B5788" s="87"/>
      <c r="C5788" s="87"/>
      <c r="R5788" s="89"/>
      <c r="S5788" s="89"/>
      <c r="T5788" s="89"/>
    </row>
    <row r="5789" spans="2:20" s="86" customFormat="1" ht="10.199999999999999">
      <c r="B5789" s="87"/>
      <c r="C5789" s="87"/>
      <c r="R5789" s="89"/>
      <c r="S5789" s="89"/>
      <c r="T5789" s="89"/>
    </row>
    <row r="5790" spans="2:20" s="86" customFormat="1" ht="10.199999999999999">
      <c r="B5790" s="87"/>
      <c r="C5790" s="87"/>
      <c r="R5790" s="89"/>
      <c r="S5790" s="89"/>
      <c r="T5790" s="89"/>
    </row>
    <row r="5791" spans="2:20" s="86" customFormat="1" ht="10.199999999999999">
      <c r="B5791" s="87"/>
      <c r="C5791" s="87"/>
      <c r="R5791" s="89"/>
      <c r="S5791" s="89"/>
      <c r="T5791" s="89"/>
    </row>
    <row r="5792" spans="2:20" s="86" customFormat="1" ht="10.199999999999999">
      <c r="B5792" s="87"/>
      <c r="C5792" s="87"/>
      <c r="R5792" s="89"/>
      <c r="S5792" s="89"/>
      <c r="T5792" s="89"/>
    </row>
    <row r="5793" spans="2:20" s="86" customFormat="1" ht="10.199999999999999">
      <c r="B5793" s="87"/>
      <c r="C5793" s="87"/>
      <c r="R5793" s="89"/>
      <c r="S5793" s="89"/>
      <c r="T5793" s="89"/>
    </row>
    <row r="5794" spans="2:20" s="86" customFormat="1" ht="10.199999999999999">
      <c r="B5794" s="87"/>
      <c r="C5794" s="87"/>
      <c r="R5794" s="89"/>
      <c r="S5794" s="89"/>
      <c r="T5794" s="89"/>
    </row>
    <row r="5795" spans="2:20" s="86" customFormat="1" ht="10.199999999999999">
      <c r="B5795" s="87"/>
      <c r="C5795" s="87"/>
      <c r="R5795" s="89"/>
      <c r="S5795" s="89"/>
      <c r="T5795" s="89"/>
    </row>
    <row r="5796" spans="2:20" s="86" customFormat="1" ht="10.199999999999999">
      <c r="B5796" s="87"/>
      <c r="C5796" s="87"/>
      <c r="R5796" s="89"/>
      <c r="S5796" s="89"/>
      <c r="T5796" s="89"/>
    </row>
    <row r="5797" spans="2:20" s="86" customFormat="1" ht="10.199999999999999">
      <c r="B5797" s="87"/>
      <c r="C5797" s="87"/>
      <c r="R5797" s="89"/>
      <c r="S5797" s="89"/>
      <c r="T5797" s="89"/>
    </row>
    <row r="5798" spans="2:20" s="86" customFormat="1" ht="10.199999999999999">
      <c r="B5798" s="87"/>
      <c r="C5798" s="87"/>
      <c r="R5798" s="89"/>
      <c r="S5798" s="89"/>
      <c r="T5798" s="89"/>
    </row>
    <row r="5799" spans="2:20" s="86" customFormat="1" ht="10.199999999999999">
      <c r="B5799" s="87"/>
      <c r="C5799" s="87"/>
      <c r="R5799" s="89"/>
      <c r="S5799" s="89"/>
      <c r="T5799" s="89"/>
    </row>
    <row r="5800" spans="2:20" s="86" customFormat="1" ht="10.199999999999999">
      <c r="B5800" s="87"/>
      <c r="C5800" s="87"/>
      <c r="R5800" s="89"/>
      <c r="S5800" s="89"/>
      <c r="T5800" s="89"/>
    </row>
    <row r="5801" spans="2:20" s="86" customFormat="1" ht="10.199999999999999">
      <c r="B5801" s="87"/>
      <c r="C5801" s="87"/>
      <c r="R5801" s="89"/>
      <c r="S5801" s="89"/>
      <c r="T5801" s="89"/>
    </row>
    <row r="5802" spans="2:20" s="86" customFormat="1" ht="10.199999999999999">
      <c r="B5802" s="87"/>
      <c r="C5802" s="87"/>
      <c r="R5802" s="89"/>
      <c r="S5802" s="89"/>
      <c r="T5802" s="89"/>
    </row>
    <row r="5803" spans="2:20" s="86" customFormat="1" ht="10.199999999999999">
      <c r="B5803" s="87"/>
      <c r="C5803" s="87"/>
      <c r="R5803" s="89"/>
      <c r="S5803" s="89"/>
      <c r="T5803" s="89"/>
    </row>
    <row r="5804" spans="2:20" s="86" customFormat="1" ht="10.199999999999999">
      <c r="B5804" s="87"/>
      <c r="C5804" s="87"/>
      <c r="R5804" s="89"/>
      <c r="S5804" s="89"/>
      <c r="T5804" s="89"/>
    </row>
    <row r="5805" spans="2:20" s="86" customFormat="1" ht="10.199999999999999">
      <c r="B5805" s="87"/>
      <c r="C5805" s="87"/>
      <c r="R5805" s="89"/>
      <c r="S5805" s="89"/>
      <c r="T5805" s="89"/>
    </row>
    <row r="5806" spans="2:20" s="86" customFormat="1" ht="10.199999999999999">
      <c r="B5806" s="87"/>
      <c r="C5806" s="87"/>
      <c r="R5806" s="89"/>
      <c r="S5806" s="89"/>
      <c r="T5806" s="89"/>
    </row>
    <row r="5807" spans="2:20" s="86" customFormat="1" ht="10.199999999999999">
      <c r="B5807" s="87"/>
      <c r="C5807" s="87"/>
      <c r="R5807" s="89"/>
      <c r="S5807" s="89"/>
      <c r="T5807" s="89"/>
    </row>
    <row r="5808" spans="2:20" s="86" customFormat="1" ht="10.199999999999999">
      <c r="B5808" s="87"/>
      <c r="C5808" s="87"/>
      <c r="R5808" s="89"/>
      <c r="S5808" s="89"/>
      <c r="T5808" s="89"/>
    </row>
    <row r="5809" spans="2:20" s="86" customFormat="1" ht="10.199999999999999">
      <c r="B5809" s="87"/>
      <c r="C5809" s="87"/>
      <c r="R5809" s="89"/>
      <c r="S5809" s="89"/>
      <c r="T5809" s="89"/>
    </row>
    <row r="5810" spans="2:20" s="86" customFormat="1" ht="10.199999999999999">
      <c r="B5810" s="87"/>
      <c r="C5810" s="87"/>
      <c r="R5810" s="89"/>
      <c r="S5810" s="89"/>
      <c r="T5810" s="89"/>
    </row>
    <row r="5811" spans="2:20" s="86" customFormat="1" ht="10.199999999999999">
      <c r="B5811" s="87"/>
      <c r="C5811" s="87"/>
      <c r="R5811" s="89"/>
      <c r="S5811" s="89"/>
      <c r="T5811" s="89"/>
    </row>
    <row r="5812" spans="2:20" s="86" customFormat="1" ht="10.199999999999999">
      <c r="B5812" s="87"/>
      <c r="C5812" s="87"/>
      <c r="R5812" s="89"/>
      <c r="S5812" s="89"/>
      <c r="T5812" s="89"/>
    </row>
    <row r="5813" spans="2:20" s="86" customFormat="1" ht="10.199999999999999">
      <c r="B5813" s="87"/>
      <c r="C5813" s="87"/>
      <c r="R5813" s="89"/>
      <c r="S5813" s="89"/>
      <c r="T5813" s="89"/>
    </row>
    <row r="5814" spans="2:20" s="86" customFormat="1" ht="10.199999999999999">
      <c r="B5814" s="87"/>
      <c r="C5814" s="87"/>
      <c r="R5814" s="89"/>
      <c r="S5814" s="89"/>
      <c r="T5814" s="89"/>
    </row>
    <row r="5815" spans="2:20" s="86" customFormat="1" ht="10.199999999999999">
      <c r="B5815" s="87"/>
      <c r="C5815" s="87"/>
      <c r="R5815" s="89"/>
      <c r="S5815" s="89"/>
      <c r="T5815" s="89"/>
    </row>
    <row r="5816" spans="2:20" s="86" customFormat="1" ht="10.199999999999999">
      <c r="B5816" s="87"/>
      <c r="C5816" s="87"/>
      <c r="R5816" s="89"/>
      <c r="S5816" s="89"/>
      <c r="T5816" s="89"/>
    </row>
    <row r="5817" spans="2:20" s="86" customFormat="1" ht="10.199999999999999">
      <c r="B5817" s="87"/>
      <c r="C5817" s="87"/>
      <c r="R5817" s="89"/>
      <c r="S5817" s="89"/>
      <c r="T5817" s="89"/>
    </row>
    <row r="5818" spans="2:20" s="86" customFormat="1" ht="10.199999999999999">
      <c r="B5818" s="87"/>
      <c r="C5818" s="87"/>
      <c r="R5818" s="89"/>
      <c r="S5818" s="89"/>
      <c r="T5818" s="89"/>
    </row>
    <row r="5819" spans="2:20" s="86" customFormat="1" ht="10.199999999999999">
      <c r="B5819" s="87"/>
      <c r="C5819" s="87"/>
      <c r="R5819" s="89"/>
      <c r="S5819" s="89"/>
      <c r="T5819" s="89"/>
    </row>
    <row r="5820" spans="2:20" s="86" customFormat="1" ht="10.199999999999999">
      <c r="B5820" s="87"/>
      <c r="C5820" s="87"/>
      <c r="R5820" s="89"/>
      <c r="S5820" s="89"/>
      <c r="T5820" s="89"/>
    </row>
    <row r="5821" spans="2:20" s="86" customFormat="1" ht="10.199999999999999">
      <c r="B5821" s="87"/>
      <c r="C5821" s="87"/>
      <c r="R5821" s="89"/>
      <c r="S5821" s="89"/>
      <c r="T5821" s="89"/>
    </row>
    <row r="5822" spans="2:20" s="86" customFormat="1" ht="10.199999999999999">
      <c r="B5822" s="87"/>
      <c r="C5822" s="87"/>
      <c r="R5822" s="89"/>
      <c r="S5822" s="89"/>
      <c r="T5822" s="89"/>
    </row>
    <row r="5823" spans="2:20" s="86" customFormat="1" ht="10.199999999999999">
      <c r="B5823" s="87"/>
      <c r="C5823" s="87"/>
      <c r="R5823" s="89"/>
      <c r="S5823" s="89"/>
      <c r="T5823" s="89"/>
    </row>
    <row r="5824" spans="2:20" s="86" customFormat="1" ht="10.199999999999999">
      <c r="B5824" s="87"/>
      <c r="C5824" s="87"/>
      <c r="R5824" s="89"/>
      <c r="S5824" s="89"/>
      <c r="T5824" s="89"/>
    </row>
    <row r="5825" spans="2:20" s="86" customFormat="1" ht="10.199999999999999">
      <c r="B5825" s="87"/>
      <c r="C5825" s="87"/>
      <c r="R5825" s="89"/>
      <c r="S5825" s="89"/>
      <c r="T5825" s="89"/>
    </row>
    <row r="5826" spans="2:20" s="86" customFormat="1" ht="10.199999999999999">
      <c r="B5826" s="87"/>
      <c r="C5826" s="87"/>
      <c r="R5826" s="89"/>
      <c r="S5826" s="89"/>
      <c r="T5826" s="89"/>
    </row>
    <row r="5827" spans="2:20" s="86" customFormat="1" ht="10.199999999999999">
      <c r="B5827" s="87"/>
      <c r="C5827" s="87"/>
      <c r="R5827" s="89"/>
      <c r="S5827" s="89"/>
      <c r="T5827" s="89"/>
    </row>
    <row r="5828" spans="2:20" s="86" customFormat="1" ht="10.199999999999999">
      <c r="B5828" s="87"/>
      <c r="C5828" s="87"/>
      <c r="R5828" s="89"/>
      <c r="S5828" s="89"/>
      <c r="T5828" s="89"/>
    </row>
    <row r="5829" spans="2:20" s="86" customFormat="1" ht="10.199999999999999">
      <c r="B5829" s="87"/>
      <c r="C5829" s="87"/>
      <c r="R5829" s="89"/>
      <c r="S5829" s="89"/>
      <c r="T5829" s="89"/>
    </row>
    <row r="5830" spans="2:20" s="86" customFormat="1" ht="10.199999999999999">
      <c r="B5830" s="87"/>
      <c r="C5830" s="87"/>
      <c r="R5830" s="89"/>
      <c r="S5830" s="89"/>
      <c r="T5830" s="89"/>
    </row>
    <row r="5831" spans="2:20" s="86" customFormat="1" ht="10.199999999999999">
      <c r="B5831" s="87"/>
      <c r="C5831" s="87"/>
      <c r="R5831" s="89"/>
      <c r="S5831" s="89"/>
      <c r="T5831" s="89"/>
    </row>
    <row r="5832" spans="2:20" s="86" customFormat="1" ht="10.199999999999999">
      <c r="B5832" s="87"/>
      <c r="C5832" s="87"/>
      <c r="R5832" s="89"/>
      <c r="S5832" s="89"/>
      <c r="T5832" s="89"/>
    </row>
    <row r="5833" spans="2:20" s="86" customFormat="1" ht="10.199999999999999">
      <c r="B5833" s="87"/>
      <c r="C5833" s="87"/>
      <c r="R5833" s="89"/>
      <c r="S5833" s="89"/>
      <c r="T5833" s="89"/>
    </row>
    <row r="5834" spans="2:20" s="86" customFormat="1" ht="10.199999999999999">
      <c r="B5834" s="87"/>
      <c r="C5834" s="87"/>
      <c r="R5834" s="89"/>
      <c r="S5834" s="89"/>
      <c r="T5834" s="89"/>
    </row>
    <row r="5835" spans="2:20" s="86" customFormat="1" ht="10.199999999999999">
      <c r="B5835" s="87"/>
      <c r="C5835" s="87"/>
      <c r="R5835" s="89"/>
      <c r="S5835" s="89"/>
      <c r="T5835" s="89"/>
    </row>
    <row r="5836" spans="2:20" s="86" customFormat="1" ht="10.199999999999999">
      <c r="B5836" s="87"/>
      <c r="C5836" s="87"/>
      <c r="R5836" s="89"/>
      <c r="S5836" s="89"/>
      <c r="T5836" s="89"/>
    </row>
    <row r="5837" spans="2:20" s="86" customFormat="1" ht="10.199999999999999">
      <c r="B5837" s="87"/>
      <c r="C5837" s="87"/>
      <c r="R5837" s="89"/>
      <c r="S5837" s="89"/>
      <c r="T5837" s="89"/>
    </row>
    <row r="5838" spans="2:20" s="86" customFormat="1" ht="10.199999999999999">
      <c r="B5838" s="87"/>
      <c r="C5838" s="87"/>
      <c r="R5838" s="89"/>
      <c r="S5838" s="89"/>
      <c r="T5838" s="89"/>
    </row>
    <row r="5839" spans="2:20" s="86" customFormat="1" ht="10.199999999999999">
      <c r="B5839" s="87"/>
      <c r="C5839" s="87"/>
      <c r="R5839" s="89"/>
      <c r="S5839" s="89"/>
      <c r="T5839" s="89"/>
    </row>
    <row r="5840" spans="2:20" s="86" customFormat="1" ht="10.199999999999999">
      <c r="B5840" s="87"/>
      <c r="C5840" s="87"/>
      <c r="R5840" s="89"/>
      <c r="S5840" s="89"/>
      <c r="T5840" s="89"/>
    </row>
    <row r="5841" spans="2:20" s="86" customFormat="1" ht="10.199999999999999">
      <c r="B5841" s="87"/>
      <c r="C5841" s="87"/>
      <c r="R5841" s="89"/>
      <c r="S5841" s="89"/>
      <c r="T5841" s="89"/>
    </row>
    <row r="5842" spans="2:20" s="86" customFormat="1" ht="10.199999999999999">
      <c r="B5842" s="87"/>
      <c r="C5842" s="87"/>
      <c r="R5842" s="89"/>
      <c r="S5842" s="89"/>
      <c r="T5842" s="89"/>
    </row>
    <row r="5843" spans="2:20" s="86" customFormat="1" ht="10.199999999999999">
      <c r="B5843" s="87"/>
      <c r="C5843" s="87"/>
      <c r="R5843" s="89"/>
      <c r="S5843" s="89"/>
      <c r="T5843" s="89"/>
    </row>
    <row r="5844" spans="2:20" s="86" customFormat="1" ht="10.199999999999999">
      <c r="B5844" s="87"/>
      <c r="C5844" s="87"/>
      <c r="R5844" s="89"/>
      <c r="S5844" s="89"/>
      <c r="T5844" s="89"/>
    </row>
    <row r="5845" spans="2:20" s="86" customFormat="1" ht="10.199999999999999">
      <c r="B5845" s="87"/>
      <c r="C5845" s="87"/>
      <c r="R5845" s="89"/>
      <c r="S5845" s="89"/>
      <c r="T5845" s="89"/>
    </row>
    <row r="5846" spans="2:20" s="86" customFormat="1" ht="10.199999999999999">
      <c r="B5846" s="87"/>
      <c r="C5846" s="87"/>
      <c r="R5846" s="89"/>
      <c r="S5846" s="89"/>
      <c r="T5846" s="89"/>
    </row>
    <row r="5847" spans="2:20" s="86" customFormat="1" ht="10.199999999999999">
      <c r="B5847" s="87"/>
      <c r="C5847" s="87"/>
      <c r="R5847" s="89"/>
      <c r="S5847" s="89"/>
      <c r="T5847" s="89"/>
    </row>
    <row r="5848" spans="2:20" s="86" customFormat="1" ht="10.199999999999999">
      <c r="B5848" s="87"/>
      <c r="C5848" s="87"/>
      <c r="R5848" s="89"/>
      <c r="S5848" s="89"/>
      <c r="T5848" s="89"/>
    </row>
    <row r="5849" spans="2:20" s="86" customFormat="1" ht="10.199999999999999">
      <c r="B5849" s="87"/>
      <c r="C5849" s="87"/>
      <c r="R5849" s="89"/>
      <c r="S5849" s="89"/>
      <c r="T5849" s="89"/>
    </row>
    <row r="5850" spans="2:20" s="86" customFormat="1" ht="10.199999999999999">
      <c r="B5850" s="87"/>
      <c r="C5850" s="87"/>
      <c r="R5850" s="89"/>
      <c r="S5850" s="89"/>
      <c r="T5850" s="89"/>
    </row>
    <row r="5851" spans="2:20" s="86" customFormat="1" ht="10.199999999999999">
      <c r="B5851" s="87"/>
      <c r="C5851" s="87"/>
      <c r="R5851" s="89"/>
      <c r="S5851" s="89"/>
      <c r="T5851" s="89"/>
    </row>
    <row r="5852" spans="2:20" s="86" customFormat="1" ht="10.199999999999999">
      <c r="B5852" s="87"/>
      <c r="C5852" s="87"/>
      <c r="R5852" s="89"/>
      <c r="S5852" s="89"/>
      <c r="T5852" s="89"/>
    </row>
    <row r="5853" spans="2:20" s="86" customFormat="1" ht="10.199999999999999">
      <c r="B5853" s="87"/>
      <c r="C5853" s="87"/>
      <c r="R5853" s="89"/>
      <c r="S5853" s="89"/>
      <c r="T5853" s="89"/>
    </row>
    <row r="5854" spans="2:20" s="86" customFormat="1" ht="10.199999999999999">
      <c r="B5854" s="87"/>
      <c r="C5854" s="87"/>
      <c r="R5854" s="89"/>
      <c r="S5854" s="89"/>
      <c r="T5854" s="89"/>
    </row>
    <row r="5855" spans="2:20" s="86" customFormat="1" ht="10.199999999999999">
      <c r="B5855" s="87"/>
      <c r="C5855" s="87"/>
      <c r="R5855" s="89"/>
      <c r="S5855" s="89"/>
      <c r="T5855" s="89"/>
    </row>
    <row r="5856" spans="2:20" s="86" customFormat="1" ht="10.199999999999999">
      <c r="B5856" s="87"/>
      <c r="C5856" s="87"/>
      <c r="R5856" s="89"/>
      <c r="S5856" s="89"/>
      <c r="T5856" s="89"/>
    </row>
    <row r="5857" spans="2:20" s="86" customFormat="1" ht="10.199999999999999">
      <c r="B5857" s="87"/>
      <c r="C5857" s="87"/>
      <c r="R5857" s="89"/>
      <c r="S5857" s="89"/>
      <c r="T5857" s="89"/>
    </row>
    <row r="5858" spans="2:20" s="86" customFormat="1" ht="10.199999999999999">
      <c r="B5858" s="87"/>
      <c r="C5858" s="87"/>
      <c r="R5858" s="89"/>
      <c r="S5858" s="89"/>
      <c r="T5858" s="89"/>
    </row>
    <row r="5859" spans="2:20" s="86" customFormat="1" ht="10.199999999999999">
      <c r="B5859" s="87"/>
      <c r="C5859" s="87"/>
      <c r="R5859" s="89"/>
      <c r="S5859" s="89"/>
      <c r="T5859" s="89"/>
    </row>
    <row r="5860" spans="2:20" s="86" customFormat="1" ht="10.199999999999999">
      <c r="B5860" s="87"/>
      <c r="C5860" s="87"/>
      <c r="R5860" s="89"/>
      <c r="S5860" s="89"/>
      <c r="T5860" s="89"/>
    </row>
    <row r="5861" spans="2:20" s="86" customFormat="1" ht="10.199999999999999">
      <c r="B5861" s="87"/>
      <c r="C5861" s="87"/>
      <c r="R5861" s="89"/>
      <c r="S5861" s="89"/>
      <c r="T5861" s="89"/>
    </row>
    <row r="5862" spans="2:20" s="86" customFormat="1" ht="10.199999999999999">
      <c r="B5862" s="87"/>
      <c r="C5862" s="87"/>
      <c r="R5862" s="89"/>
      <c r="S5862" s="89"/>
      <c r="T5862" s="89"/>
    </row>
    <row r="5863" spans="2:20" s="86" customFormat="1" ht="10.199999999999999">
      <c r="B5863" s="87"/>
      <c r="C5863" s="87"/>
      <c r="R5863" s="89"/>
      <c r="S5863" s="89"/>
      <c r="T5863" s="89"/>
    </row>
    <row r="5864" spans="2:20" s="86" customFormat="1" ht="10.199999999999999">
      <c r="B5864" s="87"/>
      <c r="C5864" s="87"/>
      <c r="R5864" s="89"/>
      <c r="S5864" s="89"/>
      <c r="T5864" s="89"/>
    </row>
    <row r="5865" spans="2:20" s="86" customFormat="1" ht="10.199999999999999">
      <c r="B5865" s="87"/>
      <c r="C5865" s="87"/>
      <c r="R5865" s="89"/>
      <c r="S5865" s="89"/>
      <c r="T5865" s="89"/>
    </row>
    <row r="5866" spans="2:20" s="86" customFormat="1" ht="10.199999999999999">
      <c r="B5866" s="87"/>
      <c r="C5866" s="87"/>
      <c r="R5866" s="89"/>
      <c r="S5866" s="89"/>
      <c r="T5866" s="89"/>
    </row>
    <row r="5867" spans="2:20" s="86" customFormat="1" ht="10.199999999999999">
      <c r="B5867" s="87"/>
      <c r="C5867" s="87"/>
      <c r="R5867" s="89"/>
      <c r="S5867" s="89"/>
      <c r="T5867" s="89"/>
    </row>
    <row r="5868" spans="2:20" s="86" customFormat="1" ht="10.199999999999999">
      <c r="B5868" s="87"/>
      <c r="C5868" s="87"/>
      <c r="R5868" s="89"/>
      <c r="S5868" s="89"/>
      <c r="T5868" s="89"/>
    </row>
    <row r="5869" spans="2:20" s="86" customFormat="1" ht="10.199999999999999">
      <c r="B5869" s="87"/>
      <c r="C5869" s="87"/>
      <c r="R5869" s="89"/>
      <c r="S5869" s="89"/>
      <c r="T5869" s="89"/>
    </row>
    <row r="5870" spans="2:20" s="86" customFormat="1" ht="10.199999999999999">
      <c r="B5870" s="87"/>
      <c r="C5870" s="87"/>
      <c r="R5870" s="89"/>
      <c r="S5870" s="89"/>
      <c r="T5870" s="89"/>
    </row>
    <row r="5871" spans="2:20" s="86" customFormat="1" ht="10.199999999999999">
      <c r="B5871" s="87"/>
      <c r="C5871" s="87"/>
      <c r="R5871" s="89"/>
      <c r="S5871" s="89"/>
      <c r="T5871" s="89"/>
    </row>
    <row r="5872" spans="2:20" s="86" customFormat="1" ht="10.199999999999999">
      <c r="B5872" s="87"/>
      <c r="C5872" s="87"/>
      <c r="R5872" s="89"/>
      <c r="S5872" s="89"/>
      <c r="T5872" s="89"/>
    </row>
    <row r="5873" spans="2:20" s="86" customFormat="1" ht="10.199999999999999">
      <c r="B5873" s="87"/>
      <c r="C5873" s="87"/>
      <c r="R5873" s="89"/>
      <c r="S5873" s="89"/>
      <c r="T5873" s="89"/>
    </row>
    <row r="5874" spans="2:20" s="86" customFormat="1" ht="10.199999999999999">
      <c r="B5874" s="87"/>
      <c r="C5874" s="87"/>
      <c r="R5874" s="89"/>
      <c r="S5874" s="89"/>
      <c r="T5874" s="89"/>
    </row>
    <row r="5875" spans="2:20" s="86" customFormat="1" ht="10.199999999999999">
      <c r="B5875" s="87"/>
      <c r="C5875" s="87"/>
      <c r="R5875" s="89"/>
      <c r="S5875" s="89"/>
      <c r="T5875" s="89"/>
    </row>
    <row r="5876" spans="2:20" s="86" customFormat="1" ht="10.199999999999999">
      <c r="B5876" s="87"/>
      <c r="C5876" s="87"/>
      <c r="R5876" s="89"/>
      <c r="S5876" s="89"/>
      <c r="T5876" s="89"/>
    </row>
    <row r="5877" spans="2:20" s="86" customFormat="1" ht="10.199999999999999">
      <c r="B5877" s="87"/>
      <c r="C5877" s="87"/>
      <c r="R5877" s="89"/>
      <c r="S5877" s="89"/>
      <c r="T5877" s="89"/>
    </row>
    <row r="5878" spans="2:20" s="86" customFormat="1" ht="10.199999999999999">
      <c r="B5878" s="87"/>
      <c r="C5878" s="87"/>
      <c r="R5878" s="89"/>
      <c r="S5878" s="89"/>
      <c r="T5878" s="89"/>
    </row>
    <row r="5879" spans="2:20" s="86" customFormat="1" ht="10.199999999999999">
      <c r="B5879" s="87"/>
      <c r="C5879" s="87"/>
      <c r="R5879" s="89"/>
      <c r="S5879" s="89"/>
      <c r="T5879" s="89"/>
    </row>
    <row r="5880" spans="2:20" s="86" customFormat="1" ht="10.199999999999999">
      <c r="B5880" s="87"/>
      <c r="C5880" s="87"/>
      <c r="R5880" s="89"/>
      <c r="S5880" s="89"/>
      <c r="T5880" s="89"/>
    </row>
    <row r="5881" spans="2:20" s="86" customFormat="1" ht="10.199999999999999">
      <c r="B5881" s="87"/>
      <c r="C5881" s="87"/>
      <c r="R5881" s="89"/>
      <c r="S5881" s="89"/>
      <c r="T5881" s="89"/>
    </row>
    <row r="5882" spans="2:20" s="86" customFormat="1" ht="10.199999999999999">
      <c r="B5882" s="87"/>
      <c r="C5882" s="87"/>
      <c r="R5882" s="89"/>
      <c r="S5882" s="89"/>
      <c r="T5882" s="89"/>
    </row>
    <row r="5883" spans="2:20" s="86" customFormat="1" ht="10.199999999999999">
      <c r="B5883" s="87"/>
      <c r="C5883" s="87"/>
      <c r="R5883" s="89"/>
      <c r="S5883" s="89"/>
      <c r="T5883" s="89"/>
    </row>
    <row r="5884" spans="2:20" s="86" customFormat="1" ht="10.199999999999999">
      <c r="B5884" s="87"/>
      <c r="C5884" s="87"/>
      <c r="R5884" s="89"/>
      <c r="S5884" s="89"/>
      <c r="T5884" s="89"/>
    </row>
    <row r="5885" spans="2:20" s="86" customFormat="1" ht="10.199999999999999">
      <c r="B5885" s="87"/>
      <c r="C5885" s="87"/>
      <c r="R5885" s="89"/>
      <c r="S5885" s="89"/>
      <c r="T5885" s="89"/>
    </row>
    <row r="5886" spans="2:20" s="86" customFormat="1" ht="10.199999999999999">
      <c r="B5886" s="87"/>
      <c r="C5886" s="87"/>
      <c r="R5886" s="89"/>
      <c r="S5886" s="89"/>
      <c r="T5886" s="89"/>
    </row>
    <row r="5887" spans="2:20" s="86" customFormat="1" ht="10.199999999999999">
      <c r="B5887" s="87"/>
      <c r="C5887" s="87"/>
      <c r="R5887" s="89"/>
      <c r="S5887" s="89"/>
      <c r="T5887" s="89"/>
    </row>
    <row r="5888" spans="2:20" s="86" customFormat="1" ht="10.199999999999999">
      <c r="B5888" s="87"/>
      <c r="C5888" s="87"/>
      <c r="R5888" s="89"/>
      <c r="S5888" s="89"/>
      <c r="T5888" s="89"/>
    </row>
    <row r="5889" spans="2:20" s="86" customFormat="1" ht="10.199999999999999">
      <c r="B5889" s="87"/>
      <c r="C5889" s="87"/>
      <c r="R5889" s="89"/>
      <c r="S5889" s="89"/>
      <c r="T5889" s="89"/>
    </row>
    <row r="5890" spans="2:20" s="86" customFormat="1" ht="10.199999999999999">
      <c r="B5890" s="87"/>
      <c r="C5890" s="87"/>
      <c r="R5890" s="89"/>
      <c r="S5890" s="89"/>
      <c r="T5890" s="89"/>
    </row>
    <row r="5891" spans="2:20" s="86" customFormat="1" ht="10.199999999999999">
      <c r="B5891" s="87"/>
      <c r="C5891" s="87"/>
      <c r="R5891" s="89"/>
      <c r="S5891" s="89"/>
      <c r="T5891" s="89"/>
    </row>
    <row r="5892" spans="2:20" s="86" customFormat="1" ht="10.199999999999999">
      <c r="B5892" s="87"/>
      <c r="C5892" s="87"/>
      <c r="R5892" s="89"/>
      <c r="S5892" s="89"/>
      <c r="T5892" s="89"/>
    </row>
    <row r="5893" spans="2:20" s="86" customFormat="1" ht="10.199999999999999">
      <c r="B5893" s="87"/>
      <c r="C5893" s="87"/>
      <c r="R5893" s="89"/>
      <c r="S5893" s="89"/>
      <c r="T5893" s="89"/>
    </row>
    <row r="5894" spans="2:20" s="86" customFormat="1" ht="10.199999999999999">
      <c r="B5894" s="87"/>
      <c r="C5894" s="87"/>
      <c r="R5894" s="89"/>
      <c r="S5894" s="89"/>
      <c r="T5894" s="89"/>
    </row>
    <row r="5895" spans="2:20" s="86" customFormat="1" ht="10.199999999999999">
      <c r="B5895" s="87"/>
      <c r="C5895" s="87"/>
      <c r="R5895" s="89"/>
      <c r="S5895" s="89"/>
      <c r="T5895" s="89"/>
    </row>
    <row r="5896" spans="2:20" s="86" customFormat="1" ht="10.199999999999999">
      <c r="B5896" s="87"/>
      <c r="C5896" s="87"/>
      <c r="R5896" s="89"/>
      <c r="S5896" s="89"/>
      <c r="T5896" s="89"/>
    </row>
    <row r="5897" spans="2:20" s="86" customFormat="1" ht="10.199999999999999">
      <c r="B5897" s="87"/>
      <c r="C5897" s="87"/>
      <c r="R5897" s="89"/>
      <c r="S5897" s="89"/>
      <c r="T5897" s="89"/>
    </row>
    <row r="5898" spans="2:20" s="86" customFormat="1" ht="10.199999999999999">
      <c r="B5898" s="87"/>
      <c r="C5898" s="87"/>
      <c r="R5898" s="89"/>
      <c r="S5898" s="89"/>
      <c r="T5898" s="89"/>
    </row>
    <row r="5899" spans="2:20" s="86" customFormat="1" ht="10.199999999999999">
      <c r="B5899" s="87"/>
      <c r="C5899" s="87"/>
      <c r="R5899" s="89"/>
      <c r="S5899" s="89"/>
      <c r="T5899" s="89"/>
    </row>
    <row r="5900" spans="2:20" s="86" customFormat="1" ht="10.199999999999999">
      <c r="B5900" s="87"/>
      <c r="C5900" s="87"/>
      <c r="R5900" s="89"/>
      <c r="S5900" s="89"/>
      <c r="T5900" s="89"/>
    </row>
    <row r="5901" spans="2:20" s="86" customFormat="1" ht="10.199999999999999">
      <c r="B5901" s="87"/>
      <c r="C5901" s="87"/>
      <c r="R5901" s="89"/>
      <c r="S5901" s="89"/>
      <c r="T5901" s="89"/>
    </row>
    <row r="5902" spans="2:20" s="86" customFormat="1" ht="10.199999999999999">
      <c r="B5902" s="87"/>
      <c r="C5902" s="87"/>
      <c r="R5902" s="89"/>
      <c r="S5902" s="89"/>
      <c r="T5902" s="89"/>
    </row>
    <row r="5903" spans="2:20" s="86" customFormat="1" ht="10.199999999999999">
      <c r="B5903" s="87"/>
      <c r="C5903" s="87"/>
      <c r="R5903" s="89"/>
      <c r="S5903" s="89"/>
      <c r="T5903" s="89"/>
    </row>
    <row r="5904" spans="2:20" s="86" customFormat="1" ht="10.199999999999999">
      <c r="B5904" s="87"/>
      <c r="C5904" s="87"/>
      <c r="R5904" s="89"/>
      <c r="S5904" s="89"/>
      <c r="T5904" s="89"/>
    </row>
    <row r="5905" spans="2:20" s="86" customFormat="1" ht="10.199999999999999">
      <c r="B5905" s="87"/>
      <c r="C5905" s="87"/>
      <c r="R5905" s="89"/>
      <c r="S5905" s="89"/>
      <c r="T5905" s="89"/>
    </row>
    <row r="5906" spans="2:20" s="86" customFormat="1" ht="10.199999999999999">
      <c r="B5906" s="87"/>
      <c r="C5906" s="87"/>
      <c r="R5906" s="89"/>
      <c r="S5906" s="89"/>
      <c r="T5906" s="89"/>
    </row>
    <row r="5907" spans="2:20" s="86" customFormat="1" ht="10.199999999999999">
      <c r="B5907" s="87"/>
      <c r="C5907" s="87"/>
      <c r="R5907" s="89"/>
      <c r="S5907" s="89"/>
      <c r="T5907" s="89"/>
    </row>
    <row r="5908" spans="2:20" s="86" customFormat="1" ht="10.199999999999999">
      <c r="B5908" s="87"/>
      <c r="C5908" s="87"/>
      <c r="R5908" s="89"/>
      <c r="S5908" s="89"/>
      <c r="T5908" s="89"/>
    </row>
    <row r="5909" spans="2:20" s="86" customFormat="1" ht="10.199999999999999">
      <c r="B5909" s="87"/>
      <c r="C5909" s="87"/>
      <c r="R5909" s="89"/>
      <c r="S5909" s="89"/>
      <c r="T5909" s="89"/>
    </row>
    <row r="5910" spans="2:20" s="86" customFormat="1" ht="10.199999999999999">
      <c r="B5910" s="87"/>
      <c r="C5910" s="87"/>
      <c r="R5910" s="89"/>
      <c r="S5910" s="89"/>
      <c r="T5910" s="89"/>
    </row>
    <row r="5911" spans="2:20" s="86" customFormat="1" ht="10.199999999999999">
      <c r="B5911" s="87"/>
      <c r="C5911" s="87"/>
      <c r="R5911" s="89"/>
      <c r="S5911" s="89"/>
      <c r="T5911" s="89"/>
    </row>
    <row r="5912" spans="2:20" s="86" customFormat="1" ht="10.199999999999999">
      <c r="B5912" s="87"/>
      <c r="C5912" s="87"/>
      <c r="R5912" s="89"/>
      <c r="S5912" s="89"/>
      <c r="T5912" s="89"/>
    </row>
    <row r="5913" spans="2:20" s="86" customFormat="1" ht="10.199999999999999">
      <c r="B5913" s="87"/>
      <c r="C5913" s="87"/>
      <c r="R5913" s="89"/>
      <c r="S5913" s="89"/>
      <c r="T5913" s="89"/>
    </row>
    <row r="5914" spans="2:20" s="86" customFormat="1" ht="10.199999999999999">
      <c r="B5914" s="87"/>
      <c r="C5914" s="87"/>
      <c r="R5914" s="89"/>
      <c r="S5914" s="89"/>
      <c r="T5914" s="89"/>
    </row>
    <row r="5915" spans="2:20" s="86" customFormat="1" ht="10.199999999999999">
      <c r="B5915" s="87"/>
      <c r="C5915" s="87"/>
      <c r="R5915" s="89"/>
      <c r="S5915" s="89"/>
      <c r="T5915" s="89"/>
    </row>
    <row r="5916" spans="2:20" s="86" customFormat="1" ht="10.199999999999999">
      <c r="B5916" s="87"/>
      <c r="C5916" s="87"/>
      <c r="R5916" s="89"/>
      <c r="S5916" s="89"/>
      <c r="T5916" s="89"/>
    </row>
    <row r="5917" spans="2:20" s="86" customFormat="1" ht="10.199999999999999">
      <c r="B5917" s="87"/>
      <c r="C5917" s="87"/>
      <c r="R5917" s="89"/>
      <c r="S5917" s="89"/>
      <c r="T5917" s="89"/>
    </row>
    <row r="5918" spans="2:20" s="86" customFormat="1" ht="10.199999999999999">
      <c r="B5918" s="87"/>
      <c r="C5918" s="87"/>
      <c r="R5918" s="89"/>
      <c r="S5918" s="89"/>
      <c r="T5918" s="89"/>
    </row>
    <row r="5919" spans="2:20" s="86" customFormat="1" ht="10.199999999999999">
      <c r="B5919" s="87"/>
      <c r="C5919" s="87"/>
      <c r="R5919" s="89"/>
      <c r="S5919" s="89"/>
      <c r="T5919" s="89"/>
    </row>
    <row r="5920" spans="2:20" s="86" customFormat="1" ht="10.199999999999999">
      <c r="B5920" s="87"/>
      <c r="C5920" s="87"/>
      <c r="R5920" s="89"/>
      <c r="S5920" s="89"/>
      <c r="T5920" s="89"/>
    </row>
    <row r="5921" spans="2:20" s="86" customFormat="1" ht="10.199999999999999">
      <c r="B5921" s="87"/>
      <c r="C5921" s="87"/>
      <c r="R5921" s="89"/>
      <c r="S5921" s="89"/>
      <c r="T5921" s="89"/>
    </row>
    <row r="5922" spans="2:20" s="86" customFormat="1" ht="10.199999999999999">
      <c r="B5922" s="87"/>
      <c r="C5922" s="87"/>
      <c r="R5922" s="89"/>
      <c r="S5922" s="89"/>
      <c r="T5922" s="89"/>
    </row>
    <row r="5923" spans="2:20" s="86" customFormat="1" ht="10.199999999999999">
      <c r="B5923" s="87"/>
      <c r="C5923" s="87"/>
      <c r="R5923" s="89"/>
      <c r="S5923" s="89"/>
      <c r="T5923" s="89"/>
    </row>
    <row r="5924" spans="2:20" s="86" customFormat="1" ht="10.199999999999999">
      <c r="B5924" s="87"/>
      <c r="C5924" s="87"/>
      <c r="R5924" s="89"/>
      <c r="S5924" s="89"/>
      <c r="T5924" s="89"/>
    </row>
    <row r="5925" spans="2:20" s="86" customFormat="1" ht="10.199999999999999">
      <c r="B5925" s="87"/>
      <c r="C5925" s="87"/>
      <c r="R5925" s="89"/>
      <c r="S5925" s="89"/>
      <c r="T5925" s="89"/>
    </row>
    <row r="5926" spans="2:20" s="86" customFormat="1" ht="10.199999999999999">
      <c r="B5926" s="87"/>
      <c r="C5926" s="87"/>
      <c r="R5926" s="89"/>
      <c r="S5926" s="89"/>
      <c r="T5926" s="89"/>
    </row>
    <row r="5927" spans="2:20" s="86" customFormat="1" ht="10.199999999999999">
      <c r="B5927" s="87"/>
      <c r="C5927" s="87"/>
      <c r="R5927" s="89"/>
      <c r="S5927" s="89"/>
      <c r="T5927" s="89"/>
    </row>
    <row r="5928" spans="2:20" s="86" customFormat="1" ht="10.199999999999999">
      <c r="B5928" s="87"/>
      <c r="C5928" s="87"/>
      <c r="R5928" s="89"/>
      <c r="S5928" s="89"/>
      <c r="T5928" s="89"/>
    </row>
    <row r="5929" spans="2:20" s="86" customFormat="1" ht="10.199999999999999">
      <c r="B5929" s="87"/>
      <c r="C5929" s="87"/>
      <c r="R5929" s="89"/>
      <c r="S5929" s="89"/>
      <c r="T5929" s="89"/>
    </row>
    <row r="5930" spans="2:20" s="86" customFormat="1" ht="10.199999999999999">
      <c r="B5930" s="87"/>
      <c r="C5930" s="87"/>
      <c r="R5930" s="89"/>
      <c r="S5930" s="89"/>
      <c r="T5930" s="89"/>
    </row>
    <row r="5931" spans="2:20" s="86" customFormat="1" ht="10.199999999999999">
      <c r="B5931" s="87"/>
      <c r="C5931" s="87"/>
      <c r="R5931" s="89"/>
      <c r="S5931" s="89"/>
      <c r="T5931" s="89"/>
    </row>
    <row r="5932" spans="2:20" s="86" customFormat="1" ht="10.199999999999999">
      <c r="B5932" s="87"/>
      <c r="C5932" s="87"/>
      <c r="R5932" s="89"/>
      <c r="S5932" s="89"/>
      <c r="T5932" s="89"/>
    </row>
    <row r="5933" spans="2:20" s="86" customFormat="1" ht="10.199999999999999">
      <c r="B5933" s="87"/>
      <c r="C5933" s="87"/>
      <c r="R5933" s="89"/>
      <c r="S5933" s="89"/>
      <c r="T5933" s="89"/>
    </row>
    <row r="5934" spans="2:20" s="86" customFormat="1" ht="10.199999999999999">
      <c r="B5934" s="87"/>
      <c r="C5934" s="87"/>
      <c r="R5934" s="89"/>
      <c r="S5934" s="89"/>
      <c r="T5934" s="89"/>
    </row>
    <row r="5935" spans="2:20" s="86" customFormat="1" ht="10.199999999999999">
      <c r="B5935" s="87"/>
      <c r="C5935" s="87"/>
      <c r="R5935" s="89"/>
      <c r="S5935" s="89"/>
      <c r="T5935" s="89"/>
    </row>
    <row r="5936" spans="2:20" s="86" customFormat="1" ht="10.199999999999999">
      <c r="B5936" s="87"/>
      <c r="C5936" s="87"/>
      <c r="R5936" s="89"/>
      <c r="S5936" s="89"/>
      <c r="T5936" s="89"/>
    </row>
    <row r="5937" spans="2:20" s="86" customFormat="1" ht="10.199999999999999">
      <c r="B5937" s="87"/>
      <c r="C5937" s="87"/>
      <c r="R5937" s="89"/>
      <c r="S5937" s="89"/>
      <c r="T5937" s="89"/>
    </row>
    <row r="5938" spans="2:20" s="86" customFormat="1" ht="10.199999999999999">
      <c r="B5938" s="87"/>
      <c r="C5938" s="87"/>
      <c r="R5938" s="89"/>
      <c r="S5938" s="89"/>
      <c r="T5938" s="89"/>
    </row>
    <row r="5939" spans="2:20" s="86" customFormat="1" ht="10.199999999999999">
      <c r="B5939" s="87"/>
      <c r="C5939" s="87"/>
      <c r="R5939" s="89"/>
      <c r="S5939" s="89"/>
      <c r="T5939" s="89"/>
    </row>
    <row r="5940" spans="2:20" s="86" customFormat="1" ht="10.199999999999999">
      <c r="B5940" s="87"/>
      <c r="C5940" s="87"/>
      <c r="R5940" s="89"/>
      <c r="S5940" s="89"/>
      <c r="T5940" s="89"/>
    </row>
    <row r="5941" spans="2:20" s="86" customFormat="1" ht="10.199999999999999">
      <c r="B5941" s="87"/>
      <c r="C5941" s="87"/>
      <c r="R5941" s="89"/>
      <c r="S5941" s="89"/>
      <c r="T5941" s="89"/>
    </row>
    <row r="5942" spans="2:20" s="86" customFormat="1" ht="10.199999999999999">
      <c r="B5942" s="87"/>
      <c r="C5942" s="87"/>
      <c r="R5942" s="89"/>
      <c r="S5942" s="89"/>
      <c r="T5942" s="89"/>
    </row>
    <row r="5943" spans="2:20" s="86" customFormat="1" ht="10.199999999999999">
      <c r="B5943" s="87"/>
      <c r="C5943" s="87"/>
      <c r="R5943" s="89"/>
      <c r="S5943" s="89"/>
      <c r="T5943" s="89"/>
    </row>
    <row r="5944" spans="2:20" s="86" customFormat="1" ht="10.199999999999999">
      <c r="B5944" s="87"/>
      <c r="C5944" s="87"/>
      <c r="R5944" s="89"/>
      <c r="S5944" s="89"/>
      <c r="T5944" s="89"/>
    </row>
    <row r="5945" spans="2:20" s="86" customFormat="1" ht="10.199999999999999">
      <c r="B5945" s="87"/>
      <c r="C5945" s="87"/>
      <c r="R5945" s="89"/>
      <c r="S5945" s="89"/>
      <c r="T5945" s="89"/>
    </row>
    <row r="5946" spans="2:20" s="86" customFormat="1" ht="10.199999999999999">
      <c r="B5946" s="87"/>
      <c r="C5946" s="87"/>
      <c r="R5946" s="89"/>
      <c r="S5946" s="89"/>
      <c r="T5946" s="89"/>
    </row>
    <row r="5947" spans="2:20" s="86" customFormat="1" ht="10.199999999999999">
      <c r="B5947" s="87"/>
      <c r="C5947" s="87"/>
      <c r="R5947" s="89"/>
      <c r="S5947" s="89"/>
      <c r="T5947" s="89"/>
    </row>
    <row r="5948" spans="2:20" s="86" customFormat="1" ht="10.199999999999999">
      <c r="B5948" s="87"/>
      <c r="C5948" s="87"/>
      <c r="R5948" s="89"/>
      <c r="S5948" s="89"/>
      <c r="T5948" s="89"/>
    </row>
    <row r="5949" spans="2:20" s="86" customFormat="1" ht="10.199999999999999">
      <c r="B5949" s="87"/>
      <c r="C5949" s="87"/>
      <c r="R5949" s="89"/>
      <c r="S5949" s="89"/>
      <c r="T5949" s="89"/>
    </row>
    <row r="5950" spans="2:20" s="86" customFormat="1" ht="10.199999999999999">
      <c r="B5950" s="87"/>
      <c r="C5950" s="87"/>
      <c r="R5950" s="89"/>
      <c r="S5950" s="89"/>
      <c r="T5950" s="89"/>
    </row>
    <row r="5951" spans="2:20" s="86" customFormat="1" ht="10.199999999999999">
      <c r="B5951" s="87"/>
      <c r="C5951" s="87"/>
      <c r="R5951" s="89"/>
      <c r="S5951" s="89"/>
      <c r="T5951" s="89"/>
    </row>
    <row r="5952" spans="2:20" s="86" customFormat="1" ht="10.199999999999999">
      <c r="B5952" s="87"/>
      <c r="C5952" s="87"/>
      <c r="R5952" s="89"/>
      <c r="S5952" s="89"/>
      <c r="T5952" s="89"/>
    </row>
    <row r="5953" spans="2:20" s="86" customFormat="1" ht="10.199999999999999">
      <c r="B5953" s="87"/>
      <c r="C5953" s="87"/>
      <c r="R5953" s="89"/>
      <c r="S5953" s="89"/>
      <c r="T5953" s="89"/>
    </row>
    <row r="5954" spans="2:20" s="86" customFormat="1" ht="10.199999999999999">
      <c r="B5954" s="87"/>
      <c r="C5954" s="87"/>
      <c r="R5954" s="89"/>
      <c r="S5954" s="89"/>
      <c r="T5954" s="89"/>
    </row>
    <row r="5955" spans="2:20" s="86" customFormat="1" ht="10.199999999999999">
      <c r="B5955" s="87"/>
      <c r="C5955" s="87"/>
      <c r="R5955" s="89"/>
      <c r="S5955" s="89"/>
      <c r="T5955" s="89"/>
    </row>
    <row r="5956" spans="2:20" s="86" customFormat="1" ht="10.199999999999999">
      <c r="B5956" s="87"/>
      <c r="C5956" s="87"/>
      <c r="R5956" s="89"/>
      <c r="S5956" s="89"/>
      <c r="T5956" s="89"/>
    </row>
    <row r="5957" spans="2:20" s="86" customFormat="1" ht="10.199999999999999">
      <c r="B5957" s="87"/>
      <c r="C5957" s="87"/>
      <c r="R5957" s="89"/>
      <c r="S5957" s="89"/>
      <c r="T5957" s="89"/>
    </row>
    <row r="5958" spans="2:20" s="86" customFormat="1" ht="10.199999999999999">
      <c r="B5958" s="87"/>
      <c r="C5958" s="87"/>
      <c r="R5958" s="89"/>
      <c r="S5958" s="89"/>
      <c r="T5958" s="89"/>
    </row>
    <row r="5959" spans="2:20" s="86" customFormat="1" ht="10.199999999999999">
      <c r="B5959" s="87"/>
      <c r="C5959" s="87"/>
      <c r="R5959" s="89"/>
      <c r="S5959" s="89"/>
      <c r="T5959" s="89"/>
    </row>
    <row r="5960" spans="2:20" s="86" customFormat="1" ht="10.199999999999999">
      <c r="B5960" s="87"/>
      <c r="C5960" s="87"/>
      <c r="R5960" s="89"/>
      <c r="S5960" s="89"/>
      <c r="T5960" s="89"/>
    </row>
    <row r="5961" spans="2:20" s="86" customFormat="1" ht="10.199999999999999">
      <c r="B5961" s="87"/>
      <c r="C5961" s="87"/>
      <c r="R5961" s="89"/>
      <c r="S5961" s="89"/>
      <c r="T5961" s="89"/>
    </row>
    <row r="5962" spans="2:20" s="86" customFormat="1" ht="10.199999999999999">
      <c r="B5962" s="87"/>
      <c r="C5962" s="87"/>
      <c r="R5962" s="89"/>
      <c r="S5962" s="89"/>
      <c r="T5962" s="89"/>
    </row>
    <row r="5963" spans="2:20" s="86" customFormat="1" ht="10.199999999999999">
      <c r="B5963" s="87"/>
      <c r="C5963" s="87"/>
      <c r="R5963" s="89"/>
      <c r="S5963" s="89"/>
      <c r="T5963" s="89"/>
    </row>
    <row r="5964" spans="2:20" s="86" customFormat="1" ht="10.199999999999999">
      <c r="B5964" s="87"/>
      <c r="C5964" s="87"/>
      <c r="R5964" s="89"/>
      <c r="S5964" s="89"/>
      <c r="T5964" s="89"/>
    </row>
    <row r="5965" spans="2:20" s="86" customFormat="1" ht="10.199999999999999">
      <c r="B5965" s="87"/>
      <c r="C5965" s="87"/>
      <c r="R5965" s="89"/>
      <c r="S5965" s="89"/>
      <c r="T5965" s="89"/>
    </row>
    <row r="5966" spans="2:20" s="86" customFormat="1" ht="10.199999999999999">
      <c r="B5966" s="87"/>
      <c r="C5966" s="87"/>
      <c r="R5966" s="89"/>
      <c r="S5966" s="89"/>
      <c r="T5966" s="89"/>
    </row>
    <row r="5967" spans="2:20" s="86" customFormat="1" ht="10.199999999999999">
      <c r="B5967" s="87"/>
      <c r="C5967" s="87"/>
      <c r="R5967" s="89"/>
      <c r="S5967" s="89"/>
      <c r="T5967" s="89"/>
    </row>
    <row r="5968" spans="2:20" s="86" customFormat="1" ht="10.199999999999999">
      <c r="B5968" s="87"/>
      <c r="C5968" s="87"/>
      <c r="R5968" s="89"/>
      <c r="S5968" s="89"/>
      <c r="T5968" s="89"/>
    </row>
    <row r="5969" spans="2:20" s="86" customFormat="1" ht="10.199999999999999">
      <c r="B5969" s="87"/>
      <c r="C5969" s="87"/>
      <c r="R5969" s="89"/>
      <c r="S5969" s="89"/>
      <c r="T5969" s="89"/>
    </row>
    <row r="5970" spans="2:20" s="86" customFormat="1" ht="10.199999999999999">
      <c r="B5970" s="87"/>
      <c r="C5970" s="87"/>
      <c r="R5970" s="89"/>
      <c r="S5970" s="89"/>
      <c r="T5970" s="89"/>
    </row>
    <row r="5971" spans="2:20" s="86" customFormat="1" ht="10.199999999999999">
      <c r="B5971" s="87"/>
      <c r="C5971" s="87"/>
      <c r="R5971" s="89"/>
      <c r="S5971" s="89"/>
      <c r="T5971" s="89"/>
    </row>
    <row r="5972" spans="2:20" s="86" customFormat="1" ht="10.199999999999999">
      <c r="B5972" s="87"/>
      <c r="C5972" s="87"/>
      <c r="R5972" s="89"/>
      <c r="S5972" s="89"/>
      <c r="T5972" s="89"/>
    </row>
    <row r="5973" spans="2:20" s="86" customFormat="1" ht="10.199999999999999">
      <c r="B5973" s="87"/>
      <c r="C5973" s="87"/>
      <c r="R5973" s="89"/>
      <c r="S5973" s="89"/>
      <c r="T5973" s="89"/>
    </row>
    <row r="5974" spans="2:20" s="86" customFormat="1" ht="10.199999999999999">
      <c r="B5974" s="87"/>
      <c r="C5974" s="87"/>
      <c r="R5974" s="89"/>
      <c r="S5974" s="89"/>
      <c r="T5974" s="89"/>
    </row>
    <row r="5975" spans="2:20" s="86" customFormat="1" ht="10.199999999999999">
      <c r="B5975" s="87"/>
      <c r="C5975" s="87"/>
      <c r="R5975" s="89"/>
      <c r="S5975" s="89"/>
      <c r="T5975" s="89"/>
    </row>
    <row r="5976" spans="2:20" s="86" customFormat="1" ht="10.199999999999999">
      <c r="B5976" s="87"/>
      <c r="C5976" s="87"/>
      <c r="R5976" s="89"/>
      <c r="S5976" s="89"/>
      <c r="T5976" s="89"/>
    </row>
    <row r="5977" spans="2:20" s="86" customFormat="1" ht="10.199999999999999">
      <c r="B5977" s="87"/>
      <c r="C5977" s="87"/>
      <c r="R5977" s="89"/>
      <c r="S5977" s="89"/>
      <c r="T5977" s="89"/>
    </row>
    <row r="5978" spans="2:20" s="86" customFormat="1" ht="10.199999999999999">
      <c r="B5978" s="87"/>
      <c r="C5978" s="87"/>
      <c r="R5978" s="89"/>
      <c r="S5978" s="89"/>
      <c r="T5978" s="89"/>
    </row>
    <row r="5979" spans="2:20" s="86" customFormat="1" ht="10.199999999999999">
      <c r="B5979" s="87"/>
      <c r="C5979" s="87"/>
      <c r="R5979" s="89"/>
      <c r="S5979" s="89"/>
      <c r="T5979" s="89"/>
    </row>
    <row r="5980" spans="2:20" s="86" customFormat="1" ht="10.199999999999999">
      <c r="B5980" s="87"/>
      <c r="C5980" s="87"/>
      <c r="R5980" s="89"/>
      <c r="S5980" s="89"/>
      <c r="T5980" s="89"/>
    </row>
    <row r="5981" spans="2:20" s="86" customFormat="1" ht="10.199999999999999">
      <c r="B5981" s="87"/>
      <c r="C5981" s="87"/>
      <c r="R5981" s="89"/>
      <c r="S5981" s="89"/>
      <c r="T5981" s="89"/>
    </row>
    <row r="5982" spans="2:20" s="86" customFormat="1" ht="10.199999999999999">
      <c r="B5982" s="87"/>
      <c r="C5982" s="87"/>
      <c r="R5982" s="89"/>
      <c r="S5982" s="89"/>
      <c r="T5982" s="89"/>
    </row>
    <row r="5983" spans="2:20" s="86" customFormat="1" ht="10.199999999999999">
      <c r="B5983" s="87"/>
      <c r="C5983" s="87"/>
      <c r="R5983" s="89"/>
      <c r="S5983" s="89"/>
      <c r="T5983" s="89"/>
    </row>
    <row r="5984" spans="2:20" s="86" customFormat="1" ht="10.199999999999999">
      <c r="B5984" s="87"/>
      <c r="C5984" s="87"/>
      <c r="R5984" s="89"/>
      <c r="S5984" s="89"/>
      <c r="T5984" s="89"/>
    </row>
    <row r="5985" spans="2:20" s="86" customFormat="1" ht="10.199999999999999">
      <c r="B5985" s="87"/>
      <c r="C5985" s="87"/>
      <c r="R5985" s="89"/>
      <c r="S5985" s="89"/>
      <c r="T5985" s="89"/>
    </row>
    <row r="5986" spans="2:20" s="86" customFormat="1" ht="10.199999999999999">
      <c r="B5986" s="87"/>
      <c r="C5986" s="87"/>
      <c r="R5986" s="89"/>
      <c r="S5986" s="89"/>
      <c r="T5986" s="89"/>
    </row>
    <row r="5987" spans="2:20" s="86" customFormat="1" ht="10.199999999999999">
      <c r="B5987" s="87"/>
      <c r="C5987" s="87"/>
      <c r="R5987" s="89"/>
      <c r="S5987" s="89"/>
      <c r="T5987" s="89"/>
    </row>
    <row r="5988" spans="2:20" s="86" customFormat="1" ht="10.199999999999999">
      <c r="B5988" s="87"/>
      <c r="C5988" s="87"/>
      <c r="R5988" s="89"/>
      <c r="S5988" s="89"/>
      <c r="T5988" s="89"/>
    </row>
    <row r="5989" spans="2:20" s="86" customFormat="1" ht="10.199999999999999">
      <c r="B5989" s="87"/>
      <c r="C5989" s="87"/>
      <c r="R5989" s="89"/>
      <c r="S5989" s="89"/>
      <c r="T5989" s="89"/>
    </row>
    <row r="5990" spans="2:20" s="86" customFormat="1" ht="10.199999999999999">
      <c r="B5990" s="87"/>
      <c r="C5990" s="87"/>
      <c r="R5990" s="89"/>
      <c r="S5990" s="89"/>
      <c r="T5990" s="89"/>
    </row>
    <row r="5991" spans="2:20" s="86" customFormat="1" ht="10.199999999999999">
      <c r="B5991" s="87"/>
      <c r="C5991" s="87"/>
      <c r="R5991" s="89"/>
      <c r="S5991" s="89"/>
      <c r="T5991" s="89"/>
    </row>
    <row r="5992" spans="2:20" s="86" customFormat="1" ht="10.199999999999999">
      <c r="B5992" s="87"/>
      <c r="C5992" s="87"/>
      <c r="R5992" s="89"/>
      <c r="S5992" s="89"/>
      <c r="T5992" s="89"/>
    </row>
    <row r="5993" spans="2:20" s="86" customFormat="1" ht="10.199999999999999">
      <c r="B5993" s="87"/>
      <c r="C5993" s="87"/>
      <c r="R5993" s="89"/>
      <c r="S5993" s="89"/>
      <c r="T5993" s="89"/>
    </row>
    <row r="5994" spans="2:20" s="86" customFormat="1" ht="10.199999999999999">
      <c r="B5994" s="87"/>
      <c r="C5994" s="87"/>
      <c r="R5994" s="89"/>
      <c r="S5994" s="89"/>
      <c r="T5994" s="89"/>
    </row>
    <row r="5995" spans="2:20" s="86" customFormat="1" ht="10.199999999999999">
      <c r="B5995" s="87"/>
      <c r="C5995" s="87"/>
      <c r="R5995" s="89"/>
      <c r="S5995" s="89"/>
      <c r="T5995" s="89"/>
    </row>
    <row r="5996" spans="2:20" s="86" customFormat="1" ht="10.199999999999999">
      <c r="B5996" s="87"/>
      <c r="C5996" s="87"/>
      <c r="R5996" s="89"/>
      <c r="S5996" s="89"/>
      <c r="T5996" s="89"/>
    </row>
    <row r="5997" spans="2:20" s="86" customFormat="1" ht="10.199999999999999">
      <c r="B5997" s="87"/>
      <c r="C5997" s="87"/>
      <c r="R5997" s="89"/>
      <c r="S5997" s="89"/>
      <c r="T5997" s="89"/>
    </row>
    <row r="5998" spans="2:20" s="86" customFormat="1" ht="10.199999999999999">
      <c r="B5998" s="87"/>
      <c r="C5998" s="87"/>
      <c r="R5998" s="89"/>
      <c r="S5998" s="89"/>
      <c r="T5998" s="89"/>
    </row>
    <row r="5999" spans="2:20" s="86" customFormat="1" ht="10.199999999999999">
      <c r="B5999" s="87"/>
      <c r="C5999" s="87"/>
      <c r="R5999" s="89"/>
      <c r="S5999" s="89"/>
      <c r="T5999" s="89"/>
    </row>
    <row r="6000" spans="2:20" s="86" customFormat="1" ht="10.199999999999999">
      <c r="B6000" s="87"/>
      <c r="C6000" s="87"/>
      <c r="R6000" s="89"/>
      <c r="S6000" s="89"/>
      <c r="T6000" s="89"/>
    </row>
    <row r="6001" spans="2:20" s="86" customFormat="1" ht="10.199999999999999">
      <c r="B6001" s="87"/>
      <c r="C6001" s="87"/>
      <c r="R6001" s="89"/>
      <c r="S6001" s="89"/>
      <c r="T6001" s="89"/>
    </row>
    <row r="6002" spans="2:20" s="86" customFormat="1" ht="10.199999999999999">
      <c r="B6002" s="87"/>
      <c r="C6002" s="87"/>
      <c r="R6002" s="89"/>
      <c r="S6002" s="89"/>
      <c r="T6002" s="89"/>
    </row>
    <row r="6003" spans="2:20" s="86" customFormat="1" ht="10.199999999999999">
      <c r="B6003" s="87"/>
      <c r="C6003" s="87"/>
      <c r="R6003" s="89"/>
      <c r="S6003" s="89"/>
      <c r="T6003" s="89"/>
    </row>
    <row r="6004" spans="2:20" s="86" customFormat="1" ht="10.199999999999999">
      <c r="B6004" s="87"/>
      <c r="C6004" s="87"/>
      <c r="R6004" s="89"/>
      <c r="S6004" s="89"/>
      <c r="T6004" s="89"/>
    </row>
    <row r="6005" spans="2:20" s="86" customFormat="1" ht="10.199999999999999">
      <c r="B6005" s="87"/>
      <c r="C6005" s="87"/>
      <c r="R6005" s="89"/>
      <c r="S6005" s="89"/>
      <c r="T6005" s="89"/>
    </row>
    <row r="6006" spans="2:20" s="86" customFormat="1" ht="10.199999999999999">
      <c r="B6006" s="87"/>
      <c r="C6006" s="87"/>
      <c r="R6006" s="89"/>
      <c r="S6006" s="89"/>
      <c r="T6006" s="89"/>
    </row>
    <row r="6007" spans="2:20" s="86" customFormat="1" ht="10.199999999999999">
      <c r="B6007" s="87"/>
      <c r="C6007" s="87"/>
      <c r="R6007" s="89"/>
      <c r="S6007" s="89"/>
      <c r="T6007" s="89"/>
    </row>
    <row r="6008" spans="2:20" s="86" customFormat="1" ht="10.199999999999999">
      <c r="B6008" s="87"/>
      <c r="C6008" s="87"/>
      <c r="R6008" s="89"/>
      <c r="S6008" s="89"/>
      <c r="T6008" s="89"/>
    </row>
    <row r="6009" spans="2:20" s="86" customFormat="1" ht="10.199999999999999">
      <c r="B6009" s="87"/>
      <c r="C6009" s="87"/>
      <c r="R6009" s="89"/>
      <c r="S6009" s="89"/>
      <c r="T6009" s="89"/>
    </row>
    <row r="6010" spans="2:20" s="86" customFormat="1" ht="10.199999999999999">
      <c r="B6010" s="87"/>
      <c r="C6010" s="87"/>
      <c r="R6010" s="89"/>
      <c r="S6010" s="89"/>
      <c r="T6010" s="89"/>
    </row>
    <row r="6011" spans="2:20" s="86" customFormat="1" ht="10.199999999999999">
      <c r="B6011" s="87"/>
      <c r="C6011" s="87"/>
      <c r="R6011" s="89"/>
      <c r="S6011" s="89"/>
      <c r="T6011" s="89"/>
    </row>
    <row r="6012" spans="2:20" s="86" customFormat="1" ht="10.199999999999999">
      <c r="B6012" s="87"/>
      <c r="C6012" s="87"/>
      <c r="R6012" s="89"/>
      <c r="S6012" s="89"/>
      <c r="T6012" s="89"/>
    </row>
    <row r="6013" spans="2:20" s="86" customFormat="1" ht="10.199999999999999">
      <c r="B6013" s="87"/>
      <c r="C6013" s="87"/>
      <c r="R6013" s="89"/>
      <c r="S6013" s="89"/>
      <c r="T6013" s="89"/>
    </row>
    <row r="6014" spans="2:20" s="86" customFormat="1" ht="10.199999999999999">
      <c r="B6014" s="87"/>
      <c r="C6014" s="87"/>
      <c r="R6014" s="89"/>
      <c r="S6014" s="89"/>
      <c r="T6014" s="89"/>
    </row>
    <row r="6015" spans="2:20" s="86" customFormat="1" ht="10.199999999999999">
      <c r="B6015" s="87"/>
      <c r="C6015" s="87"/>
      <c r="R6015" s="89"/>
      <c r="S6015" s="89"/>
      <c r="T6015" s="89"/>
    </row>
    <row r="6016" spans="2:20" s="86" customFormat="1" ht="10.199999999999999">
      <c r="B6016" s="87"/>
      <c r="C6016" s="87"/>
      <c r="R6016" s="89"/>
      <c r="S6016" s="89"/>
      <c r="T6016" s="89"/>
    </row>
    <row r="6017" spans="2:20" s="86" customFormat="1" ht="10.199999999999999">
      <c r="B6017" s="87"/>
      <c r="C6017" s="87"/>
      <c r="R6017" s="89"/>
      <c r="S6017" s="89"/>
      <c r="T6017" s="89"/>
    </row>
    <row r="6018" spans="2:20" s="86" customFormat="1" ht="10.199999999999999">
      <c r="B6018" s="87"/>
      <c r="C6018" s="87"/>
      <c r="R6018" s="89"/>
      <c r="S6018" s="89"/>
      <c r="T6018" s="89"/>
    </row>
    <row r="6019" spans="2:20" s="86" customFormat="1" ht="10.199999999999999">
      <c r="B6019" s="87"/>
      <c r="C6019" s="87"/>
      <c r="R6019" s="89"/>
      <c r="S6019" s="89"/>
      <c r="T6019" s="89"/>
    </row>
    <row r="6020" spans="2:20" s="86" customFormat="1" ht="10.199999999999999">
      <c r="B6020" s="87"/>
      <c r="C6020" s="87"/>
      <c r="R6020" s="89"/>
      <c r="S6020" s="89"/>
      <c r="T6020" s="89"/>
    </row>
    <row r="6021" spans="2:20" s="86" customFormat="1" ht="10.199999999999999">
      <c r="B6021" s="87"/>
      <c r="C6021" s="87"/>
      <c r="R6021" s="89"/>
      <c r="S6021" s="89"/>
      <c r="T6021" s="89"/>
    </row>
    <row r="6022" spans="2:20" s="86" customFormat="1" ht="10.199999999999999">
      <c r="B6022" s="87"/>
      <c r="C6022" s="87"/>
      <c r="R6022" s="89"/>
      <c r="S6022" s="89"/>
      <c r="T6022" s="89"/>
    </row>
    <row r="6023" spans="2:20" s="86" customFormat="1" ht="10.199999999999999">
      <c r="B6023" s="87"/>
      <c r="C6023" s="87"/>
      <c r="R6023" s="89"/>
      <c r="S6023" s="89"/>
      <c r="T6023" s="89"/>
    </row>
    <row r="6024" spans="2:20" s="86" customFormat="1" ht="10.199999999999999">
      <c r="B6024" s="87"/>
      <c r="C6024" s="87"/>
      <c r="R6024" s="89"/>
      <c r="S6024" s="89"/>
      <c r="T6024" s="89"/>
    </row>
    <row r="6025" spans="2:20" s="86" customFormat="1" ht="10.199999999999999">
      <c r="B6025" s="87"/>
      <c r="C6025" s="87"/>
      <c r="R6025" s="89"/>
      <c r="S6025" s="89"/>
      <c r="T6025" s="89"/>
    </row>
    <row r="6026" spans="2:20" s="86" customFormat="1" ht="10.199999999999999">
      <c r="B6026" s="87"/>
      <c r="C6026" s="87"/>
      <c r="R6026" s="89"/>
      <c r="S6026" s="89"/>
      <c r="T6026" s="89"/>
    </row>
    <row r="6027" spans="2:20" s="86" customFormat="1" ht="10.199999999999999">
      <c r="B6027" s="87"/>
      <c r="C6027" s="87"/>
      <c r="R6027" s="89"/>
      <c r="S6027" s="89"/>
      <c r="T6027" s="89"/>
    </row>
    <row r="6028" spans="2:20" s="86" customFormat="1" ht="10.199999999999999">
      <c r="B6028" s="87"/>
      <c r="C6028" s="87"/>
      <c r="R6028" s="89"/>
      <c r="S6028" s="89"/>
      <c r="T6028" s="89"/>
    </row>
    <row r="6029" spans="2:20" s="86" customFormat="1" ht="10.199999999999999">
      <c r="B6029" s="87"/>
      <c r="C6029" s="87"/>
      <c r="R6029" s="89"/>
      <c r="S6029" s="89"/>
      <c r="T6029" s="89"/>
    </row>
    <row r="6030" spans="2:20" s="86" customFormat="1" ht="10.199999999999999">
      <c r="B6030" s="87"/>
      <c r="C6030" s="87"/>
      <c r="R6030" s="89"/>
      <c r="S6030" s="89"/>
      <c r="T6030" s="89"/>
    </row>
    <row r="6031" spans="2:20" s="86" customFormat="1" ht="10.199999999999999">
      <c r="B6031" s="87"/>
      <c r="C6031" s="87"/>
      <c r="R6031" s="89"/>
      <c r="S6031" s="89"/>
      <c r="T6031" s="89"/>
    </row>
    <row r="6032" spans="2:20" s="86" customFormat="1" ht="10.199999999999999">
      <c r="B6032" s="87"/>
      <c r="C6032" s="87"/>
      <c r="R6032" s="89"/>
      <c r="S6032" s="89"/>
      <c r="T6032" s="89"/>
    </row>
    <row r="6033" spans="2:20" s="86" customFormat="1" ht="10.199999999999999">
      <c r="B6033" s="87"/>
      <c r="C6033" s="87"/>
      <c r="R6033" s="89"/>
      <c r="S6033" s="89"/>
      <c r="T6033" s="89"/>
    </row>
    <row r="6034" spans="2:20" s="86" customFormat="1" ht="10.199999999999999">
      <c r="B6034" s="87"/>
      <c r="C6034" s="87"/>
      <c r="R6034" s="89"/>
      <c r="S6034" s="89"/>
      <c r="T6034" s="89"/>
    </row>
    <row r="6035" spans="2:20" s="86" customFormat="1" ht="10.199999999999999">
      <c r="B6035" s="87"/>
      <c r="C6035" s="87"/>
      <c r="R6035" s="89"/>
      <c r="S6035" s="89"/>
      <c r="T6035" s="89"/>
    </row>
    <row r="6036" spans="2:20" s="86" customFormat="1" ht="10.199999999999999">
      <c r="B6036" s="87"/>
      <c r="C6036" s="87"/>
      <c r="R6036" s="89"/>
      <c r="S6036" s="89"/>
      <c r="T6036" s="89"/>
    </row>
    <row r="6037" spans="2:20" s="86" customFormat="1" ht="10.199999999999999">
      <c r="B6037" s="87"/>
      <c r="C6037" s="87"/>
      <c r="R6037" s="89"/>
      <c r="S6037" s="89"/>
      <c r="T6037" s="89"/>
    </row>
    <row r="6038" spans="2:20" s="86" customFormat="1" ht="10.199999999999999">
      <c r="B6038" s="87"/>
      <c r="C6038" s="87"/>
      <c r="R6038" s="89"/>
      <c r="S6038" s="89"/>
      <c r="T6038" s="89"/>
    </row>
    <row r="6039" spans="2:20" s="86" customFormat="1" ht="10.199999999999999">
      <c r="B6039" s="87"/>
      <c r="C6039" s="87"/>
      <c r="R6039" s="89"/>
      <c r="S6039" s="89"/>
      <c r="T6039" s="89"/>
    </row>
    <row r="6040" spans="2:20" s="86" customFormat="1" ht="10.199999999999999">
      <c r="B6040" s="87"/>
      <c r="C6040" s="87"/>
      <c r="R6040" s="89"/>
      <c r="S6040" s="89"/>
      <c r="T6040" s="89"/>
    </row>
    <row r="6041" spans="2:20" s="86" customFormat="1" ht="10.199999999999999">
      <c r="B6041" s="87"/>
      <c r="C6041" s="87"/>
      <c r="R6041" s="89"/>
      <c r="S6041" s="89"/>
      <c r="T6041" s="89"/>
    </row>
    <row r="6042" spans="2:20" s="86" customFormat="1" ht="10.199999999999999">
      <c r="B6042" s="87"/>
      <c r="C6042" s="87"/>
      <c r="R6042" s="89"/>
      <c r="S6042" s="89"/>
      <c r="T6042" s="89"/>
    </row>
    <row r="6043" spans="2:20" s="86" customFormat="1" ht="10.199999999999999">
      <c r="B6043" s="87"/>
      <c r="C6043" s="87"/>
      <c r="R6043" s="89"/>
      <c r="S6043" s="89"/>
      <c r="T6043" s="89"/>
    </row>
    <row r="6044" spans="2:20" s="86" customFormat="1" ht="10.199999999999999">
      <c r="B6044" s="87"/>
      <c r="C6044" s="87"/>
      <c r="R6044" s="89"/>
      <c r="S6044" s="89"/>
      <c r="T6044" s="89"/>
    </row>
    <row r="6045" spans="2:20" s="86" customFormat="1" ht="10.199999999999999">
      <c r="B6045" s="87"/>
      <c r="C6045" s="87"/>
      <c r="R6045" s="89"/>
      <c r="S6045" s="89"/>
      <c r="T6045" s="89"/>
    </row>
    <row r="6046" spans="2:20" s="86" customFormat="1" ht="10.199999999999999">
      <c r="B6046" s="87"/>
      <c r="C6046" s="87"/>
      <c r="R6046" s="89"/>
      <c r="S6046" s="89"/>
      <c r="T6046" s="89"/>
    </row>
    <row r="6047" spans="2:20" s="86" customFormat="1" ht="10.199999999999999">
      <c r="B6047" s="87"/>
      <c r="C6047" s="87"/>
      <c r="R6047" s="89"/>
      <c r="S6047" s="89"/>
      <c r="T6047" s="89"/>
    </row>
    <row r="6048" spans="2:20" s="86" customFormat="1" ht="10.199999999999999">
      <c r="B6048" s="87"/>
      <c r="C6048" s="87"/>
      <c r="R6048" s="89"/>
      <c r="S6048" s="89"/>
      <c r="T6048" s="89"/>
    </row>
    <row r="6049" spans="2:20" s="86" customFormat="1" ht="10.199999999999999">
      <c r="B6049" s="87"/>
      <c r="C6049" s="87"/>
      <c r="R6049" s="89"/>
      <c r="S6049" s="89"/>
      <c r="T6049" s="89"/>
    </row>
    <row r="6050" spans="2:20" s="86" customFormat="1" ht="10.199999999999999">
      <c r="B6050" s="87"/>
      <c r="C6050" s="87"/>
      <c r="R6050" s="89"/>
      <c r="S6050" s="89"/>
      <c r="T6050" s="89"/>
    </row>
    <row r="6051" spans="2:20" s="86" customFormat="1" ht="10.199999999999999">
      <c r="B6051" s="87"/>
      <c r="C6051" s="87"/>
      <c r="R6051" s="89"/>
      <c r="S6051" s="89"/>
      <c r="T6051" s="89"/>
    </row>
    <row r="6052" spans="2:20" s="86" customFormat="1" ht="10.199999999999999">
      <c r="B6052" s="87"/>
      <c r="C6052" s="87"/>
      <c r="R6052" s="89"/>
      <c r="S6052" s="89"/>
      <c r="T6052" s="89"/>
    </row>
    <row r="6053" spans="2:20" s="86" customFormat="1" ht="10.199999999999999">
      <c r="B6053" s="87"/>
      <c r="C6053" s="87"/>
      <c r="R6053" s="89"/>
      <c r="S6053" s="89"/>
      <c r="T6053" s="89"/>
    </row>
    <row r="6054" spans="2:20" s="86" customFormat="1" ht="10.199999999999999">
      <c r="B6054" s="87"/>
      <c r="C6054" s="87"/>
      <c r="R6054" s="89"/>
      <c r="S6054" s="89"/>
      <c r="T6054" s="89"/>
    </row>
    <row r="6055" spans="2:20" s="86" customFormat="1" ht="10.199999999999999">
      <c r="B6055" s="87"/>
      <c r="C6055" s="87"/>
      <c r="R6055" s="89"/>
      <c r="S6055" s="89"/>
      <c r="T6055" s="89"/>
    </row>
    <row r="6056" spans="2:20" s="86" customFormat="1" ht="10.199999999999999">
      <c r="B6056" s="87"/>
      <c r="C6056" s="87"/>
      <c r="R6056" s="89"/>
      <c r="S6056" s="89"/>
      <c r="T6056" s="89"/>
    </row>
    <row r="6057" spans="2:20" s="86" customFormat="1" ht="10.199999999999999">
      <c r="B6057" s="87"/>
      <c r="C6057" s="87"/>
      <c r="R6057" s="89"/>
      <c r="S6057" s="89"/>
      <c r="T6057" s="89"/>
    </row>
    <row r="6058" spans="2:20" s="86" customFormat="1" ht="10.199999999999999">
      <c r="B6058" s="87"/>
      <c r="C6058" s="87"/>
      <c r="R6058" s="89"/>
      <c r="S6058" s="89"/>
      <c r="T6058" s="89"/>
    </row>
    <row r="6059" spans="2:20" s="86" customFormat="1" ht="10.199999999999999">
      <c r="B6059" s="87"/>
      <c r="C6059" s="87"/>
      <c r="R6059" s="89"/>
      <c r="S6059" s="89"/>
      <c r="T6059" s="89"/>
    </row>
    <row r="6060" spans="2:20" s="86" customFormat="1" ht="10.199999999999999">
      <c r="B6060" s="87"/>
      <c r="C6060" s="87"/>
      <c r="R6060" s="89"/>
      <c r="S6060" s="89"/>
      <c r="T6060" s="89"/>
    </row>
    <row r="6061" spans="2:20" s="86" customFormat="1" ht="10.199999999999999">
      <c r="B6061" s="87"/>
      <c r="C6061" s="87"/>
      <c r="R6061" s="89"/>
      <c r="S6061" s="89"/>
      <c r="T6061" s="89"/>
    </row>
    <row r="6062" spans="2:20" s="86" customFormat="1" ht="10.199999999999999">
      <c r="B6062" s="87"/>
      <c r="C6062" s="87"/>
      <c r="R6062" s="89"/>
      <c r="S6062" s="89"/>
      <c r="T6062" s="89"/>
    </row>
    <row r="6063" spans="2:20" s="86" customFormat="1" ht="10.199999999999999">
      <c r="B6063" s="87"/>
      <c r="C6063" s="87"/>
      <c r="R6063" s="89"/>
      <c r="S6063" s="89"/>
      <c r="T6063" s="89"/>
    </row>
    <row r="6064" spans="2:20" s="86" customFormat="1" ht="10.199999999999999">
      <c r="B6064" s="87"/>
      <c r="C6064" s="87"/>
      <c r="R6064" s="89"/>
      <c r="S6064" s="89"/>
      <c r="T6064" s="89"/>
    </row>
    <row r="6065" spans="2:20" s="86" customFormat="1" ht="10.199999999999999">
      <c r="B6065" s="87"/>
      <c r="C6065" s="87"/>
      <c r="R6065" s="89"/>
      <c r="S6065" s="89"/>
      <c r="T6065" s="89"/>
    </row>
    <row r="6066" spans="2:20" s="86" customFormat="1" ht="10.199999999999999">
      <c r="B6066" s="87"/>
      <c r="C6066" s="87"/>
      <c r="R6066" s="89"/>
      <c r="S6066" s="89"/>
      <c r="T6066" s="89"/>
    </row>
    <row r="6067" spans="2:20" s="86" customFormat="1" ht="10.199999999999999">
      <c r="B6067" s="87"/>
      <c r="C6067" s="87"/>
      <c r="R6067" s="89"/>
      <c r="S6067" s="89"/>
      <c r="T6067" s="89"/>
    </row>
    <row r="6068" spans="2:20" s="86" customFormat="1" ht="10.199999999999999">
      <c r="B6068" s="87"/>
      <c r="C6068" s="87"/>
      <c r="R6068" s="89"/>
      <c r="S6068" s="89"/>
      <c r="T6068" s="89"/>
    </row>
    <row r="6069" spans="2:20" s="86" customFormat="1" ht="10.199999999999999">
      <c r="B6069" s="87"/>
      <c r="C6069" s="87"/>
      <c r="R6069" s="89"/>
      <c r="S6069" s="89"/>
      <c r="T6069" s="89"/>
    </row>
    <row r="6070" spans="2:20" s="86" customFormat="1" ht="10.199999999999999">
      <c r="B6070" s="87"/>
      <c r="C6070" s="87"/>
      <c r="R6070" s="89"/>
      <c r="S6070" s="89"/>
      <c r="T6070" s="89"/>
    </row>
    <row r="6071" spans="2:20" s="86" customFormat="1" ht="10.199999999999999">
      <c r="B6071" s="87"/>
      <c r="C6071" s="87"/>
      <c r="R6071" s="89"/>
      <c r="S6071" s="89"/>
      <c r="T6071" s="89"/>
    </row>
    <row r="6072" spans="2:20" s="86" customFormat="1" ht="10.199999999999999">
      <c r="B6072" s="87"/>
      <c r="C6072" s="87"/>
      <c r="R6072" s="89"/>
      <c r="S6072" s="89"/>
      <c r="T6072" s="89"/>
    </row>
    <row r="6073" spans="2:20" s="86" customFormat="1" ht="10.199999999999999">
      <c r="B6073" s="87"/>
      <c r="C6073" s="87"/>
      <c r="R6073" s="89"/>
      <c r="S6073" s="89"/>
      <c r="T6073" s="89"/>
    </row>
    <row r="6074" spans="2:20" s="86" customFormat="1" ht="10.199999999999999">
      <c r="B6074" s="87"/>
      <c r="C6074" s="87"/>
      <c r="R6074" s="89"/>
      <c r="S6074" s="89"/>
      <c r="T6074" s="89"/>
    </row>
    <row r="6075" spans="2:20" s="86" customFormat="1" ht="10.199999999999999">
      <c r="B6075" s="87"/>
      <c r="C6075" s="87"/>
      <c r="R6075" s="89"/>
      <c r="S6075" s="89"/>
      <c r="T6075" s="89"/>
    </row>
    <row r="6076" spans="2:20" s="86" customFormat="1" ht="10.199999999999999">
      <c r="B6076" s="87"/>
      <c r="C6076" s="87"/>
      <c r="R6076" s="89"/>
      <c r="S6076" s="89"/>
      <c r="T6076" s="89"/>
    </row>
    <row r="6077" spans="2:20" s="86" customFormat="1" ht="10.199999999999999">
      <c r="B6077" s="87"/>
      <c r="C6077" s="87"/>
      <c r="R6077" s="89"/>
      <c r="S6077" s="89"/>
      <c r="T6077" s="89"/>
    </row>
    <row r="6078" spans="2:20" s="86" customFormat="1" ht="10.199999999999999">
      <c r="B6078" s="87"/>
      <c r="C6078" s="87"/>
      <c r="R6078" s="89"/>
      <c r="S6078" s="89"/>
      <c r="T6078" s="89"/>
    </row>
    <row r="6079" spans="2:20" s="86" customFormat="1" ht="10.199999999999999">
      <c r="B6079" s="87"/>
      <c r="C6079" s="87"/>
      <c r="R6079" s="89"/>
      <c r="S6079" s="89"/>
      <c r="T6079" s="89"/>
    </row>
    <row r="6080" spans="2:20" s="86" customFormat="1" ht="10.199999999999999">
      <c r="B6080" s="87"/>
      <c r="C6080" s="87"/>
      <c r="R6080" s="89"/>
      <c r="S6080" s="89"/>
      <c r="T6080" s="89"/>
    </row>
    <row r="6081" spans="2:20" s="86" customFormat="1" ht="10.199999999999999">
      <c r="B6081" s="87"/>
      <c r="C6081" s="87"/>
      <c r="R6081" s="89"/>
      <c r="S6081" s="89"/>
      <c r="T6081" s="89"/>
    </row>
    <row r="6082" spans="2:20" s="86" customFormat="1" ht="10.199999999999999">
      <c r="B6082" s="87"/>
      <c r="C6082" s="87"/>
      <c r="R6082" s="89"/>
      <c r="S6082" s="89"/>
      <c r="T6082" s="89"/>
    </row>
    <row r="6083" spans="2:20" s="86" customFormat="1" ht="10.199999999999999">
      <c r="B6083" s="87"/>
      <c r="C6083" s="87"/>
      <c r="R6083" s="89"/>
      <c r="S6083" s="89"/>
      <c r="T6083" s="89"/>
    </row>
    <row r="6084" spans="2:20" s="86" customFormat="1" ht="10.199999999999999">
      <c r="B6084" s="87"/>
      <c r="C6084" s="87"/>
      <c r="R6084" s="89"/>
      <c r="S6084" s="89"/>
      <c r="T6084" s="89"/>
    </row>
    <row r="6085" spans="2:20" s="86" customFormat="1" ht="10.199999999999999">
      <c r="B6085" s="87"/>
      <c r="C6085" s="87"/>
      <c r="R6085" s="89"/>
      <c r="S6085" s="89"/>
      <c r="T6085" s="89"/>
    </row>
    <row r="6086" spans="2:20" s="86" customFormat="1" ht="10.199999999999999">
      <c r="B6086" s="87"/>
      <c r="C6086" s="87"/>
      <c r="R6086" s="89"/>
      <c r="S6086" s="89"/>
      <c r="T6086" s="89"/>
    </row>
    <row r="6087" spans="2:20" s="86" customFormat="1" ht="10.199999999999999">
      <c r="B6087" s="87"/>
      <c r="C6087" s="87"/>
      <c r="R6087" s="89"/>
      <c r="S6087" s="89"/>
      <c r="T6087" s="89"/>
    </row>
    <row r="6088" spans="2:20" s="86" customFormat="1" ht="10.199999999999999">
      <c r="B6088" s="87"/>
      <c r="C6088" s="87"/>
      <c r="R6088" s="89"/>
      <c r="S6088" s="89"/>
      <c r="T6088" s="89"/>
    </row>
    <row r="6089" spans="2:20" s="86" customFormat="1" ht="10.199999999999999">
      <c r="B6089" s="87"/>
      <c r="C6089" s="87"/>
      <c r="R6089" s="89"/>
      <c r="S6089" s="89"/>
      <c r="T6089" s="89"/>
    </row>
    <row r="6090" spans="2:20" s="86" customFormat="1" ht="10.199999999999999">
      <c r="B6090" s="87"/>
      <c r="C6090" s="87"/>
      <c r="R6090" s="89"/>
      <c r="S6090" s="89"/>
      <c r="T6090" s="89"/>
    </row>
    <row r="6091" spans="2:20" s="86" customFormat="1" ht="10.199999999999999">
      <c r="B6091" s="87"/>
      <c r="C6091" s="87"/>
      <c r="R6091" s="89"/>
      <c r="S6091" s="89"/>
      <c r="T6091" s="89"/>
    </row>
    <row r="6092" spans="2:20" s="86" customFormat="1" ht="10.199999999999999">
      <c r="B6092" s="87"/>
      <c r="C6092" s="87"/>
      <c r="R6092" s="89"/>
      <c r="S6092" s="89"/>
      <c r="T6092" s="89"/>
    </row>
    <row r="6093" spans="2:20" s="86" customFormat="1" ht="10.199999999999999">
      <c r="B6093" s="87"/>
      <c r="C6093" s="87"/>
      <c r="R6093" s="89"/>
      <c r="S6093" s="89"/>
      <c r="T6093" s="89"/>
    </row>
    <row r="6094" spans="2:20" s="86" customFormat="1" ht="10.199999999999999">
      <c r="B6094" s="87"/>
      <c r="C6094" s="87"/>
      <c r="R6094" s="89"/>
      <c r="S6094" s="89"/>
      <c r="T6094" s="89"/>
    </row>
    <row r="6095" spans="2:20" s="86" customFormat="1" ht="10.199999999999999">
      <c r="B6095" s="87"/>
      <c r="C6095" s="87"/>
      <c r="R6095" s="89"/>
      <c r="S6095" s="89"/>
      <c r="T6095" s="89"/>
    </row>
    <row r="6096" spans="2:20" s="86" customFormat="1" ht="10.199999999999999">
      <c r="B6096" s="87"/>
      <c r="C6096" s="87"/>
      <c r="R6096" s="89"/>
      <c r="S6096" s="89"/>
      <c r="T6096" s="89"/>
    </row>
    <row r="6097" spans="2:20" s="86" customFormat="1" ht="10.199999999999999">
      <c r="B6097" s="87"/>
      <c r="C6097" s="87"/>
      <c r="R6097" s="89"/>
      <c r="S6097" s="89"/>
      <c r="T6097" s="89"/>
    </row>
    <row r="6098" spans="2:20" s="86" customFormat="1" ht="10.199999999999999">
      <c r="B6098" s="87"/>
      <c r="C6098" s="87"/>
      <c r="R6098" s="89"/>
      <c r="S6098" s="89"/>
      <c r="T6098" s="89"/>
    </row>
    <row r="6099" spans="2:20" s="86" customFormat="1" ht="10.199999999999999">
      <c r="B6099" s="87"/>
      <c r="C6099" s="87"/>
      <c r="R6099" s="89"/>
      <c r="S6099" s="89"/>
      <c r="T6099" s="89"/>
    </row>
    <row r="6100" spans="2:20" s="86" customFormat="1" ht="10.199999999999999">
      <c r="B6100" s="87"/>
      <c r="C6100" s="87"/>
      <c r="R6100" s="89"/>
      <c r="S6100" s="89"/>
      <c r="T6100" s="89"/>
    </row>
    <row r="6101" spans="2:20" s="86" customFormat="1" ht="10.199999999999999">
      <c r="B6101" s="87"/>
      <c r="C6101" s="87"/>
      <c r="R6101" s="89"/>
      <c r="S6101" s="89"/>
      <c r="T6101" s="89"/>
    </row>
    <row r="6102" spans="2:20" s="86" customFormat="1" ht="10.199999999999999">
      <c r="B6102" s="87"/>
      <c r="C6102" s="87"/>
      <c r="R6102" s="89"/>
      <c r="S6102" s="89"/>
      <c r="T6102" s="89"/>
    </row>
    <row r="6103" spans="2:20" s="86" customFormat="1" ht="10.199999999999999">
      <c r="B6103" s="87"/>
      <c r="C6103" s="87"/>
      <c r="R6103" s="89"/>
      <c r="S6103" s="89"/>
      <c r="T6103" s="89"/>
    </row>
    <row r="6104" spans="2:20" s="86" customFormat="1" ht="10.199999999999999">
      <c r="B6104" s="87"/>
      <c r="C6104" s="87"/>
      <c r="R6104" s="89"/>
      <c r="S6104" s="89"/>
      <c r="T6104" s="89"/>
    </row>
    <row r="6105" spans="2:20" s="86" customFormat="1" ht="10.199999999999999">
      <c r="B6105" s="87"/>
      <c r="C6105" s="87"/>
      <c r="R6105" s="89"/>
      <c r="S6105" s="89"/>
      <c r="T6105" s="89"/>
    </row>
    <row r="6106" spans="2:20" s="86" customFormat="1" ht="10.199999999999999">
      <c r="B6106" s="87"/>
      <c r="C6106" s="87"/>
      <c r="R6106" s="89"/>
      <c r="S6106" s="89"/>
      <c r="T6106" s="89"/>
    </row>
    <row r="6107" spans="2:20" s="86" customFormat="1" ht="10.199999999999999">
      <c r="B6107" s="87"/>
      <c r="C6107" s="87"/>
      <c r="R6107" s="89"/>
      <c r="S6107" s="89"/>
      <c r="T6107" s="89"/>
    </row>
    <row r="6108" spans="2:20" s="86" customFormat="1" ht="10.199999999999999">
      <c r="B6108" s="87"/>
      <c r="C6108" s="87"/>
      <c r="R6108" s="89"/>
      <c r="S6108" s="89"/>
      <c r="T6108" s="89"/>
    </row>
    <row r="6109" spans="2:20" s="86" customFormat="1" ht="10.199999999999999">
      <c r="B6109" s="87"/>
      <c r="C6109" s="87"/>
      <c r="R6109" s="89"/>
      <c r="S6109" s="89"/>
      <c r="T6109" s="89"/>
    </row>
    <row r="6110" spans="2:20" s="86" customFormat="1" ht="10.199999999999999">
      <c r="B6110" s="87"/>
      <c r="C6110" s="87"/>
      <c r="R6110" s="89"/>
      <c r="S6110" s="89"/>
      <c r="T6110" s="89"/>
    </row>
    <row r="6111" spans="2:20" s="86" customFormat="1" ht="10.199999999999999">
      <c r="B6111" s="87"/>
      <c r="C6111" s="87"/>
      <c r="R6111" s="89"/>
      <c r="S6111" s="89"/>
      <c r="T6111" s="89"/>
    </row>
    <row r="6112" spans="2:20" s="86" customFormat="1" ht="10.199999999999999">
      <c r="B6112" s="87"/>
      <c r="C6112" s="87"/>
      <c r="R6112" s="89"/>
      <c r="S6112" s="89"/>
      <c r="T6112" s="89"/>
    </row>
    <row r="6113" spans="2:20" s="86" customFormat="1" ht="10.199999999999999">
      <c r="B6113" s="87"/>
      <c r="C6113" s="87"/>
      <c r="R6113" s="89"/>
      <c r="S6113" s="89"/>
      <c r="T6113" s="89"/>
    </row>
    <row r="6114" spans="2:20" s="86" customFormat="1" ht="10.199999999999999">
      <c r="B6114" s="87"/>
      <c r="C6114" s="87"/>
      <c r="R6114" s="89"/>
      <c r="S6114" s="89"/>
      <c r="T6114" s="89"/>
    </row>
    <row r="6115" spans="2:20" s="86" customFormat="1" ht="10.199999999999999">
      <c r="B6115" s="87"/>
      <c r="C6115" s="87"/>
      <c r="R6115" s="89"/>
      <c r="S6115" s="89"/>
      <c r="T6115" s="89"/>
    </row>
    <row r="6116" spans="2:20" s="86" customFormat="1" ht="10.199999999999999">
      <c r="B6116" s="87"/>
      <c r="C6116" s="87"/>
      <c r="R6116" s="89"/>
      <c r="S6116" s="89"/>
      <c r="T6116" s="89"/>
    </row>
    <row r="6117" spans="2:20" s="86" customFormat="1" ht="10.199999999999999">
      <c r="B6117" s="87"/>
      <c r="C6117" s="87"/>
      <c r="R6117" s="89"/>
      <c r="S6117" s="89"/>
      <c r="T6117" s="89"/>
    </row>
    <row r="6118" spans="2:20" s="86" customFormat="1" ht="10.199999999999999">
      <c r="B6118" s="87"/>
      <c r="C6118" s="87"/>
      <c r="R6118" s="89"/>
      <c r="S6118" s="89"/>
      <c r="T6118" s="89"/>
    </row>
    <row r="6119" spans="2:20" s="86" customFormat="1" ht="10.199999999999999">
      <c r="B6119" s="87"/>
      <c r="C6119" s="87"/>
      <c r="R6119" s="89"/>
      <c r="S6119" s="89"/>
      <c r="T6119" s="89"/>
    </row>
    <row r="6120" spans="2:20" s="86" customFormat="1" ht="10.199999999999999">
      <c r="B6120" s="87"/>
      <c r="C6120" s="87"/>
      <c r="R6120" s="89"/>
      <c r="S6120" s="89"/>
      <c r="T6120" s="89"/>
    </row>
    <row r="6121" spans="2:20" s="86" customFormat="1" ht="10.199999999999999">
      <c r="B6121" s="87"/>
      <c r="C6121" s="87"/>
      <c r="R6121" s="89"/>
      <c r="S6121" s="89"/>
      <c r="T6121" s="89"/>
    </row>
    <row r="6122" spans="2:20" s="86" customFormat="1" ht="10.199999999999999">
      <c r="B6122" s="87"/>
      <c r="C6122" s="87"/>
      <c r="R6122" s="89"/>
      <c r="S6122" s="89"/>
      <c r="T6122" s="89"/>
    </row>
    <row r="6123" spans="2:20" s="86" customFormat="1" ht="10.199999999999999">
      <c r="B6123" s="87"/>
      <c r="C6123" s="87"/>
      <c r="R6123" s="89"/>
      <c r="S6123" s="89"/>
      <c r="T6123" s="89"/>
    </row>
    <row r="6124" spans="2:20" s="86" customFormat="1" ht="10.199999999999999">
      <c r="B6124" s="87"/>
      <c r="C6124" s="87"/>
      <c r="R6124" s="89"/>
      <c r="S6124" s="89"/>
      <c r="T6124" s="89"/>
    </row>
    <row r="6125" spans="2:20" s="86" customFormat="1" ht="10.199999999999999">
      <c r="B6125" s="87"/>
      <c r="C6125" s="87"/>
      <c r="R6125" s="89"/>
      <c r="S6125" s="89"/>
      <c r="T6125" s="89"/>
    </row>
    <row r="6126" spans="2:20" s="86" customFormat="1" ht="10.199999999999999">
      <c r="B6126" s="87"/>
      <c r="C6126" s="87"/>
      <c r="R6126" s="89"/>
      <c r="S6126" s="89"/>
      <c r="T6126" s="89"/>
    </row>
    <row r="6127" spans="2:20" s="86" customFormat="1" ht="10.199999999999999">
      <c r="B6127" s="87"/>
      <c r="C6127" s="87"/>
      <c r="R6127" s="89"/>
      <c r="S6127" s="89"/>
      <c r="T6127" s="89"/>
    </row>
    <row r="6128" spans="2:20" s="86" customFormat="1" ht="10.199999999999999">
      <c r="B6128" s="87"/>
      <c r="C6128" s="87"/>
      <c r="R6128" s="89"/>
      <c r="S6128" s="89"/>
      <c r="T6128" s="89"/>
    </row>
    <row r="6129" spans="2:20" s="86" customFormat="1" ht="10.199999999999999">
      <c r="B6129" s="87"/>
      <c r="C6129" s="87"/>
      <c r="R6129" s="89"/>
      <c r="S6129" s="89"/>
      <c r="T6129" s="89"/>
    </row>
    <row r="6130" spans="2:20" s="86" customFormat="1" ht="10.199999999999999">
      <c r="B6130" s="87"/>
      <c r="C6130" s="87"/>
      <c r="R6130" s="89"/>
      <c r="S6130" s="89"/>
      <c r="T6130" s="89"/>
    </row>
    <row r="6131" spans="2:20" s="86" customFormat="1" ht="10.199999999999999">
      <c r="B6131" s="87"/>
      <c r="C6131" s="87"/>
      <c r="R6131" s="89"/>
      <c r="S6131" s="89"/>
      <c r="T6131" s="89"/>
    </row>
    <row r="6132" spans="2:20" s="86" customFormat="1" ht="10.199999999999999">
      <c r="B6132" s="87"/>
      <c r="C6132" s="87"/>
      <c r="R6132" s="89"/>
      <c r="S6132" s="89"/>
      <c r="T6132" s="89"/>
    </row>
    <row r="6133" spans="2:20" s="86" customFormat="1" ht="10.199999999999999">
      <c r="B6133" s="87"/>
      <c r="C6133" s="87"/>
      <c r="R6133" s="89"/>
      <c r="S6133" s="89"/>
      <c r="T6133" s="89"/>
    </row>
    <row r="6134" spans="2:20" s="86" customFormat="1" ht="10.199999999999999">
      <c r="B6134" s="87"/>
      <c r="C6134" s="87"/>
      <c r="R6134" s="89"/>
      <c r="S6134" s="89"/>
      <c r="T6134" s="89"/>
    </row>
    <row r="6135" spans="2:20" s="86" customFormat="1" ht="10.199999999999999">
      <c r="B6135" s="87"/>
      <c r="C6135" s="87"/>
      <c r="R6135" s="89"/>
      <c r="S6135" s="89"/>
      <c r="T6135" s="89"/>
    </row>
    <row r="6136" spans="2:20" s="86" customFormat="1" ht="10.199999999999999">
      <c r="B6136" s="87"/>
      <c r="C6136" s="87"/>
      <c r="R6136" s="89"/>
      <c r="S6136" s="89"/>
      <c r="T6136" s="89"/>
    </row>
    <row r="6137" spans="2:20" s="86" customFormat="1" ht="10.199999999999999">
      <c r="B6137" s="87"/>
      <c r="C6137" s="87"/>
      <c r="R6137" s="89"/>
      <c r="S6137" s="89"/>
      <c r="T6137" s="89"/>
    </row>
    <row r="6138" spans="2:20" s="86" customFormat="1" ht="10.199999999999999">
      <c r="B6138" s="87"/>
      <c r="C6138" s="87"/>
      <c r="R6138" s="89"/>
      <c r="S6138" s="89"/>
      <c r="T6138" s="89"/>
    </row>
    <row r="6139" spans="2:20" s="86" customFormat="1" ht="10.199999999999999">
      <c r="B6139" s="87"/>
      <c r="C6139" s="87"/>
      <c r="R6139" s="89"/>
      <c r="S6139" s="89"/>
      <c r="T6139" s="89"/>
    </row>
    <row r="6140" spans="2:20" s="86" customFormat="1" ht="10.199999999999999">
      <c r="B6140" s="87"/>
      <c r="C6140" s="87"/>
      <c r="R6140" s="89"/>
      <c r="S6140" s="89"/>
      <c r="T6140" s="89"/>
    </row>
    <row r="6141" spans="2:20" s="86" customFormat="1" ht="10.199999999999999">
      <c r="B6141" s="87"/>
      <c r="C6141" s="87"/>
      <c r="R6141" s="89"/>
      <c r="S6141" s="89"/>
      <c r="T6141" s="89"/>
    </row>
    <row r="6142" spans="2:20" s="86" customFormat="1" ht="10.199999999999999">
      <c r="B6142" s="87"/>
      <c r="C6142" s="87"/>
      <c r="R6142" s="89"/>
      <c r="S6142" s="89"/>
      <c r="T6142" s="89"/>
    </row>
    <row r="6143" spans="2:20" s="86" customFormat="1" ht="10.199999999999999">
      <c r="B6143" s="87"/>
      <c r="C6143" s="87"/>
      <c r="R6143" s="89"/>
      <c r="S6143" s="89"/>
      <c r="T6143" s="89"/>
    </row>
    <row r="6144" spans="2:20" s="86" customFormat="1" ht="10.199999999999999">
      <c r="B6144" s="87"/>
      <c r="C6144" s="87"/>
      <c r="R6144" s="89"/>
      <c r="S6144" s="89"/>
      <c r="T6144" s="89"/>
    </row>
    <row r="6145" spans="2:20" s="86" customFormat="1" ht="10.199999999999999">
      <c r="B6145" s="87"/>
      <c r="C6145" s="87"/>
      <c r="R6145" s="89"/>
      <c r="S6145" s="89"/>
      <c r="T6145" s="89"/>
    </row>
    <row r="6146" spans="2:20" s="86" customFormat="1" ht="10.199999999999999">
      <c r="B6146" s="87"/>
      <c r="C6146" s="87"/>
      <c r="R6146" s="89"/>
      <c r="S6146" s="89"/>
      <c r="T6146" s="89"/>
    </row>
    <row r="6147" spans="2:20" s="86" customFormat="1" ht="10.199999999999999">
      <c r="B6147" s="87"/>
      <c r="C6147" s="87"/>
      <c r="R6147" s="89"/>
      <c r="S6147" s="89"/>
      <c r="T6147" s="89"/>
    </row>
    <row r="6148" spans="2:20" s="86" customFormat="1" ht="10.199999999999999">
      <c r="B6148" s="87"/>
      <c r="C6148" s="87"/>
      <c r="R6148" s="89"/>
      <c r="S6148" s="89"/>
      <c r="T6148" s="89"/>
    </row>
    <row r="6149" spans="2:20" s="86" customFormat="1" ht="10.199999999999999">
      <c r="B6149" s="87"/>
      <c r="C6149" s="87"/>
      <c r="R6149" s="89"/>
      <c r="S6149" s="89"/>
      <c r="T6149" s="89"/>
    </row>
    <row r="6150" spans="2:20" s="86" customFormat="1" ht="10.199999999999999">
      <c r="B6150" s="87"/>
      <c r="C6150" s="87"/>
      <c r="R6150" s="89"/>
      <c r="S6150" s="89"/>
      <c r="T6150" s="89"/>
    </row>
    <row r="6151" spans="2:20" s="86" customFormat="1" ht="10.199999999999999">
      <c r="B6151" s="87"/>
      <c r="C6151" s="87"/>
      <c r="R6151" s="89"/>
      <c r="S6151" s="89"/>
      <c r="T6151" s="89"/>
    </row>
    <row r="6152" spans="2:20" s="86" customFormat="1" ht="10.199999999999999">
      <c r="B6152" s="87"/>
      <c r="C6152" s="87"/>
      <c r="R6152" s="89"/>
      <c r="S6152" s="89"/>
      <c r="T6152" s="89"/>
    </row>
    <row r="6153" spans="2:20" s="86" customFormat="1" ht="10.199999999999999">
      <c r="B6153" s="87"/>
      <c r="C6153" s="87"/>
      <c r="R6153" s="89"/>
      <c r="S6153" s="89"/>
      <c r="T6153" s="89"/>
    </row>
    <row r="6154" spans="2:20" s="86" customFormat="1" ht="10.199999999999999">
      <c r="B6154" s="87"/>
      <c r="C6154" s="87"/>
      <c r="R6154" s="89"/>
      <c r="S6154" s="89"/>
      <c r="T6154" s="89"/>
    </row>
    <row r="6155" spans="2:20" s="86" customFormat="1" ht="10.199999999999999">
      <c r="B6155" s="87"/>
      <c r="C6155" s="87"/>
      <c r="R6155" s="89"/>
      <c r="S6155" s="89"/>
      <c r="T6155" s="89"/>
    </row>
    <row r="6156" spans="2:20" s="86" customFormat="1" ht="10.199999999999999">
      <c r="B6156" s="87"/>
      <c r="C6156" s="87"/>
      <c r="R6156" s="89"/>
      <c r="S6156" s="89"/>
      <c r="T6156" s="89"/>
    </row>
    <row r="6157" spans="2:20" s="86" customFormat="1" ht="10.199999999999999">
      <c r="B6157" s="87"/>
      <c r="C6157" s="87"/>
      <c r="R6157" s="89"/>
      <c r="S6157" s="89"/>
      <c r="T6157" s="89"/>
    </row>
    <row r="6158" spans="2:20" s="86" customFormat="1" ht="10.199999999999999">
      <c r="B6158" s="87"/>
      <c r="C6158" s="87"/>
      <c r="R6158" s="89"/>
      <c r="S6158" s="89"/>
      <c r="T6158" s="89"/>
    </row>
    <row r="6159" spans="2:20" s="86" customFormat="1" ht="10.199999999999999">
      <c r="B6159" s="87"/>
      <c r="C6159" s="87"/>
      <c r="R6159" s="89"/>
      <c r="S6159" s="89"/>
      <c r="T6159" s="89"/>
    </row>
    <row r="6160" spans="2:20" s="86" customFormat="1" ht="10.199999999999999">
      <c r="B6160" s="87"/>
      <c r="C6160" s="87"/>
      <c r="R6160" s="89"/>
      <c r="S6160" s="89"/>
      <c r="T6160" s="89"/>
    </row>
    <row r="6161" spans="2:20" s="86" customFormat="1" ht="10.199999999999999">
      <c r="B6161" s="87"/>
      <c r="C6161" s="87"/>
      <c r="R6161" s="89"/>
      <c r="S6161" s="89"/>
      <c r="T6161" s="89"/>
    </row>
    <row r="6162" spans="2:20" s="86" customFormat="1" ht="10.199999999999999">
      <c r="B6162" s="87"/>
      <c r="C6162" s="87"/>
      <c r="R6162" s="89"/>
      <c r="S6162" s="89"/>
      <c r="T6162" s="89"/>
    </row>
    <row r="6163" spans="2:20" s="86" customFormat="1" ht="10.199999999999999">
      <c r="B6163" s="87"/>
      <c r="C6163" s="87"/>
      <c r="R6163" s="89"/>
      <c r="S6163" s="89"/>
      <c r="T6163" s="89"/>
    </row>
    <row r="6164" spans="2:20" s="86" customFormat="1" ht="10.199999999999999">
      <c r="B6164" s="87"/>
      <c r="C6164" s="87"/>
      <c r="R6164" s="89"/>
      <c r="S6164" s="89"/>
      <c r="T6164" s="89"/>
    </row>
    <row r="6165" spans="2:20" s="86" customFormat="1" ht="10.199999999999999">
      <c r="B6165" s="87"/>
      <c r="C6165" s="87"/>
      <c r="R6165" s="89"/>
      <c r="S6165" s="89"/>
      <c r="T6165" s="89"/>
    </row>
    <row r="6166" spans="2:20" s="86" customFormat="1" ht="10.199999999999999">
      <c r="B6166" s="87"/>
      <c r="C6166" s="87"/>
      <c r="R6166" s="89"/>
      <c r="S6166" s="89"/>
      <c r="T6166" s="89"/>
    </row>
    <row r="6167" spans="2:20" s="86" customFormat="1" ht="10.199999999999999">
      <c r="B6167" s="87"/>
      <c r="C6167" s="87"/>
      <c r="R6167" s="89"/>
      <c r="S6167" s="89"/>
      <c r="T6167" s="89"/>
    </row>
    <row r="6168" spans="2:20" s="86" customFormat="1" ht="10.199999999999999">
      <c r="B6168" s="87"/>
      <c r="C6168" s="87"/>
      <c r="R6168" s="89"/>
      <c r="S6168" s="89"/>
      <c r="T6168" s="89"/>
    </row>
    <row r="6169" spans="2:20" s="86" customFormat="1" ht="10.199999999999999">
      <c r="B6169" s="87"/>
      <c r="C6169" s="87"/>
      <c r="R6169" s="89"/>
      <c r="S6169" s="89"/>
      <c r="T6169" s="89"/>
    </row>
    <row r="6170" spans="2:20" s="86" customFormat="1" ht="10.199999999999999">
      <c r="B6170" s="87"/>
      <c r="C6170" s="87"/>
      <c r="R6170" s="89"/>
      <c r="S6170" s="89"/>
      <c r="T6170" s="89"/>
    </row>
    <row r="6171" spans="2:20" s="86" customFormat="1" ht="10.199999999999999">
      <c r="B6171" s="87"/>
      <c r="C6171" s="87"/>
      <c r="R6171" s="89"/>
      <c r="S6171" s="89"/>
      <c r="T6171" s="89"/>
    </row>
    <row r="6172" spans="2:20" s="86" customFormat="1" ht="10.199999999999999">
      <c r="B6172" s="87"/>
      <c r="C6172" s="87"/>
      <c r="R6172" s="89"/>
      <c r="S6172" s="89"/>
      <c r="T6172" s="89"/>
    </row>
    <row r="6173" spans="2:20" s="86" customFormat="1" ht="10.199999999999999">
      <c r="B6173" s="87"/>
      <c r="C6173" s="87"/>
      <c r="R6173" s="89"/>
      <c r="S6173" s="89"/>
      <c r="T6173" s="89"/>
    </row>
    <row r="6174" spans="2:20" s="86" customFormat="1" ht="10.199999999999999">
      <c r="B6174" s="87"/>
      <c r="C6174" s="87"/>
      <c r="R6174" s="89"/>
      <c r="S6174" s="89"/>
      <c r="T6174" s="89"/>
    </row>
    <row r="6175" spans="2:20" s="86" customFormat="1" ht="10.199999999999999">
      <c r="B6175" s="87"/>
      <c r="C6175" s="87"/>
      <c r="R6175" s="89"/>
      <c r="S6175" s="89"/>
      <c r="T6175" s="89"/>
    </row>
    <row r="6176" spans="2:20" s="86" customFormat="1" ht="10.199999999999999">
      <c r="B6176" s="87"/>
      <c r="C6176" s="87"/>
      <c r="R6176" s="89"/>
      <c r="S6176" s="89"/>
      <c r="T6176" s="89"/>
    </row>
    <row r="6177" spans="2:20" s="86" customFormat="1" ht="10.199999999999999">
      <c r="B6177" s="87"/>
      <c r="C6177" s="87"/>
      <c r="R6177" s="89"/>
      <c r="S6177" s="89"/>
      <c r="T6177" s="89"/>
    </row>
    <row r="6178" spans="2:20" s="86" customFormat="1" ht="10.199999999999999">
      <c r="B6178" s="87"/>
      <c r="C6178" s="87"/>
      <c r="R6178" s="89"/>
      <c r="S6178" s="89"/>
      <c r="T6178" s="89"/>
    </row>
    <row r="6179" spans="2:20" s="86" customFormat="1" ht="10.199999999999999">
      <c r="B6179" s="87"/>
      <c r="C6179" s="87"/>
      <c r="R6179" s="89"/>
      <c r="S6179" s="89"/>
      <c r="T6179" s="89"/>
    </row>
    <row r="6180" spans="2:20" s="86" customFormat="1" ht="10.199999999999999">
      <c r="B6180" s="87"/>
      <c r="C6180" s="87"/>
      <c r="R6180" s="89"/>
      <c r="S6180" s="89"/>
      <c r="T6180" s="89"/>
    </row>
    <row r="6181" spans="2:20" s="86" customFormat="1" ht="10.199999999999999">
      <c r="B6181" s="87"/>
      <c r="C6181" s="87"/>
      <c r="R6181" s="89"/>
      <c r="S6181" s="89"/>
      <c r="T6181" s="89"/>
    </row>
    <row r="6182" spans="2:20" s="86" customFormat="1" ht="10.199999999999999">
      <c r="B6182" s="87"/>
      <c r="C6182" s="87"/>
      <c r="R6182" s="89"/>
      <c r="S6182" s="89"/>
      <c r="T6182" s="89"/>
    </row>
    <row r="6183" spans="2:20" s="86" customFormat="1" ht="10.199999999999999">
      <c r="B6183" s="87"/>
      <c r="C6183" s="87"/>
      <c r="R6183" s="89"/>
      <c r="S6183" s="89"/>
      <c r="T6183" s="89"/>
    </row>
    <row r="6184" spans="2:20" s="86" customFormat="1" ht="10.199999999999999">
      <c r="B6184" s="87"/>
      <c r="C6184" s="87"/>
      <c r="R6184" s="89"/>
      <c r="S6184" s="89"/>
      <c r="T6184" s="89"/>
    </row>
    <row r="6185" spans="2:20" s="86" customFormat="1" ht="10.199999999999999">
      <c r="B6185" s="87"/>
      <c r="C6185" s="87"/>
      <c r="R6185" s="89"/>
      <c r="S6185" s="89"/>
      <c r="T6185" s="89"/>
    </row>
    <row r="6186" spans="2:20" s="86" customFormat="1" ht="10.199999999999999">
      <c r="B6186" s="87"/>
      <c r="C6186" s="87"/>
      <c r="R6186" s="89"/>
      <c r="S6186" s="89"/>
      <c r="T6186" s="89"/>
    </row>
    <row r="6187" spans="2:20" s="86" customFormat="1" ht="10.199999999999999">
      <c r="B6187" s="87"/>
      <c r="C6187" s="87"/>
      <c r="R6187" s="89"/>
      <c r="S6187" s="89"/>
      <c r="T6187" s="89"/>
    </row>
    <row r="6188" spans="2:20" s="86" customFormat="1" ht="10.199999999999999">
      <c r="B6188" s="87"/>
      <c r="C6188" s="87"/>
      <c r="R6188" s="89"/>
      <c r="S6188" s="89"/>
      <c r="T6188" s="89"/>
    </row>
    <row r="6189" spans="2:20" s="86" customFormat="1" ht="10.199999999999999">
      <c r="B6189" s="87"/>
      <c r="C6189" s="87"/>
      <c r="R6189" s="89"/>
      <c r="S6189" s="89"/>
      <c r="T6189" s="89"/>
    </row>
    <row r="6190" spans="2:20" s="86" customFormat="1" ht="10.199999999999999">
      <c r="B6190" s="87"/>
      <c r="C6190" s="87"/>
      <c r="R6190" s="89"/>
      <c r="S6190" s="89"/>
      <c r="T6190" s="89"/>
    </row>
    <row r="6191" spans="2:20" s="86" customFormat="1" ht="10.199999999999999">
      <c r="B6191" s="87"/>
      <c r="C6191" s="87"/>
      <c r="R6191" s="89"/>
      <c r="S6191" s="89"/>
      <c r="T6191" s="89"/>
    </row>
    <row r="6192" spans="2:20" s="86" customFormat="1" ht="10.199999999999999">
      <c r="B6192" s="87"/>
      <c r="C6192" s="87"/>
      <c r="R6192" s="89"/>
      <c r="S6192" s="89"/>
      <c r="T6192" s="89"/>
    </row>
    <row r="6193" spans="2:20" s="86" customFormat="1" ht="10.199999999999999">
      <c r="B6193" s="87"/>
      <c r="C6193" s="87"/>
      <c r="R6193" s="89"/>
      <c r="S6193" s="89"/>
      <c r="T6193" s="89"/>
    </row>
    <row r="6194" spans="2:20" s="86" customFormat="1" ht="10.199999999999999">
      <c r="B6194" s="87"/>
      <c r="C6194" s="87"/>
      <c r="R6194" s="89"/>
      <c r="S6194" s="89"/>
      <c r="T6194" s="89"/>
    </row>
    <row r="6195" spans="2:20" s="86" customFormat="1" ht="10.199999999999999">
      <c r="B6195" s="87"/>
      <c r="C6195" s="87"/>
      <c r="R6195" s="89"/>
      <c r="S6195" s="89"/>
      <c r="T6195" s="89"/>
    </row>
    <row r="6196" spans="2:20" s="86" customFormat="1" ht="10.199999999999999">
      <c r="B6196" s="87"/>
      <c r="C6196" s="87"/>
      <c r="R6196" s="89"/>
      <c r="S6196" s="89"/>
      <c r="T6196" s="89"/>
    </row>
    <row r="6197" spans="2:20" s="86" customFormat="1" ht="10.199999999999999">
      <c r="B6197" s="87"/>
      <c r="C6197" s="87"/>
      <c r="R6197" s="89"/>
      <c r="S6197" s="89"/>
      <c r="T6197" s="89"/>
    </row>
    <row r="6198" spans="2:20" s="86" customFormat="1" ht="10.199999999999999">
      <c r="B6198" s="87"/>
      <c r="C6198" s="87"/>
      <c r="R6198" s="89"/>
      <c r="S6198" s="89"/>
      <c r="T6198" s="89"/>
    </row>
    <row r="6199" spans="2:20" s="86" customFormat="1" ht="10.199999999999999">
      <c r="B6199" s="87"/>
      <c r="C6199" s="87"/>
      <c r="R6199" s="89"/>
      <c r="S6199" s="89"/>
      <c r="T6199" s="89"/>
    </row>
    <row r="6200" spans="2:20" s="86" customFormat="1" ht="10.199999999999999">
      <c r="B6200" s="87"/>
      <c r="C6200" s="87"/>
      <c r="R6200" s="89"/>
      <c r="S6200" s="89"/>
      <c r="T6200" s="89"/>
    </row>
    <row r="6201" spans="2:20" s="86" customFormat="1" ht="10.199999999999999">
      <c r="B6201" s="87"/>
      <c r="C6201" s="87"/>
      <c r="R6201" s="89"/>
      <c r="S6201" s="89"/>
      <c r="T6201" s="89"/>
    </row>
    <row r="6202" spans="2:20" s="86" customFormat="1" ht="10.199999999999999">
      <c r="B6202" s="87"/>
      <c r="C6202" s="87"/>
      <c r="R6202" s="89"/>
      <c r="S6202" s="89"/>
      <c r="T6202" s="89"/>
    </row>
    <row r="6203" spans="2:20" s="86" customFormat="1" ht="10.199999999999999">
      <c r="B6203" s="87"/>
      <c r="C6203" s="87"/>
      <c r="R6203" s="89"/>
      <c r="S6203" s="89"/>
      <c r="T6203" s="89"/>
    </row>
    <row r="6204" spans="2:20" s="86" customFormat="1" ht="10.199999999999999">
      <c r="B6204" s="87"/>
      <c r="C6204" s="87"/>
      <c r="R6204" s="89"/>
      <c r="S6204" s="89"/>
      <c r="T6204" s="89"/>
    </row>
    <row r="6205" spans="2:20" s="86" customFormat="1" ht="10.199999999999999">
      <c r="B6205" s="87"/>
      <c r="C6205" s="87"/>
      <c r="R6205" s="89"/>
      <c r="S6205" s="89"/>
      <c r="T6205" s="89"/>
    </row>
    <row r="6206" spans="2:20" s="86" customFormat="1" ht="10.199999999999999">
      <c r="B6206" s="87"/>
      <c r="C6206" s="87"/>
      <c r="R6206" s="89"/>
      <c r="S6206" s="89"/>
      <c r="T6206" s="89"/>
    </row>
    <row r="6207" spans="2:20" s="86" customFormat="1" ht="10.199999999999999">
      <c r="B6207" s="87"/>
      <c r="C6207" s="87"/>
      <c r="R6207" s="89"/>
      <c r="S6207" s="89"/>
      <c r="T6207" s="89"/>
    </row>
    <row r="6208" spans="2:20" s="86" customFormat="1" ht="10.199999999999999">
      <c r="B6208" s="87"/>
      <c r="C6208" s="87"/>
      <c r="R6208" s="89"/>
      <c r="S6208" s="89"/>
      <c r="T6208" s="89"/>
    </row>
    <row r="6209" spans="2:20" s="86" customFormat="1" ht="10.199999999999999">
      <c r="B6209" s="87"/>
      <c r="C6209" s="87"/>
      <c r="R6209" s="89"/>
      <c r="S6209" s="89"/>
      <c r="T6209" s="89"/>
    </row>
    <row r="6210" spans="2:20" s="86" customFormat="1" ht="10.199999999999999">
      <c r="B6210" s="87"/>
      <c r="C6210" s="87"/>
      <c r="R6210" s="89"/>
      <c r="S6210" s="89"/>
      <c r="T6210" s="89"/>
    </row>
    <row r="6211" spans="2:20" s="86" customFormat="1" ht="10.199999999999999">
      <c r="B6211" s="87"/>
      <c r="C6211" s="87"/>
      <c r="R6211" s="89"/>
      <c r="S6211" s="89"/>
      <c r="T6211" s="89"/>
    </row>
    <row r="6212" spans="2:20" s="86" customFormat="1" ht="10.199999999999999">
      <c r="B6212" s="87"/>
      <c r="C6212" s="87"/>
      <c r="R6212" s="89"/>
      <c r="S6212" s="89"/>
      <c r="T6212" s="89"/>
    </row>
    <row r="6213" spans="2:20" s="86" customFormat="1" ht="10.199999999999999">
      <c r="B6213" s="87"/>
      <c r="C6213" s="87"/>
      <c r="R6213" s="89"/>
      <c r="S6213" s="89"/>
      <c r="T6213" s="89"/>
    </row>
    <row r="6214" spans="2:20" s="86" customFormat="1" ht="10.199999999999999">
      <c r="B6214" s="87"/>
      <c r="C6214" s="87"/>
      <c r="R6214" s="89"/>
      <c r="S6214" s="89"/>
      <c r="T6214" s="89"/>
    </row>
    <row r="6215" spans="2:20" s="86" customFormat="1" ht="10.199999999999999">
      <c r="B6215" s="87"/>
      <c r="C6215" s="87"/>
      <c r="R6215" s="89"/>
      <c r="S6215" s="89"/>
      <c r="T6215" s="89"/>
    </row>
    <row r="6216" spans="2:20" s="86" customFormat="1" ht="10.199999999999999">
      <c r="B6216" s="87"/>
      <c r="C6216" s="87"/>
      <c r="R6216" s="89"/>
      <c r="S6216" s="89"/>
      <c r="T6216" s="89"/>
    </row>
    <row r="6217" spans="2:20" s="86" customFormat="1" ht="10.199999999999999">
      <c r="B6217" s="87"/>
      <c r="C6217" s="87"/>
      <c r="R6217" s="89"/>
      <c r="S6217" s="89"/>
      <c r="T6217" s="89"/>
    </row>
    <row r="6218" spans="2:20" s="86" customFormat="1" ht="10.199999999999999">
      <c r="B6218" s="87"/>
      <c r="C6218" s="87"/>
      <c r="R6218" s="89"/>
      <c r="S6218" s="89"/>
      <c r="T6218" s="89"/>
    </row>
    <row r="6219" spans="2:20" s="86" customFormat="1" ht="10.199999999999999">
      <c r="B6219" s="87"/>
      <c r="C6219" s="87"/>
      <c r="R6219" s="89"/>
      <c r="S6219" s="89"/>
      <c r="T6219" s="89"/>
    </row>
    <row r="6220" spans="2:20" s="86" customFormat="1" ht="10.199999999999999">
      <c r="B6220" s="87"/>
      <c r="C6220" s="87"/>
      <c r="R6220" s="89"/>
      <c r="S6220" s="89"/>
      <c r="T6220" s="89"/>
    </row>
    <row r="6221" spans="2:20" s="86" customFormat="1" ht="10.199999999999999">
      <c r="B6221" s="87"/>
      <c r="C6221" s="87"/>
      <c r="R6221" s="89"/>
      <c r="S6221" s="89"/>
      <c r="T6221" s="89"/>
    </row>
    <row r="6222" spans="2:20" s="86" customFormat="1" ht="10.199999999999999">
      <c r="B6222" s="87"/>
      <c r="C6222" s="87"/>
      <c r="R6222" s="89"/>
      <c r="S6222" s="89"/>
      <c r="T6222" s="89"/>
    </row>
    <row r="6223" spans="2:20" s="86" customFormat="1" ht="10.199999999999999">
      <c r="B6223" s="87"/>
      <c r="C6223" s="87"/>
      <c r="R6223" s="89"/>
      <c r="S6223" s="89"/>
      <c r="T6223" s="89"/>
    </row>
    <row r="6224" spans="2:20" s="86" customFormat="1" ht="10.199999999999999">
      <c r="B6224" s="87"/>
      <c r="C6224" s="87"/>
      <c r="R6224" s="89"/>
      <c r="S6224" s="89"/>
      <c r="T6224" s="89"/>
    </row>
    <row r="6225" spans="2:20" s="86" customFormat="1" ht="10.199999999999999">
      <c r="B6225" s="87"/>
      <c r="C6225" s="87"/>
      <c r="R6225" s="89"/>
      <c r="S6225" s="89"/>
      <c r="T6225" s="89"/>
    </row>
    <row r="6226" spans="2:20" s="86" customFormat="1" ht="10.199999999999999">
      <c r="B6226" s="87"/>
      <c r="C6226" s="87"/>
      <c r="R6226" s="89"/>
      <c r="S6226" s="89"/>
      <c r="T6226" s="89"/>
    </row>
    <row r="6227" spans="2:20" s="86" customFormat="1" ht="10.199999999999999">
      <c r="B6227" s="87"/>
      <c r="C6227" s="87"/>
      <c r="R6227" s="89"/>
      <c r="S6227" s="89"/>
      <c r="T6227" s="89"/>
    </row>
    <row r="6228" spans="2:20" s="86" customFormat="1" ht="10.199999999999999">
      <c r="B6228" s="87"/>
      <c r="C6228" s="87"/>
      <c r="R6228" s="89"/>
      <c r="S6228" s="89"/>
      <c r="T6228" s="89"/>
    </row>
    <row r="6229" spans="2:20" s="86" customFormat="1" ht="10.199999999999999">
      <c r="B6229" s="87"/>
      <c r="C6229" s="87"/>
      <c r="R6229" s="89"/>
      <c r="S6229" s="89"/>
      <c r="T6229" s="89"/>
    </row>
    <row r="6230" spans="2:20" s="86" customFormat="1" ht="10.199999999999999">
      <c r="B6230" s="87"/>
      <c r="C6230" s="87"/>
      <c r="R6230" s="89"/>
      <c r="S6230" s="89"/>
      <c r="T6230" s="89"/>
    </row>
    <row r="6231" spans="2:20" s="86" customFormat="1" ht="10.199999999999999">
      <c r="B6231" s="87"/>
      <c r="C6231" s="87"/>
      <c r="R6231" s="89"/>
      <c r="S6231" s="89"/>
      <c r="T6231" s="89"/>
    </row>
    <row r="6232" spans="2:20" s="86" customFormat="1" ht="10.199999999999999">
      <c r="B6232" s="87"/>
      <c r="C6232" s="87"/>
      <c r="R6232" s="89"/>
      <c r="S6232" s="89"/>
      <c r="T6232" s="89"/>
    </row>
    <row r="6233" spans="2:20" s="86" customFormat="1" ht="10.199999999999999">
      <c r="B6233" s="87"/>
      <c r="C6233" s="87"/>
      <c r="R6233" s="89"/>
      <c r="S6233" s="89"/>
      <c r="T6233" s="89"/>
    </row>
    <row r="6234" spans="2:20" s="86" customFormat="1" ht="10.199999999999999">
      <c r="B6234" s="87"/>
      <c r="C6234" s="87"/>
      <c r="R6234" s="89"/>
      <c r="S6234" s="89"/>
      <c r="T6234" s="89"/>
    </row>
    <row r="6235" spans="2:20" s="86" customFormat="1" ht="10.199999999999999">
      <c r="B6235" s="87"/>
      <c r="C6235" s="87"/>
      <c r="R6235" s="89"/>
      <c r="S6235" s="89"/>
      <c r="T6235" s="89"/>
    </row>
    <row r="6236" spans="2:20" s="86" customFormat="1" ht="10.199999999999999">
      <c r="B6236" s="87"/>
      <c r="C6236" s="87"/>
      <c r="R6236" s="89"/>
      <c r="S6236" s="89"/>
      <c r="T6236" s="89"/>
    </row>
    <row r="6237" spans="2:20" s="86" customFormat="1" ht="10.199999999999999">
      <c r="B6237" s="87"/>
      <c r="C6237" s="87"/>
      <c r="R6237" s="89"/>
      <c r="S6237" s="89"/>
      <c r="T6237" s="89"/>
    </row>
    <row r="6238" spans="2:20" s="86" customFormat="1" ht="10.199999999999999">
      <c r="B6238" s="87"/>
      <c r="C6238" s="87"/>
      <c r="R6238" s="89"/>
      <c r="S6238" s="89"/>
      <c r="T6238" s="89"/>
    </row>
    <row r="6239" spans="2:20" s="86" customFormat="1" ht="10.199999999999999">
      <c r="B6239" s="87"/>
      <c r="C6239" s="87"/>
      <c r="R6239" s="89"/>
      <c r="S6239" s="89"/>
      <c r="T6239" s="89"/>
    </row>
    <row r="6240" spans="2:20" s="86" customFormat="1" ht="10.199999999999999">
      <c r="B6240" s="87"/>
      <c r="C6240" s="87"/>
      <c r="R6240" s="89"/>
      <c r="S6240" s="89"/>
      <c r="T6240" s="89"/>
    </row>
    <row r="6241" spans="2:20" s="86" customFormat="1" ht="10.199999999999999">
      <c r="B6241" s="87"/>
      <c r="C6241" s="87"/>
      <c r="R6241" s="89"/>
      <c r="S6241" s="89"/>
      <c r="T6241" s="89"/>
    </row>
    <row r="6242" spans="2:20" s="86" customFormat="1" ht="10.199999999999999">
      <c r="B6242" s="87"/>
      <c r="C6242" s="87"/>
      <c r="R6242" s="89"/>
      <c r="S6242" s="89"/>
      <c r="T6242" s="89"/>
    </row>
    <row r="6243" spans="2:20" s="86" customFormat="1" ht="10.199999999999999">
      <c r="B6243" s="87"/>
      <c r="C6243" s="87"/>
      <c r="R6243" s="89"/>
      <c r="S6243" s="89"/>
      <c r="T6243" s="89"/>
    </row>
    <row r="6244" spans="2:20" s="86" customFormat="1" ht="10.199999999999999">
      <c r="B6244" s="87"/>
      <c r="C6244" s="87"/>
      <c r="R6244" s="89"/>
      <c r="S6244" s="89"/>
      <c r="T6244" s="89"/>
    </row>
    <row r="6245" spans="2:20" s="86" customFormat="1" ht="10.199999999999999">
      <c r="B6245" s="87"/>
      <c r="C6245" s="87"/>
      <c r="R6245" s="89"/>
      <c r="S6245" s="89"/>
      <c r="T6245" s="89"/>
    </row>
    <row r="6246" spans="2:20" s="86" customFormat="1" ht="10.199999999999999">
      <c r="B6246" s="87"/>
      <c r="C6246" s="87"/>
      <c r="R6246" s="89"/>
      <c r="S6246" s="89"/>
      <c r="T6246" s="89"/>
    </row>
    <row r="6247" spans="2:20" s="86" customFormat="1" ht="10.199999999999999">
      <c r="B6247" s="87"/>
      <c r="C6247" s="87"/>
      <c r="R6247" s="89"/>
      <c r="S6247" s="89"/>
      <c r="T6247" s="89"/>
    </row>
    <row r="6248" spans="2:20" s="86" customFormat="1" ht="10.199999999999999">
      <c r="B6248" s="87"/>
      <c r="C6248" s="87"/>
      <c r="R6248" s="89"/>
      <c r="S6248" s="89"/>
      <c r="T6248" s="89"/>
    </row>
    <row r="6249" spans="2:20" s="86" customFormat="1" ht="10.199999999999999">
      <c r="B6249" s="87"/>
      <c r="C6249" s="87"/>
      <c r="R6249" s="89"/>
      <c r="S6249" s="89"/>
      <c r="T6249" s="89"/>
    </row>
    <row r="6250" spans="2:20" s="86" customFormat="1" ht="10.199999999999999">
      <c r="B6250" s="87"/>
      <c r="C6250" s="87"/>
      <c r="R6250" s="89"/>
      <c r="S6250" s="89"/>
      <c r="T6250" s="89"/>
    </row>
    <row r="6251" spans="2:20" s="86" customFormat="1" ht="10.199999999999999">
      <c r="B6251" s="87"/>
      <c r="C6251" s="87"/>
      <c r="R6251" s="89"/>
      <c r="S6251" s="89"/>
      <c r="T6251" s="89"/>
    </row>
    <row r="6252" spans="2:20" s="86" customFormat="1" ht="10.199999999999999">
      <c r="B6252" s="87"/>
      <c r="C6252" s="87"/>
      <c r="R6252" s="89"/>
      <c r="S6252" s="89"/>
      <c r="T6252" s="89"/>
    </row>
    <row r="6253" spans="2:20" s="86" customFormat="1" ht="10.199999999999999">
      <c r="B6253" s="87"/>
      <c r="C6253" s="87"/>
      <c r="R6253" s="89"/>
      <c r="S6253" s="89"/>
      <c r="T6253" s="89"/>
    </row>
    <row r="6254" spans="2:20" s="86" customFormat="1" ht="10.199999999999999">
      <c r="B6254" s="87"/>
      <c r="C6254" s="87"/>
      <c r="R6254" s="89"/>
      <c r="S6254" s="89"/>
      <c r="T6254" s="89"/>
    </row>
    <row r="6255" spans="2:20" s="86" customFormat="1" ht="10.199999999999999">
      <c r="B6255" s="87"/>
      <c r="C6255" s="87"/>
      <c r="R6255" s="89"/>
      <c r="S6255" s="89"/>
      <c r="T6255" s="89"/>
    </row>
    <row r="6256" spans="2:20" s="86" customFormat="1" ht="10.199999999999999">
      <c r="B6256" s="87"/>
      <c r="C6256" s="87"/>
      <c r="R6256" s="89"/>
      <c r="S6256" s="89"/>
      <c r="T6256" s="89"/>
    </row>
    <row r="6257" spans="2:20" s="86" customFormat="1" ht="10.199999999999999">
      <c r="B6257" s="87"/>
      <c r="C6257" s="87"/>
      <c r="R6257" s="89"/>
      <c r="S6257" s="89"/>
      <c r="T6257" s="89"/>
    </row>
    <row r="6258" spans="2:20" s="86" customFormat="1" ht="10.199999999999999">
      <c r="B6258" s="87"/>
      <c r="C6258" s="87"/>
      <c r="R6258" s="89"/>
      <c r="S6258" s="89"/>
      <c r="T6258" s="89"/>
    </row>
    <row r="6259" spans="2:20" s="86" customFormat="1" ht="10.199999999999999">
      <c r="B6259" s="87"/>
      <c r="C6259" s="87"/>
      <c r="R6259" s="89"/>
      <c r="S6259" s="89"/>
      <c r="T6259" s="89"/>
    </row>
    <row r="6260" spans="2:20" s="86" customFormat="1" ht="10.199999999999999">
      <c r="B6260" s="87"/>
      <c r="C6260" s="87"/>
      <c r="R6260" s="89"/>
      <c r="S6260" s="89"/>
      <c r="T6260" s="89"/>
    </row>
    <row r="6261" spans="2:20" s="86" customFormat="1" ht="10.199999999999999">
      <c r="B6261" s="87"/>
      <c r="C6261" s="87"/>
      <c r="R6261" s="89"/>
      <c r="S6261" s="89"/>
      <c r="T6261" s="89"/>
    </row>
    <row r="6262" spans="2:20" s="86" customFormat="1" ht="10.199999999999999">
      <c r="B6262" s="87"/>
      <c r="C6262" s="87"/>
      <c r="R6262" s="89"/>
      <c r="S6262" s="89"/>
      <c r="T6262" s="89"/>
    </row>
    <row r="6263" spans="2:20" s="86" customFormat="1" ht="10.199999999999999">
      <c r="B6263" s="87"/>
      <c r="C6263" s="87"/>
      <c r="R6263" s="89"/>
      <c r="S6263" s="89"/>
      <c r="T6263" s="89"/>
    </row>
    <row r="6264" spans="2:20" s="86" customFormat="1" ht="10.199999999999999">
      <c r="B6264" s="87"/>
      <c r="C6264" s="87"/>
      <c r="R6264" s="89"/>
      <c r="S6264" s="89"/>
      <c r="T6264" s="89"/>
    </row>
    <row r="6265" spans="2:20" s="86" customFormat="1" ht="10.199999999999999">
      <c r="B6265" s="87"/>
      <c r="C6265" s="87"/>
      <c r="R6265" s="89"/>
      <c r="S6265" s="89"/>
      <c r="T6265" s="89"/>
    </row>
    <row r="6266" spans="2:20" s="86" customFormat="1" ht="10.199999999999999">
      <c r="B6266" s="87"/>
      <c r="C6266" s="87"/>
      <c r="R6266" s="89"/>
      <c r="S6266" s="89"/>
      <c r="T6266" s="89"/>
    </row>
    <row r="6267" spans="2:20" s="86" customFormat="1" ht="10.199999999999999">
      <c r="B6267" s="87"/>
      <c r="C6267" s="87"/>
      <c r="R6267" s="89"/>
      <c r="S6267" s="89"/>
      <c r="T6267" s="89"/>
    </row>
    <row r="6268" spans="2:20" s="86" customFormat="1" ht="10.199999999999999">
      <c r="B6268" s="87"/>
      <c r="C6268" s="87"/>
      <c r="R6268" s="89"/>
      <c r="S6268" s="89"/>
      <c r="T6268" s="89"/>
    </row>
    <row r="6269" spans="2:20" s="86" customFormat="1" ht="10.199999999999999">
      <c r="B6269" s="87"/>
      <c r="C6269" s="87"/>
      <c r="R6269" s="89"/>
      <c r="S6269" s="89"/>
      <c r="T6269" s="89"/>
    </row>
    <row r="6270" spans="2:20" s="86" customFormat="1" ht="10.199999999999999">
      <c r="B6270" s="87"/>
      <c r="C6270" s="87"/>
      <c r="R6270" s="89"/>
      <c r="S6270" s="89"/>
      <c r="T6270" s="89"/>
    </row>
    <row r="6271" spans="2:20" s="86" customFormat="1" ht="10.199999999999999">
      <c r="B6271" s="87"/>
      <c r="C6271" s="87"/>
      <c r="R6271" s="89"/>
      <c r="S6271" s="89"/>
      <c r="T6271" s="89"/>
    </row>
    <row r="6272" spans="2:20" s="86" customFormat="1" ht="10.199999999999999">
      <c r="B6272" s="87"/>
      <c r="C6272" s="87"/>
      <c r="R6272" s="89"/>
      <c r="S6272" s="89"/>
      <c r="T6272" s="89"/>
    </row>
    <row r="6273" spans="2:20" s="86" customFormat="1" ht="10.199999999999999">
      <c r="B6273" s="87"/>
      <c r="C6273" s="87"/>
      <c r="R6273" s="89"/>
      <c r="S6273" s="89"/>
      <c r="T6273" s="89"/>
    </row>
    <row r="6274" spans="2:20" s="86" customFormat="1" ht="10.199999999999999">
      <c r="B6274" s="87"/>
      <c r="C6274" s="87"/>
      <c r="R6274" s="89"/>
      <c r="S6274" s="89"/>
      <c r="T6274" s="89"/>
    </row>
    <row r="6275" spans="2:20" s="86" customFormat="1" ht="10.199999999999999">
      <c r="B6275" s="87"/>
      <c r="C6275" s="87"/>
      <c r="R6275" s="89"/>
      <c r="S6275" s="89"/>
      <c r="T6275" s="89"/>
    </row>
    <row r="6276" spans="2:20" s="86" customFormat="1" ht="10.199999999999999">
      <c r="B6276" s="87"/>
      <c r="C6276" s="87"/>
      <c r="R6276" s="89"/>
      <c r="S6276" s="89"/>
      <c r="T6276" s="89"/>
    </row>
    <row r="6277" spans="2:20" s="86" customFormat="1" ht="10.199999999999999">
      <c r="B6277" s="87"/>
      <c r="C6277" s="87"/>
      <c r="R6277" s="89"/>
      <c r="S6277" s="89"/>
      <c r="T6277" s="89"/>
    </row>
    <row r="6278" spans="2:20" s="86" customFormat="1" ht="10.199999999999999">
      <c r="B6278" s="87"/>
      <c r="C6278" s="87"/>
      <c r="R6278" s="89"/>
      <c r="S6278" s="89"/>
      <c r="T6278" s="89"/>
    </row>
    <row r="6279" spans="2:20" s="86" customFormat="1" ht="10.199999999999999">
      <c r="B6279" s="87"/>
      <c r="C6279" s="87"/>
      <c r="R6279" s="89"/>
      <c r="S6279" s="89"/>
      <c r="T6279" s="89"/>
    </row>
    <row r="6280" spans="2:20" s="86" customFormat="1" ht="10.199999999999999">
      <c r="B6280" s="87"/>
      <c r="C6280" s="87"/>
      <c r="R6280" s="89"/>
      <c r="S6280" s="89"/>
      <c r="T6280" s="89"/>
    </row>
    <row r="6281" spans="2:20" s="86" customFormat="1" ht="10.199999999999999">
      <c r="B6281" s="87"/>
      <c r="C6281" s="87"/>
      <c r="R6281" s="89"/>
      <c r="S6281" s="89"/>
      <c r="T6281" s="89"/>
    </row>
    <row r="6282" spans="2:20" s="86" customFormat="1" ht="10.199999999999999">
      <c r="B6282" s="87"/>
      <c r="C6282" s="87"/>
      <c r="R6282" s="89"/>
      <c r="S6282" s="89"/>
      <c r="T6282" s="89"/>
    </row>
    <row r="6283" spans="2:20" s="86" customFormat="1" ht="10.199999999999999">
      <c r="B6283" s="87"/>
      <c r="C6283" s="87"/>
      <c r="R6283" s="89"/>
      <c r="S6283" s="89"/>
      <c r="T6283" s="89"/>
    </row>
    <row r="6284" spans="2:20" s="86" customFormat="1" ht="10.199999999999999">
      <c r="B6284" s="87"/>
      <c r="C6284" s="87"/>
      <c r="R6284" s="89"/>
      <c r="S6284" s="89"/>
      <c r="T6284" s="89"/>
    </row>
    <row r="6285" spans="2:20" s="86" customFormat="1" ht="10.199999999999999">
      <c r="B6285" s="87"/>
      <c r="C6285" s="87"/>
      <c r="R6285" s="89"/>
      <c r="S6285" s="89"/>
      <c r="T6285" s="89"/>
    </row>
    <row r="6286" spans="2:20" s="86" customFormat="1" ht="10.199999999999999">
      <c r="B6286" s="87"/>
      <c r="C6286" s="87"/>
      <c r="R6286" s="89"/>
      <c r="S6286" s="89"/>
      <c r="T6286" s="89"/>
    </row>
    <row r="6287" spans="2:20" s="86" customFormat="1" ht="10.199999999999999">
      <c r="B6287" s="87"/>
      <c r="C6287" s="87"/>
      <c r="R6287" s="89"/>
      <c r="S6287" s="89"/>
      <c r="T6287" s="89"/>
    </row>
    <row r="6288" spans="2:20" s="86" customFormat="1" ht="10.199999999999999">
      <c r="B6288" s="87"/>
      <c r="C6288" s="87"/>
      <c r="R6288" s="89"/>
      <c r="S6288" s="89"/>
      <c r="T6288" s="89"/>
    </row>
    <row r="6289" spans="2:20" s="86" customFormat="1" ht="10.199999999999999">
      <c r="B6289" s="87"/>
      <c r="C6289" s="87"/>
      <c r="R6289" s="89"/>
      <c r="S6289" s="89"/>
      <c r="T6289" s="89"/>
    </row>
    <row r="6290" spans="2:20" s="86" customFormat="1" ht="10.199999999999999">
      <c r="B6290" s="87"/>
      <c r="C6290" s="87"/>
      <c r="R6290" s="89"/>
      <c r="S6290" s="89"/>
      <c r="T6290" s="89"/>
    </row>
    <row r="6291" spans="2:20" s="86" customFormat="1" ht="10.199999999999999">
      <c r="B6291" s="87"/>
      <c r="C6291" s="87"/>
      <c r="R6291" s="89"/>
      <c r="S6291" s="89"/>
      <c r="T6291" s="89"/>
    </row>
    <row r="6292" spans="2:20" s="86" customFormat="1" ht="10.199999999999999">
      <c r="B6292" s="87"/>
      <c r="C6292" s="87"/>
      <c r="R6292" s="89"/>
      <c r="S6292" s="89"/>
      <c r="T6292" s="89"/>
    </row>
    <row r="6293" spans="2:20" s="86" customFormat="1" ht="10.199999999999999">
      <c r="B6293" s="87"/>
      <c r="C6293" s="87"/>
      <c r="R6293" s="89"/>
      <c r="S6293" s="89"/>
      <c r="T6293" s="89"/>
    </row>
    <row r="6294" spans="2:20" s="86" customFormat="1" ht="10.199999999999999">
      <c r="B6294" s="87"/>
      <c r="C6294" s="87"/>
      <c r="R6294" s="89"/>
      <c r="S6294" s="89"/>
      <c r="T6294" s="89"/>
    </row>
    <row r="6295" spans="2:20" s="86" customFormat="1" ht="10.199999999999999">
      <c r="B6295" s="87"/>
      <c r="C6295" s="87"/>
      <c r="R6295" s="89"/>
      <c r="S6295" s="89"/>
      <c r="T6295" s="89"/>
    </row>
    <row r="6296" spans="2:20" s="86" customFormat="1" ht="10.199999999999999">
      <c r="B6296" s="87"/>
      <c r="C6296" s="87"/>
      <c r="R6296" s="89"/>
      <c r="S6296" s="89"/>
      <c r="T6296" s="89"/>
    </row>
    <row r="6297" spans="2:20" s="86" customFormat="1" ht="10.199999999999999">
      <c r="B6297" s="87"/>
      <c r="C6297" s="87"/>
      <c r="R6297" s="89"/>
      <c r="S6297" s="89"/>
      <c r="T6297" s="89"/>
    </row>
    <row r="6298" spans="2:20" s="86" customFormat="1" ht="10.199999999999999">
      <c r="B6298" s="87"/>
      <c r="C6298" s="87"/>
      <c r="R6298" s="89"/>
      <c r="S6298" s="89"/>
      <c r="T6298" s="89"/>
    </row>
    <row r="6299" spans="2:20" s="86" customFormat="1" ht="10.199999999999999">
      <c r="B6299" s="87"/>
      <c r="C6299" s="87"/>
      <c r="R6299" s="89"/>
      <c r="S6299" s="89"/>
      <c r="T6299" s="89"/>
    </row>
    <row r="6300" spans="2:20" s="86" customFormat="1" ht="10.199999999999999">
      <c r="B6300" s="87"/>
      <c r="C6300" s="87"/>
      <c r="R6300" s="89"/>
      <c r="S6300" s="89"/>
      <c r="T6300" s="89"/>
    </row>
    <row r="6301" spans="2:20" s="86" customFormat="1" ht="10.199999999999999">
      <c r="B6301" s="87"/>
      <c r="C6301" s="87"/>
      <c r="R6301" s="89"/>
      <c r="S6301" s="89"/>
      <c r="T6301" s="89"/>
    </row>
    <row r="6302" spans="2:20" s="86" customFormat="1" ht="10.199999999999999">
      <c r="B6302" s="87"/>
      <c r="C6302" s="87"/>
      <c r="R6302" s="89"/>
      <c r="S6302" s="89"/>
      <c r="T6302" s="89"/>
    </row>
    <row r="6303" spans="2:20" s="86" customFormat="1" ht="10.199999999999999">
      <c r="B6303" s="87"/>
      <c r="C6303" s="87"/>
      <c r="R6303" s="89"/>
      <c r="S6303" s="89"/>
      <c r="T6303" s="89"/>
    </row>
    <row r="6304" spans="2:20" s="86" customFormat="1" ht="10.199999999999999">
      <c r="B6304" s="87"/>
      <c r="C6304" s="87"/>
      <c r="R6304" s="89"/>
      <c r="S6304" s="89"/>
      <c r="T6304" s="89"/>
    </row>
    <row r="6305" spans="2:20" s="86" customFormat="1" ht="10.199999999999999">
      <c r="B6305" s="87"/>
      <c r="C6305" s="87"/>
      <c r="R6305" s="89"/>
      <c r="S6305" s="89"/>
      <c r="T6305" s="89"/>
    </row>
    <row r="6306" spans="2:20" s="86" customFormat="1" ht="10.199999999999999">
      <c r="B6306" s="87"/>
      <c r="C6306" s="87"/>
      <c r="R6306" s="89"/>
      <c r="S6306" s="89"/>
      <c r="T6306" s="89"/>
    </row>
    <row r="6307" spans="2:20" s="86" customFormat="1" ht="10.199999999999999">
      <c r="B6307" s="87"/>
      <c r="C6307" s="87"/>
      <c r="R6307" s="89"/>
      <c r="S6307" s="89"/>
      <c r="T6307" s="89"/>
    </row>
    <row r="6308" spans="2:20" s="86" customFormat="1" ht="10.199999999999999">
      <c r="B6308" s="87"/>
      <c r="C6308" s="87"/>
      <c r="R6308" s="89"/>
      <c r="S6308" s="89"/>
      <c r="T6308" s="89"/>
    </row>
    <row r="6309" spans="2:20" s="86" customFormat="1" ht="10.199999999999999">
      <c r="B6309" s="87"/>
      <c r="C6309" s="87"/>
      <c r="R6309" s="89"/>
      <c r="S6309" s="89"/>
      <c r="T6309" s="89"/>
    </row>
    <row r="6310" spans="2:20" s="86" customFormat="1" ht="10.199999999999999">
      <c r="B6310" s="87"/>
      <c r="C6310" s="87"/>
      <c r="R6310" s="89"/>
      <c r="S6310" s="89"/>
      <c r="T6310" s="89"/>
    </row>
    <row r="6311" spans="2:20" s="86" customFormat="1" ht="10.199999999999999">
      <c r="B6311" s="87"/>
      <c r="C6311" s="87"/>
      <c r="R6311" s="89"/>
      <c r="S6311" s="89"/>
      <c r="T6311" s="89"/>
    </row>
    <row r="6312" spans="2:20" s="86" customFormat="1" ht="10.199999999999999">
      <c r="B6312" s="87"/>
      <c r="C6312" s="87"/>
      <c r="R6312" s="89"/>
      <c r="S6312" s="89"/>
      <c r="T6312" s="89"/>
    </row>
    <row r="6313" spans="2:20" s="86" customFormat="1" ht="10.199999999999999">
      <c r="B6313" s="87"/>
      <c r="C6313" s="87"/>
      <c r="R6313" s="89"/>
      <c r="S6313" s="89"/>
      <c r="T6313" s="89"/>
    </row>
    <row r="6314" spans="2:20" s="86" customFormat="1" ht="10.199999999999999">
      <c r="B6314" s="87"/>
      <c r="C6314" s="87"/>
      <c r="R6314" s="89"/>
      <c r="S6314" s="89"/>
      <c r="T6314" s="89"/>
    </row>
    <row r="6315" spans="2:20" s="86" customFormat="1" ht="10.199999999999999">
      <c r="B6315" s="87"/>
      <c r="C6315" s="87"/>
      <c r="R6315" s="89"/>
      <c r="S6315" s="89"/>
      <c r="T6315" s="89"/>
    </row>
    <row r="6316" spans="2:20" s="86" customFormat="1" ht="10.199999999999999">
      <c r="B6316" s="87"/>
      <c r="C6316" s="87"/>
      <c r="R6316" s="89"/>
      <c r="S6316" s="89"/>
      <c r="T6316" s="89"/>
    </row>
    <row r="6317" spans="2:20" s="86" customFormat="1" ht="10.199999999999999">
      <c r="B6317" s="87"/>
      <c r="C6317" s="87"/>
      <c r="R6317" s="89"/>
      <c r="S6317" s="89"/>
      <c r="T6317" s="89"/>
    </row>
    <row r="6318" spans="2:20" s="86" customFormat="1" ht="10.199999999999999">
      <c r="B6318" s="87"/>
      <c r="C6318" s="87"/>
      <c r="R6318" s="89"/>
      <c r="S6318" s="89"/>
      <c r="T6318" s="89"/>
    </row>
    <row r="6319" spans="2:20" s="86" customFormat="1" ht="10.199999999999999">
      <c r="B6319" s="87"/>
      <c r="C6319" s="87"/>
      <c r="R6319" s="89"/>
      <c r="S6319" s="89"/>
      <c r="T6319" s="89"/>
    </row>
    <row r="6320" spans="2:20" s="86" customFormat="1" ht="10.199999999999999">
      <c r="B6320" s="87"/>
      <c r="C6320" s="87"/>
      <c r="R6320" s="89"/>
      <c r="S6320" s="89"/>
      <c r="T6320" s="89"/>
    </row>
    <row r="6321" spans="2:20" s="86" customFormat="1" ht="10.199999999999999">
      <c r="B6321" s="87"/>
      <c r="C6321" s="87"/>
      <c r="R6321" s="89"/>
      <c r="S6321" s="89"/>
      <c r="T6321" s="89"/>
    </row>
    <row r="6322" spans="2:20" s="86" customFormat="1" ht="10.199999999999999">
      <c r="B6322" s="87"/>
      <c r="C6322" s="87"/>
      <c r="R6322" s="89"/>
      <c r="S6322" s="89"/>
      <c r="T6322" s="89"/>
    </row>
    <row r="6323" spans="2:20" s="86" customFormat="1" ht="10.199999999999999">
      <c r="B6323" s="87"/>
      <c r="C6323" s="87"/>
      <c r="R6323" s="89"/>
      <c r="S6323" s="89"/>
      <c r="T6323" s="89"/>
    </row>
    <row r="6324" spans="2:20" s="86" customFormat="1" ht="10.199999999999999">
      <c r="B6324" s="87"/>
      <c r="C6324" s="87"/>
      <c r="R6324" s="89"/>
      <c r="S6324" s="89"/>
      <c r="T6324" s="89"/>
    </row>
    <row r="6325" spans="2:20" s="86" customFormat="1" ht="10.199999999999999">
      <c r="B6325" s="87"/>
      <c r="C6325" s="87"/>
      <c r="R6325" s="89"/>
      <c r="S6325" s="89"/>
      <c r="T6325" s="89"/>
    </row>
    <row r="6326" spans="2:20" s="86" customFormat="1" ht="10.199999999999999">
      <c r="B6326" s="87"/>
      <c r="C6326" s="87"/>
      <c r="R6326" s="89"/>
      <c r="S6326" s="89"/>
      <c r="T6326" s="89"/>
    </row>
    <row r="6327" spans="2:20" s="86" customFormat="1" ht="10.199999999999999">
      <c r="B6327" s="87"/>
      <c r="C6327" s="87"/>
      <c r="R6327" s="89"/>
      <c r="S6327" s="89"/>
      <c r="T6327" s="89"/>
    </row>
    <row r="6328" spans="2:20" s="86" customFormat="1" ht="10.199999999999999">
      <c r="B6328" s="87"/>
      <c r="C6328" s="87"/>
      <c r="R6328" s="89"/>
      <c r="S6328" s="89"/>
      <c r="T6328" s="89"/>
    </row>
    <row r="6329" spans="2:20" s="86" customFormat="1" ht="10.199999999999999">
      <c r="B6329" s="87"/>
      <c r="C6329" s="87"/>
      <c r="R6329" s="89"/>
      <c r="S6329" s="89"/>
      <c r="T6329" s="89"/>
    </row>
    <row r="6330" spans="2:20" s="86" customFormat="1" ht="10.199999999999999">
      <c r="B6330" s="87"/>
      <c r="C6330" s="87"/>
      <c r="R6330" s="89"/>
      <c r="S6330" s="89"/>
      <c r="T6330" s="89"/>
    </row>
    <row r="6331" spans="2:20" s="86" customFormat="1" ht="10.199999999999999">
      <c r="B6331" s="87"/>
      <c r="C6331" s="87"/>
      <c r="R6331" s="89"/>
      <c r="S6331" s="89"/>
      <c r="T6331" s="89"/>
    </row>
    <row r="6332" spans="2:20" s="86" customFormat="1" ht="10.199999999999999">
      <c r="B6332" s="87"/>
      <c r="C6332" s="87"/>
      <c r="R6332" s="89"/>
      <c r="S6332" s="89"/>
      <c r="T6332" s="89"/>
    </row>
    <row r="6333" spans="2:20" s="86" customFormat="1" ht="10.199999999999999">
      <c r="B6333" s="87"/>
      <c r="C6333" s="87"/>
      <c r="R6333" s="89"/>
      <c r="S6333" s="89"/>
      <c r="T6333" s="89"/>
    </row>
    <row r="6334" spans="2:20" s="86" customFormat="1" ht="10.199999999999999">
      <c r="B6334" s="87"/>
      <c r="C6334" s="87"/>
      <c r="R6334" s="89"/>
      <c r="S6334" s="89"/>
      <c r="T6334" s="89"/>
    </row>
    <row r="6335" spans="2:20" s="86" customFormat="1" ht="10.199999999999999">
      <c r="B6335" s="87"/>
      <c r="C6335" s="87"/>
      <c r="R6335" s="89"/>
      <c r="S6335" s="89"/>
      <c r="T6335" s="89"/>
    </row>
    <row r="6336" spans="2:20" s="86" customFormat="1" ht="10.199999999999999">
      <c r="B6336" s="87"/>
      <c r="C6336" s="87"/>
      <c r="R6336" s="89"/>
      <c r="S6336" s="89"/>
      <c r="T6336" s="89"/>
    </row>
    <row r="6337" spans="2:20" s="86" customFormat="1" ht="10.199999999999999">
      <c r="B6337" s="87"/>
      <c r="C6337" s="87"/>
      <c r="R6337" s="89"/>
      <c r="S6337" s="89"/>
      <c r="T6337" s="89"/>
    </row>
    <row r="6338" spans="2:20" s="86" customFormat="1" ht="10.199999999999999">
      <c r="B6338" s="87"/>
      <c r="C6338" s="87"/>
      <c r="R6338" s="89"/>
      <c r="S6338" s="89"/>
      <c r="T6338" s="89"/>
    </row>
    <row r="6339" spans="2:20" s="86" customFormat="1" ht="10.199999999999999">
      <c r="B6339" s="87"/>
      <c r="C6339" s="87"/>
      <c r="R6339" s="89"/>
      <c r="S6339" s="89"/>
      <c r="T6339" s="89"/>
    </row>
    <row r="6340" spans="2:20" s="86" customFormat="1" ht="10.199999999999999">
      <c r="B6340" s="87"/>
      <c r="C6340" s="87"/>
      <c r="R6340" s="89"/>
      <c r="S6340" s="89"/>
      <c r="T6340" s="89"/>
    </row>
    <row r="6341" spans="2:20" s="86" customFormat="1" ht="10.199999999999999">
      <c r="B6341" s="87"/>
      <c r="C6341" s="87"/>
      <c r="R6341" s="89"/>
      <c r="S6341" s="89"/>
      <c r="T6341" s="89"/>
    </row>
    <row r="6342" spans="2:20" s="86" customFormat="1" ht="10.199999999999999">
      <c r="B6342" s="87"/>
      <c r="C6342" s="87"/>
      <c r="R6342" s="89"/>
      <c r="S6342" s="89"/>
      <c r="T6342" s="89"/>
    </row>
    <row r="6343" spans="2:20" s="86" customFormat="1" ht="10.199999999999999">
      <c r="B6343" s="87"/>
      <c r="C6343" s="87"/>
      <c r="R6343" s="89"/>
      <c r="S6343" s="89"/>
      <c r="T6343" s="89"/>
    </row>
    <row r="6344" spans="2:20" s="86" customFormat="1" ht="10.199999999999999">
      <c r="B6344" s="87"/>
      <c r="C6344" s="87"/>
      <c r="R6344" s="89"/>
      <c r="S6344" s="89"/>
      <c r="T6344" s="89"/>
    </row>
    <row r="6345" spans="2:20" s="86" customFormat="1" ht="10.199999999999999">
      <c r="B6345" s="87"/>
      <c r="C6345" s="87"/>
      <c r="R6345" s="89"/>
      <c r="S6345" s="89"/>
      <c r="T6345" s="89"/>
    </row>
    <row r="6346" spans="2:20" s="86" customFormat="1" ht="10.199999999999999">
      <c r="B6346" s="87"/>
      <c r="C6346" s="87"/>
      <c r="R6346" s="89"/>
      <c r="S6346" s="89"/>
      <c r="T6346" s="89"/>
    </row>
    <row r="6347" spans="2:20" s="86" customFormat="1" ht="10.199999999999999">
      <c r="B6347" s="87"/>
      <c r="C6347" s="87"/>
      <c r="R6347" s="89"/>
      <c r="S6347" s="89"/>
      <c r="T6347" s="89"/>
    </row>
    <row r="6348" spans="2:20" s="86" customFormat="1" ht="10.199999999999999">
      <c r="B6348" s="87"/>
      <c r="C6348" s="87"/>
      <c r="R6348" s="89"/>
      <c r="S6348" s="89"/>
      <c r="T6348" s="89"/>
    </row>
    <row r="6349" spans="2:20" s="86" customFormat="1" ht="10.199999999999999">
      <c r="B6349" s="87"/>
      <c r="C6349" s="87"/>
      <c r="R6349" s="89"/>
      <c r="S6349" s="89"/>
      <c r="T6349" s="89"/>
    </row>
    <row r="6350" spans="2:20" s="86" customFormat="1" ht="10.199999999999999">
      <c r="B6350" s="87"/>
      <c r="C6350" s="87"/>
      <c r="R6350" s="89"/>
      <c r="S6350" s="89"/>
      <c r="T6350" s="89"/>
    </row>
    <row r="6351" spans="2:20" s="86" customFormat="1" ht="10.199999999999999">
      <c r="B6351" s="87"/>
      <c r="C6351" s="87"/>
      <c r="R6351" s="89"/>
      <c r="S6351" s="89"/>
      <c r="T6351" s="89"/>
    </row>
    <row r="6352" spans="2:20" s="86" customFormat="1" ht="10.199999999999999">
      <c r="B6352" s="87"/>
      <c r="C6352" s="87"/>
      <c r="R6352" s="89"/>
      <c r="S6352" s="89"/>
      <c r="T6352" s="89"/>
    </row>
    <row r="6353" spans="2:20" s="86" customFormat="1" ht="10.199999999999999">
      <c r="B6353" s="87"/>
      <c r="C6353" s="87"/>
      <c r="R6353" s="89"/>
      <c r="S6353" s="89"/>
      <c r="T6353" s="89"/>
    </row>
    <row r="6354" spans="2:20" s="86" customFormat="1" ht="10.199999999999999">
      <c r="B6354" s="87"/>
      <c r="C6354" s="87"/>
      <c r="R6354" s="89"/>
      <c r="S6354" s="89"/>
      <c r="T6354" s="89"/>
    </row>
    <row r="6355" spans="2:20" s="86" customFormat="1" ht="10.199999999999999">
      <c r="B6355" s="87"/>
      <c r="C6355" s="87"/>
      <c r="R6355" s="89"/>
      <c r="S6355" s="89"/>
      <c r="T6355" s="89"/>
    </row>
    <row r="6356" spans="2:20" s="86" customFormat="1" ht="10.199999999999999">
      <c r="B6356" s="87"/>
      <c r="C6356" s="87"/>
      <c r="R6356" s="89"/>
      <c r="S6356" s="89"/>
      <c r="T6356" s="89"/>
    </row>
    <row r="6357" spans="2:20" s="86" customFormat="1" ht="10.199999999999999">
      <c r="B6357" s="87"/>
      <c r="C6357" s="87"/>
      <c r="R6357" s="89"/>
      <c r="S6357" s="89"/>
      <c r="T6357" s="89"/>
    </row>
    <row r="6358" spans="2:20" s="86" customFormat="1" ht="10.199999999999999">
      <c r="B6358" s="87"/>
      <c r="C6358" s="87"/>
      <c r="R6358" s="89"/>
      <c r="S6358" s="89"/>
      <c r="T6358" s="89"/>
    </row>
    <row r="6359" spans="2:20" s="86" customFormat="1" ht="10.199999999999999">
      <c r="B6359" s="87"/>
      <c r="C6359" s="87"/>
      <c r="R6359" s="89"/>
      <c r="S6359" s="89"/>
      <c r="T6359" s="89"/>
    </row>
    <row r="6360" spans="2:20" s="86" customFormat="1" ht="10.199999999999999">
      <c r="B6360" s="87"/>
      <c r="C6360" s="87"/>
      <c r="R6360" s="89"/>
      <c r="S6360" s="89"/>
      <c r="T6360" s="89"/>
    </row>
    <row r="6361" spans="2:20" s="86" customFormat="1" ht="10.199999999999999">
      <c r="B6361" s="87"/>
      <c r="C6361" s="87"/>
      <c r="R6361" s="89"/>
      <c r="S6361" s="89"/>
      <c r="T6361" s="89"/>
    </row>
    <row r="6362" spans="2:20" s="86" customFormat="1" ht="10.199999999999999">
      <c r="B6362" s="87"/>
      <c r="C6362" s="87"/>
      <c r="R6362" s="89"/>
      <c r="S6362" s="89"/>
      <c r="T6362" s="89"/>
    </row>
    <row r="6363" spans="2:20" s="86" customFormat="1" ht="10.199999999999999">
      <c r="B6363" s="87"/>
      <c r="C6363" s="87"/>
      <c r="R6363" s="89"/>
      <c r="S6363" s="89"/>
      <c r="T6363" s="89"/>
    </row>
    <row r="6364" spans="2:20" s="86" customFormat="1" ht="10.199999999999999">
      <c r="B6364" s="87"/>
      <c r="C6364" s="87"/>
      <c r="R6364" s="89"/>
      <c r="S6364" s="89"/>
      <c r="T6364" s="89"/>
    </row>
    <row r="6365" spans="2:20" s="86" customFormat="1" ht="10.199999999999999">
      <c r="B6365" s="87"/>
      <c r="C6365" s="87"/>
      <c r="R6365" s="89"/>
      <c r="S6365" s="89"/>
      <c r="T6365" s="89"/>
    </row>
    <row r="6366" spans="2:20" s="86" customFormat="1" ht="10.199999999999999">
      <c r="B6366" s="87"/>
      <c r="C6366" s="87"/>
      <c r="R6366" s="89"/>
      <c r="S6366" s="89"/>
      <c r="T6366" s="89"/>
    </row>
    <row r="6367" spans="2:20" s="86" customFormat="1" ht="10.199999999999999">
      <c r="B6367" s="87"/>
      <c r="C6367" s="87"/>
      <c r="R6367" s="89"/>
      <c r="S6367" s="89"/>
      <c r="T6367" s="89"/>
    </row>
    <row r="6368" spans="2:20" s="86" customFormat="1" ht="10.199999999999999">
      <c r="B6368" s="87"/>
      <c r="C6368" s="87"/>
      <c r="R6368" s="89"/>
      <c r="S6368" s="89"/>
      <c r="T6368" s="89"/>
    </row>
    <row r="6369" spans="2:20" s="86" customFormat="1" ht="10.199999999999999">
      <c r="B6369" s="87"/>
      <c r="C6369" s="87"/>
      <c r="R6369" s="89"/>
      <c r="S6369" s="89"/>
      <c r="T6369" s="89"/>
    </row>
    <row r="6370" spans="2:20" s="86" customFormat="1" ht="10.199999999999999">
      <c r="B6370" s="87"/>
      <c r="C6370" s="87"/>
      <c r="R6370" s="89"/>
      <c r="S6370" s="89"/>
      <c r="T6370" s="89"/>
    </row>
    <row r="6371" spans="2:20" s="86" customFormat="1" ht="10.199999999999999">
      <c r="B6371" s="87"/>
      <c r="C6371" s="87"/>
      <c r="R6371" s="89"/>
      <c r="S6371" s="89"/>
      <c r="T6371" s="89"/>
    </row>
    <row r="6372" spans="2:20" s="86" customFormat="1" ht="10.199999999999999">
      <c r="B6372" s="87"/>
      <c r="C6372" s="87"/>
      <c r="R6372" s="89"/>
      <c r="S6372" s="89"/>
      <c r="T6372" s="89"/>
    </row>
    <row r="6373" spans="2:20" s="86" customFormat="1" ht="10.199999999999999">
      <c r="B6373" s="87"/>
      <c r="C6373" s="87"/>
      <c r="R6373" s="89"/>
      <c r="S6373" s="89"/>
      <c r="T6373" s="89"/>
    </row>
    <row r="6374" spans="2:20" s="86" customFormat="1" ht="10.199999999999999">
      <c r="B6374" s="87"/>
      <c r="C6374" s="87"/>
      <c r="R6374" s="89"/>
      <c r="S6374" s="89"/>
      <c r="T6374" s="89"/>
    </row>
    <row r="6375" spans="2:20" s="86" customFormat="1" ht="10.199999999999999">
      <c r="B6375" s="87"/>
      <c r="C6375" s="87"/>
      <c r="R6375" s="89"/>
      <c r="S6375" s="89"/>
      <c r="T6375" s="89"/>
    </row>
    <row r="6376" spans="2:20" s="86" customFormat="1" ht="10.199999999999999">
      <c r="B6376" s="87"/>
      <c r="C6376" s="87"/>
      <c r="R6376" s="89"/>
      <c r="S6376" s="89"/>
      <c r="T6376" s="89"/>
    </row>
    <row r="6377" spans="2:20" s="86" customFormat="1" ht="10.199999999999999">
      <c r="B6377" s="87"/>
      <c r="C6377" s="87"/>
      <c r="R6377" s="89"/>
      <c r="S6377" s="89"/>
      <c r="T6377" s="89"/>
    </row>
    <row r="6378" spans="2:20" s="86" customFormat="1" ht="10.199999999999999">
      <c r="B6378" s="87"/>
      <c r="C6378" s="87"/>
      <c r="R6378" s="89"/>
      <c r="S6378" s="89"/>
      <c r="T6378" s="89"/>
    </row>
    <row r="6379" spans="2:20" s="86" customFormat="1" ht="10.199999999999999">
      <c r="B6379" s="87"/>
      <c r="C6379" s="87"/>
      <c r="R6379" s="89"/>
      <c r="S6379" s="89"/>
      <c r="T6379" s="89"/>
    </row>
    <row r="6380" spans="2:20" s="86" customFormat="1" ht="10.199999999999999">
      <c r="B6380" s="87"/>
      <c r="C6380" s="87"/>
      <c r="R6380" s="89"/>
      <c r="S6380" s="89"/>
      <c r="T6380" s="89"/>
    </row>
    <row r="6381" spans="2:20" s="86" customFormat="1" ht="10.199999999999999">
      <c r="B6381" s="87"/>
      <c r="C6381" s="87"/>
      <c r="R6381" s="89"/>
      <c r="S6381" s="89"/>
      <c r="T6381" s="89"/>
    </row>
    <row r="6382" spans="2:20" s="86" customFormat="1" ht="10.199999999999999">
      <c r="B6382" s="87"/>
      <c r="C6382" s="87"/>
      <c r="R6382" s="89"/>
      <c r="S6382" s="89"/>
      <c r="T6382" s="89"/>
    </row>
    <row r="6383" spans="2:20" s="86" customFormat="1" ht="10.199999999999999">
      <c r="B6383" s="87"/>
      <c r="C6383" s="87"/>
      <c r="R6383" s="89"/>
      <c r="S6383" s="89"/>
      <c r="T6383" s="89"/>
    </row>
    <row r="6384" spans="2:20" s="86" customFormat="1" ht="10.199999999999999">
      <c r="B6384" s="87"/>
      <c r="C6384" s="87"/>
      <c r="R6384" s="89"/>
      <c r="S6384" s="89"/>
      <c r="T6384" s="89"/>
    </row>
    <row r="6385" spans="2:20" s="86" customFormat="1" ht="10.199999999999999">
      <c r="B6385" s="87"/>
      <c r="C6385" s="87"/>
      <c r="R6385" s="89"/>
      <c r="S6385" s="89"/>
      <c r="T6385" s="89"/>
    </row>
    <row r="6386" spans="2:20" s="86" customFormat="1" ht="10.199999999999999">
      <c r="B6386" s="87"/>
      <c r="C6386" s="87"/>
      <c r="R6386" s="89"/>
      <c r="S6386" s="89"/>
      <c r="T6386" s="89"/>
    </row>
    <row r="6387" spans="2:20" s="86" customFormat="1" ht="10.199999999999999">
      <c r="B6387" s="87"/>
      <c r="C6387" s="87"/>
      <c r="R6387" s="89"/>
      <c r="S6387" s="89"/>
      <c r="T6387" s="89"/>
    </row>
    <row r="6388" spans="2:20" s="86" customFormat="1" ht="10.199999999999999">
      <c r="B6388" s="87"/>
      <c r="C6388" s="87"/>
      <c r="R6388" s="89"/>
      <c r="S6388" s="89"/>
      <c r="T6388" s="89"/>
    </row>
    <row r="6389" spans="2:20" s="86" customFormat="1" ht="10.199999999999999">
      <c r="B6389" s="87"/>
      <c r="C6389" s="87"/>
      <c r="R6389" s="89"/>
      <c r="S6389" s="89"/>
      <c r="T6389" s="89"/>
    </row>
    <row r="6390" spans="2:20" s="86" customFormat="1" ht="10.199999999999999">
      <c r="B6390" s="87"/>
      <c r="C6390" s="87"/>
      <c r="R6390" s="89"/>
      <c r="S6390" s="89"/>
      <c r="T6390" s="89"/>
    </row>
    <row r="6391" spans="2:20" s="86" customFormat="1" ht="10.199999999999999">
      <c r="B6391" s="87"/>
      <c r="C6391" s="87"/>
      <c r="R6391" s="89"/>
      <c r="S6391" s="89"/>
      <c r="T6391" s="89"/>
    </row>
    <row r="6392" spans="2:20" s="86" customFormat="1" ht="10.199999999999999">
      <c r="B6392" s="87"/>
      <c r="C6392" s="87"/>
      <c r="R6392" s="89"/>
      <c r="S6392" s="89"/>
      <c r="T6392" s="89"/>
    </row>
    <row r="6393" spans="2:20" s="86" customFormat="1" ht="10.199999999999999">
      <c r="B6393" s="87"/>
      <c r="C6393" s="87"/>
      <c r="R6393" s="89"/>
      <c r="S6393" s="89"/>
      <c r="T6393" s="89"/>
    </row>
    <row r="6394" spans="2:20" s="86" customFormat="1" ht="10.199999999999999">
      <c r="B6394" s="87"/>
      <c r="C6394" s="87"/>
      <c r="R6394" s="89"/>
      <c r="S6394" s="89"/>
      <c r="T6394" s="89"/>
    </row>
    <row r="6395" spans="2:20" s="86" customFormat="1" ht="10.199999999999999">
      <c r="B6395" s="87"/>
      <c r="C6395" s="87"/>
      <c r="R6395" s="89"/>
      <c r="S6395" s="89"/>
      <c r="T6395" s="89"/>
    </row>
    <row r="6396" spans="2:20" s="86" customFormat="1" ht="10.199999999999999">
      <c r="B6396" s="87"/>
      <c r="C6396" s="87"/>
      <c r="R6396" s="89"/>
      <c r="S6396" s="89"/>
      <c r="T6396" s="89"/>
    </row>
    <row r="6397" spans="2:20" s="86" customFormat="1" ht="10.199999999999999">
      <c r="B6397" s="87"/>
      <c r="C6397" s="87"/>
      <c r="R6397" s="89"/>
      <c r="S6397" s="89"/>
      <c r="T6397" s="89"/>
    </row>
    <row r="6398" spans="2:20" s="86" customFormat="1" ht="10.199999999999999">
      <c r="B6398" s="87"/>
      <c r="C6398" s="87"/>
      <c r="R6398" s="89"/>
      <c r="S6398" s="89"/>
      <c r="T6398" s="89"/>
    </row>
    <row r="6399" spans="2:20" s="86" customFormat="1" ht="10.199999999999999">
      <c r="B6399" s="87"/>
      <c r="C6399" s="87"/>
      <c r="R6399" s="89"/>
      <c r="S6399" s="89"/>
      <c r="T6399" s="89"/>
    </row>
    <row r="6400" spans="2:20" s="86" customFormat="1" ht="10.199999999999999">
      <c r="B6400" s="87"/>
      <c r="C6400" s="87"/>
      <c r="R6400" s="89"/>
      <c r="S6400" s="89"/>
      <c r="T6400" s="89"/>
    </row>
    <row r="6401" spans="2:20" s="86" customFormat="1" ht="10.199999999999999">
      <c r="B6401" s="87"/>
      <c r="C6401" s="87"/>
      <c r="R6401" s="89"/>
      <c r="S6401" s="89"/>
      <c r="T6401" s="89"/>
    </row>
    <row r="6402" spans="2:20" s="86" customFormat="1" ht="10.199999999999999">
      <c r="B6402" s="87"/>
      <c r="C6402" s="87"/>
      <c r="R6402" s="89"/>
      <c r="S6402" s="89"/>
      <c r="T6402" s="89"/>
    </row>
    <row r="6403" spans="2:20" s="86" customFormat="1" ht="10.199999999999999">
      <c r="B6403" s="87"/>
      <c r="C6403" s="87"/>
      <c r="R6403" s="89"/>
      <c r="S6403" s="89"/>
      <c r="T6403" s="89"/>
    </row>
    <row r="6404" spans="2:20" s="86" customFormat="1" ht="10.199999999999999">
      <c r="B6404" s="87"/>
      <c r="C6404" s="87"/>
      <c r="R6404" s="89"/>
      <c r="S6404" s="89"/>
      <c r="T6404" s="89"/>
    </row>
    <row r="6405" spans="2:20" s="86" customFormat="1" ht="10.199999999999999">
      <c r="B6405" s="87"/>
      <c r="C6405" s="87"/>
      <c r="R6405" s="89"/>
      <c r="S6405" s="89"/>
      <c r="T6405" s="89"/>
    </row>
    <row r="6406" spans="2:20" s="86" customFormat="1" ht="10.199999999999999">
      <c r="B6406" s="87"/>
      <c r="C6406" s="87"/>
      <c r="R6406" s="89"/>
      <c r="S6406" s="89"/>
      <c r="T6406" s="89"/>
    </row>
    <row r="6407" spans="2:20" s="86" customFormat="1" ht="10.199999999999999">
      <c r="B6407" s="87"/>
      <c r="C6407" s="87"/>
      <c r="R6407" s="89"/>
      <c r="S6407" s="89"/>
      <c r="T6407" s="89"/>
    </row>
    <row r="6408" spans="2:20" s="86" customFormat="1" ht="10.199999999999999">
      <c r="B6408" s="87"/>
      <c r="C6408" s="87"/>
      <c r="R6408" s="89"/>
      <c r="S6408" s="89"/>
      <c r="T6408" s="89"/>
    </row>
    <row r="6409" spans="2:20" s="86" customFormat="1" ht="10.199999999999999">
      <c r="B6409" s="87"/>
      <c r="C6409" s="87"/>
      <c r="R6409" s="89"/>
      <c r="S6409" s="89"/>
      <c r="T6409" s="89"/>
    </row>
    <row r="6410" spans="2:20" s="86" customFormat="1" ht="10.199999999999999">
      <c r="B6410" s="87"/>
      <c r="C6410" s="87"/>
      <c r="R6410" s="89"/>
      <c r="S6410" s="89"/>
      <c r="T6410" s="89"/>
    </row>
    <row r="6411" spans="2:20" s="86" customFormat="1" ht="10.199999999999999">
      <c r="B6411" s="87"/>
      <c r="C6411" s="87"/>
      <c r="R6411" s="89"/>
      <c r="S6411" s="89"/>
      <c r="T6411" s="89"/>
    </row>
    <row r="6412" spans="2:20" s="86" customFormat="1" ht="10.199999999999999">
      <c r="B6412" s="87"/>
      <c r="C6412" s="87"/>
      <c r="R6412" s="89"/>
      <c r="S6412" s="89"/>
      <c r="T6412" s="89"/>
    </row>
    <row r="6413" spans="2:20" s="86" customFormat="1" ht="10.199999999999999">
      <c r="B6413" s="87"/>
      <c r="C6413" s="87"/>
      <c r="R6413" s="89"/>
      <c r="S6413" s="89"/>
      <c r="T6413" s="89"/>
    </row>
    <row r="6414" spans="2:20" s="86" customFormat="1" ht="10.199999999999999">
      <c r="B6414" s="87"/>
      <c r="C6414" s="87"/>
      <c r="R6414" s="89"/>
      <c r="S6414" s="89"/>
      <c r="T6414" s="89"/>
    </row>
    <row r="6415" spans="2:20" s="86" customFormat="1" ht="10.199999999999999">
      <c r="B6415" s="87"/>
      <c r="C6415" s="87"/>
      <c r="R6415" s="89"/>
      <c r="S6415" s="89"/>
      <c r="T6415" s="89"/>
    </row>
    <row r="6416" spans="2:20" s="86" customFormat="1" ht="10.199999999999999">
      <c r="B6416" s="87"/>
      <c r="C6416" s="87"/>
      <c r="R6416" s="89"/>
      <c r="S6416" s="89"/>
      <c r="T6416" s="89"/>
    </row>
    <row r="6417" spans="2:20" s="86" customFormat="1" ht="10.199999999999999">
      <c r="B6417" s="87"/>
      <c r="C6417" s="87"/>
      <c r="R6417" s="89"/>
      <c r="S6417" s="89"/>
      <c r="T6417" s="89"/>
    </row>
    <row r="6418" spans="2:20" s="86" customFormat="1" ht="10.199999999999999">
      <c r="B6418" s="87"/>
      <c r="C6418" s="87"/>
      <c r="R6418" s="89"/>
      <c r="S6418" s="89"/>
      <c r="T6418" s="89"/>
    </row>
    <row r="6419" spans="2:20" s="86" customFormat="1" ht="10.199999999999999">
      <c r="B6419" s="87"/>
      <c r="C6419" s="87"/>
      <c r="R6419" s="89"/>
      <c r="S6419" s="89"/>
      <c r="T6419" s="89"/>
    </row>
    <row r="6420" spans="2:20" s="86" customFormat="1" ht="10.199999999999999">
      <c r="B6420" s="87"/>
      <c r="C6420" s="87"/>
      <c r="R6420" s="89"/>
      <c r="S6420" s="89"/>
      <c r="T6420" s="89"/>
    </row>
    <row r="6421" spans="2:20" s="86" customFormat="1" ht="10.199999999999999">
      <c r="B6421" s="87"/>
      <c r="C6421" s="87"/>
      <c r="R6421" s="89"/>
      <c r="S6421" s="89"/>
      <c r="T6421" s="89"/>
    </row>
    <row r="6422" spans="2:20" s="86" customFormat="1" ht="10.199999999999999">
      <c r="B6422" s="87"/>
      <c r="C6422" s="87"/>
      <c r="R6422" s="89"/>
      <c r="S6422" s="89"/>
      <c r="T6422" s="89"/>
    </row>
    <row r="6423" spans="2:20" s="86" customFormat="1" ht="10.199999999999999">
      <c r="B6423" s="87"/>
      <c r="C6423" s="87"/>
      <c r="R6423" s="89"/>
      <c r="S6423" s="89"/>
      <c r="T6423" s="89"/>
    </row>
    <row r="6424" spans="2:20" s="86" customFormat="1" ht="10.199999999999999">
      <c r="B6424" s="87"/>
      <c r="C6424" s="87"/>
      <c r="R6424" s="89"/>
      <c r="S6424" s="89"/>
      <c r="T6424" s="89"/>
    </row>
    <row r="6425" spans="2:20" s="86" customFormat="1" ht="10.199999999999999">
      <c r="B6425" s="87"/>
      <c r="C6425" s="87"/>
      <c r="R6425" s="89"/>
      <c r="S6425" s="89"/>
      <c r="T6425" s="89"/>
    </row>
    <row r="6426" spans="2:20" s="86" customFormat="1" ht="10.199999999999999">
      <c r="B6426" s="87"/>
      <c r="C6426" s="87"/>
      <c r="R6426" s="89"/>
      <c r="S6426" s="89"/>
      <c r="T6426" s="89"/>
    </row>
    <row r="6427" spans="2:20" s="86" customFormat="1" ht="10.199999999999999">
      <c r="B6427" s="87"/>
      <c r="C6427" s="87"/>
      <c r="R6427" s="89"/>
      <c r="S6427" s="89"/>
      <c r="T6427" s="89"/>
    </row>
    <row r="6428" spans="2:20" s="86" customFormat="1" ht="10.199999999999999">
      <c r="B6428" s="87"/>
      <c r="C6428" s="87"/>
      <c r="R6428" s="89"/>
      <c r="S6428" s="89"/>
      <c r="T6428" s="89"/>
    </row>
    <row r="6429" spans="2:20" s="86" customFormat="1" ht="10.199999999999999">
      <c r="B6429" s="87"/>
      <c r="C6429" s="87"/>
      <c r="R6429" s="89"/>
      <c r="S6429" s="89"/>
      <c r="T6429" s="89"/>
    </row>
    <row r="6430" spans="2:20" s="86" customFormat="1" ht="10.199999999999999">
      <c r="B6430" s="87"/>
      <c r="C6430" s="87"/>
      <c r="R6430" s="89"/>
      <c r="S6430" s="89"/>
      <c r="T6430" s="89"/>
    </row>
    <row r="6431" spans="2:20" s="86" customFormat="1" ht="10.199999999999999">
      <c r="B6431" s="87"/>
      <c r="C6431" s="87"/>
      <c r="R6431" s="89"/>
      <c r="S6431" s="89"/>
      <c r="T6431" s="89"/>
    </row>
    <row r="6432" spans="2:20" s="86" customFormat="1" ht="10.199999999999999">
      <c r="B6432" s="87"/>
      <c r="C6432" s="87"/>
      <c r="R6432" s="89"/>
      <c r="S6432" s="89"/>
      <c r="T6432" s="89"/>
    </row>
    <row r="6433" spans="2:20" s="86" customFormat="1" ht="10.199999999999999">
      <c r="B6433" s="87"/>
      <c r="C6433" s="87"/>
      <c r="R6433" s="89"/>
      <c r="S6433" s="89"/>
      <c r="T6433" s="89"/>
    </row>
    <row r="6434" spans="2:20" s="86" customFormat="1" ht="10.199999999999999">
      <c r="B6434" s="87"/>
      <c r="C6434" s="87"/>
      <c r="R6434" s="89"/>
      <c r="S6434" s="89"/>
      <c r="T6434" s="89"/>
    </row>
    <row r="6435" spans="2:20" s="86" customFormat="1" ht="10.199999999999999">
      <c r="B6435" s="87"/>
      <c r="C6435" s="87"/>
      <c r="R6435" s="89"/>
      <c r="S6435" s="89"/>
      <c r="T6435" s="89"/>
    </row>
    <row r="6436" spans="2:20" s="86" customFormat="1" ht="10.199999999999999">
      <c r="B6436" s="87"/>
      <c r="C6436" s="87"/>
      <c r="R6436" s="89"/>
      <c r="S6436" s="89"/>
      <c r="T6436" s="89"/>
    </row>
    <row r="6437" spans="2:20" s="86" customFormat="1" ht="10.199999999999999">
      <c r="B6437" s="87"/>
      <c r="C6437" s="87"/>
      <c r="R6437" s="89"/>
      <c r="S6437" s="89"/>
      <c r="T6437" s="89"/>
    </row>
    <row r="6438" spans="2:20" s="86" customFormat="1" ht="10.199999999999999">
      <c r="B6438" s="87"/>
      <c r="C6438" s="87"/>
      <c r="R6438" s="89"/>
      <c r="S6438" s="89"/>
      <c r="T6438" s="89"/>
    </row>
    <row r="6439" spans="2:20" s="86" customFormat="1" ht="10.199999999999999">
      <c r="B6439" s="87"/>
      <c r="C6439" s="87"/>
      <c r="R6439" s="89"/>
      <c r="S6439" s="89"/>
      <c r="T6439" s="89"/>
    </row>
    <row r="6440" spans="2:20" s="86" customFormat="1" ht="10.199999999999999">
      <c r="B6440" s="87"/>
      <c r="C6440" s="87"/>
      <c r="R6440" s="89"/>
      <c r="S6440" s="89"/>
      <c r="T6440" s="89"/>
    </row>
    <row r="6441" spans="2:20" s="86" customFormat="1" ht="10.199999999999999">
      <c r="B6441" s="87"/>
      <c r="C6441" s="87"/>
      <c r="R6441" s="89"/>
      <c r="S6441" s="89"/>
      <c r="T6441" s="89"/>
    </row>
    <row r="6442" spans="2:20" s="86" customFormat="1" ht="10.199999999999999">
      <c r="B6442" s="87"/>
      <c r="C6442" s="87"/>
      <c r="R6442" s="89"/>
      <c r="S6442" s="89"/>
      <c r="T6442" s="89"/>
    </row>
    <row r="6443" spans="2:20" s="86" customFormat="1" ht="10.199999999999999">
      <c r="B6443" s="87"/>
      <c r="C6443" s="87"/>
      <c r="R6443" s="89"/>
      <c r="S6443" s="89"/>
      <c r="T6443" s="89"/>
    </row>
    <row r="6444" spans="2:20" s="86" customFormat="1" ht="10.199999999999999">
      <c r="B6444" s="87"/>
      <c r="C6444" s="87"/>
      <c r="R6444" s="89"/>
      <c r="S6444" s="89"/>
      <c r="T6444" s="89"/>
    </row>
    <row r="6445" spans="2:20" s="86" customFormat="1" ht="10.199999999999999">
      <c r="B6445" s="87"/>
      <c r="C6445" s="87"/>
      <c r="R6445" s="89"/>
      <c r="S6445" s="89"/>
      <c r="T6445" s="89"/>
    </row>
    <row r="6446" spans="2:20" s="86" customFormat="1" ht="10.199999999999999">
      <c r="B6446" s="87"/>
      <c r="C6446" s="87"/>
      <c r="R6446" s="89"/>
      <c r="S6446" s="89"/>
      <c r="T6446" s="89"/>
    </row>
    <row r="6447" spans="2:20" s="86" customFormat="1" ht="10.199999999999999">
      <c r="B6447" s="87"/>
      <c r="C6447" s="87"/>
      <c r="R6447" s="89"/>
      <c r="S6447" s="89"/>
      <c r="T6447" s="89"/>
    </row>
    <row r="6448" spans="2:20" s="86" customFormat="1" ht="10.199999999999999">
      <c r="B6448" s="87"/>
      <c r="C6448" s="87"/>
      <c r="R6448" s="89"/>
      <c r="S6448" s="89"/>
      <c r="T6448" s="89"/>
    </row>
    <row r="6449" spans="2:20" s="86" customFormat="1" ht="10.199999999999999">
      <c r="B6449" s="87"/>
      <c r="C6449" s="87"/>
      <c r="R6449" s="89"/>
      <c r="S6449" s="89"/>
      <c r="T6449" s="89"/>
    </row>
    <row r="6450" spans="2:20" s="86" customFormat="1" ht="10.199999999999999">
      <c r="B6450" s="87"/>
      <c r="C6450" s="87"/>
      <c r="R6450" s="89"/>
      <c r="S6450" s="89"/>
      <c r="T6450" s="89"/>
    </row>
    <row r="6451" spans="2:20" s="86" customFormat="1" ht="10.199999999999999">
      <c r="B6451" s="87"/>
      <c r="C6451" s="87"/>
      <c r="R6451" s="89"/>
      <c r="S6451" s="89"/>
      <c r="T6451" s="89"/>
    </row>
    <row r="6452" spans="2:20" s="86" customFormat="1" ht="10.199999999999999">
      <c r="B6452" s="87"/>
      <c r="C6452" s="87"/>
      <c r="R6452" s="89"/>
      <c r="S6452" s="89"/>
      <c r="T6452" s="89"/>
    </row>
    <row r="6453" spans="2:20" s="86" customFormat="1" ht="10.199999999999999">
      <c r="B6453" s="87"/>
      <c r="C6453" s="87"/>
      <c r="R6453" s="89"/>
      <c r="S6453" s="89"/>
      <c r="T6453" s="89"/>
    </row>
    <row r="6454" spans="2:20" s="86" customFormat="1" ht="10.199999999999999">
      <c r="B6454" s="87"/>
      <c r="C6454" s="87"/>
      <c r="R6454" s="89"/>
      <c r="S6454" s="89"/>
      <c r="T6454" s="89"/>
    </row>
    <row r="6455" spans="2:20" s="86" customFormat="1" ht="10.199999999999999">
      <c r="B6455" s="87"/>
      <c r="C6455" s="87"/>
      <c r="R6455" s="89"/>
      <c r="S6455" s="89"/>
      <c r="T6455" s="89"/>
    </row>
    <row r="6456" spans="2:20" s="86" customFormat="1" ht="10.199999999999999">
      <c r="B6456" s="87"/>
      <c r="C6456" s="87"/>
      <c r="R6456" s="89"/>
      <c r="S6456" s="89"/>
      <c r="T6456" s="89"/>
    </row>
    <row r="6457" spans="2:20" s="86" customFormat="1" ht="10.199999999999999">
      <c r="B6457" s="87"/>
      <c r="C6457" s="87"/>
      <c r="R6457" s="89"/>
      <c r="S6457" s="89"/>
      <c r="T6457" s="89"/>
    </row>
    <row r="6458" spans="2:20" s="86" customFormat="1" ht="10.199999999999999">
      <c r="B6458" s="87"/>
      <c r="C6458" s="87"/>
      <c r="R6458" s="89"/>
      <c r="S6458" s="89"/>
      <c r="T6458" s="89"/>
    </row>
    <row r="6459" spans="2:20" s="86" customFormat="1" ht="10.199999999999999">
      <c r="B6459" s="87"/>
      <c r="C6459" s="87"/>
      <c r="R6459" s="89"/>
      <c r="S6459" s="89"/>
      <c r="T6459" s="89"/>
    </row>
    <row r="6460" spans="2:20" s="86" customFormat="1" ht="10.199999999999999">
      <c r="B6460" s="87"/>
      <c r="C6460" s="87"/>
      <c r="R6460" s="89"/>
      <c r="S6460" s="89"/>
      <c r="T6460" s="89"/>
    </row>
    <row r="6461" spans="2:20" s="86" customFormat="1" ht="10.199999999999999">
      <c r="B6461" s="87"/>
      <c r="C6461" s="87"/>
      <c r="R6461" s="89"/>
      <c r="S6461" s="89"/>
      <c r="T6461" s="89"/>
    </row>
    <row r="6462" spans="2:20" s="86" customFormat="1" ht="10.199999999999999">
      <c r="B6462" s="87"/>
      <c r="C6462" s="87"/>
      <c r="R6462" s="89"/>
      <c r="S6462" s="89"/>
      <c r="T6462" s="89"/>
    </row>
    <row r="6463" spans="2:20" s="86" customFormat="1" ht="10.199999999999999">
      <c r="B6463" s="87"/>
      <c r="C6463" s="87"/>
      <c r="R6463" s="89"/>
      <c r="S6463" s="89"/>
      <c r="T6463" s="89"/>
    </row>
    <row r="6464" spans="2:20" s="86" customFormat="1" ht="10.199999999999999">
      <c r="B6464" s="87"/>
      <c r="C6464" s="87"/>
      <c r="R6464" s="89"/>
      <c r="S6464" s="89"/>
      <c r="T6464" s="89"/>
    </row>
    <row r="6465" spans="2:20" s="86" customFormat="1" ht="10.199999999999999">
      <c r="B6465" s="87"/>
      <c r="C6465" s="87"/>
      <c r="R6465" s="89"/>
      <c r="S6465" s="89"/>
      <c r="T6465" s="89"/>
    </row>
    <row r="6466" spans="2:20" s="86" customFormat="1" ht="10.199999999999999">
      <c r="B6466" s="87"/>
      <c r="C6466" s="87"/>
      <c r="R6466" s="89"/>
      <c r="S6466" s="89"/>
      <c r="T6466" s="89"/>
    </row>
    <row r="6467" spans="2:20" s="86" customFormat="1" ht="10.199999999999999">
      <c r="B6467" s="87"/>
      <c r="C6467" s="87"/>
      <c r="R6467" s="89"/>
      <c r="S6467" s="89"/>
      <c r="T6467" s="89"/>
    </row>
    <row r="6468" spans="2:20" s="86" customFormat="1" ht="10.199999999999999">
      <c r="B6468" s="87"/>
      <c r="C6468" s="87"/>
      <c r="R6468" s="89"/>
      <c r="S6468" s="89"/>
      <c r="T6468" s="89"/>
    </row>
    <row r="6469" spans="2:20" s="86" customFormat="1" ht="10.199999999999999">
      <c r="B6469" s="87"/>
      <c r="C6469" s="87"/>
      <c r="R6469" s="89"/>
      <c r="S6469" s="89"/>
      <c r="T6469" s="89"/>
    </row>
    <row r="6470" spans="2:20" s="86" customFormat="1" ht="10.199999999999999">
      <c r="B6470" s="87"/>
      <c r="C6470" s="87"/>
      <c r="R6470" s="89"/>
      <c r="S6470" s="89"/>
      <c r="T6470" s="89"/>
    </row>
    <row r="6471" spans="2:20" s="86" customFormat="1" ht="10.199999999999999">
      <c r="B6471" s="87"/>
      <c r="C6471" s="87"/>
      <c r="R6471" s="89"/>
      <c r="S6471" s="89"/>
      <c r="T6471" s="89"/>
    </row>
    <row r="6472" spans="2:20" s="86" customFormat="1" ht="10.199999999999999">
      <c r="B6472" s="87"/>
      <c r="C6472" s="87"/>
      <c r="R6472" s="89"/>
      <c r="S6472" s="89"/>
      <c r="T6472" s="89"/>
    </row>
    <row r="6473" spans="2:20" s="86" customFormat="1" ht="10.199999999999999">
      <c r="B6473" s="87"/>
      <c r="C6473" s="87"/>
      <c r="R6473" s="89"/>
      <c r="S6473" s="89"/>
      <c r="T6473" s="89"/>
    </row>
    <row r="6474" spans="2:20" s="86" customFormat="1" ht="10.199999999999999">
      <c r="B6474" s="87"/>
      <c r="C6474" s="87"/>
      <c r="R6474" s="89"/>
      <c r="S6474" s="89"/>
      <c r="T6474" s="89"/>
    </row>
    <row r="6475" spans="2:20" s="86" customFormat="1" ht="10.199999999999999">
      <c r="B6475" s="87"/>
      <c r="C6475" s="87"/>
      <c r="R6475" s="89"/>
      <c r="S6475" s="89"/>
      <c r="T6475" s="89"/>
    </row>
    <row r="6476" spans="2:20" s="86" customFormat="1" ht="10.199999999999999">
      <c r="B6476" s="87"/>
      <c r="C6476" s="87"/>
      <c r="R6476" s="89"/>
      <c r="S6476" s="89"/>
      <c r="T6476" s="89"/>
    </row>
    <row r="6477" spans="2:20" s="86" customFormat="1" ht="10.199999999999999">
      <c r="B6477" s="87"/>
      <c r="C6477" s="87"/>
      <c r="R6477" s="89"/>
      <c r="S6477" s="89"/>
      <c r="T6477" s="89"/>
    </row>
    <row r="6478" spans="2:20" s="86" customFormat="1" ht="10.199999999999999">
      <c r="B6478" s="87"/>
      <c r="C6478" s="87"/>
      <c r="R6478" s="89"/>
      <c r="S6478" s="89"/>
      <c r="T6478" s="89"/>
    </row>
    <row r="6479" spans="2:20" s="86" customFormat="1" ht="10.199999999999999">
      <c r="B6479" s="87"/>
      <c r="C6479" s="87"/>
      <c r="R6479" s="89"/>
      <c r="S6479" s="89"/>
      <c r="T6479" s="89"/>
    </row>
    <row r="6480" spans="2:20" s="86" customFormat="1" ht="10.199999999999999">
      <c r="B6480" s="87"/>
      <c r="C6480" s="87"/>
      <c r="R6480" s="89"/>
      <c r="S6480" s="89"/>
      <c r="T6480" s="89"/>
    </row>
    <row r="6481" spans="2:20" s="86" customFormat="1" ht="10.199999999999999">
      <c r="B6481" s="87"/>
      <c r="C6481" s="87"/>
      <c r="R6481" s="89"/>
      <c r="S6481" s="89"/>
      <c r="T6481" s="89"/>
    </row>
    <row r="6482" spans="2:20" s="86" customFormat="1" ht="10.199999999999999">
      <c r="B6482" s="87"/>
      <c r="C6482" s="87"/>
      <c r="R6482" s="89"/>
      <c r="S6482" s="89"/>
      <c r="T6482" s="89"/>
    </row>
    <row r="6483" spans="2:20" s="86" customFormat="1" ht="10.199999999999999">
      <c r="B6483" s="87"/>
      <c r="C6483" s="87"/>
      <c r="R6483" s="89"/>
      <c r="S6483" s="89"/>
      <c r="T6483" s="89"/>
    </row>
    <row r="6484" spans="2:20" s="86" customFormat="1" ht="10.199999999999999">
      <c r="B6484" s="87"/>
      <c r="C6484" s="87"/>
      <c r="R6484" s="89"/>
      <c r="S6484" s="89"/>
      <c r="T6484" s="89"/>
    </row>
    <row r="6485" spans="2:20" s="86" customFormat="1" ht="10.199999999999999">
      <c r="B6485" s="87"/>
      <c r="C6485" s="87"/>
      <c r="R6485" s="89"/>
      <c r="S6485" s="89"/>
      <c r="T6485" s="89"/>
    </row>
    <row r="6486" spans="2:20" s="86" customFormat="1" ht="10.199999999999999">
      <c r="B6486" s="87"/>
      <c r="C6486" s="87"/>
      <c r="R6486" s="89"/>
      <c r="S6486" s="89"/>
      <c r="T6486" s="89"/>
    </row>
    <row r="6487" spans="2:20" s="86" customFormat="1" ht="10.199999999999999">
      <c r="B6487" s="87"/>
      <c r="C6487" s="87"/>
      <c r="R6487" s="89"/>
      <c r="S6487" s="89"/>
      <c r="T6487" s="89"/>
    </row>
    <row r="6488" spans="2:20" s="86" customFormat="1" ht="10.199999999999999">
      <c r="B6488" s="87"/>
      <c r="C6488" s="87"/>
      <c r="R6488" s="89"/>
      <c r="S6488" s="89"/>
      <c r="T6488" s="89"/>
    </row>
    <row r="6489" spans="2:20" s="86" customFormat="1" ht="10.199999999999999">
      <c r="B6489" s="87"/>
      <c r="C6489" s="87"/>
      <c r="R6489" s="89"/>
      <c r="S6489" s="89"/>
      <c r="T6489" s="89"/>
    </row>
    <row r="6490" spans="2:20" s="86" customFormat="1" ht="10.199999999999999">
      <c r="B6490" s="87"/>
      <c r="C6490" s="87"/>
      <c r="R6490" s="89"/>
      <c r="S6490" s="89"/>
      <c r="T6490" s="89"/>
    </row>
    <row r="6491" spans="2:20" s="86" customFormat="1" ht="10.199999999999999">
      <c r="B6491" s="87"/>
      <c r="C6491" s="87"/>
      <c r="R6491" s="89"/>
      <c r="S6491" s="89"/>
      <c r="T6491" s="89"/>
    </row>
    <row r="6492" spans="2:20" s="86" customFormat="1" ht="10.199999999999999">
      <c r="B6492" s="87"/>
      <c r="C6492" s="87"/>
      <c r="R6492" s="89"/>
      <c r="S6492" s="89"/>
      <c r="T6492" s="89"/>
    </row>
    <row r="6493" spans="2:20" s="86" customFormat="1" ht="10.199999999999999">
      <c r="B6493" s="87"/>
      <c r="C6493" s="87"/>
      <c r="R6493" s="89"/>
      <c r="S6493" s="89"/>
      <c r="T6493" s="89"/>
    </row>
    <row r="6494" spans="2:20" s="86" customFormat="1" ht="10.199999999999999">
      <c r="B6494" s="87"/>
      <c r="C6494" s="87"/>
      <c r="R6494" s="89"/>
      <c r="S6494" s="89"/>
      <c r="T6494" s="89"/>
    </row>
    <row r="6495" spans="2:20" s="86" customFormat="1" ht="10.199999999999999">
      <c r="B6495" s="87"/>
      <c r="C6495" s="87"/>
      <c r="R6495" s="89"/>
      <c r="S6495" s="89"/>
      <c r="T6495" s="89"/>
    </row>
    <row r="6496" spans="2:20" s="86" customFormat="1" ht="10.199999999999999">
      <c r="B6496" s="87"/>
      <c r="C6496" s="87"/>
      <c r="R6496" s="89"/>
      <c r="S6496" s="89"/>
      <c r="T6496" s="89"/>
    </row>
    <row r="6497" spans="2:20" s="86" customFormat="1" ht="10.199999999999999">
      <c r="B6497" s="87"/>
      <c r="C6497" s="87"/>
      <c r="R6497" s="89"/>
      <c r="S6497" s="89"/>
      <c r="T6497" s="89"/>
    </row>
    <row r="6498" spans="2:20" s="86" customFormat="1" ht="10.199999999999999">
      <c r="B6498" s="87"/>
      <c r="C6498" s="87"/>
      <c r="R6498" s="89"/>
      <c r="S6498" s="89"/>
      <c r="T6498" s="89"/>
    </row>
    <row r="6499" spans="2:20" s="86" customFormat="1" ht="10.199999999999999">
      <c r="B6499" s="87"/>
      <c r="C6499" s="87"/>
      <c r="R6499" s="89"/>
      <c r="S6499" s="89"/>
      <c r="T6499" s="89"/>
    </row>
    <row r="6500" spans="2:20" s="86" customFormat="1" ht="10.199999999999999">
      <c r="B6500" s="87"/>
      <c r="C6500" s="87"/>
      <c r="R6500" s="89"/>
      <c r="S6500" s="89"/>
      <c r="T6500" s="89"/>
    </row>
    <row r="6501" spans="2:20" s="86" customFormat="1" ht="10.199999999999999">
      <c r="B6501" s="87"/>
      <c r="C6501" s="87"/>
      <c r="R6501" s="89"/>
      <c r="S6501" s="89"/>
      <c r="T6501" s="89"/>
    </row>
    <row r="6502" spans="2:20" s="86" customFormat="1" ht="10.199999999999999">
      <c r="B6502" s="87"/>
      <c r="C6502" s="87"/>
      <c r="R6502" s="89"/>
      <c r="S6502" s="89"/>
      <c r="T6502" s="89"/>
    </row>
    <row r="6503" spans="2:20" s="86" customFormat="1" ht="10.199999999999999">
      <c r="B6503" s="87"/>
      <c r="C6503" s="87"/>
      <c r="R6503" s="89"/>
      <c r="S6503" s="89"/>
      <c r="T6503" s="89"/>
    </row>
    <row r="6504" spans="2:20" s="86" customFormat="1" ht="10.199999999999999">
      <c r="B6504" s="87"/>
      <c r="C6504" s="87"/>
      <c r="R6504" s="89"/>
      <c r="S6504" s="89"/>
      <c r="T6504" s="89"/>
    </row>
    <row r="6505" spans="2:20" s="86" customFormat="1" ht="10.199999999999999">
      <c r="B6505" s="87"/>
      <c r="C6505" s="87"/>
      <c r="R6505" s="89"/>
      <c r="S6505" s="89"/>
      <c r="T6505" s="89"/>
    </row>
    <row r="6506" spans="2:20" s="86" customFormat="1" ht="10.199999999999999">
      <c r="B6506" s="87"/>
      <c r="C6506" s="87"/>
      <c r="R6506" s="89"/>
      <c r="S6506" s="89"/>
      <c r="T6506" s="89"/>
    </row>
    <row r="6507" spans="2:20" s="86" customFormat="1" ht="10.199999999999999">
      <c r="B6507" s="87"/>
      <c r="C6507" s="87"/>
      <c r="R6507" s="89"/>
      <c r="S6507" s="89"/>
      <c r="T6507" s="89"/>
    </row>
    <row r="6508" spans="2:20" s="86" customFormat="1" ht="10.199999999999999">
      <c r="B6508" s="87"/>
      <c r="C6508" s="87"/>
      <c r="R6508" s="89"/>
      <c r="S6508" s="89"/>
      <c r="T6508" s="89"/>
    </row>
    <row r="6509" spans="2:20" s="86" customFormat="1" ht="10.199999999999999">
      <c r="B6509" s="87"/>
      <c r="C6509" s="87"/>
      <c r="R6509" s="89"/>
      <c r="S6509" s="89"/>
      <c r="T6509" s="89"/>
    </row>
    <row r="6510" spans="2:20" s="86" customFormat="1" ht="10.199999999999999">
      <c r="B6510" s="87"/>
      <c r="C6510" s="87"/>
      <c r="R6510" s="89"/>
      <c r="S6510" s="89"/>
      <c r="T6510" s="89"/>
    </row>
    <row r="6511" spans="2:20" s="86" customFormat="1" ht="10.199999999999999">
      <c r="B6511" s="87"/>
      <c r="C6511" s="87"/>
      <c r="R6511" s="89"/>
      <c r="S6511" s="89"/>
      <c r="T6511" s="89"/>
    </row>
    <row r="6512" spans="2:20" s="86" customFormat="1" ht="10.199999999999999">
      <c r="B6512" s="87"/>
      <c r="C6512" s="87"/>
      <c r="R6512" s="89"/>
      <c r="S6512" s="89"/>
      <c r="T6512" s="89"/>
    </row>
    <row r="6513" spans="2:20" s="86" customFormat="1" ht="10.199999999999999">
      <c r="B6513" s="87"/>
      <c r="C6513" s="87"/>
      <c r="R6513" s="89"/>
      <c r="S6513" s="89"/>
      <c r="T6513" s="89"/>
    </row>
    <row r="6514" spans="2:20" s="86" customFormat="1" ht="10.199999999999999">
      <c r="B6514" s="87"/>
      <c r="C6514" s="87"/>
      <c r="R6514" s="89"/>
      <c r="S6514" s="89"/>
      <c r="T6514" s="89"/>
    </row>
    <row r="6515" spans="2:20" s="86" customFormat="1" ht="10.199999999999999">
      <c r="B6515" s="87"/>
      <c r="C6515" s="87"/>
      <c r="R6515" s="89"/>
      <c r="S6515" s="89"/>
      <c r="T6515" s="89"/>
    </row>
    <row r="6516" spans="2:20" s="86" customFormat="1" ht="10.199999999999999">
      <c r="B6516" s="87"/>
      <c r="C6516" s="87"/>
      <c r="R6516" s="89"/>
      <c r="S6516" s="89"/>
      <c r="T6516" s="89"/>
    </row>
    <row r="6517" spans="2:20" s="86" customFormat="1" ht="10.199999999999999">
      <c r="B6517" s="87"/>
      <c r="C6517" s="87"/>
      <c r="R6517" s="89"/>
      <c r="S6517" s="89"/>
      <c r="T6517" s="89"/>
    </row>
    <row r="6518" spans="2:20" s="86" customFormat="1" ht="10.199999999999999">
      <c r="B6518" s="87"/>
      <c r="C6518" s="87"/>
      <c r="R6518" s="89"/>
      <c r="S6518" s="89"/>
      <c r="T6518" s="89"/>
    </row>
    <row r="6519" spans="2:20" s="86" customFormat="1" ht="10.199999999999999">
      <c r="B6519" s="87"/>
      <c r="C6519" s="87"/>
      <c r="R6519" s="89"/>
      <c r="S6519" s="89"/>
      <c r="T6519" s="89"/>
    </row>
    <row r="6520" spans="2:20" s="86" customFormat="1" ht="10.199999999999999">
      <c r="B6520" s="87"/>
      <c r="C6520" s="87"/>
      <c r="R6520" s="89"/>
      <c r="S6520" s="89"/>
      <c r="T6520" s="89"/>
    </row>
    <row r="6521" spans="2:20" s="86" customFormat="1" ht="10.199999999999999">
      <c r="B6521" s="87"/>
      <c r="C6521" s="87"/>
      <c r="R6521" s="89"/>
      <c r="S6521" s="89"/>
      <c r="T6521" s="89"/>
    </row>
    <row r="6522" spans="2:20" s="86" customFormat="1" ht="10.199999999999999">
      <c r="B6522" s="87"/>
      <c r="C6522" s="87"/>
      <c r="R6522" s="89"/>
      <c r="S6522" s="89"/>
      <c r="T6522" s="89"/>
    </row>
    <row r="6523" spans="2:20" s="86" customFormat="1" ht="10.199999999999999">
      <c r="B6523" s="87"/>
      <c r="C6523" s="87"/>
      <c r="R6523" s="89"/>
      <c r="S6523" s="89"/>
      <c r="T6523" s="89"/>
    </row>
    <row r="6524" spans="2:20" s="86" customFormat="1" ht="10.199999999999999">
      <c r="B6524" s="87"/>
      <c r="C6524" s="87"/>
      <c r="R6524" s="89"/>
      <c r="S6524" s="89"/>
      <c r="T6524" s="89"/>
    </row>
    <row r="6525" spans="2:20" s="86" customFormat="1" ht="10.199999999999999">
      <c r="B6525" s="87"/>
      <c r="C6525" s="87"/>
      <c r="R6525" s="89"/>
      <c r="S6525" s="89"/>
      <c r="T6525" s="89"/>
    </row>
    <row r="6526" spans="2:20" s="86" customFormat="1" ht="10.199999999999999">
      <c r="B6526" s="87"/>
      <c r="C6526" s="87"/>
      <c r="R6526" s="89"/>
      <c r="S6526" s="89"/>
      <c r="T6526" s="89"/>
    </row>
    <row r="6527" spans="2:20" s="86" customFormat="1" ht="10.199999999999999">
      <c r="B6527" s="87"/>
      <c r="C6527" s="87"/>
      <c r="R6527" s="89"/>
      <c r="S6527" s="89"/>
      <c r="T6527" s="89"/>
    </row>
    <row r="6528" spans="2:20" s="86" customFormat="1" ht="10.199999999999999">
      <c r="B6528" s="87"/>
      <c r="C6528" s="87"/>
      <c r="R6528" s="89"/>
      <c r="S6528" s="89"/>
      <c r="T6528" s="89"/>
    </row>
    <row r="6529" spans="2:20" s="86" customFormat="1" ht="10.199999999999999">
      <c r="B6529" s="87"/>
      <c r="C6529" s="87"/>
      <c r="R6529" s="89"/>
      <c r="S6529" s="89"/>
      <c r="T6529" s="89"/>
    </row>
    <row r="6530" spans="2:20" s="86" customFormat="1" ht="10.199999999999999">
      <c r="B6530" s="87"/>
      <c r="C6530" s="87"/>
      <c r="R6530" s="89"/>
      <c r="S6530" s="89"/>
      <c r="T6530" s="89"/>
    </row>
    <row r="6531" spans="2:20" s="86" customFormat="1" ht="10.199999999999999">
      <c r="B6531" s="87"/>
      <c r="C6531" s="87"/>
      <c r="R6531" s="89"/>
      <c r="S6531" s="89"/>
      <c r="T6531" s="89"/>
    </row>
    <row r="6532" spans="2:20" s="86" customFormat="1" ht="10.199999999999999">
      <c r="B6532" s="87"/>
      <c r="C6532" s="87"/>
      <c r="R6532" s="89"/>
      <c r="S6532" s="89"/>
      <c r="T6532" s="89"/>
    </row>
    <row r="6533" spans="2:20" s="86" customFormat="1" ht="10.199999999999999">
      <c r="B6533" s="87"/>
      <c r="C6533" s="87"/>
      <c r="R6533" s="89"/>
      <c r="S6533" s="89"/>
      <c r="T6533" s="89"/>
    </row>
    <row r="6534" spans="2:20" s="86" customFormat="1" ht="10.199999999999999">
      <c r="B6534" s="87"/>
      <c r="C6534" s="87"/>
      <c r="R6534" s="89"/>
      <c r="S6534" s="89"/>
      <c r="T6534" s="89"/>
    </row>
    <row r="6535" spans="2:20" s="86" customFormat="1" ht="10.199999999999999">
      <c r="B6535" s="87"/>
      <c r="C6535" s="87"/>
      <c r="R6535" s="89"/>
      <c r="S6535" s="89"/>
      <c r="T6535" s="89"/>
    </row>
    <row r="6536" spans="2:20" s="86" customFormat="1" ht="10.199999999999999">
      <c r="B6536" s="87"/>
      <c r="C6536" s="87"/>
      <c r="R6536" s="89"/>
      <c r="S6536" s="89"/>
      <c r="T6536" s="89"/>
    </row>
    <row r="6537" spans="2:20" s="86" customFormat="1" ht="10.199999999999999">
      <c r="B6537" s="87"/>
      <c r="C6537" s="87"/>
      <c r="R6537" s="89"/>
      <c r="S6537" s="89"/>
      <c r="T6537" s="89"/>
    </row>
    <row r="6538" spans="2:20" s="86" customFormat="1" ht="10.199999999999999">
      <c r="B6538" s="87"/>
      <c r="C6538" s="87"/>
      <c r="R6538" s="89"/>
      <c r="S6538" s="89"/>
      <c r="T6538" s="89"/>
    </row>
    <row r="6539" spans="2:20" s="86" customFormat="1" ht="10.199999999999999">
      <c r="B6539" s="87"/>
      <c r="C6539" s="87"/>
      <c r="R6539" s="89"/>
      <c r="S6539" s="89"/>
      <c r="T6539" s="89"/>
    </row>
    <row r="6540" spans="2:20" s="86" customFormat="1" ht="10.199999999999999">
      <c r="B6540" s="87"/>
      <c r="C6540" s="87"/>
      <c r="R6540" s="89"/>
      <c r="S6540" s="89"/>
      <c r="T6540" s="89"/>
    </row>
    <row r="6541" spans="2:20" s="86" customFormat="1" ht="10.199999999999999">
      <c r="B6541" s="87"/>
      <c r="C6541" s="87"/>
      <c r="R6541" s="89"/>
      <c r="S6541" s="89"/>
      <c r="T6541" s="89"/>
    </row>
    <row r="6542" spans="2:20" s="86" customFormat="1" ht="10.199999999999999">
      <c r="B6542" s="87"/>
      <c r="C6542" s="87"/>
      <c r="R6542" s="89"/>
      <c r="S6542" s="89"/>
      <c r="T6542" s="89"/>
    </row>
    <row r="6543" spans="2:20" s="86" customFormat="1" ht="10.199999999999999">
      <c r="B6543" s="87"/>
      <c r="C6543" s="87"/>
      <c r="R6543" s="89"/>
      <c r="S6543" s="89"/>
      <c r="T6543" s="89"/>
    </row>
    <row r="6544" spans="2:20" s="86" customFormat="1" ht="10.199999999999999">
      <c r="B6544" s="87"/>
      <c r="C6544" s="87"/>
      <c r="R6544" s="89"/>
      <c r="S6544" s="89"/>
      <c r="T6544" s="89"/>
    </row>
    <row r="6545" spans="2:20" s="86" customFormat="1" ht="10.199999999999999">
      <c r="B6545" s="87"/>
      <c r="C6545" s="87"/>
      <c r="R6545" s="89"/>
      <c r="S6545" s="89"/>
      <c r="T6545" s="89"/>
    </row>
    <row r="6546" spans="2:20" s="86" customFormat="1" ht="10.199999999999999">
      <c r="B6546" s="87"/>
      <c r="C6546" s="87"/>
      <c r="R6546" s="89"/>
      <c r="S6546" s="89"/>
      <c r="T6546" s="89"/>
    </row>
    <row r="6547" spans="2:20" s="86" customFormat="1" ht="10.199999999999999">
      <c r="B6547" s="87"/>
      <c r="C6547" s="87"/>
      <c r="R6547" s="89"/>
      <c r="S6547" s="89"/>
      <c r="T6547" s="89"/>
    </row>
    <row r="6548" spans="2:20" s="86" customFormat="1" ht="10.199999999999999">
      <c r="B6548" s="87"/>
      <c r="C6548" s="87"/>
      <c r="R6548" s="89"/>
      <c r="S6548" s="89"/>
      <c r="T6548" s="89"/>
    </row>
    <row r="6549" spans="2:20" s="86" customFormat="1" ht="10.199999999999999">
      <c r="B6549" s="87"/>
      <c r="C6549" s="87"/>
      <c r="R6549" s="89"/>
      <c r="S6549" s="89"/>
      <c r="T6549" s="89"/>
    </row>
    <row r="6550" spans="2:20" s="86" customFormat="1" ht="10.199999999999999">
      <c r="B6550" s="87"/>
      <c r="C6550" s="87"/>
      <c r="R6550" s="89"/>
      <c r="S6550" s="89"/>
      <c r="T6550" s="89"/>
    </row>
    <row r="6551" spans="2:20" s="86" customFormat="1" ht="10.199999999999999">
      <c r="B6551" s="87"/>
      <c r="C6551" s="87"/>
      <c r="R6551" s="89"/>
      <c r="S6551" s="89"/>
      <c r="T6551" s="89"/>
    </row>
    <row r="6552" spans="2:20" s="86" customFormat="1" ht="10.199999999999999">
      <c r="B6552" s="87"/>
      <c r="C6552" s="87"/>
      <c r="R6552" s="89"/>
      <c r="S6552" s="89"/>
      <c r="T6552" s="89"/>
    </row>
    <row r="6553" spans="2:20" s="86" customFormat="1" ht="10.199999999999999">
      <c r="B6553" s="87"/>
      <c r="C6553" s="87"/>
      <c r="R6553" s="89"/>
      <c r="S6553" s="89"/>
      <c r="T6553" s="89"/>
    </row>
    <row r="6554" spans="2:20" s="86" customFormat="1" ht="10.199999999999999">
      <c r="B6554" s="87"/>
      <c r="C6554" s="87"/>
      <c r="R6554" s="89"/>
      <c r="S6554" s="89"/>
      <c r="T6554" s="89"/>
    </row>
    <row r="6555" spans="2:20" s="86" customFormat="1" ht="10.199999999999999">
      <c r="B6555" s="87"/>
      <c r="C6555" s="87"/>
      <c r="R6555" s="89"/>
      <c r="S6555" s="89"/>
      <c r="T6555" s="89"/>
    </row>
    <row r="6556" spans="2:20" s="86" customFormat="1" ht="10.199999999999999">
      <c r="B6556" s="87"/>
      <c r="C6556" s="87"/>
      <c r="R6556" s="89"/>
      <c r="S6556" s="89"/>
      <c r="T6556" s="89"/>
    </row>
    <row r="6557" spans="2:20" s="86" customFormat="1" ht="10.199999999999999">
      <c r="B6557" s="87"/>
      <c r="C6557" s="87"/>
      <c r="R6557" s="89"/>
      <c r="S6557" s="89"/>
      <c r="T6557" s="89"/>
    </row>
    <row r="6558" spans="2:20" s="86" customFormat="1" ht="10.199999999999999">
      <c r="B6558" s="87"/>
      <c r="C6558" s="87"/>
      <c r="R6558" s="89"/>
      <c r="S6558" s="89"/>
      <c r="T6558" s="89"/>
    </row>
    <row r="6559" spans="2:20" s="86" customFormat="1" ht="10.199999999999999">
      <c r="B6559" s="87"/>
      <c r="C6559" s="87"/>
      <c r="R6559" s="89"/>
      <c r="S6559" s="89"/>
      <c r="T6559" s="89"/>
    </row>
    <row r="6560" spans="2:20" s="86" customFormat="1" ht="10.199999999999999">
      <c r="B6560" s="87"/>
      <c r="C6560" s="87"/>
      <c r="R6560" s="89"/>
      <c r="S6560" s="89"/>
      <c r="T6560" s="89"/>
    </row>
    <row r="6561" spans="2:20" s="86" customFormat="1" ht="10.199999999999999">
      <c r="B6561" s="87"/>
      <c r="C6561" s="87"/>
      <c r="R6561" s="89"/>
      <c r="S6561" s="89"/>
      <c r="T6561" s="89"/>
    </row>
    <row r="6562" spans="2:20" s="86" customFormat="1" ht="10.199999999999999">
      <c r="B6562" s="87"/>
      <c r="C6562" s="87"/>
      <c r="R6562" s="89"/>
      <c r="S6562" s="89"/>
      <c r="T6562" s="89"/>
    </row>
    <row r="6563" spans="2:20" s="86" customFormat="1" ht="10.199999999999999">
      <c r="B6563" s="87"/>
      <c r="C6563" s="87"/>
      <c r="R6563" s="89"/>
      <c r="S6563" s="89"/>
      <c r="T6563" s="89"/>
    </row>
    <row r="6564" spans="2:20" s="86" customFormat="1" ht="10.199999999999999">
      <c r="B6564" s="87"/>
      <c r="C6564" s="87"/>
      <c r="R6564" s="89"/>
      <c r="S6564" s="89"/>
      <c r="T6564" s="89"/>
    </row>
    <row r="6565" spans="2:20" s="86" customFormat="1" ht="10.199999999999999">
      <c r="B6565" s="87"/>
      <c r="C6565" s="87"/>
      <c r="R6565" s="89"/>
      <c r="S6565" s="89"/>
      <c r="T6565" s="89"/>
    </row>
    <row r="6566" spans="2:20" s="86" customFormat="1" ht="10.199999999999999">
      <c r="B6566" s="87"/>
      <c r="C6566" s="87"/>
      <c r="R6566" s="89"/>
      <c r="S6566" s="89"/>
      <c r="T6566" s="89"/>
    </row>
    <row r="6567" spans="2:20" s="86" customFormat="1" ht="10.199999999999999">
      <c r="B6567" s="87"/>
      <c r="C6567" s="87"/>
      <c r="R6567" s="89"/>
      <c r="S6567" s="89"/>
      <c r="T6567" s="89"/>
    </row>
    <row r="6568" spans="2:20" s="86" customFormat="1" ht="10.199999999999999">
      <c r="B6568" s="87"/>
      <c r="C6568" s="87"/>
      <c r="R6568" s="89"/>
      <c r="S6568" s="89"/>
      <c r="T6568" s="89"/>
    </row>
    <row r="6569" spans="2:20" s="86" customFormat="1" ht="10.199999999999999">
      <c r="B6569" s="87"/>
      <c r="C6569" s="87"/>
      <c r="R6569" s="89"/>
      <c r="S6569" s="89"/>
      <c r="T6569" s="89"/>
    </row>
    <row r="6570" spans="2:20" s="86" customFormat="1" ht="10.199999999999999">
      <c r="B6570" s="87"/>
      <c r="C6570" s="87"/>
      <c r="R6570" s="89"/>
      <c r="S6570" s="89"/>
      <c r="T6570" s="89"/>
    </row>
    <row r="6571" spans="2:20" s="86" customFormat="1" ht="10.199999999999999">
      <c r="B6571" s="87"/>
      <c r="C6571" s="87"/>
      <c r="R6571" s="89"/>
      <c r="S6571" s="89"/>
      <c r="T6571" s="89"/>
    </row>
    <row r="6572" spans="2:20" s="86" customFormat="1" ht="10.199999999999999">
      <c r="B6572" s="87"/>
      <c r="C6572" s="87"/>
      <c r="R6572" s="89"/>
      <c r="S6572" s="89"/>
      <c r="T6572" s="89"/>
    </row>
    <row r="6573" spans="2:20" s="86" customFormat="1" ht="10.199999999999999">
      <c r="B6573" s="87"/>
      <c r="C6573" s="87"/>
      <c r="R6573" s="89"/>
      <c r="S6573" s="89"/>
      <c r="T6573" s="89"/>
    </row>
    <row r="6574" spans="2:20" s="86" customFormat="1" ht="10.199999999999999">
      <c r="B6574" s="87"/>
      <c r="C6574" s="87"/>
      <c r="R6574" s="89"/>
      <c r="S6574" s="89"/>
      <c r="T6574" s="89"/>
    </row>
    <row r="6575" spans="2:20" s="86" customFormat="1" ht="10.199999999999999">
      <c r="B6575" s="87"/>
      <c r="C6575" s="87"/>
      <c r="R6575" s="89"/>
      <c r="S6575" s="89"/>
      <c r="T6575" s="89"/>
    </row>
    <row r="6576" spans="2:20" s="86" customFormat="1" ht="10.199999999999999">
      <c r="B6576" s="87"/>
      <c r="C6576" s="87"/>
      <c r="R6576" s="89"/>
      <c r="S6576" s="89"/>
      <c r="T6576" s="89"/>
    </row>
    <row r="6577" spans="2:20" s="86" customFormat="1" ht="10.199999999999999">
      <c r="B6577" s="87"/>
      <c r="C6577" s="87"/>
      <c r="R6577" s="89"/>
      <c r="S6577" s="89"/>
      <c r="T6577" s="89"/>
    </row>
    <row r="6578" spans="2:20" s="86" customFormat="1" ht="10.199999999999999">
      <c r="B6578" s="87"/>
      <c r="C6578" s="87"/>
      <c r="R6578" s="89"/>
      <c r="S6578" s="89"/>
      <c r="T6578" s="89"/>
    </row>
    <row r="6579" spans="2:20" s="86" customFormat="1" ht="10.199999999999999">
      <c r="B6579" s="87"/>
      <c r="C6579" s="87"/>
      <c r="R6579" s="89"/>
      <c r="S6579" s="89"/>
      <c r="T6579" s="89"/>
    </row>
    <row r="6580" spans="2:20" s="86" customFormat="1" ht="10.199999999999999">
      <c r="B6580" s="87"/>
      <c r="C6580" s="87"/>
      <c r="R6580" s="89"/>
      <c r="S6580" s="89"/>
      <c r="T6580" s="89"/>
    </row>
    <row r="6581" spans="2:20" s="86" customFormat="1" ht="10.199999999999999">
      <c r="B6581" s="87"/>
      <c r="C6581" s="87"/>
      <c r="R6581" s="89"/>
      <c r="S6581" s="89"/>
      <c r="T6581" s="89"/>
    </row>
    <row r="6582" spans="2:20" s="86" customFormat="1" ht="10.199999999999999">
      <c r="B6582" s="87"/>
      <c r="C6582" s="87"/>
      <c r="R6582" s="89"/>
      <c r="S6582" s="89"/>
      <c r="T6582" s="89"/>
    </row>
    <row r="6583" spans="2:20" s="86" customFormat="1" ht="10.199999999999999">
      <c r="B6583" s="87"/>
      <c r="C6583" s="87"/>
      <c r="R6583" s="89"/>
      <c r="S6583" s="89"/>
      <c r="T6583" s="89"/>
    </row>
    <row r="6584" spans="2:20" s="86" customFormat="1" ht="10.199999999999999">
      <c r="B6584" s="87"/>
      <c r="C6584" s="87"/>
      <c r="R6584" s="89"/>
      <c r="S6584" s="89"/>
      <c r="T6584" s="89"/>
    </row>
    <row r="6585" spans="2:20" s="86" customFormat="1" ht="10.199999999999999">
      <c r="B6585" s="87"/>
      <c r="C6585" s="87"/>
      <c r="R6585" s="89"/>
      <c r="S6585" s="89"/>
      <c r="T6585" s="89"/>
    </row>
    <row r="6586" spans="2:20" s="86" customFormat="1" ht="10.199999999999999">
      <c r="B6586" s="87"/>
      <c r="C6586" s="87"/>
      <c r="R6586" s="89"/>
      <c r="S6586" s="89"/>
      <c r="T6586" s="89"/>
    </row>
    <row r="6587" spans="2:20" s="86" customFormat="1" ht="10.199999999999999">
      <c r="B6587" s="87"/>
      <c r="C6587" s="87"/>
      <c r="R6587" s="89"/>
      <c r="S6587" s="89"/>
      <c r="T6587" s="89"/>
    </row>
    <row r="6588" spans="2:20" s="86" customFormat="1" ht="10.199999999999999">
      <c r="B6588" s="87"/>
      <c r="C6588" s="87"/>
      <c r="R6588" s="89"/>
      <c r="S6588" s="89"/>
      <c r="T6588" s="89"/>
    </row>
    <row r="6589" spans="2:20" s="86" customFormat="1" ht="10.199999999999999">
      <c r="B6589" s="87"/>
      <c r="C6589" s="87"/>
      <c r="R6589" s="89"/>
      <c r="S6589" s="89"/>
      <c r="T6589" s="89"/>
    </row>
    <row r="6590" spans="2:20" s="86" customFormat="1" ht="10.199999999999999">
      <c r="B6590" s="87"/>
      <c r="C6590" s="87"/>
      <c r="R6590" s="89"/>
      <c r="S6590" s="89"/>
      <c r="T6590" s="89"/>
    </row>
    <row r="6591" spans="2:20" s="86" customFormat="1" ht="10.199999999999999">
      <c r="B6591" s="87"/>
      <c r="C6591" s="87"/>
      <c r="R6591" s="89"/>
      <c r="S6591" s="89"/>
      <c r="T6591" s="89"/>
    </row>
    <row r="6592" spans="2:20" s="86" customFormat="1" ht="10.199999999999999">
      <c r="B6592" s="87"/>
      <c r="C6592" s="87"/>
      <c r="R6592" s="89"/>
      <c r="S6592" s="89"/>
      <c r="T6592" s="89"/>
    </row>
    <row r="6593" spans="2:20" s="86" customFormat="1" ht="10.199999999999999">
      <c r="B6593" s="87"/>
      <c r="C6593" s="87"/>
      <c r="R6593" s="89"/>
      <c r="S6593" s="89"/>
      <c r="T6593" s="89"/>
    </row>
    <row r="6594" spans="2:20" s="86" customFormat="1" ht="10.199999999999999">
      <c r="B6594" s="87"/>
      <c r="C6594" s="87"/>
      <c r="R6594" s="89"/>
      <c r="S6594" s="89"/>
      <c r="T6594" s="89"/>
    </row>
    <row r="6595" spans="2:20" s="86" customFormat="1" ht="10.199999999999999">
      <c r="B6595" s="87"/>
      <c r="C6595" s="87"/>
      <c r="R6595" s="89"/>
      <c r="S6595" s="89"/>
      <c r="T6595" s="89"/>
    </row>
    <row r="6596" spans="2:20" s="86" customFormat="1" ht="10.199999999999999">
      <c r="B6596" s="87"/>
      <c r="C6596" s="87"/>
      <c r="R6596" s="89"/>
      <c r="S6596" s="89"/>
      <c r="T6596" s="89"/>
    </row>
    <row r="6597" spans="2:20" s="86" customFormat="1" ht="10.199999999999999">
      <c r="B6597" s="87"/>
      <c r="C6597" s="87"/>
      <c r="R6597" s="89"/>
      <c r="S6597" s="89"/>
      <c r="T6597" s="89"/>
    </row>
    <row r="6598" spans="2:20" s="86" customFormat="1" ht="10.199999999999999">
      <c r="B6598" s="87"/>
      <c r="C6598" s="87"/>
      <c r="R6598" s="89"/>
      <c r="S6598" s="89"/>
      <c r="T6598" s="89"/>
    </row>
    <row r="6599" spans="2:20" s="86" customFormat="1" ht="10.199999999999999">
      <c r="B6599" s="87"/>
      <c r="C6599" s="87"/>
      <c r="R6599" s="89"/>
      <c r="S6599" s="89"/>
      <c r="T6599" s="89"/>
    </row>
    <row r="6600" spans="2:20" s="86" customFormat="1" ht="10.199999999999999">
      <c r="B6600" s="87"/>
      <c r="C6600" s="87"/>
      <c r="R6600" s="89"/>
      <c r="S6600" s="89"/>
      <c r="T6600" s="89"/>
    </row>
    <row r="6601" spans="2:20" s="86" customFormat="1" ht="10.199999999999999">
      <c r="B6601" s="87"/>
      <c r="C6601" s="87"/>
      <c r="R6601" s="89"/>
      <c r="S6601" s="89"/>
      <c r="T6601" s="89"/>
    </row>
    <row r="6602" spans="2:20" s="86" customFormat="1" ht="10.199999999999999">
      <c r="B6602" s="87"/>
      <c r="C6602" s="87"/>
      <c r="R6602" s="89"/>
      <c r="S6602" s="89"/>
      <c r="T6602" s="89"/>
    </row>
    <row r="6603" spans="2:20" s="86" customFormat="1" ht="10.199999999999999">
      <c r="B6603" s="87"/>
      <c r="C6603" s="87"/>
      <c r="R6603" s="89"/>
      <c r="S6603" s="89"/>
      <c r="T6603" s="89"/>
    </row>
    <row r="6604" spans="2:20" s="86" customFormat="1" ht="10.199999999999999">
      <c r="B6604" s="87"/>
      <c r="C6604" s="87"/>
      <c r="R6604" s="89"/>
      <c r="S6604" s="89"/>
      <c r="T6604" s="89"/>
    </row>
    <row r="6605" spans="2:20" s="86" customFormat="1" ht="10.199999999999999">
      <c r="B6605" s="87"/>
      <c r="C6605" s="87"/>
      <c r="R6605" s="89"/>
      <c r="S6605" s="89"/>
      <c r="T6605" s="89"/>
    </row>
    <row r="6606" spans="2:20" s="86" customFormat="1" ht="10.199999999999999">
      <c r="B6606" s="87"/>
      <c r="C6606" s="87"/>
      <c r="R6606" s="89"/>
      <c r="S6606" s="89"/>
      <c r="T6606" s="89"/>
    </row>
    <row r="6607" spans="2:20" s="86" customFormat="1" ht="10.199999999999999">
      <c r="B6607" s="87"/>
      <c r="C6607" s="87"/>
      <c r="R6607" s="89"/>
      <c r="S6607" s="89"/>
      <c r="T6607" s="89"/>
    </row>
    <row r="6608" spans="2:20" s="86" customFormat="1" ht="10.199999999999999">
      <c r="B6608" s="87"/>
      <c r="C6608" s="87"/>
      <c r="R6608" s="89"/>
      <c r="S6608" s="89"/>
      <c r="T6608" s="89"/>
    </row>
    <row r="6609" spans="2:20" s="86" customFormat="1" ht="10.199999999999999">
      <c r="B6609" s="87"/>
      <c r="C6609" s="87"/>
      <c r="R6609" s="89"/>
      <c r="S6609" s="89"/>
      <c r="T6609" s="89"/>
    </row>
    <row r="6610" spans="2:20" s="86" customFormat="1" ht="10.199999999999999">
      <c r="B6610" s="87"/>
      <c r="C6610" s="87"/>
      <c r="R6610" s="89"/>
      <c r="S6610" s="89"/>
      <c r="T6610" s="89"/>
    </row>
    <row r="6611" spans="2:20" s="86" customFormat="1" ht="10.199999999999999">
      <c r="B6611" s="87"/>
      <c r="C6611" s="87"/>
      <c r="R6611" s="89"/>
      <c r="S6611" s="89"/>
      <c r="T6611" s="89"/>
    </row>
    <row r="6612" spans="2:20" s="86" customFormat="1" ht="10.199999999999999">
      <c r="B6612" s="87"/>
      <c r="C6612" s="87"/>
      <c r="R6612" s="89"/>
      <c r="S6612" s="89"/>
      <c r="T6612" s="89"/>
    </row>
    <row r="6613" spans="2:20" s="86" customFormat="1" ht="10.199999999999999">
      <c r="B6613" s="87"/>
      <c r="C6613" s="87"/>
      <c r="R6613" s="89"/>
      <c r="S6613" s="89"/>
      <c r="T6613" s="89"/>
    </row>
    <row r="6614" spans="2:20" s="86" customFormat="1" ht="10.199999999999999">
      <c r="B6614" s="87"/>
      <c r="C6614" s="87"/>
      <c r="R6614" s="89"/>
      <c r="S6614" s="89"/>
      <c r="T6614" s="89"/>
    </row>
    <row r="6615" spans="2:20" s="86" customFormat="1" ht="10.199999999999999">
      <c r="B6615" s="87"/>
      <c r="C6615" s="87"/>
      <c r="R6615" s="89"/>
      <c r="S6615" s="89"/>
      <c r="T6615" s="89"/>
    </row>
    <row r="6616" spans="2:20" s="86" customFormat="1" ht="10.199999999999999">
      <c r="B6616" s="87"/>
      <c r="C6616" s="87"/>
      <c r="R6616" s="89"/>
      <c r="S6616" s="89"/>
      <c r="T6616" s="89"/>
    </row>
    <row r="6617" spans="2:20" s="86" customFormat="1" ht="10.199999999999999">
      <c r="B6617" s="87"/>
      <c r="C6617" s="87"/>
      <c r="R6617" s="89"/>
      <c r="S6617" s="89"/>
      <c r="T6617" s="89"/>
    </row>
    <row r="6618" spans="2:20" s="86" customFormat="1" ht="10.199999999999999">
      <c r="B6618" s="87"/>
      <c r="C6618" s="87"/>
      <c r="R6618" s="89"/>
      <c r="S6618" s="89"/>
      <c r="T6618" s="89"/>
    </row>
    <row r="6619" spans="2:20" s="86" customFormat="1" ht="10.199999999999999">
      <c r="B6619" s="87"/>
      <c r="C6619" s="87"/>
      <c r="R6619" s="89"/>
      <c r="S6619" s="89"/>
      <c r="T6619" s="89"/>
    </row>
    <row r="6620" spans="2:20" s="86" customFormat="1" ht="10.199999999999999">
      <c r="B6620" s="87"/>
      <c r="C6620" s="87"/>
      <c r="R6620" s="89"/>
      <c r="S6620" s="89"/>
      <c r="T6620" s="89"/>
    </row>
    <row r="6621" spans="2:20" s="86" customFormat="1" ht="10.199999999999999">
      <c r="B6621" s="87"/>
      <c r="C6621" s="87"/>
      <c r="R6621" s="89"/>
      <c r="S6621" s="89"/>
      <c r="T6621" s="89"/>
    </row>
    <row r="6622" spans="2:20" s="86" customFormat="1" ht="10.199999999999999">
      <c r="B6622" s="87"/>
      <c r="C6622" s="87"/>
      <c r="R6622" s="89"/>
      <c r="S6622" s="89"/>
      <c r="T6622" s="89"/>
    </row>
    <row r="6623" spans="2:20" s="86" customFormat="1" ht="10.199999999999999">
      <c r="B6623" s="87"/>
      <c r="C6623" s="87"/>
      <c r="R6623" s="89"/>
      <c r="S6623" s="89"/>
      <c r="T6623" s="89"/>
    </row>
    <row r="6624" spans="2:20" s="86" customFormat="1" ht="10.199999999999999">
      <c r="B6624" s="87"/>
      <c r="C6624" s="87"/>
      <c r="R6624" s="89"/>
      <c r="S6624" s="89"/>
      <c r="T6624" s="89"/>
    </row>
    <row r="6625" spans="2:20" s="86" customFormat="1" ht="10.199999999999999">
      <c r="B6625" s="87"/>
      <c r="C6625" s="87"/>
      <c r="R6625" s="89"/>
      <c r="S6625" s="89"/>
      <c r="T6625" s="89"/>
    </row>
    <row r="6626" spans="2:20" s="86" customFormat="1" ht="10.199999999999999">
      <c r="B6626" s="87"/>
      <c r="C6626" s="87"/>
      <c r="R6626" s="89"/>
      <c r="S6626" s="89"/>
      <c r="T6626" s="89"/>
    </row>
    <row r="6627" spans="2:20" s="86" customFormat="1" ht="10.199999999999999">
      <c r="B6627" s="87"/>
      <c r="C6627" s="87"/>
      <c r="R6627" s="89"/>
      <c r="S6627" s="89"/>
      <c r="T6627" s="89"/>
    </row>
    <row r="6628" spans="2:20" s="86" customFormat="1" ht="10.199999999999999">
      <c r="B6628" s="87"/>
      <c r="C6628" s="87"/>
      <c r="R6628" s="89"/>
      <c r="S6628" s="89"/>
      <c r="T6628" s="89"/>
    </row>
    <row r="6629" spans="2:20" s="86" customFormat="1" ht="10.199999999999999">
      <c r="B6629" s="87"/>
      <c r="C6629" s="87"/>
      <c r="R6629" s="89"/>
      <c r="S6629" s="89"/>
      <c r="T6629" s="89"/>
    </row>
    <row r="6630" spans="2:20" s="86" customFormat="1" ht="10.199999999999999">
      <c r="B6630" s="87"/>
      <c r="C6630" s="87"/>
      <c r="R6630" s="89"/>
      <c r="S6630" s="89"/>
      <c r="T6630" s="89"/>
    </row>
    <row r="6631" spans="2:20" s="86" customFormat="1" ht="10.199999999999999">
      <c r="B6631" s="87"/>
      <c r="C6631" s="87"/>
      <c r="R6631" s="89"/>
      <c r="S6631" s="89"/>
      <c r="T6631" s="89"/>
    </row>
    <row r="6632" spans="2:20" s="86" customFormat="1" ht="10.199999999999999">
      <c r="B6632" s="87"/>
      <c r="C6632" s="87"/>
      <c r="R6632" s="89"/>
      <c r="S6632" s="89"/>
      <c r="T6632" s="89"/>
    </row>
    <row r="6633" spans="2:20" s="86" customFormat="1" ht="10.199999999999999">
      <c r="B6633" s="87"/>
      <c r="C6633" s="87"/>
      <c r="R6633" s="89"/>
      <c r="S6633" s="89"/>
      <c r="T6633" s="89"/>
    </row>
    <row r="6634" spans="2:20" s="86" customFormat="1" ht="10.199999999999999">
      <c r="B6634" s="87"/>
      <c r="C6634" s="87"/>
      <c r="R6634" s="89"/>
      <c r="S6634" s="89"/>
      <c r="T6634" s="89"/>
    </row>
    <row r="6635" spans="2:20" s="86" customFormat="1" ht="10.199999999999999">
      <c r="B6635" s="87"/>
      <c r="C6635" s="87"/>
      <c r="R6635" s="89"/>
      <c r="S6635" s="89"/>
      <c r="T6635" s="89"/>
    </row>
    <row r="6636" spans="2:20" s="86" customFormat="1" ht="10.199999999999999">
      <c r="B6636" s="87"/>
      <c r="C6636" s="87"/>
      <c r="R6636" s="89"/>
      <c r="S6636" s="89"/>
      <c r="T6636" s="89"/>
    </row>
    <row r="6637" spans="2:20" s="86" customFormat="1" ht="10.199999999999999">
      <c r="B6637" s="87"/>
      <c r="C6637" s="87"/>
      <c r="R6637" s="89"/>
      <c r="S6637" s="89"/>
      <c r="T6637" s="89"/>
    </row>
    <row r="6638" spans="2:20" s="86" customFormat="1" ht="10.199999999999999">
      <c r="B6638" s="87"/>
      <c r="C6638" s="87"/>
      <c r="R6638" s="89"/>
      <c r="S6638" s="89"/>
      <c r="T6638" s="89"/>
    </row>
    <row r="6639" spans="2:20" s="86" customFormat="1" ht="10.199999999999999">
      <c r="B6639" s="87"/>
      <c r="C6639" s="87"/>
      <c r="R6639" s="89"/>
      <c r="S6639" s="89"/>
      <c r="T6639" s="89"/>
    </row>
    <row r="6640" spans="2:20" s="86" customFormat="1" ht="10.199999999999999">
      <c r="B6640" s="87"/>
      <c r="C6640" s="87"/>
      <c r="R6640" s="89"/>
      <c r="S6640" s="89"/>
      <c r="T6640" s="89"/>
    </row>
    <row r="6641" spans="2:20" s="86" customFormat="1" ht="10.199999999999999">
      <c r="B6641" s="87"/>
      <c r="C6641" s="87"/>
      <c r="R6641" s="89"/>
      <c r="S6641" s="89"/>
      <c r="T6641" s="89"/>
    </row>
    <row r="6642" spans="2:20" s="86" customFormat="1" ht="10.199999999999999">
      <c r="B6642" s="87"/>
      <c r="C6642" s="87"/>
      <c r="R6642" s="89"/>
      <c r="S6642" s="89"/>
      <c r="T6642" s="89"/>
    </row>
    <row r="6643" spans="2:20" s="86" customFormat="1" ht="10.199999999999999">
      <c r="B6643" s="87"/>
      <c r="C6643" s="87"/>
      <c r="R6643" s="89"/>
      <c r="S6643" s="89"/>
      <c r="T6643" s="89"/>
    </row>
    <row r="6644" spans="2:20" s="86" customFormat="1" ht="10.199999999999999">
      <c r="B6644" s="87"/>
      <c r="C6644" s="87"/>
      <c r="R6644" s="89"/>
      <c r="S6644" s="89"/>
      <c r="T6644" s="89"/>
    </row>
    <row r="6645" spans="2:20" s="86" customFormat="1" ht="10.199999999999999">
      <c r="B6645" s="87"/>
      <c r="C6645" s="87"/>
      <c r="R6645" s="89"/>
      <c r="S6645" s="89"/>
      <c r="T6645" s="89"/>
    </row>
    <row r="6646" spans="2:20" s="86" customFormat="1" ht="10.199999999999999">
      <c r="B6646" s="87"/>
      <c r="C6646" s="87"/>
      <c r="R6646" s="89"/>
      <c r="S6646" s="89"/>
      <c r="T6646" s="89"/>
    </row>
    <row r="6647" spans="2:20" s="86" customFormat="1" ht="10.199999999999999">
      <c r="B6647" s="87"/>
      <c r="C6647" s="87"/>
      <c r="R6647" s="89"/>
      <c r="S6647" s="89"/>
      <c r="T6647" s="89"/>
    </row>
    <row r="6648" spans="2:20" s="86" customFormat="1" ht="10.199999999999999">
      <c r="B6648" s="87"/>
      <c r="C6648" s="87"/>
      <c r="R6648" s="89"/>
      <c r="S6648" s="89"/>
      <c r="T6648" s="89"/>
    </row>
    <row r="6649" spans="2:20" s="86" customFormat="1" ht="10.199999999999999">
      <c r="B6649" s="87"/>
      <c r="C6649" s="87"/>
      <c r="R6649" s="89"/>
      <c r="S6649" s="89"/>
      <c r="T6649" s="89"/>
    </row>
    <row r="6650" spans="2:20" s="86" customFormat="1" ht="10.199999999999999">
      <c r="B6650" s="87"/>
      <c r="C6650" s="87"/>
      <c r="R6650" s="89"/>
      <c r="S6650" s="89"/>
      <c r="T6650" s="89"/>
    </row>
    <row r="6651" spans="2:20" s="86" customFormat="1" ht="10.199999999999999">
      <c r="B6651" s="87"/>
      <c r="C6651" s="87"/>
      <c r="R6651" s="89"/>
      <c r="S6651" s="89"/>
      <c r="T6651" s="89"/>
    </row>
    <row r="6652" spans="2:20" s="86" customFormat="1" ht="10.199999999999999">
      <c r="B6652" s="87"/>
      <c r="C6652" s="87"/>
      <c r="R6652" s="89"/>
      <c r="S6652" s="89"/>
      <c r="T6652" s="89"/>
    </row>
    <row r="6653" spans="2:20" s="86" customFormat="1" ht="10.199999999999999">
      <c r="B6653" s="87"/>
      <c r="C6653" s="87"/>
      <c r="R6653" s="89"/>
      <c r="S6653" s="89"/>
      <c r="T6653" s="89"/>
    </row>
    <row r="6654" spans="2:20" s="86" customFormat="1" ht="10.199999999999999">
      <c r="B6654" s="87"/>
      <c r="C6654" s="87"/>
      <c r="R6654" s="89"/>
      <c r="S6654" s="89"/>
      <c r="T6654" s="89"/>
    </row>
    <row r="6655" spans="2:20" s="86" customFormat="1" ht="10.199999999999999">
      <c r="B6655" s="87"/>
      <c r="C6655" s="87"/>
      <c r="R6655" s="89"/>
      <c r="S6655" s="89"/>
      <c r="T6655" s="89"/>
    </row>
    <row r="6656" spans="2:20" s="86" customFormat="1" ht="10.199999999999999">
      <c r="B6656" s="87"/>
      <c r="C6656" s="87"/>
      <c r="R6656" s="89"/>
      <c r="S6656" s="89"/>
      <c r="T6656" s="89"/>
    </row>
    <row r="6657" spans="2:20" s="86" customFormat="1" ht="10.199999999999999">
      <c r="B6657" s="87"/>
      <c r="C6657" s="87"/>
      <c r="R6657" s="89"/>
      <c r="S6657" s="89"/>
      <c r="T6657" s="89"/>
    </row>
    <row r="6658" spans="2:20" s="86" customFormat="1" ht="10.199999999999999">
      <c r="B6658" s="87"/>
      <c r="C6658" s="87"/>
      <c r="R6658" s="89"/>
      <c r="S6658" s="89"/>
      <c r="T6658" s="89"/>
    </row>
    <row r="6659" spans="2:20" s="86" customFormat="1" ht="10.199999999999999">
      <c r="B6659" s="87"/>
      <c r="C6659" s="87"/>
      <c r="R6659" s="89"/>
      <c r="S6659" s="89"/>
      <c r="T6659" s="89"/>
    </row>
    <row r="6660" spans="2:20" s="86" customFormat="1" ht="10.199999999999999">
      <c r="B6660" s="87"/>
      <c r="C6660" s="87"/>
      <c r="R6660" s="89"/>
      <c r="S6660" s="89"/>
      <c r="T6660" s="89"/>
    </row>
    <row r="6661" spans="2:20" s="86" customFormat="1" ht="10.199999999999999">
      <c r="B6661" s="87"/>
      <c r="C6661" s="87"/>
      <c r="R6661" s="89"/>
      <c r="S6661" s="89"/>
      <c r="T6661" s="89"/>
    </row>
    <row r="6662" spans="2:20" s="86" customFormat="1" ht="10.199999999999999">
      <c r="B6662" s="87"/>
      <c r="C6662" s="87"/>
      <c r="R6662" s="89"/>
      <c r="S6662" s="89"/>
      <c r="T6662" s="89"/>
    </row>
    <row r="6663" spans="2:20" s="86" customFormat="1" ht="10.199999999999999">
      <c r="B6663" s="87"/>
      <c r="C6663" s="87"/>
      <c r="R6663" s="89"/>
      <c r="S6663" s="89"/>
      <c r="T6663" s="89"/>
    </row>
    <row r="6664" spans="2:20" s="86" customFormat="1" ht="10.199999999999999">
      <c r="B6664" s="87"/>
      <c r="C6664" s="87"/>
      <c r="R6664" s="89"/>
      <c r="S6664" s="89"/>
      <c r="T6664" s="89"/>
    </row>
    <row r="6665" spans="2:20" s="86" customFormat="1" ht="10.199999999999999">
      <c r="B6665" s="87"/>
      <c r="C6665" s="87"/>
      <c r="R6665" s="89"/>
      <c r="S6665" s="89"/>
      <c r="T6665" s="89"/>
    </row>
    <row r="6666" spans="2:20" s="86" customFormat="1" ht="10.199999999999999">
      <c r="B6666" s="87"/>
      <c r="C6666" s="87"/>
      <c r="R6666" s="89"/>
      <c r="S6666" s="89"/>
      <c r="T6666" s="89"/>
    </row>
    <row r="6667" spans="2:20" s="86" customFormat="1" ht="10.199999999999999">
      <c r="B6667" s="87"/>
      <c r="C6667" s="87"/>
      <c r="R6667" s="89"/>
      <c r="S6667" s="89"/>
      <c r="T6667" s="89"/>
    </row>
    <row r="6668" spans="2:20" s="86" customFormat="1" ht="10.199999999999999">
      <c r="B6668" s="87"/>
      <c r="C6668" s="87"/>
      <c r="R6668" s="89"/>
      <c r="S6668" s="89"/>
      <c r="T6668" s="89"/>
    </row>
    <row r="6669" spans="2:20" s="86" customFormat="1" ht="10.199999999999999">
      <c r="B6669" s="87"/>
      <c r="C6669" s="87"/>
      <c r="R6669" s="89"/>
      <c r="S6669" s="89"/>
      <c r="T6669" s="89"/>
    </row>
    <row r="6670" spans="2:20" s="86" customFormat="1" ht="10.199999999999999">
      <c r="B6670" s="87"/>
      <c r="C6670" s="87"/>
      <c r="R6670" s="89"/>
      <c r="S6670" s="89"/>
      <c r="T6670" s="89"/>
    </row>
    <row r="6671" spans="2:20" s="86" customFormat="1" ht="10.199999999999999">
      <c r="B6671" s="87"/>
      <c r="C6671" s="87"/>
      <c r="R6671" s="89"/>
      <c r="S6671" s="89"/>
      <c r="T6671" s="89"/>
    </row>
    <row r="6672" spans="2:20" s="86" customFormat="1" ht="10.199999999999999">
      <c r="B6672" s="87"/>
      <c r="C6672" s="87"/>
      <c r="R6672" s="89"/>
      <c r="S6672" s="89"/>
      <c r="T6672" s="89"/>
    </row>
    <row r="6673" spans="2:20" s="86" customFormat="1" ht="10.199999999999999">
      <c r="B6673" s="87"/>
      <c r="C6673" s="87"/>
      <c r="R6673" s="89"/>
      <c r="S6673" s="89"/>
      <c r="T6673" s="89"/>
    </row>
    <row r="6674" spans="2:20" s="86" customFormat="1" ht="10.199999999999999">
      <c r="B6674" s="87"/>
      <c r="C6674" s="87"/>
      <c r="R6674" s="89"/>
      <c r="S6674" s="89"/>
      <c r="T6674" s="89"/>
    </row>
    <row r="6675" spans="2:20" s="86" customFormat="1" ht="10.199999999999999">
      <c r="B6675" s="87"/>
      <c r="C6675" s="87"/>
      <c r="R6675" s="89"/>
      <c r="S6675" s="89"/>
      <c r="T6675" s="89"/>
    </row>
    <row r="6676" spans="2:20" s="86" customFormat="1" ht="10.199999999999999">
      <c r="B6676" s="87"/>
      <c r="C6676" s="87"/>
      <c r="R6676" s="89"/>
      <c r="S6676" s="89"/>
      <c r="T6676" s="89"/>
    </row>
    <row r="6677" spans="2:20" s="86" customFormat="1" ht="10.199999999999999">
      <c r="B6677" s="87"/>
      <c r="C6677" s="87"/>
      <c r="R6677" s="89"/>
      <c r="S6677" s="89"/>
      <c r="T6677" s="89"/>
    </row>
    <row r="6678" spans="2:20" s="86" customFormat="1" ht="10.199999999999999">
      <c r="B6678" s="87"/>
      <c r="C6678" s="87"/>
      <c r="R6678" s="89"/>
      <c r="S6678" s="89"/>
      <c r="T6678" s="89"/>
    </row>
    <row r="6679" spans="2:20" s="86" customFormat="1" ht="10.199999999999999">
      <c r="B6679" s="87"/>
      <c r="C6679" s="87"/>
      <c r="R6679" s="89"/>
      <c r="S6679" s="89"/>
      <c r="T6679" s="89"/>
    </row>
    <row r="6680" spans="2:20" s="86" customFormat="1" ht="10.199999999999999">
      <c r="B6680" s="87"/>
      <c r="C6680" s="87"/>
      <c r="R6680" s="89"/>
      <c r="S6680" s="89"/>
      <c r="T6680" s="89"/>
    </row>
    <row r="6681" spans="2:20" s="86" customFormat="1" ht="10.199999999999999">
      <c r="B6681" s="87"/>
      <c r="C6681" s="87"/>
      <c r="R6681" s="89"/>
      <c r="S6681" s="89"/>
      <c r="T6681" s="89"/>
    </row>
    <row r="6682" spans="2:20" s="86" customFormat="1" ht="10.199999999999999">
      <c r="B6682" s="87"/>
      <c r="C6682" s="87"/>
      <c r="R6682" s="89"/>
      <c r="S6682" s="89"/>
      <c r="T6682" s="89"/>
    </row>
    <row r="6683" spans="2:20" s="86" customFormat="1" ht="10.199999999999999">
      <c r="B6683" s="87"/>
      <c r="C6683" s="87"/>
      <c r="R6683" s="89"/>
      <c r="S6683" s="89"/>
      <c r="T6683" s="89"/>
    </row>
    <row r="6684" spans="2:20" s="86" customFormat="1" ht="10.199999999999999">
      <c r="B6684" s="87"/>
      <c r="C6684" s="87"/>
      <c r="R6684" s="89"/>
      <c r="S6684" s="89"/>
      <c r="T6684" s="89"/>
    </row>
    <row r="6685" spans="2:20" s="86" customFormat="1" ht="10.199999999999999">
      <c r="B6685" s="87"/>
      <c r="C6685" s="87"/>
      <c r="R6685" s="89"/>
      <c r="S6685" s="89"/>
      <c r="T6685" s="89"/>
    </row>
    <row r="6686" spans="2:20" s="86" customFormat="1" ht="10.199999999999999">
      <c r="B6686" s="87"/>
      <c r="C6686" s="87"/>
      <c r="R6686" s="89"/>
      <c r="S6686" s="89"/>
      <c r="T6686" s="89"/>
    </row>
    <row r="6687" spans="2:20" s="86" customFormat="1" ht="10.199999999999999">
      <c r="B6687" s="87"/>
      <c r="C6687" s="87"/>
      <c r="R6687" s="89"/>
      <c r="S6687" s="89"/>
      <c r="T6687" s="89"/>
    </row>
    <row r="6688" spans="2:20" s="86" customFormat="1" ht="10.199999999999999">
      <c r="B6688" s="87"/>
      <c r="C6688" s="87"/>
      <c r="R6688" s="89"/>
      <c r="S6688" s="89"/>
      <c r="T6688" s="89"/>
    </row>
    <row r="6689" spans="2:20" s="86" customFormat="1" ht="10.199999999999999">
      <c r="B6689" s="87"/>
      <c r="C6689" s="87"/>
      <c r="R6689" s="89"/>
      <c r="S6689" s="89"/>
      <c r="T6689" s="89"/>
    </row>
    <row r="6690" spans="2:20" s="86" customFormat="1" ht="10.199999999999999">
      <c r="B6690" s="87"/>
      <c r="C6690" s="87"/>
      <c r="R6690" s="89"/>
      <c r="S6690" s="89"/>
      <c r="T6690" s="89"/>
    </row>
    <row r="6691" spans="2:20" s="86" customFormat="1" ht="10.199999999999999">
      <c r="B6691" s="87"/>
      <c r="C6691" s="87"/>
      <c r="R6691" s="89"/>
      <c r="S6691" s="89"/>
      <c r="T6691" s="89"/>
    </row>
    <row r="6692" spans="2:20" s="86" customFormat="1" ht="10.199999999999999">
      <c r="B6692" s="87"/>
      <c r="C6692" s="87"/>
      <c r="R6692" s="89"/>
      <c r="S6692" s="89"/>
      <c r="T6692" s="89"/>
    </row>
    <row r="6693" spans="2:20" s="86" customFormat="1" ht="10.199999999999999">
      <c r="B6693" s="87"/>
      <c r="C6693" s="87"/>
      <c r="R6693" s="89"/>
      <c r="S6693" s="89"/>
      <c r="T6693" s="89"/>
    </row>
    <row r="6694" spans="2:20" s="86" customFormat="1" ht="10.199999999999999">
      <c r="B6694" s="87"/>
      <c r="C6694" s="87"/>
      <c r="R6694" s="89"/>
      <c r="S6694" s="89"/>
      <c r="T6694" s="89"/>
    </row>
    <row r="6695" spans="2:20" s="86" customFormat="1" ht="10.199999999999999">
      <c r="B6695" s="87"/>
      <c r="C6695" s="87"/>
      <c r="R6695" s="89"/>
      <c r="S6695" s="89"/>
      <c r="T6695" s="89"/>
    </row>
    <row r="6696" spans="2:20" s="86" customFormat="1" ht="10.199999999999999">
      <c r="B6696" s="87"/>
      <c r="C6696" s="87"/>
      <c r="R6696" s="89"/>
      <c r="S6696" s="89"/>
      <c r="T6696" s="89"/>
    </row>
    <row r="6697" spans="2:20" s="86" customFormat="1" ht="10.199999999999999">
      <c r="B6697" s="87"/>
      <c r="C6697" s="87"/>
      <c r="R6697" s="89"/>
      <c r="S6697" s="89"/>
      <c r="T6697" s="89"/>
    </row>
    <row r="6698" spans="2:20" s="86" customFormat="1" ht="10.199999999999999">
      <c r="B6698" s="87"/>
      <c r="C6698" s="87"/>
      <c r="R6698" s="89"/>
      <c r="S6698" s="89"/>
      <c r="T6698" s="89"/>
    </row>
    <row r="6699" spans="2:20" s="86" customFormat="1" ht="10.199999999999999">
      <c r="B6699" s="87"/>
      <c r="C6699" s="87"/>
      <c r="R6699" s="89"/>
      <c r="S6699" s="89"/>
      <c r="T6699" s="89"/>
    </row>
    <row r="6700" spans="2:20" s="86" customFormat="1" ht="10.199999999999999">
      <c r="B6700" s="87"/>
      <c r="C6700" s="87"/>
      <c r="R6700" s="89"/>
      <c r="S6700" s="89"/>
      <c r="T6700" s="89"/>
    </row>
    <row r="6701" spans="2:20" s="86" customFormat="1" ht="10.199999999999999">
      <c r="B6701" s="87"/>
      <c r="C6701" s="87"/>
      <c r="R6701" s="89"/>
      <c r="S6701" s="89"/>
      <c r="T6701" s="89"/>
    </row>
    <row r="6702" spans="2:20" s="86" customFormat="1" ht="10.199999999999999">
      <c r="B6702" s="87"/>
      <c r="C6702" s="87"/>
      <c r="R6702" s="89"/>
      <c r="S6702" s="89"/>
      <c r="T6702" s="89"/>
    </row>
    <row r="6703" spans="2:20" s="86" customFormat="1" ht="10.199999999999999">
      <c r="B6703" s="87"/>
      <c r="C6703" s="87"/>
      <c r="R6703" s="89"/>
      <c r="S6703" s="89"/>
      <c r="T6703" s="89"/>
    </row>
    <row r="6704" spans="2:20" s="86" customFormat="1" ht="10.199999999999999">
      <c r="B6704" s="87"/>
      <c r="C6704" s="87"/>
      <c r="R6704" s="89"/>
      <c r="S6704" s="89"/>
      <c r="T6704" s="89"/>
    </row>
    <row r="6705" spans="2:20" s="86" customFormat="1" ht="10.199999999999999">
      <c r="B6705" s="87"/>
      <c r="C6705" s="87"/>
      <c r="R6705" s="89"/>
      <c r="S6705" s="89"/>
      <c r="T6705" s="89"/>
    </row>
    <row r="6706" spans="2:20" s="86" customFormat="1" ht="10.199999999999999">
      <c r="B6706" s="87"/>
      <c r="C6706" s="87"/>
      <c r="R6706" s="89"/>
      <c r="S6706" s="89"/>
      <c r="T6706" s="89"/>
    </row>
    <row r="6707" spans="2:20" s="86" customFormat="1" ht="10.199999999999999">
      <c r="B6707" s="87"/>
      <c r="C6707" s="87"/>
      <c r="R6707" s="89"/>
      <c r="S6707" s="89"/>
      <c r="T6707" s="89"/>
    </row>
    <row r="6708" spans="2:20" s="86" customFormat="1" ht="10.199999999999999">
      <c r="B6708" s="87"/>
      <c r="C6708" s="87"/>
      <c r="R6708" s="89"/>
      <c r="S6708" s="89"/>
      <c r="T6708" s="89"/>
    </row>
    <row r="6709" spans="2:20" s="86" customFormat="1" ht="10.199999999999999">
      <c r="B6709" s="87"/>
      <c r="C6709" s="87"/>
      <c r="R6709" s="89"/>
      <c r="S6709" s="89"/>
      <c r="T6709" s="89"/>
    </row>
    <row r="6710" spans="2:20" s="86" customFormat="1" ht="10.199999999999999">
      <c r="B6710" s="87"/>
      <c r="C6710" s="87"/>
      <c r="R6710" s="89"/>
      <c r="S6710" s="89"/>
      <c r="T6710" s="89"/>
    </row>
    <row r="6711" spans="2:20" s="86" customFormat="1" ht="10.199999999999999">
      <c r="B6711" s="87"/>
      <c r="C6711" s="87"/>
      <c r="R6711" s="89"/>
      <c r="S6711" s="89"/>
      <c r="T6711" s="89"/>
    </row>
    <row r="6712" spans="2:20" s="86" customFormat="1" ht="10.199999999999999">
      <c r="B6712" s="87"/>
      <c r="C6712" s="87"/>
      <c r="R6712" s="89"/>
      <c r="S6712" s="89"/>
      <c r="T6712" s="89"/>
    </row>
    <row r="6713" spans="2:20" s="86" customFormat="1" ht="10.199999999999999">
      <c r="B6713" s="87"/>
      <c r="C6713" s="87"/>
      <c r="R6713" s="89"/>
      <c r="S6713" s="89"/>
      <c r="T6713" s="89"/>
    </row>
    <row r="6714" spans="2:20" s="86" customFormat="1" ht="10.199999999999999">
      <c r="B6714" s="87"/>
      <c r="C6714" s="87"/>
      <c r="R6714" s="89"/>
      <c r="S6714" s="89"/>
      <c r="T6714" s="89"/>
    </row>
    <row r="6715" spans="2:20" s="86" customFormat="1" ht="10.199999999999999">
      <c r="B6715" s="87"/>
      <c r="C6715" s="87"/>
      <c r="R6715" s="89"/>
      <c r="S6715" s="89"/>
      <c r="T6715" s="89"/>
    </row>
    <row r="6716" spans="2:20" s="86" customFormat="1" ht="10.199999999999999">
      <c r="B6716" s="87"/>
      <c r="C6716" s="87"/>
      <c r="R6716" s="89"/>
      <c r="S6716" s="89"/>
      <c r="T6716" s="89"/>
    </row>
    <row r="6717" spans="2:20" s="86" customFormat="1" ht="10.199999999999999">
      <c r="B6717" s="87"/>
      <c r="C6717" s="87"/>
      <c r="R6717" s="89"/>
      <c r="S6717" s="89"/>
      <c r="T6717" s="89"/>
    </row>
    <row r="6718" spans="2:20" s="86" customFormat="1" ht="10.199999999999999">
      <c r="B6718" s="87"/>
      <c r="C6718" s="87"/>
      <c r="R6718" s="89"/>
      <c r="S6718" s="89"/>
      <c r="T6718" s="89"/>
    </row>
    <row r="6719" spans="2:20" s="86" customFormat="1" ht="10.199999999999999">
      <c r="B6719" s="87"/>
      <c r="C6719" s="87"/>
      <c r="R6719" s="89"/>
      <c r="S6719" s="89"/>
      <c r="T6719" s="89"/>
    </row>
    <row r="6720" spans="2:20" s="86" customFormat="1" ht="10.199999999999999">
      <c r="B6720" s="87"/>
      <c r="C6720" s="87"/>
      <c r="R6720" s="89"/>
      <c r="S6720" s="89"/>
      <c r="T6720" s="89"/>
    </row>
    <row r="6721" spans="2:20" s="86" customFormat="1" ht="10.199999999999999">
      <c r="B6721" s="87"/>
      <c r="C6721" s="87"/>
      <c r="R6721" s="89"/>
      <c r="S6721" s="89"/>
      <c r="T6721" s="89"/>
    </row>
    <row r="6722" spans="2:20" s="86" customFormat="1" ht="10.199999999999999">
      <c r="B6722" s="87"/>
      <c r="C6722" s="87"/>
      <c r="R6722" s="89"/>
      <c r="S6722" s="89"/>
      <c r="T6722" s="89"/>
    </row>
    <row r="6723" spans="2:20" s="86" customFormat="1" ht="10.199999999999999">
      <c r="B6723" s="87"/>
      <c r="C6723" s="87"/>
      <c r="R6723" s="89"/>
      <c r="S6723" s="89"/>
      <c r="T6723" s="89"/>
    </row>
    <row r="6724" spans="2:20" s="86" customFormat="1" ht="10.199999999999999">
      <c r="B6724" s="87"/>
      <c r="C6724" s="87"/>
      <c r="R6724" s="89"/>
      <c r="S6724" s="89"/>
      <c r="T6724" s="89"/>
    </row>
    <row r="6725" spans="2:20" s="86" customFormat="1" ht="10.199999999999999">
      <c r="B6725" s="87"/>
      <c r="C6725" s="87"/>
      <c r="R6725" s="89"/>
      <c r="S6725" s="89"/>
      <c r="T6725" s="89"/>
    </row>
    <row r="6726" spans="2:20" s="86" customFormat="1" ht="10.199999999999999">
      <c r="B6726" s="87"/>
      <c r="C6726" s="87"/>
      <c r="R6726" s="89"/>
      <c r="S6726" s="89"/>
      <c r="T6726" s="89"/>
    </row>
    <row r="6727" spans="2:20" s="86" customFormat="1" ht="10.199999999999999">
      <c r="B6727" s="87"/>
      <c r="C6727" s="87"/>
      <c r="R6727" s="89"/>
      <c r="S6727" s="89"/>
      <c r="T6727" s="89"/>
    </row>
    <row r="6728" spans="2:20" s="86" customFormat="1" ht="10.199999999999999">
      <c r="B6728" s="87"/>
      <c r="C6728" s="87"/>
      <c r="R6728" s="89"/>
      <c r="S6728" s="89"/>
      <c r="T6728" s="89"/>
    </row>
    <row r="6729" spans="2:20" s="86" customFormat="1" ht="10.199999999999999">
      <c r="B6729" s="87"/>
      <c r="C6729" s="87"/>
      <c r="R6729" s="89"/>
      <c r="S6729" s="89"/>
      <c r="T6729" s="89"/>
    </row>
    <row r="6730" spans="2:20" s="86" customFormat="1" ht="10.199999999999999">
      <c r="B6730" s="87"/>
      <c r="C6730" s="87"/>
      <c r="R6730" s="89"/>
      <c r="S6730" s="89"/>
      <c r="T6730" s="89"/>
    </row>
    <row r="6731" spans="2:20" s="86" customFormat="1" ht="10.199999999999999">
      <c r="B6731" s="87"/>
      <c r="C6731" s="87"/>
      <c r="R6731" s="89"/>
      <c r="S6731" s="89"/>
      <c r="T6731" s="89"/>
    </row>
    <row r="6732" spans="2:20" s="86" customFormat="1" ht="10.199999999999999">
      <c r="B6732" s="87"/>
      <c r="C6732" s="87"/>
      <c r="R6732" s="89"/>
      <c r="S6732" s="89"/>
      <c r="T6732" s="89"/>
    </row>
    <row r="6733" spans="2:20" s="86" customFormat="1" ht="10.199999999999999">
      <c r="B6733" s="87"/>
      <c r="C6733" s="87"/>
      <c r="R6733" s="89"/>
      <c r="S6733" s="89"/>
      <c r="T6733" s="89"/>
    </row>
    <row r="6734" spans="2:20" s="86" customFormat="1" ht="10.199999999999999">
      <c r="B6734" s="87"/>
      <c r="C6734" s="87"/>
      <c r="R6734" s="89"/>
      <c r="S6734" s="89"/>
      <c r="T6734" s="89"/>
    </row>
    <row r="6735" spans="2:20" s="86" customFormat="1" ht="10.199999999999999">
      <c r="B6735" s="87"/>
      <c r="C6735" s="87"/>
      <c r="R6735" s="89"/>
      <c r="S6735" s="89"/>
      <c r="T6735" s="89"/>
    </row>
    <row r="6736" spans="2:20" s="86" customFormat="1" ht="10.199999999999999">
      <c r="B6736" s="87"/>
      <c r="C6736" s="87"/>
      <c r="R6736" s="89"/>
      <c r="S6736" s="89"/>
      <c r="T6736" s="89"/>
    </row>
    <row r="6737" spans="2:20" s="86" customFormat="1" ht="10.199999999999999">
      <c r="B6737" s="87"/>
      <c r="C6737" s="87"/>
      <c r="R6737" s="89"/>
      <c r="S6737" s="89"/>
      <c r="T6737" s="89"/>
    </row>
    <row r="6738" spans="2:20" s="86" customFormat="1" ht="10.199999999999999">
      <c r="B6738" s="87"/>
      <c r="C6738" s="87"/>
      <c r="R6738" s="89"/>
      <c r="S6738" s="89"/>
      <c r="T6738" s="89"/>
    </row>
    <row r="6739" spans="2:20" s="86" customFormat="1" ht="10.199999999999999">
      <c r="B6739" s="87"/>
      <c r="C6739" s="87"/>
      <c r="R6739" s="89"/>
      <c r="S6739" s="89"/>
      <c r="T6739" s="89"/>
    </row>
    <row r="6740" spans="2:20" s="86" customFormat="1" ht="10.199999999999999">
      <c r="B6740" s="87"/>
      <c r="C6740" s="87"/>
      <c r="R6740" s="89"/>
      <c r="S6740" s="89"/>
      <c r="T6740" s="89"/>
    </row>
    <row r="6741" spans="2:20" s="86" customFormat="1" ht="10.199999999999999">
      <c r="B6741" s="87"/>
      <c r="C6741" s="87"/>
      <c r="R6741" s="89"/>
      <c r="S6741" s="89"/>
      <c r="T6741" s="89"/>
    </row>
    <row r="6742" spans="2:20" s="86" customFormat="1" ht="10.199999999999999">
      <c r="B6742" s="87"/>
      <c r="C6742" s="87"/>
      <c r="R6742" s="89"/>
      <c r="S6742" s="89"/>
      <c r="T6742" s="89"/>
    </row>
    <row r="6743" spans="2:20" s="86" customFormat="1" ht="10.199999999999999">
      <c r="B6743" s="87"/>
      <c r="C6743" s="87"/>
      <c r="R6743" s="89"/>
      <c r="S6743" s="89"/>
      <c r="T6743" s="89"/>
    </row>
    <row r="6744" spans="2:20" s="86" customFormat="1" ht="10.199999999999999">
      <c r="B6744" s="87"/>
      <c r="C6744" s="87"/>
      <c r="R6744" s="89"/>
      <c r="S6744" s="89"/>
      <c r="T6744" s="89"/>
    </row>
    <row r="6745" spans="2:20" s="86" customFormat="1" ht="10.199999999999999">
      <c r="B6745" s="87"/>
      <c r="C6745" s="87"/>
      <c r="R6745" s="89"/>
      <c r="S6745" s="89"/>
      <c r="T6745" s="89"/>
    </row>
    <row r="6746" spans="2:20" s="86" customFormat="1" ht="10.199999999999999">
      <c r="B6746" s="87"/>
      <c r="C6746" s="87"/>
      <c r="R6746" s="89"/>
      <c r="S6746" s="89"/>
      <c r="T6746" s="89"/>
    </row>
    <row r="6747" spans="2:20" s="86" customFormat="1" ht="10.199999999999999">
      <c r="B6747" s="87"/>
      <c r="C6747" s="87"/>
      <c r="R6747" s="89"/>
      <c r="S6747" s="89"/>
      <c r="T6747" s="89"/>
    </row>
    <row r="6748" spans="2:20" s="86" customFormat="1" ht="10.199999999999999">
      <c r="B6748" s="87"/>
      <c r="C6748" s="87"/>
      <c r="R6748" s="89"/>
      <c r="S6748" s="89"/>
      <c r="T6748" s="89"/>
    </row>
    <row r="6749" spans="2:20" s="86" customFormat="1" ht="10.199999999999999">
      <c r="B6749" s="87"/>
      <c r="C6749" s="87"/>
      <c r="R6749" s="89"/>
      <c r="S6749" s="89"/>
      <c r="T6749" s="89"/>
    </row>
    <row r="6750" spans="2:20" s="86" customFormat="1" ht="10.199999999999999">
      <c r="B6750" s="87"/>
      <c r="C6750" s="87"/>
      <c r="R6750" s="89"/>
      <c r="S6750" s="89"/>
      <c r="T6750" s="89"/>
    </row>
    <row r="6751" spans="2:20" s="86" customFormat="1" ht="10.199999999999999">
      <c r="B6751" s="87"/>
      <c r="C6751" s="87"/>
      <c r="R6751" s="89"/>
      <c r="S6751" s="89"/>
      <c r="T6751" s="89"/>
    </row>
    <row r="6752" spans="2:20" s="86" customFormat="1" ht="10.199999999999999">
      <c r="B6752" s="87"/>
      <c r="C6752" s="87"/>
      <c r="R6752" s="89"/>
      <c r="S6752" s="89"/>
      <c r="T6752" s="89"/>
    </row>
    <row r="6753" spans="2:20" s="86" customFormat="1" ht="10.199999999999999">
      <c r="B6753" s="87"/>
      <c r="C6753" s="87"/>
      <c r="R6753" s="89"/>
      <c r="S6753" s="89"/>
      <c r="T6753" s="89"/>
    </row>
    <row r="6754" spans="2:20" s="86" customFormat="1" ht="10.199999999999999">
      <c r="B6754" s="87"/>
      <c r="C6754" s="87"/>
      <c r="R6754" s="89"/>
      <c r="S6754" s="89"/>
      <c r="T6754" s="89"/>
    </row>
    <row r="6755" spans="2:20" s="86" customFormat="1" ht="10.199999999999999">
      <c r="B6755" s="87"/>
      <c r="C6755" s="87"/>
      <c r="R6755" s="89"/>
      <c r="S6755" s="89"/>
      <c r="T6755" s="89"/>
    </row>
    <row r="6756" spans="2:20" s="86" customFormat="1" ht="10.199999999999999">
      <c r="B6756" s="87"/>
      <c r="C6756" s="87"/>
      <c r="R6756" s="89"/>
      <c r="S6756" s="89"/>
      <c r="T6756" s="89"/>
    </row>
    <row r="6757" spans="2:20" s="86" customFormat="1" ht="10.199999999999999">
      <c r="B6757" s="87"/>
      <c r="C6757" s="87"/>
      <c r="R6757" s="89"/>
      <c r="S6757" s="89"/>
      <c r="T6757" s="89"/>
    </row>
    <row r="6758" spans="2:20" s="86" customFormat="1" ht="10.199999999999999">
      <c r="B6758" s="87"/>
      <c r="C6758" s="87"/>
      <c r="R6758" s="89"/>
      <c r="S6758" s="89"/>
      <c r="T6758" s="89"/>
    </row>
    <row r="6759" spans="2:20" s="86" customFormat="1" ht="10.199999999999999">
      <c r="B6759" s="87"/>
      <c r="C6759" s="87"/>
      <c r="R6759" s="89"/>
      <c r="S6759" s="89"/>
      <c r="T6759" s="89"/>
    </row>
    <row r="6760" spans="2:20" s="86" customFormat="1" ht="10.199999999999999">
      <c r="B6760" s="87"/>
      <c r="C6760" s="87"/>
      <c r="R6760" s="89"/>
      <c r="S6760" s="89"/>
      <c r="T6760" s="89"/>
    </row>
    <row r="6761" spans="2:20" s="86" customFormat="1" ht="10.199999999999999">
      <c r="B6761" s="87"/>
      <c r="C6761" s="87"/>
      <c r="R6761" s="89"/>
      <c r="S6761" s="89"/>
      <c r="T6761" s="89"/>
    </row>
    <row r="6762" spans="2:20" s="86" customFormat="1" ht="10.199999999999999">
      <c r="B6762" s="87"/>
      <c r="C6762" s="87"/>
      <c r="R6762" s="89"/>
      <c r="S6762" s="89"/>
      <c r="T6762" s="89"/>
    </row>
    <row r="6763" spans="2:20" s="86" customFormat="1" ht="10.199999999999999">
      <c r="B6763" s="87"/>
      <c r="C6763" s="87"/>
      <c r="R6763" s="89"/>
      <c r="S6763" s="89"/>
      <c r="T6763" s="89"/>
    </row>
    <row r="6764" spans="2:20" s="86" customFormat="1" ht="10.199999999999999">
      <c r="B6764" s="87"/>
      <c r="C6764" s="87"/>
      <c r="R6764" s="89"/>
      <c r="S6764" s="89"/>
      <c r="T6764" s="89"/>
    </row>
    <row r="6765" spans="2:20" s="86" customFormat="1" ht="10.199999999999999">
      <c r="B6765" s="87"/>
      <c r="C6765" s="87"/>
      <c r="R6765" s="89"/>
      <c r="S6765" s="89"/>
      <c r="T6765" s="89"/>
    </row>
    <row r="6766" spans="2:20" s="86" customFormat="1" ht="10.199999999999999">
      <c r="B6766" s="87"/>
      <c r="C6766" s="87"/>
      <c r="R6766" s="89"/>
      <c r="S6766" s="89"/>
      <c r="T6766" s="89"/>
    </row>
    <row r="6767" spans="2:20" s="86" customFormat="1" ht="10.199999999999999">
      <c r="B6767" s="87"/>
      <c r="C6767" s="87"/>
      <c r="R6767" s="89"/>
      <c r="S6767" s="89"/>
      <c r="T6767" s="89"/>
    </row>
    <row r="6768" spans="2:20" s="86" customFormat="1" ht="10.199999999999999">
      <c r="B6768" s="87"/>
      <c r="C6768" s="87"/>
      <c r="R6768" s="89"/>
      <c r="S6768" s="89"/>
      <c r="T6768" s="89"/>
    </row>
    <row r="6769" spans="2:20" s="86" customFormat="1" ht="10.199999999999999">
      <c r="B6769" s="87"/>
      <c r="C6769" s="87"/>
      <c r="R6769" s="89"/>
      <c r="S6769" s="89"/>
      <c r="T6769" s="89"/>
    </row>
    <row r="6770" spans="2:20" s="86" customFormat="1" ht="10.199999999999999">
      <c r="B6770" s="87"/>
      <c r="C6770" s="87"/>
      <c r="R6770" s="89"/>
      <c r="S6770" s="89"/>
      <c r="T6770" s="89"/>
    </row>
    <row r="6771" spans="2:20" s="86" customFormat="1" ht="10.199999999999999">
      <c r="B6771" s="87"/>
      <c r="C6771" s="87"/>
      <c r="R6771" s="89"/>
      <c r="S6771" s="89"/>
      <c r="T6771" s="89"/>
    </row>
    <row r="6772" spans="2:20" s="86" customFormat="1" ht="10.199999999999999">
      <c r="B6772" s="87"/>
      <c r="C6772" s="87"/>
      <c r="R6772" s="89"/>
      <c r="S6772" s="89"/>
      <c r="T6772" s="89"/>
    </row>
    <row r="6773" spans="2:20" s="86" customFormat="1" ht="10.199999999999999">
      <c r="B6773" s="87"/>
      <c r="C6773" s="87"/>
      <c r="R6773" s="89"/>
      <c r="S6773" s="89"/>
      <c r="T6773" s="89"/>
    </row>
    <row r="6774" spans="2:20" s="86" customFormat="1" ht="10.199999999999999">
      <c r="B6774" s="87"/>
      <c r="C6774" s="87"/>
      <c r="R6774" s="89"/>
      <c r="S6774" s="89"/>
      <c r="T6774" s="89"/>
    </row>
    <row r="6775" spans="2:20" s="86" customFormat="1" ht="10.199999999999999">
      <c r="B6775" s="87"/>
      <c r="C6775" s="87"/>
      <c r="R6775" s="89"/>
      <c r="S6775" s="89"/>
      <c r="T6775" s="89"/>
    </row>
    <row r="6776" spans="2:20" s="86" customFormat="1" ht="10.199999999999999">
      <c r="B6776" s="87"/>
      <c r="C6776" s="87"/>
      <c r="R6776" s="89"/>
      <c r="S6776" s="89"/>
      <c r="T6776" s="89"/>
    </row>
    <row r="6777" spans="2:20" s="86" customFormat="1" ht="10.199999999999999">
      <c r="B6777" s="87"/>
      <c r="C6777" s="87"/>
      <c r="R6777" s="89"/>
      <c r="S6777" s="89"/>
      <c r="T6777" s="89"/>
    </row>
    <row r="6778" spans="2:20" s="86" customFormat="1" ht="10.199999999999999">
      <c r="B6778" s="87"/>
      <c r="C6778" s="87"/>
      <c r="R6778" s="89"/>
      <c r="S6778" s="89"/>
      <c r="T6778" s="89"/>
    </row>
    <row r="6779" spans="2:20" s="86" customFormat="1" ht="10.199999999999999">
      <c r="B6779" s="87"/>
      <c r="C6779" s="87"/>
      <c r="R6779" s="89"/>
      <c r="S6779" s="89"/>
      <c r="T6779" s="89"/>
    </row>
    <row r="6780" spans="2:20" s="86" customFormat="1" ht="10.199999999999999">
      <c r="B6780" s="87"/>
      <c r="C6780" s="87"/>
      <c r="R6780" s="89"/>
      <c r="S6780" s="89"/>
      <c r="T6780" s="89"/>
    </row>
    <row r="6781" spans="2:20" s="86" customFormat="1" ht="10.199999999999999">
      <c r="B6781" s="87"/>
      <c r="C6781" s="87"/>
      <c r="R6781" s="89"/>
      <c r="S6781" s="89"/>
      <c r="T6781" s="89"/>
    </row>
    <row r="6782" spans="2:20" s="86" customFormat="1" ht="10.199999999999999">
      <c r="B6782" s="87"/>
      <c r="C6782" s="87"/>
      <c r="R6782" s="89"/>
      <c r="S6782" s="89"/>
      <c r="T6782" s="89"/>
    </row>
    <row r="6783" spans="2:20" s="86" customFormat="1" ht="10.199999999999999">
      <c r="B6783" s="87"/>
      <c r="C6783" s="87"/>
      <c r="R6783" s="89"/>
      <c r="S6783" s="89"/>
      <c r="T6783" s="89"/>
    </row>
    <row r="6784" spans="2:20" s="86" customFormat="1" ht="10.199999999999999">
      <c r="B6784" s="87"/>
      <c r="C6784" s="87"/>
      <c r="R6784" s="89"/>
      <c r="S6784" s="89"/>
      <c r="T6784" s="89"/>
    </row>
    <row r="6785" spans="2:20" s="86" customFormat="1" ht="10.199999999999999">
      <c r="B6785" s="87"/>
      <c r="C6785" s="87"/>
      <c r="R6785" s="89"/>
      <c r="S6785" s="89"/>
      <c r="T6785" s="89"/>
    </row>
    <row r="6786" spans="2:20" s="86" customFormat="1" ht="10.199999999999999">
      <c r="B6786" s="87"/>
      <c r="C6786" s="87"/>
      <c r="R6786" s="89"/>
      <c r="S6786" s="89"/>
      <c r="T6786" s="89"/>
    </row>
    <row r="6787" spans="2:20" s="86" customFormat="1" ht="10.199999999999999">
      <c r="B6787" s="87"/>
      <c r="C6787" s="87"/>
      <c r="R6787" s="89"/>
      <c r="S6787" s="89"/>
      <c r="T6787" s="89"/>
    </row>
    <row r="6788" spans="2:20" s="86" customFormat="1" ht="10.199999999999999">
      <c r="B6788" s="87"/>
      <c r="C6788" s="87"/>
      <c r="R6788" s="89"/>
      <c r="S6788" s="89"/>
      <c r="T6788" s="89"/>
    </row>
    <row r="6789" spans="2:20" s="86" customFormat="1" ht="10.199999999999999">
      <c r="B6789" s="87"/>
      <c r="C6789" s="87"/>
      <c r="R6789" s="89"/>
      <c r="S6789" s="89"/>
      <c r="T6789" s="89"/>
    </row>
    <row r="6790" spans="2:20" s="86" customFormat="1" ht="10.199999999999999">
      <c r="B6790" s="87"/>
      <c r="C6790" s="87"/>
      <c r="R6790" s="89"/>
      <c r="S6790" s="89"/>
      <c r="T6790" s="89"/>
    </row>
    <row r="6791" spans="2:20" s="86" customFormat="1" ht="10.199999999999999">
      <c r="B6791" s="87"/>
      <c r="C6791" s="87"/>
      <c r="R6791" s="89"/>
      <c r="S6791" s="89"/>
      <c r="T6791" s="89"/>
    </row>
    <row r="6792" spans="2:20" s="86" customFormat="1" ht="10.199999999999999">
      <c r="B6792" s="87"/>
      <c r="C6792" s="87"/>
      <c r="R6792" s="89"/>
      <c r="S6792" s="89"/>
      <c r="T6792" s="89"/>
    </row>
    <row r="6793" spans="2:20" s="86" customFormat="1" ht="10.199999999999999">
      <c r="B6793" s="87"/>
      <c r="C6793" s="87"/>
      <c r="R6793" s="89"/>
      <c r="S6793" s="89"/>
      <c r="T6793" s="89"/>
    </row>
    <row r="6794" spans="2:20" s="86" customFormat="1" ht="10.199999999999999">
      <c r="B6794" s="87"/>
      <c r="C6794" s="87"/>
      <c r="R6794" s="89"/>
      <c r="S6794" s="89"/>
      <c r="T6794" s="89"/>
    </row>
    <row r="6795" spans="2:20" s="86" customFormat="1" ht="10.199999999999999">
      <c r="B6795" s="87"/>
      <c r="C6795" s="87"/>
      <c r="R6795" s="89"/>
      <c r="S6795" s="89"/>
      <c r="T6795" s="89"/>
    </row>
    <row r="6796" spans="2:20" s="86" customFormat="1" ht="10.199999999999999">
      <c r="B6796" s="87"/>
      <c r="C6796" s="87"/>
      <c r="R6796" s="89"/>
      <c r="S6796" s="89"/>
      <c r="T6796" s="89"/>
    </row>
    <row r="6797" spans="2:20" s="86" customFormat="1" ht="10.199999999999999">
      <c r="B6797" s="87"/>
      <c r="C6797" s="87"/>
      <c r="R6797" s="89"/>
      <c r="S6797" s="89"/>
      <c r="T6797" s="89"/>
    </row>
    <row r="6798" spans="2:20" s="86" customFormat="1" ht="10.199999999999999">
      <c r="B6798" s="87"/>
      <c r="C6798" s="87"/>
      <c r="R6798" s="89"/>
      <c r="S6798" s="89"/>
      <c r="T6798" s="89"/>
    </row>
    <row r="6799" spans="2:20" s="86" customFormat="1" ht="10.199999999999999">
      <c r="B6799" s="87"/>
      <c r="C6799" s="87"/>
      <c r="R6799" s="89"/>
      <c r="S6799" s="89"/>
      <c r="T6799" s="89"/>
    </row>
    <row r="6800" spans="2:20" s="86" customFormat="1" ht="10.199999999999999">
      <c r="B6800" s="87"/>
      <c r="C6800" s="87"/>
      <c r="R6800" s="89"/>
      <c r="S6800" s="89"/>
      <c r="T6800" s="89"/>
    </row>
    <row r="6801" spans="2:20" s="86" customFormat="1" ht="10.199999999999999">
      <c r="B6801" s="87"/>
      <c r="C6801" s="87"/>
      <c r="R6801" s="89"/>
      <c r="S6801" s="89"/>
      <c r="T6801" s="89"/>
    </row>
    <row r="6802" spans="2:20" s="86" customFormat="1" ht="10.199999999999999">
      <c r="B6802" s="87"/>
      <c r="C6802" s="87"/>
      <c r="R6802" s="89"/>
      <c r="S6802" s="89"/>
      <c r="T6802" s="89"/>
    </row>
    <row r="6803" spans="2:20" s="86" customFormat="1" ht="10.199999999999999">
      <c r="B6803" s="87"/>
      <c r="C6803" s="87"/>
      <c r="R6803" s="89"/>
      <c r="S6803" s="89"/>
      <c r="T6803" s="89"/>
    </row>
    <row r="6804" spans="2:20" s="86" customFormat="1" ht="10.199999999999999">
      <c r="B6804" s="87"/>
      <c r="C6804" s="87"/>
      <c r="R6804" s="89"/>
      <c r="S6804" s="89"/>
      <c r="T6804" s="89"/>
    </row>
    <row r="6805" spans="2:20" s="86" customFormat="1" ht="10.199999999999999">
      <c r="B6805" s="87"/>
      <c r="C6805" s="87"/>
      <c r="R6805" s="89"/>
      <c r="S6805" s="89"/>
      <c r="T6805" s="89"/>
    </row>
    <row r="6806" spans="2:20" s="86" customFormat="1" ht="10.199999999999999">
      <c r="B6806" s="87"/>
      <c r="C6806" s="87"/>
      <c r="R6806" s="89"/>
      <c r="S6806" s="89"/>
      <c r="T6806" s="89"/>
    </row>
    <row r="6807" spans="2:20" s="86" customFormat="1" ht="10.199999999999999">
      <c r="B6807" s="87"/>
      <c r="C6807" s="87"/>
      <c r="R6807" s="89"/>
      <c r="S6807" s="89"/>
      <c r="T6807" s="89"/>
    </row>
    <row r="6808" spans="2:20" s="86" customFormat="1" ht="10.199999999999999">
      <c r="B6808" s="87"/>
      <c r="C6808" s="87"/>
      <c r="R6808" s="89"/>
      <c r="S6808" s="89"/>
      <c r="T6808" s="89"/>
    </row>
    <row r="6809" spans="2:20" s="86" customFormat="1" ht="10.199999999999999">
      <c r="B6809" s="87"/>
      <c r="C6809" s="87"/>
      <c r="R6809" s="89"/>
      <c r="S6809" s="89"/>
      <c r="T6809" s="89"/>
    </row>
    <row r="6810" spans="2:20" s="86" customFormat="1" ht="10.199999999999999">
      <c r="B6810" s="87"/>
      <c r="C6810" s="87"/>
      <c r="R6810" s="89"/>
      <c r="S6810" s="89"/>
      <c r="T6810" s="89"/>
    </row>
    <row r="6811" spans="2:20" s="86" customFormat="1" ht="10.199999999999999">
      <c r="B6811" s="87"/>
      <c r="C6811" s="87"/>
      <c r="R6811" s="89"/>
      <c r="S6811" s="89"/>
      <c r="T6811" s="89"/>
    </row>
    <row r="6812" spans="2:20" s="86" customFormat="1" ht="10.199999999999999">
      <c r="B6812" s="87"/>
      <c r="C6812" s="87"/>
      <c r="R6812" s="89"/>
      <c r="S6812" s="89"/>
      <c r="T6812" s="89"/>
    </row>
    <row r="6813" spans="2:20" s="86" customFormat="1" ht="10.199999999999999">
      <c r="B6813" s="87"/>
      <c r="C6813" s="87"/>
      <c r="R6813" s="89"/>
      <c r="S6813" s="89"/>
      <c r="T6813" s="89"/>
    </row>
    <row r="6814" spans="2:20" s="86" customFormat="1" ht="10.199999999999999">
      <c r="B6814" s="87"/>
      <c r="C6814" s="87"/>
      <c r="R6814" s="89"/>
      <c r="S6814" s="89"/>
      <c r="T6814" s="89"/>
    </row>
    <row r="6815" spans="2:20" s="86" customFormat="1" ht="10.199999999999999">
      <c r="B6815" s="87"/>
      <c r="C6815" s="87"/>
      <c r="R6815" s="89"/>
      <c r="S6815" s="89"/>
      <c r="T6815" s="89"/>
    </row>
    <row r="6816" spans="2:20" s="86" customFormat="1" ht="10.199999999999999">
      <c r="B6816" s="87"/>
      <c r="C6816" s="87"/>
      <c r="R6816" s="89"/>
      <c r="S6816" s="89"/>
      <c r="T6816" s="89"/>
    </row>
    <row r="6817" spans="2:20" s="86" customFormat="1" ht="10.199999999999999">
      <c r="B6817" s="87"/>
      <c r="C6817" s="87"/>
      <c r="R6817" s="89"/>
      <c r="S6817" s="89"/>
      <c r="T6817" s="89"/>
    </row>
    <row r="6818" spans="2:20" s="86" customFormat="1" ht="10.199999999999999">
      <c r="B6818" s="87"/>
      <c r="C6818" s="87"/>
      <c r="R6818" s="89"/>
      <c r="S6818" s="89"/>
      <c r="T6818" s="89"/>
    </row>
    <row r="6819" spans="2:20" s="86" customFormat="1" ht="10.199999999999999">
      <c r="B6819" s="87"/>
      <c r="C6819" s="87"/>
      <c r="R6819" s="89"/>
      <c r="S6819" s="89"/>
      <c r="T6819" s="89"/>
    </row>
    <row r="6820" spans="2:20" s="86" customFormat="1" ht="10.199999999999999">
      <c r="B6820" s="87"/>
      <c r="C6820" s="87"/>
      <c r="R6820" s="89"/>
      <c r="S6820" s="89"/>
      <c r="T6820" s="89"/>
    </row>
    <row r="6821" spans="2:20" s="86" customFormat="1" ht="10.199999999999999">
      <c r="B6821" s="87"/>
      <c r="C6821" s="87"/>
      <c r="R6821" s="89"/>
      <c r="S6821" s="89"/>
      <c r="T6821" s="89"/>
    </row>
    <row r="6822" spans="2:20" s="86" customFormat="1" ht="10.199999999999999">
      <c r="B6822" s="87"/>
      <c r="C6822" s="87"/>
      <c r="R6822" s="89"/>
      <c r="S6822" s="89"/>
      <c r="T6822" s="89"/>
    </row>
    <row r="6823" spans="2:20" s="86" customFormat="1" ht="10.199999999999999">
      <c r="B6823" s="87"/>
      <c r="C6823" s="87"/>
      <c r="R6823" s="89"/>
      <c r="S6823" s="89"/>
      <c r="T6823" s="89"/>
    </row>
    <row r="6824" spans="2:20" s="86" customFormat="1" ht="10.199999999999999">
      <c r="B6824" s="87"/>
      <c r="C6824" s="87"/>
      <c r="R6824" s="89"/>
      <c r="S6824" s="89"/>
      <c r="T6824" s="89"/>
    </row>
    <row r="6825" spans="2:20" s="86" customFormat="1" ht="10.199999999999999">
      <c r="B6825" s="87"/>
      <c r="C6825" s="87"/>
      <c r="R6825" s="89"/>
      <c r="S6825" s="89"/>
      <c r="T6825" s="89"/>
    </row>
    <row r="6826" spans="2:20" s="86" customFormat="1" ht="10.199999999999999">
      <c r="B6826" s="87"/>
      <c r="C6826" s="87"/>
      <c r="R6826" s="89"/>
      <c r="S6826" s="89"/>
      <c r="T6826" s="89"/>
    </row>
    <row r="6827" spans="2:20" s="86" customFormat="1" ht="10.199999999999999">
      <c r="B6827" s="87"/>
      <c r="C6827" s="87"/>
      <c r="R6827" s="89"/>
      <c r="S6827" s="89"/>
      <c r="T6827" s="89"/>
    </row>
    <row r="6828" spans="2:20" s="86" customFormat="1" ht="10.199999999999999">
      <c r="B6828" s="87"/>
      <c r="C6828" s="87"/>
      <c r="R6828" s="89"/>
      <c r="S6828" s="89"/>
      <c r="T6828" s="89"/>
    </row>
    <row r="6829" spans="2:20" s="86" customFormat="1" ht="10.199999999999999">
      <c r="B6829" s="87"/>
      <c r="C6829" s="87"/>
      <c r="R6829" s="89"/>
      <c r="S6829" s="89"/>
      <c r="T6829" s="89"/>
    </row>
    <row r="6830" spans="2:20" s="86" customFormat="1" ht="10.199999999999999">
      <c r="B6830" s="87"/>
      <c r="C6830" s="87"/>
      <c r="R6830" s="89"/>
      <c r="S6830" s="89"/>
      <c r="T6830" s="89"/>
    </row>
    <row r="6831" spans="2:20" s="86" customFormat="1" ht="10.199999999999999">
      <c r="B6831" s="87"/>
      <c r="C6831" s="87"/>
      <c r="R6831" s="89"/>
      <c r="S6831" s="89"/>
      <c r="T6831" s="89"/>
    </row>
    <row r="6832" spans="2:20" s="86" customFormat="1" ht="10.199999999999999">
      <c r="B6832" s="87"/>
      <c r="C6832" s="87"/>
      <c r="R6832" s="89"/>
      <c r="S6832" s="89"/>
      <c r="T6832" s="89"/>
    </row>
    <row r="6833" spans="2:20" s="86" customFormat="1" ht="10.199999999999999">
      <c r="B6833" s="87"/>
      <c r="C6833" s="87"/>
      <c r="R6833" s="89"/>
      <c r="S6833" s="89"/>
      <c r="T6833" s="89"/>
    </row>
    <row r="6834" spans="2:20" s="86" customFormat="1" ht="10.199999999999999">
      <c r="B6834" s="87"/>
      <c r="C6834" s="87"/>
      <c r="R6834" s="89"/>
      <c r="S6834" s="89"/>
      <c r="T6834" s="89"/>
    </row>
    <row r="6835" spans="2:20" s="86" customFormat="1" ht="10.199999999999999">
      <c r="B6835" s="87"/>
      <c r="C6835" s="87"/>
      <c r="R6835" s="89"/>
      <c r="S6835" s="89"/>
      <c r="T6835" s="89"/>
    </row>
    <row r="6836" spans="2:20" s="86" customFormat="1" ht="10.199999999999999">
      <c r="B6836" s="87"/>
      <c r="C6836" s="87"/>
      <c r="R6836" s="89"/>
      <c r="S6836" s="89"/>
      <c r="T6836" s="89"/>
    </row>
    <row r="6837" spans="2:20" s="86" customFormat="1" ht="10.199999999999999">
      <c r="B6837" s="87"/>
      <c r="C6837" s="87"/>
      <c r="R6837" s="89"/>
      <c r="S6837" s="89"/>
      <c r="T6837" s="89"/>
    </row>
    <row r="6838" spans="2:20" s="86" customFormat="1" ht="10.199999999999999">
      <c r="B6838" s="87"/>
      <c r="C6838" s="87"/>
      <c r="R6838" s="89"/>
      <c r="S6838" s="89"/>
      <c r="T6838" s="89"/>
    </row>
    <row r="6839" spans="2:20" s="86" customFormat="1" ht="10.199999999999999">
      <c r="B6839" s="87"/>
      <c r="C6839" s="87"/>
      <c r="R6839" s="89"/>
      <c r="S6839" s="89"/>
      <c r="T6839" s="89"/>
    </row>
    <row r="6840" spans="2:20" s="86" customFormat="1" ht="10.199999999999999">
      <c r="B6840" s="87"/>
      <c r="C6840" s="87"/>
      <c r="R6840" s="89"/>
      <c r="S6840" s="89"/>
      <c r="T6840" s="89"/>
    </row>
    <row r="6841" spans="2:20" s="86" customFormat="1" ht="10.199999999999999">
      <c r="B6841" s="87"/>
      <c r="C6841" s="87"/>
      <c r="R6841" s="89"/>
      <c r="S6841" s="89"/>
      <c r="T6841" s="89"/>
    </row>
    <row r="6842" spans="2:20" s="86" customFormat="1" ht="10.199999999999999">
      <c r="B6842" s="87"/>
      <c r="C6842" s="87"/>
      <c r="R6842" s="89"/>
      <c r="S6842" s="89"/>
      <c r="T6842" s="89"/>
    </row>
    <row r="6843" spans="2:20" s="86" customFormat="1" ht="10.199999999999999">
      <c r="B6843" s="87"/>
      <c r="C6843" s="87"/>
      <c r="R6843" s="89"/>
      <c r="S6843" s="89"/>
      <c r="T6843" s="89"/>
    </row>
    <row r="6844" spans="2:20" s="86" customFormat="1" ht="10.199999999999999">
      <c r="B6844" s="87"/>
      <c r="C6844" s="87"/>
      <c r="R6844" s="89"/>
      <c r="S6844" s="89"/>
      <c r="T6844" s="89"/>
    </row>
    <row r="6845" spans="2:20" s="86" customFormat="1" ht="10.199999999999999">
      <c r="B6845" s="87"/>
      <c r="C6845" s="87"/>
      <c r="R6845" s="89"/>
      <c r="S6845" s="89"/>
      <c r="T6845" s="89"/>
    </row>
    <row r="6846" spans="2:20" s="86" customFormat="1" ht="10.199999999999999">
      <c r="B6846" s="87"/>
      <c r="C6846" s="87"/>
      <c r="R6846" s="89"/>
      <c r="S6846" s="89"/>
      <c r="T6846" s="89"/>
    </row>
    <row r="6847" spans="2:20" s="86" customFormat="1" ht="10.199999999999999">
      <c r="B6847" s="87"/>
      <c r="C6847" s="87"/>
      <c r="R6847" s="89"/>
      <c r="S6847" s="89"/>
      <c r="T6847" s="89"/>
    </row>
    <row r="6848" spans="2:20" s="86" customFormat="1" ht="10.199999999999999">
      <c r="B6848" s="87"/>
      <c r="C6848" s="87"/>
      <c r="R6848" s="89"/>
      <c r="S6848" s="89"/>
      <c r="T6848" s="89"/>
    </row>
    <row r="6849" spans="2:20" s="86" customFormat="1" ht="10.199999999999999">
      <c r="B6849" s="87"/>
      <c r="C6849" s="87"/>
      <c r="R6849" s="89"/>
      <c r="S6849" s="89"/>
      <c r="T6849" s="89"/>
    </row>
    <row r="6850" spans="2:20" s="86" customFormat="1" ht="10.199999999999999">
      <c r="B6850" s="87"/>
      <c r="C6850" s="87"/>
      <c r="R6850" s="89"/>
      <c r="S6850" s="89"/>
      <c r="T6850" s="89"/>
    </row>
    <row r="6851" spans="2:20" s="86" customFormat="1" ht="10.199999999999999">
      <c r="B6851" s="87"/>
      <c r="C6851" s="87"/>
      <c r="R6851" s="89"/>
      <c r="S6851" s="89"/>
      <c r="T6851" s="89"/>
    </row>
    <row r="6852" spans="2:20" s="86" customFormat="1" ht="10.199999999999999">
      <c r="B6852" s="87"/>
      <c r="C6852" s="87"/>
      <c r="R6852" s="89"/>
      <c r="S6852" s="89"/>
      <c r="T6852" s="89"/>
    </row>
    <row r="6853" spans="2:20" s="86" customFormat="1" ht="10.199999999999999">
      <c r="B6853" s="87"/>
      <c r="C6853" s="87"/>
      <c r="R6853" s="89"/>
      <c r="S6853" s="89"/>
      <c r="T6853" s="89"/>
    </row>
    <row r="6854" spans="2:20" s="86" customFormat="1" ht="10.199999999999999">
      <c r="B6854" s="87"/>
      <c r="C6854" s="87"/>
      <c r="R6854" s="89"/>
      <c r="S6854" s="89"/>
      <c r="T6854" s="89"/>
    </row>
    <row r="6855" spans="2:20" s="86" customFormat="1" ht="10.199999999999999">
      <c r="B6855" s="87"/>
      <c r="C6855" s="87"/>
      <c r="R6855" s="89"/>
      <c r="S6855" s="89"/>
      <c r="T6855" s="89"/>
    </row>
    <row r="6856" spans="2:20" s="86" customFormat="1" ht="10.199999999999999">
      <c r="B6856" s="87"/>
      <c r="C6856" s="87"/>
      <c r="R6856" s="89"/>
      <c r="S6856" s="89"/>
      <c r="T6856" s="89"/>
    </row>
    <row r="6857" spans="2:20" s="86" customFormat="1" ht="10.199999999999999">
      <c r="B6857" s="87"/>
      <c r="C6857" s="87"/>
      <c r="R6857" s="89"/>
      <c r="S6857" s="89"/>
      <c r="T6857" s="89"/>
    </row>
    <row r="6858" spans="2:20" s="86" customFormat="1" ht="10.199999999999999">
      <c r="B6858" s="87"/>
      <c r="C6858" s="87"/>
      <c r="R6858" s="89"/>
      <c r="S6858" s="89"/>
      <c r="T6858" s="89"/>
    </row>
    <row r="6859" spans="2:20" s="86" customFormat="1" ht="10.199999999999999">
      <c r="B6859" s="87"/>
      <c r="C6859" s="87"/>
      <c r="R6859" s="89"/>
      <c r="S6859" s="89"/>
      <c r="T6859" s="89"/>
    </row>
    <row r="6860" spans="2:20" s="86" customFormat="1" ht="10.199999999999999">
      <c r="B6860" s="87"/>
      <c r="C6860" s="87"/>
      <c r="R6860" s="89"/>
      <c r="S6860" s="89"/>
      <c r="T6860" s="89"/>
    </row>
    <row r="6861" spans="2:20" s="86" customFormat="1" ht="10.199999999999999">
      <c r="B6861" s="87"/>
      <c r="C6861" s="87"/>
      <c r="R6861" s="89"/>
      <c r="S6861" s="89"/>
      <c r="T6861" s="89"/>
    </row>
    <row r="6862" spans="2:20" s="86" customFormat="1" ht="10.199999999999999">
      <c r="B6862" s="87"/>
      <c r="C6862" s="87"/>
      <c r="R6862" s="89"/>
      <c r="S6862" s="89"/>
      <c r="T6862" s="89"/>
    </row>
    <row r="6863" spans="2:20" s="86" customFormat="1" ht="10.199999999999999">
      <c r="B6863" s="87"/>
      <c r="C6863" s="87"/>
      <c r="R6863" s="89"/>
      <c r="S6863" s="89"/>
      <c r="T6863" s="89"/>
    </row>
    <row r="6864" spans="2:20" s="86" customFormat="1" ht="10.199999999999999">
      <c r="B6864" s="87"/>
      <c r="C6864" s="87"/>
      <c r="R6864" s="89"/>
      <c r="S6864" s="89"/>
      <c r="T6864" s="89"/>
    </row>
    <row r="6865" spans="2:20" s="86" customFormat="1" ht="10.199999999999999">
      <c r="B6865" s="87"/>
      <c r="C6865" s="87"/>
      <c r="R6865" s="89"/>
      <c r="S6865" s="89"/>
      <c r="T6865" s="89"/>
    </row>
    <row r="6866" spans="2:20" s="86" customFormat="1" ht="10.199999999999999">
      <c r="B6866" s="87"/>
      <c r="C6866" s="87"/>
      <c r="R6866" s="89"/>
      <c r="S6866" s="89"/>
      <c r="T6866" s="89"/>
    </row>
    <row r="6867" spans="2:20" s="86" customFormat="1" ht="10.199999999999999">
      <c r="B6867" s="87"/>
      <c r="C6867" s="87"/>
      <c r="R6867" s="89"/>
      <c r="S6867" s="89"/>
      <c r="T6867" s="89"/>
    </row>
    <row r="6868" spans="2:20" s="86" customFormat="1" ht="10.199999999999999">
      <c r="B6868" s="87"/>
      <c r="C6868" s="87"/>
      <c r="R6868" s="89"/>
      <c r="S6868" s="89"/>
      <c r="T6868" s="89"/>
    </row>
    <row r="6869" spans="2:20" s="86" customFormat="1" ht="10.199999999999999">
      <c r="B6869" s="87"/>
      <c r="C6869" s="87"/>
      <c r="R6869" s="89"/>
      <c r="S6869" s="89"/>
      <c r="T6869" s="89"/>
    </row>
    <row r="6870" spans="2:20" s="86" customFormat="1" ht="10.199999999999999">
      <c r="B6870" s="87"/>
      <c r="C6870" s="87"/>
      <c r="R6870" s="89"/>
      <c r="S6870" s="89"/>
      <c r="T6870" s="89"/>
    </row>
    <row r="6871" spans="2:20" s="86" customFormat="1" ht="10.199999999999999">
      <c r="B6871" s="87"/>
      <c r="C6871" s="87"/>
      <c r="R6871" s="89"/>
      <c r="S6871" s="89"/>
      <c r="T6871" s="89"/>
    </row>
    <row r="6872" spans="2:20" s="86" customFormat="1" ht="10.199999999999999">
      <c r="B6872" s="87"/>
      <c r="C6872" s="87"/>
      <c r="R6872" s="89"/>
      <c r="S6872" s="89"/>
      <c r="T6872" s="89"/>
    </row>
    <row r="6873" spans="2:20" s="86" customFormat="1" ht="10.199999999999999">
      <c r="B6873" s="87"/>
      <c r="C6873" s="87"/>
      <c r="R6873" s="89"/>
      <c r="S6873" s="89"/>
      <c r="T6873" s="89"/>
    </row>
    <row r="6874" spans="2:20" s="86" customFormat="1" ht="10.199999999999999">
      <c r="B6874" s="87"/>
      <c r="C6874" s="87"/>
      <c r="R6874" s="89"/>
      <c r="S6874" s="89"/>
      <c r="T6874" s="89"/>
    </row>
    <row r="6875" spans="2:20" s="86" customFormat="1" ht="10.199999999999999">
      <c r="B6875" s="87"/>
      <c r="C6875" s="87"/>
      <c r="R6875" s="89"/>
      <c r="S6875" s="89"/>
      <c r="T6875" s="89"/>
    </row>
    <row r="6876" spans="2:20" s="86" customFormat="1" ht="10.199999999999999">
      <c r="B6876" s="87"/>
      <c r="C6876" s="87"/>
      <c r="R6876" s="89"/>
      <c r="S6876" s="89"/>
      <c r="T6876" s="89"/>
    </row>
    <row r="6877" spans="2:20" s="86" customFormat="1" ht="10.199999999999999">
      <c r="B6877" s="87"/>
      <c r="C6877" s="87"/>
      <c r="R6877" s="89"/>
      <c r="S6877" s="89"/>
      <c r="T6877" s="89"/>
    </row>
    <row r="6878" spans="2:20" s="86" customFormat="1" ht="10.199999999999999">
      <c r="B6878" s="87"/>
      <c r="C6878" s="87"/>
      <c r="R6878" s="89"/>
      <c r="S6878" s="89"/>
      <c r="T6878" s="89"/>
    </row>
    <row r="6879" spans="2:20" s="86" customFormat="1" ht="10.199999999999999">
      <c r="B6879" s="87"/>
      <c r="C6879" s="87"/>
      <c r="R6879" s="89"/>
      <c r="S6879" s="89"/>
      <c r="T6879" s="89"/>
    </row>
    <row r="6880" spans="2:20" s="86" customFormat="1" ht="10.199999999999999">
      <c r="B6880" s="87"/>
      <c r="C6880" s="87"/>
      <c r="R6880" s="89"/>
      <c r="S6880" s="89"/>
      <c r="T6880" s="89"/>
    </row>
    <row r="6881" spans="2:20" s="86" customFormat="1" ht="10.199999999999999">
      <c r="B6881" s="87"/>
      <c r="C6881" s="87"/>
      <c r="R6881" s="89"/>
      <c r="S6881" s="89"/>
      <c r="T6881" s="89"/>
    </row>
    <row r="6882" spans="2:20" s="86" customFormat="1" ht="10.199999999999999">
      <c r="B6882" s="87"/>
      <c r="C6882" s="87"/>
      <c r="R6882" s="89"/>
      <c r="S6882" s="89"/>
      <c r="T6882" s="89"/>
    </row>
    <row r="6883" spans="2:20" s="86" customFormat="1" ht="10.199999999999999">
      <c r="B6883" s="87"/>
      <c r="C6883" s="87"/>
      <c r="R6883" s="89"/>
      <c r="S6883" s="89"/>
      <c r="T6883" s="89"/>
    </row>
    <row r="6884" spans="2:20" s="86" customFormat="1" ht="10.199999999999999">
      <c r="B6884" s="87"/>
      <c r="C6884" s="87"/>
      <c r="R6884" s="89"/>
      <c r="S6884" s="89"/>
      <c r="T6884" s="89"/>
    </row>
    <row r="6885" spans="2:20" s="86" customFormat="1" ht="10.199999999999999">
      <c r="B6885" s="87"/>
      <c r="C6885" s="87"/>
      <c r="R6885" s="89"/>
      <c r="S6885" s="89"/>
      <c r="T6885" s="89"/>
    </row>
    <row r="6886" spans="2:20" s="86" customFormat="1" ht="10.199999999999999">
      <c r="B6886" s="87"/>
      <c r="C6886" s="87"/>
      <c r="R6886" s="89"/>
      <c r="S6886" s="89"/>
      <c r="T6886" s="89"/>
    </row>
    <row r="6887" spans="2:20" s="86" customFormat="1" ht="10.199999999999999">
      <c r="B6887" s="87"/>
      <c r="C6887" s="87"/>
      <c r="R6887" s="89"/>
      <c r="S6887" s="89"/>
      <c r="T6887" s="89"/>
    </row>
    <row r="6888" spans="2:20" s="86" customFormat="1" ht="10.199999999999999">
      <c r="B6888" s="87"/>
      <c r="C6888" s="87"/>
      <c r="R6888" s="89"/>
      <c r="S6888" s="89"/>
      <c r="T6888" s="89"/>
    </row>
    <row r="6889" spans="2:20" s="86" customFormat="1" ht="10.199999999999999">
      <c r="B6889" s="87"/>
      <c r="C6889" s="87"/>
      <c r="R6889" s="89"/>
      <c r="S6889" s="89"/>
      <c r="T6889" s="89"/>
    </row>
    <row r="6890" spans="2:20" s="86" customFormat="1" ht="10.199999999999999">
      <c r="B6890" s="87"/>
      <c r="C6890" s="87"/>
      <c r="R6890" s="89"/>
      <c r="S6890" s="89"/>
      <c r="T6890" s="89"/>
    </row>
    <row r="6891" spans="2:20" s="86" customFormat="1" ht="10.199999999999999">
      <c r="B6891" s="87"/>
      <c r="C6891" s="87"/>
      <c r="R6891" s="89"/>
      <c r="S6891" s="89"/>
      <c r="T6891" s="89"/>
    </row>
    <row r="6892" spans="2:20" s="86" customFormat="1" ht="10.199999999999999">
      <c r="B6892" s="87"/>
      <c r="C6892" s="87"/>
      <c r="R6892" s="89"/>
      <c r="S6892" s="89"/>
      <c r="T6892" s="89"/>
    </row>
    <row r="6893" spans="2:20" s="86" customFormat="1" ht="10.199999999999999">
      <c r="B6893" s="87"/>
      <c r="C6893" s="87"/>
      <c r="R6893" s="89"/>
      <c r="S6893" s="89"/>
      <c r="T6893" s="89"/>
    </row>
    <row r="6894" spans="2:20" s="86" customFormat="1" ht="10.199999999999999">
      <c r="B6894" s="87"/>
      <c r="C6894" s="87"/>
      <c r="R6894" s="89"/>
      <c r="S6894" s="89"/>
      <c r="T6894" s="89"/>
    </row>
    <row r="6895" spans="2:20" s="86" customFormat="1" ht="10.199999999999999">
      <c r="B6895" s="87"/>
      <c r="C6895" s="87"/>
      <c r="R6895" s="89"/>
      <c r="S6895" s="89"/>
      <c r="T6895" s="89"/>
    </row>
    <row r="6896" spans="2:20" s="86" customFormat="1" ht="10.199999999999999">
      <c r="B6896" s="87"/>
      <c r="C6896" s="87"/>
      <c r="R6896" s="89"/>
      <c r="S6896" s="89"/>
      <c r="T6896" s="89"/>
    </row>
    <row r="6897" spans="2:20" s="86" customFormat="1" ht="10.199999999999999">
      <c r="B6897" s="87"/>
      <c r="C6897" s="87"/>
      <c r="R6897" s="89"/>
      <c r="S6897" s="89"/>
      <c r="T6897" s="89"/>
    </row>
    <row r="6898" spans="2:20" s="86" customFormat="1" ht="10.199999999999999">
      <c r="B6898" s="87"/>
      <c r="C6898" s="87"/>
      <c r="R6898" s="89"/>
      <c r="S6898" s="89"/>
      <c r="T6898" s="89"/>
    </row>
    <row r="6899" spans="2:20" s="86" customFormat="1" ht="10.199999999999999">
      <c r="B6899" s="87"/>
      <c r="C6899" s="87"/>
      <c r="R6899" s="89"/>
      <c r="S6899" s="89"/>
      <c r="T6899" s="89"/>
    </row>
    <row r="6900" spans="2:20" s="86" customFormat="1" ht="10.199999999999999">
      <c r="B6900" s="87"/>
      <c r="C6900" s="87"/>
      <c r="R6900" s="89"/>
      <c r="S6900" s="89"/>
      <c r="T6900" s="89"/>
    </row>
    <row r="6901" spans="2:20" s="86" customFormat="1" ht="10.199999999999999">
      <c r="B6901" s="87"/>
      <c r="C6901" s="87"/>
      <c r="R6901" s="89"/>
      <c r="S6901" s="89"/>
      <c r="T6901" s="89"/>
    </row>
    <row r="6902" spans="2:20" s="86" customFormat="1" ht="10.199999999999999">
      <c r="B6902" s="87"/>
      <c r="C6902" s="87"/>
      <c r="R6902" s="89"/>
      <c r="S6902" s="89"/>
      <c r="T6902" s="89"/>
    </row>
    <row r="6903" spans="2:20" s="86" customFormat="1" ht="10.199999999999999">
      <c r="B6903" s="87"/>
      <c r="C6903" s="87"/>
      <c r="R6903" s="89"/>
      <c r="S6903" s="89"/>
      <c r="T6903" s="89"/>
    </row>
    <row r="6904" spans="2:20" s="86" customFormat="1" ht="10.199999999999999">
      <c r="B6904" s="87"/>
      <c r="C6904" s="87"/>
      <c r="R6904" s="89"/>
      <c r="S6904" s="89"/>
      <c r="T6904" s="89"/>
    </row>
    <row r="6905" spans="2:20" s="86" customFormat="1" ht="10.199999999999999">
      <c r="B6905" s="87"/>
      <c r="C6905" s="87"/>
      <c r="R6905" s="89"/>
      <c r="S6905" s="89"/>
      <c r="T6905" s="89"/>
    </row>
    <row r="6906" spans="2:20" s="86" customFormat="1" ht="10.199999999999999">
      <c r="B6906" s="87"/>
      <c r="C6906" s="87"/>
      <c r="R6906" s="89"/>
      <c r="S6906" s="89"/>
      <c r="T6906" s="89"/>
    </row>
    <row r="6907" spans="2:20" s="86" customFormat="1" ht="10.199999999999999">
      <c r="B6907" s="87"/>
      <c r="C6907" s="87"/>
      <c r="R6907" s="89"/>
      <c r="S6907" s="89"/>
      <c r="T6907" s="89"/>
    </row>
    <row r="6908" spans="2:20" s="86" customFormat="1" ht="10.199999999999999">
      <c r="B6908" s="87"/>
      <c r="C6908" s="87"/>
      <c r="R6908" s="89"/>
      <c r="S6908" s="89"/>
      <c r="T6908" s="89"/>
    </row>
    <row r="6909" spans="2:20" s="86" customFormat="1" ht="10.199999999999999">
      <c r="B6909" s="87"/>
      <c r="C6909" s="87"/>
      <c r="R6909" s="89"/>
      <c r="S6909" s="89"/>
      <c r="T6909" s="89"/>
    </row>
    <row r="6910" spans="2:20" s="86" customFormat="1" ht="10.199999999999999">
      <c r="B6910" s="87"/>
      <c r="C6910" s="87"/>
      <c r="R6910" s="89"/>
      <c r="S6910" s="89"/>
      <c r="T6910" s="89"/>
    </row>
    <row r="6911" spans="2:20" s="86" customFormat="1" ht="10.199999999999999">
      <c r="B6911" s="87"/>
      <c r="C6911" s="87"/>
      <c r="R6911" s="89"/>
      <c r="S6911" s="89"/>
      <c r="T6911" s="89"/>
    </row>
    <row r="6912" spans="2:20" s="86" customFormat="1" ht="10.199999999999999">
      <c r="B6912" s="87"/>
      <c r="C6912" s="87"/>
      <c r="R6912" s="89"/>
      <c r="S6912" s="89"/>
      <c r="T6912" s="89"/>
    </row>
    <row r="6913" spans="2:20" s="86" customFormat="1" ht="10.199999999999999">
      <c r="B6913" s="87"/>
      <c r="C6913" s="87"/>
      <c r="R6913" s="89"/>
      <c r="S6913" s="89"/>
      <c r="T6913" s="89"/>
    </row>
    <row r="6914" spans="2:20" s="86" customFormat="1" ht="10.199999999999999">
      <c r="B6914" s="87"/>
      <c r="C6914" s="87"/>
      <c r="R6914" s="89"/>
      <c r="S6914" s="89"/>
      <c r="T6914" s="89"/>
    </row>
    <row r="6915" spans="2:20" s="86" customFormat="1" ht="10.199999999999999">
      <c r="B6915" s="87"/>
      <c r="C6915" s="87"/>
      <c r="R6915" s="89"/>
      <c r="S6915" s="89"/>
      <c r="T6915" s="89"/>
    </row>
    <row r="6916" spans="2:20" s="86" customFormat="1" ht="10.199999999999999">
      <c r="B6916" s="87"/>
      <c r="C6916" s="87"/>
      <c r="R6916" s="89"/>
      <c r="S6916" s="89"/>
      <c r="T6916" s="89"/>
    </row>
    <row r="6917" spans="2:20" s="86" customFormat="1" ht="10.199999999999999">
      <c r="B6917" s="87"/>
      <c r="C6917" s="87"/>
      <c r="R6917" s="89"/>
      <c r="S6917" s="89"/>
      <c r="T6917" s="89"/>
    </row>
    <row r="6918" spans="2:20" s="86" customFormat="1" ht="10.199999999999999">
      <c r="B6918" s="87"/>
      <c r="C6918" s="87"/>
      <c r="R6918" s="89"/>
      <c r="S6918" s="89"/>
      <c r="T6918" s="89"/>
    </row>
    <row r="6919" spans="2:20" s="86" customFormat="1" ht="10.199999999999999">
      <c r="B6919" s="87"/>
      <c r="C6919" s="87"/>
      <c r="R6919" s="89"/>
      <c r="S6919" s="89"/>
      <c r="T6919" s="89"/>
    </row>
    <row r="6920" spans="2:20" s="86" customFormat="1" ht="10.199999999999999">
      <c r="B6920" s="87"/>
      <c r="C6920" s="87"/>
      <c r="R6920" s="89"/>
      <c r="S6920" s="89"/>
      <c r="T6920" s="89"/>
    </row>
    <row r="6921" spans="2:20" s="86" customFormat="1" ht="10.199999999999999">
      <c r="B6921" s="87"/>
      <c r="C6921" s="87"/>
      <c r="R6921" s="89"/>
      <c r="S6921" s="89"/>
      <c r="T6921" s="89"/>
    </row>
    <row r="6922" spans="2:20" s="86" customFormat="1" ht="10.199999999999999">
      <c r="B6922" s="87"/>
      <c r="C6922" s="87"/>
      <c r="R6922" s="89"/>
      <c r="S6922" s="89"/>
      <c r="T6922" s="89"/>
    </row>
    <row r="6923" spans="2:20" s="86" customFormat="1" ht="10.199999999999999">
      <c r="B6923" s="87"/>
      <c r="C6923" s="87"/>
      <c r="R6923" s="89"/>
      <c r="S6923" s="89"/>
      <c r="T6923" s="89"/>
    </row>
    <row r="6924" spans="2:20" s="86" customFormat="1" ht="10.199999999999999">
      <c r="B6924" s="87"/>
      <c r="C6924" s="87"/>
      <c r="R6924" s="89"/>
      <c r="S6924" s="89"/>
      <c r="T6924" s="89"/>
    </row>
    <row r="6925" spans="2:20" s="86" customFormat="1" ht="10.199999999999999">
      <c r="B6925" s="87"/>
      <c r="C6925" s="87"/>
      <c r="R6925" s="89"/>
      <c r="S6925" s="89"/>
      <c r="T6925" s="89"/>
    </row>
    <row r="6926" spans="2:20" s="86" customFormat="1" ht="10.199999999999999">
      <c r="B6926" s="87"/>
      <c r="C6926" s="87"/>
      <c r="R6926" s="89"/>
      <c r="S6926" s="89"/>
      <c r="T6926" s="89"/>
    </row>
    <row r="6927" spans="2:20" s="86" customFormat="1" ht="10.199999999999999">
      <c r="B6927" s="87"/>
      <c r="C6927" s="87"/>
      <c r="R6927" s="89"/>
      <c r="S6927" s="89"/>
      <c r="T6927" s="89"/>
    </row>
    <row r="6928" spans="2:20" s="86" customFormat="1" ht="10.199999999999999">
      <c r="B6928" s="87"/>
      <c r="C6928" s="87"/>
      <c r="R6928" s="89"/>
      <c r="S6928" s="89"/>
      <c r="T6928" s="89"/>
    </row>
    <row r="6929" spans="2:20" s="86" customFormat="1" ht="10.199999999999999">
      <c r="B6929" s="87"/>
      <c r="C6929" s="87"/>
      <c r="R6929" s="89"/>
      <c r="S6929" s="89"/>
      <c r="T6929" s="89"/>
    </row>
    <row r="6930" spans="2:20" s="86" customFormat="1" ht="10.199999999999999">
      <c r="B6930" s="87"/>
      <c r="C6930" s="87"/>
      <c r="R6930" s="89"/>
      <c r="S6930" s="89"/>
      <c r="T6930" s="89"/>
    </row>
    <row r="6931" spans="2:20" s="86" customFormat="1" ht="10.199999999999999">
      <c r="B6931" s="87"/>
      <c r="C6931" s="87"/>
      <c r="R6931" s="89"/>
      <c r="S6931" s="89"/>
      <c r="T6931" s="89"/>
    </row>
    <row r="6932" spans="2:20" s="86" customFormat="1" ht="10.199999999999999">
      <c r="B6932" s="87"/>
      <c r="C6932" s="87"/>
      <c r="R6932" s="89"/>
      <c r="S6932" s="89"/>
      <c r="T6932" s="89"/>
    </row>
    <row r="6933" spans="2:20" s="86" customFormat="1" ht="10.199999999999999">
      <c r="B6933" s="87"/>
      <c r="C6933" s="87"/>
      <c r="R6933" s="89"/>
      <c r="S6933" s="89"/>
      <c r="T6933" s="89"/>
    </row>
    <row r="6934" spans="2:20" s="86" customFormat="1" ht="10.199999999999999">
      <c r="B6934" s="87"/>
      <c r="C6934" s="87"/>
      <c r="R6934" s="89"/>
      <c r="S6934" s="89"/>
      <c r="T6934" s="89"/>
    </row>
    <row r="6935" spans="2:20" s="86" customFormat="1" ht="10.199999999999999">
      <c r="B6935" s="87"/>
      <c r="C6935" s="87"/>
      <c r="R6935" s="89"/>
      <c r="S6935" s="89"/>
      <c r="T6935" s="89"/>
    </row>
    <row r="6936" spans="2:20" s="86" customFormat="1" ht="10.199999999999999">
      <c r="B6936" s="87"/>
      <c r="C6936" s="87"/>
      <c r="R6936" s="89"/>
      <c r="S6936" s="89"/>
      <c r="T6936" s="89"/>
    </row>
    <row r="6937" spans="2:20" s="86" customFormat="1" ht="10.199999999999999">
      <c r="B6937" s="87"/>
      <c r="C6937" s="87"/>
      <c r="R6937" s="89"/>
      <c r="S6937" s="89"/>
      <c r="T6937" s="89"/>
    </row>
    <row r="6938" spans="2:20" s="86" customFormat="1" ht="10.199999999999999">
      <c r="B6938" s="87"/>
      <c r="C6938" s="87"/>
      <c r="R6938" s="89"/>
      <c r="S6938" s="89"/>
      <c r="T6938" s="89"/>
    </row>
    <row r="6939" spans="2:20" s="86" customFormat="1" ht="10.199999999999999">
      <c r="B6939" s="87"/>
      <c r="C6939" s="87"/>
      <c r="R6939" s="89"/>
      <c r="S6939" s="89"/>
      <c r="T6939" s="89"/>
    </row>
    <row r="6940" spans="2:20" s="86" customFormat="1" ht="10.199999999999999">
      <c r="B6940" s="87"/>
      <c r="C6940" s="87"/>
      <c r="R6940" s="89"/>
      <c r="S6940" s="89"/>
      <c r="T6940" s="89"/>
    </row>
    <row r="6941" spans="2:20" s="86" customFormat="1" ht="10.199999999999999">
      <c r="B6941" s="87"/>
      <c r="C6941" s="87"/>
      <c r="R6941" s="89"/>
      <c r="S6941" s="89"/>
      <c r="T6941" s="89"/>
    </row>
    <row r="6942" spans="2:20" s="86" customFormat="1" ht="10.199999999999999">
      <c r="B6942" s="87"/>
      <c r="C6942" s="87"/>
      <c r="R6942" s="89"/>
      <c r="S6942" s="89"/>
      <c r="T6942" s="89"/>
    </row>
    <row r="6943" spans="2:20" s="86" customFormat="1" ht="10.199999999999999">
      <c r="B6943" s="87"/>
      <c r="C6943" s="87"/>
      <c r="R6943" s="89"/>
      <c r="S6943" s="89"/>
      <c r="T6943" s="89"/>
    </row>
    <row r="6944" spans="2:20" s="86" customFormat="1" ht="10.199999999999999">
      <c r="B6944" s="87"/>
      <c r="C6944" s="87"/>
      <c r="R6944" s="89"/>
      <c r="S6944" s="89"/>
      <c r="T6944" s="89"/>
    </row>
    <row r="6945" spans="2:20" s="86" customFormat="1" ht="10.199999999999999">
      <c r="B6945" s="87"/>
      <c r="C6945" s="87"/>
      <c r="R6945" s="89"/>
      <c r="S6945" s="89"/>
      <c r="T6945" s="89"/>
    </row>
    <row r="6946" spans="2:20" s="86" customFormat="1" ht="10.199999999999999">
      <c r="B6946" s="87"/>
      <c r="C6946" s="87"/>
      <c r="R6946" s="89"/>
      <c r="S6946" s="89"/>
      <c r="T6946" s="89"/>
    </row>
    <row r="6947" spans="2:20" s="86" customFormat="1" ht="10.199999999999999">
      <c r="B6947" s="87"/>
      <c r="C6947" s="87"/>
      <c r="R6947" s="89"/>
      <c r="S6947" s="89"/>
      <c r="T6947" s="89"/>
    </row>
    <row r="6948" spans="2:20" s="86" customFormat="1" ht="10.199999999999999">
      <c r="B6948" s="87"/>
      <c r="C6948" s="87"/>
      <c r="R6948" s="89"/>
      <c r="S6948" s="89"/>
      <c r="T6948" s="89"/>
    </row>
    <row r="6949" spans="2:20" s="86" customFormat="1" ht="10.199999999999999">
      <c r="B6949" s="87"/>
      <c r="C6949" s="87"/>
      <c r="R6949" s="89"/>
      <c r="S6949" s="89"/>
      <c r="T6949" s="89"/>
    </row>
    <row r="6950" spans="2:20" s="86" customFormat="1" ht="10.199999999999999">
      <c r="B6950" s="87"/>
      <c r="C6950" s="87"/>
      <c r="R6950" s="89"/>
      <c r="S6950" s="89"/>
      <c r="T6950" s="89"/>
    </row>
    <row r="6951" spans="2:20" s="86" customFormat="1" ht="10.199999999999999">
      <c r="B6951" s="87"/>
      <c r="C6951" s="87"/>
      <c r="R6951" s="89"/>
      <c r="S6951" s="89"/>
      <c r="T6951" s="89"/>
    </row>
    <row r="6952" spans="2:20" s="86" customFormat="1" ht="10.199999999999999">
      <c r="B6952" s="87"/>
      <c r="C6952" s="87"/>
      <c r="R6952" s="89"/>
      <c r="S6952" s="89"/>
      <c r="T6952" s="89"/>
    </row>
    <row r="6953" spans="2:20" s="86" customFormat="1" ht="10.199999999999999">
      <c r="B6953" s="87"/>
      <c r="C6953" s="87"/>
      <c r="R6953" s="89"/>
      <c r="S6953" s="89"/>
      <c r="T6953" s="89"/>
    </row>
    <row r="6954" spans="2:20" s="86" customFormat="1" ht="10.199999999999999">
      <c r="B6954" s="87"/>
      <c r="C6954" s="87"/>
      <c r="R6954" s="89"/>
      <c r="S6954" s="89"/>
      <c r="T6954" s="89"/>
    </row>
    <row r="6955" spans="2:20" s="86" customFormat="1" ht="10.199999999999999">
      <c r="B6955" s="87"/>
      <c r="C6955" s="87"/>
      <c r="R6955" s="89"/>
      <c r="S6955" s="89"/>
      <c r="T6955" s="89"/>
    </row>
    <row r="6956" spans="2:20" s="86" customFormat="1" ht="10.199999999999999">
      <c r="B6956" s="87"/>
      <c r="C6956" s="87"/>
      <c r="R6956" s="89"/>
      <c r="S6956" s="89"/>
      <c r="T6956" s="89"/>
    </row>
    <row r="6957" spans="2:20" s="86" customFormat="1" ht="10.199999999999999">
      <c r="B6957" s="87"/>
      <c r="C6957" s="87"/>
      <c r="R6957" s="89"/>
      <c r="S6957" s="89"/>
      <c r="T6957" s="89"/>
    </row>
    <row r="6958" spans="2:20" s="86" customFormat="1" ht="10.199999999999999">
      <c r="B6958" s="87"/>
      <c r="C6958" s="87"/>
      <c r="R6958" s="89"/>
      <c r="S6958" s="89"/>
      <c r="T6958" s="89"/>
    </row>
    <row r="6959" spans="2:20" s="86" customFormat="1" ht="10.199999999999999">
      <c r="B6959" s="87"/>
      <c r="C6959" s="87"/>
      <c r="R6959" s="89"/>
      <c r="S6959" s="89"/>
      <c r="T6959" s="89"/>
    </row>
    <row r="6960" spans="2:20" s="86" customFormat="1" ht="10.199999999999999">
      <c r="B6960" s="87"/>
      <c r="C6960" s="87"/>
      <c r="R6960" s="89"/>
      <c r="S6960" s="89"/>
      <c r="T6960" s="89"/>
    </row>
    <row r="6961" spans="2:20" s="86" customFormat="1" ht="10.199999999999999">
      <c r="B6961" s="87"/>
      <c r="C6961" s="87"/>
      <c r="R6961" s="89"/>
      <c r="S6961" s="89"/>
      <c r="T6961" s="89"/>
    </row>
    <row r="6962" spans="2:20" s="86" customFormat="1" ht="10.199999999999999">
      <c r="B6962" s="87"/>
      <c r="C6962" s="87"/>
      <c r="R6962" s="89"/>
      <c r="S6962" s="89"/>
      <c r="T6962" s="89"/>
    </row>
    <row r="6963" spans="2:20" s="86" customFormat="1" ht="10.199999999999999">
      <c r="B6963" s="87"/>
      <c r="C6963" s="87"/>
      <c r="R6963" s="89"/>
      <c r="S6963" s="89"/>
      <c r="T6963" s="89"/>
    </row>
    <row r="6964" spans="2:20" s="86" customFormat="1" ht="10.199999999999999">
      <c r="B6964" s="87"/>
      <c r="C6964" s="87"/>
      <c r="R6964" s="89"/>
      <c r="S6964" s="89"/>
      <c r="T6964" s="89"/>
    </row>
    <row r="6965" spans="2:20" s="86" customFormat="1" ht="10.199999999999999">
      <c r="B6965" s="87"/>
      <c r="C6965" s="87"/>
      <c r="R6965" s="89"/>
      <c r="S6965" s="89"/>
      <c r="T6965" s="89"/>
    </row>
    <row r="6966" spans="2:20" s="86" customFormat="1" ht="10.199999999999999">
      <c r="B6966" s="87"/>
      <c r="C6966" s="87"/>
      <c r="R6966" s="89"/>
      <c r="S6966" s="89"/>
      <c r="T6966" s="89"/>
    </row>
    <row r="6967" spans="2:20" s="86" customFormat="1" ht="10.199999999999999">
      <c r="B6967" s="87"/>
      <c r="C6967" s="87"/>
      <c r="R6967" s="89"/>
      <c r="S6967" s="89"/>
      <c r="T6967" s="89"/>
    </row>
    <row r="6968" spans="2:20" s="86" customFormat="1" ht="10.199999999999999">
      <c r="B6968" s="87"/>
      <c r="C6968" s="87"/>
      <c r="R6968" s="89"/>
      <c r="S6968" s="89"/>
      <c r="T6968" s="89"/>
    </row>
    <row r="6969" spans="2:20" s="86" customFormat="1" ht="10.199999999999999">
      <c r="B6969" s="87"/>
      <c r="C6969" s="87"/>
      <c r="R6969" s="89"/>
      <c r="S6969" s="89"/>
      <c r="T6969" s="89"/>
    </row>
    <row r="6970" spans="2:20" s="86" customFormat="1" ht="10.199999999999999">
      <c r="B6970" s="87"/>
      <c r="C6970" s="87"/>
      <c r="R6970" s="89"/>
      <c r="S6970" s="89"/>
      <c r="T6970" s="89"/>
    </row>
    <row r="6971" spans="2:20" s="86" customFormat="1" ht="10.199999999999999">
      <c r="B6971" s="87"/>
      <c r="C6971" s="87"/>
      <c r="R6971" s="89"/>
      <c r="S6971" s="89"/>
      <c r="T6971" s="89"/>
    </row>
    <row r="6972" spans="2:20" s="86" customFormat="1" ht="10.199999999999999">
      <c r="B6972" s="87"/>
      <c r="C6972" s="87"/>
      <c r="R6972" s="89"/>
      <c r="S6972" s="89"/>
      <c r="T6972" s="89"/>
    </row>
    <row r="6973" spans="2:20" s="86" customFormat="1" ht="10.199999999999999">
      <c r="B6973" s="87"/>
      <c r="C6973" s="87"/>
      <c r="R6973" s="89"/>
      <c r="S6973" s="89"/>
      <c r="T6973" s="89"/>
    </row>
    <row r="6974" spans="2:20" s="86" customFormat="1" ht="10.199999999999999">
      <c r="B6974" s="87"/>
      <c r="C6974" s="87"/>
      <c r="R6974" s="89"/>
      <c r="S6974" s="89"/>
      <c r="T6974" s="89"/>
    </row>
    <row r="6975" spans="2:20" s="86" customFormat="1" ht="10.199999999999999">
      <c r="B6975" s="87"/>
      <c r="C6975" s="87"/>
      <c r="R6975" s="89"/>
      <c r="S6975" s="89"/>
      <c r="T6975" s="89"/>
    </row>
    <row r="6976" spans="2:20" s="86" customFormat="1" ht="10.199999999999999">
      <c r="B6976" s="87"/>
      <c r="C6976" s="87"/>
      <c r="R6976" s="89"/>
      <c r="S6976" s="89"/>
      <c r="T6976" s="89"/>
    </row>
    <row r="6977" spans="2:20" s="86" customFormat="1" ht="10.199999999999999">
      <c r="B6977" s="87"/>
      <c r="C6977" s="87"/>
      <c r="R6977" s="89"/>
      <c r="S6977" s="89"/>
      <c r="T6977" s="89"/>
    </row>
    <row r="6978" spans="2:20" s="86" customFormat="1" ht="10.199999999999999">
      <c r="B6978" s="87"/>
      <c r="C6978" s="87"/>
      <c r="R6978" s="89"/>
      <c r="S6978" s="89"/>
      <c r="T6978" s="89"/>
    </row>
    <row r="6979" spans="2:20" s="86" customFormat="1" ht="10.199999999999999">
      <c r="B6979" s="87"/>
      <c r="C6979" s="87"/>
      <c r="R6979" s="89"/>
      <c r="S6979" s="89"/>
      <c r="T6979" s="89"/>
    </row>
    <row r="6980" spans="2:20" s="86" customFormat="1" ht="10.199999999999999">
      <c r="B6980" s="87"/>
      <c r="C6980" s="87"/>
      <c r="R6980" s="89"/>
      <c r="S6980" s="89"/>
      <c r="T6980" s="89"/>
    </row>
    <row r="6981" spans="2:20" s="86" customFormat="1" ht="10.199999999999999">
      <c r="B6981" s="87"/>
      <c r="C6981" s="87"/>
      <c r="R6981" s="89"/>
      <c r="S6981" s="89"/>
      <c r="T6981" s="89"/>
    </row>
    <row r="6982" spans="2:20" s="86" customFormat="1" ht="10.199999999999999">
      <c r="B6982" s="87"/>
      <c r="C6982" s="87"/>
      <c r="R6982" s="89"/>
      <c r="S6982" s="89"/>
      <c r="T6982" s="89"/>
    </row>
    <row r="6983" spans="2:20" s="86" customFormat="1" ht="10.199999999999999">
      <c r="B6983" s="87"/>
      <c r="C6983" s="87"/>
      <c r="R6983" s="89"/>
      <c r="S6983" s="89"/>
      <c r="T6983" s="89"/>
    </row>
    <row r="6984" spans="2:20" s="86" customFormat="1" ht="10.199999999999999">
      <c r="B6984" s="87"/>
      <c r="C6984" s="87"/>
      <c r="R6984" s="89"/>
      <c r="S6984" s="89"/>
      <c r="T6984" s="89"/>
    </row>
    <row r="6985" spans="2:20" s="86" customFormat="1" ht="10.199999999999999">
      <c r="B6985" s="87"/>
      <c r="C6985" s="87"/>
      <c r="R6985" s="89"/>
      <c r="S6985" s="89"/>
      <c r="T6985" s="89"/>
    </row>
    <row r="6986" spans="2:20" s="86" customFormat="1" ht="10.199999999999999">
      <c r="B6986" s="87"/>
      <c r="C6986" s="87"/>
      <c r="R6986" s="89"/>
      <c r="S6986" s="89"/>
      <c r="T6986" s="89"/>
    </row>
    <row r="6987" spans="2:20" s="86" customFormat="1" ht="10.199999999999999">
      <c r="B6987" s="87"/>
      <c r="C6987" s="87"/>
      <c r="R6987" s="89"/>
      <c r="S6987" s="89"/>
      <c r="T6987" s="89"/>
    </row>
    <row r="6988" spans="2:20" s="86" customFormat="1" ht="10.199999999999999">
      <c r="B6988" s="87"/>
      <c r="C6988" s="87"/>
      <c r="R6988" s="89"/>
      <c r="S6988" s="89"/>
      <c r="T6988" s="89"/>
    </row>
    <row r="6989" spans="2:20" s="86" customFormat="1" ht="10.199999999999999">
      <c r="B6989" s="87"/>
      <c r="C6989" s="87"/>
      <c r="R6989" s="89"/>
      <c r="S6989" s="89"/>
      <c r="T6989" s="89"/>
    </row>
    <row r="6990" spans="2:20" s="86" customFormat="1" ht="10.199999999999999">
      <c r="B6990" s="87"/>
      <c r="C6990" s="87"/>
      <c r="R6990" s="89"/>
      <c r="S6990" s="89"/>
      <c r="T6990" s="89"/>
    </row>
    <row r="6991" spans="2:20" s="86" customFormat="1" ht="10.199999999999999">
      <c r="B6991" s="87"/>
      <c r="C6991" s="87"/>
      <c r="R6991" s="89"/>
      <c r="S6991" s="89"/>
      <c r="T6991" s="89"/>
    </row>
    <row r="6992" spans="2:20" s="86" customFormat="1" ht="10.199999999999999">
      <c r="B6992" s="87"/>
      <c r="C6992" s="87"/>
      <c r="R6992" s="89"/>
      <c r="S6992" s="89"/>
      <c r="T6992" s="89"/>
    </row>
    <row r="6993" spans="2:20" s="86" customFormat="1" ht="10.199999999999999">
      <c r="B6993" s="87"/>
      <c r="C6993" s="87"/>
      <c r="R6993" s="89"/>
      <c r="S6993" s="89"/>
      <c r="T6993" s="89"/>
    </row>
    <row r="6994" spans="2:20" s="86" customFormat="1" ht="10.199999999999999">
      <c r="B6994" s="87"/>
      <c r="C6994" s="87"/>
      <c r="R6994" s="89"/>
      <c r="S6994" s="89"/>
      <c r="T6994" s="89"/>
    </row>
    <row r="6995" spans="2:20" s="86" customFormat="1" ht="10.199999999999999">
      <c r="B6995" s="87"/>
      <c r="C6995" s="87"/>
      <c r="R6995" s="89"/>
      <c r="S6995" s="89"/>
      <c r="T6995" s="89"/>
    </row>
    <row r="6996" spans="2:20" s="86" customFormat="1" ht="10.199999999999999">
      <c r="B6996" s="87"/>
      <c r="C6996" s="87"/>
      <c r="R6996" s="89"/>
      <c r="S6996" s="89"/>
      <c r="T6996" s="89"/>
    </row>
    <row r="6997" spans="2:20" s="86" customFormat="1" ht="10.199999999999999">
      <c r="B6997" s="87"/>
      <c r="C6997" s="87"/>
      <c r="R6997" s="89"/>
      <c r="S6997" s="89"/>
      <c r="T6997" s="89"/>
    </row>
    <row r="6998" spans="2:20" s="86" customFormat="1" ht="10.199999999999999">
      <c r="B6998" s="87"/>
      <c r="C6998" s="87"/>
      <c r="R6998" s="89"/>
      <c r="S6998" s="89"/>
      <c r="T6998" s="89"/>
    </row>
    <row r="6999" spans="2:20" s="86" customFormat="1" ht="10.199999999999999">
      <c r="B6999" s="87"/>
      <c r="C6999" s="87"/>
      <c r="R6999" s="89"/>
      <c r="S6999" s="89"/>
      <c r="T6999" s="89"/>
    </row>
    <row r="7000" spans="2:20" s="86" customFormat="1" ht="10.199999999999999">
      <c r="B7000" s="87"/>
      <c r="C7000" s="87"/>
      <c r="R7000" s="89"/>
      <c r="S7000" s="89"/>
      <c r="T7000" s="89"/>
    </row>
    <row r="7001" spans="2:20" s="86" customFormat="1" ht="10.199999999999999">
      <c r="B7001" s="87"/>
      <c r="C7001" s="87"/>
      <c r="R7001" s="89"/>
      <c r="S7001" s="89"/>
      <c r="T7001" s="89"/>
    </row>
    <row r="7002" spans="2:20" s="86" customFormat="1" ht="10.199999999999999">
      <c r="B7002" s="87"/>
      <c r="C7002" s="87"/>
      <c r="R7002" s="89"/>
      <c r="S7002" s="89"/>
      <c r="T7002" s="89"/>
    </row>
    <row r="7003" spans="2:20" s="86" customFormat="1" ht="10.199999999999999">
      <c r="B7003" s="87"/>
      <c r="C7003" s="87"/>
      <c r="R7003" s="89"/>
      <c r="S7003" s="89"/>
      <c r="T7003" s="89"/>
    </row>
    <row r="7004" spans="2:20" s="86" customFormat="1" ht="10.199999999999999">
      <c r="B7004" s="87"/>
      <c r="C7004" s="87"/>
      <c r="R7004" s="89"/>
      <c r="S7004" s="89"/>
      <c r="T7004" s="89"/>
    </row>
    <row r="7005" spans="2:20" s="86" customFormat="1" ht="10.199999999999999">
      <c r="B7005" s="87"/>
      <c r="C7005" s="87"/>
      <c r="R7005" s="89"/>
      <c r="S7005" s="89"/>
      <c r="T7005" s="89"/>
    </row>
    <row r="7006" spans="2:20" s="86" customFormat="1" ht="10.199999999999999">
      <c r="B7006" s="87"/>
      <c r="C7006" s="87"/>
      <c r="R7006" s="89"/>
      <c r="S7006" s="89"/>
      <c r="T7006" s="89"/>
    </row>
    <row r="7007" spans="2:20" s="86" customFormat="1" ht="10.199999999999999">
      <c r="B7007" s="87"/>
      <c r="C7007" s="87"/>
      <c r="R7007" s="89"/>
      <c r="S7007" s="89"/>
      <c r="T7007" s="89"/>
    </row>
    <row r="7008" spans="2:20" s="86" customFormat="1" ht="10.199999999999999">
      <c r="B7008" s="87"/>
      <c r="C7008" s="87"/>
      <c r="R7008" s="89"/>
      <c r="S7008" s="89"/>
      <c r="T7008" s="89"/>
    </row>
    <row r="7009" spans="2:20" s="86" customFormat="1" ht="10.199999999999999">
      <c r="B7009" s="87"/>
      <c r="C7009" s="87"/>
      <c r="R7009" s="89"/>
      <c r="S7009" s="89"/>
      <c r="T7009" s="89"/>
    </row>
    <row r="7010" spans="2:20" s="86" customFormat="1" ht="10.199999999999999">
      <c r="B7010" s="87"/>
      <c r="C7010" s="87"/>
      <c r="R7010" s="89"/>
      <c r="S7010" s="89"/>
      <c r="T7010" s="89"/>
    </row>
    <row r="7011" spans="2:20" s="86" customFormat="1" ht="10.199999999999999">
      <c r="B7011" s="87"/>
      <c r="C7011" s="87"/>
      <c r="R7011" s="89"/>
      <c r="S7011" s="89"/>
      <c r="T7011" s="89"/>
    </row>
    <row r="7012" spans="2:20" s="86" customFormat="1" ht="10.199999999999999">
      <c r="B7012" s="87"/>
      <c r="C7012" s="87"/>
      <c r="R7012" s="89"/>
      <c r="S7012" s="89"/>
      <c r="T7012" s="89"/>
    </row>
    <row r="7013" spans="2:20" s="86" customFormat="1" ht="10.199999999999999">
      <c r="B7013" s="87"/>
      <c r="C7013" s="87"/>
      <c r="R7013" s="89"/>
      <c r="S7013" s="89"/>
      <c r="T7013" s="89"/>
    </row>
    <row r="7014" spans="2:20" s="86" customFormat="1" ht="10.199999999999999">
      <c r="B7014" s="87"/>
      <c r="C7014" s="87"/>
      <c r="R7014" s="89"/>
      <c r="S7014" s="89"/>
      <c r="T7014" s="89"/>
    </row>
    <row r="7015" spans="2:20" s="86" customFormat="1" ht="10.199999999999999">
      <c r="B7015" s="87"/>
      <c r="C7015" s="87"/>
      <c r="R7015" s="89"/>
      <c r="S7015" s="89"/>
      <c r="T7015" s="89"/>
    </row>
    <row r="7016" spans="2:20" s="86" customFormat="1" ht="10.199999999999999">
      <c r="B7016" s="87"/>
      <c r="C7016" s="87"/>
      <c r="R7016" s="89"/>
      <c r="S7016" s="89"/>
      <c r="T7016" s="89"/>
    </row>
    <row r="7017" spans="2:20" s="86" customFormat="1" ht="10.199999999999999">
      <c r="B7017" s="87"/>
      <c r="C7017" s="87"/>
      <c r="R7017" s="89"/>
      <c r="S7017" s="89"/>
      <c r="T7017" s="89"/>
    </row>
    <row r="7018" spans="2:20" s="86" customFormat="1" ht="10.199999999999999">
      <c r="B7018" s="87"/>
      <c r="C7018" s="87"/>
      <c r="R7018" s="89"/>
      <c r="S7018" s="89"/>
      <c r="T7018" s="89"/>
    </row>
    <row r="7019" spans="2:20" s="86" customFormat="1" ht="10.199999999999999">
      <c r="B7019" s="87"/>
      <c r="C7019" s="87"/>
      <c r="R7019" s="89"/>
      <c r="S7019" s="89"/>
      <c r="T7019" s="89"/>
    </row>
    <row r="7020" spans="2:20" s="86" customFormat="1" ht="10.199999999999999">
      <c r="B7020" s="87"/>
      <c r="C7020" s="87"/>
      <c r="R7020" s="89"/>
      <c r="S7020" s="89"/>
      <c r="T7020" s="89"/>
    </row>
    <row r="7021" spans="2:20" s="86" customFormat="1" ht="10.199999999999999">
      <c r="B7021" s="87"/>
      <c r="C7021" s="87"/>
      <c r="R7021" s="89"/>
      <c r="S7021" s="89"/>
      <c r="T7021" s="89"/>
    </row>
    <row r="7022" spans="2:20" s="86" customFormat="1" ht="10.199999999999999">
      <c r="B7022" s="87"/>
      <c r="C7022" s="87"/>
      <c r="R7022" s="89"/>
      <c r="S7022" s="89"/>
      <c r="T7022" s="89"/>
    </row>
    <row r="7023" spans="2:20" s="86" customFormat="1" ht="10.199999999999999">
      <c r="B7023" s="87"/>
      <c r="C7023" s="87"/>
      <c r="R7023" s="89"/>
      <c r="S7023" s="89"/>
      <c r="T7023" s="89"/>
    </row>
    <row r="7024" spans="2:20" s="86" customFormat="1" ht="10.199999999999999">
      <c r="B7024" s="87"/>
      <c r="C7024" s="87"/>
      <c r="R7024" s="89"/>
      <c r="S7024" s="89"/>
      <c r="T7024" s="89"/>
    </row>
    <row r="7025" spans="2:20" s="86" customFormat="1" ht="10.199999999999999">
      <c r="B7025" s="87"/>
      <c r="C7025" s="87"/>
      <c r="R7025" s="89"/>
      <c r="S7025" s="89"/>
      <c r="T7025" s="89"/>
    </row>
    <row r="7026" spans="2:20" s="86" customFormat="1" ht="10.199999999999999">
      <c r="B7026" s="87"/>
      <c r="C7026" s="87"/>
      <c r="R7026" s="89"/>
      <c r="S7026" s="89"/>
      <c r="T7026" s="89"/>
    </row>
    <row r="7027" spans="2:20" s="86" customFormat="1" ht="10.199999999999999">
      <c r="B7027" s="87"/>
      <c r="C7027" s="87"/>
      <c r="R7027" s="89"/>
      <c r="S7027" s="89"/>
      <c r="T7027" s="89"/>
    </row>
    <row r="7028" spans="2:20" s="86" customFormat="1" ht="10.199999999999999">
      <c r="B7028" s="87"/>
      <c r="C7028" s="87"/>
      <c r="R7028" s="89"/>
      <c r="S7028" s="89"/>
      <c r="T7028" s="89"/>
    </row>
    <row r="7029" spans="2:20" s="86" customFormat="1" ht="10.199999999999999">
      <c r="B7029" s="87"/>
      <c r="C7029" s="87"/>
      <c r="R7029" s="89"/>
      <c r="S7029" s="89"/>
      <c r="T7029" s="89"/>
    </row>
    <row r="7030" spans="2:20" s="86" customFormat="1" ht="10.199999999999999">
      <c r="B7030" s="87"/>
      <c r="C7030" s="87"/>
      <c r="R7030" s="89"/>
      <c r="S7030" s="89"/>
      <c r="T7030" s="89"/>
    </row>
    <row r="7031" spans="2:20" s="86" customFormat="1" ht="10.199999999999999">
      <c r="B7031" s="87"/>
      <c r="C7031" s="87"/>
      <c r="R7031" s="89"/>
      <c r="S7031" s="89"/>
      <c r="T7031" s="89"/>
    </row>
    <row r="7032" spans="2:20" s="86" customFormat="1" ht="10.199999999999999">
      <c r="B7032" s="87"/>
      <c r="C7032" s="87"/>
      <c r="R7032" s="89"/>
      <c r="S7032" s="89"/>
      <c r="T7032" s="89"/>
    </row>
    <row r="7033" spans="2:20" s="86" customFormat="1" ht="10.199999999999999">
      <c r="B7033" s="87"/>
      <c r="C7033" s="87"/>
      <c r="R7033" s="89"/>
      <c r="S7033" s="89"/>
      <c r="T7033" s="89"/>
    </row>
    <row r="7034" spans="2:20" s="86" customFormat="1" ht="10.199999999999999">
      <c r="B7034" s="87"/>
      <c r="C7034" s="87"/>
      <c r="R7034" s="89"/>
      <c r="S7034" s="89"/>
      <c r="T7034" s="89"/>
    </row>
    <row r="7035" spans="2:20" s="86" customFormat="1" ht="10.199999999999999">
      <c r="B7035" s="87"/>
      <c r="C7035" s="87"/>
      <c r="R7035" s="89"/>
      <c r="S7035" s="89"/>
      <c r="T7035" s="89"/>
    </row>
    <row r="7036" spans="2:20" s="86" customFormat="1" ht="10.199999999999999">
      <c r="B7036" s="87"/>
      <c r="C7036" s="87"/>
      <c r="R7036" s="89"/>
      <c r="S7036" s="89"/>
      <c r="T7036" s="89"/>
    </row>
    <row r="7037" spans="2:20" s="86" customFormat="1" ht="10.199999999999999">
      <c r="B7037" s="87"/>
      <c r="C7037" s="87"/>
      <c r="R7037" s="89"/>
      <c r="S7037" s="89"/>
      <c r="T7037" s="89"/>
    </row>
    <row r="7038" spans="2:20" s="86" customFormat="1" ht="10.199999999999999">
      <c r="B7038" s="87"/>
      <c r="C7038" s="87"/>
      <c r="R7038" s="89"/>
      <c r="S7038" s="89"/>
      <c r="T7038" s="89"/>
    </row>
    <row r="7039" spans="2:20" s="86" customFormat="1" ht="10.199999999999999">
      <c r="B7039" s="87"/>
      <c r="C7039" s="87"/>
      <c r="R7039" s="89"/>
      <c r="S7039" s="89"/>
      <c r="T7039" s="89"/>
    </row>
    <row r="7040" spans="2:20" s="86" customFormat="1" ht="10.199999999999999">
      <c r="B7040" s="87"/>
      <c r="C7040" s="87"/>
      <c r="R7040" s="89"/>
      <c r="S7040" s="89"/>
      <c r="T7040" s="89"/>
    </row>
    <row r="7041" spans="2:20" s="86" customFormat="1" ht="10.199999999999999">
      <c r="B7041" s="87"/>
      <c r="C7041" s="87"/>
      <c r="R7041" s="89"/>
      <c r="S7041" s="89"/>
      <c r="T7041" s="89"/>
    </row>
    <row r="7042" spans="2:20" s="86" customFormat="1" ht="10.199999999999999">
      <c r="B7042" s="87"/>
      <c r="C7042" s="87"/>
      <c r="R7042" s="89"/>
      <c r="S7042" s="89"/>
      <c r="T7042" s="89"/>
    </row>
    <row r="7043" spans="2:20" s="86" customFormat="1" ht="10.199999999999999">
      <c r="B7043" s="87"/>
      <c r="C7043" s="87"/>
      <c r="R7043" s="89"/>
      <c r="S7043" s="89"/>
      <c r="T7043" s="89"/>
    </row>
    <row r="7044" spans="2:20" s="86" customFormat="1" ht="10.199999999999999">
      <c r="B7044" s="87"/>
      <c r="C7044" s="87"/>
      <c r="R7044" s="89"/>
      <c r="S7044" s="89"/>
      <c r="T7044" s="89"/>
    </row>
    <row r="7045" spans="2:20" s="86" customFormat="1" ht="10.199999999999999">
      <c r="B7045" s="87"/>
      <c r="C7045" s="87"/>
      <c r="R7045" s="89"/>
      <c r="S7045" s="89"/>
      <c r="T7045" s="89"/>
    </row>
    <row r="7046" spans="2:20" s="86" customFormat="1" ht="10.199999999999999">
      <c r="B7046" s="87"/>
      <c r="C7046" s="87"/>
      <c r="R7046" s="89"/>
      <c r="S7046" s="89"/>
      <c r="T7046" s="89"/>
    </row>
    <row r="7047" spans="2:20" s="86" customFormat="1" ht="10.199999999999999">
      <c r="B7047" s="87"/>
      <c r="C7047" s="87"/>
      <c r="R7047" s="89"/>
      <c r="S7047" s="89"/>
      <c r="T7047" s="89"/>
    </row>
    <row r="7048" spans="2:20" s="86" customFormat="1" ht="10.199999999999999">
      <c r="B7048" s="87"/>
      <c r="C7048" s="87"/>
      <c r="R7048" s="89"/>
      <c r="S7048" s="89"/>
      <c r="T7048" s="89"/>
    </row>
    <row r="7049" spans="2:20" s="86" customFormat="1" ht="10.199999999999999">
      <c r="B7049" s="87"/>
      <c r="C7049" s="87"/>
      <c r="R7049" s="89"/>
      <c r="S7049" s="89"/>
      <c r="T7049" s="89"/>
    </row>
    <row r="7050" spans="2:20" s="86" customFormat="1" ht="10.199999999999999">
      <c r="B7050" s="87"/>
      <c r="C7050" s="87"/>
      <c r="R7050" s="89"/>
      <c r="S7050" s="89"/>
      <c r="T7050" s="89"/>
    </row>
    <row r="7051" spans="2:20" s="86" customFormat="1" ht="10.199999999999999">
      <c r="B7051" s="87"/>
      <c r="C7051" s="87"/>
      <c r="R7051" s="89"/>
      <c r="S7051" s="89"/>
      <c r="T7051" s="89"/>
    </row>
    <row r="7052" spans="2:20" s="86" customFormat="1" ht="10.199999999999999">
      <c r="B7052" s="87"/>
      <c r="C7052" s="87"/>
      <c r="R7052" s="89"/>
      <c r="S7052" s="89"/>
      <c r="T7052" s="89"/>
    </row>
    <row r="7053" spans="2:20" s="86" customFormat="1" ht="10.199999999999999">
      <c r="B7053" s="87"/>
      <c r="C7053" s="87"/>
      <c r="R7053" s="89"/>
      <c r="S7053" s="89"/>
      <c r="T7053" s="89"/>
    </row>
    <row r="7054" spans="2:20" s="86" customFormat="1" ht="10.199999999999999">
      <c r="B7054" s="87"/>
      <c r="C7054" s="87"/>
      <c r="R7054" s="89"/>
      <c r="S7054" s="89"/>
      <c r="T7054" s="89"/>
    </row>
    <row r="7055" spans="2:20" s="86" customFormat="1" ht="10.199999999999999">
      <c r="B7055" s="87"/>
      <c r="C7055" s="87"/>
      <c r="R7055" s="89"/>
      <c r="S7055" s="89"/>
      <c r="T7055" s="89"/>
    </row>
    <row r="7056" spans="2:20" s="86" customFormat="1" ht="10.199999999999999">
      <c r="B7056" s="87"/>
      <c r="C7056" s="87"/>
      <c r="R7056" s="89"/>
      <c r="S7056" s="89"/>
      <c r="T7056" s="89"/>
    </row>
    <row r="7057" spans="2:20" s="86" customFormat="1" ht="10.199999999999999">
      <c r="B7057" s="87"/>
      <c r="C7057" s="87"/>
      <c r="R7057" s="89"/>
      <c r="S7057" s="89"/>
      <c r="T7057" s="89"/>
    </row>
    <row r="7058" spans="2:20" s="86" customFormat="1" ht="10.199999999999999">
      <c r="B7058" s="87"/>
      <c r="C7058" s="87"/>
      <c r="R7058" s="89"/>
      <c r="S7058" s="89"/>
      <c r="T7058" s="89"/>
    </row>
    <row r="7059" spans="2:20" s="86" customFormat="1" ht="10.199999999999999">
      <c r="B7059" s="87"/>
      <c r="C7059" s="87"/>
      <c r="R7059" s="89"/>
      <c r="S7059" s="89"/>
      <c r="T7059" s="89"/>
    </row>
    <row r="7060" spans="2:20" s="86" customFormat="1" ht="10.199999999999999">
      <c r="B7060" s="87"/>
      <c r="C7060" s="87"/>
      <c r="R7060" s="89"/>
      <c r="S7060" s="89"/>
      <c r="T7060" s="89"/>
    </row>
    <row r="7061" spans="2:20" s="86" customFormat="1" ht="10.199999999999999">
      <c r="B7061" s="87"/>
      <c r="C7061" s="87"/>
      <c r="R7061" s="89"/>
      <c r="S7061" s="89"/>
      <c r="T7061" s="89"/>
    </row>
    <row r="7062" spans="2:20" s="86" customFormat="1" ht="10.199999999999999">
      <c r="B7062" s="87"/>
      <c r="C7062" s="87"/>
      <c r="R7062" s="89"/>
      <c r="S7062" s="89"/>
      <c r="T7062" s="89"/>
    </row>
    <row r="7063" spans="2:20" s="86" customFormat="1" ht="10.199999999999999">
      <c r="B7063" s="87"/>
      <c r="C7063" s="87"/>
      <c r="R7063" s="89"/>
      <c r="S7063" s="89"/>
      <c r="T7063" s="89"/>
    </row>
    <row r="7064" spans="2:20" s="86" customFormat="1" ht="10.199999999999999">
      <c r="B7064" s="87"/>
      <c r="C7064" s="87"/>
      <c r="R7064" s="89"/>
      <c r="S7064" s="89"/>
      <c r="T7064" s="89"/>
    </row>
    <row r="7065" spans="2:20" s="86" customFormat="1" ht="10.199999999999999">
      <c r="B7065" s="87"/>
      <c r="C7065" s="87"/>
      <c r="R7065" s="89"/>
      <c r="S7065" s="89"/>
      <c r="T7065" s="89"/>
    </row>
    <row r="7066" spans="2:20" s="86" customFormat="1" ht="10.199999999999999">
      <c r="B7066" s="87"/>
      <c r="C7066" s="87"/>
      <c r="R7066" s="89"/>
      <c r="S7066" s="89"/>
      <c r="T7066" s="89"/>
    </row>
    <row r="7067" spans="2:20" s="86" customFormat="1" ht="10.199999999999999">
      <c r="B7067" s="87"/>
      <c r="C7067" s="87"/>
      <c r="R7067" s="89"/>
      <c r="S7067" s="89"/>
      <c r="T7067" s="89"/>
    </row>
    <row r="7068" spans="2:20" s="86" customFormat="1" ht="10.199999999999999">
      <c r="B7068" s="87"/>
      <c r="C7068" s="87"/>
      <c r="R7068" s="89"/>
      <c r="S7068" s="89"/>
      <c r="T7068" s="89"/>
    </row>
    <row r="7069" spans="2:20" s="86" customFormat="1" ht="10.199999999999999">
      <c r="B7069" s="87"/>
      <c r="C7069" s="87"/>
      <c r="R7069" s="89"/>
      <c r="S7069" s="89"/>
      <c r="T7069" s="89"/>
    </row>
    <row r="7070" spans="2:20" s="86" customFormat="1" ht="10.199999999999999">
      <c r="B7070" s="87"/>
      <c r="C7070" s="87"/>
      <c r="R7070" s="89"/>
      <c r="S7070" s="89"/>
      <c r="T7070" s="89"/>
    </row>
    <row r="7071" spans="2:20" s="86" customFormat="1" ht="10.199999999999999">
      <c r="B7071" s="87"/>
      <c r="C7071" s="87"/>
      <c r="R7071" s="89"/>
      <c r="S7071" s="89"/>
      <c r="T7071" s="89"/>
    </row>
    <row r="7072" spans="2:20" s="86" customFormat="1" ht="10.199999999999999">
      <c r="B7072" s="87"/>
      <c r="C7072" s="87"/>
      <c r="R7072" s="89"/>
      <c r="S7072" s="89"/>
      <c r="T7072" s="89"/>
    </row>
    <row r="7073" spans="2:20" s="86" customFormat="1" ht="10.199999999999999">
      <c r="B7073" s="87"/>
      <c r="C7073" s="87"/>
      <c r="R7073" s="89"/>
      <c r="S7073" s="89"/>
      <c r="T7073" s="89"/>
    </row>
    <row r="7074" spans="2:20" s="86" customFormat="1" ht="10.199999999999999">
      <c r="B7074" s="87"/>
      <c r="C7074" s="87"/>
      <c r="R7074" s="89"/>
      <c r="S7074" s="89"/>
      <c r="T7074" s="89"/>
    </row>
    <row r="7075" spans="2:20" s="86" customFormat="1" ht="10.199999999999999">
      <c r="B7075" s="87"/>
      <c r="C7075" s="87"/>
      <c r="R7075" s="89"/>
      <c r="S7075" s="89"/>
      <c r="T7075" s="89"/>
    </row>
    <row r="7076" spans="2:20" s="86" customFormat="1" ht="10.199999999999999">
      <c r="B7076" s="87"/>
      <c r="C7076" s="87"/>
      <c r="R7076" s="89"/>
      <c r="S7076" s="89"/>
      <c r="T7076" s="89"/>
    </row>
    <row r="7077" spans="2:20" s="86" customFormat="1" ht="10.199999999999999">
      <c r="B7077" s="87"/>
      <c r="C7077" s="87"/>
      <c r="R7077" s="89"/>
      <c r="S7077" s="89"/>
      <c r="T7077" s="89"/>
    </row>
    <row r="7078" spans="2:20" s="86" customFormat="1" ht="10.199999999999999">
      <c r="B7078" s="87"/>
      <c r="C7078" s="87"/>
      <c r="R7078" s="89"/>
      <c r="S7078" s="89"/>
      <c r="T7078" s="89"/>
    </row>
    <row r="7079" spans="2:20" s="86" customFormat="1" ht="10.199999999999999">
      <c r="B7079" s="87"/>
      <c r="C7079" s="87"/>
      <c r="R7079" s="89"/>
      <c r="S7079" s="89"/>
      <c r="T7079" s="89"/>
    </row>
    <row r="7080" spans="2:20" s="86" customFormat="1" ht="10.199999999999999">
      <c r="B7080" s="87"/>
      <c r="C7080" s="87"/>
      <c r="R7080" s="89"/>
      <c r="S7080" s="89"/>
      <c r="T7080" s="89"/>
    </row>
    <row r="7081" spans="2:20" s="86" customFormat="1" ht="10.199999999999999">
      <c r="B7081" s="87"/>
      <c r="C7081" s="87"/>
      <c r="R7081" s="89"/>
      <c r="S7081" s="89"/>
      <c r="T7081" s="89"/>
    </row>
    <row r="7082" spans="2:20" s="86" customFormat="1" ht="10.199999999999999">
      <c r="B7082" s="87"/>
      <c r="C7082" s="87"/>
      <c r="R7082" s="89"/>
      <c r="S7082" s="89"/>
      <c r="T7082" s="89"/>
    </row>
    <row r="7083" spans="2:20" s="86" customFormat="1" ht="10.199999999999999">
      <c r="B7083" s="87"/>
      <c r="C7083" s="87"/>
      <c r="R7083" s="89"/>
      <c r="S7083" s="89"/>
      <c r="T7083" s="89"/>
    </row>
    <row r="7084" spans="2:20" s="86" customFormat="1" ht="10.199999999999999">
      <c r="B7084" s="87"/>
      <c r="C7084" s="87"/>
      <c r="R7084" s="89"/>
      <c r="S7084" s="89"/>
      <c r="T7084" s="89"/>
    </row>
    <row r="7085" spans="2:20" s="86" customFormat="1" ht="10.199999999999999">
      <c r="B7085" s="87"/>
      <c r="C7085" s="87"/>
      <c r="R7085" s="89"/>
      <c r="S7085" s="89"/>
      <c r="T7085" s="89"/>
    </row>
    <row r="7086" spans="2:20" s="86" customFormat="1" ht="10.199999999999999">
      <c r="B7086" s="87"/>
      <c r="C7086" s="87"/>
      <c r="R7086" s="89"/>
      <c r="S7086" s="89"/>
      <c r="T7086" s="89"/>
    </row>
    <row r="7087" spans="2:20" s="86" customFormat="1" ht="10.199999999999999">
      <c r="B7087" s="87"/>
      <c r="C7087" s="87"/>
      <c r="R7087" s="89"/>
      <c r="S7087" s="89"/>
      <c r="T7087" s="89"/>
    </row>
    <row r="7088" spans="2:20" s="86" customFormat="1" ht="10.199999999999999">
      <c r="B7088" s="87"/>
      <c r="C7088" s="87"/>
      <c r="R7088" s="89"/>
      <c r="S7088" s="89"/>
      <c r="T7088" s="89"/>
    </row>
    <row r="7089" spans="2:20" s="86" customFormat="1" ht="10.199999999999999">
      <c r="B7089" s="87"/>
      <c r="C7089" s="87"/>
      <c r="R7089" s="89"/>
      <c r="S7089" s="89"/>
      <c r="T7089" s="89"/>
    </row>
    <row r="7090" spans="2:20" s="86" customFormat="1" ht="10.199999999999999">
      <c r="B7090" s="87"/>
      <c r="C7090" s="87"/>
      <c r="R7090" s="89"/>
      <c r="S7090" s="89"/>
      <c r="T7090" s="89"/>
    </row>
    <row r="7091" spans="2:20" s="86" customFormat="1" ht="10.199999999999999">
      <c r="B7091" s="87"/>
      <c r="C7091" s="87"/>
      <c r="R7091" s="89"/>
      <c r="S7091" s="89"/>
      <c r="T7091" s="89"/>
    </row>
    <row r="7092" spans="2:20" s="86" customFormat="1" ht="10.199999999999999">
      <c r="B7092" s="87"/>
      <c r="C7092" s="87"/>
      <c r="R7092" s="89"/>
      <c r="S7092" s="89"/>
      <c r="T7092" s="89"/>
    </row>
    <row r="7093" spans="2:20" s="86" customFormat="1" ht="10.199999999999999">
      <c r="B7093" s="87"/>
      <c r="C7093" s="87"/>
      <c r="R7093" s="89"/>
      <c r="S7093" s="89"/>
      <c r="T7093" s="89"/>
    </row>
    <row r="7094" spans="2:20" s="86" customFormat="1" ht="10.199999999999999">
      <c r="B7094" s="87"/>
      <c r="C7094" s="87"/>
      <c r="R7094" s="89"/>
      <c r="S7094" s="89"/>
      <c r="T7094" s="89"/>
    </row>
    <row r="7095" spans="2:20" s="86" customFormat="1" ht="10.199999999999999">
      <c r="B7095" s="87"/>
      <c r="C7095" s="87"/>
      <c r="R7095" s="89"/>
      <c r="S7095" s="89"/>
      <c r="T7095" s="89"/>
    </row>
    <row r="7096" spans="2:20" s="86" customFormat="1" ht="10.199999999999999">
      <c r="B7096" s="87"/>
      <c r="C7096" s="87"/>
      <c r="R7096" s="89"/>
      <c r="S7096" s="89"/>
      <c r="T7096" s="89"/>
    </row>
    <row r="7097" spans="2:20" s="86" customFormat="1" ht="10.199999999999999">
      <c r="B7097" s="87"/>
      <c r="C7097" s="87"/>
      <c r="R7097" s="89"/>
      <c r="S7097" s="89"/>
      <c r="T7097" s="89"/>
    </row>
    <row r="7098" spans="2:20" s="86" customFormat="1" ht="10.199999999999999">
      <c r="B7098" s="87"/>
      <c r="C7098" s="87"/>
      <c r="R7098" s="89"/>
      <c r="S7098" s="89"/>
      <c r="T7098" s="89"/>
    </row>
    <row r="7099" spans="2:20" s="86" customFormat="1" ht="10.199999999999999">
      <c r="B7099" s="87"/>
      <c r="C7099" s="87"/>
      <c r="R7099" s="89"/>
      <c r="S7099" s="89"/>
      <c r="T7099" s="89"/>
    </row>
    <row r="7100" spans="2:20" s="86" customFormat="1" ht="10.199999999999999">
      <c r="B7100" s="87"/>
      <c r="C7100" s="87"/>
      <c r="R7100" s="89"/>
      <c r="S7100" s="89"/>
      <c r="T7100" s="89"/>
    </row>
    <row r="7101" spans="2:20" s="86" customFormat="1" ht="10.199999999999999">
      <c r="B7101" s="87"/>
      <c r="C7101" s="87"/>
      <c r="R7101" s="89"/>
      <c r="S7101" s="89"/>
      <c r="T7101" s="89"/>
    </row>
    <row r="7102" spans="2:20" s="86" customFormat="1" ht="10.199999999999999">
      <c r="B7102" s="87"/>
      <c r="C7102" s="87"/>
      <c r="R7102" s="89"/>
      <c r="S7102" s="89"/>
      <c r="T7102" s="89"/>
    </row>
    <row r="7103" spans="2:20" s="86" customFormat="1" ht="10.199999999999999">
      <c r="B7103" s="87"/>
      <c r="C7103" s="87"/>
      <c r="R7103" s="89"/>
      <c r="S7103" s="89"/>
      <c r="T7103" s="89"/>
    </row>
    <row r="7104" spans="2:20" s="86" customFormat="1" ht="10.199999999999999">
      <c r="B7104" s="87"/>
      <c r="C7104" s="87"/>
      <c r="R7104" s="89"/>
      <c r="S7104" s="89"/>
      <c r="T7104" s="89"/>
    </row>
    <row r="7105" spans="2:20" s="86" customFormat="1" ht="10.199999999999999">
      <c r="B7105" s="87"/>
      <c r="C7105" s="87"/>
      <c r="R7105" s="89"/>
      <c r="S7105" s="89"/>
      <c r="T7105" s="89"/>
    </row>
    <row r="7106" spans="2:20" s="86" customFormat="1" ht="10.199999999999999">
      <c r="B7106" s="87"/>
      <c r="C7106" s="87"/>
      <c r="R7106" s="89"/>
      <c r="S7106" s="89"/>
      <c r="T7106" s="89"/>
    </row>
    <row r="7107" spans="2:20" s="86" customFormat="1" ht="10.199999999999999">
      <c r="B7107" s="87"/>
      <c r="C7107" s="87"/>
      <c r="R7107" s="89"/>
      <c r="S7107" s="89"/>
      <c r="T7107" s="89"/>
    </row>
    <row r="7108" spans="2:20" s="86" customFormat="1" ht="10.199999999999999">
      <c r="B7108" s="87"/>
      <c r="C7108" s="87"/>
      <c r="R7108" s="89"/>
      <c r="S7108" s="89"/>
      <c r="T7108" s="89"/>
    </row>
    <row r="7109" spans="2:20" s="86" customFormat="1" ht="10.199999999999999">
      <c r="B7109" s="87"/>
      <c r="C7109" s="87"/>
      <c r="R7109" s="89"/>
      <c r="S7109" s="89"/>
      <c r="T7109" s="89"/>
    </row>
    <row r="7110" spans="2:20" s="86" customFormat="1" ht="10.199999999999999">
      <c r="B7110" s="87"/>
      <c r="C7110" s="87"/>
      <c r="R7110" s="89"/>
      <c r="S7110" s="89"/>
      <c r="T7110" s="89"/>
    </row>
    <row r="7111" spans="2:20" s="86" customFormat="1" ht="10.199999999999999">
      <c r="B7111" s="87"/>
      <c r="C7111" s="87"/>
      <c r="R7111" s="89"/>
      <c r="S7111" s="89"/>
      <c r="T7111" s="89"/>
    </row>
    <row r="7112" spans="2:20" s="86" customFormat="1" ht="10.199999999999999">
      <c r="B7112" s="87"/>
      <c r="C7112" s="87"/>
      <c r="R7112" s="89"/>
      <c r="S7112" s="89"/>
      <c r="T7112" s="89"/>
    </row>
    <row r="7113" spans="2:20" s="86" customFormat="1" ht="10.199999999999999">
      <c r="B7113" s="87"/>
      <c r="C7113" s="87"/>
      <c r="R7113" s="89"/>
      <c r="S7113" s="89"/>
      <c r="T7113" s="89"/>
    </row>
    <row r="7114" spans="2:20" s="86" customFormat="1" ht="10.199999999999999">
      <c r="B7114" s="87"/>
      <c r="C7114" s="87"/>
      <c r="R7114" s="89"/>
      <c r="S7114" s="89"/>
      <c r="T7114" s="89"/>
    </row>
    <row r="7115" spans="2:20" s="86" customFormat="1" ht="10.199999999999999">
      <c r="B7115" s="87"/>
      <c r="C7115" s="87"/>
      <c r="R7115" s="89"/>
      <c r="S7115" s="89"/>
      <c r="T7115" s="89"/>
    </row>
    <row r="7116" spans="2:20" s="86" customFormat="1" ht="10.199999999999999">
      <c r="B7116" s="87"/>
      <c r="C7116" s="87"/>
      <c r="R7116" s="89"/>
      <c r="S7116" s="89"/>
      <c r="T7116" s="89"/>
    </row>
    <row r="7117" spans="2:20" s="86" customFormat="1" ht="10.199999999999999">
      <c r="B7117" s="87"/>
      <c r="C7117" s="87"/>
      <c r="R7117" s="89"/>
      <c r="S7117" s="89"/>
      <c r="T7117" s="89"/>
    </row>
    <row r="7118" spans="2:20" s="86" customFormat="1" ht="10.199999999999999">
      <c r="B7118" s="87"/>
      <c r="C7118" s="87"/>
      <c r="R7118" s="89"/>
      <c r="S7118" s="89"/>
      <c r="T7118" s="89"/>
    </row>
    <row r="7119" spans="2:20" s="86" customFormat="1" ht="10.199999999999999">
      <c r="B7119" s="87"/>
      <c r="C7119" s="87"/>
      <c r="R7119" s="89"/>
      <c r="S7119" s="89"/>
      <c r="T7119" s="89"/>
    </row>
    <row r="7120" spans="2:20" s="86" customFormat="1" ht="10.199999999999999">
      <c r="B7120" s="87"/>
      <c r="C7120" s="87"/>
      <c r="R7120" s="89"/>
      <c r="S7120" s="89"/>
      <c r="T7120" s="89"/>
    </row>
    <row r="7121" spans="2:20" s="86" customFormat="1" ht="10.199999999999999">
      <c r="B7121" s="87"/>
      <c r="C7121" s="87"/>
      <c r="R7121" s="89"/>
      <c r="S7121" s="89"/>
      <c r="T7121" s="89"/>
    </row>
    <row r="7122" spans="2:20" s="86" customFormat="1" ht="10.199999999999999">
      <c r="B7122" s="87"/>
      <c r="C7122" s="87"/>
      <c r="R7122" s="89"/>
      <c r="S7122" s="89"/>
      <c r="T7122" s="89"/>
    </row>
    <row r="7123" spans="2:20" s="86" customFormat="1" ht="10.199999999999999">
      <c r="B7123" s="87"/>
      <c r="C7123" s="87"/>
      <c r="R7123" s="89"/>
      <c r="S7123" s="89"/>
      <c r="T7123" s="89"/>
    </row>
    <row r="7124" spans="2:20" s="86" customFormat="1" ht="10.199999999999999">
      <c r="B7124" s="87"/>
      <c r="C7124" s="87"/>
      <c r="R7124" s="89"/>
      <c r="S7124" s="89"/>
      <c r="T7124" s="89"/>
    </row>
    <row r="7125" spans="2:20" s="86" customFormat="1" ht="10.199999999999999">
      <c r="B7125" s="87"/>
      <c r="C7125" s="87"/>
      <c r="R7125" s="89"/>
      <c r="S7125" s="89"/>
      <c r="T7125" s="89"/>
    </row>
    <row r="7126" spans="2:20" s="86" customFormat="1" ht="10.199999999999999">
      <c r="B7126" s="87"/>
      <c r="C7126" s="87"/>
      <c r="R7126" s="89"/>
      <c r="S7126" s="89"/>
      <c r="T7126" s="89"/>
    </row>
    <row r="7127" spans="2:20" s="86" customFormat="1" ht="10.199999999999999">
      <c r="B7127" s="87"/>
      <c r="C7127" s="87"/>
      <c r="R7127" s="89"/>
      <c r="S7127" s="89"/>
      <c r="T7127" s="89"/>
    </row>
    <row r="7128" spans="2:20" s="86" customFormat="1" ht="10.199999999999999">
      <c r="B7128" s="87"/>
      <c r="C7128" s="87"/>
      <c r="R7128" s="89"/>
      <c r="S7128" s="89"/>
      <c r="T7128" s="89"/>
    </row>
    <row r="7129" spans="2:20" s="86" customFormat="1" ht="10.199999999999999">
      <c r="B7129" s="87"/>
      <c r="C7129" s="87"/>
      <c r="R7129" s="89"/>
      <c r="S7129" s="89"/>
      <c r="T7129" s="89"/>
    </row>
    <row r="7130" spans="2:20" s="86" customFormat="1" ht="10.199999999999999">
      <c r="B7130" s="87"/>
      <c r="C7130" s="87"/>
      <c r="R7130" s="89"/>
      <c r="S7130" s="89"/>
      <c r="T7130" s="89"/>
    </row>
    <row r="7131" spans="2:20" s="86" customFormat="1" ht="10.199999999999999">
      <c r="B7131" s="87"/>
      <c r="C7131" s="87"/>
      <c r="R7131" s="89"/>
      <c r="S7131" s="89"/>
      <c r="T7131" s="89"/>
    </row>
    <row r="7132" spans="2:20" s="86" customFormat="1" ht="10.199999999999999">
      <c r="B7132" s="87"/>
      <c r="C7132" s="87"/>
      <c r="R7132" s="89"/>
      <c r="S7132" s="89"/>
      <c r="T7132" s="89"/>
    </row>
    <row r="7133" spans="2:20" s="86" customFormat="1" ht="10.199999999999999">
      <c r="B7133" s="87"/>
      <c r="C7133" s="87"/>
      <c r="R7133" s="89"/>
      <c r="S7133" s="89"/>
      <c r="T7133" s="89"/>
    </row>
    <row r="7134" spans="2:20" s="86" customFormat="1" ht="10.199999999999999">
      <c r="B7134" s="87"/>
      <c r="C7134" s="87"/>
      <c r="R7134" s="89"/>
      <c r="S7134" s="89"/>
      <c r="T7134" s="89"/>
    </row>
    <row r="7135" spans="2:20" s="86" customFormat="1" ht="10.199999999999999">
      <c r="B7135" s="87"/>
      <c r="C7135" s="87"/>
      <c r="R7135" s="89"/>
      <c r="S7135" s="89"/>
      <c r="T7135" s="89"/>
    </row>
    <row r="7136" spans="2:20" s="86" customFormat="1" ht="10.199999999999999">
      <c r="B7136" s="87"/>
      <c r="C7136" s="87"/>
      <c r="R7136" s="89"/>
      <c r="S7136" s="89"/>
      <c r="T7136" s="89"/>
    </row>
    <row r="7137" spans="2:20" s="86" customFormat="1" ht="10.199999999999999">
      <c r="B7137" s="87"/>
      <c r="C7137" s="87"/>
      <c r="R7137" s="89"/>
      <c r="S7137" s="89"/>
      <c r="T7137" s="89"/>
    </row>
    <row r="7138" spans="2:20" s="86" customFormat="1" ht="10.199999999999999">
      <c r="B7138" s="87"/>
      <c r="C7138" s="87"/>
      <c r="R7138" s="89"/>
      <c r="S7138" s="89"/>
      <c r="T7138" s="89"/>
    </row>
    <row r="7139" spans="2:20" s="86" customFormat="1" ht="10.199999999999999">
      <c r="B7139" s="87"/>
      <c r="C7139" s="87"/>
      <c r="R7139" s="89"/>
      <c r="S7139" s="89"/>
      <c r="T7139" s="89"/>
    </row>
    <row r="7140" spans="2:20" s="86" customFormat="1" ht="10.199999999999999">
      <c r="B7140" s="87"/>
      <c r="C7140" s="87"/>
      <c r="R7140" s="89"/>
      <c r="S7140" s="89"/>
      <c r="T7140" s="89"/>
    </row>
    <row r="7141" spans="2:20" s="86" customFormat="1" ht="10.199999999999999">
      <c r="B7141" s="87"/>
      <c r="C7141" s="87"/>
      <c r="R7141" s="89"/>
      <c r="S7141" s="89"/>
      <c r="T7141" s="89"/>
    </row>
    <row r="7142" spans="2:20" s="86" customFormat="1" ht="10.199999999999999">
      <c r="B7142" s="87"/>
      <c r="C7142" s="87"/>
      <c r="R7142" s="89"/>
      <c r="S7142" s="89"/>
      <c r="T7142" s="89"/>
    </row>
    <row r="7143" spans="2:20" s="86" customFormat="1" ht="10.199999999999999">
      <c r="B7143" s="87"/>
      <c r="C7143" s="87"/>
      <c r="R7143" s="89"/>
      <c r="S7143" s="89"/>
      <c r="T7143" s="89"/>
    </row>
    <row r="7144" spans="2:20" s="86" customFormat="1" ht="10.199999999999999">
      <c r="B7144" s="87"/>
      <c r="C7144" s="87"/>
      <c r="R7144" s="89"/>
      <c r="S7144" s="89"/>
      <c r="T7144" s="89"/>
    </row>
    <row r="7145" spans="2:20" s="86" customFormat="1" ht="10.199999999999999">
      <c r="B7145" s="87"/>
      <c r="C7145" s="87"/>
      <c r="R7145" s="89"/>
      <c r="S7145" s="89"/>
      <c r="T7145" s="89"/>
    </row>
    <row r="7146" spans="2:20" s="86" customFormat="1" ht="10.199999999999999">
      <c r="B7146" s="87"/>
      <c r="C7146" s="87"/>
      <c r="R7146" s="89"/>
      <c r="S7146" s="89"/>
      <c r="T7146" s="89"/>
    </row>
    <row r="7147" spans="2:20" s="86" customFormat="1" ht="10.199999999999999">
      <c r="B7147" s="87"/>
      <c r="C7147" s="87"/>
      <c r="R7147" s="89"/>
      <c r="S7147" s="89"/>
      <c r="T7147" s="89"/>
    </row>
    <row r="7148" spans="2:20" s="86" customFormat="1" ht="10.199999999999999">
      <c r="B7148" s="87"/>
      <c r="C7148" s="87"/>
      <c r="R7148" s="89"/>
      <c r="S7148" s="89"/>
      <c r="T7148" s="89"/>
    </row>
    <row r="7149" spans="2:20" s="86" customFormat="1" ht="10.199999999999999">
      <c r="B7149" s="87"/>
      <c r="C7149" s="87"/>
      <c r="R7149" s="89"/>
      <c r="S7149" s="89"/>
      <c r="T7149" s="89"/>
    </row>
    <row r="7150" spans="2:20" s="86" customFormat="1" ht="10.199999999999999">
      <c r="B7150" s="87"/>
      <c r="C7150" s="87"/>
      <c r="R7150" s="89"/>
      <c r="S7150" s="89"/>
      <c r="T7150" s="89"/>
    </row>
    <row r="7151" spans="2:20" s="86" customFormat="1" ht="10.199999999999999">
      <c r="B7151" s="87"/>
      <c r="C7151" s="87"/>
      <c r="R7151" s="89"/>
      <c r="S7151" s="89"/>
      <c r="T7151" s="89"/>
    </row>
    <row r="7152" spans="2:20" s="86" customFormat="1" ht="10.199999999999999">
      <c r="B7152" s="87"/>
      <c r="C7152" s="87"/>
      <c r="R7152" s="89"/>
      <c r="S7152" s="89"/>
      <c r="T7152" s="89"/>
    </row>
    <row r="7153" spans="2:20" s="86" customFormat="1" ht="10.199999999999999">
      <c r="B7153" s="87"/>
      <c r="C7153" s="87"/>
      <c r="R7153" s="89"/>
      <c r="S7153" s="89"/>
      <c r="T7153" s="89"/>
    </row>
    <row r="7154" spans="2:20" s="86" customFormat="1" ht="10.199999999999999">
      <c r="B7154" s="87"/>
      <c r="C7154" s="87"/>
      <c r="R7154" s="89"/>
      <c r="S7154" s="89"/>
      <c r="T7154" s="89"/>
    </row>
    <row r="7155" spans="2:20" s="86" customFormat="1" ht="10.199999999999999">
      <c r="B7155" s="87"/>
      <c r="C7155" s="87"/>
      <c r="R7155" s="89"/>
      <c r="S7155" s="89"/>
      <c r="T7155" s="89"/>
    </row>
    <row r="7156" spans="2:20" s="86" customFormat="1" ht="10.199999999999999">
      <c r="B7156" s="87"/>
      <c r="C7156" s="87"/>
      <c r="R7156" s="89"/>
      <c r="S7156" s="89"/>
      <c r="T7156" s="89"/>
    </row>
    <row r="7157" spans="2:20" s="86" customFormat="1" ht="10.199999999999999">
      <c r="B7157" s="87"/>
      <c r="C7157" s="87"/>
      <c r="R7157" s="89"/>
      <c r="S7157" s="89"/>
      <c r="T7157" s="89"/>
    </row>
    <row r="7158" spans="2:20" s="86" customFormat="1" ht="10.199999999999999">
      <c r="B7158" s="87"/>
      <c r="C7158" s="87"/>
      <c r="R7158" s="89"/>
      <c r="S7158" s="89"/>
      <c r="T7158" s="89"/>
    </row>
    <row r="7159" spans="2:20" s="86" customFormat="1" ht="10.199999999999999">
      <c r="B7159" s="87"/>
      <c r="C7159" s="87"/>
      <c r="R7159" s="89"/>
      <c r="S7159" s="89"/>
      <c r="T7159" s="89"/>
    </row>
    <row r="7160" spans="2:20" s="86" customFormat="1" ht="10.199999999999999">
      <c r="B7160" s="87"/>
      <c r="C7160" s="87"/>
      <c r="R7160" s="89"/>
      <c r="S7160" s="89"/>
      <c r="T7160" s="89"/>
    </row>
    <row r="7161" spans="2:20" s="86" customFormat="1" ht="10.199999999999999">
      <c r="B7161" s="87"/>
      <c r="C7161" s="87"/>
      <c r="R7161" s="89"/>
      <c r="S7161" s="89"/>
      <c r="T7161" s="89"/>
    </row>
    <row r="7162" spans="2:20" s="86" customFormat="1" ht="10.199999999999999">
      <c r="B7162" s="87"/>
      <c r="C7162" s="87"/>
      <c r="R7162" s="89"/>
      <c r="S7162" s="89"/>
      <c r="T7162" s="89"/>
    </row>
    <row r="7163" spans="2:20" s="86" customFormat="1" ht="10.199999999999999">
      <c r="B7163" s="87"/>
      <c r="C7163" s="87"/>
      <c r="R7163" s="89"/>
      <c r="S7163" s="89"/>
      <c r="T7163" s="89"/>
    </row>
    <row r="7164" spans="2:20" s="86" customFormat="1" ht="10.199999999999999">
      <c r="B7164" s="87"/>
      <c r="C7164" s="87"/>
      <c r="R7164" s="89"/>
      <c r="S7164" s="89"/>
      <c r="T7164" s="89"/>
    </row>
    <row r="7165" spans="2:20" s="86" customFormat="1" ht="10.199999999999999">
      <c r="B7165" s="87"/>
      <c r="C7165" s="87"/>
      <c r="R7165" s="89"/>
      <c r="S7165" s="89"/>
      <c r="T7165" s="89"/>
    </row>
    <row r="7166" spans="2:20" s="86" customFormat="1" ht="10.199999999999999">
      <c r="B7166" s="87"/>
      <c r="C7166" s="87"/>
      <c r="R7166" s="89"/>
      <c r="S7166" s="89"/>
      <c r="T7166" s="89"/>
    </row>
    <row r="7167" spans="2:20" s="86" customFormat="1" ht="10.199999999999999">
      <c r="B7167" s="87"/>
      <c r="C7167" s="87"/>
      <c r="R7167" s="89"/>
      <c r="S7167" s="89"/>
      <c r="T7167" s="89"/>
    </row>
    <row r="7168" spans="2:20" s="86" customFormat="1" ht="10.199999999999999">
      <c r="B7168" s="87"/>
      <c r="C7168" s="87"/>
      <c r="R7168" s="89"/>
      <c r="S7168" s="89"/>
      <c r="T7168" s="89"/>
    </row>
    <row r="7169" spans="2:20" s="86" customFormat="1" ht="10.199999999999999">
      <c r="B7169" s="87"/>
      <c r="C7169" s="87"/>
      <c r="R7169" s="89"/>
      <c r="S7169" s="89"/>
      <c r="T7169" s="89"/>
    </row>
    <row r="7170" spans="2:20" s="86" customFormat="1" ht="10.199999999999999">
      <c r="B7170" s="87"/>
      <c r="C7170" s="87"/>
      <c r="R7170" s="89"/>
      <c r="S7170" s="89"/>
      <c r="T7170" s="89"/>
    </row>
    <row r="7171" spans="2:20" s="86" customFormat="1" ht="10.199999999999999">
      <c r="B7171" s="87"/>
      <c r="C7171" s="87"/>
      <c r="R7171" s="89"/>
      <c r="S7171" s="89"/>
      <c r="T7171" s="89"/>
    </row>
    <row r="7172" spans="2:20" s="86" customFormat="1" ht="10.199999999999999">
      <c r="B7172" s="87"/>
      <c r="C7172" s="87"/>
      <c r="R7172" s="89"/>
      <c r="S7172" s="89"/>
      <c r="T7172" s="89"/>
    </row>
    <row r="7173" spans="2:20" s="86" customFormat="1" ht="10.199999999999999">
      <c r="B7173" s="87"/>
      <c r="C7173" s="87"/>
      <c r="R7173" s="89"/>
      <c r="S7173" s="89"/>
      <c r="T7173" s="89"/>
    </row>
    <row r="7174" spans="2:20" s="86" customFormat="1" ht="10.199999999999999">
      <c r="B7174" s="87"/>
      <c r="C7174" s="87"/>
      <c r="R7174" s="89"/>
      <c r="S7174" s="89"/>
      <c r="T7174" s="89"/>
    </row>
    <row r="7175" spans="2:20" s="86" customFormat="1" ht="10.199999999999999">
      <c r="B7175" s="87"/>
      <c r="C7175" s="87"/>
      <c r="R7175" s="89"/>
      <c r="S7175" s="89"/>
      <c r="T7175" s="89"/>
    </row>
    <row r="7176" spans="2:20" s="86" customFormat="1" ht="10.199999999999999">
      <c r="B7176" s="87"/>
      <c r="C7176" s="87"/>
      <c r="R7176" s="89"/>
      <c r="S7176" s="89"/>
      <c r="T7176" s="89"/>
    </row>
    <row r="7177" spans="2:20" s="86" customFormat="1" ht="10.199999999999999">
      <c r="B7177" s="87"/>
      <c r="C7177" s="87"/>
      <c r="R7177" s="89"/>
      <c r="S7177" s="89"/>
      <c r="T7177" s="89"/>
    </row>
    <row r="7178" spans="2:20" s="86" customFormat="1" ht="10.199999999999999">
      <c r="B7178" s="87"/>
      <c r="C7178" s="87"/>
      <c r="R7178" s="89"/>
      <c r="S7178" s="89"/>
      <c r="T7178" s="89"/>
    </row>
    <row r="7179" spans="2:20" s="86" customFormat="1" ht="10.199999999999999">
      <c r="B7179" s="87"/>
      <c r="C7179" s="87"/>
      <c r="R7179" s="89"/>
      <c r="S7179" s="89"/>
      <c r="T7179" s="89"/>
    </row>
    <row r="7180" spans="2:20" s="86" customFormat="1" ht="10.199999999999999">
      <c r="B7180" s="87"/>
      <c r="C7180" s="87"/>
      <c r="R7180" s="89"/>
      <c r="S7180" s="89"/>
      <c r="T7180" s="89"/>
    </row>
    <row r="7181" spans="2:20" s="86" customFormat="1" ht="10.199999999999999">
      <c r="B7181" s="87"/>
      <c r="C7181" s="87"/>
      <c r="R7181" s="89"/>
      <c r="S7181" s="89"/>
      <c r="T7181" s="89"/>
    </row>
    <row r="7182" spans="2:20" s="86" customFormat="1" ht="10.199999999999999">
      <c r="B7182" s="87"/>
      <c r="C7182" s="87"/>
      <c r="R7182" s="89"/>
      <c r="S7182" s="89"/>
      <c r="T7182" s="89"/>
    </row>
    <row r="7183" spans="2:20" s="86" customFormat="1" ht="10.199999999999999">
      <c r="B7183" s="87"/>
      <c r="C7183" s="87"/>
      <c r="R7183" s="89"/>
      <c r="S7183" s="89"/>
      <c r="T7183" s="89"/>
    </row>
    <row r="7184" spans="2:20" s="86" customFormat="1" ht="10.199999999999999">
      <c r="B7184" s="87"/>
      <c r="C7184" s="87"/>
      <c r="R7184" s="89"/>
      <c r="S7184" s="89"/>
      <c r="T7184" s="89"/>
    </row>
    <row r="7185" spans="2:20" s="86" customFormat="1" ht="10.199999999999999">
      <c r="B7185" s="87"/>
      <c r="C7185" s="87"/>
      <c r="R7185" s="89"/>
      <c r="S7185" s="89"/>
      <c r="T7185" s="89"/>
    </row>
    <row r="7186" spans="2:20" s="86" customFormat="1" ht="10.199999999999999">
      <c r="B7186" s="87"/>
      <c r="C7186" s="87"/>
      <c r="R7186" s="89"/>
      <c r="S7186" s="89"/>
      <c r="T7186" s="89"/>
    </row>
    <row r="7187" spans="2:20" s="86" customFormat="1" ht="10.199999999999999">
      <c r="B7187" s="87"/>
      <c r="C7187" s="87"/>
      <c r="R7187" s="89"/>
      <c r="S7187" s="89"/>
      <c r="T7187" s="89"/>
    </row>
    <row r="7188" spans="2:20" s="86" customFormat="1" ht="10.199999999999999">
      <c r="B7188" s="87"/>
      <c r="C7188" s="87"/>
      <c r="R7188" s="89"/>
      <c r="S7188" s="89"/>
      <c r="T7188" s="89"/>
    </row>
    <row r="7189" spans="2:20" s="86" customFormat="1" ht="10.199999999999999">
      <c r="B7189" s="87"/>
      <c r="C7189" s="87"/>
      <c r="R7189" s="89"/>
      <c r="S7189" s="89"/>
      <c r="T7189" s="89"/>
    </row>
    <row r="7190" spans="2:20" s="86" customFormat="1" ht="10.199999999999999">
      <c r="B7190" s="87"/>
      <c r="C7190" s="87"/>
      <c r="R7190" s="89"/>
      <c r="S7190" s="89"/>
      <c r="T7190" s="89"/>
    </row>
    <row r="7191" spans="2:20" s="86" customFormat="1" ht="10.199999999999999">
      <c r="B7191" s="87"/>
      <c r="C7191" s="87"/>
      <c r="R7191" s="89"/>
      <c r="S7191" s="89"/>
      <c r="T7191" s="89"/>
    </row>
    <row r="7192" spans="2:20" s="86" customFormat="1" ht="10.199999999999999">
      <c r="B7192" s="87"/>
      <c r="C7192" s="87"/>
      <c r="R7192" s="89"/>
      <c r="S7192" s="89"/>
      <c r="T7192" s="89"/>
    </row>
    <row r="7193" spans="2:20" s="86" customFormat="1" ht="10.199999999999999">
      <c r="B7193" s="87"/>
      <c r="C7193" s="87"/>
      <c r="R7193" s="89"/>
      <c r="S7193" s="89"/>
      <c r="T7193" s="89"/>
    </row>
    <row r="7194" spans="2:20" s="86" customFormat="1" ht="10.199999999999999">
      <c r="B7194" s="87"/>
      <c r="C7194" s="87"/>
      <c r="R7194" s="89"/>
      <c r="S7194" s="89"/>
      <c r="T7194" s="89"/>
    </row>
    <row r="7195" spans="2:20" s="86" customFormat="1" ht="10.199999999999999">
      <c r="B7195" s="87"/>
      <c r="C7195" s="87"/>
      <c r="R7195" s="89"/>
      <c r="S7195" s="89"/>
      <c r="T7195" s="89"/>
    </row>
    <row r="7196" spans="2:20" s="86" customFormat="1" ht="10.199999999999999">
      <c r="B7196" s="87"/>
      <c r="C7196" s="87"/>
      <c r="R7196" s="89"/>
      <c r="S7196" s="89"/>
      <c r="T7196" s="89"/>
    </row>
    <row r="7197" spans="2:20" s="86" customFormat="1" ht="10.199999999999999">
      <c r="B7197" s="87"/>
      <c r="C7197" s="87"/>
      <c r="R7197" s="89"/>
      <c r="S7197" s="89"/>
      <c r="T7197" s="89"/>
    </row>
    <row r="7198" spans="2:20" s="86" customFormat="1" ht="10.199999999999999">
      <c r="B7198" s="87"/>
      <c r="C7198" s="87"/>
      <c r="R7198" s="89"/>
      <c r="S7198" s="89"/>
      <c r="T7198" s="89"/>
    </row>
    <row r="7199" spans="2:20" s="86" customFormat="1" ht="10.199999999999999">
      <c r="B7199" s="87"/>
      <c r="C7199" s="87"/>
      <c r="R7199" s="89"/>
      <c r="S7199" s="89"/>
      <c r="T7199" s="89"/>
    </row>
    <row r="7200" spans="2:20" s="86" customFormat="1" ht="10.199999999999999">
      <c r="B7200" s="87"/>
      <c r="C7200" s="87"/>
      <c r="R7200" s="89"/>
      <c r="S7200" s="89"/>
      <c r="T7200" s="89"/>
    </row>
    <row r="7201" spans="2:20" s="86" customFormat="1" ht="10.199999999999999">
      <c r="B7201" s="87"/>
      <c r="C7201" s="87"/>
      <c r="R7201" s="89"/>
      <c r="S7201" s="89"/>
      <c r="T7201" s="89"/>
    </row>
    <row r="7202" spans="2:20" s="86" customFormat="1" ht="10.199999999999999">
      <c r="B7202" s="87"/>
      <c r="C7202" s="87"/>
      <c r="R7202" s="89"/>
      <c r="S7202" s="89"/>
      <c r="T7202" s="89"/>
    </row>
    <row r="7203" spans="2:20" s="86" customFormat="1" ht="10.199999999999999">
      <c r="B7203" s="87"/>
      <c r="C7203" s="87"/>
      <c r="R7203" s="89"/>
      <c r="S7203" s="89"/>
      <c r="T7203" s="89"/>
    </row>
    <row r="7204" spans="2:20" s="86" customFormat="1" ht="10.199999999999999">
      <c r="B7204" s="87"/>
      <c r="C7204" s="87"/>
      <c r="R7204" s="89"/>
      <c r="S7204" s="89"/>
      <c r="T7204" s="89"/>
    </row>
    <row r="7205" spans="2:20" s="86" customFormat="1" ht="10.199999999999999">
      <c r="B7205" s="87"/>
      <c r="C7205" s="87"/>
      <c r="R7205" s="89"/>
      <c r="S7205" s="89"/>
      <c r="T7205" s="89"/>
    </row>
    <row r="7206" spans="2:20" s="86" customFormat="1" ht="10.199999999999999">
      <c r="B7206" s="87"/>
      <c r="C7206" s="87"/>
      <c r="R7206" s="89"/>
      <c r="S7206" s="89"/>
      <c r="T7206" s="89"/>
    </row>
    <row r="7207" spans="2:20" s="86" customFormat="1" ht="10.199999999999999">
      <c r="B7207" s="87"/>
      <c r="C7207" s="87"/>
      <c r="R7207" s="89"/>
      <c r="S7207" s="89"/>
      <c r="T7207" s="89"/>
    </row>
    <row r="7208" spans="2:20" s="86" customFormat="1" ht="10.199999999999999">
      <c r="B7208" s="87"/>
      <c r="C7208" s="87"/>
      <c r="R7208" s="89"/>
      <c r="S7208" s="89"/>
      <c r="T7208" s="89"/>
    </row>
    <row r="7209" spans="2:20" s="86" customFormat="1" ht="10.199999999999999">
      <c r="B7209" s="87"/>
      <c r="C7209" s="87"/>
      <c r="R7209" s="89"/>
      <c r="S7209" s="89"/>
      <c r="T7209" s="89"/>
    </row>
    <row r="7210" spans="2:20" s="86" customFormat="1" ht="10.199999999999999">
      <c r="B7210" s="87"/>
      <c r="C7210" s="87"/>
      <c r="R7210" s="89"/>
      <c r="S7210" s="89"/>
      <c r="T7210" s="89"/>
    </row>
    <row r="7211" spans="2:20" s="86" customFormat="1" ht="10.199999999999999">
      <c r="B7211" s="87"/>
      <c r="C7211" s="87"/>
      <c r="R7211" s="89"/>
      <c r="S7211" s="89"/>
      <c r="T7211" s="89"/>
    </row>
    <row r="7212" spans="2:20" s="86" customFormat="1" ht="10.199999999999999">
      <c r="B7212" s="87"/>
      <c r="C7212" s="87"/>
      <c r="R7212" s="89"/>
      <c r="S7212" s="89"/>
      <c r="T7212" s="89"/>
    </row>
    <row r="7213" spans="2:20" s="86" customFormat="1" ht="10.199999999999999">
      <c r="B7213" s="87"/>
      <c r="C7213" s="87"/>
      <c r="R7213" s="89"/>
      <c r="S7213" s="89"/>
      <c r="T7213" s="89"/>
    </row>
    <row r="7214" spans="2:20" s="86" customFormat="1" ht="10.199999999999999">
      <c r="B7214" s="87"/>
      <c r="C7214" s="87"/>
      <c r="R7214" s="89"/>
      <c r="S7214" s="89"/>
      <c r="T7214" s="89"/>
    </row>
    <row r="7215" spans="2:20" s="86" customFormat="1" ht="10.199999999999999">
      <c r="B7215" s="87"/>
      <c r="C7215" s="87"/>
      <c r="R7215" s="89"/>
      <c r="S7215" s="89"/>
      <c r="T7215" s="89"/>
    </row>
    <row r="7216" spans="2:20" s="86" customFormat="1" ht="10.199999999999999">
      <c r="B7216" s="87"/>
      <c r="C7216" s="87"/>
      <c r="R7216" s="89"/>
      <c r="S7216" s="89"/>
      <c r="T7216" s="89"/>
    </row>
    <row r="7217" spans="2:20" s="86" customFormat="1" ht="10.199999999999999">
      <c r="B7217" s="87"/>
      <c r="C7217" s="87"/>
      <c r="R7217" s="89"/>
      <c r="S7217" s="89"/>
      <c r="T7217" s="89"/>
    </row>
    <row r="7218" spans="2:20" s="86" customFormat="1" ht="10.199999999999999">
      <c r="B7218" s="87"/>
      <c r="C7218" s="87"/>
      <c r="R7218" s="89"/>
      <c r="S7218" s="89"/>
      <c r="T7218" s="89"/>
    </row>
    <row r="7219" spans="2:20" s="86" customFormat="1" ht="10.199999999999999">
      <c r="B7219" s="87"/>
      <c r="C7219" s="87"/>
      <c r="R7219" s="89"/>
      <c r="S7219" s="89"/>
      <c r="T7219" s="89"/>
    </row>
    <row r="7220" spans="2:20" s="86" customFormat="1" ht="10.199999999999999">
      <c r="B7220" s="87"/>
      <c r="C7220" s="87"/>
      <c r="R7220" s="89"/>
      <c r="S7220" s="89"/>
      <c r="T7220" s="89"/>
    </row>
    <row r="7221" spans="2:20" s="86" customFormat="1" ht="10.199999999999999">
      <c r="B7221" s="87"/>
      <c r="C7221" s="87"/>
      <c r="R7221" s="89"/>
      <c r="S7221" s="89"/>
      <c r="T7221" s="89"/>
    </row>
    <row r="7222" spans="2:20" s="86" customFormat="1" ht="10.199999999999999">
      <c r="B7222" s="87"/>
      <c r="C7222" s="87"/>
      <c r="R7222" s="89"/>
      <c r="S7222" s="89"/>
      <c r="T7222" s="89"/>
    </row>
    <row r="7223" spans="2:20" s="86" customFormat="1" ht="10.199999999999999">
      <c r="B7223" s="87"/>
      <c r="C7223" s="87"/>
      <c r="R7223" s="89"/>
      <c r="S7223" s="89"/>
      <c r="T7223" s="89"/>
    </row>
    <row r="7224" spans="2:20" s="86" customFormat="1" ht="10.199999999999999">
      <c r="B7224" s="87"/>
      <c r="C7224" s="87"/>
      <c r="R7224" s="89"/>
      <c r="S7224" s="89"/>
      <c r="T7224" s="89"/>
    </row>
    <row r="7225" spans="2:20" s="86" customFormat="1" ht="10.199999999999999">
      <c r="B7225" s="87"/>
      <c r="C7225" s="87"/>
      <c r="R7225" s="89"/>
      <c r="S7225" s="89"/>
      <c r="T7225" s="89"/>
    </row>
    <row r="7226" spans="2:20" s="86" customFormat="1" ht="10.199999999999999">
      <c r="B7226" s="87"/>
      <c r="C7226" s="87"/>
      <c r="R7226" s="89"/>
      <c r="S7226" s="89"/>
      <c r="T7226" s="89"/>
    </row>
    <row r="7227" spans="2:20" s="86" customFormat="1" ht="10.199999999999999">
      <c r="B7227" s="87"/>
      <c r="C7227" s="87"/>
      <c r="R7227" s="89"/>
      <c r="S7227" s="89"/>
      <c r="T7227" s="89"/>
    </row>
    <row r="7228" spans="2:20" s="86" customFormat="1" ht="10.199999999999999">
      <c r="B7228" s="87"/>
      <c r="C7228" s="87"/>
      <c r="R7228" s="89"/>
      <c r="S7228" s="89"/>
      <c r="T7228" s="89"/>
    </row>
    <row r="7229" spans="2:20" s="86" customFormat="1" ht="10.199999999999999">
      <c r="B7229" s="87"/>
      <c r="C7229" s="87"/>
      <c r="R7229" s="89"/>
      <c r="S7229" s="89"/>
      <c r="T7229" s="89"/>
    </row>
    <row r="7230" spans="2:20" s="86" customFormat="1" ht="10.199999999999999">
      <c r="B7230" s="87"/>
      <c r="C7230" s="87"/>
      <c r="R7230" s="89"/>
      <c r="S7230" s="89"/>
      <c r="T7230" s="89"/>
    </row>
    <row r="7231" spans="2:20" s="86" customFormat="1" ht="10.199999999999999">
      <c r="B7231" s="87"/>
      <c r="C7231" s="87"/>
      <c r="R7231" s="89"/>
      <c r="S7231" s="89"/>
      <c r="T7231" s="89"/>
    </row>
    <row r="7232" spans="2:20" s="86" customFormat="1" ht="10.199999999999999">
      <c r="B7232" s="87"/>
      <c r="C7232" s="87"/>
      <c r="R7232" s="89"/>
      <c r="S7232" s="89"/>
      <c r="T7232" s="89"/>
    </row>
    <row r="7233" spans="2:20" s="86" customFormat="1" ht="10.199999999999999">
      <c r="B7233" s="87"/>
      <c r="C7233" s="87"/>
      <c r="R7233" s="89"/>
      <c r="S7233" s="89"/>
      <c r="T7233" s="89"/>
    </row>
    <row r="7234" spans="2:20" s="86" customFormat="1" ht="10.199999999999999">
      <c r="B7234" s="87"/>
      <c r="C7234" s="87"/>
      <c r="R7234" s="89"/>
      <c r="S7234" s="89"/>
      <c r="T7234" s="89"/>
    </row>
    <row r="7235" spans="2:20" s="86" customFormat="1" ht="10.199999999999999">
      <c r="B7235" s="87"/>
      <c r="C7235" s="87"/>
      <c r="R7235" s="89"/>
      <c r="S7235" s="89"/>
      <c r="T7235" s="89"/>
    </row>
    <row r="7236" spans="2:20" s="86" customFormat="1" ht="10.199999999999999">
      <c r="B7236" s="87"/>
      <c r="C7236" s="87"/>
      <c r="R7236" s="89"/>
      <c r="S7236" s="89"/>
      <c r="T7236" s="89"/>
    </row>
    <row r="7237" spans="2:20" s="86" customFormat="1" ht="10.199999999999999">
      <c r="B7237" s="87"/>
      <c r="C7237" s="87"/>
      <c r="R7237" s="89"/>
      <c r="S7237" s="89"/>
      <c r="T7237" s="89"/>
    </row>
    <row r="7238" spans="2:20" s="86" customFormat="1" ht="10.199999999999999">
      <c r="B7238" s="87"/>
      <c r="C7238" s="87"/>
      <c r="R7238" s="89"/>
      <c r="S7238" s="89"/>
      <c r="T7238" s="89"/>
    </row>
    <row r="7239" spans="2:20" s="86" customFormat="1" ht="10.199999999999999">
      <c r="B7239" s="87"/>
      <c r="C7239" s="87"/>
      <c r="R7239" s="89"/>
      <c r="S7239" s="89"/>
      <c r="T7239" s="89"/>
    </row>
    <row r="7240" spans="2:20" s="86" customFormat="1" ht="10.199999999999999">
      <c r="B7240" s="87"/>
      <c r="C7240" s="87"/>
      <c r="R7240" s="89"/>
      <c r="S7240" s="89"/>
      <c r="T7240" s="89"/>
    </row>
    <row r="7241" spans="2:20" s="86" customFormat="1" ht="10.199999999999999">
      <c r="B7241" s="87"/>
      <c r="C7241" s="87"/>
      <c r="R7241" s="89"/>
      <c r="S7241" s="89"/>
      <c r="T7241" s="89"/>
    </row>
    <row r="7242" spans="2:20" s="86" customFormat="1" ht="10.199999999999999">
      <c r="B7242" s="87"/>
      <c r="C7242" s="87"/>
      <c r="R7242" s="89"/>
      <c r="S7242" s="89"/>
      <c r="T7242" s="89"/>
    </row>
    <row r="7243" spans="2:20" s="86" customFormat="1" ht="10.199999999999999">
      <c r="B7243" s="87"/>
      <c r="C7243" s="87"/>
      <c r="R7243" s="89"/>
      <c r="S7243" s="89"/>
      <c r="T7243" s="89"/>
    </row>
    <row r="7244" spans="2:20" s="86" customFormat="1" ht="10.199999999999999">
      <c r="B7244" s="87"/>
      <c r="C7244" s="87"/>
      <c r="R7244" s="89"/>
      <c r="S7244" s="89"/>
      <c r="T7244" s="89"/>
    </row>
    <row r="7245" spans="2:20" s="86" customFormat="1" ht="10.199999999999999">
      <c r="B7245" s="87"/>
      <c r="C7245" s="87"/>
      <c r="R7245" s="89"/>
      <c r="S7245" s="89"/>
      <c r="T7245" s="89"/>
    </row>
    <row r="7246" spans="2:20" s="86" customFormat="1" ht="10.199999999999999">
      <c r="B7246" s="87"/>
      <c r="C7246" s="87"/>
      <c r="R7246" s="89"/>
      <c r="S7246" s="89"/>
      <c r="T7246" s="89"/>
    </row>
    <row r="7247" spans="2:20" s="86" customFormat="1" ht="10.199999999999999">
      <c r="B7247" s="87"/>
      <c r="C7247" s="87"/>
      <c r="R7247" s="89"/>
      <c r="S7247" s="89"/>
      <c r="T7247" s="89"/>
    </row>
    <row r="7248" spans="2:20" s="86" customFormat="1" ht="10.199999999999999">
      <c r="B7248" s="87"/>
      <c r="C7248" s="87"/>
      <c r="R7248" s="89"/>
      <c r="S7248" s="89"/>
      <c r="T7248" s="89"/>
    </row>
    <row r="7249" spans="2:20" s="86" customFormat="1" ht="10.199999999999999">
      <c r="B7249" s="87"/>
      <c r="C7249" s="87"/>
      <c r="R7249" s="89"/>
      <c r="S7249" s="89"/>
      <c r="T7249" s="89"/>
    </row>
    <row r="7250" spans="2:20" s="86" customFormat="1" ht="10.199999999999999">
      <c r="B7250" s="87"/>
      <c r="C7250" s="87"/>
      <c r="R7250" s="89"/>
      <c r="S7250" s="89"/>
      <c r="T7250" s="89"/>
    </row>
    <row r="7251" spans="2:20" s="86" customFormat="1" ht="10.199999999999999">
      <c r="B7251" s="87"/>
      <c r="C7251" s="87"/>
      <c r="R7251" s="89"/>
      <c r="S7251" s="89"/>
      <c r="T7251" s="89"/>
    </row>
    <row r="7252" spans="2:20" s="86" customFormat="1" ht="10.199999999999999">
      <c r="B7252" s="87"/>
      <c r="C7252" s="87"/>
      <c r="R7252" s="89"/>
      <c r="S7252" s="89"/>
      <c r="T7252" s="89"/>
    </row>
    <row r="7253" spans="2:20" s="86" customFormat="1" ht="10.199999999999999">
      <c r="B7253" s="87"/>
      <c r="C7253" s="87"/>
      <c r="R7253" s="89"/>
      <c r="S7253" s="89"/>
      <c r="T7253" s="89"/>
    </row>
    <row r="7254" spans="2:20" s="86" customFormat="1" ht="10.199999999999999">
      <c r="B7254" s="87"/>
      <c r="C7254" s="87"/>
      <c r="R7254" s="89"/>
      <c r="S7254" s="89"/>
      <c r="T7254" s="89"/>
    </row>
    <row r="7255" spans="2:20" s="86" customFormat="1" ht="10.199999999999999">
      <c r="B7255" s="87"/>
      <c r="C7255" s="87"/>
      <c r="R7255" s="89"/>
      <c r="S7255" s="89"/>
      <c r="T7255" s="89"/>
    </row>
    <row r="7256" spans="2:20" s="86" customFormat="1" ht="10.199999999999999">
      <c r="B7256" s="87"/>
      <c r="C7256" s="87"/>
      <c r="R7256" s="89"/>
      <c r="S7256" s="89"/>
      <c r="T7256" s="89"/>
    </row>
    <row r="7257" spans="2:20" s="86" customFormat="1" ht="10.199999999999999">
      <c r="B7257" s="87"/>
      <c r="C7257" s="87"/>
      <c r="R7257" s="89"/>
      <c r="S7257" s="89"/>
      <c r="T7257" s="89"/>
    </row>
    <row r="7258" spans="2:20" s="86" customFormat="1" ht="10.199999999999999">
      <c r="B7258" s="87"/>
      <c r="C7258" s="87"/>
      <c r="R7258" s="89"/>
      <c r="S7258" s="89"/>
      <c r="T7258" s="89"/>
    </row>
    <row r="7259" spans="2:20" s="86" customFormat="1" ht="10.199999999999999">
      <c r="B7259" s="87"/>
      <c r="C7259" s="87"/>
      <c r="R7259" s="89"/>
      <c r="S7259" s="89"/>
      <c r="T7259" s="89"/>
    </row>
    <row r="7260" spans="2:20" s="86" customFormat="1" ht="10.199999999999999">
      <c r="B7260" s="87"/>
      <c r="C7260" s="87"/>
      <c r="R7260" s="89"/>
      <c r="S7260" s="89"/>
      <c r="T7260" s="89"/>
    </row>
    <row r="7261" spans="2:20" s="86" customFormat="1" ht="10.199999999999999">
      <c r="B7261" s="87"/>
      <c r="C7261" s="87"/>
      <c r="R7261" s="89"/>
      <c r="S7261" s="89"/>
      <c r="T7261" s="89"/>
    </row>
    <row r="7262" spans="2:20" s="86" customFormat="1" ht="10.199999999999999">
      <c r="B7262" s="87"/>
      <c r="C7262" s="87"/>
      <c r="R7262" s="89"/>
      <c r="S7262" s="89"/>
      <c r="T7262" s="89"/>
    </row>
    <row r="7263" spans="2:20" s="86" customFormat="1" ht="10.199999999999999">
      <c r="B7263" s="87"/>
      <c r="C7263" s="87"/>
      <c r="R7263" s="89"/>
      <c r="S7263" s="89"/>
      <c r="T7263" s="89"/>
    </row>
    <row r="7264" spans="2:20" s="86" customFormat="1" ht="10.199999999999999">
      <c r="B7264" s="87"/>
      <c r="C7264" s="87"/>
      <c r="R7264" s="89"/>
      <c r="S7264" s="89"/>
      <c r="T7264" s="89"/>
    </row>
    <row r="7265" spans="2:20" s="86" customFormat="1" ht="10.199999999999999">
      <c r="B7265" s="87"/>
      <c r="C7265" s="87"/>
      <c r="R7265" s="89"/>
      <c r="S7265" s="89"/>
      <c r="T7265" s="89"/>
    </row>
    <row r="7266" spans="2:20" s="86" customFormat="1" ht="10.199999999999999">
      <c r="B7266" s="87"/>
      <c r="C7266" s="87"/>
      <c r="R7266" s="89"/>
      <c r="S7266" s="89"/>
      <c r="T7266" s="89"/>
    </row>
    <row r="7267" spans="2:20" s="86" customFormat="1" ht="10.199999999999999">
      <c r="B7267" s="87"/>
      <c r="C7267" s="87"/>
      <c r="R7267" s="89"/>
      <c r="S7267" s="89"/>
      <c r="T7267" s="89"/>
    </row>
    <row r="7268" spans="2:20" s="86" customFormat="1" ht="10.199999999999999">
      <c r="B7268" s="87"/>
      <c r="C7268" s="87"/>
      <c r="R7268" s="89"/>
      <c r="S7268" s="89"/>
      <c r="T7268" s="89"/>
    </row>
    <row r="7269" spans="2:20" s="86" customFormat="1" ht="10.199999999999999">
      <c r="B7269" s="87"/>
      <c r="C7269" s="87"/>
      <c r="R7269" s="89"/>
      <c r="S7269" s="89"/>
      <c r="T7269" s="89"/>
    </row>
    <row r="7270" spans="2:20" s="86" customFormat="1" ht="10.199999999999999">
      <c r="B7270" s="87"/>
      <c r="C7270" s="87"/>
      <c r="R7270" s="89"/>
      <c r="S7270" s="89"/>
      <c r="T7270" s="89"/>
    </row>
    <row r="7271" spans="2:20" s="86" customFormat="1" ht="10.199999999999999">
      <c r="B7271" s="87"/>
      <c r="C7271" s="87"/>
      <c r="R7271" s="89"/>
      <c r="S7271" s="89"/>
      <c r="T7271" s="89"/>
    </row>
    <row r="7272" spans="2:20" s="86" customFormat="1" ht="10.199999999999999">
      <c r="B7272" s="87"/>
      <c r="C7272" s="87"/>
      <c r="R7272" s="89"/>
      <c r="S7272" s="89"/>
      <c r="T7272" s="89"/>
    </row>
    <row r="7273" spans="2:20" s="86" customFormat="1" ht="10.199999999999999">
      <c r="B7273" s="87"/>
      <c r="C7273" s="87"/>
      <c r="R7273" s="89"/>
      <c r="S7273" s="89"/>
      <c r="T7273" s="89"/>
    </row>
    <row r="7274" spans="2:20" s="86" customFormat="1" ht="10.199999999999999">
      <c r="B7274" s="87"/>
      <c r="C7274" s="87"/>
      <c r="R7274" s="89"/>
      <c r="S7274" s="89"/>
      <c r="T7274" s="89"/>
    </row>
    <row r="7275" spans="2:20" s="86" customFormat="1" ht="10.199999999999999">
      <c r="B7275" s="87"/>
      <c r="C7275" s="87"/>
      <c r="R7275" s="89"/>
      <c r="S7275" s="89"/>
      <c r="T7275" s="89"/>
    </row>
    <row r="7276" spans="2:20" s="86" customFormat="1" ht="10.199999999999999">
      <c r="B7276" s="87"/>
      <c r="C7276" s="87"/>
      <c r="R7276" s="89"/>
      <c r="S7276" s="89"/>
      <c r="T7276" s="89"/>
    </row>
    <row r="7277" spans="2:20" s="86" customFormat="1" ht="10.199999999999999">
      <c r="B7277" s="87"/>
      <c r="C7277" s="87"/>
      <c r="R7277" s="89"/>
      <c r="S7277" s="89"/>
      <c r="T7277" s="89"/>
    </row>
    <row r="7278" spans="2:20" s="86" customFormat="1" ht="10.199999999999999">
      <c r="B7278" s="87"/>
      <c r="C7278" s="87"/>
      <c r="R7278" s="89"/>
      <c r="S7278" s="89"/>
      <c r="T7278" s="89"/>
    </row>
    <row r="7279" spans="2:20" s="86" customFormat="1" ht="10.199999999999999">
      <c r="B7279" s="87"/>
      <c r="C7279" s="87"/>
      <c r="R7279" s="89"/>
      <c r="S7279" s="89"/>
      <c r="T7279" s="89"/>
    </row>
    <row r="7280" spans="2:20" s="86" customFormat="1" ht="10.199999999999999">
      <c r="B7280" s="87"/>
      <c r="C7280" s="87"/>
      <c r="R7280" s="89"/>
      <c r="S7280" s="89"/>
      <c r="T7280" s="89"/>
    </row>
    <row r="7281" spans="2:20" s="86" customFormat="1" ht="10.199999999999999">
      <c r="B7281" s="87"/>
      <c r="C7281" s="87"/>
      <c r="R7281" s="89"/>
      <c r="S7281" s="89"/>
      <c r="T7281" s="89"/>
    </row>
    <row r="7282" spans="2:20" s="86" customFormat="1" ht="10.199999999999999">
      <c r="B7282" s="87"/>
      <c r="C7282" s="87"/>
      <c r="R7282" s="89"/>
      <c r="S7282" s="89"/>
      <c r="T7282" s="89"/>
    </row>
    <row r="7283" spans="2:20" s="86" customFormat="1" ht="10.199999999999999">
      <c r="B7283" s="87"/>
      <c r="C7283" s="87"/>
      <c r="R7283" s="89"/>
      <c r="S7283" s="89"/>
      <c r="T7283" s="89"/>
    </row>
    <row r="7284" spans="2:20" s="86" customFormat="1" ht="10.199999999999999">
      <c r="B7284" s="87"/>
      <c r="C7284" s="87"/>
      <c r="R7284" s="89"/>
      <c r="S7284" s="89"/>
      <c r="T7284" s="89"/>
    </row>
    <row r="7285" spans="2:20" s="86" customFormat="1" ht="10.199999999999999">
      <c r="B7285" s="87"/>
      <c r="C7285" s="87"/>
      <c r="R7285" s="89"/>
      <c r="S7285" s="89"/>
      <c r="T7285" s="89"/>
    </row>
    <row r="7286" spans="2:20" s="86" customFormat="1" ht="10.199999999999999">
      <c r="B7286" s="87"/>
      <c r="C7286" s="87"/>
      <c r="R7286" s="89"/>
      <c r="S7286" s="89"/>
      <c r="T7286" s="89"/>
    </row>
    <row r="7287" spans="2:20" s="86" customFormat="1" ht="10.199999999999999">
      <c r="B7287" s="87"/>
      <c r="C7287" s="87"/>
      <c r="R7287" s="89"/>
      <c r="S7287" s="89"/>
      <c r="T7287" s="89"/>
    </row>
    <row r="7288" spans="2:20" s="86" customFormat="1" ht="10.199999999999999">
      <c r="B7288" s="87"/>
      <c r="C7288" s="87"/>
      <c r="R7288" s="89"/>
      <c r="S7288" s="89"/>
      <c r="T7288" s="89"/>
    </row>
    <row r="7289" spans="2:20" s="86" customFormat="1" ht="10.199999999999999">
      <c r="B7289" s="87"/>
      <c r="C7289" s="87"/>
      <c r="R7289" s="89"/>
      <c r="S7289" s="89"/>
      <c r="T7289" s="89"/>
    </row>
    <row r="7290" spans="2:20" s="86" customFormat="1" ht="10.199999999999999">
      <c r="B7290" s="87"/>
      <c r="C7290" s="87"/>
      <c r="R7290" s="89"/>
      <c r="S7290" s="89"/>
      <c r="T7290" s="89"/>
    </row>
    <row r="7291" spans="2:20" s="86" customFormat="1" ht="10.199999999999999">
      <c r="B7291" s="87"/>
      <c r="C7291" s="87"/>
      <c r="R7291" s="89"/>
      <c r="S7291" s="89"/>
      <c r="T7291" s="89"/>
    </row>
    <row r="7292" spans="2:20" s="86" customFormat="1" ht="10.199999999999999">
      <c r="B7292" s="87"/>
      <c r="C7292" s="87"/>
      <c r="R7292" s="89"/>
      <c r="S7292" s="89"/>
      <c r="T7292" s="89"/>
    </row>
    <row r="7293" spans="2:20" s="86" customFormat="1" ht="10.199999999999999">
      <c r="B7293" s="87"/>
      <c r="C7293" s="87"/>
      <c r="R7293" s="89"/>
      <c r="S7293" s="89"/>
      <c r="T7293" s="89"/>
    </row>
    <row r="7294" spans="2:20" s="86" customFormat="1" ht="10.199999999999999">
      <c r="B7294" s="87"/>
      <c r="C7294" s="87"/>
      <c r="R7294" s="89"/>
      <c r="S7294" s="89"/>
      <c r="T7294" s="89"/>
    </row>
    <row r="7295" spans="2:20" s="86" customFormat="1" ht="10.199999999999999">
      <c r="B7295" s="87"/>
      <c r="C7295" s="87"/>
      <c r="R7295" s="89"/>
      <c r="S7295" s="89"/>
      <c r="T7295" s="89"/>
    </row>
    <row r="7296" spans="2:20" s="86" customFormat="1" ht="10.199999999999999">
      <c r="B7296" s="87"/>
      <c r="C7296" s="87"/>
      <c r="R7296" s="89"/>
      <c r="S7296" s="89"/>
      <c r="T7296" s="89"/>
    </row>
    <row r="7297" spans="2:20" s="86" customFormat="1" ht="10.199999999999999">
      <c r="B7297" s="87"/>
      <c r="C7297" s="87"/>
      <c r="R7297" s="89"/>
      <c r="S7297" s="89"/>
      <c r="T7297" s="89"/>
    </row>
    <row r="7298" spans="2:20" s="86" customFormat="1" ht="10.199999999999999">
      <c r="B7298" s="87"/>
      <c r="C7298" s="87"/>
      <c r="R7298" s="89"/>
      <c r="S7298" s="89"/>
      <c r="T7298" s="89"/>
    </row>
    <row r="7299" spans="2:20" s="86" customFormat="1" ht="10.199999999999999">
      <c r="B7299" s="87"/>
      <c r="C7299" s="87"/>
      <c r="R7299" s="89"/>
      <c r="S7299" s="89"/>
      <c r="T7299" s="89"/>
    </row>
    <row r="7300" spans="2:20" s="86" customFormat="1" ht="10.199999999999999">
      <c r="B7300" s="87"/>
      <c r="C7300" s="87"/>
      <c r="R7300" s="89"/>
      <c r="S7300" s="89"/>
      <c r="T7300" s="89"/>
    </row>
    <row r="7301" spans="2:20" s="86" customFormat="1" ht="10.199999999999999">
      <c r="B7301" s="87"/>
      <c r="C7301" s="87"/>
      <c r="R7301" s="89"/>
      <c r="S7301" s="89"/>
      <c r="T7301" s="89"/>
    </row>
    <row r="7302" spans="2:20" s="86" customFormat="1" ht="10.199999999999999">
      <c r="B7302" s="87"/>
      <c r="C7302" s="87"/>
      <c r="R7302" s="89"/>
      <c r="S7302" s="89"/>
      <c r="T7302" s="89"/>
    </row>
    <row r="7303" spans="2:20" s="86" customFormat="1" ht="10.199999999999999">
      <c r="B7303" s="87"/>
      <c r="C7303" s="87"/>
      <c r="R7303" s="89"/>
      <c r="S7303" s="89"/>
      <c r="T7303" s="89"/>
    </row>
    <row r="7304" spans="2:20" s="86" customFormat="1" ht="10.199999999999999">
      <c r="B7304" s="87"/>
      <c r="C7304" s="87"/>
      <c r="R7304" s="89"/>
      <c r="S7304" s="89"/>
      <c r="T7304" s="89"/>
    </row>
    <row r="7305" spans="2:20" s="86" customFormat="1" ht="10.199999999999999">
      <c r="B7305" s="87"/>
      <c r="C7305" s="87"/>
      <c r="R7305" s="89"/>
      <c r="S7305" s="89"/>
      <c r="T7305" s="89"/>
    </row>
    <row r="7306" spans="2:20" s="86" customFormat="1" ht="10.199999999999999">
      <c r="B7306" s="87"/>
      <c r="C7306" s="87"/>
      <c r="R7306" s="89"/>
      <c r="S7306" s="89"/>
      <c r="T7306" s="89"/>
    </row>
    <row r="7307" spans="2:20" s="86" customFormat="1" ht="10.199999999999999">
      <c r="B7307" s="87"/>
      <c r="C7307" s="87"/>
      <c r="R7307" s="89"/>
      <c r="S7307" s="89"/>
      <c r="T7307" s="89"/>
    </row>
    <row r="7308" spans="2:20" s="86" customFormat="1" ht="10.199999999999999">
      <c r="B7308" s="87"/>
      <c r="C7308" s="87"/>
      <c r="R7308" s="89"/>
      <c r="S7308" s="89"/>
      <c r="T7308" s="89"/>
    </row>
    <row r="7309" spans="2:20" s="86" customFormat="1" ht="10.199999999999999">
      <c r="B7309" s="87"/>
      <c r="C7309" s="87"/>
      <c r="R7309" s="89"/>
      <c r="S7309" s="89"/>
      <c r="T7309" s="89"/>
    </row>
    <row r="7310" spans="2:20" s="86" customFormat="1" ht="10.199999999999999">
      <c r="B7310" s="87"/>
      <c r="C7310" s="87"/>
      <c r="R7310" s="89"/>
      <c r="S7310" s="89"/>
      <c r="T7310" s="89"/>
    </row>
    <row r="7311" spans="2:20" s="86" customFormat="1" ht="10.199999999999999">
      <c r="B7311" s="87"/>
      <c r="C7311" s="87"/>
      <c r="R7311" s="89"/>
      <c r="S7311" s="89"/>
      <c r="T7311" s="89"/>
    </row>
    <row r="7312" spans="2:20" s="86" customFormat="1" ht="10.199999999999999">
      <c r="B7312" s="87"/>
      <c r="C7312" s="87"/>
      <c r="R7312" s="89"/>
      <c r="S7312" s="89"/>
      <c r="T7312" s="89"/>
    </row>
    <row r="7313" spans="2:20" s="86" customFormat="1" ht="10.199999999999999">
      <c r="B7313" s="87"/>
      <c r="C7313" s="87"/>
      <c r="R7313" s="89"/>
      <c r="S7313" s="89"/>
      <c r="T7313" s="89"/>
    </row>
    <row r="7314" spans="2:20" s="86" customFormat="1" ht="10.199999999999999">
      <c r="B7314" s="87"/>
      <c r="C7314" s="87"/>
      <c r="R7314" s="89"/>
      <c r="S7314" s="89"/>
      <c r="T7314" s="89"/>
    </row>
    <row r="7315" spans="2:20" s="86" customFormat="1" ht="10.199999999999999">
      <c r="B7315" s="87"/>
      <c r="C7315" s="87"/>
      <c r="R7315" s="89"/>
      <c r="S7315" s="89"/>
      <c r="T7315" s="89"/>
    </row>
    <row r="7316" spans="2:20" s="86" customFormat="1" ht="10.199999999999999">
      <c r="B7316" s="87"/>
      <c r="C7316" s="87"/>
      <c r="R7316" s="89"/>
      <c r="S7316" s="89"/>
      <c r="T7316" s="89"/>
    </row>
    <row r="7317" spans="2:20" s="86" customFormat="1" ht="10.199999999999999">
      <c r="B7317" s="87"/>
      <c r="C7317" s="87"/>
      <c r="R7317" s="89"/>
      <c r="S7317" s="89"/>
      <c r="T7317" s="89"/>
    </row>
    <row r="7318" spans="2:20" s="86" customFormat="1" ht="10.199999999999999">
      <c r="B7318" s="87"/>
      <c r="C7318" s="87"/>
      <c r="R7318" s="89"/>
      <c r="S7318" s="89"/>
      <c r="T7318" s="89"/>
    </row>
    <row r="7319" spans="2:20" s="86" customFormat="1" ht="10.199999999999999">
      <c r="B7319" s="87"/>
      <c r="C7319" s="87"/>
      <c r="R7319" s="89"/>
      <c r="S7319" s="89"/>
      <c r="T7319" s="89"/>
    </row>
    <row r="7320" spans="2:20" s="86" customFormat="1" ht="10.199999999999999">
      <c r="B7320" s="87"/>
      <c r="C7320" s="87"/>
      <c r="R7320" s="89"/>
      <c r="S7320" s="89"/>
      <c r="T7320" s="89"/>
    </row>
    <row r="7321" spans="2:20" s="86" customFormat="1" ht="10.199999999999999">
      <c r="B7321" s="87"/>
      <c r="C7321" s="87"/>
      <c r="R7321" s="89"/>
      <c r="S7321" s="89"/>
      <c r="T7321" s="89"/>
    </row>
    <row r="7322" spans="2:20" s="86" customFormat="1" ht="10.199999999999999">
      <c r="B7322" s="87"/>
      <c r="C7322" s="87"/>
      <c r="R7322" s="89"/>
      <c r="S7322" s="89"/>
      <c r="T7322" s="89"/>
    </row>
    <row r="7323" spans="2:20" s="86" customFormat="1" ht="10.199999999999999">
      <c r="B7323" s="87"/>
      <c r="C7323" s="87"/>
      <c r="R7323" s="89"/>
      <c r="S7323" s="89"/>
      <c r="T7323" s="89"/>
    </row>
    <row r="7324" spans="2:20" s="86" customFormat="1" ht="10.199999999999999">
      <c r="B7324" s="87"/>
      <c r="C7324" s="87"/>
      <c r="R7324" s="89"/>
      <c r="S7324" s="89"/>
      <c r="T7324" s="89"/>
    </row>
    <row r="7325" spans="2:20" s="86" customFormat="1" ht="10.199999999999999">
      <c r="B7325" s="87"/>
      <c r="C7325" s="87"/>
      <c r="R7325" s="89"/>
      <c r="S7325" s="89"/>
      <c r="T7325" s="89"/>
    </row>
    <row r="7326" spans="2:20" s="86" customFormat="1" ht="10.199999999999999">
      <c r="B7326" s="87"/>
      <c r="C7326" s="87"/>
      <c r="R7326" s="89"/>
      <c r="S7326" s="89"/>
      <c r="T7326" s="89"/>
    </row>
    <row r="7327" spans="2:20" s="86" customFormat="1" ht="10.199999999999999">
      <c r="B7327" s="87"/>
      <c r="C7327" s="87"/>
      <c r="R7327" s="89"/>
      <c r="S7327" s="89"/>
      <c r="T7327" s="89"/>
    </row>
    <row r="7328" spans="2:20" s="86" customFormat="1" ht="10.199999999999999">
      <c r="B7328" s="87"/>
      <c r="C7328" s="87"/>
      <c r="R7328" s="89"/>
      <c r="S7328" s="89"/>
      <c r="T7328" s="89"/>
    </row>
    <row r="7329" spans="2:20" s="86" customFormat="1" ht="10.199999999999999">
      <c r="B7329" s="87"/>
      <c r="C7329" s="87"/>
      <c r="R7329" s="89"/>
      <c r="S7329" s="89"/>
      <c r="T7329" s="89"/>
    </row>
    <row r="7330" spans="2:20" s="86" customFormat="1" ht="10.199999999999999">
      <c r="B7330" s="87"/>
      <c r="C7330" s="87"/>
      <c r="R7330" s="89"/>
      <c r="S7330" s="89"/>
      <c r="T7330" s="89"/>
    </row>
    <row r="7331" spans="2:20" s="86" customFormat="1" ht="10.199999999999999">
      <c r="B7331" s="87"/>
      <c r="C7331" s="87"/>
      <c r="R7331" s="89"/>
      <c r="S7331" s="89"/>
      <c r="T7331" s="89"/>
    </row>
    <row r="7332" spans="2:20" s="86" customFormat="1" ht="10.199999999999999">
      <c r="B7332" s="87"/>
      <c r="C7332" s="87"/>
      <c r="R7332" s="89"/>
      <c r="S7332" s="89"/>
      <c r="T7332" s="89"/>
    </row>
    <row r="7333" spans="2:20" s="86" customFormat="1" ht="10.199999999999999">
      <c r="B7333" s="87"/>
      <c r="C7333" s="87"/>
      <c r="R7333" s="89"/>
      <c r="S7333" s="89"/>
      <c r="T7333" s="89"/>
    </row>
    <row r="7334" spans="2:20" s="86" customFormat="1" ht="10.199999999999999">
      <c r="B7334" s="87"/>
      <c r="C7334" s="87"/>
      <c r="R7334" s="89"/>
      <c r="S7334" s="89"/>
      <c r="T7334" s="89"/>
    </row>
    <row r="7335" spans="2:20" s="86" customFormat="1" ht="10.199999999999999">
      <c r="B7335" s="87"/>
      <c r="C7335" s="87"/>
      <c r="R7335" s="89"/>
      <c r="S7335" s="89"/>
      <c r="T7335" s="89"/>
    </row>
    <row r="7336" spans="2:20" s="86" customFormat="1" ht="10.199999999999999">
      <c r="B7336" s="87"/>
      <c r="C7336" s="87"/>
      <c r="R7336" s="89"/>
      <c r="S7336" s="89"/>
      <c r="T7336" s="89"/>
    </row>
    <row r="7337" spans="2:20" s="86" customFormat="1" ht="10.199999999999999">
      <c r="B7337" s="87"/>
      <c r="C7337" s="87"/>
      <c r="R7337" s="89"/>
      <c r="S7337" s="89"/>
      <c r="T7337" s="89"/>
    </row>
    <row r="7338" spans="2:20" s="86" customFormat="1" ht="10.199999999999999">
      <c r="B7338" s="87"/>
      <c r="C7338" s="87"/>
      <c r="R7338" s="89"/>
      <c r="S7338" s="89"/>
      <c r="T7338" s="89"/>
    </row>
    <row r="7339" spans="2:20" s="86" customFormat="1" ht="10.199999999999999">
      <c r="B7339" s="87"/>
      <c r="C7339" s="87"/>
      <c r="R7339" s="89"/>
      <c r="S7339" s="89"/>
      <c r="T7339" s="89"/>
    </row>
    <row r="7340" spans="2:20" s="86" customFormat="1" ht="10.199999999999999">
      <c r="B7340" s="87"/>
      <c r="C7340" s="87"/>
      <c r="R7340" s="89"/>
      <c r="S7340" s="89"/>
      <c r="T7340" s="89"/>
    </row>
    <row r="7341" spans="2:20" s="86" customFormat="1" ht="10.199999999999999">
      <c r="B7341" s="87"/>
      <c r="C7341" s="87"/>
      <c r="R7341" s="89"/>
      <c r="S7341" s="89"/>
      <c r="T7341" s="89"/>
    </row>
    <row r="7342" spans="2:20" s="86" customFormat="1" ht="10.199999999999999">
      <c r="B7342" s="87"/>
      <c r="C7342" s="87"/>
      <c r="R7342" s="89"/>
      <c r="S7342" s="89"/>
      <c r="T7342" s="89"/>
    </row>
    <row r="7343" spans="2:20" s="86" customFormat="1" ht="10.199999999999999">
      <c r="B7343" s="87"/>
      <c r="C7343" s="87"/>
      <c r="R7343" s="89"/>
      <c r="S7343" s="89"/>
      <c r="T7343" s="89"/>
    </row>
    <row r="7344" spans="2:20" s="86" customFormat="1" ht="10.199999999999999">
      <c r="B7344" s="87"/>
      <c r="C7344" s="87"/>
      <c r="R7344" s="89"/>
      <c r="S7344" s="89"/>
      <c r="T7344" s="89"/>
    </row>
    <row r="7345" spans="2:20" s="86" customFormat="1" ht="10.199999999999999">
      <c r="B7345" s="87"/>
      <c r="C7345" s="87"/>
      <c r="R7345" s="89"/>
      <c r="S7345" s="89"/>
      <c r="T7345" s="89"/>
    </row>
    <row r="7346" spans="2:20" s="86" customFormat="1" ht="10.199999999999999">
      <c r="B7346" s="87"/>
      <c r="C7346" s="87"/>
      <c r="R7346" s="89"/>
      <c r="S7346" s="89"/>
      <c r="T7346" s="89"/>
    </row>
    <row r="7347" spans="2:20" s="86" customFormat="1" ht="10.199999999999999">
      <c r="B7347" s="87"/>
      <c r="C7347" s="87"/>
      <c r="R7347" s="89"/>
      <c r="S7347" s="89"/>
      <c r="T7347" s="89"/>
    </row>
    <row r="7348" spans="2:20" s="86" customFormat="1" ht="10.199999999999999">
      <c r="B7348" s="87"/>
      <c r="C7348" s="87"/>
      <c r="R7348" s="89"/>
      <c r="S7348" s="89"/>
      <c r="T7348" s="89"/>
    </row>
    <row r="7349" spans="2:20" s="86" customFormat="1" ht="10.199999999999999">
      <c r="B7349" s="87"/>
      <c r="C7349" s="87"/>
      <c r="R7349" s="89"/>
      <c r="S7349" s="89"/>
      <c r="T7349" s="89"/>
    </row>
    <row r="7350" spans="2:20" s="86" customFormat="1" ht="10.199999999999999">
      <c r="B7350" s="87"/>
      <c r="C7350" s="87"/>
      <c r="R7350" s="89"/>
      <c r="S7350" s="89"/>
      <c r="T7350" s="89"/>
    </row>
    <row r="7351" spans="2:20" s="86" customFormat="1" ht="10.199999999999999">
      <c r="B7351" s="87"/>
      <c r="C7351" s="87"/>
      <c r="R7351" s="89"/>
      <c r="S7351" s="89"/>
      <c r="T7351" s="89"/>
    </row>
    <row r="7352" spans="2:20" s="86" customFormat="1" ht="10.199999999999999">
      <c r="B7352" s="87"/>
      <c r="C7352" s="87"/>
      <c r="R7352" s="89"/>
      <c r="S7352" s="89"/>
      <c r="T7352" s="89"/>
    </row>
    <row r="7353" spans="2:20" s="86" customFormat="1" ht="10.199999999999999">
      <c r="B7353" s="87"/>
      <c r="C7353" s="87"/>
      <c r="R7353" s="89"/>
      <c r="S7353" s="89"/>
      <c r="T7353" s="89"/>
    </row>
    <row r="7354" spans="2:20" s="86" customFormat="1" ht="10.199999999999999">
      <c r="B7354" s="87"/>
      <c r="C7354" s="87"/>
      <c r="R7354" s="89"/>
      <c r="S7354" s="89"/>
      <c r="T7354" s="89"/>
    </row>
    <row r="7355" spans="2:20" s="86" customFormat="1" ht="10.199999999999999">
      <c r="B7355" s="87"/>
      <c r="C7355" s="87"/>
      <c r="R7355" s="89"/>
      <c r="S7355" s="89"/>
      <c r="T7355" s="89"/>
    </row>
    <row r="7356" spans="2:20" s="86" customFormat="1" ht="10.199999999999999">
      <c r="B7356" s="87"/>
      <c r="C7356" s="87"/>
      <c r="R7356" s="89"/>
      <c r="S7356" s="89"/>
      <c r="T7356" s="89"/>
    </row>
    <row r="7357" spans="2:20" s="86" customFormat="1" ht="10.199999999999999">
      <c r="B7357" s="87"/>
      <c r="C7357" s="87"/>
      <c r="R7357" s="89"/>
      <c r="S7357" s="89"/>
      <c r="T7357" s="89"/>
    </row>
    <row r="7358" spans="2:20" s="86" customFormat="1" ht="10.199999999999999">
      <c r="B7358" s="87"/>
      <c r="C7358" s="87"/>
      <c r="R7358" s="89"/>
      <c r="S7358" s="89"/>
      <c r="T7358" s="89"/>
    </row>
    <row r="7359" spans="2:20" s="86" customFormat="1" ht="10.199999999999999">
      <c r="B7359" s="87"/>
      <c r="C7359" s="87"/>
      <c r="R7359" s="89"/>
      <c r="S7359" s="89"/>
      <c r="T7359" s="89"/>
    </row>
    <row r="7360" spans="2:20" s="86" customFormat="1" ht="10.199999999999999">
      <c r="B7360" s="87"/>
      <c r="C7360" s="87"/>
      <c r="R7360" s="89"/>
      <c r="S7360" s="89"/>
      <c r="T7360" s="89"/>
    </row>
    <row r="7361" spans="2:20" s="86" customFormat="1" ht="10.199999999999999">
      <c r="B7361" s="87"/>
      <c r="C7361" s="87"/>
      <c r="R7361" s="89"/>
      <c r="S7361" s="89"/>
      <c r="T7361" s="89"/>
    </row>
    <row r="7362" spans="2:20" s="86" customFormat="1" ht="10.199999999999999">
      <c r="B7362" s="87"/>
      <c r="C7362" s="87"/>
      <c r="R7362" s="89"/>
      <c r="S7362" s="89"/>
      <c r="T7362" s="89"/>
    </row>
    <row r="7363" spans="2:20" s="86" customFormat="1" ht="10.199999999999999">
      <c r="B7363" s="87"/>
      <c r="C7363" s="87"/>
      <c r="R7363" s="89"/>
      <c r="S7363" s="89"/>
      <c r="T7363" s="89"/>
    </row>
    <row r="7364" spans="2:20" s="86" customFormat="1" ht="10.199999999999999">
      <c r="B7364" s="87"/>
      <c r="C7364" s="87"/>
      <c r="R7364" s="89"/>
      <c r="S7364" s="89"/>
      <c r="T7364" s="89"/>
    </row>
    <row r="7365" spans="2:20" s="86" customFormat="1" ht="10.199999999999999">
      <c r="B7365" s="87"/>
      <c r="C7365" s="87"/>
      <c r="R7365" s="89"/>
      <c r="S7365" s="89"/>
      <c r="T7365" s="89"/>
    </row>
    <row r="7366" spans="2:20" s="86" customFormat="1" ht="10.199999999999999">
      <c r="B7366" s="87"/>
      <c r="C7366" s="87"/>
      <c r="R7366" s="89"/>
      <c r="S7366" s="89"/>
      <c r="T7366" s="89"/>
    </row>
    <row r="7367" spans="2:20" s="86" customFormat="1" ht="10.199999999999999">
      <c r="B7367" s="87"/>
      <c r="C7367" s="87"/>
      <c r="R7367" s="89"/>
      <c r="S7367" s="89"/>
      <c r="T7367" s="89"/>
    </row>
    <row r="7368" spans="2:20" s="86" customFormat="1" ht="10.199999999999999">
      <c r="B7368" s="87"/>
      <c r="C7368" s="87"/>
      <c r="R7368" s="89"/>
      <c r="S7368" s="89"/>
      <c r="T7368" s="89"/>
    </row>
    <row r="7369" spans="2:20" s="86" customFormat="1" ht="10.199999999999999">
      <c r="B7369" s="87"/>
      <c r="C7369" s="87"/>
      <c r="R7369" s="89"/>
      <c r="S7369" s="89"/>
      <c r="T7369" s="89"/>
    </row>
    <row r="7370" spans="2:20" s="86" customFormat="1" ht="10.199999999999999">
      <c r="B7370" s="87"/>
      <c r="C7370" s="87"/>
      <c r="R7370" s="89"/>
      <c r="S7370" s="89"/>
      <c r="T7370" s="89"/>
    </row>
    <row r="7371" spans="2:20" s="86" customFormat="1" ht="10.199999999999999">
      <c r="B7371" s="87"/>
      <c r="C7371" s="87"/>
      <c r="R7371" s="89"/>
      <c r="S7371" s="89"/>
      <c r="T7371" s="89"/>
    </row>
    <row r="7372" spans="2:20" s="86" customFormat="1" ht="10.199999999999999">
      <c r="B7372" s="87"/>
      <c r="C7372" s="87"/>
      <c r="R7372" s="89"/>
      <c r="S7372" s="89"/>
      <c r="T7372" s="89"/>
    </row>
    <row r="7373" spans="2:20" s="86" customFormat="1" ht="10.199999999999999">
      <c r="B7373" s="87"/>
      <c r="C7373" s="87"/>
      <c r="R7373" s="89"/>
      <c r="S7373" s="89"/>
      <c r="T7373" s="89"/>
    </row>
    <row r="7374" spans="2:20" s="86" customFormat="1" ht="10.199999999999999">
      <c r="B7374" s="87"/>
      <c r="C7374" s="87"/>
      <c r="R7374" s="89"/>
      <c r="S7374" s="89"/>
      <c r="T7374" s="89"/>
    </row>
    <row r="7375" spans="2:20" s="86" customFormat="1" ht="10.199999999999999">
      <c r="B7375" s="87"/>
      <c r="C7375" s="87"/>
      <c r="R7375" s="89"/>
      <c r="S7375" s="89"/>
      <c r="T7375" s="89"/>
    </row>
    <row r="7376" spans="2:20" s="86" customFormat="1" ht="10.199999999999999">
      <c r="B7376" s="87"/>
      <c r="C7376" s="87"/>
      <c r="R7376" s="89"/>
      <c r="S7376" s="89"/>
      <c r="T7376" s="89"/>
    </row>
    <row r="7377" spans="2:20" s="86" customFormat="1" ht="10.199999999999999">
      <c r="B7377" s="87"/>
      <c r="C7377" s="87"/>
      <c r="R7377" s="89"/>
      <c r="S7377" s="89"/>
      <c r="T7377" s="89"/>
    </row>
    <row r="7378" spans="2:20" s="86" customFormat="1" ht="10.199999999999999">
      <c r="B7378" s="87"/>
      <c r="C7378" s="87"/>
      <c r="R7378" s="89"/>
      <c r="S7378" s="89"/>
      <c r="T7378" s="89"/>
    </row>
    <row r="7379" spans="2:20" s="86" customFormat="1" ht="10.199999999999999">
      <c r="B7379" s="87"/>
      <c r="C7379" s="87"/>
      <c r="R7379" s="89"/>
      <c r="S7379" s="89"/>
      <c r="T7379" s="89"/>
    </row>
    <row r="7380" spans="2:20" s="86" customFormat="1" ht="10.199999999999999">
      <c r="B7380" s="87"/>
      <c r="C7380" s="87"/>
      <c r="R7380" s="89"/>
      <c r="S7380" s="89"/>
      <c r="T7380" s="89"/>
    </row>
    <row r="7381" spans="2:20" s="86" customFormat="1" ht="10.199999999999999">
      <c r="B7381" s="87"/>
      <c r="C7381" s="87"/>
      <c r="R7381" s="89"/>
      <c r="S7381" s="89"/>
      <c r="T7381" s="89"/>
    </row>
    <row r="7382" spans="2:20" s="86" customFormat="1" ht="10.199999999999999">
      <c r="B7382" s="87"/>
      <c r="C7382" s="87"/>
      <c r="R7382" s="89"/>
      <c r="S7382" s="89"/>
      <c r="T7382" s="89"/>
    </row>
    <row r="7383" spans="2:20" s="86" customFormat="1" ht="10.199999999999999">
      <c r="B7383" s="87"/>
      <c r="C7383" s="87"/>
      <c r="R7383" s="89"/>
      <c r="S7383" s="89"/>
      <c r="T7383" s="89"/>
    </row>
    <row r="7384" spans="2:20" s="86" customFormat="1" ht="10.199999999999999">
      <c r="B7384" s="87"/>
      <c r="C7384" s="87"/>
      <c r="R7384" s="89"/>
      <c r="S7384" s="89"/>
      <c r="T7384" s="89"/>
    </row>
    <row r="7385" spans="2:20" s="86" customFormat="1" ht="10.199999999999999">
      <c r="B7385" s="87"/>
      <c r="C7385" s="87"/>
      <c r="R7385" s="89"/>
      <c r="S7385" s="89"/>
      <c r="T7385" s="89"/>
    </row>
    <row r="7386" spans="2:20" s="86" customFormat="1" ht="10.199999999999999">
      <c r="B7386" s="87"/>
      <c r="C7386" s="87"/>
      <c r="R7386" s="89"/>
      <c r="S7386" s="89"/>
      <c r="T7386" s="89"/>
    </row>
    <row r="7387" spans="2:20" s="86" customFormat="1" ht="10.199999999999999">
      <c r="B7387" s="87"/>
      <c r="C7387" s="87"/>
      <c r="R7387" s="89"/>
      <c r="S7387" s="89"/>
      <c r="T7387" s="89"/>
    </row>
    <row r="7388" spans="2:20" s="86" customFormat="1" ht="10.199999999999999">
      <c r="B7388" s="87"/>
      <c r="C7388" s="87"/>
      <c r="R7388" s="89"/>
      <c r="S7388" s="89"/>
      <c r="T7388" s="89"/>
    </row>
    <row r="7389" spans="2:20" s="86" customFormat="1" ht="10.199999999999999">
      <c r="B7389" s="87"/>
      <c r="C7389" s="87"/>
      <c r="R7389" s="89"/>
      <c r="S7389" s="89"/>
      <c r="T7389" s="89"/>
    </row>
    <row r="7390" spans="2:20" s="86" customFormat="1" ht="10.199999999999999">
      <c r="B7390" s="87"/>
      <c r="C7390" s="87"/>
      <c r="R7390" s="89"/>
      <c r="S7390" s="89"/>
      <c r="T7390" s="89"/>
    </row>
    <row r="7391" spans="2:20" s="86" customFormat="1" ht="10.199999999999999">
      <c r="B7391" s="87"/>
      <c r="C7391" s="87"/>
      <c r="R7391" s="89"/>
      <c r="S7391" s="89"/>
      <c r="T7391" s="89"/>
    </row>
    <row r="7392" spans="2:20" s="86" customFormat="1" ht="10.199999999999999">
      <c r="B7392" s="87"/>
      <c r="C7392" s="87"/>
      <c r="R7392" s="89"/>
      <c r="S7392" s="89"/>
      <c r="T7392" s="89"/>
    </row>
    <row r="7393" spans="2:20" s="86" customFormat="1" ht="10.199999999999999">
      <c r="B7393" s="87"/>
      <c r="C7393" s="87"/>
      <c r="R7393" s="89"/>
      <c r="S7393" s="89"/>
      <c r="T7393" s="89"/>
    </row>
    <row r="7394" spans="2:20" s="86" customFormat="1" ht="10.199999999999999">
      <c r="B7394" s="87"/>
      <c r="C7394" s="87"/>
      <c r="R7394" s="89"/>
      <c r="S7394" s="89"/>
      <c r="T7394" s="89"/>
    </row>
    <row r="7395" spans="2:20" s="86" customFormat="1" ht="10.199999999999999">
      <c r="B7395" s="87"/>
      <c r="C7395" s="87"/>
      <c r="R7395" s="89"/>
      <c r="S7395" s="89"/>
      <c r="T7395" s="89"/>
    </row>
    <row r="7396" spans="2:20" s="86" customFormat="1" ht="10.199999999999999">
      <c r="B7396" s="87"/>
      <c r="C7396" s="87"/>
      <c r="R7396" s="89"/>
      <c r="S7396" s="89"/>
      <c r="T7396" s="89"/>
    </row>
    <row r="7397" spans="2:20" s="86" customFormat="1" ht="10.199999999999999">
      <c r="B7397" s="87"/>
      <c r="C7397" s="87"/>
      <c r="R7397" s="89"/>
      <c r="S7397" s="89"/>
      <c r="T7397" s="89"/>
    </row>
    <row r="7398" spans="2:20" s="86" customFormat="1" ht="10.199999999999999">
      <c r="B7398" s="87"/>
      <c r="C7398" s="87"/>
      <c r="R7398" s="89"/>
      <c r="S7398" s="89"/>
      <c r="T7398" s="89"/>
    </row>
    <row r="7399" spans="2:20" s="86" customFormat="1" ht="10.199999999999999">
      <c r="B7399" s="87"/>
      <c r="C7399" s="87"/>
      <c r="R7399" s="89"/>
      <c r="S7399" s="89"/>
      <c r="T7399" s="89"/>
    </row>
    <row r="7400" spans="2:20" s="86" customFormat="1" ht="10.199999999999999">
      <c r="B7400" s="87"/>
      <c r="C7400" s="87"/>
      <c r="R7400" s="89"/>
      <c r="S7400" s="89"/>
      <c r="T7400" s="89"/>
    </row>
    <row r="7401" spans="2:20" s="86" customFormat="1" ht="10.199999999999999">
      <c r="B7401" s="87"/>
      <c r="C7401" s="87"/>
      <c r="R7401" s="89"/>
      <c r="S7401" s="89"/>
      <c r="T7401" s="89"/>
    </row>
    <row r="7402" spans="2:20" s="86" customFormat="1" ht="10.199999999999999">
      <c r="B7402" s="87"/>
      <c r="C7402" s="87"/>
      <c r="R7402" s="89"/>
      <c r="S7402" s="89"/>
      <c r="T7402" s="89"/>
    </row>
    <row r="7403" spans="2:20" s="86" customFormat="1" ht="10.199999999999999">
      <c r="B7403" s="87"/>
      <c r="C7403" s="87"/>
      <c r="R7403" s="89"/>
      <c r="S7403" s="89"/>
      <c r="T7403" s="89"/>
    </row>
    <row r="7404" spans="2:20" s="86" customFormat="1" ht="10.199999999999999">
      <c r="B7404" s="87"/>
      <c r="C7404" s="87"/>
      <c r="R7404" s="89"/>
      <c r="S7404" s="89"/>
      <c r="T7404" s="89"/>
    </row>
    <row r="7405" spans="2:20" s="86" customFormat="1" ht="10.199999999999999">
      <c r="B7405" s="87"/>
      <c r="C7405" s="87"/>
      <c r="R7405" s="89"/>
      <c r="S7405" s="89"/>
      <c r="T7405" s="89"/>
    </row>
    <row r="7406" spans="2:20" s="86" customFormat="1" ht="10.199999999999999">
      <c r="B7406" s="87"/>
      <c r="C7406" s="87"/>
      <c r="R7406" s="89"/>
      <c r="S7406" s="89"/>
      <c r="T7406" s="89"/>
    </row>
    <row r="7407" spans="2:20" s="86" customFormat="1" ht="10.199999999999999">
      <c r="B7407" s="87"/>
      <c r="C7407" s="87"/>
      <c r="R7407" s="89"/>
      <c r="S7407" s="89"/>
      <c r="T7407" s="89"/>
    </row>
    <row r="7408" spans="2:20" s="86" customFormat="1" ht="10.199999999999999">
      <c r="B7408" s="87"/>
      <c r="C7408" s="87"/>
      <c r="R7408" s="89"/>
      <c r="S7408" s="89"/>
      <c r="T7408" s="89"/>
    </row>
    <row r="7409" spans="2:20" s="86" customFormat="1" ht="10.199999999999999">
      <c r="B7409" s="87"/>
      <c r="C7409" s="87"/>
      <c r="R7409" s="89"/>
      <c r="S7409" s="89"/>
      <c r="T7409" s="89"/>
    </row>
    <row r="7410" spans="2:20" s="86" customFormat="1" ht="10.199999999999999">
      <c r="B7410" s="87"/>
      <c r="C7410" s="87"/>
      <c r="R7410" s="89"/>
      <c r="S7410" s="89"/>
      <c r="T7410" s="89"/>
    </row>
    <row r="7411" spans="2:20" s="86" customFormat="1" ht="10.199999999999999">
      <c r="B7411" s="87"/>
      <c r="C7411" s="87"/>
      <c r="R7411" s="89"/>
      <c r="S7411" s="89"/>
      <c r="T7411" s="89"/>
    </row>
    <row r="7412" spans="2:20" s="86" customFormat="1" ht="10.199999999999999">
      <c r="B7412" s="87"/>
      <c r="C7412" s="87"/>
      <c r="R7412" s="89"/>
      <c r="S7412" s="89"/>
      <c r="T7412" s="89"/>
    </row>
    <row r="7413" spans="2:20" s="86" customFormat="1" ht="10.199999999999999">
      <c r="B7413" s="87"/>
      <c r="C7413" s="87"/>
      <c r="R7413" s="89"/>
      <c r="S7413" s="89"/>
      <c r="T7413" s="89"/>
    </row>
    <row r="7414" spans="2:20" s="86" customFormat="1" ht="10.199999999999999">
      <c r="B7414" s="87"/>
      <c r="C7414" s="87"/>
      <c r="R7414" s="89"/>
      <c r="S7414" s="89"/>
      <c r="T7414" s="89"/>
    </row>
    <row r="7415" spans="2:20" s="86" customFormat="1" ht="10.199999999999999">
      <c r="B7415" s="87"/>
      <c r="C7415" s="87"/>
      <c r="R7415" s="89"/>
      <c r="S7415" s="89"/>
      <c r="T7415" s="89"/>
    </row>
    <row r="7416" spans="2:20" s="86" customFormat="1" ht="10.199999999999999">
      <c r="B7416" s="87"/>
      <c r="C7416" s="87"/>
      <c r="R7416" s="89"/>
      <c r="S7416" s="89"/>
      <c r="T7416" s="89"/>
    </row>
    <row r="7417" spans="2:20" s="86" customFormat="1" ht="10.199999999999999">
      <c r="B7417" s="87"/>
      <c r="C7417" s="87"/>
      <c r="R7417" s="89"/>
      <c r="S7417" s="89"/>
      <c r="T7417" s="89"/>
    </row>
    <row r="7418" spans="2:20" s="86" customFormat="1" ht="10.199999999999999">
      <c r="B7418" s="87"/>
      <c r="C7418" s="87"/>
      <c r="R7418" s="89"/>
      <c r="S7418" s="89"/>
      <c r="T7418" s="89"/>
    </row>
    <row r="7419" spans="2:20" s="86" customFormat="1" ht="10.199999999999999">
      <c r="B7419" s="87"/>
      <c r="C7419" s="87"/>
      <c r="R7419" s="89"/>
      <c r="S7419" s="89"/>
      <c r="T7419" s="89"/>
    </row>
    <row r="7420" spans="2:20" s="86" customFormat="1" ht="10.199999999999999">
      <c r="B7420" s="87"/>
      <c r="C7420" s="87"/>
      <c r="R7420" s="89"/>
      <c r="S7420" s="89"/>
      <c r="T7420" s="89"/>
    </row>
    <row r="7421" spans="2:20" s="86" customFormat="1" ht="10.199999999999999">
      <c r="B7421" s="87"/>
      <c r="C7421" s="87"/>
      <c r="R7421" s="89"/>
      <c r="S7421" s="89"/>
      <c r="T7421" s="89"/>
    </row>
    <row r="7422" spans="2:20" s="86" customFormat="1" ht="10.199999999999999">
      <c r="B7422" s="87"/>
      <c r="C7422" s="87"/>
      <c r="R7422" s="89"/>
      <c r="S7422" s="89"/>
      <c r="T7422" s="89"/>
    </row>
    <row r="7423" spans="2:20" s="86" customFormat="1" ht="10.199999999999999">
      <c r="B7423" s="87"/>
      <c r="C7423" s="87"/>
      <c r="R7423" s="89"/>
      <c r="S7423" s="89"/>
      <c r="T7423" s="89"/>
    </row>
    <row r="7424" spans="2:20" s="86" customFormat="1" ht="10.199999999999999">
      <c r="B7424" s="87"/>
      <c r="C7424" s="87"/>
      <c r="R7424" s="89"/>
      <c r="S7424" s="89"/>
      <c r="T7424" s="89"/>
    </row>
    <row r="7425" spans="2:20" s="86" customFormat="1" ht="10.199999999999999">
      <c r="B7425" s="87"/>
      <c r="C7425" s="87"/>
      <c r="R7425" s="89"/>
      <c r="S7425" s="89"/>
      <c r="T7425" s="89"/>
    </row>
    <row r="7426" spans="2:20" s="86" customFormat="1" ht="10.199999999999999">
      <c r="B7426" s="87"/>
      <c r="C7426" s="87"/>
      <c r="R7426" s="89"/>
      <c r="S7426" s="89"/>
      <c r="T7426" s="89"/>
    </row>
    <row r="7427" spans="2:20" s="86" customFormat="1" ht="10.199999999999999">
      <c r="B7427" s="87"/>
      <c r="C7427" s="87"/>
      <c r="R7427" s="89"/>
      <c r="S7427" s="89"/>
      <c r="T7427" s="89"/>
    </row>
    <row r="7428" spans="2:20" s="86" customFormat="1" ht="10.199999999999999">
      <c r="B7428" s="87"/>
      <c r="C7428" s="87"/>
      <c r="R7428" s="89"/>
      <c r="S7428" s="89"/>
      <c r="T7428" s="89"/>
    </row>
    <row r="7429" spans="2:20" s="86" customFormat="1" ht="10.199999999999999">
      <c r="B7429" s="87"/>
      <c r="C7429" s="87"/>
      <c r="R7429" s="89"/>
      <c r="S7429" s="89"/>
      <c r="T7429" s="89"/>
    </row>
    <row r="7430" spans="2:20" s="86" customFormat="1" ht="10.199999999999999">
      <c r="B7430" s="87"/>
      <c r="C7430" s="87"/>
      <c r="R7430" s="89"/>
      <c r="S7430" s="89"/>
      <c r="T7430" s="89"/>
    </row>
    <row r="7431" spans="2:20" s="86" customFormat="1" ht="10.199999999999999">
      <c r="B7431" s="87"/>
      <c r="C7431" s="87"/>
      <c r="R7431" s="89"/>
      <c r="S7431" s="89"/>
      <c r="T7431" s="89"/>
    </row>
    <row r="7432" spans="2:20" s="86" customFormat="1" ht="10.199999999999999">
      <c r="B7432" s="87"/>
      <c r="C7432" s="87"/>
      <c r="R7432" s="89"/>
      <c r="S7432" s="89"/>
      <c r="T7432" s="89"/>
    </row>
    <row r="7433" spans="2:20" s="86" customFormat="1" ht="10.199999999999999">
      <c r="B7433" s="87"/>
      <c r="C7433" s="87"/>
      <c r="R7433" s="89"/>
      <c r="S7433" s="89"/>
      <c r="T7433" s="89"/>
    </row>
    <row r="7434" spans="2:20" s="86" customFormat="1" ht="10.199999999999999">
      <c r="B7434" s="87"/>
      <c r="C7434" s="87"/>
      <c r="R7434" s="89"/>
      <c r="S7434" s="89"/>
      <c r="T7434" s="89"/>
    </row>
    <row r="7435" spans="2:20" s="86" customFormat="1" ht="10.199999999999999">
      <c r="B7435" s="87"/>
      <c r="C7435" s="87"/>
      <c r="R7435" s="89"/>
      <c r="S7435" s="89"/>
      <c r="T7435" s="89"/>
    </row>
    <row r="7436" spans="2:20" s="86" customFormat="1" ht="10.199999999999999">
      <c r="B7436" s="87"/>
      <c r="C7436" s="87"/>
      <c r="R7436" s="89"/>
      <c r="S7436" s="89"/>
      <c r="T7436" s="89"/>
    </row>
    <row r="7437" spans="2:20" s="86" customFormat="1" ht="10.199999999999999">
      <c r="B7437" s="87"/>
      <c r="C7437" s="87"/>
      <c r="R7437" s="89"/>
      <c r="S7437" s="89"/>
      <c r="T7437" s="89"/>
    </row>
    <row r="7438" spans="2:20" s="86" customFormat="1" ht="10.199999999999999">
      <c r="B7438" s="87"/>
      <c r="C7438" s="87"/>
      <c r="R7438" s="89"/>
      <c r="S7438" s="89"/>
      <c r="T7438" s="89"/>
    </row>
    <row r="7439" spans="2:20" s="86" customFormat="1" ht="10.199999999999999">
      <c r="B7439" s="87"/>
      <c r="C7439" s="87"/>
      <c r="R7439" s="89"/>
      <c r="S7439" s="89"/>
      <c r="T7439" s="89"/>
    </row>
    <row r="7440" spans="2:20" s="86" customFormat="1" ht="10.199999999999999">
      <c r="B7440" s="87"/>
      <c r="C7440" s="87"/>
      <c r="R7440" s="89"/>
      <c r="S7440" s="89"/>
      <c r="T7440" s="89"/>
    </row>
    <row r="7441" spans="2:20" s="86" customFormat="1" ht="10.199999999999999">
      <c r="B7441" s="87"/>
      <c r="C7441" s="87"/>
      <c r="R7441" s="89"/>
      <c r="S7441" s="89"/>
      <c r="T7441" s="89"/>
    </row>
    <row r="7442" spans="2:20" s="86" customFormat="1" ht="10.199999999999999">
      <c r="B7442" s="87"/>
      <c r="C7442" s="87"/>
      <c r="R7442" s="89"/>
      <c r="S7442" s="89"/>
      <c r="T7442" s="89"/>
    </row>
    <row r="7443" spans="2:20" s="86" customFormat="1" ht="10.199999999999999">
      <c r="B7443" s="87"/>
      <c r="C7443" s="87"/>
      <c r="R7443" s="89"/>
      <c r="S7443" s="89"/>
      <c r="T7443" s="89"/>
    </row>
    <row r="7444" spans="2:20" s="86" customFormat="1" ht="10.199999999999999">
      <c r="B7444" s="87"/>
      <c r="C7444" s="87"/>
      <c r="R7444" s="89"/>
      <c r="S7444" s="89"/>
      <c r="T7444" s="89"/>
    </row>
    <row r="7445" spans="2:20" s="86" customFormat="1" ht="10.199999999999999">
      <c r="B7445" s="87"/>
      <c r="C7445" s="87"/>
      <c r="R7445" s="89"/>
      <c r="S7445" s="89"/>
      <c r="T7445" s="89"/>
    </row>
    <row r="7446" spans="2:20" s="86" customFormat="1" ht="10.199999999999999">
      <c r="B7446" s="87"/>
      <c r="C7446" s="87"/>
      <c r="R7446" s="89"/>
      <c r="S7446" s="89"/>
      <c r="T7446" s="89"/>
    </row>
    <row r="7447" spans="2:20" s="86" customFormat="1" ht="10.199999999999999">
      <c r="B7447" s="87"/>
      <c r="C7447" s="87"/>
      <c r="R7447" s="89"/>
      <c r="S7447" s="89"/>
      <c r="T7447" s="89"/>
    </row>
    <row r="7448" spans="2:20" s="86" customFormat="1" ht="10.199999999999999">
      <c r="B7448" s="87"/>
      <c r="C7448" s="87"/>
      <c r="R7448" s="89"/>
      <c r="S7448" s="89"/>
      <c r="T7448" s="89"/>
    </row>
    <row r="7449" spans="2:20" s="86" customFormat="1" ht="10.199999999999999">
      <c r="B7449" s="87"/>
      <c r="C7449" s="87"/>
      <c r="R7449" s="89"/>
      <c r="S7449" s="89"/>
      <c r="T7449" s="89"/>
    </row>
    <row r="7450" spans="2:20" s="86" customFormat="1" ht="10.199999999999999">
      <c r="B7450" s="87"/>
      <c r="C7450" s="87"/>
      <c r="R7450" s="89"/>
      <c r="S7450" s="89"/>
      <c r="T7450" s="89"/>
    </row>
    <row r="7451" spans="2:20" s="86" customFormat="1" ht="10.199999999999999">
      <c r="B7451" s="87"/>
      <c r="C7451" s="87"/>
      <c r="R7451" s="89"/>
      <c r="S7451" s="89"/>
      <c r="T7451" s="89"/>
    </row>
    <row r="7452" spans="2:20" s="86" customFormat="1" ht="10.199999999999999">
      <c r="B7452" s="87"/>
      <c r="C7452" s="87"/>
      <c r="R7452" s="89"/>
      <c r="S7452" s="89"/>
      <c r="T7452" s="89"/>
    </row>
    <row r="7453" spans="2:20" s="86" customFormat="1" ht="10.199999999999999">
      <c r="B7453" s="87"/>
      <c r="C7453" s="87"/>
      <c r="R7453" s="89"/>
      <c r="S7453" s="89"/>
      <c r="T7453" s="89"/>
    </row>
    <row r="7454" spans="2:20" s="86" customFormat="1" ht="10.199999999999999">
      <c r="B7454" s="87"/>
      <c r="C7454" s="87"/>
      <c r="R7454" s="89"/>
      <c r="S7454" s="89"/>
      <c r="T7454" s="89"/>
    </row>
    <row r="7455" spans="2:20" s="86" customFormat="1" ht="10.199999999999999">
      <c r="B7455" s="87"/>
      <c r="C7455" s="87"/>
      <c r="R7455" s="89"/>
      <c r="S7455" s="89"/>
      <c r="T7455" s="89"/>
    </row>
    <row r="7456" spans="2:20" s="86" customFormat="1" ht="10.199999999999999">
      <c r="B7456" s="87"/>
      <c r="C7456" s="87"/>
      <c r="R7456" s="89"/>
      <c r="S7456" s="89"/>
      <c r="T7456" s="89"/>
    </row>
    <row r="7457" spans="2:20" s="86" customFormat="1" ht="10.199999999999999">
      <c r="B7457" s="87"/>
      <c r="C7457" s="87"/>
      <c r="R7457" s="89"/>
      <c r="S7457" s="89"/>
      <c r="T7457" s="89"/>
    </row>
    <row r="7458" spans="2:20" s="86" customFormat="1" ht="10.199999999999999">
      <c r="B7458" s="87"/>
      <c r="C7458" s="87"/>
      <c r="R7458" s="89"/>
      <c r="S7458" s="89"/>
      <c r="T7458" s="89"/>
    </row>
    <row r="7459" spans="2:20" s="86" customFormat="1" ht="10.199999999999999">
      <c r="B7459" s="87"/>
      <c r="C7459" s="87"/>
      <c r="R7459" s="89"/>
      <c r="S7459" s="89"/>
      <c r="T7459" s="89"/>
    </row>
    <row r="7460" spans="2:20" s="86" customFormat="1" ht="10.199999999999999">
      <c r="B7460" s="87"/>
      <c r="C7460" s="87"/>
      <c r="R7460" s="89"/>
      <c r="S7460" s="89"/>
      <c r="T7460" s="89"/>
    </row>
    <row r="7461" spans="2:20" s="86" customFormat="1" ht="10.199999999999999">
      <c r="B7461" s="87"/>
      <c r="C7461" s="87"/>
      <c r="R7461" s="89"/>
      <c r="S7461" s="89"/>
      <c r="T7461" s="89"/>
    </row>
    <row r="7462" spans="2:20" s="86" customFormat="1" ht="10.199999999999999">
      <c r="B7462" s="87"/>
      <c r="C7462" s="87"/>
      <c r="R7462" s="89"/>
      <c r="S7462" s="89"/>
      <c r="T7462" s="89"/>
    </row>
    <row r="7463" spans="2:20" s="86" customFormat="1" ht="10.199999999999999">
      <c r="B7463" s="87"/>
      <c r="C7463" s="87"/>
      <c r="R7463" s="89"/>
      <c r="S7463" s="89"/>
      <c r="T7463" s="89"/>
    </row>
    <row r="7464" spans="2:20" s="86" customFormat="1" ht="10.199999999999999">
      <c r="B7464" s="87"/>
      <c r="C7464" s="87"/>
      <c r="R7464" s="89"/>
      <c r="S7464" s="89"/>
      <c r="T7464" s="89"/>
    </row>
    <row r="7465" spans="2:20" s="86" customFormat="1" ht="10.199999999999999">
      <c r="B7465" s="87"/>
      <c r="C7465" s="87"/>
      <c r="R7465" s="89"/>
      <c r="S7465" s="89"/>
      <c r="T7465" s="89"/>
    </row>
    <row r="7466" spans="2:20" s="86" customFormat="1" ht="10.199999999999999">
      <c r="B7466" s="87"/>
      <c r="C7466" s="87"/>
      <c r="R7466" s="89"/>
      <c r="S7466" s="89"/>
      <c r="T7466" s="89"/>
    </row>
    <row r="7467" spans="2:20" s="86" customFormat="1" ht="10.199999999999999">
      <c r="B7467" s="87"/>
      <c r="C7467" s="87"/>
      <c r="R7467" s="89"/>
      <c r="S7467" s="89"/>
      <c r="T7467" s="89"/>
    </row>
    <row r="7468" spans="2:20" s="86" customFormat="1" ht="10.199999999999999">
      <c r="B7468" s="87"/>
      <c r="C7468" s="87"/>
      <c r="R7468" s="89"/>
      <c r="S7468" s="89"/>
      <c r="T7468" s="89"/>
    </row>
    <row r="7469" spans="2:20" s="86" customFormat="1" ht="10.199999999999999">
      <c r="B7469" s="87"/>
      <c r="C7469" s="87"/>
      <c r="R7469" s="89"/>
      <c r="S7469" s="89"/>
      <c r="T7469" s="89"/>
    </row>
    <row r="7470" spans="2:20" s="86" customFormat="1" ht="10.199999999999999">
      <c r="B7470" s="87"/>
      <c r="C7470" s="87"/>
      <c r="R7470" s="89"/>
      <c r="S7470" s="89"/>
      <c r="T7470" s="89"/>
    </row>
    <row r="7471" spans="2:20" s="86" customFormat="1" ht="10.199999999999999">
      <c r="B7471" s="87"/>
      <c r="C7471" s="87"/>
      <c r="R7471" s="89"/>
      <c r="S7471" s="89"/>
      <c r="T7471" s="89"/>
    </row>
    <row r="7472" spans="2:20" s="86" customFormat="1" ht="10.199999999999999">
      <c r="B7472" s="87"/>
      <c r="C7472" s="87"/>
      <c r="R7472" s="89"/>
      <c r="S7472" s="89"/>
      <c r="T7472" s="89"/>
    </row>
    <row r="7473" spans="2:20" s="86" customFormat="1" ht="10.199999999999999">
      <c r="B7473" s="87"/>
      <c r="C7473" s="87"/>
      <c r="R7473" s="89"/>
      <c r="S7473" s="89"/>
      <c r="T7473" s="89"/>
    </row>
    <row r="7474" spans="2:20" s="86" customFormat="1" ht="10.199999999999999">
      <c r="B7474" s="87"/>
      <c r="C7474" s="87"/>
      <c r="R7474" s="89"/>
      <c r="S7474" s="89"/>
      <c r="T7474" s="89"/>
    </row>
    <row r="7475" spans="2:20" s="86" customFormat="1" ht="10.199999999999999">
      <c r="B7475" s="87"/>
      <c r="C7475" s="87"/>
      <c r="R7475" s="89"/>
      <c r="S7475" s="89"/>
      <c r="T7475" s="89"/>
    </row>
    <row r="7476" spans="2:20" s="86" customFormat="1" ht="10.199999999999999">
      <c r="B7476" s="87"/>
      <c r="C7476" s="87"/>
      <c r="R7476" s="89"/>
      <c r="S7476" s="89"/>
      <c r="T7476" s="89"/>
    </row>
    <row r="7477" spans="2:20" s="86" customFormat="1" ht="10.199999999999999">
      <c r="B7477" s="87"/>
      <c r="C7477" s="87"/>
      <c r="R7477" s="89"/>
      <c r="S7477" s="89"/>
      <c r="T7477" s="89"/>
    </row>
    <row r="7478" spans="2:20" s="86" customFormat="1" ht="10.199999999999999">
      <c r="B7478" s="87"/>
      <c r="C7478" s="87"/>
      <c r="R7478" s="89"/>
      <c r="S7478" s="89"/>
      <c r="T7478" s="89"/>
    </row>
    <row r="7479" spans="2:20" s="86" customFormat="1" ht="10.199999999999999">
      <c r="B7479" s="87"/>
      <c r="C7479" s="87"/>
      <c r="R7479" s="89"/>
      <c r="S7479" s="89"/>
      <c r="T7479" s="89"/>
    </row>
    <row r="7480" spans="2:20" s="86" customFormat="1" ht="10.199999999999999">
      <c r="B7480" s="87"/>
      <c r="C7480" s="87"/>
      <c r="R7480" s="89"/>
      <c r="S7480" s="89"/>
      <c r="T7480" s="89"/>
    </row>
    <row r="7481" spans="2:20" s="86" customFormat="1" ht="10.199999999999999">
      <c r="B7481" s="87"/>
      <c r="C7481" s="87"/>
      <c r="R7481" s="89"/>
      <c r="S7481" s="89"/>
      <c r="T7481" s="89"/>
    </row>
    <row r="7482" spans="2:20" s="86" customFormat="1" ht="10.199999999999999">
      <c r="B7482" s="87"/>
      <c r="C7482" s="87"/>
      <c r="R7482" s="89"/>
      <c r="S7482" s="89"/>
      <c r="T7482" s="89"/>
    </row>
    <row r="7483" spans="2:20" s="86" customFormat="1" ht="10.199999999999999">
      <c r="B7483" s="87"/>
      <c r="C7483" s="87"/>
      <c r="R7483" s="89"/>
      <c r="S7483" s="89"/>
      <c r="T7483" s="89"/>
    </row>
    <row r="7484" spans="2:20" s="86" customFormat="1" ht="10.199999999999999">
      <c r="B7484" s="87"/>
      <c r="C7484" s="87"/>
      <c r="R7484" s="89"/>
      <c r="S7484" s="89"/>
      <c r="T7484" s="89"/>
    </row>
    <row r="7485" spans="2:20" s="86" customFormat="1" ht="10.199999999999999">
      <c r="B7485" s="87"/>
      <c r="C7485" s="87"/>
      <c r="R7485" s="89"/>
      <c r="S7485" s="89"/>
      <c r="T7485" s="89"/>
    </row>
    <row r="7486" spans="2:20" s="86" customFormat="1" ht="10.199999999999999">
      <c r="B7486" s="87"/>
      <c r="C7486" s="87"/>
      <c r="R7486" s="89"/>
      <c r="S7486" s="89"/>
      <c r="T7486" s="89"/>
    </row>
    <row r="7487" spans="2:20" s="86" customFormat="1" ht="10.199999999999999">
      <c r="B7487" s="87"/>
      <c r="C7487" s="87"/>
      <c r="R7487" s="89"/>
      <c r="S7487" s="89"/>
      <c r="T7487" s="89"/>
    </row>
    <row r="7488" spans="2:20" s="86" customFormat="1" ht="10.199999999999999">
      <c r="B7488" s="87"/>
      <c r="C7488" s="87"/>
      <c r="R7488" s="89"/>
      <c r="S7488" s="89"/>
      <c r="T7488" s="89"/>
    </row>
    <row r="7489" spans="2:20" s="86" customFormat="1" ht="10.199999999999999">
      <c r="B7489" s="87"/>
      <c r="C7489" s="87"/>
      <c r="R7489" s="89"/>
      <c r="S7489" s="89"/>
      <c r="T7489" s="89"/>
    </row>
    <row r="7490" spans="2:20" s="86" customFormat="1" ht="10.199999999999999">
      <c r="B7490" s="87"/>
      <c r="C7490" s="87"/>
      <c r="R7490" s="89"/>
      <c r="S7490" s="89"/>
      <c r="T7490" s="89"/>
    </row>
    <row r="7491" spans="2:20" s="86" customFormat="1" ht="10.199999999999999">
      <c r="B7491" s="87"/>
      <c r="C7491" s="87"/>
      <c r="R7491" s="89"/>
      <c r="S7491" s="89"/>
      <c r="T7491" s="89"/>
    </row>
    <row r="7492" spans="2:20" s="86" customFormat="1" ht="10.199999999999999">
      <c r="B7492" s="87"/>
      <c r="C7492" s="87"/>
      <c r="R7492" s="89"/>
      <c r="S7492" s="89"/>
      <c r="T7492" s="89"/>
    </row>
    <row r="7493" spans="2:20" s="86" customFormat="1" ht="10.199999999999999">
      <c r="B7493" s="87"/>
      <c r="C7493" s="87"/>
      <c r="R7493" s="89"/>
      <c r="S7493" s="89"/>
      <c r="T7493" s="89"/>
    </row>
    <row r="7494" spans="2:20" s="86" customFormat="1" ht="10.199999999999999">
      <c r="B7494" s="87"/>
      <c r="C7494" s="87"/>
      <c r="R7494" s="89"/>
      <c r="S7494" s="89"/>
      <c r="T7494" s="89"/>
    </row>
    <row r="7495" spans="2:20" s="86" customFormat="1" ht="10.199999999999999">
      <c r="B7495" s="87"/>
      <c r="C7495" s="87"/>
      <c r="R7495" s="89"/>
      <c r="S7495" s="89"/>
      <c r="T7495" s="89"/>
    </row>
    <row r="7496" spans="2:20" s="86" customFormat="1" ht="10.199999999999999">
      <c r="B7496" s="87"/>
      <c r="C7496" s="87"/>
      <c r="R7496" s="89"/>
      <c r="S7496" s="89"/>
      <c r="T7496" s="89"/>
    </row>
    <row r="7497" spans="2:20" s="86" customFormat="1" ht="10.199999999999999">
      <c r="B7497" s="87"/>
      <c r="C7497" s="87"/>
      <c r="R7497" s="89"/>
      <c r="S7497" s="89"/>
      <c r="T7497" s="89"/>
    </row>
    <row r="7498" spans="2:20" s="86" customFormat="1" ht="10.199999999999999">
      <c r="B7498" s="87"/>
      <c r="C7498" s="87"/>
      <c r="R7498" s="89"/>
      <c r="S7498" s="89"/>
      <c r="T7498" s="89"/>
    </row>
    <row r="7499" spans="2:20" s="86" customFormat="1" ht="10.199999999999999">
      <c r="B7499" s="87"/>
      <c r="C7499" s="87"/>
      <c r="R7499" s="89"/>
      <c r="S7499" s="89"/>
      <c r="T7499" s="89"/>
    </row>
    <row r="7500" spans="2:20" s="86" customFormat="1" ht="10.199999999999999">
      <c r="B7500" s="87"/>
      <c r="C7500" s="87"/>
      <c r="R7500" s="89"/>
      <c r="S7500" s="89"/>
      <c r="T7500" s="89"/>
    </row>
    <row r="7501" spans="2:20" s="86" customFormat="1" ht="10.199999999999999">
      <c r="B7501" s="87"/>
      <c r="C7501" s="87"/>
      <c r="R7501" s="89"/>
      <c r="S7501" s="89"/>
      <c r="T7501" s="89"/>
    </row>
    <row r="7502" spans="2:20" s="86" customFormat="1" ht="10.199999999999999">
      <c r="B7502" s="87"/>
      <c r="C7502" s="87"/>
      <c r="R7502" s="89"/>
      <c r="S7502" s="89"/>
      <c r="T7502" s="89"/>
    </row>
    <row r="7503" spans="2:20" s="86" customFormat="1" ht="10.199999999999999">
      <c r="B7503" s="87"/>
      <c r="C7503" s="87"/>
      <c r="R7503" s="89"/>
      <c r="S7503" s="89"/>
      <c r="T7503" s="89"/>
    </row>
    <row r="7504" spans="2:20" s="86" customFormat="1" ht="10.199999999999999">
      <c r="B7504" s="87"/>
      <c r="C7504" s="87"/>
      <c r="R7504" s="89"/>
      <c r="S7504" s="89"/>
      <c r="T7504" s="89"/>
    </row>
    <row r="7505" spans="2:20" s="86" customFormat="1" ht="10.199999999999999">
      <c r="B7505" s="87"/>
      <c r="C7505" s="87"/>
      <c r="R7505" s="89"/>
      <c r="S7505" s="89"/>
      <c r="T7505" s="89"/>
    </row>
    <row r="7506" spans="2:20" s="86" customFormat="1" ht="10.199999999999999">
      <c r="B7506" s="87"/>
      <c r="C7506" s="87"/>
      <c r="R7506" s="89"/>
      <c r="S7506" s="89"/>
      <c r="T7506" s="89"/>
    </row>
    <row r="7507" spans="2:20" s="86" customFormat="1" ht="10.199999999999999">
      <c r="B7507" s="87"/>
      <c r="C7507" s="87"/>
      <c r="R7507" s="89"/>
      <c r="S7507" s="89"/>
      <c r="T7507" s="89"/>
    </row>
    <row r="7508" spans="2:20" s="86" customFormat="1" ht="10.199999999999999">
      <c r="B7508" s="87"/>
      <c r="C7508" s="87"/>
      <c r="R7508" s="89"/>
      <c r="S7508" s="89"/>
      <c r="T7508" s="89"/>
    </row>
    <row r="7509" spans="2:20" s="86" customFormat="1" ht="10.199999999999999">
      <c r="B7509" s="87"/>
      <c r="C7509" s="87"/>
      <c r="R7509" s="89"/>
      <c r="S7509" s="89"/>
      <c r="T7509" s="89"/>
    </row>
    <row r="7510" spans="2:20" s="86" customFormat="1" ht="10.199999999999999">
      <c r="B7510" s="87"/>
      <c r="C7510" s="87"/>
      <c r="R7510" s="89"/>
      <c r="S7510" s="89"/>
      <c r="T7510" s="89"/>
    </row>
    <row r="7511" spans="2:20" s="86" customFormat="1" ht="10.199999999999999">
      <c r="B7511" s="87"/>
      <c r="C7511" s="87"/>
      <c r="R7511" s="89"/>
      <c r="S7511" s="89"/>
      <c r="T7511" s="89"/>
    </row>
    <row r="7512" spans="2:20" s="86" customFormat="1" ht="10.199999999999999">
      <c r="B7512" s="87"/>
      <c r="C7512" s="87"/>
      <c r="R7512" s="89"/>
      <c r="S7512" s="89"/>
      <c r="T7512" s="89"/>
    </row>
    <row r="7513" spans="2:20" s="86" customFormat="1" ht="10.199999999999999">
      <c r="B7513" s="87"/>
      <c r="C7513" s="87"/>
      <c r="R7513" s="89"/>
      <c r="S7513" s="89"/>
      <c r="T7513" s="89"/>
    </row>
    <row r="7514" spans="2:20" s="86" customFormat="1" ht="10.199999999999999">
      <c r="B7514" s="87"/>
      <c r="C7514" s="87"/>
      <c r="R7514" s="89"/>
      <c r="S7514" s="89"/>
      <c r="T7514" s="89"/>
    </row>
    <row r="7515" spans="2:20" s="86" customFormat="1" ht="10.199999999999999">
      <c r="B7515" s="87"/>
      <c r="C7515" s="87"/>
      <c r="R7515" s="89"/>
      <c r="S7515" s="89"/>
      <c r="T7515" s="89"/>
    </row>
    <row r="7516" spans="2:20" s="86" customFormat="1" ht="10.199999999999999">
      <c r="B7516" s="87"/>
      <c r="C7516" s="87"/>
      <c r="R7516" s="89"/>
      <c r="S7516" s="89"/>
      <c r="T7516" s="89"/>
    </row>
    <row r="7517" spans="2:20" s="86" customFormat="1" ht="10.199999999999999">
      <c r="B7517" s="87"/>
      <c r="C7517" s="87"/>
      <c r="R7517" s="89"/>
      <c r="S7517" s="89"/>
      <c r="T7517" s="89"/>
    </row>
    <row r="7518" spans="2:20" s="86" customFormat="1" ht="10.199999999999999">
      <c r="B7518" s="87"/>
      <c r="C7518" s="87"/>
      <c r="R7518" s="89"/>
      <c r="S7518" s="89"/>
      <c r="T7518" s="89"/>
    </row>
    <row r="7519" spans="2:20" s="86" customFormat="1" ht="10.199999999999999">
      <c r="B7519" s="87"/>
      <c r="C7519" s="87"/>
      <c r="R7519" s="89"/>
      <c r="S7519" s="89"/>
      <c r="T7519" s="89"/>
    </row>
    <row r="7520" spans="2:20" s="86" customFormat="1" ht="10.199999999999999">
      <c r="B7520" s="87"/>
      <c r="C7520" s="87"/>
      <c r="R7520" s="89"/>
      <c r="S7520" s="89"/>
      <c r="T7520" s="89"/>
    </row>
    <row r="7521" spans="2:20" s="86" customFormat="1" ht="10.199999999999999">
      <c r="B7521" s="87"/>
      <c r="C7521" s="87"/>
      <c r="R7521" s="89"/>
      <c r="S7521" s="89"/>
      <c r="T7521" s="89"/>
    </row>
    <row r="7522" spans="2:20" s="86" customFormat="1" ht="10.199999999999999">
      <c r="B7522" s="87"/>
      <c r="C7522" s="87"/>
      <c r="R7522" s="89"/>
      <c r="S7522" s="89"/>
      <c r="T7522" s="89"/>
    </row>
    <row r="7523" spans="2:20" s="86" customFormat="1" ht="10.199999999999999">
      <c r="B7523" s="87"/>
      <c r="C7523" s="87"/>
      <c r="R7523" s="89"/>
      <c r="S7523" s="89"/>
      <c r="T7523" s="89"/>
    </row>
    <row r="7524" spans="2:20" s="86" customFormat="1" ht="10.199999999999999">
      <c r="B7524" s="87"/>
      <c r="C7524" s="87"/>
      <c r="R7524" s="89"/>
      <c r="S7524" s="89"/>
      <c r="T7524" s="89"/>
    </row>
    <row r="7525" spans="2:20" s="86" customFormat="1" ht="10.199999999999999">
      <c r="B7525" s="87"/>
      <c r="C7525" s="87"/>
      <c r="R7525" s="89"/>
      <c r="S7525" s="89"/>
      <c r="T7525" s="89"/>
    </row>
    <row r="7526" spans="2:20" s="86" customFormat="1" ht="10.199999999999999">
      <c r="B7526" s="87"/>
      <c r="C7526" s="87"/>
      <c r="R7526" s="89"/>
      <c r="S7526" s="89"/>
      <c r="T7526" s="89"/>
    </row>
    <row r="7527" spans="2:20" s="86" customFormat="1" ht="10.199999999999999">
      <c r="B7527" s="87"/>
      <c r="C7527" s="87"/>
      <c r="R7527" s="89"/>
      <c r="S7527" s="89"/>
      <c r="T7527" s="89"/>
    </row>
    <row r="7528" spans="2:20" s="86" customFormat="1" ht="10.199999999999999">
      <c r="B7528" s="87"/>
      <c r="C7528" s="87"/>
      <c r="R7528" s="89"/>
      <c r="S7528" s="89"/>
      <c r="T7528" s="89"/>
    </row>
    <row r="7529" spans="2:20" s="86" customFormat="1" ht="10.199999999999999">
      <c r="B7529" s="87"/>
      <c r="C7529" s="87"/>
      <c r="R7529" s="89"/>
      <c r="S7529" s="89"/>
      <c r="T7529" s="89"/>
    </row>
    <row r="7530" spans="2:20" s="86" customFormat="1" ht="10.199999999999999">
      <c r="B7530" s="87"/>
      <c r="C7530" s="87"/>
      <c r="R7530" s="89"/>
      <c r="S7530" s="89"/>
      <c r="T7530" s="89"/>
    </row>
    <row r="7531" spans="2:20" s="86" customFormat="1" ht="10.199999999999999">
      <c r="B7531" s="87"/>
      <c r="C7531" s="87"/>
      <c r="R7531" s="89"/>
      <c r="S7531" s="89"/>
      <c r="T7531" s="89"/>
    </row>
    <row r="7532" spans="2:20" s="86" customFormat="1" ht="10.199999999999999">
      <c r="B7532" s="87"/>
      <c r="C7532" s="87"/>
      <c r="R7532" s="89"/>
      <c r="S7532" s="89"/>
      <c r="T7532" s="89"/>
    </row>
    <row r="7533" spans="2:20" s="86" customFormat="1" ht="10.199999999999999">
      <c r="B7533" s="87"/>
      <c r="C7533" s="87"/>
      <c r="R7533" s="89"/>
      <c r="S7533" s="89"/>
      <c r="T7533" s="89"/>
    </row>
    <row r="7534" spans="2:20" s="86" customFormat="1" ht="10.199999999999999">
      <c r="B7534" s="87"/>
      <c r="C7534" s="87"/>
      <c r="R7534" s="89"/>
      <c r="S7534" s="89"/>
      <c r="T7534" s="89"/>
    </row>
    <row r="7535" spans="2:20" s="86" customFormat="1" ht="10.199999999999999">
      <c r="B7535" s="87"/>
      <c r="C7535" s="87"/>
      <c r="R7535" s="89"/>
      <c r="S7535" s="89"/>
      <c r="T7535" s="89"/>
    </row>
    <row r="7536" spans="2:20" s="86" customFormat="1" ht="10.199999999999999">
      <c r="B7536" s="87"/>
      <c r="C7536" s="87"/>
      <c r="R7536" s="89"/>
      <c r="S7536" s="89"/>
      <c r="T7536" s="89"/>
    </row>
    <row r="7537" spans="2:20" s="86" customFormat="1" ht="10.199999999999999">
      <c r="B7537" s="87"/>
      <c r="C7537" s="87"/>
      <c r="R7537" s="89"/>
      <c r="S7537" s="89"/>
      <c r="T7537" s="89"/>
    </row>
    <row r="7538" spans="2:20" s="86" customFormat="1" ht="10.199999999999999">
      <c r="B7538" s="87"/>
      <c r="C7538" s="87"/>
      <c r="R7538" s="89"/>
      <c r="S7538" s="89"/>
      <c r="T7538" s="89"/>
    </row>
    <row r="7539" spans="2:20" s="86" customFormat="1" ht="10.199999999999999">
      <c r="B7539" s="87"/>
      <c r="C7539" s="87"/>
      <c r="R7539" s="89"/>
      <c r="S7539" s="89"/>
      <c r="T7539" s="89"/>
    </row>
    <row r="7540" spans="2:20" s="86" customFormat="1" ht="10.199999999999999">
      <c r="B7540" s="87"/>
      <c r="C7540" s="87"/>
      <c r="R7540" s="89"/>
      <c r="S7540" s="89"/>
      <c r="T7540" s="89"/>
    </row>
    <row r="7541" spans="2:20" s="86" customFormat="1" ht="10.199999999999999">
      <c r="B7541" s="87"/>
      <c r="C7541" s="87"/>
      <c r="R7541" s="89"/>
      <c r="S7541" s="89"/>
      <c r="T7541" s="89"/>
    </row>
    <row r="7542" spans="2:20" s="86" customFormat="1" ht="10.199999999999999">
      <c r="B7542" s="87"/>
      <c r="C7542" s="87"/>
      <c r="R7542" s="89"/>
      <c r="S7542" s="89"/>
      <c r="T7542" s="89"/>
    </row>
    <row r="7543" spans="2:20" s="86" customFormat="1" ht="10.199999999999999">
      <c r="B7543" s="87"/>
      <c r="C7543" s="87"/>
      <c r="R7543" s="89"/>
      <c r="S7543" s="89"/>
      <c r="T7543" s="89"/>
    </row>
    <row r="7544" spans="2:20" s="86" customFormat="1" ht="10.199999999999999">
      <c r="B7544" s="87"/>
      <c r="C7544" s="87"/>
      <c r="R7544" s="89"/>
      <c r="S7544" s="89"/>
      <c r="T7544" s="89"/>
    </row>
    <row r="7545" spans="2:20" s="86" customFormat="1" ht="10.199999999999999">
      <c r="B7545" s="87"/>
      <c r="C7545" s="87"/>
      <c r="R7545" s="89"/>
      <c r="S7545" s="89"/>
      <c r="T7545" s="89"/>
    </row>
    <row r="7546" spans="2:20" s="86" customFormat="1" ht="10.199999999999999">
      <c r="B7546" s="87"/>
      <c r="C7546" s="87"/>
      <c r="R7546" s="89"/>
      <c r="S7546" s="89"/>
      <c r="T7546" s="89"/>
    </row>
    <row r="7547" spans="2:20" s="86" customFormat="1" ht="10.199999999999999">
      <c r="B7547" s="87"/>
      <c r="C7547" s="87"/>
      <c r="R7547" s="89"/>
      <c r="S7547" s="89"/>
      <c r="T7547" s="89"/>
    </row>
    <row r="7548" spans="2:20" s="86" customFormat="1" ht="10.199999999999999">
      <c r="B7548" s="87"/>
      <c r="C7548" s="87"/>
      <c r="R7548" s="89"/>
      <c r="S7548" s="89"/>
      <c r="T7548" s="89"/>
    </row>
    <row r="7549" spans="2:20" s="86" customFormat="1" ht="10.199999999999999">
      <c r="B7549" s="87"/>
      <c r="C7549" s="87"/>
      <c r="R7549" s="89"/>
      <c r="S7549" s="89"/>
      <c r="T7549" s="89"/>
    </row>
    <row r="7550" spans="2:20" s="86" customFormat="1" ht="10.199999999999999">
      <c r="B7550" s="87"/>
      <c r="C7550" s="87"/>
      <c r="R7550" s="89"/>
      <c r="S7550" s="89"/>
      <c r="T7550" s="89"/>
    </row>
    <row r="7551" spans="2:20" s="86" customFormat="1" ht="10.199999999999999">
      <c r="B7551" s="87"/>
      <c r="C7551" s="87"/>
      <c r="R7551" s="89"/>
      <c r="S7551" s="89"/>
      <c r="T7551" s="89"/>
    </row>
    <row r="7552" spans="2:20" s="86" customFormat="1" ht="10.199999999999999">
      <c r="B7552" s="87"/>
      <c r="C7552" s="87"/>
      <c r="R7552" s="89"/>
      <c r="S7552" s="89"/>
      <c r="T7552" s="89"/>
    </row>
    <row r="7553" spans="2:20" s="86" customFormat="1" ht="10.199999999999999">
      <c r="B7553" s="87"/>
      <c r="C7553" s="87"/>
      <c r="R7553" s="89"/>
      <c r="S7553" s="89"/>
      <c r="T7553" s="89"/>
    </row>
    <row r="7554" spans="2:20" s="86" customFormat="1" ht="10.199999999999999">
      <c r="B7554" s="87"/>
      <c r="C7554" s="87"/>
      <c r="R7554" s="89"/>
      <c r="S7554" s="89"/>
      <c r="T7554" s="89"/>
    </row>
    <row r="7555" spans="2:20" s="86" customFormat="1" ht="10.199999999999999">
      <c r="B7555" s="87"/>
      <c r="C7555" s="87"/>
      <c r="R7555" s="89"/>
      <c r="S7555" s="89"/>
      <c r="T7555" s="89"/>
    </row>
    <row r="7556" spans="2:20" s="86" customFormat="1" ht="10.199999999999999">
      <c r="B7556" s="87"/>
      <c r="C7556" s="87"/>
      <c r="R7556" s="89"/>
      <c r="S7556" s="89"/>
      <c r="T7556" s="89"/>
    </row>
    <row r="7557" spans="2:20" s="86" customFormat="1" ht="10.199999999999999">
      <c r="B7557" s="87"/>
      <c r="C7557" s="87"/>
      <c r="R7557" s="89"/>
      <c r="S7557" s="89"/>
      <c r="T7557" s="89"/>
    </row>
    <row r="7558" spans="2:20" s="86" customFormat="1" ht="10.199999999999999">
      <c r="B7558" s="87"/>
      <c r="C7558" s="87"/>
      <c r="R7558" s="89"/>
      <c r="S7558" s="89"/>
      <c r="T7558" s="89"/>
    </row>
    <row r="7559" spans="2:20" s="86" customFormat="1" ht="10.199999999999999">
      <c r="B7559" s="87"/>
      <c r="C7559" s="87"/>
      <c r="R7559" s="89"/>
      <c r="S7559" s="89"/>
      <c r="T7559" s="89"/>
    </row>
    <row r="7560" spans="2:20" s="86" customFormat="1" ht="10.199999999999999">
      <c r="B7560" s="87"/>
      <c r="C7560" s="87"/>
      <c r="R7560" s="89"/>
      <c r="S7560" s="89"/>
      <c r="T7560" s="89"/>
    </row>
    <row r="7561" spans="2:20" s="86" customFormat="1" ht="10.199999999999999">
      <c r="B7561" s="87"/>
      <c r="C7561" s="87"/>
      <c r="R7561" s="89"/>
      <c r="S7561" s="89"/>
      <c r="T7561" s="89"/>
    </row>
    <row r="7562" spans="2:20" s="86" customFormat="1" ht="10.199999999999999">
      <c r="B7562" s="87"/>
      <c r="C7562" s="87"/>
      <c r="R7562" s="89"/>
      <c r="S7562" s="89"/>
      <c r="T7562" s="89"/>
    </row>
    <row r="7563" spans="2:20" s="86" customFormat="1" ht="10.199999999999999">
      <c r="B7563" s="87"/>
      <c r="C7563" s="87"/>
      <c r="R7563" s="89"/>
      <c r="S7563" s="89"/>
      <c r="T7563" s="89"/>
    </row>
    <row r="7564" spans="2:20" s="86" customFormat="1" ht="10.199999999999999">
      <c r="B7564" s="87"/>
      <c r="C7564" s="87"/>
      <c r="R7564" s="89"/>
      <c r="S7564" s="89"/>
      <c r="T7564" s="89"/>
    </row>
    <row r="7565" spans="2:20" s="86" customFormat="1" ht="10.199999999999999">
      <c r="B7565" s="87"/>
      <c r="C7565" s="87"/>
      <c r="R7565" s="89"/>
      <c r="S7565" s="89"/>
      <c r="T7565" s="89"/>
    </row>
    <row r="7566" spans="2:20" s="86" customFormat="1" ht="10.199999999999999">
      <c r="B7566" s="87"/>
      <c r="C7566" s="87"/>
      <c r="R7566" s="89"/>
      <c r="S7566" s="89"/>
      <c r="T7566" s="89"/>
    </row>
    <row r="7567" spans="2:20" s="86" customFormat="1" ht="10.199999999999999">
      <c r="B7567" s="87"/>
      <c r="C7567" s="87"/>
      <c r="R7567" s="89"/>
      <c r="S7567" s="89"/>
      <c r="T7567" s="89"/>
    </row>
    <row r="7568" spans="2:20" s="86" customFormat="1" ht="10.199999999999999">
      <c r="B7568" s="87"/>
      <c r="C7568" s="87"/>
      <c r="R7568" s="89"/>
      <c r="S7568" s="89"/>
      <c r="T7568" s="89"/>
    </row>
    <row r="7569" spans="2:20" s="86" customFormat="1" ht="10.199999999999999">
      <c r="B7569" s="87"/>
      <c r="C7569" s="87"/>
      <c r="R7569" s="89"/>
      <c r="S7569" s="89"/>
      <c r="T7569" s="89"/>
    </row>
    <row r="7570" spans="2:20" s="86" customFormat="1" ht="10.199999999999999">
      <c r="B7570" s="87"/>
      <c r="C7570" s="87"/>
      <c r="R7570" s="89"/>
      <c r="S7570" s="89"/>
      <c r="T7570" s="89"/>
    </row>
    <row r="7571" spans="2:20" s="86" customFormat="1" ht="10.199999999999999">
      <c r="B7571" s="87"/>
      <c r="C7571" s="87"/>
      <c r="R7571" s="89"/>
      <c r="S7571" s="89"/>
      <c r="T7571" s="89"/>
    </row>
    <row r="7572" spans="2:20" s="86" customFormat="1" ht="10.199999999999999">
      <c r="B7572" s="87"/>
      <c r="C7572" s="87"/>
      <c r="R7572" s="89"/>
      <c r="S7572" s="89"/>
      <c r="T7572" s="89"/>
    </row>
    <row r="7573" spans="2:20" s="86" customFormat="1" ht="10.199999999999999">
      <c r="B7573" s="87"/>
      <c r="C7573" s="87"/>
      <c r="R7573" s="89"/>
      <c r="S7573" s="89"/>
      <c r="T7573" s="89"/>
    </row>
    <row r="7574" spans="2:20" s="86" customFormat="1" ht="10.199999999999999">
      <c r="B7574" s="87"/>
      <c r="C7574" s="87"/>
      <c r="R7574" s="89"/>
      <c r="S7574" s="89"/>
      <c r="T7574" s="89"/>
    </row>
    <row r="7575" spans="2:20" s="86" customFormat="1" ht="10.199999999999999">
      <c r="B7575" s="87"/>
      <c r="C7575" s="87"/>
      <c r="R7575" s="89"/>
      <c r="S7575" s="89"/>
      <c r="T7575" s="89"/>
    </row>
    <row r="7576" spans="2:20" s="86" customFormat="1" ht="10.199999999999999">
      <c r="B7576" s="87"/>
      <c r="C7576" s="87"/>
      <c r="R7576" s="89"/>
      <c r="S7576" s="89"/>
      <c r="T7576" s="89"/>
    </row>
    <row r="7577" spans="2:20" s="86" customFormat="1" ht="10.199999999999999">
      <c r="B7577" s="87"/>
      <c r="C7577" s="87"/>
      <c r="R7577" s="89"/>
      <c r="S7577" s="89"/>
      <c r="T7577" s="89"/>
    </row>
    <row r="7578" spans="2:20" s="86" customFormat="1" ht="10.199999999999999">
      <c r="B7578" s="87"/>
      <c r="C7578" s="87"/>
      <c r="R7578" s="89"/>
      <c r="S7578" s="89"/>
      <c r="T7578" s="89"/>
    </row>
    <row r="7579" spans="2:20" s="86" customFormat="1" ht="10.199999999999999">
      <c r="B7579" s="87"/>
      <c r="C7579" s="87"/>
      <c r="R7579" s="89"/>
      <c r="S7579" s="89"/>
      <c r="T7579" s="89"/>
    </row>
    <row r="7580" spans="2:20" s="86" customFormat="1" ht="10.199999999999999">
      <c r="B7580" s="87"/>
      <c r="C7580" s="87"/>
      <c r="R7580" s="89"/>
      <c r="S7580" s="89"/>
      <c r="T7580" s="89"/>
    </row>
    <row r="7581" spans="2:20" s="86" customFormat="1" ht="10.199999999999999">
      <c r="B7581" s="87"/>
      <c r="C7581" s="87"/>
      <c r="R7581" s="89"/>
      <c r="S7581" s="89"/>
      <c r="T7581" s="89"/>
    </row>
    <row r="7582" spans="2:20" s="86" customFormat="1" ht="10.199999999999999">
      <c r="B7582" s="87"/>
      <c r="C7582" s="87"/>
      <c r="R7582" s="89"/>
      <c r="S7582" s="89"/>
      <c r="T7582" s="89"/>
    </row>
    <row r="7583" spans="2:20" s="86" customFormat="1" ht="10.199999999999999">
      <c r="B7583" s="87"/>
      <c r="C7583" s="87"/>
      <c r="R7583" s="89"/>
      <c r="S7583" s="89"/>
      <c r="T7583" s="89"/>
    </row>
    <row r="7584" spans="2:20" s="86" customFormat="1" ht="10.199999999999999">
      <c r="B7584" s="87"/>
      <c r="C7584" s="87"/>
      <c r="R7584" s="89"/>
      <c r="S7584" s="89"/>
      <c r="T7584" s="89"/>
    </row>
    <row r="7585" spans="2:20" s="86" customFormat="1" ht="10.199999999999999">
      <c r="B7585" s="87"/>
      <c r="C7585" s="87"/>
      <c r="R7585" s="89"/>
      <c r="S7585" s="89"/>
      <c r="T7585" s="89"/>
    </row>
    <row r="7586" spans="2:20" s="86" customFormat="1" ht="10.199999999999999">
      <c r="B7586" s="87"/>
      <c r="C7586" s="87"/>
      <c r="R7586" s="89"/>
      <c r="S7586" s="89"/>
      <c r="T7586" s="89"/>
    </row>
    <row r="7587" spans="2:20" s="86" customFormat="1" ht="10.199999999999999">
      <c r="B7587" s="87"/>
      <c r="C7587" s="87"/>
      <c r="R7587" s="89"/>
      <c r="S7587" s="89"/>
      <c r="T7587" s="89"/>
    </row>
    <row r="7588" spans="2:20" s="86" customFormat="1" ht="10.199999999999999">
      <c r="B7588" s="87"/>
      <c r="C7588" s="87"/>
      <c r="R7588" s="89"/>
      <c r="S7588" s="89"/>
      <c r="T7588" s="89"/>
    </row>
    <row r="7589" spans="2:20" s="86" customFormat="1" ht="10.199999999999999">
      <c r="B7589" s="87"/>
      <c r="C7589" s="87"/>
      <c r="R7589" s="89"/>
      <c r="S7589" s="89"/>
      <c r="T7589" s="89"/>
    </row>
    <row r="7590" spans="2:20" s="86" customFormat="1" ht="10.199999999999999">
      <c r="B7590" s="87"/>
      <c r="C7590" s="87"/>
      <c r="R7590" s="89"/>
      <c r="S7590" s="89"/>
      <c r="T7590" s="89"/>
    </row>
    <row r="7591" spans="2:20" s="86" customFormat="1" ht="10.199999999999999">
      <c r="B7591" s="87"/>
      <c r="C7591" s="87"/>
      <c r="R7591" s="89"/>
      <c r="S7591" s="89"/>
      <c r="T7591" s="89"/>
    </row>
    <row r="7592" spans="2:20" s="86" customFormat="1" ht="10.199999999999999">
      <c r="B7592" s="87"/>
      <c r="C7592" s="87"/>
      <c r="R7592" s="89"/>
      <c r="S7592" s="89"/>
      <c r="T7592" s="89"/>
    </row>
    <row r="7593" spans="2:20" s="86" customFormat="1" ht="10.199999999999999">
      <c r="B7593" s="87"/>
      <c r="C7593" s="87"/>
      <c r="R7593" s="89"/>
      <c r="S7593" s="89"/>
      <c r="T7593" s="89"/>
    </row>
    <row r="7594" spans="2:20" s="86" customFormat="1" ht="10.199999999999999">
      <c r="B7594" s="87"/>
      <c r="C7594" s="87"/>
      <c r="R7594" s="89"/>
      <c r="S7594" s="89"/>
      <c r="T7594" s="89"/>
    </row>
    <row r="7595" spans="2:20" s="86" customFormat="1" ht="10.199999999999999">
      <c r="B7595" s="87"/>
      <c r="C7595" s="87"/>
      <c r="R7595" s="89"/>
      <c r="S7595" s="89"/>
      <c r="T7595" s="89"/>
    </row>
    <row r="7596" spans="2:20" s="86" customFormat="1" ht="10.199999999999999">
      <c r="B7596" s="87"/>
      <c r="C7596" s="87"/>
      <c r="R7596" s="89"/>
      <c r="S7596" s="89"/>
      <c r="T7596" s="89"/>
    </row>
    <row r="7597" spans="2:20" s="86" customFormat="1" ht="10.199999999999999">
      <c r="B7597" s="87"/>
      <c r="C7597" s="87"/>
      <c r="R7597" s="89"/>
      <c r="S7597" s="89"/>
      <c r="T7597" s="89"/>
    </row>
    <row r="7598" spans="2:20" s="86" customFormat="1" ht="10.199999999999999">
      <c r="B7598" s="87"/>
      <c r="C7598" s="87"/>
      <c r="R7598" s="89"/>
      <c r="S7598" s="89"/>
      <c r="T7598" s="89"/>
    </row>
    <row r="7599" spans="2:20" s="86" customFormat="1" ht="10.199999999999999">
      <c r="B7599" s="87"/>
      <c r="C7599" s="87"/>
      <c r="R7599" s="89"/>
      <c r="S7599" s="89"/>
      <c r="T7599" s="89"/>
    </row>
    <row r="7600" spans="2:20" s="86" customFormat="1" ht="10.199999999999999">
      <c r="B7600" s="87"/>
      <c r="C7600" s="87"/>
      <c r="R7600" s="89"/>
      <c r="S7600" s="89"/>
      <c r="T7600" s="89"/>
    </row>
    <row r="7601" spans="2:20" s="86" customFormat="1" ht="10.199999999999999">
      <c r="B7601" s="87"/>
      <c r="C7601" s="87"/>
      <c r="R7601" s="89"/>
      <c r="S7601" s="89"/>
      <c r="T7601" s="89"/>
    </row>
    <row r="7602" spans="2:20" s="86" customFormat="1" ht="10.199999999999999">
      <c r="B7602" s="87"/>
      <c r="C7602" s="87"/>
      <c r="R7602" s="89"/>
      <c r="S7602" s="89"/>
      <c r="T7602" s="89"/>
    </row>
    <row r="7603" spans="2:20" s="86" customFormat="1" ht="10.199999999999999">
      <c r="B7603" s="87"/>
      <c r="C7603" s="87"/>
      <c r="R7603" s="89"/>
      <c r="S7603" s="89"/>
      <c r="T7603" s="89"/>
    </row>
    <row r="7604" spans="2:20" s="86" customFormat="1" ht="10.199999999999999">
      <c r="B7604" s="87"/>
      <c r="C7604" s="87"/>
      <c r="R7604" s="89"/>
      <c r="S7604" s="89"/>
      <c r="T7604" s="89"/>
    </row>
    <row r="7605" spans="2:20" s="86" customFormat="1" ht="10.199999999999999">
      <c r="B7605" s="87"/>
      <c r="C7605" s="87"/>
      <c r="R7605" s="89"/>
      <c r="S7605" s="89"/>
      <c r="T7605" s="89"/>
    </row>
    <row r="7606" spans="2:20" s="86" customFormat="1" ht="10.199999999999999">
      <c r="B7606" s="87"/>
      <c r="C7606" s="87"/>
      <c r="R7606" s="89"/>
      <c r="S7606" s="89"/>
      <c r="T7606" s="89"/>
    </row>
    <row r="7607" spans="2:20" s="86" customFormat="1" ht="10.199999999999999">
      <c r="B7607" s="87"/>
      <c r="C7607" s="87"/>
      <c r="R7607" s="89"/>
      <c r="S7607" s="89"/>
      <c r="T7607" s="89"/>
    </row>
    <row r="7608" spans="2:20" s="86" customFormat="1" ht="10.199999999999999">
      <c r="B7608" s="87"/>
      <c r="C7608" s="87"/>
      <c r="R7608" s="89"/>
      <c r="S7608" s="89"/>
      <c r="T7608" s="89"/>
    </row>
    <row r="7609" spans="2:20" s="86" customFormat="1" ht="10.199999999999999">
      <c r="B7609" s="87"/>
      <c r="C7609" s="87"/>
      <c r="R7609" s="89"/>
      <c r="S7609" s="89"/>
      <c r="T7609" s="89"/>
    </row>
    <row r="7610" spans="2:20" s="86" customFormat="1" ht="10.199999999999999">
      <c r="B7610" s="87"/>
      <c r="C7610" s="87"/>
      <c r="R7610" s="89"/>
      <c r="S7610" s="89"/>
      <c r="T7610" s="89"/>
    </row>
    <row r="7611" spans="2:20" s="86" customFormat="1" ht="10.199999999999999">
      <c r="B7611" s="87"/>
      <c r="C7611" s="87"/>
      <c r="R7611" s="89"/>
      <c r="S7611" s="89"/>
      <c r="T7611" s="89"/>
    </row>
    <row r="7612" spans="2:20" s="86" customFormat="1" ht="10.199999999999999">
      <c r="B7612" s="87"/>
      <c r="C7612" s="87"/>
      <c r="R7612" s="89"/>
      <c r="S7612" s="89"/>
      <c r="T7612" s="89"/>
    </row>
    <row r="7613" spans="2:20" s="86" customFormat="1" ht="10.199999999999999">
      <c r="B7613" s="87"/>
      <c r="C7613" s="87"/>
      <c r="R7613" s="89"/>
      <c r="S7613" s="89"/>
      <c r="T7613" s="89"/>
    </row>
    <row r="7614" spans="2:20" s="86" customFormat="1" ht="10.199999999999999">
      <c r="B7614" s="87"/>
      <c r="C7614" s="87"/>
      <c r="R7614" s="89"/>
      <c r="S7614" s="89"/>
      <c r="T7614" s="89"/>
    </row>
    <row r="7615" spans="2:20" s="86" customFormat="1" ht="10.199999999999999">
      <c r="B7615" s="87"/>
      <c r="C7615" s="87"/>
      <c r="R7615" s="89"/>
      <c r="S7615" s="89"/>
      <c r="T7615" s="89"/>
    </row>
    <row r="7616" spans="2:20" s="86" customFormat="1" ht="10.199999999999999">
      <c r="B7616" s="87"/>
      <c r="C7616" s="87"/>
      <c r="R7616" s="89"/>
      <c r="S7616" s="89"/>
      <c r="T7616" s="89"/>
    </row>
    <row r="7617" spans="2:20" s="86" customFormat="1" ht="10.199999999999999">
      <c r="B7617" s="87"/>
      <c r="C7617" s="87"/>
      <c r="R7617" s="89"/>
      <c r="S7617" s="89"/>
      <c r="T7617" s="89"/>
    </row>
    <row r="7618" spans="2:20" s="86" customFormat="1" ht="10.199999999999999">
      <c r="B7618" s="87"/>
      <c r="C7618" s="87"/>
      <c r="R7618" s="89"/>
      <c r="S7618" s="89"/>
      <c r="T7618" s="89"/>
    </row>
    <row r="7619" spans="2:20" s="86" customFormat="1" ht="10.199999999999999">
      <c r="B7619" s="87"/>
      <c r="C7619" s="87"/>
      <c r="R7619" s="89"/>
      <c r="S7619" s="89"/>
      <c r="T7619" s="89"/>
    </row>
    <row r="7620" spans="2:20" s="86" customFormat="1" ht="10.199999999999999">
      <c r="B7620" s="87"/>
      <c r="C7620" s="87"/>
      <c r="R7620" s="89"/>
      <c r="S7620" s="89"/>
      <c r="T7620" s="89"/>
    </row>
    <row r="7621" spans="2:20" s="86" customFormat="1" ht="10.199999999999999">
      <c r="B7621" s="87"/>
      <c r="C7621" s="87"/>
      <c r="R7621" s="89"/>
      <c r="S7621" s="89"/>
      <c r="T7621" s="89"/>
    </row>
    <row r="7622" spans="2:20" s="86" customFormat="1" ht="10.199999999999999">
      <c r="B7622" s="87"/>
      <c r="C7622" s="87"/>
      <c r="R7622" s="89"/>
      <c r="S7622" s="89"/>
      <c r="T7622" s="89"/>
    </row>
    <row r="7623" spans="2:20" s="86" customFormat="1" ht="10.199999999999999">
      <c r="B7623" s="87"/>
      <c r="C7623" s="87"/>
      <c r="R7623" s="89"/>
      <c r="S7623" s="89"/>
      <c r="T7623" s="89"/>
    </row>
    <row r="7624" spans="2:20" s="86" customFormat="1" ht="10.199999999999999">
      <c r="B7624" s="87"/>
      <c r="C7624" s="87"/>
      <c r="R7624" s="89"/>
      <c r="S7624" s="89"/>
      <c r="T7624" s="89"/>
    </row>
    <row r="7625" spans="2:20" s="86" customFormat="1" ht="10.199999999999999">
      <c r="B7625" s="87"/>
      <c r="C7625" s="87"/>
      <c r="R7625" s="89"/>
      <c r="S7625" s="89"/>
      <c r="T7625" s="89"/>
    </row>
    <row r="7626" spans="2:20" s="86" customFormat="1" ht="10.199999999999999">
      <c r="B7626" s="87"/>
      <c r="C7626" s="87"/>
      <c r="R7626" s="89"/>
      <c r="S7626" s="89"/>
      <c r="T7626" s="89"/>
    </row>
    <row r="7627" spans="2:20" s="86" customFormat="1" ht="10.199999999999999">
      <c r="B7627" s="87"/>
      <c r="C7627" s="87"/>
      <c r="R7627" s="89"/>
      <c r="S7627" s="89"/>
      <c r="T7627" s="89"/>
    </row>
    <row r="7628" spans="2:20" s="86" customFormat="1" ht="10.199999999999999">
      <c r="B7628" s="87"/>
      <c r="C7628" s="87"/>
      <c r="R7628" s="89"/>
      <c r="S7628" s="89"/>
      <c r="T7628" s="89"/>
    </row>
    <row r="7629" spans="2:20" s="86" customFormat="1" ht="10.199999999999999">
      <c r="B7629" s="87"/>
      <c r="C7629" s="87"/>
      <c r="R7629" s="89"/>
      <c r="S7629" s="89"/>
      <c r="T7629" s="89"/>
    </row>
    <row r="7630" spans="2:20" s="86" customFormat="1" ht="10.199999999999999">
      <c r="B7630" s="87"/>
      <c r="C7630" s="87"/>
      <c r="R7630" s="89"/>
      <c r="S7630" s="89"/>
      <c r="T7630" s="89"/>
    </row>
    <row r="7631" spans="2:20" s="86" customFormat="1" ht="10.199999999999999">
      <c r="B7631" s="87"/>
      <c r="C7631" s="87"/>
      <c r="R7631" s="89"/>
      <c r="S7631" s="89"/>
      <c r="T7631" s="89"/>
    </row>
    <row r="7632" spans="2:20" s="86" customFormat="1" ht="10.199999999999999">
      <c r="B7632" s="87"/>
      <c r="C7632" s="87"/>
      <c r="R7632" s="89"/>
      <c r="S7632" s="89"/>
      <c r="T7632" s="89"/>
    </row>
    <row r="7633" spans="2:20" s="86" customFormat="1" ht="10.199999999999999">
      <c r="B7633" s="87"/>
      <c r="C7633" s="87"/>
      <c r="R7633" s="89"/>
      <c r="S7633" s="89"/>
      <c r="T7633" s="89"/>
    </row>
    <row r="7634" spans="2:20" s="86" customFormat="1" ht="10.199999999999999">
      <c r="B7634" s="87"/>
      <c r="C7634" s="87"/>
      <c r="R7634" s="89"/>
      <c r="S7634" s="89"/>
      <c r="T7634" s="89"/>
    </row>
    <row r="7635" spans="2:20" s="86" customFormat="1" ht="10.199999999999999">
      <c r="B7635" s="87"/>
      <c r="C7635" s="87"/>
      <c r="R7635" s="89"/>
      <c r="S7635" s="89"/>
      <c r="T7635" s="89"/>
    </row>
    <row r="7636" spans="2:20" s="86" customFormat="1" ht="10.199999999999999">
      <c r="B7636" s="87"/>
      <c r="C7636" s="87"/>
      <c r="R7636" s="89"/>
      <c r="S7636" s="89"/>
      <c r="T7636" s="89"/>
    </row>
    <row r="7637" spans="2:20" s="86" customFormat="1" ht="10.199999999999999">
      <c r="B7637" s="87"/>
      <c r="C7637" s="87"/>
      <c r="R7637" s="89"/>
      <c r="S7637" s="89"/>
      <c r="T7637" s="89"/>
    </row>
    <row r="7638" spans="2:20" s="86" customFormat="1" ht="10.199999999999999">
      <c r="B7638" s="87"/>
      <c r="C7638" s="87"/>
      <c r="R7638" s="89"/>
      <c r="S7638" s="89"/>
      <c r="T7638" s="89"/>
    </row>
    <row r="7639" spans="2:20" s="86" customFormat="1" ht="10.199999999999999">
      <c r="B7639" s="87"/>
      <c r="C7639" s="87"/>
      <c r="R7639" s="89"/>
      <c r="S7639" s="89"/>
      <c r="T7639" s="89"/>
    </row>
    <row r="7640" spans="2:20" s="86" customFormat="1" ht="10.199999999999999">
      <c r="B7640" s="87"/>
      <c r="C7640" s="87"/>
      <c r="R7640" s="89"/>
      <c r="S7640" s="89"/>
      <c r="T7640" s="89"/>
    </row>
    <row r="7641" spans="2:20" s="86" customFormat="1" ht="10.199999999999999">
      <c r="B7641" s="87"/>
      <c r="C7641" s="87"/>
      <c r="R7641" s="89"/>
      <c r="S7641" s="89"/>
      <c r="T7641" s="89"/>
    </row>
    <row r="7642" spans="2:20" s="86" customFormat="1" ht="10.199999999999999">
      <c r="B7642" s="87"/>
      <c r="C7642" s="87"/>
      <c r="R7642" s="89"/>
      <c r="S7642" s="89"/>
      <c r="T7642" s="89"/>
    </row>
    <row r="7643" spans="2:20" s="86" customFormat="1" ht="10.199999999999999">
      <c r="B7643" s="87"/>
      <c r="C7643" s="87"/>
      <c r="R7643" s="89"/>
      <c r="S7643" s="89"/>
      <c r="T7643" s="89"/>
    </row>
    <row r="7644" spans="2:20" s="86" customFormat="1" ht="10.199999999999999">
      <c r="B7644" s="87"/>
      <c r="C7644" s="87"/>
      <c r="R7644" s="89"/>
      <c r="S7644" s="89"/>
      <c r="T7644" s="89"/>
    </row>
    <row r="7645" spans="2:20" s="86" customFormat="1" ht="10.199999999999999">
      <c r="B7645" s="87"/>
      <c r="C7645" s="87"/>
      <c r="R7645" s="89"/>
      <c r="S7645" s="89"/>
      <c r="T7645" s="89"/>
    </row>
    <row r="7646" spans="2:20" s="86" customFormat="1" ht="10.199999999999999">
      <c r="B7646" s="87"/>
      <c r="C7646" s="87"/>
      <c r="R7646" s="89"/>
      <c r="S7646" s="89"/>
      <c r="T7646" s="89"/>
    </row>
    <row r="7647" spans="2:20" s="86" customFormat="1" ht="10.199999999999999">
      <c r="B7647" s="87"/>
      <c r="C7647" s="87"/>
      <c r="R7647" s="89"/>
      <c r="S7647" s="89"/>
      <c r="T7647" s="89"/>
    </row>
    <row r="7648" spans="2:20" s="86" customFormat="1" ht="10.199999999999999">
      <c r="B7648" s="87"/>
      <c r="C7648" s="87"/>
      <c r="R7648" s="89"/>
      <c r="S7648" s="89"/>
      <c r="T7648" s="89"/>
    </row>
    <row r="7649" spans="2:20" s="86" customFormat="1" ht="10.199999999999999">
      <c r="B7649" s="87"/>
      <c r="C7649" s="87"/>
      <c r="R7649" s="89"/>
      <c r="S7649" s="89"/>
      <c r="T7649" s="89"/>
    </row>
    <row r="7650" spans="2:20" s="86" customFormat="1" ht="10.199999999999999">
      <c r="B7650" s="87"/>
      <c r="C7650" s="87"/>
      <c r="R7650" s="89"/>
      <c r="S7650" s="89"/>
      <c r="T7650" s="89"/>
    </row>
    <row r="7651" spans="2:20" s="86" customFormat="1" ht="10.199999999999999">
      <c r="B7651" s="87"/>
      <c r="C7651" s="87"/>
      <c r="R7651" s="89"/>
      <c r="S7651" s="89"/>
      <c r="T7651" s="89"/>
    </row>
    <row r="7652" spans="2:20" s="86" customFormat="1" ht="10.199999999999999">
      <c r="B7652" s="87"/>
      <c r="C7652" s="87"/>
      <c r="R7652" s="89"/>
      <c r="S7652" s="89"/>
      <c r="T7652" s="89"/>
    </row>
    <row r="7653" spans="2:20" s="86" customFormat="1" ht="10.199999999999999">
      <c r="B7653" s="87"/>
      <c r="C7653" s="87"/>
      <c r="R7653" s="89"/>
      <c r="S7653" s="89"/>
      <c r="T7653" s="89"/>
    </row>
    <row r="7654" spans="2:20" s="86" customFormat="1" ht="10.199999999999999">
      <c r="B7654" s="87"/>
      <c r="C7654" s="87"/>
      <c r="R7654" s="89"/>
      <c r="S7654" s="89"/>
      <c r="T7654" s="89"/>
    </row>
    <row r="7655" spans="2:20" s="86" customFormat="1" ht="10.199999999999999">
      <c r="B7655" s="87"/>
      <c r="C7655" s="87"/>
      <c r="R7655" s="89"/>
      <c r="S7655" s="89"/>
      <c r="T7655" s="89"/>
    </row>
    <row r="7656" spans="2:20" s="86" customFormat="1" ht="10.199999999999999">
      <c r="B7656" s="87"/>
      <c r="C7656" s="87"/>
      <c r="R7656" s="89"/>
      <c r="S7656" s="89"/>
      <c r="T7656" s="89"/>
    </row>
    <row r="7657" spans="2:20" s="86" customFormat="1" ht="10.199999999999999">
      <c r="B7657" s="87"/>
      <c r="C7657" s="87"/>
      <c r="R7657" s="89"/>
      <c r="S7657" s="89"/>
      <c r="T7657" s="89"/>
    </row>
    <row r="7658" spans="2:20" s="86" customFormat="1" ht="10.199999999999999">
      <c r="B7658" s="87"/>
      <c r="C7658" s="87"/>
      <c r="R7658" s="89"/>
      <c r="S7658" s="89"/>
      <c r="T7658" s="89"/>
    </row>
    <row r="7659" spans="2:20" s="86" customFormat="1" ht="10.199999999999999">
      <c r="B7659" s="87"/>
      <c r="C7659" s="87"/>
      <c r="R7659" s="89"/>
      <c r="S7659" s="89"/>
      <c r="T7659" s="89"/>
    </row>
    <row r="7660" spans="2:20" s="86" customFormat="1" ht="10.199999999999999">
      <c r="B7660" s="87"/>
      <c r="C7660" s="87"/>
      <c r="R7660" s="89"/>
      <c r="S7660" s="89"/>
      <c r="T7660" s="89"/>
    </row>
    <row r="7661" spans="2:20" s="86" customFormat="1" ht="10.199999999999999">
      <c r="B7661" s="87"/>
      <c r="C7661" s="87"/>
      <c r="R7661" s="89"/>
      <c r="S7661" s="89"/>
      <c r="T7661" s="89"/>
    </row>
    <row r="7662" spans="2:20" s="86" customFormat="1" ht="10.199999999999999">
      <c r="B7662" s="87"/>
      <c r="C7662" s="87"/>
      <c r="R7662" s="89"/>
      <c r="S7662" s="89"/>
      <c r="T7662" s="89"/>
    </row>
    <row r="7663" spans="2:20" s="86" customFormat="1" ht="10.199999999999999">
      <c r="B7663" s="87"/>
      <c r="C7663" s="87"/>
      <c r="R7663" s="89"/>
      <c r="S7663" s="89"/>
      <c r="T7663" s="89"/>
    </row>
    <row r="7664" spans="2:20" s="86" customFormat="1" ht="10.199999999999999">
      <c r="B7664" s="87"/>
      <c r="C7664" s="87"/>
      <c r="R7664" s="89"/>
      <c r="S7664" s="89"/>
      <c r="T7664" s="89"/>
    </row>
    <row r="7665" spans="2:20" s="86" customFormat="1" ht="10.199999999999999">
      <c r="B7665" s="87"/>
      <c r="C7665" s="87"/>
      <c r="R7665" s="89"/>
      <c r="S7665" s="89"/>
      <c r="T7665" s="89"/>
    </row>
    <row r="7666" spans="2:20" s="86" customFormat="1" ht="10.199999999999999">
      <c r="B7666" s="87"/>
      <c r="C7666" s="87"/>
      <c r="R7666" s="89"/>
      <c r="S7666" s="89"/>
      <c r="T7666" s="89"/>
    </row>
    <row r="7667" spans="2:20" s="86" customFormat="1" ht="10.199999999999999">
      <c r="B7667" s="87"/>
      <c r="C7667" s="87"/>
      <c r="R7667" s="89"/>
      <c r="S7667" s="89"/>
      <c r="T7667" s="89"/>
    </row>
    <row r="7668" spans="2:20" s="86" customFormat="1" ht="10.199999999999999">
      <c r="B7668" s="87"/>
      <c r="C7668" s="87"/>
      <c r="R7668" s="89"/>
      <c r="S7668" s="89"/>
      <c r="T7668" s="89"/>
    </row>
    <row r="7669" spans="2:20" s="86" customFormat="1" ht="10.199999999999999">
      <c r="B7669" s="87"/>
      <c r="C7669" s="87"/>
      <c r="R7669" s="89"/>
      <c r="S7669" s="89"/>
      <c r="T7669" s="89"/>
    </row>
    <row r="7670" spans="2:20" s="86" customFormat="1" ht="10.199999999999999">
      <c r="B7670" s="87"/>
      <c r="C7670" s="87"/>
      <c r="R7670" s="89"/>
      <c r="S7670" s="89"/>
      <c r="T7670" s="89"/>
    </row>
    <row r="7671" spans="2:20" s="86" customFormat="1" ht="10.199999999999999">
      <c r="B7671" s="87"/>
      <c r="C7671" s="87"/>
      <c r="R7671" s="89"/>
      <c r="S7671" s="89"/>
      <c r="T7671" s="89"/>
    </row>
    <row r="7672" spans="2:20" s="86" customFormat="1" ht="10.199999999999999">
      <c r="B7672" s="87"/>
      <c r="C7672" s="87"/>
      <c r="R7672" s="89"/>
      <c r="S7672" s="89"/>
      <c r="T7672" s="89"/>
    </row>
    <row r="7673" spans="2:20" s="86" customFormat="1" ht="10.199999999999999">
      <c r="B7673" s="87"/>
      <c r="C7673" s="87"/>
      <c r="R7673" s="89"/>
      <c r="S7673" s="89"/>
      <c r="T7673" s="89"/>
    </row>
    <row r="7674" spans="2:20" s="86" customFormat="1" ht="10.199999999999999">
      <c r="B7674" s="87"/>
      <c r="C7674" s="87"/>
      <c r="R7674" s="89"/>
      <c r="S7674" s="89"/>
      <c r="T7674" s="89"/>
    </row>
    <row r="7675" spans="2:20" s="86" customFormat="1" ht="10.199999999999999">
      <c r="B7675" s="87"/>
      <c r="C7675" s="87"/>
      <c r="R7675" s="89"/>
      <c r="S7675" s="89"/>
      <c r="T7675" s="89"/>
    </row>
    <row r="7676" spans="2:20" s="86" customFormat="1" ht="10.199999999999999">
      <c r="B7676" s="87"/>
      <c r="C7676" s="87"/>
      <c r="R7676" s="89"/>
      <c r="S7676" s="89"/>
      <c r="T7676" s="89"/>
    </row>
    <row r="7677" spans="2:20" s="86" customFormat="1" ht="10.199999999999999">
      <c r="B7677" s="87"/>
      <c r="C7677" s="87"/>
      <c r="R7677" s="89"/>
      <c r="S7677" s="89"/>
      <c r="T7677" s="89"/>
    </row>
    <row r="7678" spans="2:20" s="86" customFormat="1" ht="10.199999999999999">
      <c r="B7678" s="87"/>
      <c r="C7678" s="87"/>
      <c r="R7678" s="89"/>
      <c r="S7678" s="89"/>
      <c r="T7678" s="89"/>
    </row>
    <row r="7679" spans="2:20" s="86" customFormat="1" ht="10.199999999999999">
      <c r="B7679" s="87"/>
      <c r="C7679" s="87"/>
      <c r="R7679" s="89"/>
      <c r="S7679" s="89"/>
      <c r="T7679" s="89"/>
    </row>
    <row r="7680" spans="2:20" s="86" customFormat="1" ht="10.199999999999999">
      <c r="B7680" s="87"/>
      <c r="C7680" s="87"/>
      <c r="R7680" s="89"/>
      <c r="S7680" s="89"/>
      <c r="T7680" s="89"/>
    </row>
    <row r="7681" spans="2:20" s="86" customFormat="1" ht="10.199999999999999">
      <c r="B7681" s="87"/>
      <c r="C7681" s="87"/>
      <c r="R7681" s="89"/>
      <c r="S7681" s="89"/>
      <c r="T7681" s="89"/>
    </row>
    <row r="7682" spans="2:20" s="86" customFormat="1" ht="10.199999999999999">
      <c r="B7682" s="87"/>
      <c r="C7682" s="87"/>
      <c r="R7682" s="89"/>
      <c r="S7682" s="89"/>
      <c r="T7682" s="89"/>
    </row>
    <row r="7683" spans="2:20" s="86" customFormat="1" ht="10.199999999999999">
      <c r="B7683" s="87"/>
      <c r="C7683" s="87"/>
      <c r="R7683" s="89"/>
      <c r="S7683" s="89"/>
      <c r="T7683" s="89"/>
    </row>
    <row r="7684" spans="2:20" s="86" customFormat="1" ht="10.199999999999999">
      <c r="B7684" s="87"/>
      <c r="C7684" s="87"/>
      <c r="R7684" s="89"/>
      <c r="S7684" s="89"/>
      <c r="T7684" s="89"/>
    </row>
    <row r="7685" spans="2:20" s="86" customFormat="1" ht="10.199999999999999">
      <c r="B7685" s="87"/>
      <c r="C7685" s="87"/>
      <c r="R7685" s="89"/>
      <c r="S7685" s="89"/>
      <c r="T7685" s="89"/>
    </row>
    <row r="7686" spans="2:20" s="86" customFormat="1" ht="10.199999999999999">
      <c r="B7686" s="87"/>
      <c r="C7686" s="87"/>
      <c r="R7686" s="89"/>
      <c r="S7686" s="89"/>
      <c r="T7686" s="89"/>
    </row>
    <row r="7687" spans="2:20" s="86" customFormat="1" ht="10.199999999999999">
      <c r="B7687" s="87"/>
      <c r="C7687" s="87"/>
      <c r="R7687" s="89"/>
      <c r="S7687" s="89"/>
      <c r="T7687" s="89"/>
    </row>
    <row r="7688" spans="2:20" s="86" customFormat="1" ht="10.199999999999999">
      <c r="B7688" s="87"/>
      <c r="C7688" s="87"/>
      <c r="R7688" s="89"/>
      <c r="S7688" s="89"/>
      <c r="T7688" s="89"/>
    </row>
    <row r="7689" spans="2:20" s="86" customFormat="1" ht="10.199999999999999">
      <c r="B7689" s="87"/>
      <c r="C7689" s="87"/>
      <c r="R7689" s="89"/>
      <c r="S7689" s="89"/>
      <c r="T7689" s="89"/>
    </row>
    <row r="7690" spans="2:20" s="86" customFormat="1" ht="10.199999999999999">
      <c r="B7690" s="87"/>
      <c r="C7690" s="87"/>
      <c r="R7690" s="89"/>
      <c r="S7690" s="89"/>
      <c r="T7690" s="89"/>
    </row>
    <row r="7691" spans="2:20" s="86" customFormat="1" ht="10.199999999999999">
      <c r="B7691" s="87"/>
      <c r="C7691" s="87"/>
      <c r="R7691" s="89"/>
      <c r="S7691" s="89"/>
      <c r="T7691" s="89"/>
    </row>
    <row r="7692" spans="2:20" s="86" customFormat="1" ht="10.199999999999999">
      <c r="B7692" s="87"/>
      <c r="C7692" s="87"/>
      <c r="R7692" s="89"/>
      <c r="S7692" s="89"/>
      <c r="T7692" s="89"/>
    </row>
    <row r="7693" spans="2:20" s="86" customFormat="1" ht="10.199999999999999">
      <c r="B7693" s="87"/>
      <c r="C7693" s="87"/>
      <c r="R7693" s="89"/>
      <c r="S7693" s="89"/>
      <c r="T7693" s="89"/>
    </row>
    <row r="7694" spans="2:20" s="86" customFormat="1" ht="10.199999999999999">
      <c r="B7694" s="87"/>
      <c r="C7694" s="87"/>
      <c r="R7694" s="89"/>
      <c r="S7694" s="89"/>
      <c r="T7694" s="89"/>
    </row>
    <row r="7695" spans="2:20" s="86" customFormat="1" ht="10.199999999999999">
      <c r="B7695" s="87"/>
      <c r="C7695" s="87"/>
      <c r="R7695" s="89"/>
      <c r="S7695" s="89"/>
      <c r="T7695" s="89"/>
    </row>
    <row r="7696" spans="2:20" s="86" customFormat="1" ht="10.199999999999999">
      <c r="B7696" s="87"/>
      <c r="C7696" s="87"/>
      <c r="R7696" s="89"/>
      <c r="S7696" s="89"/>
      <c r="T7696" s="89"/>
    </row>
    <row r="7697" spans="2:20" s="86" customFormat="1" ht="10.199999999999999">
      <c r="B7697" s="87"/>
      <c r="C7697" s="87"/>
      <c r="R7697" s="89"/>
      <c r="S7697" s="89"/>
      <c r="T7697" s="89"/>
    </row>
    <row r="7698" spans="2:20" s="86" customFormat="1" ht="10.199999999999999">
      <c r="B7698" s="87"/>
      <c r="C7698" s="87"/>
      <c r="R7698" s="89"/>
      <c r="S7698" s="89"/>
      <c r="T7698" s="89"/>
    </row>
    <row r="7699" spans="2:20" s="86" customFormat="1" ht="10.199999999999999">
      <c r="B7699" s="87"/>
      <c r="C7699" s="87"/>
      <c r="R7699" s="89"/>
      <c r="S7699" s="89"/>
      <c r="T7699" s="89"/>
    </row>
    <row r="7700" spans="2:20" s="86" customFormat="1" ht="10.199999999999999">
      <c r="B7700" s="87"/>
      <c r="C7700" s="87"/>
      <c r="R7700" s="89"/>
      <c r="S7700" s="89"/>
      <c r="T7700" s="89"/>
    </row>
    <row r="7701" spans="2:20" s="86" customFormat="1" ht="10.199999999999999">
      <c r="B7701" s="87"/>
      <c r="C7701" s="87"/>
      <c r="R7701" s="89"/>
      <c r="S7701" s="89"/>
      <c r="T7701" s="89"/>
    </row>
    <row r="7702" spans="2:20" s="86" customFormat="1" ht="10.199999999999999">
      <c r="B7702" s="87"/>
      <c r="C7702" s="87"/>
      <c r="R7702" s="89"/>
      <c r="S7702" s="89"/>
      <c r="T7702" s="89"/>
    </row>
    <row r="7703" spans="2:20" s="86" customFormat="1" ht="10.199999999999999">
      <c r="B7703" s="87"/>
      <c r="C7703" s="87"/>
      <c r="R7703" s="89"/>
      <c r="S7703" s="89"/>
      <c r="T7703" s="89"/>
    </row>
    <row r="7704" spans="2:20" s="86" customFormat="1" ht="10.199999999999999">
      <c r="B7704" s="87"/>
      <c r="C7704" s="87"/>
      <c r="R7704" s="89"/>
      <c r="S7704" s="89"/>
      <c r="T7704" s="89"/>
    </row>
    <row r="7705" spans="2:20" s="86" customFormat="1" ht="10.199999999999999">
      <c r="B7705" s="87"/>
      <c r="C7705" s="87"/>
      <c r="R7705" s="89"/>
      <c r="S7705" s="89"/>
      <c r="T7705" s="89"/>
    </row>
    <row r="7706" spans="2:20" s="86" customFormat="1" ht="10.199999999999999">
      <c r="B7706" s="87"/>
      <c r="C7706" s="87"/>
      <c r="R7706" s="89"/>
      <c r="S7706" s="89"/>
      <c r="T7706" s="89"/>
    </row>
    <row r="7707" spans="2:20" s="86" customFormat="1" ht="10.199999999999999">
      <c r="B7707" s="87"/>
      <c r="C7707" s="87"/>
      <c r="R7707" s="89"/>
      <c r="S7707" s="89"/>
      <c r="T7707" s="89"/>
    </row>
    <row r="7708" spans="2:20" s="86" customFormat="1" ht="10.199999999999999">
      <c r="B7708" s="87"/>
      <c r="C7708" s="87"/>
      <c r="R7708" s="89"/>
      <c r="S7708" s="89"/>
      <c r="T7708" s="89"/>
    </row>
    <row r="7709" spans="2:20" s="86" customFormat="1" ht="10.199999999999999">
      <c r="B7709" s="87"/>
      <c r="C7709" s="87"/>
      <c r="R7709" s="89"/>
      <c r="S7709" s="89"/>
      <c r="T7709" s="89"/>
    </row>
    <row r="7710" spans="2:20" s="86" customFormat="1" ht="10.199999999999999">
      <c r="B7710" s="87"/>
      <c r="C7710" s="87"/>
      <c r="R7710" s="89"/>
      <c r="S7710" s="89"/>
      <c r="T7710" s="89"/>
    </row>
    <row r="7711" spans="2:20" s="86" customFormat="1" ht="10.199999999999999">
      <c r="B7711" s="87"/>
      <c r="C7711" s="87"/>
      <c r="R7711" s="89"/>
      <c r="S7711" s="89"/>
      <c r="T7711" s="89"/>
    </row>
    <row r="7712" spans="2:20" s="86" customFormat="1" ht="10.199999999999999">
      <c r="B7712" s="87"/>
      <c r="C7712" s="87"/>
      <c r="R7712" s="89"/>
      <c r="S7712" s="89"/>
      <c r="T7712" s="89"/>
    </row>
    <row r="7713" spans="2:20" s="86" customFormat="1" ht="10.199999999999999">
      <c r="B7713" s="87"/>
      <c r="C7713" s="87"/>
      <c r="R7713" s="89"/>
      <c r="S7713" s="89"/>
      <c r="T7713" s="89"/>
    </row>
    <row r="7714" spans="2:20" s="86" customFormat="1" ht="10.199999999999999">
      <c r="B7714" s="87"/>
      <c r="C7714" s="87"/>
      <c r="R7714" s="89"/>
      <c r="S7714" s="89"/>
      <c r="T7714" s="89"/>
    </row>
    <row r="7715" spans="2:20" s="86" customFormat="1" ht="10.199999999999999">
      <c r="B7715" s="87"/>
      <c r="C7715" s="87"/>
      <c r="R7715" s="89"/>
      <c r="S7715" s="89"/>
      <c r="T7715" s="89"/>
    </row>
    <row r="7716" spans="2:20" s="86" customFormat="1" ht="10.199999999999999">
      <c r="B7716" s="87"/>
      <c r="C7716" s="87"/>
      <c r="R7716" s="89"/>
      <c r="S7716" s="89"/>
      <c r="T7716" s="89"/>
    </row>
    <row r="7717" spans="2:20" s="86" customFormat="1" ht="10.199999999999999">
      <c r="B7717" s="87"/>
      <c r="C7717" s="87"/>
      <c r="R7717" s="89"/>
      <c r="S7717" s="89"/>
      <c r="T7717" s="89"/>
    </row>
    <row r="7718" spans="2:20" s="86" customFormat="1" ht="10.199999999999999">
      <c r="B7718" s="87"/>
      <c r="C7718" s="87"/>
      <c r="R7718" s="89"/>
      <c r="S7718" s="89"/>
      <c r="T7718" s="89"/>
    </row>
    <row r="7719" spans="2:20" s="86" customFormat="1" ht="10.199999999999999">
      <c r="B7719" s="87"/>
      <c r="C7719" s="87"/>
      <c r="R7719" s="89"/>
      <c r="S7719" s="89"/>
      <c r="T7719" s="89"/>
    </row>
    <row r="7720" spans="2:20" s="86" customFormat="1" ht="10.199999999999999">
      <c r="B7720" s="87"/>
      <c r="C7720" s="87"/>
      <c r="R7720" s="89"/>
      <c r="S7720" s="89"/>
      <c r="T7720" s="89"/>
    </row>
    <row r="7721" spans="2:20" s="86" customFormat="1" ht="10.199999999999999">
      <c r="B7721" s="87"/>
      <c r="C7721" s="87"/>
      <c r="R7721" s="89"/>
      <c r="S7721" s="89"/>
      <c r="T7721" s="89"/>
    </row>
    <row r="7722" spans="2:20" s="86" customFormat="1" ht="10.199999999999999">
      <c r="B7722" s="87"/>
      <c r="C7722" s="87"/>
      <c r="R7722" s="89"/>
      <c r="S7722" s="89"/>
      <c r="T7722" s="89"/>
    </row>
    <row r="7723" spans="2:20" s="86" customFormat="1" ht="10.199999999999999">
      <c r="B7723" s="87"/>
      <c r="C7723" s="87"/>
      <c r="R7723" s="89"/>
      <c r="S7723" s="89"/>
      <c r="T7723" s="89"/>
    </row>
    <row r="7724" spans="2:20" s="86" customFormat="1" ht="10.199999999999999">
      <c r="B7724" s="87"/>
      <c r="C7724" s="87"/>
      <c r="R7724" s="89"/>
      <c r="S7724" s="89"/>
      <c r="T7724" s="89"/>
    </row>
    <row r="7725" spans="2:20" s="86" customFormat="1" ht="10.199999999999999">
      <c r="B7725" s="87"/>
      <c r="C7725" s="87"/>
      <c r="R7725" s="89"/>
      <c r="S7725" s="89"/>
      <c r="T7725" s="89"/>
    </row>
    <row r="7726" spans="2:20" s="86" customFormat="1" ht="10.199999999999999">
      <c r="B7726" s="87"/>
      <c r="C7726" s="87"/>
      <c r="R7726" s="89"/>
      <c r="S7726" s="89"/>
      <c r="T7726" s="89"/>
    </row>
    <row r="7727" spans="2:20" s="86" customFormat="1" ht="10.199999999999999">
      <c r="B7727" s="87"/>
      <c r="C7727" s="87"/>
      <c r="R7727" s="89"/>
      <c r="S7727" s="89"/>
      <c r="T7727" s="89"/>
    </row>
    <row r="7728" spans="2:20" s="86" customFormat="1" ht="10.199999999999999">
      <c r="B7728" s="87"/>
      <c r="C7728" s="87"/>
      <c r="R7728" s="89"/>
      <c r="S7728" s="89"/>
      <c r="T7728" s="89"/>
    </row>
    <row r="7729" spans="2:20" s="86" customFormat="1" ht="10.199999999999999">
      <c r="B7729" s="87"/>
      <c r="C7729" s="87"/>
      <c r="R7729" s="89"/>
      <c r="S7729" s="89"/>
      <c r="T7729" s="89"/>
    </row>
    <row r="7730" spans="2:20" s="86" customFormat="1" ht="10.199999999999999">
      <c r="B7730" s="87"/>
      <c r="C7730" s="87"/>
      <c r="R7730" s="89"/>
      <c r="S7730" s="89"/>
      <c r="T7730" s="89"/>
    </row>
    <row r="7731" spans="2:20" s="86" customFormat="1" ht="10.199999999999999">
      <c r="B7731" s="87"/>
      <c r="C7731" s="87"/>
      <c r="R7731" s="89"/>
      <c r="S7731" s="89"/>
      <c r="T7731" s="89"/>
    </row>
    <row r="7732" spans="2:20" s="86" customFormat="1" ht="10.199999999999999">
      <c r="B7732" s="87"/>
      <c r="C7732" s="87"/>
      <c r="R7732" s="89"/>
      <c r="S7732" s="89"/>
      <c r="T7732" s="89"/>
    </row>
    <row r="7733" spans="2:20" s="86" customFormat="1" ht="10.199999999999999">
      <c r="B7733" s="87"/>
      <c r="C7733" s="87"/>
      <c r="R7733" s="89"/>
      <c r="S7733" s="89"/>
      <c r="T7733" s="89"/>
    </row>
    <row r="7734" spans="2:20" s="86" customFormat="1" ht="10.199999999999999">
      <c r="B7734" s="87"/>
      <c r="C7734" s="87"/>
      <c r="R7734" s="89"/>
      <c r="S7734" s="89"/>
      <c r="T7734" s="89"/>
    </row>
    <row r="7735" spans="2:20" s="86" customFormat="1" ht="10.199999999999999">
      <c r="B7735" s="87"/>
      <c r="C7735" s="87"/>
      <c r="R7735" s="89"/>
      <c r="S7735" s="89"/>
      <c r="T7735" s="89"/>
    </row>
    <row r="7736" spans="2:20" s="86" customFormat="1" ht="10.199999999999999">
      <c r="B7736" s="87"/>
      <c r="C7736" s="87"/>
      <c r="R7736" s="89"/>
      <c r="S7736" s="89"/>
      <c r="T7736" s="89"/>
    </row>
    <row r="7737" spans="2:20" s="86" customFormat="1" ht="10.199999999999999">
      <c r="B7737" s="87"/>
      <c r="C7737" s="87"/>
      <c r="R7737" s="89"/>
      <c r="S7737" s="89"/>
      <c r="T7737" s="89"/>
    </row>
    <row r="7738" spans="2:20" s="86" customFormat="1" ht="10.199999999999999">
      <c r="B7738" s="87"/>
      <c r="C7738" s="87"/>
      <c r="R7738" s="89"/>
      <c r="S7738" s="89"/>
      <c r="T7738" s="89"/>
    </row>
    <row r="7739" spans="2:20" s="86" customFormat="1" ht="10.199999999999999">
      <c r="B7739" s="87"/>
      <c r="C7739" s="87"/>
      <c r="R7739" s="89"/>
      <c r="S7739" s="89"/>
      <c r="T7739" s="89"/>
    </row>
    <row r="7740" spans="2:20" s="86" customFormat="1" ht="10.199999999999999">
      <c r="B7740" s="87"/>
      <c r="C7740" s="87"/>
      <c r="R7740" s="89"/>
      <c r="S7740" s="89"/>
      <c r="T7740" s="89"/>
    </row>
    <row r="7741" spans="2:20" s="86" customFormat="1" ht="10.199999999999999">
      <c r="B7741" s="87"/>
      <c r="C7741" s="87"/>
      <c r="R7741" s="89"/>
      <c r="S7741" s="89"/>
      <c r="T7741" s="89"/>
    </row>
    <row r="7742" spans="2:20" s="86" customFormat="1" ht="10.199999999999999">
      <c r="B7742" s="87"/>
      <c r="C7742" s="87"/>
      <c r="R7742" s="89"/>
      <c r="S7742" s="89"/>
      <c r="T7742" s="89"/>
    </row>
    <row r="7743" spans="2:20" s="86" customFormat="1" ht="10.199999999999999">
      <c r="B7743" s="87"/>
      <c r="C7743" s="87"/>
      <c r="R7743" s="89"/>
      <c r="S7743" s="89"/>
      <c r="T7743" s="89"/>
    </row>
    <row r="7744" spans="2:20" s="86" customFormat="1" ht="10.199999999999999">
      <c r="B7744" s="87"/>
      <c r="C7744" s="87"/>
      <c r="R7744" s="89"/>
      <c r="S7744" s="89"/>
      <c r="T7744" s="89"/>
    </row>
    <row r="7745" spans="2:20" s="86" customFormat="1" ht="10.199999999999999">
      <c r="B7745" s="87"/>
      <c r="C7745" s="87"/>
      <c r="R7745" s="89"/>
      <c r="S7745" s="89"/>
      <c r="T7745" s="89"/>
    </row>
    <row r="7746" spans="2:20" s="86" customFormat="1" ht="10.199999999999999">
      <c r="B7746" s="87"/>
      <c r="C7746" s="87"/>
      <c r="R7746" s="89"/>
      <c r="S7746" s="89"/>
      <c r="T7746" s="89"/>
    </row>
    <row r="7747" spans="2:20" s="86" customFormat="1" ht="10.199999999999999">
      <c r="B7747" s="87"/>
      <c r="C7747" s="87"/>
      <c r="R7747" s="89"/>
      <c r="S7747" s="89"/>
      <c r="T7747" s="89"/>
    </row>
    <row r="7748" spans="2:20" s="86" customFormat="1" ht="10.199999999999999">
      <c r="B7748" s="87"/>
      <c r="C7748" s="87"/>
      <c r="R7748" s="89"/>
      <c r="S7748" s="89"/>
      <c r="T7748" s="89"/>
    </row>
    <row r="7749" spans="2:20" s="86" customFormat="1" ht="10.199999999999999">
      <c r="B7749" s="87"/>
      <c r="C7749" s="87"/>
      <c r="R7749" s="89"/>
      <c r="S7749" s="89"/>
      <c r="T7749" s="89"/>
    </row>
    <row r="7750" spans="2:20" s="86" customFormat="1" ht="10.199999999999999">
      <c r="B7750" s="87"/>
      <c r="C7750" s="87"/>
      <c r="R7750" s="89"/>
      <c r="S7750" s="89"/>
      <c r="T7750" s="89"/>
    </row>
    <row r="7751" spans="2:20" s="86" customFormat="1" ht="10.199999999999999">
      <c r="B7751" s="87"/>
      <c r="C7751" s="87"/>
      <c r="R7751" s="89"/>
      <c r="S7751" s="89"/>
      <c r="T7751" s="89"/>
    </row>
    <row r="7752" spans="2:20" s="86" customFormat="1" ht="10.199999999999999">
      <c r="B7752" s="87"/>
      <c r="C7752" s="87"/>
      <c r="R7752" s="89"/>
      <c r="S7752" s="89"/>
      <c r="T7752" s="89"/>
    </row>
    <row r="7753" spans="2:20" s="86" customFormat="1" ht="10.199999999999999">
      <c r="B7753" s="87"/>
      <c r="C7753" s="87"/>
      <c r="R7753" s="89"/>
      <c r="S7753" s="89"/>
      <c r="T7753" s="89"/>
    </row>
    <row r="7754" spans="2:20" s="86" customFormat="1" ht="10.199999999999999">
      <c r="B7754" s="87"/>
      <c r="C7754" s="87"/>
      <c r="R7754" s="89"/>
      <c r="S7754" s="89"/>
      <c r="T7754" s="89"/>
    </row>
    <row r="7755" spans="2:20" s="86" customFormat="1" ht="10.199999999999999">
      <c r="B7755" s="87"/>
      <c r="C7755" s="87"/>
      <c r="R7755" s="89"/>
      <c r="S7755" s="89"/>
      <c r="T7755" s="89"/>
    </row>
    <row r="7756" spans="2:20" s="86" customFormat="1" ht="10.199999999999999">
      <c r="B7756" s="87"/>
      <c r="C7756" s="87"/>
      <c r="R7756" s="89"/>
      <c r="S7756" s="89"/>
      <c r="T7756" s="89"/>
    </row>
    <row r="7757" spans="2:20" s="86" customFormat="1" ht="10.199999999999999">
      <c r="B7757" s="87"/>
      <c r="C7757" s="87"/>
      <c r="R7757" s="89"/>
      <c r="S7757" s="89"/>
      <c r="T7757" s="89"/>
    </row>
    <row r="7758" spans="2:20" s="86" customFormat="1" ht="10.199999999999999">
      <c r="B7758" s="87"/>
      <c r="C7758" s="87"/>
      <c r="R7758" s="89"/>
      <c r="S7758" s="89"/>
      <c r="T7758" s="89"/>
    </row>
    <row r="7759" spans="2:20" s="86" customFormat="1" ht="10.199999999999999">
      <c r="B7759" s="87"/>
      <c r="C7759" s="87"/>
      <c r="R7759" s="89"/>
      <c r="S7759" s="89"/>
      <c r="T7759" s="89"/>
    </row>
    <row r="7760" spans="2:20" s="86" customFormat="1" ht="10.199999999999999">
      <c r="B7760" s="87"/>
      <c r="C7760" s="87"/>
      <c r="R7760" s="89"/>
      <c r="S7760" s="89"/>
      <c r="T7760" s="89"/>
    </row>
    <row r="7761" spans="2:20" s="86" customFormat="1" ht="10.199999999999999">
      <c r="B7761" s="87"/>
      <c r="C7761" s="87"/>
      <c r="R7761" s="89"/>
      <c r="S7761" s="89"/>
      <c r="T7761" s="89"/>
    </row>
    <row r="7762" spans="2:20" s="86" customFormat="1" ht="10.199999999999999">
      <c r="B7762" s="87"/>
      <c r="C7762" s="87"/>
      <c r="R7762" s="89"/>
      <c r="S7762" s="89"/>
      <c r="T7762" s="89"/>
    </row>
    <row r="7763" spans="2:20" s="86" customFormat="1" ht="10.199999999999999">
      <c r="B7763" s="87"/>
      <c r="C7763" s="87"/>
      <c r="R7763" s="89"/>
      <c r="S7763" s="89"/>
      <c r="T7763" s="89"/>
    </row>
    <row r="7764" spans="2:20" s="86" customFormat="1" ht="10.199999999999999">
      <c r="B7764" s="87"/>
      <c r="C7764" s="87"/>
      <c r="R7764" s="89"/>
      <c r="S7764" s="89"/>
      <c r="T7764" s="89"/>
    </row>
    <row r="7765" spans="2:20" s="86" customFormat="1" ht="10.199999999999999">
      <c r="B7765" s="87"/>
      <c r="C7765" s="87"/>
      <c r="R7765" s="89"/>
      <c r="S7765" s="89"/>
      <c r="T7765" s="89"/>
    </row>
    <row r="7766" spans="2:20" s="86" customFormat="1" ht="10.199999999999999">
      <c r="B7766" s="87"/>
      <c r="C7766" s="87"/>
      <c r="R7766" s="89"/>
      <c r="S7766" s="89"/>
      <c r="T7766" s="89"/>
    </row>
    <row r="7767" spans="2:20" s="86" customFormat="1" ht="10.199999999999999">
      <c r="B7767" s="87"/>
      <c r="C7767" s="87"/>
      <c r="R7767" s="89"/>
      <c r="S7767" s="89"/>
      <c r="T7767" s="89"/>
    </row>
    <row r="7768" spans="2:20" s="86" customFormat="1" ht="10.199999999999999">
      <c r="B7768" s="87"/>
      <c r="C7768" s="87"/>
      <c r="R7768" s="89"/>
      <c r="S7768" s="89"/>
      <c r="T7768" s="89"/>
    </row>
    <row r="7769" spans="2:20" s="86" customFormat="1" ht="10.199999999999999">
      <c r="B7769" s="87"/>
      <c r="C7769" s="87"/>
      <c r="R7769" s="89"/>
      <c r="S7769" s="89"/>
      <c r="T7769" s="89"/>
    </row>
    <row r="7770" spans="2:20" s="86" customFormat="1" ht="10.199999999999999">
      <c r="B7770" s="87"/>
      <c r="C7770" s="87"/>
      <c r="R7770" s="89"/>
      <c r="S7770" s="89"/>
      <c r="T7770" s="89"/>
    </row>
    <row r="7771" spans="2:20" s="86" customFormat="1" ht="10.199999999999999">
      <c r="B7771" s="87"/>
      <c r="C7771" s="87"/>
      <c r="R7771" s="89"/>
      <c r="S7771" s="89"/>
      <c r="T7771" s="89"/>
    </row>
    <row r="7772" spans="2:20" s="86" customFormat="1" ht="10.199999999999999">
      <c r="B7772" s="87"/>
      <c r="C7772" s="87"/>
      <c r="R7772" s="89"/>
      <c r="S7772" s="89"/>
      <c r="T7772" s="89"/>
    </row>
    <row r="7773" spans="2:20" s="86" customFormat="1" ht="10.199999999999999">
      <c r="B7773" s="87"/>
      <c r="C7773" s="87"/>
      <c r="R7773" s="89"/>
      <c r="S7773" s="89"/>
      <c r="T7773" s="89"/>
    </row>
    <row r="7774" spans="2:20" s="86" customFormat="1" ht="10.199999999999999">
      <c r="B7774" s="87"/>
      <c r="C7774" s="87"/>
      <c r="R7774" s="89"/>
      <c r="S7774" s="89"/>
      <c r="T7774" s="89"/>
    </row>
    <row r="7775" spans="2:20" s="86" customFormat="1" ht="10.199999999999999">
      <c r="B7775" s="87"/>
      <c r="C7775" s="87"/>
      <c r="R7775" s="89"/>
      <c r="S7775" s="89"/>
      <c r="T7775" s="89"/>
    </row>
    <row r="7776" spans="2:20" s="86" customFormat="1" ht="10.199999999999999">
      <c r="B7776" s="87"/>
      <c r="C7776" s="87"/>
      <c r="R7776" s="89"/>
      <c r="S7776" s="89"/>
      <c r="T7776" s="89"/>
    </row>
    <row r="7777" spans="2:20" s="86" customFormat="1" ht="10.199999999999999">
      <c r="B7777" s="87"/>
      <c r="C7777" s="87"/>
      <c r="R7777" s="89"/>
      <c r="S7777" s="89"/>
      <c r="T7777" s="89"/>
    </row>
    <row r="7778" spans="2:20" s="86" customFormat="1" ht="10.199999999999999">
      <c r="B7778" s="87"/>
      <c r="C7778" s="87"/>
      <c r="R7778" s="89"/>
      <c r="S7778" s="89"/>
      <c r="T7778" s="89"/>
    </row>
    <row r="7779" spans="2:20" s="86" customFormat="1" ht="10.199999999999999">
      <c r="B7779" s="87"/>
      <c r="C7779" s="87"/>
      <c r="R7779" s="89"/>
      <c r="S7779" s="89"/>
      <c r="T7779" s="89"/>
    </row>
    <row r="7780" spans="2:20" s="86" customFormat="1" ht="10.199999999999999">
      <c r="B7780" s="87"/>
      <c r="C7780" s="87"/>
      <c r="R7780" s="89"/>
      <c r="S7780" s="89"/>
      <c r="T7780" s="89"/>
    </row>
    <row r="7781" spans="2:20" s="86" customFormat="1" ht="10.199999999999999">
      <c r="B7781" s="87"/>
      <c r="C7781" s="87"/>
      <c r="R7781" s="89"/>
      <c r="S7781" s="89"/>
      <c r="T7781" s="89"/>
    </row>
    <row r="7782" spans="2:20" s="86" customFormat="1" ht="10.199999999999999">
      <c r="B7782" s="87"/>
      <c r="C7782" s="87"/>
      <c r="R7782" s="89"/>
      <c r="S7782" s="89"/>
      <c r="T7782" s="89"/>
    </row>
    <row r="7783" spans="2:20" s="86" customFormat="1" ht="10.199999999999999">
      <c r="B7783" s="87"/>
      <c r="C7783" s="87"/>
      <c r="R7783" s="89"/>
      <c r="S7783" s="89"/>
      <c r="T7783" s="89"/>
    </row>
    <row r="7784" spans="2:20" s="86" customFormat="1" ht="10.199999999999999">
      <c r="B7784" s="87"/>
      <c r="C7784" s="87"/>
      <c r="R7784" s="89"/>
      <c r="S7784" s="89"/>
      <c r="T7784" s="89"/>
    </row>
    <row r="7785" spans="2:20" s="86" customFormat="1" ht="10.199999999999999">
      <c r="B7785" s="87"/>
      <c r="C7785" s="87"/>
      <c r="R7785" s="89"/>
      <c r="S7785" s="89"/>
      <c r="T7785" s="89"/>
    </row>
    <row r="7786" spans="2:20" s="86" customFormat="1" ht="10.199999999999999">
      <c r="B7786" s="87"/>
      <c r="C7786" s="87"/>
      <c r="R7786" s="89"/>
      <c r="S7786" s="89"/>
      <c r="T7786" s="89"/>
    </row>
    <row r="7787" spans="2:20" s="86" customFormat="1" ht="10.199999999999999">
      <c r="B7787" s="87"/>
      <c r="C7787" s="87"/>
      <c r="R7787" s="89"/>
      <c r="S7787" s="89"/>
      <c r="T7787" s="89"/>
    </row>
    <row r="7788" spans="2:20" s="86" customFormat="1" ht="10.199999999999999">
      <c r="B7788" s="87"/>
      <c r="C7788" s="87"/>
      <c r="R7788" s="89"/>
      <c r="S7788" s="89"/>
      <c r="T7788" s="89"/>
    </row>
    <row r="7789" spans="2:20" s="86" customFormat="1" ht="10.199999999999999">
      <c r="B7789" s="87"/>
      <c r="C7789" s="87"/>
      <c r="R7789" s="89"/>
      <c r="S7789" s="89"/>
      <c r="T7789" s="89"/>
    </row>
    <row r="7790" spans="2:20" s="86" customFormat="1" ht="10.199999999999999">
      <c r="B7790" s="87"/>
      <c r="C7790" s="87"/>
      <c r="R7790" s="89"/>
      <c r="S7790" s="89"/>
      <c r="T7790" s="89"/>
    </row>
    <row r="7791" spans="2:20" s="86" customFormat="1" ht="10.199999999999999">
      <c r="B7791" s="87"/>
      <c r="C7791" s="87"/>
      <c r="R7791" s="89"/>
      <c r="S7791" s="89"/>
      <c r="T7791" s="89"/>
    </row>
    <row r="7792" spans="2:20" s="86" customFormat="1" ht="10.199999999999999">
      <c r="B7792" s="87"/>
      <c r="C7792" s="87"/>
      <c r="R7792" s="89"/>
      <c r="S7792" s="89"/>
      <c r="T7792" s="89"/>
    </row>
    <row r="7793" spans="2:20" s="86" customFormat="1" ht="10.199999999999999">
      <c r="B7793" s="87"/>
      <c r="C7793" s="87"/>
      <c r="R7793" s="89"/>
      <c r="S7793" s="89"/>
      <c r="T7793" s="89"/>
    </row>
    <row r="7794" spans="2:20" s="86" customFormat="1" ht="10.199999999999999">
      <c r="B7794" s="87"/>
      <c r="C7794" s="87"/>
      <c r="R7794" s="89"/>
      <c r="S7794" s="89"/>
      <c r="T7794" s="89"/>
    </row>
    <row r="7795" spans="2:20" s="86" customFormat="1" ht="10.199999999999999">
      <c r="B7795" s="87"/>
      <c r="C7795" s="87"/>
      <c r="R7795" s="89"/>
      <c r="S7795" s="89"/>
      <c r="T7795" s="89"/>
    </row>
    <row r="7796" spans="2:20" s="86" customFormat="1" ht="10.199999999999999">
      <c r="B7796" s="87"/>
      <c r="C7796" s="87"/>
      <c r="R7796" s="89"/>
      <c r="S7796" s="89"/>
      <c r="T7796" s="89"/>
    </row>
    <row r="7797" spans="2:20" s="86" customFormat="1" ht="10.199999999999999">
      <c r="B7797" s="87"/>
      <c r="C7797" s="87"/>
      <c r="R7797" s="89"/>
      <c r="S7797" s="89"/>
      <c r="T7797" s="89"/>
    </row>
    <row r="7798" spans="2:20" s="86" customFormat="1" ht="10.199999999999999">
      <c r="B7798" s="87"/>
      <c r="C7798" s="87"/>
      <c r="R7798" s="89"/>
      <c r="S7798" s="89"/>
      <c r="T7798" s="89"/>
    </row>
    <row r="7799" spans="2:20" s="86" customFormat="1" ht="10.199999999999999">
      <c r="B7799" s="87"/>
      <c r="C7799" s="87"/>
      <c r="R7799" s="89"/>
      <c r="S7799" s="89"/>
      <c r="T7799" s="89"/>
    </row>
    <row r="7800" spans="2:20" s="86" customFormat="1" ht="10.199999999999999">
      <c r="B7800" s="87"/>
      <c r="C7800" s="87"/>
      <c r="R7800" s="89"/>
      <c r="S7800" s="89"/>
      <c r="T7800" s="89"/>
    </row>
    <row r="7801" spans="2:20" s="86" customFormat="1" ht="10.199999999999999">
      <c r="B7801" s="87"/>
      <c r="C7801" s="87"/>
      <c r="R7801" s="89"/>
      <c r="S7801" s="89"/>
      <c r="T7801" s="89"/>
    </row>
    <row r="7802" spans="2:20" s="86" customFormat="1" ht="10.199999999999999">
      <c r="B7802" s="87"/>
      <c r="C7802" s="87"/>
      <c r="R7802" s="89"/>
      <c r="S7802" s="89"/>
      <c r="T7802" s="89"/>
    </row>
    <row r="7803" spans="2:20" s="86" customFormat="1" ht="10.199999999999999">
      <c r="B7803" s="87"/>
      <c r="C7803" s="87"/>
      <c r="R7803" s="89"/>
      <c r="S7803" s="89"/>
      <c r="T7803" s="89"/>
    </row>
    <row r="7804" spans="2:20" s="86" customFormat="1" ht="10.199999999999999">
      <c r="B7804" s="87"/>
      <c r="C7804" s="87"/>
      <c r="R7804" s="89"/>
      <c r="S7804" s="89"/>
      <c r="T7804" s="89"/>
    </row>
    <row r="7805" spans="2:20" s="86" customFormat="1" ht="10.199999999999999">
      <c r="B7805" s="87"/>
      <c r="C7805" s="87"/>
      <c r="R7805" s="89"/>
      <c r="S7805" s="89"/>
      <c r="T7805" s="89"/>
    </row>
    <row r="7806" spans="2:20" s="86" customFormat="1" ht="10.199999999999999">
      <c r="B7806" s="87"/>
      <c r="C7806" s="87"/>
      <c r="R7806" s="89"/>
      <c r="S7806" s="89"/>
      <c r="T7806" s="89"/>
    </row>
    <row r="7807" spans="2:20" s="86" customFormat="1" ht="10.199999999999999">
      <c r="B7807" s="87"/>
      <c r="C7807" s="87"/>
      <c r="R7807" s="89"/>
      <c r="S7807" s="89"/>
      <c r="T7807" s="89"/>
    </row>
    <row r="7808" spans="2:20" s="86" customFormat="1" ht="10.199999999999999">
      <c r="B7808" s="87"/>
      <c r="C7808" s="87"/>
      <c r="R7808" s="89"/>
      <c r="S7808" s="89"/>
      <c r="T7808" s="89"/>
    </row>
    <row r="7809" spans="2:20" s="86" customFormat="1" ht="10.199999999999999">
      <c r="B7809" s="87"/>
      <c r="C7809" s="87"/>
      <c r="R7809" s="89"/>
      <c r="S7809" s="89"/>
      <c r="T7809" s="89"/>
    </row>
    <row r="7810" spans="2:20" s="86" customFormat="1" ht="10.199999999999999">
      <c r="B7810" s="87"/>
      <c r="C7810" s="87"/>
      <c r="R7810" s="89"/>
      <c r="S7810" s="89"/>
      <c r="T7810" s="89"/>
    </row>
    <row r="7811" spans="2:20" s="86" customFormat="1" ht="10.199999999999999">
      <c r="B7811" s="87"/>
      <c r="C7811" s="87"/>
      <c r="R7811" s="89"/>
      <c r="S7811" s="89"/>
      <c r="T7811" s="89"/>
    </row>
    <row r="7812" spans="2:20" s="86" customFormat="1" ht="10.199999999999999">
      <c r="B7812" s="87"/>
      <c r="C7812" s="87"/>
      <c r="R7812" s="89"/>
      <c r="S7812" s="89"/>
      <c r="T7812" s="89"/>
    </row>
    <row r="7813" spans="2:20" s="86" customFormat="1" ht="10.199999999999999">
      <c r="B7813" s="87"/>
      <c r="C7813" s="87"/>
      <c r="R7813" s="89"/>
      <c r="S7813" s="89"/>
      <c r="T7813" s="89"/>
    </row>
    <row r="7814" spans="2:20" s="86" customFormat="1" ht="10.199999999999999">
      <c r="B7814" s="87"/>
      <c r="C7814" s="87"/>
      <c r="R7814" s="89"/>
      <c r="S7814" s="89"/>
      <c r="T7814" s="89"/>
    </row>
    <row r="7815" spans="2:20" s="86" customFormat="1" ht="10.199999999999999">
      <c r="B7815" s="87"/>
      <c r="C7815" s="87"/>
      <c r="R7815" s="89"/>
      <c r="S7815" s="89"/>
      <c r="T7815" s="89"/>
    </row>
    <row r="7816" spans="2:20" s="86" customFormat="1" ht="10.199999999999999">
      <c r="B7816" s="87"/>
      <c r="C7816" s="87"/>
      <c r="R7816" s="89"/>
      <c r="S7816" s="89"/>
      <c r="T7816" s="89"/>
    </row>
    <row r="7817" spans="2:20" s="86" customFormat="1" ht="10.199999999999999">
      <c r="B7817" s="87"/>
      <c r="C7817" s="87"/>
      <c r="R7817" s="89"/>
      <c r="S7817" s="89"/>
      <c r="T7817" s="89"/>
    </row>
    <row r="7818" spans="2:20" s="86" customFormat="1" ht="10.199999999999999">
      <c r="B7818" s="87"/>
      <c r="C7818" s="87"/>
      <c r="R7818" s="89"/>
      <c r="S7818" s="89"/>
      <c r="T7818" s="89"/>
    </row>
    <row r="7819" spans="2:20" s="86" customFormat="1" ht="10.199999999999999">
      <c r="B7819" s="87"/>
      <c r="C7819" s="87"/>
      <c r="R7819" s="89"/>
      <c r="S7819" s="89"/>
      <c r="T7819" s="89"/>
    </row>
    <row r="7820" spans="2:20" s="86" customFormat="1" ht="10.199999999999999">
      <c r="B7820" s="87"/>
      <c r="C7820" s="87"/>
      <c r="R7820" s="89"/>
      <c r="S7820" s="89"/>
      <c r="T7820" s="89"/>
    </row>
    <row r="7821" spans="2:20" s="86" customFormat="1" ht="10.199999999999999">
      <c r="B7821" s="87"/>
      <c r="C7821" s="87"/>
      <c r="R7821" s="89"/>
      <c r="S7821" s="89"/>
      <c r="T7821" s="89"/>
    </row>
    <row r="7822" spans="2:20" s="86" customFormat="1" ht="10.199999999999999">
      <c r="B7822" s="87"/>
      <c r="C7822" s="87"/>
      <c r="R7822" s="89"/>
      <c r="S7822" s="89"/>
      <c r="T7822" s="89"/>
    </row>
    <row r="7823" spans="2:20" s="86" customFormat="1" ht="10.199999999999999">
      <c r="B7823" s="87"/>
      <c r="C7823" s="87"/>
      <c r="R7823" s="89"/>
      <c r="S7823" s="89"/>
      <c r="T7823" s="89"/>
    </row>
    <row r="7824" spans="2:20" s="86" customFormat="1" ht="10.199999999999999">
      <c r="B7824" s="87"/>
      <c r="C7824" s="87"/>
      <c r="R7824" s="89"/>
      <c r="S7824" s="89"/>
      <c r="T7824" s="89"/>
    </row>
    <row r="7825" spans="2:20" s="86" customFormat="1" ht="10.199999999999999">
      <c r="B7825" s="87"/>
      <c r="C7825" s="87"/>
      <c r="R7825" s="89"/>
      <c r="S7825" s="89"/>
      <c r="T7825" s="89"/>
    </row>
    <row r="7826" spans="2:20" s="86" customFormat="1" ht="10.199999999999999">
      <c r="B7826" s="87"/>
      <c r="C7826" s="87"/>
      <c r="R7826" s="89"/>
      <c r="S7826" s="89"/>
      <c r="T7826" s="89"/>
    </row>
    <row r="7827" spans="2:20" s="86" customFormat="1" ht="10.199999999999999">
      <c r="B7827" s="87"/>
      <c r="C7827" s="87"/>
      <c r="R7827" s="89"/>
      <c r="S7827" s="89"/>
      <c r="T7827" s="89"/>
    </row>
    <row r="7828" spans="2:20" s="86" customFormat="1" ht="10.199999999999999">
      <c r="B7828" s="87"/>
      <c r="C7828" s="87"/>
      <c r="R7828" s="89"/>
      <c r="S7828" s="89"/>
      <c r="T7828" s="89"/>
    </row>
    <row r="7829" spans="2:20" s="86" customFormat="1" ht="10.199999999999999">
      <c r="B7829" s="87"/>
      <c r="C7829" s="87"/>
      <c r="R7829" s="89"/>
      <c r="S7829" s="89"/>
      <c r="T7829" s="89"/>
    </row>
    <row r="7830" spans="2:20" s="86" customFormat="1" ht="10.199999999999999">
      <c r="B7830" s="87"/>
      <c r="C7830" s="87"/>
      <c r="R7830" s="89"/>
      <c r="S7830" s="89"/>
      <c r="T7830" s="89"/>
    </row>
    <row r="7831" spans="2:20" s="86" customFormat="1" ht="10.199999999999999">
      <c r="B7831" s="87"/>
      <c r="C7831" s="87"/>
      <c r="R7831" s="89"/>
      <c r="S7831" s="89"/>
      <c r="T7831" s="89"/>
    </row>
    <row r="7832" spans="2:20" s="86" customFormat="1" ht="10.199999999999999">
      <c r="B7832" s="87"/>
      <c r="C7832" s="87"/>
      <c r="R7832" s="89"/>
      <c r="S7832" s="89"/>
      <c r="T7832" s="89"/>
    </row>
    <row r="7833" spans="2:20" s="86" customFormat="1" ht="10.199999999999999">
      <c r="B7833" s="87"/>
      <c r="C7833" s="87"/>
      <c r="R7833" s="89"/>
      <c r="S7833" s="89"/>
      <c r="T7833" s="89"/>
    </row>
    <row r="7834" spans="2:20" s="86" customFormat="1" ht="10.199999999999999">
      <c r="B7834" s="87"/>
      <c r="C7834" s="87"/>
      <c r="R7834" s="89"/>
      <c r="S7834" s="89"/>
      <c r="T7834" s="89"/>
    </row>
    <row r="7835" spans="2:20" s="86" customFormat="1" ht="10.199999999999999">
      <c r="B7835" s="87"/>
      <c r="C7835" s="87"/>
      <c r="R7835" s="89"/>
      <c r="S7835" s="89"/>
      <c r="T7835" s="89"/>
    </row>
    <row r="7836" spans="2:20" s="86" customFormat="1" ht="10.199999999999999">
      <c r="B7836" s="87"/>
      <c r="C7836" s="87"/>
      <c r="R7836" s="89"/>
      <c r="S7836" s="89"/>
      <c r="T7836" s="89"/>
    </row>
    <row r="7837" spans="2:20" s="86" customFormat="1" ht="10.199999999999999">
      <c r="B7837" s="87"/>
      <c r="C7837" s="87"/>
      <c r="R7837" s="89"/>
      <c r="S7837" s="89"/>
      <c r="T7837" s="89"/>
    </row>
    <row r="7838" spans="2:20" s="86" customFormat="1" ht="10.199999999999999">
      <c r="B7838" s="87"/>
      <c r="C7838" s="87"/>
      <c r="R7838" s="89"/>
      <c r="S7838" s="89"/>
      <c r="T7838" s="89"/>
    </row>
    <row r="7839" spans="2:20" s="86" customFormat="1" ht="10.199999999999999">
      <c r="B7839" s="87"/>
      <c r="C7839" s="87"/>
      <c r="R7839" s="89"/>
      <c r="S7839" s="89"/>
      <c r="T7839" s="89"/>
    </row>
    <row r="7840" spans="2:20" s="86" customFormat="1" ht="10.199999999999999">
      <c r="B7840" s="87"/>
      <c r="C7840" s="87"/>
      <c r="R7840" s="89"/>
      <c r="S7840" s="89"/>
      <c r="T7840" s="89"/>
    </row>
    <row r="7841" spans="2:20" s="86" customFormat="1" ht="10.199999999999999">
      <c r="B7841" s="87"/>
      <c r="C7841" s="87"/>
      <c r="R7841" s="89"/>
      <c r="S7841" s="89"/>
      <c r="T7841" s="89"/>
    </row>
    <row r="7842" spans="2:20" s="86" customFormat="1" ht="10.199999999999999">
      <c r="B7842" s="87"/>
      <c r="C7842" s="87"/>
      <c r="R7842" s="89"/>
      <c r="S7842" s="89"/>
      <c r="T7842" s="89"/>
    </row>
    <row r="7843" spans="2:20" s="86" customFormat="1" ht="10.199999999999999">
      <c r="B7843" s="87"/>
      <c r="C7843" s="87"/>
      <c r="R7843" s="89"/>
      <c r="S7843" s="89"/>
      <c r="T7843" s="89"/>
    </row>
    <row r="7844" spans="2:20" s="86" customFormat="1" ht="10.199999999999999">
      <c r="B7844" s="87"/>
      <c r="C7844" s="87"/>
      <c r="R7844" s="89"/>
      <c r="S7844" s="89"/>
      <c r="T7844" s="89"/>
    </row>
    <row r="7845" spans="2:20" s="86" customFormat="1" ht="10.199999999999999">
      <c r="B7845" s="87"/>
      <c r="C7845" s="87"/>
      <c r="R7845" s="89"/>
      <c r="S7845" s="89"/>
      <c r="T7845" s="89"/>
    </row>
    <row r="7846" spans="2:20" s="86" customFormat="1" ht="10.199999999999999">
      <c r="B7846" s="87"/>
      <c r="C7846" s="87"/>
      <c r="R7846" s="89"/>
      <c r="S7846" s="89"/>
      <c r="T7846" s="89"/>
    </row>
    <row r="7847" spans="2:20" s="86" customFormat="1" ht="10.199999999999999">
      <c r="B7847" s="87"/>
      <c r="C7847" s="87"/>
      <c r="R7847" s="89"/>
      <c r="S7847" s="89"/>
      <c r="T7847" s="89"/>
    </row>
    <row r="7848" spans="2:20" s="86" customFormat="1" ht="10.199999999999999">
      <c r="B7848" s="87"/>
      <c r="C7848" s="87"/>
      <c r="R7848" s="89"/>
      <c r="S7848" s="89"/>
      <c r="T7848" s="89"/>
    </row>
    <row r="7849" spans="2:20" s="86" customFormat="1" ht="10.199999999999999">
      <c r="B7849" s="87"/>
      <c r="C7849" s="87"/>
      <c r="R7849" s="89"/>
      <c r="S7849" s="89"/>
      <c r="T7849" s="89"/>
    </row>
    <row r="7850" spans="2:20" s="86" customFormat="1" ht="10.199999999999999">
      <c r="B7850" s="87"/>
      <c r="C7850" s="87"/>
      <c r="R7850" s="89"/>
      <c r="S7850" s="89"/>
      <c r="T7850" s="89"/>
    </row>
    <row r="7851" spans="2:20" s="86" customFormat="1" ht="10.199999999999999">
      <c r="B7851" s="87"/>
      <c r="C7851" s="87"/>
      <c r="R7851" s="89"/>
      <c r="S7851" s="89"/>
      <c r="T7851" s="89"/>
    </row>
    <row r="7852" spans="2:20" s="86" customFormat="1" ht="10.199999999999999">
      <c r="B7852" s="87"/>
      <c r="C7852" s="87"/>
      <c r="R7852" s="89"/>
      <c r="S7852" s="89"/>
      <c r="T7852" s="89"/>
    </row>
    <row r="7853" spans="2:20" s="86" customFormat="1" ht="10.199999999999999">
      <c r="B7853" s="87"/>
      <c r="C7853" s="87"/>
      <c r="R7853" s="89"/>
      <c r="S7853" s="89"/>
      <c r="T7853" s="89"/>
    </row>
    <row r="7854" spans="2:20" s="86" customFormat="1" ht="10.199999999999999">
      <c r="B7854" s="87"/>
      <c r="C7854" s="87"/>
      <c r="R7854" s="89"/>
      <c r="S7854" s="89"/>
      <c r="T7854" s="89"/>
    </row>
    <row r="7855" spans="2:20" s="86" customFormat="1" ht="10.199999999999999">
      <c r="B7855" s="87"/>
      <c r="C7855" s="87"/>
      <c r="R7855" s="89"/>
      <c r="S7855" s="89"/>
      <c r="T7855" s="89"/>
    </row>
    <row r="7856" spans="2:20" s="86" customFormat="1" ht="10.199999999999999">
      <c r="B7856" s="87"/>
      <c r="C7856" s="87"/>
      <c r="R7856" s="89"/>
      <c r="S7856" s="89"/>
      <c r="T7856" s="89"/>
    </row>
    <row r="7857" spans="2:20" s="86" customFormat="1" ht="10.199999999999999">
      <c r="B7857" s="87"/>
      <c r="C7857" s="87"/>
      <c r="R7857" s="89"/>
      <c r="S7857" s="89"/>
      <c r="T7857" s="89"/>
    </row>
    <row r="7858" spans="2:20" s="86" customFormat="1" ht="10.199999999999999">
      <c r="B7858" s="87"/>
      <c r="C7858" s="87"/>
      <c r="R7858" s="89"/>
      <c r="S7858" s="89"/>
      <c r="T7858" s="89"/>
    </row>
    <row r="7859" spans="2:20" s="86" customFormat="1" ht="10.199999999999999">
      <c r="B7859" s="87"/>
      <c r="C7859" s="87"/>
      <c r="R7859" s="89"/>
      <c r="S7859" s="89"/>
      <c r="T7859" s="89"/>
    </row>
    <row r="7860" spans="2:20" s="86" customFormat="1" ht="10.199999999999999">
      <c r="B7860" s="87"/>
      <c r="C7860" s="87"/>
      <c r="R7860" s="89"/>
      <c r="S7860" s="89"/>
      <c r="T7860" s="89"/>
    </row>
    <row r="7861" spans="2:20" s="86" customFormat="1" ht="10.199999999999999">
      <c r="B7861" s="87"/>
      <c r="C7861" s="87"/>
      <c r="R7861" s="89"/>
      <c r="S7861" s="89"/>
      <c r="T7861" s="89"/>
    </row>
    <row r="7862" spans="2:20" s="86" customFormat="1" ht="10.199999999999999">
      <c r="B7862" s="87"/>
      <c r="C7862" s="87"/>
      <c r="R7862" s="89"/>
      <c r="S7862" s="89"/>
      <c r="T7862" s="89"/>
    </row>
    <row r="7863" spans="2:20" s="86" customFormat="1" ht="10.199999999999999">
      <c r="B7863" s="87"/>
      <c r="C7863" s="87"/>
      <c r="R7863" s="89"/>
      <c r="S7863" s="89"/>
      <c r="T7863" s="89"/>
    </row>
    <row r="7864" spans="2:20" s="86" customFormat="1" ht="10.199999999999999">
      <c r="B7864" s="87"/>
      <c r="C7864" s="87"/>
      <c r="R7864" s="89"/>
      <c r="S7864" s="89"/>
      <c r="T7864" s="89"/>
    </row>
    <row r="7865" spans="2:20" s="86" customFormat="1" ht="10.199999999999999">
      <c r="B7865" s="87"/>
      <c r="C7865" s="87"/>
      <c r="R7865" s="89"/>
      <c r="S7865" s="89"/>
      <c r="T7865" s="89"/>
    </row>
    <row r="7866" spans="2:20" s="86" customFormat="1" ht="10.199999999999999">
      <c r="B7866" s="87"/>
      <c r="C7866" s="87"/>
      <c r="R7866" s="89"/>
      <c r="S7866" s="89"/>
      <c r="T7866" s="89"/>
    </row>
    <row r="7867" spans="2:20" s="86" customFormat="1" ht="10.199999999999999">
      <c r="B7867" s="87"/>
      <c r="C7867" s="87"/>
      <c r="R7867" s="89"/>
      <c r="S7867" s="89"/>
      <c r="T7867" s="89"/>
    </row>
    <row r="7868" spans="2:20" s="86" customFormat="1" ht="10.199999999999999">
      <c r="B7868" s="87"/>
      <c r="C7868" s="87"/>
      <c r="R7868" s="89"/>
      <c r="S7868" s="89"/>
      <c r="T7868" s="89"/>
    </row>
    <row r="7869" spans="2:20" s="86" customFormat="1" ht="10.199999999999999">
      <c r="B7869" s="87"/>
      <c r="C7869" s="87"/>
      <c r="R7869" s="89"/>
      <c r="S7869" s="89"/>
      <c r="T7869" s="89"/>
    </row>
    <row r="7870" spans="2:20" s="86" customFormat="1" ht="10.199999999999999">
      <c r="B7870" s="87"/>
      <c r="C7870" s="87"/>
      <c r="R7870" s="89"/>
      <c r="S7870" s="89"/>
      <c r="T7870" s="89"/>
    </row>
    <row r="7871" spans="2:20" s="86" customFormat="1" ht="10.199999999999999">
      <c r="B7871" s="87"/>
      <c r="C7871" s="87"/>
      <c r="R7871" s="89"/>
      <c r="S7871" s="89"/>
      <c r="T7871" s="89"/>
    </row>
    <row r="7872" spans="2:20" s="86" customFormat="1" ht="10.199999999999999">
      <c r="B7872" s="87"/>
      <c r="C7872" s="87"/>
      <c r="R7872" s="89"/>
      <c r="S7872" s="89"/>
      <c r="T7872" s="89"/>
    </row>
    <row r="7873" spans="2:20" s="86" customFormat="1" ht="10.199999999999999">
      <c r="B7873" s="87"/>
      <c r="C7873" s="87"/>
      <c r="R7873" s="89"/>
      <c r="S7873" s="89"/>
      <c r="T7873" s="89"/>
    </row>
    <row r="7874" spans="2:20" s="86" customFormat="1" ht="10.199999999999999">
      <c r="B7874" s="87"/>
      <c r="C7874" s="87"/>
      <c r="R7874" s="89"/>
      <c r="S7874" s="89"/>
      <c r="T7874" s="89"/>
    </row>
    <row r="7875" spans="2:20" s="86" customFormat="1" ht="10.199999999999999">
      <c r="B7875" s="87"/>
      <c r="C7875" s="87"/>
      <c r="R7875" s="89"/>
      <c r="S7875" s="89"/>
      <c r="T7875" s="89"/>
    </row>
    <row r="7876" spans="2:20" s="86" customFormat="1" ht="10.199999999999999">
      <c r="B7876" s="87"/>
      <c r="C7876" s="87"/>
      <c r="R7876" s="89"/>
      <c r="S7876" s="89"/>
      <c r="T7876" s="89"/>
    </row>
    <row r="7877" spans="2:20" s="86" customFormat="1" ht="10.199999999999999">
      <c r="B7877" s="87"/>
      <c r="C7877" s="87"/>
      <c r="R7877" s="89"/>
      <c r="S7877" s="89"/>
      <c r="T7877" s="89"/>
    </row>
    <row r="7878" spans="2:20" s="86" customFormat="1" ht="10.199999999999999">
      <c r="B7878" s="87"/>
      <c r="C7878" s="87"/>
      <c r="R7878" s="89"/>
      <c r="S7878" s="89"/>
      <c r="T7878" s="89"/>
    </row>
    <row r="7879" spans="2:20" s="86" customFormat="1" ht="10.199999999999999">
      <c r="B7879" s="87"/>
      <c r="C7879" s="87"/>
      <c r="R7879" s="89"/>
      <c r="S7879" s="89"/>
      <c r="T7879" s="89"/>
    </row>
    <row r="7880" spans="2:20" s="86" customFormat="1" ht="10.199999999999999">
      <c r="B7880" s="87"/>
      <c r="C7880" s="87"/>
      <c r="R7880" s="89"/>
      <c r="S7880" s="89"/>
      <c r="T7880" s="89"/>
    </row>
    <row r="7881" spans="2:20" s="86" customFormat="1" ht="10.199999999999999">
      <c r="B7881" s="87"/>
      <c r="C7881" s="87"/>
      <c r="R7881" s="89"/>
      <c r="S7881" s="89"/>
      <c r="T7881" s="89"/>
    </row>
    <row r="7882" spans="2:20" s="86" customFormat="1" ht="10.199999999999999">
      <c r="B7882" s="87"/>
      <c r="C7882" s="87"/>
      <c r="R7882" s="89"/>
      <c r="S7882" s="89"/>
      <c r="T7882" s="89"/>
    </row>
    <row r="7883" spans="2:20" s="86" customFormat="1" ht="10.199999999999999">
      <c r="B7883" s="87"/>
      <c r="C7883" s="87"/>
      <c r="R7883" s="89"/>
      <c r="S7883" s="89"/>
      <c r="T7883" s="89"/>
    </row>
    <row r="7884" spans="2:20" s="86" customFormat="1" ht="10.199999999999999">
      <c r="B7884" s="87"/>
      <c r="C7884" s="87"/>
      <c r="R7884" s="89"/>
      <c r="S7884" s="89"/>
      <c r="T7884" s="89"/>
    </row>
    <row r="7885" spans="2:20" s="86" customFormat="1" ht="10.199999999999999">
      <c r="B7885" s="87"/>
      <c r="C7885" s="87"/>
      <c r="R7885" s="89"/>
      <c r="S7885" s="89"/>
      <c r="T7885" s="89"/>
    </row>
    <row r="7886" spans="2:20" s="86" customFormat="1" ht="10.199999999999999">
      <c r="B7886" s="87"/>
      <c r="C7886" s="87"/>
      <c r="R7886" s="89"/>
      <c r="S7886" s="89"/>
      <c r="T7886" s="89"/>
    </row>
    <row r="7887" spans="2:20" s="86" customFormat="1" ht="10.199999999999999">
      <c r="B7887" s="87"/>
      <c r="C7887" s="87"/>
      <c r="R7887" s="89"/>
      <c r="S7887" s="89"/>
      <c r="T7887" s="89"/>
    </row>
    <row r="7888" spans="2:20" s="86" customFormat="1" ht="10.199999999999999">
      <c r="B7888" s="87"/>
      <c r="C7888" s="87"/>
      <c r="R7888" s="89"/>
      <c r="S7888" s="89"/>
      <c r="T7888" s="89"/>
    </row>
    <row r="7889" spans="2:20" s="86" customFormat="1" ht="10.199999999999999">
      <c r="B7889" s="87"/>
      <c r="C7889" s="87"/>
      <c r="R7889" s="89"/>
      <c r="S7889" s="89"/>
      <c r="T7889" s="89"/>
    </row>
    <row r="7890" spans="2:20" s="86" customFormat="1" ht="10.199999999999999">
      <c r="B7890" s="87"/>
      <c r="C7890" s="87"/>
      <c r="R7890" s="89"/>
      <c r="S7890" s="89"/>
      <c r="T7890" s="89"/>
    </row>
    <row r="7891" spans="2:20" s="86" customFormat="1" ht="10.199999999999999">
      <c r="B7891" s="87"/>
      <c r="C7891" s="87"/>
      <c r="R7891" s="89"/>
      <c r="S7891" s="89"/>
      <c r="T7891" s="89"/>
    </row>
    <row r="7892" spans="2:20" s="86" customFormat="1" ht="10.199999999999999">
      <c r="B7892" s="87"/>
      <c r="C7892" s="87"/>
      <c r="R7892" s="89"/>
      <c r="S7892" s="89"/>
      <c r="T7892" s="89"/>
    </row>
    <row r="7893" spans="2:20" s="86" customFormat="1" ht="10.199999999999999">
      <c r="B7893" s="87"/>
      <c r="C7893" s="87"/>
      <c r="R7893" s="89"/>
      <c r="S7893" s="89"/>
      <c r="T7893" s="89"/>
    </row>
    <row r="7894" spans="2:20" s="86" customFormat="1" ht="10.199999999999999">
      <c r="B7894" s="87"/>
      <c r="C7894" s="87"/>
      <c r="R7894" s="89"/>
      <c r="S7894" s="89"/>
      <c r="T7894" s="89"/>
    </row>
    <row r="7895" spans="2:20" s="86" customFormat="1" ht="10.199999999999999">
      <c r="B7895" s="87"/>
      <c r="C7895" s="87"/>
      <c r="R7895" s="89"/>
      <c r="S7895" s="89"/>
      <c r="T7895" s="89"/>
    </row>
    <row r="7896" spans="2:20" s="86" customFormat="1" ht="10.199999999999999">
      <c r="B7896" s="87"/>
      <c r="C7896" s="87"/>
      <c r="R7896" s="89"/>
      <c r="S7896" s="89"/>
      <c r="T7896" s="89"/>
    </row>
    <row r="7897" spans="2:20" s="86" customFormat="1" ht="10.199999999999999">
      <c r="B7897" s="87"/>
      <c r="C7897" s="87"/>
      <c r="R7897" s="89"/>
      <c r="S7897" s="89"/>
      <c r="T7897" s="89"/>
    </row>
    <row r="7898" spans="2:20" s="86" customFormat="1" ht="10.199999999999999">
      <c r="B7898" s="87"/>
      <c r="C7898" s="87"/>
      <c r="R7898" s="89"/>
      <c r="S7898" s="89"/>
      <c r="T7898" s="89"/>
    </row>
    <row r="7899" spans="2:20" s="86" customFormat="1" ht="10.199999999999999">
      <c r="B7899" s="87"/>
      <c r="C7899" s="87"/>
      <c r="R7899" s="89"/>
      <c r="S7899" s="89"/>
      <c r="T7899" s="89"/>
    </row>
    <row r="7900" spans="2:20" s="86" customFormat="1" ht="10.199999999999999">
      <c r="B7900" s="87"/>
      <c r="C7900" s="87"/>
      <c r="R7900" s="89"/>
      <c r="S7900" s="89"/>
      <c r="T7900" s="89"/>
    </row>
    <row r="7901" spans="2:20" s="86" customFormat="1" ht="10.199999999999999">
      <c r="B7901" s="87"/>
      <c r="C7901" s="87"/>
      <c r="R7901" s="89"/>
      <c r="S7901" s="89"/>
      <c r="T7901" s="89"/>
    </row>
    <row r="7902" spans="2:20" s="86" customFormat="1" ht="10.199999999999999">
      <c r="B7902" s="87"/>
      <c r="C7902" s="87"/>
      <c r="R7902" s="89"/>
      <c r="S7902" s="89"/>
      <c r="T7902" s="89"/>
    </row>
    <row r="7903" spans="2:20" s="86" customFormat="1" ht="10.199999999999999">
      <c r="B7903" s="87"/>
      <c r="C7903" s="87"/>
      <c r="R7903" s="89"/>
      <c r="S7903" s="89"/>
      <c r="T7903" s="89"/>
    </row>
    <row r="7904" spans="2:20" s="86" customFormat="1" ht="10.199999999999999">
      <c r="B7904" s="87"/>
      <c r="C7904" s="87"/>
      <c r="R7904" s="89"/>
      <c r="S7904" s="89"/>
      <c r="T7904" s="89"/>
    </row>
    <row r="7905" spans="2:20" s="86" customFormat="1" ht="10.199999999999999">
      <c r="B7905" s="87"/>
      <c r="C7905" s="87"/>
      <c r="R7905" s="89"/>
      <c r="S7905" s="89"/>
      <c r="T7905" s="89"/>
    </row>
    <row r="7906" spans="2:20" s="86" customFormat="1" ht="10.199999999999999">
      <c r="B7906" s="87"/>
      <c r="C7906" s="87"/>
      <c r="R7906" s="89"/>
      <c r="S7906" s="89"/>
      <c r="T7906" s="89"/>
    </row>
    <row r="7907" spans="2:20" s="86" customFormat="1" ht="10.199999999999999">
      <c r="B7907" s="87"/>
      <c r="C7907" s="87"/>
      <c r="R7907" s="89"/>
      <c r="S7907" s="89"/>
      <c r="T7907" s="89"/>
    </row>
    <row r="7908" spans="2:20" s="86" customFormat="1" ht="10.199999999999999">
      <c r="B7908" s="87"/>
      <c r="C7908" s="87"/>
      <c r="R7908" s="89"/>
      <c r="S7908" s="89"/>
      <c r="T7908" s="89"/>
    </row>
    <row r="7909" spans="2:20" s="86" customFormat="1" ht="10.199999999999999">
      <c r="B7909" s="87"/>
      <c r="C7909" s="87"/>
      <c r="R7909" s="89"/>
      <c r="S7909" s="89"/>
      <c r="T7909" s="89"/>
    </row>
    <row r="7910" spans="2:20" s="86" customFormat="1" ht="10.199999999999999">
      <c r="B7910" s="87"/>
      <c r="C7910" s="87"/>
      <c r="R7910" s="89"/>
      <c r="S7910" s="89"/>
      <c r="T7910" s="89"/>
    </row>
    <row r="7911" spans="2:20" s="86" customFormat="1" ht="10.199999999999999">
      <c r="B7911" s="87"/>
      <c r="C7911" s="87"/>
      <c r="R7911" s="89"/>
      <c r="S7911" s="89"/>
      <c r="T7911" s="89"/>
    </row>
    <row r="7912" spans="2:20" s="86" customFormat="1" ht="10.199999999999999">
      <c r="B7912" s="87"/>
      <c r="C7912" s="87"/>
      <c r="R7912" s="89"/>
      <c r="S7912" s="89"/>
      <c r="T7912" s="89"/>
    </row>
    <row r="7913" spans="2:20" s="86" customFormat="1" ht="10.199999999999999">
      <c r="B7913" s="87"/>
      <c r="C7913" s="87"/>
      <c r="R7913" s="89"/>
      <c r="S7913" s="89"/>
      <c r="T7913" s="89"/>
    </row>
    <row r="7914" spans="2:20" s="86" customFormat="1" ht="10.199999999999999">
      <c r="B7914" s="87"/>
      <c r="C7914" s="87"/>
      <c r="R7914" s="89"/>
      <c r="S7914" s="89"/>
      <c r="T7914" s="89"/>
    </row>
    <row r="7915" spans="2:20" s="86" customFormat="1" ht="10.199999999999999">
      <c r="B7915" s="87"/>
      <c r="C7915" s="87"/>
      <c r="R7915" s="89"/>
      <c r="S7915" s="89"/>
      <c r="T7915" s="89"/>
    </row>
    <row r="7916" spans="2:20" s="86" customFormat="1" ht="10.199999999999999">
      <c r="B7916" s="87"/>
      <c r="C7916" s="87"/>
      <c r="R7916" s="89"/>
      <c r="S7916" s="89"/>
      <c r="T7916" s="89"/>
    </row>
    <row r="7917" spans="2:20" s="86" customFormat="1" ht="10.199999999999999">
      <c r="B7917" s="87"/>
      <c r="C7917" s="87"/>
      <c r="R7917" s="89"/>
      <c r="S7917" s="89"/>
      <c r="T7917" s="89"/>
    </row>
    <row r="7918" spans="2:20" s="86" customFormat="1" ht="10.199999999999999">
      <c r="B7918" s="87"/>
      <c r="C7918" s="87"/>
      <c r="R7918" s="89"/>
      <c r="S7918" s="89"/>
      <c r="T7918" s="89"/>
    </row>
    <row r="7919" spans="2:20" s="86" customFormat="1" ht="10.199999999999999">
      <c r="B7919" s="87"/>
      <c r="C7919" s="87"/>
      <c r="R7919" s="89"/>
      <c r="S7919" s="89"/>
      <c r="T7919" s="89"/>
    </row>
    <row r="7920" spans="2:20" s="86" customFormat="1" ht="10.199999999999999">
      <c r="B7920" s="87"/>
      <c r="C7920" s="87"/>
      <c r="R7920" s="89"/>
      <c r="S7920" s="89"/>
      <c r="T7920" s="89"/>
    </row>
    <row r="7921" spans="2:20" s="86" customFormat="1" ht="10.199999999999999">
      <c r="B7921" s="87"/>
      <c r="C7921" s="87"/>
      <c r="R7921" s="89"/>
      <c r="S7921" s="89"/>
      <c r="T7921" s="89"/>
    </row>
    <row r="7922" spans="2:20" s="86" customFormat="1" ht="10.199999999999999">
      <c r="B7922" s="87"/>
      <c r="C7922" s="87"/>
      <c r="R7922" s="89"/>
      <c r="S7922" s="89"/>
      <c r="T7922" s="89"/>
    </row>
    <row r="7923" spans="2:20" s="86" customFormat="1" ht="10.199999999999999">
      <c r="B7923" s="87"/>
      <c r="C7923" s="87"/>
      <c r="R7923" s="89"/>
      <c r="S7923" s="89"/>
      <c r="T7923" s="89"/>
    </row>
    <row r="7924" spans="2:20" s="86" customFormat="1" ht="10.199999999999999">
      <c r="B7924" s="87"/>
      <c r="C7924" s="87"/>
      <c r="R7924" s="89"/>
      <c r="S7924" s="89"/>
      <c r="T7924" s="89"/>
    </row>
    <row r="7925" spans="2:20" s="86" customFormat="1" ht="10.199999999999999">
      <c r="B7925" s="87"/>
      <c r="C7925" s="87"/>
      <c r="R7925" s="89"/>
      <c r="S7925" s="89"/>
      <c r="T7925" s="89"/>
    </row>
    <row r="7926" spans="2:20" s="86" customFormat="1" ht="10.199999999999999">
      <c r="B7926" s="87"/>
      <c r="C7926" s="87"/>
      <c r="R7926" s="89"/>
      <c r="S7926" s="89"/>
      <c r="T7926" s="89"/>
    </row>
    <row r="7927" spans="2:20" s="86" customFormat="1" ht="10.199999999999999">
      <c r="B7927" s="87"/>
      <c r="C7927" s="87"/>
      <c r="R7927" s="89"/>
      <c r="S7927" s="89"/>
      <c r="T7927" s="89"/>
    </row>
    <row r="7928" spans="2:20" s="86" customFormat="1" ht="10.199999999999999">
      <c r="B7928" s="87"/>
      <c r="C7928" s="87"/>
      <c r="R7928" s="89"/>
      <c r="S7928" s="89"/>
      <c r="T7928" s="89"/>
    </row>
    <row r="7929" spans="2:20" s="86" customFormat="1" ht="10.199999999999999">
      <c r="B7929" s="87"/>
      <c r="C7929" s="87"/>
      <c r="R7929" s="89"/>
      <c r="S7929" s="89"/>
      <c r="T7929" s="89"/>
    </row>
    <row r="7930" spans="2:20" s="86" customFormat="1" ht="10.199999999999999">
      <c r="B7930" s="87"/>
      <c r="C7930" s="87"/>
      <c r="R7930" s="89"/>
      <c r="S7930" s="89"/>
      <c r="T7930" s="89"/>
    </row>
    <row r="7931" spans="2:20" s="86" customFormat="1" ht="10.199999999999999">
      <c r="B7931" s="87"/>
      <c r="C7931" s="87"/>
      <c r="R7931" s="89"/>
      <c r="S7931" s="89"/>
      <c r="T7931" s="89"/>
    </row>
    <row r="7932" spans="2:20" s="86" customFormat="1" ht="10.199999999999999">
      <c r="B7932" s="87"/>
      <c r="C7932" s="87"/>
      <c r="R7932" s="89"/>
      <c r="S7932" s="89"/>
      <c r="T7932" s="89"/>
    </row>
    <row r="7933" spans="2:20" s="86" customFormat="1" ht="10.199999999999999">
      <c r="B7933" s="87"/>
      <c r="C7933" s="87"/>
      <c r="R7933" s="89"/>
      <c r="S7933" s="89"/>
      <c r="T7933" s="89"/>
    </row>
    <row r="7934" spans="2:20" s="86" customFormat="1" ht="10.199999999999999">
      <c r="B7934" s="87"/>
      <c r="C7934" s="87"/>
      <c r="R7934" s="89"/>
      <c r="S7934" s="89"/>
      <c r="T7934" s="89"/>
    </row>
    <row r="7935" spans="2:20" s="86" customFormat="1" ht="10.199999999999999">
      <c r="B7935" s="87"/>
      <c r="C7935" s="87"/>
      <c r="R7935" s="89"/>
      <c r="S7935" s="89"/>
      <c r="T7935" s="89"/>
    </row>
    <row r="7936" spans="2:20" s="86" customFormat="1" ht="10.199999999999999">
      <c r="B7936" s="87"/>
      <c r="C7936" s="87"/>
      <c r="R7936" s="89"/>
      <c r="S7936" s="89"/>
      <c r="T7936" s="89"/>
    </row>
    <row r="7937" spans="2:20" s="86" customFormat="1" ht="10.199999999999999">
      <c r="B7937" s="87"/>
      <c r="C7937" s="87"/>
      <c r="R7937" s="89"/>
      <c r="S7937" s="89"/>
      <c r="T7937" s="89"/>
    </row>
    <row r="7938" spans="2:20" s="86" customFormat="1" ht="10.199999999999999">
      <c r="B7938" s="87"/>
      <c r="C7938" s="87"/>
      <c r="R7938" s="89"/>
      <c r="S7938" s="89"/>
      <c r="T7938" s="89"/>
    </row>
    <row r="7939" spans="2:20" s="86" customFormat="1" ht="10.199999999999999">
      <c r="B7939" s="87"/>
      <c r="C7939" s="87"/>
      <c r="R7939" s="89"/>
      <c r="S7939" s="89"/>
      <c r="T7939" s="89"/>
    </row>
    <row r="7940" spans="2:20" s="86" customFormat="1" ht="10.199999999999999">
      <c r="B7940" s="87"/>
      <c r="C7940" s="87"/>
      <c r="R7940" s="89"/>
      <c r="S7940" s="89"/>
      <c r="T7940" s="89"/>
    </row>
    <row r="7941" spans="2:20" s="86" customFormat="1" ht="10.199999999999999">
      <c r="B7941" s="87"/>
      <c r="C7941" s="87"/>
      <c r="R7941" s="89"/>
      <c r="S7941" s="89"/>
      <c r="T7941" s="89"/>
    </row>
    <row r="7942" spans="2:20" s="86" customFormat="1" ht="10.199999999999999">
      <c r="B7942" s="87"/>
      <c r="C7942" s="87"/>
      <c r="R7942" s="89"/>
      <c r="S7942" s="89"/>
      <c r="T7942" s="89"/>
    </row>
    <row r="7943" spans="2:20" s="86" customFormat="1" ht="10.199999999999999">
      <c r="B7943" s="87"/>
      <c r="C7943" s="87"/>
      <c r="R7943" s="89"/>
      <c r="S7943" s="89"/>
      <c r="T7943" s="89"/>
    </row>
    <row r="7944" spans="2:20" s="86" customFormat="1" ht="10.199999999999999">
      <c r="B7944" s="87"/>
      <c r="C7944" s="87"/>
      <c r="R7944" s="89"/>
      <c r="S7944" s="89"/>
      <c r="T7944" s="89"/>
    </row>
    <row r="7945" spans="2:20" s="86" customFormat="1" ht="10.199999999999999">
      <c r="B7945" s="87"/>
      <c r="C7945" s="87"/>
      <c r="R7945" s="89"/>
      <c r="S7945" s="89"/>
      <c r="T7945" s="89"/>
    </row>
    <row r="7946" spans="2:20" s="86" customFormat="1" ht="10.199999999999999">
      <c r="B7946" s="87"/>
      <c r="C7946" s="87"/>
      <c r="R7946" s="89"/>
      <c r="S7946" s="89"/>
      <c r="T7946" s="89"/>
    </row>
    <row r="7947" spans="2:20" s="86" customFormat="1" ht="10.199999999999999">
      <c r="B7947" s="87"/>
      <c r="C7947" s="87"/>
      <c r="R7947" s="89"/>
      <c r="S7947" s="89"/>
      <c r="T7947" s="89"/>
    </row>
    <row r="7948" spans="2:20" s="86" customFormat="1" ht="10.199999999999999">
      <c r="B7948" s="87"/>
      <c r="C7948" s="87"/>
      <c r="R7948" s="89"/>
      <c r="S7948" s="89"/>
      <c r="T7948" s="89"/>
    </row>
    <row r="7949" spans="2:20" s="86" customFormat="1" ht="10.199999999999999">
      <c r="B7949" s="87"/>
      <c r="C7949" s="87"/>
      <c r="R7949" s="89"/>
      <c r="S7949" s="89"/>
      <c r="T7949" s="89"/>
    </row>
    <row r="7950" spans="2:20" s="86" customFormat="1" ht="10.199999999999999">
      <c r="B7950" s="87"/>
      <c r="C7950" s="87"/>
      <c r="R7950" s="89"/>
      <c r="S7950" s="89"/>
      <c r="T7950" s="89"/>
    </row>
    <row r="7951" spans="2:20" s="86" customFormat="1" ht="10.199999999999999">
      <c r="B7951" s="87"/>
      <c r="C7951" s="87"/>
      <c r="R7951" s="89"/>
      <c r="S7951" s="89"/>
      <c r="T7951" s="89"/>
    </row>
    <row r="7952" spans="2:20" s="86" customFormat="1" ht="10.199999999999999">
      <c r="B7952" s="87"/>
      <c r="C7952" s="87"/>
      <c r="R7952" s="89"/>
      <c r="S7952" s="89"/>
      <c r="T7952" s="89"/>
    </row>
    <row r="7953" spans="2:20" s="86" customFormat="1" ht="10.199999999999999">
      <c r="B7953" s="87"/>
      <c r="C7953" s="87"/>
      <c r="R7953" s="89"/>
      <c r="S7953" s="89"/>
      <c r="T7953" s="89"/>
    </row>
    <row r="7954" spans="2:20" s="86" customFormat="1" ht="10.199999999999999">
      <c r="B7954" s="87"/>
      <c r="C7954" s="87"/>
      <c r="R7954" s="89"/>
      <c r="S7954" s="89"/>
      <c r="T7954" s="89"/>
    </row>
    <row r="7955" spans="2:20" s="86" customFormat="1" ht="10.199999999999999">
      <c r="B7955" s="87"/>
      <c r="C7955" s="87"/>
      <c r="R7955" s="89"/>
      <c r="S7955" s="89"/>
      <c r="T7955" s="89"/>
    </row>
    <row r="7956" spans="2:20" s="86" customFormat="1" ht="10.199999999999999">
      <c r="B7956" s="87"/>
      <c r="C7956" s="87"/>
      <c r="R7956" s="89"/>
      <c r="S7956" s="89"/>
      <c r="T7956" s="89"/>
    </row>
    <row r="7957" spans="2:20" s="86" customFormat="1" ht="10.199999999999999">
      <c r="B7957" s="87"/>
      <c r="C7957" s="87"/>
      <c r="R7957" s="89"/>
      <c r="S7957" s="89"/>
      <c r="T7957" s="89"/>
    </row>
    <row r="7958" spans="2:20" s="86" customFormat="1" ht="10.199999999999999">
      <c r="B7958" s="87"/>
      <c r="C7958" s="87"/>
      <c r="R7958" s="89"/>
      <c r="S7958" s="89"/>
      <c r="T7958" s="89"/>
    </row>
    <row r="7959" spans="2:20" s="86" customFormat="1" ht="10.199999999999999">
      <c r="B7959" s="87"/>
      <c r="C7959" s="87"/>
      <c r="R7959" s="89"/>
      <c r="S7959" s="89"/>
      <c r="T7959" s="89"/>
    </row>
    <row r="7960" spans="2:20" s="86" customFormat="1" ht="10.199999999999999">
      <c r="B7960" s="87"/>
      <c r="C7960" s="87"/>
      <c r="R7960" s="89"/>
      <c r="S7960" s="89"/>
      <c r="T7960" s="89"/>
    </row>
    <row r="7961" spans="2:20" s="86" customFormat="1" ht="10.199999999999999">
      <c r="B7961" s="87"/>
      <c r="C7961" s="87"/>
      <c r="R7961" s="89"/>
      <c r="S7961" s="89"/>
      <c r="T7961" s="89"/>
    </row>
    <row r="7962" spans="2:20" s="86" customFormat="1" ht="10.199999999999999">
      <c r="B7962" s="87"/>
      <c r="C7962" s="87"/>
      <c r="R7962" s="89"/>
      <c r="S7962" s="89"/>
      <c r="T7962" s="89"/>
    </row>
    <row r="7963" spans="2:20" s="86" customFormat="1" ht="10.199999999999999">
      <c r="B7963" s="87"/>
      <c r="C7963" s="87"/>
      <c r="R7963" s="89"/>
      <c r="S7963" s="89"/>
      <c r="T7963" s="89"/>
    </row>
    <row r="7964" spans="2:20" s="86" customFormat="1" ht="10.199999999999999">
      <c r="B7964" s="87"/>
      <c r="C7964" s="87"/>
      <c r="R7964" s="89"/>
      <c r="S7964" s="89"/>
      <c r="T7964" s="89"/>
    </row>
    <row r="7965" spans="2:20" s="86" customFormat="1" ht="10.199999999999999">
      <c r="B7965" s="87"/>
      <c r="C7965" s="87"/>
      <c r="R7965" s="89"/>
      <c r="S7965" s="89"/>
      <c r="T7965" s="89"/>
    </row>
    <row r="7966" spans="2:20" s="86" customFormat="1" ht="10.199999999999999">
      <c r="B7966" s="87"/>
      <c r="C7966" s="87"/>
      <c r="R7966" s="89"/>
      <c r="S7966" s="89"/>
      <c r="T7966" s="89"/>
    </row>
    <row r="7967" spans="2:20" s="86" customFormat="1" ht="10.199999999999999">
      <c r="B7967" s="87"/>
      <c r="C7967" s="87"/>
      <c r="R7967" s="89"/>
      <c r="S7967" s="89"/>
      <c r="T7967" s="89"/>
    </row>
    <row r="7968" spans="2:20" s="86" customFormat="1" ht="10.199999999999999">
      <c r="B7968" s="87"/>
      <c r="C7968" s="87"/>
      <c r="R7968" s="89"/>
      <c r="S7968" s="89"/>
      <c r="T7968" s="89"/>
    </row>
    <row r="7969" spans="2:20" s="86" customFormat="1" ht="10.199999999999999">
      <c r="B7969" s="87"/>
      <c r="C7969" s="87"/>
      <c r="R7969" s="89"/>
      <c r="S7969" s="89"/>
      <c r="T7969" s="89"/>
    </row>
    <row r="7970" spans="2:20" s="86" customFormat="1" ht="10.199999999999999">
      <c r="B7970" s="87"/>
      <c r="C7970" s="87"/>
      <c r="R7970" s="89"/>
      <c r="S7970" s="89"/>
      <c r="T7970" s="89"/>
    </row>
    <row r="7971" spans="2:20" s="86" customFormat="1" ht="10.199999999999999">
      <c r="B7971" s="87"/>
      <c r="C7971" s="87"/>
      <c r="R7971" s="89"/>
      <c r="S7971" s="89"/>
      <c r="T7971" s="89"/>
    </row>
    <row r="7972" spans="2:20" s="86" customFormat="1" ht="10.199999999999999">
      <c r="B7972" s="87"/>
      <c r="C7972" s="87"/>
      <c r="R7972" s="89"/>
      <c r="S7972" s="89"/>
      <c r="T7972" s="89"/>
    </row>
    <row r="7973" spans="2:20" s="86" customFormat="1" ht="10.199999999999999">
      <c r="B7973" s="87"/>
      <c r="C7973" s="87"/>
      <c r="R7973" s="89"/>
      <c r="S7973" s="89"/>
      <c r="T7973" s="89"/>
    </row>
    <row r="7974" spans="2:20" s="86" customFormat="1" ht="10.199999999999999">
      <c r="B7974" s="87"/>
      <c r="C7974" s="87"/>
      <c r="R7974" s="89"/>
      <c r="S7974" s="89"/>
      <c r="T7974" s="89"/>
    </row>
    <row r="7975" spans="2:20" s="86" customFormat="1" ht="10.199999999999999">
      <c r="B7975" s="87"/>
      <c r="C7975" s="87"/>
      <c r="R7975" s="89"/>
      <c r="S7975" s="89"/>
      <c r="T7975" s="89"/>
    </row>
    <row r="7976" spans="2:20" s="86" customFormat="1" ht="10.199999999999999">
      <c r="B7976" s="87"/>
      <c r="C7976" s="87"/>
      <c r="R7976" s="89"/>
      <c r="S7976" s="89"/>
      <c r="T7976" s="89"/>
    </row>
    <row r="7977" spans="2:20" s="86" customFormat="1" ht="10.199999999999999">
      <c r="B7977" s="87"/>
      <c r="C7977" s="87"/>
      <c r="R7977" s="89"/>
      <c r="S7977" s="89"/>
      <c r="T7977" s="89"/>
    </row>
    <row r="7978" spans="2:20" s="86" customFormat="1" ht="10.199999999999999">
      <c r="B7978" s="87"/>
      <c r="C7978" s="87"/>
      <c r="R7978" s="89"/>
      <c r="S7978" s="89"/>
      <c r="T7978" s="89"/>
    </row>
    <row r="7979" spans="2:20" s="86" customFormat="1" ht="10.199999999999999">
      <c r="B7979" s="87"/>
      <c r="C7979" s="87"/>
      <c r="R7979" s="89"/>
      <c r="S7979" s="89"/>
      <c r="T7979" s="89"/>
    </row>
    <row r="7980" spans="2:20" s="86" customFormat="1" ht="10.199999999999999">
      <c r="B7980" s="87"/>
      <c r="C7980" s="87"/>
      <c r="R7980" s="89"/>
      <c r="S7980" s="89"/>
      <c r="T7980" s="89"/>
    </row>
    <row r="7981" spans="2:20" s="86" customFormat="1" ht="10.199999999999999">
      <c r="B7981" s="87"/>
      <c r="C7981" s="87"/>
      <c r="R7981" s="89"/>
      <c r="S7981" s="89"/>
      <c r="T7981" s="89"/>
    </row>
    <row r="7982" spans="2:20" s="86" customFormat="1" ht="10.199999999999999">
      <c r="B7982" s="87"/>
      <c r="C7982" s="87"/>
      <c r="R7982" s="89"/>
      <c r="S7982" s="89"/>
      <c r="T7982" s="89"/>
    </row>
    <row r="7983" spans="2:20" s="86" customFormat="1" ht="10.199999999999999">
      <c r="B7983" s="87"/>
      <c r="C7983" s="87"/>
      <c r="R7983" s="89"/>
      <c r="S7983" s="89"/>
      <c r="T7983" s="89"/>
    </row>
    <row r="7984" spans="2:20" s="86" customFormat="1" ht="10.199999999999999">
      <c r="B7984" s="87"/>
      <c r="C7984" s="87"/>
      <c r="R7984" s="89"/>
      <c r="S7984" s="89"/>
      <c r="T7984" s="89"/>
    </row>
    <row r="7985" spans="2:20" s="86" customFormat="1" ht="10.199999999999999">
      <c r="B7985" s="87"/>
      <c r="C7985" s="87"/>
      <c r="R7985" s="89"/>
      <c r="S7985" s="89"/>
      <c r="T7985" s="89"/>
    </row>
    <row r="7986" spans="2:20" s="86" customFormat="1" ht="10.199999999999999">
      <c r="B7986" s="87"/>
      <c r="C7986" s="87"/>
      <c r="R7986" s="89"/>
      <c r="S7986" s="89"/>
      <c r="T7986" s="89"/>
    </row>
    <row r="7987" spans="2:20" s="86" customFormat="1" ht="10.199999999999999">
      <c r="B7987" s="87"/>
      <c r="C7987" s="87"/>
      <c r="R7987" s="89"/>
      <c r="S7987" s="89"/>
      <c r="T7987" s="89"/>
    </row>
    <row r="7988" spans="2:20" s="86" customFormat="1" ht="10.199999999999999">
      <c r="B7988" s="87"/>
      <c r="C7988" s="87"/>
      <c r="R7988" s="89"/>
      <c r="S7988" s="89"/>
      <c r="T7988" s="89"/>
    </row>
    <row r="7989" spans="2:20" s="86" customFormat="1" ht="10.199999999999999">
      <c r="B7989" s="87"/>
      <c r="C7989" s="87"/>
      <c r="R7989" s="89"/>
      <c r="S7989" s="89"/>
      <c r="T7989" s="89"/>
    </row>
    <row r="7990" spans="2:20" s="86" customFormat="1" ht="10.199999999999999">
      <c r="B7990" s="87"/>
      <c r="C7990" s="87"/>
      <c r="R7990" s="89"/>
      <c r="S7990" s="89"/>
      <c r="T7990" s="89"/>
    </row>
    <row r="7991" spans="2:20" s="86" customFormat="1" ht="10.199999999999999">
      <c r="B7991" s="87"/>
      <c r="C7991" s="87"/>
      <c r="R7991" s="89"/>
      <c r="S7991" s="89"/>
      <c r="T7991" s="89"/>
    </row>
    <row r="7992" spans="2:20" s="86" customFormat="1" ht="10.199999999999999">
      <c r="B7992" s="87"/>
      <c r="C7992" s="87"/>
      <c r="R7992" s="89"/>
      <c r="S7992" s="89"/>
      <c r="T7992" s="89"/>
    </row>
    <row r="7993" spans="2:20" s="86" customFormat="1" ht="10.199999999999999">
      <c r="B7993" s="87"/>
      <c r="C7993" s="87"/>
      <c r="R7993" s="89"/>
      <c r="S7993" s="89"/>
      <c r="T7993" s="89"/>
    </row>
    <row r="7994" spans="2:20" s="86" customFormat="1" ht="10.199999999999999">
      <c r="B7994" s="87"/>
      <c r="C7994" s="87"/>
      <c r="R7994" s="89"/>
      <c r="S7994" s="89"/>
      <c r="T7994" s="89"/>
    </row>
    <row r="7995" spans="2:20" s="86" customFormat="1" ht="10.199999999999999">
      <c r="B7995" s="87"/>
      <c r="C7995" s="87"/>
      <c r="R7995" s="89"/>
      <c r="S7995" s="89"/>
      <c r="T7995" s="89"/>
    </row>
    <row r="7996" spans="2:20" s="86" customFormat="1" ht="10.199999999999999">
      <c r="B7996" s="87"/>
      <c r="C7996" s="87"/>
      <c r="R7996" s="89"/>
      <c r="S7996" s="89"/>
      <c r="T7996" s="89"/>
    </row>
    <row r="7997" spans="2:20" s="86" customFormat="1" ht="10.199999999999999">
      <c r="B7997" s="87"/>
      <c r="C7997" s="87"/>
      <c r="R7997" s="89"/>
      <c r="S7997" s="89"/>
      <c r="T7997" s="89"/>
    </row>
    <row r="7998" spans="2:20" s="86" customFormat="1" ht="10.199999999999999">
      <c r="B7998" s="87"/>
      <c r="C7998" s="87"/>
      <c r="R7998" s="89"/>
      <c r="S7998" s="89"/>
      <c r="T7998" s="89"/>
    </row>
    <row r="7999" spans="2:20" s="86" customFormat="1" ht="10.199999999999999">
      <c r="B7999" s="87"/>
      <c r="C7999" s="87"/>
      <c r="R7999" s="89"/>
      <c r="S7999" s="89"/>
      <c r="T7999" s="89"/>
    </row>
    <row r="8000" spans="2:20" s="86" customFormat="1" ht="10.199999999999999">
      <c r="B8000" s="87"/>
      <c r="C8000" s="87"/>
      <c r="R8000" s="89"/>
      <c r="S8000" s="89"/>
      <c r="T8000" s="89"/>
    </row>
    <row r="8001" spans="2:20" s="86" customFormat="1" ht="10.199999999999999">
      <c r="B8001" s="87"/>
      <c r="C8001" s="87"/>
      <c r="R8001" s="89"/>
      <c r="S8001" s="89"/>
      <c r="T8001" s="89"/>
    </row>
    <row r="8002" spans="2:20" s="86" customFormat="1" ht="10.199999999999999">
      <c r="B8002" s="87"/>
      <c r="C8002" s="87"/>
      <c r="R8002" s="89"/>
      <c r="S8002" s="89"/>
      <c r="T8002" s="89"/>
    </row>
    <row r="8003" spans="2:20" s="86" customFormat="1" ht="10.199999999999999">
      <c r="B8003" s="87"/>
      <c r="C8003" s="87"/>
      <c r="R8003" s="89"/>
      <c r="S8003" s="89"/>
      <c r="T8003" s="89"/>
    </row>
    <row r="8004" spans="2:20" s="86" customFormat="1" ht="10.199999999999999">
      <c r="B8004" s="87"/>
      <c r="C8004" s="87"/>
      <c r="R8004" s="89"/>
      <c r="S8004" s="89"/>
      <c r="T8004" s="89"/>
    </row>
    <row r="8005" spans="2:20" s="86" customFormat="1" ht="10.199999999999999">
      <c r="B8005" s="87"/>
      <c r="C8005" s="87"/>
      <c r="R8005" s="89"/>
      <c r="S8005" s="89"/>
      <c r="T8005" s="89"/>
    </row>
    <row r="8006" spans="2:20" s="86" customFormat="1" ht="10.199999999999999">
      <c r="B8006" s="87"/>
      <c r="C8006" s="87"/>
      <c r="R8006" s="89"/>
      <c r="S8006" s="89"/>
      <c r="T8006" s="89"/>
    </row>
    <row r="8007" spans="2:20" s="86" customFormat="1" ht="10.199999999999999">
      <c r="B8007" s="87"/>
      <c r="C8007" s="87"/>
      <c r="R8007" s="89"/>
      <c r="S8007" s="89"/>
      <c r="T8007" s="89"/>
    </row>
    <row r="8008" spans="2:20" s="86" customFormat="1" ht="10.199999999999999">
      <c r="B8008" s="87"/>
      <c r="C8008" s="87"/>
      <c r="R8008" s="89"/>
      <c r="S8008" s="89"/>
      <c r="T8008" s="89"/>
    </row>
    <row r="8009" spans="2:20" s="86" customFormat="1" ht="10.199999999999999">
      <c r="B8009" s="87"/>
      <c r="C8009" s="87"/>
      <c r="R8009" s="89"/>
      <c r="S8009" s="89"/>
      <c r="T8009" s="89"/>
    </row>
    <row r="8010" spans="2:20" s="86" customFormat="1" ht="10.199999999999999">
      <c r="B8010" s="87"/>
      <c r="C8010" s="87"/>
      <c r="R8010" s="89"/>
      <c r="S8010" s="89"/>
      <c r="T8010" s="89"/>
    </row>
    <row r="8011" spans="2:20" s="86" customFormat="1" ht="10.199999999999999">
      <c r="B8011" s="87"/>
      <c r="C8011" s="87"/>
      <c r="R8011" s="89"/>
      <c r="S8011" s="89"/>
      <c r="T8011" s="89"/>
    </row>
    <row r="8012" spans="2:20" s="86" customFormat="1" ht="10.199999999999999">
      <c r="B8012" s="87"/>
      <c r="C8012" s="87"/>
      <c r="R8012" s="89"/>
      <c r="S8012" s="89"/>
      <c r="T8012" s="89"/>
    </row>
    <row r="8013" spans="2:20" s="86" customFormat="1" ht="10.199999999999999">
      <c r="B8013" s="87"/>
      <c r="C8013" s="87"/>
      <c r="R8013" s="89"/>
      <c r="S8013" s="89"/>
      <c r="T8013" s="89"/>
    </row>
    <row r="8014" spans="2:20" s="86" customFormat="1" ht="10.199999999999999">
      <c r="B8014" s="87"/>
      <c r="C8014" s="87"/>
      <c r="R8014" s="89"/>
      <c r="S8014" s="89"/>
      <c r="T8014" s="89"/>
    </row>
    <row r="8015" spans="2:20" s="86" customFormat="1" ht="10.199999999999999">
      <c r="B8015" s="87"/>
      <c r="C8015" s="87"/>
      <c r="R8015" s="89"/>
      <c r="S8015" s="89"/>
      <c r="T8015" s="89"/>
    </row>
    <row r="8016" spans="2:20" s="86" customFormat="1" ht="10.199999999999999">
      <c r="B8016" s="87"/>
      <c r="C8016" s="87"/>
      <c r="R8016" s="89"/>
      <c r="S8016" s="89"/>
      <c r="T8016" s="89"/>
    </row>
    <row r="8017" spans="2:20" s="86" customFormat="1" ht="10.199999999999999">
      <c r="B8017" s="87"/>
      <c r="C8017" s="87"/>
      <c r="R8017" s="89"/>
      <c r="S8017" s="89"/>
      <c r="T8017" s="89"/>
    </row>
    <row r="8018" spans="2:20" s="86" customFormat="1" ht="10.199999999999999">
      <c r="B8018" s="87"/>
      <c r="C8018" s="87"/>
      <c r="R8018" s="89"/>
      <c r="S8018" s="89"/>
      <c r="T8018" s="89"/>
    </row>
    <row r="8019" spans="2:20" s="86" customFormat="1" ht="10.199999999999999">
      <c r="B8019" s="87"/>
      <c r="C8019" s="87"/>
      <c r="R8019" s="89"/>
      <c r="S8019" s="89"/>
      <c r="T8019" s="89"/>
    </row>
    <row r="8020" spans="2:20" s="86" customFormat="1" ht="10.199999999999999">
      <c r="B8020" s="87"/>
      <c r="C8020" s="87"/>
      <c r="R8020" s="89"/>
      <c r="S8020" s="89"/>
      <c r="T8020" s="89"/>
    </row>
    <row r="8021" spans="2:20" s="86" customFormat="1" ht="10.199999999999999">
      <c r="B8021" s="87"/>
      <c r="C8021" s="87"/>
      <c r="R8021" s="89"/>
      <c r="S8021" s="89"/>
      <c r="T8021" s="89"/>
    </row>
    <row r="8022" spans="2:20" s="86" customFormat="1" ht="10.199999999999999">
      <c r="B8022" s="87"/>
      <c r="C8022" s="87"/>
      <c r="R8022" s="89"/>
      <c r="S8022" s="89"/>
      <c r="T8022" s="89"/>
    </row>
    <row r="8023" spans="2:20" s="86" customFormat="1" ht="10.199999999999999">
      <c r="B8023" s="87"/>
      <c r="C8023" s="87"/>
      <c r="R8023" s="89"/>
      <c r="S8023" s="89"/>
      <c r="T8023" s="89"/>
    </row>
    <row r="8024" spans="2:20" s="86" customFormat="1" ht="10.199999999999999">
      <c r="B8024" s="87"/>
      <c r="C8024" s="87"/>
      <c r="R8024" s="89"/>
      <c r="S8024" s="89"/>
      <c r="T8024" s="89"/>
    </row>
    <row r="8025" spans="2:20" s="86" customFormat="1" ht="10.199999999999999">
      <c r="B8025" s="87"/>
      <c r="C8025" s="87"/>
      <c r="R8025" s="89"/>
      <c r="S8025" s="89"/>
      <c r="T8025" s="89"/>
    </row>
    <row r="8026" spans="2:20" s="86" customFormat="1" ht="10.199999999999999">
      <c r="B8026" s="87"/>
      <c r="C8026" s="87"/>
      <c r="R8026" s="89"/>
      <c r="S8026" s="89"/>
      <c r="T8026" s="89"/>
    </row>
    <row r="8027" spans="2:20" s="86" customFormat="1" ht="10.199999999999999">
      <c r="B8027" s="87"/>
      <c r="C8027" s="87"/>
      <c r="R8027" s="89"/>
      <c r="S8027" s="89"/>
      <c r="T8027" s="89"/>
    </row>
    <row r="8028" spans="2:20" s="86" customFormat="1" ht="10.199999999999999">
      <c r="B8028" s="87"/>
      <c r="C8028" s="87"/>
      <c r="R8028" s="89"/>
      <c r="S8028" s="89"/>
      <c r="T8028" s="89"/>
    </row>
    <row r="8029" spans="2:20" s="86" customFormat="1" ht="10.199999999999999">
      <c r="B8029" s="87"/>
      <c r="C8029" s="87"/>
      <c r="R8029" s="89"/>
      <c r="S8029" s="89"/>
      <c r="T8029" s="89"/>
    </row>
    <row r="8030" spans="2:20" s="86" customFormat="1" ht="10.199999999999999">
      <c r="B8030" s="87"/>
      <c r="C8030" s="87"/>
      <c r="R8030" s="89"/>
      <c r="S8030" s="89"/>
      <c r="T8030" s="89"/>
    </row>
    <row r="8031" spans="2:20" s="86" customFormat="1" ht="10.199999999999999">
      <c r="B8031" s="87"/>
      <c r="C8031" s="87"/>
      <c r="R8031" s="89"/>
      <c r="S8031" s="89"/>
      <c r="T8031" s="89"/>
    </row>
    <row r="8032" spans="2:20" s="86" customFormat="1" ht="10.199999999999999">
      <c r="B8032" s="87"/>
      <c r="C8032" s="87"/>
      <c r="R8032" s="89"/>
      <c r="S8032" s="89"/>
      <c r="T8032" s="89"/>
    </row>
    <row r="8033" spans="2:20" s="86" customFormat="1" ht="10.199999999999999">
      <c r="B8033" s="87"/>
      <c r="C8033" s="87"/>
      <c r="R8033" s="89"/>
      <c r="S8033" s="89"/>
      <c r="T8033" s="89"/>
    </row>
    <row r="8034" spans="2:20" s="86" customFormat="1" ht="10.199999999999999">
      <c r="B8034" s="87"/>
      <c r="C8034" s="87"/>
      <c r="R8034" s="89"/>
      <c r="S8034" s="89"/>
      <c r="T8034" s="89"/>
    </row>
    <row r="8035" spans="2:20" s="86" customFormat="1" ht="10.199999999999999">
      <c r="B8035" s="87"/>
      <c r="C8035" s="87"/>
      <c r="R8035" s="89"/>
      <c r="S8035" s="89"/>
      <c r="T8035" s="89"/>
    </row>
    <row r="8036" spans="2:20" s="86" customFormat="1" ht="10.199999999999999">
      <c r="B8036" s="87"/>
      <c r="C8036" s="87"/>
      <c r="R8036" s="89"/>
      <c r="S8036" s="89"/>
      <c r="T8036" s="89"/>
    </row>
    <row r="8037" spans="2:20" s="86" customFormat="1" ht="10.199999999999999">
      <c r="B8037" s="87"/>
      <c r="C8037" s="87"/>
      <c r="R8037" s="89"/>
      <c r="S8037" s="89"/>
      <c r="T8037" s="89"/>
    </row>
    <row r="8038" spans="2:20" s="86" customFormat="1" ht="10.199999999999999">
      <c r="B8038" s="87"/>
      <c r="C8038" s="87"/>
      <c r="R8038" s="89"/>
      <c r="S8038" s="89"/>
      <c r="T8038" s="89"/>
    </row>
    <row r="8039" spans="2:20" s="86" customFormat="1" ht="10.199999999999999">
      <c r="B8039" s="87"/>
      <c r="C8039" s="87"/>
      <c r="R8039" s="89"/>
      <c r="S8039" s="89"/>
      <c r="T8039" s="89"/>
    </row>
    <row r="8040" spans="2:20" s="86" customFormat="1" ht="10.199999999999999">
      <c r="B8040" s="87"/>
      <c r="C8040" s="87"/>
      <c r="R8040" s="89"/>
      <c r="S8040" s="89"/>
      <c r="T8040" s="89"/>
    </row>
    <row r="8041" spans="2:20" s="86" customFormat="1" ht="10.199999999999999">
      <c r="B8041" s="87"/>
      <c r="C8041" s="87"/>
      <c r="R8041" s="89"/>
      <c r="S8041" s="89"/>
      <c r="T8041" s="89"/>
    </row>
    <row r="8042" spans="2:20" s="86" customFormat="1" ht="10.199999999999999">
      <c r="B8042" s="87"/>
      <c r="C8042" s="87"/>
      <c r="R8042" s="89"/>
      <c r="S8042" s="89"/>
      <c r="T8042" s="89"/>
    </row>
    <row r="8043" spans="2:20" s="86" customFormat="1" ht="10.199999999999999">
      <c r="B8043" s="87"/>
      <c r="C8043" s="87"/>
      <c r="R8043" s="89"/>
      <c r="S8043" s="89"/>
      <c r="T8043" s="89"/>
    </row>
    <row r="8044" spans="2:20" s="86" customFormat="1" ht="10.199999999999999">
      <c r="B8044" s="87"/>
      <c r="C8044" s="87"/>
      <c r="R8044" s="89"/>
      <c r="S8044" s="89"/>
      <c r="T8044" s="89"/>
    </row>
    <row r="8045" spans="2:20" s="86" customFormat="1" ht="10.199999999999999">
      <c r="B8045" s="87"/>
      <c r="C8045" s="87"/>
      <c r="R8045" s="89"/>
      <c r="S8045" s="89"/>
      <c r="T8045" s="89"/>
    </row>
    <row r="8046" spans="2:20" s="86" customFormat="1" ht="10.199999999999999">
      <c r="B8046" s="87"/>
      <c r="C8046" s="87"/>
      <c r="R8046" s="89"/>
      <c r="S8046" s="89"/>
      <c r="T8046" s="89"/>
    </row>
    <row r="8047" spans="2:20" s="86" customFormat="1" ht="10.199999999999999">
      <c r="B8047" s="87"/>
      <c r="C8047" s="87"/>
      <c r="R8047" s="89"/>
      <c r="S8047" s="89"/>
      <c r="T8047" s="89"/>
    </row>
    <row r="8048" spans="2:20" s="86" customFormat="1" ht="10.199999999999999">
      <c r="B8048" s="87"/>
      <c r="C8048" s="87"/>
      <c r="R8048" s="89"/>
      <c r="S8048" s="89"/>
      <c r="T8048" s="89"/>
    </row>
    <row r="8049" spans="2:20" s="86" customFormat="1" ht="10.199999999999999">
      <c r="B8049" s="87"/>
      <c r="C8049" s="87"/>
      <c r="R8049" s="89"/>
      <c r="S8049" s="89"/>
      <c r="T8049" s="89"/>
    </row>
    <row r="8050" spans="2:20" s="86" customFormat="1" ht="10.199999999999999">
      <c r="B8050" s="87"/>
      <c r="C8050" s="87"/>
      <c r="R8050" s="89"/>
      <c r="S8050" s="89"/>
      <c r="T8050" s="89"/>
    </row>
    <row r="8051" spans="2:20" s="86" customFormat="1" ht="10.199999999999999">
      <c r="B8051" s="87"/>
      <c r="C8051" s="87"/>
      <c r="R8051" s="89"/>
      <c r="S8051" s="89"/>
      <c r="T8051" s="89"/>
    </row>
    <row r="8052" spans="2:20" s="86" customFormat="1" ht="10.199999999999999">
      <c r="B8052" s="87"/>
      <c r="C8052" s="87"/>
      <c r="R8052" s="89"/>
      <c r="S8052" s="89"/>
      <c r="T8052" s="89"/>
    </row>
    <row r="8053" spans="2:20" s="86" customFormat="1" ht="10.199999999999999">
      <c r="B8053" s="87"/>
      <c r="C8053" s="87"/>
      <c r="R8053" s="89"/>
      <c r="S8053" s="89"/>
      <c r="T8053" s="89"/>
    </row>
    <row r="8054" spans="2:20" s="86" customFormat="1" ht="10.199999999999999">
      <c r="B8054" s="87"/>
      <c r="C8054" s="87"/>
      <c r="R8054" s="89"/>
      <c r="S8054" s="89"/>
      <c r="T8054" s="89"/>
    </row>
    <row r="8055" spans="2:20" s="86" customFormat="1" ht="10.199999999999999">
      <c r="B8055" s="87"/>
      <c r="C8055" s="87"/>
      <c r="R8055" s="89"/>
      <c r="S8055" s="89"/>
      <c r="T8055" s="89"/>
    </row>
    <row r="8056" spans="2:20" s="86" customFormat="1" ht="10.199999999999999">
      <c r="B8056" s="87"/>
      <c r="C8056" s="87"/>
      <c r="R8056" s="89"/>
      <c r="S8056" s="89"/>
      <c r="T8056" s="89"/>
    </row>
    <row r="8057" spans="2:20" s="86" customFormat="1" ht="10.199999999999999">
      <c r="B8057" s="87"/>
      <c r="C8057" s="87"/>
      <c r="R8057" s="89"/>
      <c r="S8057" s="89"/>
      <c r="T8057" s="89"/>
    </row>
    <row r="8058" spans="2:20" s="86" customFormat="1" ht="10.199999999999999">
      <c r="B8058" s="87"/>
      <c r="C8058" s="87"/>
      <c r="R8058" s="89"/>
      <c r="S8058" s="89"/>
      <c r="T8058" s="89"/>
    </row>
    <row r="8059" spans="2:20" s="86" customFormat="1" ht="10.199999999999999">
      <c r="B8059" s="87"/>
      <c r="C8059" s="87"/>
      <c r="R8059" s="89"/>
      <c r="S8059" s="89"/>
      <c r="T8059" s="89"/>
    </row>
    <row r="8060" spans="2:20" s="86" customFormat="1" ht="10.199999999999999">
      <c r="B8060" s="87"/>
      <c r="C8060" s="87"/>
      <c r="R8060" s="89"/>
      <c r="S8060" s="89"/>
      <c r="T8060" s="89"/>
    </row>
    <row r="8061" spans="2:20" s="86" customFormat="1" ht="10.199999999999999">
      <c r="B8061" s="87"/>
      <c r="C8061" s="87"/>
      <c r="R8061" s="89"/>
      <c r="S8061" s="89"/>
      <c r="T8061" s="89"/>
    </row>
    <row r="8062" spans="2:20" s="86" customFormat="1" ht="10.199999999999999">
      <c r="B8062" s="87"/>
      <c r="C8062" s="87"/>
      <c r="R8062" s="89"/>
      <c r="S8062" s="89"/>
      <c r="T8062" s="89"/>
    </row>
    <row r="8063" spans="2:20" s="86" customFormat="1" ht="10.199999999999999">
      <c r="B8063" s="87"/>
      <c r="C8063" s="87"/>
      <c r="R8063" s="89"/>
      <c r="S8063" s="89"/>
      <c r="T8063" s="89"/>
    </row>
    <row r="8064" spans="2:20" s="86" customFormat="1" ht="10.199999999999999">
      <c r="B8064" s="87"/>
      <c r="C8064" s="87"/>
      <c r="R8064" s="89"/>
      <c r="S8064" s="89"/>
      <c r="T8064" s="89"/>
    </row>
    <row r="8065" spans="2:20" s="86" customFormat="1" ht="10.199999999999999">
      <c r="B8065" s="87"/>
      <c r="C8065" s="87"/>
      <c r="R8065" s="89"/>
      <c r="S8065" s="89"/>
      <c r="T8065" s="89"/>
    </row>
    <row r="8066" spans="2:20" s="86" customFormat="1" ht="10.199999999999999">
      <c r="B8066" s="87"/>
      <c r="C8066" s="87"/>
      <c r="R8066" s="89"/>
      <c r="S8066" s="89"/>
      <c r="T8066" s="89"/>
    </row>
    <row r="8067" spans="2:20" s="86" customFormat="1" ht="10.199999999999999">
      <c r="B8067" s="87"/>
      <c r="C8067" s="87"/>
      <c r="R8067" s="89"/>
      <c r="S8067" s="89"/>
      <c r="T8067" s="89"/>
    </row>
    <row r="8068" spans="2:20" s="86" customFormat="1" ht="10.199999999999999">
      <c r="B8068" s="87"/>
      <c r="C8068" s="87"/>
      <c r="R8068" s="89"/>
      <c r="S8068" s="89"/>
      <c r="T8068" s="89"/>
    </row>
    <row r="8069" spans="2:20" s="86" customFormat="1" ht="10.199999999999999">
      <c r="B8069" s="87"/>
      <c r="C8069" s="87"/>
      <c r="R8069" s="89"/>
      <c r="S8069" s="89"/>
      <c r="T8069" s="89"/>
    </row>
    <row r="8070" spans="2:20" s="86" customFormat="1" ht="10.199999999999999">
      <c r="B8070" s="87"/>
      <c r="C8070" s="87"/>
      <c r="R8070" s="89"/>
      <c r="S8070" s="89"/>
      <c r="T8070" s="89"/>
    </row>
    <row r="8071" spans="2:20" s="86" customFormat="1" ht="10.199999999999999">
      <c r="B8071" s="87"/>
      <c r="C8071" s="87"/>
      <c r="R8071" s="89"/>
      <c r="S8071" s="89"/>
      <c r="T8071" s="89"/>
    </row>
    <row r="8072" spans="2:20" s="86" customFormat="1" ht="10.199999999999999">
      <c r="B8072" s="87"/>
      <c r="C8072" s="87"/>
      <c r="R8072" s="89"/>
      <c r="S8072" s="89"/>
      <c r="T8072" s="89"/>
    </row>
    <row r="8073" spans="2:20" s="86" customFormat="1" ht="10.199999999999999">
      <c r="B8073" s="87"/>
      <c r="C8073" s="87"/>
      <c r="R8073" s="89"/>
      <c r="S8073" s="89"/>
      <c r="T8073" s="89"/>
    </row>
    <row r="8074" spans="2:20" s="86" customFormat="1" ht="10.199999999999999">
      <c r="B8074" s="87"/>
      <c r="C8074" s="87"/>
      <c r="R8074" s="89"/>
      <c r="S8074" s="89"/>
      <c r="T8074" s="89"/>
    </row>
    <row r="8075" spans="2:20" s="86" customFormat="1" ht="10.199999999999999">
      <c r="B8075" s="87"/>
      <c r="C8075" s="87"/>
      <c r="R8075" s="89"/>
      <c r="S8075" s="89"/>
      <c r="T8075" s="89"/>
    </row>
    <row r="8076" spans="2:20" s="86" customFormat="1" ht="10.199999999999999">
      <c r="B8076" s="87"/>
      <c r="C8076" s="87"/>
      <c r="R8076" s="89"/>
      <c r="S8076" s="89"/>
      <c r="T8076" s="89"/>
    </row>
    <row r="8077" spans="2:20" s="86" customFormat="1" ht="10.199999999999999">
      <c r="B8077" s="87"/>
      <c r="C8077" s="87"/>
      <c r="R8077" s="89"/>
      <c r="S8077" s="89"/>
      <c r="T8077" s="89"/>
    </row>
    <row r="8078" spans="2:20" s="86" customFormat="1" ht="10.199999999999999">
      <c r="B8078" s="87"/>
      <c r="C8078" s="87"/>
      <c r="R8078" s="89"/>
      <c r="S8078" s="89"/>
      <c r="T8078" s="89"/>
    </row>
    <row r="8079" spans="2:20" s="86" customFormat="1" ht="10.199999999999999">
      <c r="B8079" s="87"/>
      <c r="C8079" s="87"/>
      <c r="R8079" s="89"/>
      <c r="S8079" s="89"/>
      <c r="T8079" s="89"/>
    </row>
    <row r="8080" spans="2:20" s="86" customFormat="1" ht="10.199999999999999">
      <c r="B8080" s="87"/>
      <c r="C8080" s="87"/>
      <c r="R8080" s="89"/>
      <c r="S8080" s="89"/>
      <c r="T8080" s="89"/>
    </row>
    <row r="8081" spans="2:20" s="86" customFormat="1" ht="10.199999999999999">
      <c r="B8081" s="87"/>
      <c r="C8081" s="87"/>
      <c r="R8081" s="89"/>
      <c r="S8081" s="89"/>
      <c r="T8081" s="89"/>
    </row>
    <row r="8082" spans="2:20" s="86" customFormat="1" ht="10.199999999999999">
      <c r="B8082" s="87"/>
      <c r="C8082" s="87"/>
      <c r="R8082" s="89"/>
      <c r="S8082" s="89"/>
      <c r="T8082" s="89"/>
    </row>
    <row r="8083" spans="2:20" s="86" customFormat="1" ht="10.199999999999999">
      <c r="B8083" s="87"/>
      <c r="C8083" s="87"/>
      <c r="R8083" s="89"/>
      <c r="S8083" s="89"/>
      <c r="T8083" s="89"/>
    </row>
    <row r="8084" spans="2:20" s="86" customFormat="1" ht="10.199999999999999">
      <c r="B8084" s="87"/>
      <c r="C8084" s="87"/>
      <c r="R8084" s="89"/>
      <c r="S8084" s="89"/>
      <c r="T8084" s="89"/>
    </row>
    <row r="8085" spans="2:20" s="86" customFormat="1" ht="10.199999999999999">
      <c r="B8085" s="87"/>
      <c r="C8085" s="87"/>
      <c r="R8085" s="89"/>
      <c r="S8085" s="89"/>
      <c r="T8085" s="89"/>
    </row>
    <row r="8086" spans="2:20" s="86" customFormat="1" ht="10.199999999999999">
      <c r="B8086" s="87"/>
      <c r="C8086" s="87"/>
      <c r="R8086" s="89"/>
      <c r="S8086" s="89"/>
      <c r="T8086" s="89"/>
    </row>
    <row r="8087" spans="2:20" s="86" customFormat="1" ht="10.199999999999999">
      <c r="B8087" s="87"/>
      <c r="C8087" s="87"/>
      <c r="R8087" s="89"/>
      <c r="S8087" s="89"/>
      <c r="T8087" s="89"/>
    </row>
    <row r="8088" spans="2:20" s="86" customFormat="1" ht="10.199999999999999">
      <c r="B8088" s="87"/>
      <c r="C8088" s="87"/>
      <c r="R8088" s="89"/>
      <c r="S8088" s="89"/>
      <c r="T8088" s="89"/>
    </row>
    <row r="8089" spans="2:20" s="86" customFormat="1" ht="10.199999999999999">
      <c r="B8089" s="87"/>
      <c r="C8089" s="87"/>
      <c r="R8089" s="89"/>
      <c r="S8089" s="89"/>
      <c r="T8089" s="89"/>
    </row>
    <row r="8090" spans="2:20" s="86" customFormat="1" ht="10.199999999999999">
      <c r="B8090" s="87"/>
      <c r="C8090" s="87"/>
      <c r="R8090" s="89"/>
      <c r="S8090" s="89"/>
      <c r="T8090" s="89"/>
    </row>
    <row r="8091" spans="2:20" s="86" customFormat="1" ht="10.199999999999999">
      <c r="B8091" s="87"/>
      <c r="C8091" s="87"/>
      <c r="R8091" s="89"/>
      <c r="S8091" s="89"/>
      <c r="T8091" s="89"/>
    </row>
    <row r="8092" spans="2:20" s="86" customFormat="1" ht="10.199999999999999">
      <c r="B8092" s="87"/>
      <c r="C8092" s="87"/>
      <c r="R8092" s="89"/>
      <c r="S8092" s="89"/>
      <c r="T8092" s="89"/>
    </row>
    <row r="8093" spans="2:20" s="86" customFormat="1" ht="10.199999999999999">
      <c r="B8093" s="87"/>
      <c r="C8093" s="87"/>
      <c r="R8093" s="89"/>
      <c r="S8093" s="89"/>
      <c r="T8093" s="89"/>
    </row>
    <row r="8094" spans="2:20" s="86" customFormat="1" ht="10.199999999999999">
      <c r="B8094" s="87"/>
      <c r="C8094" s="87"/>
      <c r="R8094" s="89"/>
      <c r="S8094" s="89"/>
      <c r="T8094" s="89"/>
    </row>
    <row r="8095" spans="2:20" s="86" customFormat="1" ht="10.199999999999999">
      <c r="B8095" s="87"/>
      <c r="C8095" s="87"/>
      <c r="R8095" s="89"/>
      <c r="S8095" s="89"/>
      <c r="T8095" s="89"/>
    </row>
    <row r="8096" spans="2:20" s="86" customFormat="1" ht="10.199999999999999">
      <c r="B8096" s="87"/>
      <c r="C8096" s="87"/>
      <c r="R8096" s="89"/>
      <c r="S8096" s="89"/>
      <c r="T8096" s="89"/>
    </row>
    <row r="8097" spans="2:20" s="86" customFormat="1" ht="10.199999999999999">
      <c r="B8097" s="87"/>
      <c r="C8097" s="87"/>
      <c r="R8097" s="89"/>
      <c r="S8097" s="89"/>
      <c r="T8097" s="89"/>
    </row>
    <row r="8098" spans="2:20" s="86" customFormat="1" ht="10.199999999999999">
      <c r="B8098" s="87"/>
      <c r="C8098" s="87"/>
      <c r="R8098" s="89"/>
      <c r="S8098" s="89"/>
      <c r="T8098" s="89"/>
    </row>
    <row r="8099" spans="2:20" s="86" customFormat="1" ht="10.199999999999999">
      <c r="B8099" s="87"/>
      <c r="C8099" s="87"/>
      <c r="R8099" s="89"/>
      <c r="S8099" s="89"/>
      <c r="T8099" s="89"/>
    </row>
    <row r="8100" spans="2:20" s="86" customFormat="1" ht="10.199999999999999">
      <c r="B8100" s="87"/>
      <c r="C8100" s="87"/>
      <c r="R8100" s="89"/>
      <c r="S8100" s="89"/>
      <c r="T8100" s="89"/>
    </row>
    <row r="8101" spans="2:20" s="86" customFormat="1" ht="10.199999999999999">
      <c r="B8101" s="87"/>
      <c r="C8101" s="87"/>
      <c r="R8101" s="89"/>
      <c r="S8101" s="89"/>
      <c r="T8101" s="89"/>
    </row>
    <row r="8102" spans="2:20" s="86" customFormat="1" ht="10.199999999999999">
      <c r="B8102" s="87"/>
      <c r="C8102" s="87"/>
      <c r="R8102" s="89"/>
      <c r="S8102" s="89"/>
      <c r="T8102" s="89"/>
    </row>
    <row r="8103" spans="2:20" s="86" customFormat="1" ht="10.199999999999999">
      <c r="B8103" s="87"/>
      <c r="C8103" s="87"/>
      <c r="R8103" s="89"/>
      <c r="S8103" s="89"/>
      <c r="T8103" s="89"/>
    </row>
    <row r="8104" spans="2:20" s="86" customFormat="1" ht="10.199999999999999">
      <c r="B8104" s="87"/>
      <c r="C8104" s="87"/>
      <c r="R8104" s="89"/>
      <c r="S8104" s="89"/>
      <c r="T8104" s="89"/>
    </row>
    <row r="8105" spans="2:20" s="86" customFormat="1" ht="10.199999999999999">
      <c r="B8105" s="87"/>
      <c r="C8105" s="87"/>
      <c r="R8105" s="89"/>
      <c r="S8105" s="89"/>
      <c r="T8105" s="89"/>
    </row>
    <row r="8106" spans="2:20" s="86" customFormat="1" ht="10.199999999999999">
      <c r="B8106" s="87"/>
      <c r="C8106" s="87"/>
      <c r="R8106" s="89"/>
      <c r="S8106" s="89"/>
      <c r="T8106" s="89"/>
    </row>
    <row r="8107" spans="2:20" s="86" customFormat="1" ht="10.199999999999999">
      <c r="B8107" s="87"/>
      <c r="C8107" s="87"/>
      <c r="R8107" s="89"/>
      <c r="S8107" s="89"/>
      <c r="T8107" s="89"/>
    </row>
    <row r="8108" spans="2:20" s="86" customFormat="1" ht="10.199999999999999">
      <c r="B8108" s="87"/>
      <c r="C8108" s="87"/>
      <c r="R8108" s="89"/>
      <c r="S8108" s="89"/>
      <c r="T8108" s="89"/>
    </row>
    <row r="8109" spans="2:20" s="86" customFormat="1" ht="10.199999999999999">
      <c r="B8109" s="87"/>
      <c r="C8109" s="87"/>
      <c r="R8109" s="89"/>
      <c r="S8109" s="89"/>
      <c r="T8109" s="89"/>
    </row>
    <row r="8110" spans="2:20" s="86" customFormat="1" ht="10.199999999999999">
      <c r="B8110" s="87"/>
      <c r="C8110" s="87"/>
      <c r="R8110" s="89"/>
      <c r="S8110" s="89"/>
      <c r="T8110" s="89"/>
    </row>
    <row r="8111" spans="2:20" s="86" customFormat="1" ht="10.199999999999999">
      <c r="B8111" s="87"/>
      <c r="C8111" s="87"/>
      <c r="R8111" s="89"/>
      <c r="S8111" s="89"/>
      <c r="T8111" s="89"/>
    </row>
    <row r="8112" spans="2:20" s="86" customFormat="1" ht="10.199999999999999">
      <c r="B8112" s="87"/>
      <c r="C8112" s="87"/>
      <c r="R8112" s="89"/>
      <c r="S8112" s="89"/>
      <c r="T8112" s="89"/>
    </row>
    <row r="8113" spans="2:20" s="86" customFormat="1" ht="10.199999999999999">
      <c r="B8113" s="87"/>
      <c r="C8113" s="87"/>
      <c r="R8113" s="89"/>
      <c r="S8113" s="89"/>
      <c r="T8113" s="89"/>
    </row>
    <row r="8114" spans="2:20" s="86" customFormat="1" ht="10.199999999999999">
      <c r="B8114" s="87"/>
      <c r="C8114" s="87"/>
      <c r="R8114" s="89"/>
      <c r="S8114" s="89"/>
      <c r="T8114" s="89"/>
    </row>
    <row r="8115" spans="2:20" s="86" customFormat="1" ht="10.199999999999999">
      <c r="B8115" s="87"/>
      <c r="C8115" s="87"/>
      <c r="R8115" s="89"/>
      <c r="S8115" s="89"/>
      <c r="T8115" s="89"/>
    </row>
    <row r="8116" spans="2:20" s="86" customFormat="1" ht="10.199999999999999">
      <c r="B8116" s="87"/>
      <c r="C8116" s="87"/>
      <c r="R8116" s="89"/>
      <c r="S8116" s="89"/>
      <c r="T8116" s="89"/>
    </row>
    <row r="8117" spans="2:20" s="86" customFormat="1" ht="10.199999999999999">
      <c r="B8117" s="87"/>
      <c r="C8117" s="87"/>
      <c r="R8117" s="89"/>
      <c r="S8117" s="89"/>
      <c r="T8117" s="89"/>
    </row>
    <row r="8118" spans="2:20" s="86" customFormat="1" ht="10.199999999999999">
      <c r="B8118" s="87"/>
      <c r="C8118" s="87"/>
      <c r="R8118" s="89"/>
      <c r="S8118" s="89"/>
      <c r="T8118" s="89"/>
    </row>
    <row r="8119" spans="2:20" s="86" customFormat="1" ht="10.199999999999999">
      <c r="B8119" s="87"/>
      <c r="C8119" s="87"/>
      <c r="R8119" s="89"/>
      <c r="S8119" s="89"/>
      <c r="T8119" s="89"/>
    </row>
    <row r="8120" spans="2:20" s="86" customFormat="1" ht="10.199999999999999">
      <c r="B8120" s="87"/>
      <c r="C8120" s="87"/>
      <c r="R8120" s="89"/>
      <c r="S8120" s="89"/>
      <c r="T8120" s="89"/>
    </row>
    <row r="8121" spans="2:20" s="86" customFormat="1" ht="10.199999999999999">
      <c r="B8121" s="87"/>
      <c r="C8121" s="87"/>
      <c r="R8121" s="89"/>
      <c r="S8121" s="89"/>
      <c r="T8121" s="89"/>
    </row>
    <row r="8122" spans="2:20" s="86" customFormat="1" ht="10.199999999999999">
      <c r="B8122" s="87"/>
      <c r="C8122" s="87"/>
      <c r="R8122" s="89"/>
      <c r="S8122" s="89"/>
      <c r="T8122" s="89"/>
    </row>
    <row r="8123" spans="2:20" s="86" customFormat="1" ht="10.199999999999999">
      <c r="B8123" s="87"/>
      <c r="C8123" s="87"/>
      <c r="R8123" s="89"/>
      <c r="S8123" s="89"/>
      <c r="T8123" s="89"/>
    </row>
    <row r="8124" spans="2:20" s="86" customFormat="1" ht="10.199999999999999">
      <c r="B8124" s="87"/>
      <c r="C8124" s="87"/>
      <c r="R8124" s="89"/>
      <c r="S8124" s="89"/>
      <c r="T8124" s="89"/>
    </row>
    <row r="8125" spans="2:20" s="86" customFormat="1" ht="10.199999999999999">
      <c r="B8125" s="87"/>
      <c r="C8125" s="87"/>
      <c r="R8125" s="89"/>
      <c r="S8125" s="89"/>
      <c r="T8125" s="89"/>
    </row>
    <row r="8126" spans="2:20" s="86" customFormat="1" ht="10.199999999999999">
      <c r="B8126" s="87"/>
      <c r="C8126" s="87"/>
      <c r="R8126" s="89"/>
      <c r="S8126" s="89"/>
      <c r="T8126" s="89"/>
    </row>
    <row r="8127" spans="2:20" s="86" customFormat="1" ht="10.199999999999999">
      <c r="B8127" s="87"/>
      <c r="C8127" s="87"/>
      <c r="R8127" s="89"/>
      <c r="S8127" s="89"/>
      <c r="T8127" s="89"/>
    </row>
    <row r="8128" spans="2:20" s="86" customFormat="1" ht="10.199999999999999">
      <c r="B8128" s="87"/>
      <c r="C8128" s="87"/>
      <c r="R8128" s="89"/>
      <c r="S8128" s="89"/>
      <c r="T8128" s="89"/>
    </row>
    <row r="8129" spans="2:20" s="86" customFormat="1" ht="10.199999999999999">
      <c r="B8129" s="87"/>
      <c r="C8129" s="87"/>
      <c r="R8129" s="89"/>
      <c r="S8129" s="89"/>
      <c r="T8129" s="89"/>
    </row>
    <row r="8130" spans="2:20" s="86" customFormat="1" ht="10.199999999999999">
      <c r="B8130" s="87"/>
      <c r="C8130" s="87"/>
      <c r="R8130" s="89"/>
      <c r="S8130" s="89"/>
      <c r="T8130" s="89"/>
    </row>
    <row r="8131" spans="2:20" s="86" customFormat="1" ht="10.199999999999999">
      <c r="B8131" s="87"/>
      <c r="C8131" s="87"/>
      <c r="R8131" s="89"/>
      <c r="S8131" s="89"/>
      <c r="T8131" s="89"/>
    </row>
    <row r="8132" spans="2:20" s="86" customFormat="1" ht="10.199999999999999">
      <c r="B8132" s="87"/>
      <c r="C8132" s="87"/>
      <c r="R8132" s="89"/>
      <c r="S8132" s="89"/>
      <c r="T8132" s="89"/>
    </row>
    <row r="8133" spans="2:20" s="86" customFormat="1" ht="10.199999999999999">
      <c r="B8133" s="87"/>
      <c r="C8133" s="87"/>
      <c r="R8133" s="89"/>
      <c r="S8133" s="89"/>
      <c r="T8133" s="89"/>
    </row>
    <row r="8134" spans="2:20" s="86" customFormat="1" ht="10.199999999999999">
      <c r="B8134" s="87"/>
      <c r="C8134" s="87"/>
      <c r="R8134" s="89"/>
      <c r="S8134" s="89"/>
      <c r="T8134" s="89"/>
    </row>
    <row r="8135" spans="2:20" s="86" customFormat="1" ht="10.199999999999999">
      <c r="B8135" s="87"/>
      <c r="C8135" s="87"/>
      <c r="R8135" s="89"/>
      <c r="S8135" s="89"/>
      <c r="T8135" s="89"/>
    </row>
    <row r="8136" spans="2:20" s="86" customFormat="1" ht="10.199999999999999">
      <c r="B8136" s="87"/>
      <c r="C8136" s="87"/>
      <c r="R8136" s="89"/>
      <c r="S8136" s="89"/>
      <c r="T8136" s="89"/>
    </row>
    <row r="8137" spans="2:20" s="86" customFormat="1" ht="10.199999999999999">
      <c r="B8137" s="87"/>
      <c r="C8137" s="87"/>
      <c r="R8137" s="89"/>
      <c r="S8137" s="89"/>
      <c r="T8137" s="89"/>
    </row>
    <row r="8138" spans="2:20" s="86" customFormat="1" ht="10.199999999999999">
      <c r="B8138" s="87"/>
      <c r="C8138" s="87"/>
      <c r="R8138" s="89"/>
      <c r="S8138" s="89"/>
      <c r="T8138" s="89"/>
    </row>
    <row r="8139" spans="2:20" s="86" customFormat="1" ht="10.199999999999999">
      <c r="B8139" s="87"/>
      <c r="C8139" s="87"/>
      <c r="R8139" s="89"/>
      <c r="S8139" s="89"/>
      <c r="T8139" s="89"/>
    </row>
    <row r="8140" spans="2:20" s="86" customFormat="1" ht="10.199999999999999">
      <c r="B8140" s="87"/>
      <c r="C8140" s="87"/>
      <c r="R8140" s="89"/>
      <c r="S8140" s="89"/>
      <c r="T8140" s="89"/>
    </row>
    <row r="8141" spans="2:20" s="86" customFormat="1" ht="10.199999999999999">
      <c r="B8141" s="87"/>
      <c r="C8141" s="87"/>
      <c r="R8141" s="89"/>
      <c r="S8141" s="89"/>
      <c r="T8141" s="89"/>
    </row>
    <row r="8142" spans="2:20" s="86" customFormat="1" ht="10.199999999999999">
      <c r="B8142" s="87"/>
      <c r="C8142" s="87"/>
      <c r="R8142" s="89"/>
      <c r="S8142" s="89"/>
      <c r="T8142" s="89"/>
    </row>
    <row r="8143" spans="2:20" s="86" customFormat="1" ht="10.199999999999999">
      <c r="B8143" s="87"/>
      <c r="C8143" s="87"/>
      <c r="R8143" s="89"/>
      <c r="S8143" s="89"/>
      <c r="T8143" s="89"/>
    </row>
    <row r="8144" spans="2:20" s="86" customFormat="1" ht="10.199999999999999">
      <c r="B8144" s="87"/>
      <c r="C8144" s="87"/>
      <c r="R8144" s="89"/>
      <c r="S8144" s="89"/>
      <c r="T8144" s="89"/>
    </row>
    <row r="8145" spans="2:20" s="86" customFormat="1" ht="10.199999999999999">
      <c r="B8145" s="87"/>
      <c r="C8145" s="87"/>
      <c r="R8145" s="89"/>
      <c r="S8145" s="89"/>
      <c r="T8145" s="89"/>
    </row>
    <row r="8146" spans="2:20" s="86" customFormat="1" ht="10.199999999999999">
      <c r="B8146" s="87"/>
      <c r="C8146" s="87"/>
      <c r="R8146" s="89"/>
      <c r="S8146" s="89"/>
      <c r="T8146" s="89"/>
    </row>
    <row r="8147" spans="2:20" s="86" customFormat="1" ht="10.199999999999999">
      <c r="B8147" s="87"/>
      <c r="C8147" s="87"/>
      <c r="R8147" s="89"/>
      <c r="S8147" s="89"/>
      <c r="T8147" s="89"/>
    </row>
    <row r="8148" spans="2:20" s="86" customFormat="1" ht="10.199999999999999">
      <c r="B8148" s="87"/>
      <c r="C8148" s="87"/>
      <c r="R8148" s="89"/>
      <c r="S8148" s="89"/>
      <c r="T8148" s="89"/>
    </row>
    <row r="8149" spans="2:20" s="86" customFormat="1" ht="10.199999999999999">
      <c r="B8149" s="87"/>
      <c r="C8149" s="87"/>
      <c r="R8149" s="89"/>
      <c r="S8149" s="89"/>
      <c r="T8149" s="89"/>
    </row>
    <row r="8150" spans="2:20" s="86" customFormat="1" ht="10.199999999999999">
      <c r="B8150" s="87"/>
      <c r="C8150" s="87"/>
      <c r="R8150" s="89"/>
      <c r="S8150" s="89"/>
      <c r="T8150" s="89"/>
    </row>
    <row r="8151" spans="2:20" s="86" customFormat="1" ht="10.199999999999999">
      <c r="B8151" s="87"/>
      <c r="C8151" s="87"/>
      <c r="R8151" s="89"/>
      <c r="S8151" s="89"/>
      <c r="T8151" s="89"/>
    </row>
    <row r="8152" spans="2:20" s="86" customFormat="1" ht="10.199999999999999">
      <c r="B8152" s="87"/>
      <c r="C8152" s="87"/>
      <c r="R8152" s="89"/>
      <c r="S8152" s="89"/>
      <c r="T8152" s="89"/>
    </row>
    <row r="8153" spans="2:20" s="86" customFormat="1" ht="10.199999999999999">
      <c r="B8153" s="87"/>
      <c r="C8153" s="87"/>
      <c r="R8153" s="89"/>
      <c r="S8153" s="89"/>
      <c r="T8153" s="89"/>
    </row>
    <row r="8154" spans="2:20" s="86" customFormat="1" ht="10.199999999999999">
      <c r="B8154" s="87"/>
      <c r="C8154" s="87"/>
      <c r="R8154" s="89"/>
      <c r="S8154" s="89"/>
      <c r="T8154" s="89"/>
    </row>
    <row r="8155" spans="2:20" s="86" customFormat="1" ht="10.199999999999999">
      <c r="B8155" s="87"/>
      <c r="C8155" s="87"/>
      <c r="R8155" s="89"/>
      <c r="S8155" s="89"/>
      <c r="T8155" s="89"/>
    </row>
    <row r="8156" spans="2:20" s="86" customFormat="1" ht="10.199999999999999">
      <c r="B8156" s="87"/>
      <c r="C8156" s="87"/>
      <c r="R8156" s="89"/>
      <c r="S8156" s="89"/>
      <c r="T8156" s="89"/>
    </row>
    <row r="8157" spans="2:20" s="86" customFormat="1" ht="10.199999999999999">
      <c r="B8157" s="87"/>
      <c r="C8157" s="87"/>
      <c r="R8157" s="89"/>
      <c r="S8157" s="89"/>
      <c r="T8157" s="89"/>
    </row>
    <row r="8158" spans="2:20" s="86" customFormat="1" ht="10.199999999999999">
      <c r="B8158" s="87"/>
      <c r="C8158" s="87"/>
      <c r="R8158" s="89"/>
      <c r="S8158" s="89"/>
      <c r="T8158" s="89"/>
    </row>
    <row r="8159" spans="2:20" s="86" customFormat="1" ht="10.199999999999999">
      <c r="B8159" s="87"/>
      <c r="C8159" s="87"/>
      <c r="R8159" s="89"/>
      <c r="S8159" s="89"/>
      <c r="T8159" s="89"/>
    </row>
    <row r="8160" spans="2:20" s="86" customFormat="1" ht="10.199999999999999">
      <c r="B8160" s="87"/>
      <c r="C8160" s="87"/>
      <c r="R8160" s="89"/>
      <c r="S8160" s="89"/>
      <c r="T8160" s="89"/>
    </row>
    <row r="8161" spans="2:20" s="86" customFormat="1" ht="10.199999999999999">
      <c r="B8161" s="87"/>
      <c r="C8161" s="87"/>
      <c r="R8161" s="89"/>
      <c r="S8161" s="89"/>
      <c r="T8161" s="89"/>
    </row>
    <row r="8162" spans="2:20" s="86" customFormat="1" ht="10.199999999999999">
      <c r="B8162" s="87"/>
      <c r="C8162" s="87"/>
      <c r="R8162" s="89"/>
      <c r="S8162" s="89"/>
      <c r="T8162" s="89"/>
    </row>
    <row r="8163" spans="2:20" s="86" customFormat="1" ht="10.199999999999999">
      <c r="B8163" s="87"/>
      <c r="C8163" s="87"/>
      <c r="R8163" s="89"/>
      <c r="S8163" s="89"/>
      <c r="T8163" s="89"/>
    </row>
    <row r="8164" spans="2:20" s="86" customFormat="1" ht="10.199999999999999">
      <c r="B8164" s="87"/>
      <c r="C8164" s="87"/>
      <c r="R8164" s="89"/>
      <c r="S8164" s="89"/>
      <c r="T8164" s="89"/>
    </row>
    <row r="8165" spans="2:20" s="86" customFormat="1" ht="10.199999999999999">
      <c r="B8165" s="87"/>
      <c r="C8165" s="87"/>
      <c r="R8165" s="89"/>
      <c r="S8165" s="89"/>
      <c r="T8165" s="89"/>
    </row>
    <row r="8166" spans="2:20" s="86" customFormat="1" ht="10.199999999999999">
      <c r="B8166" s="87"/>
      <c r="C8166" s="87"/>
      <c r="R8166" s="89"/>
      <c r="S8166" s="89"/>
      <c r="T8166" s="89"/>
    </row>
    <row r="8167" spans="2:20" s="86" customFormat="1" ht="10.199999999999999">
      <c r="B8167" s="87"/>
      <c r="C8167" s="87"/>
      <c r="R8167" s="89"/>
      <c r="S8167" s="89"/>
      <c r="T8167" s="89"/>
    </row>
    <row r="8168" spans="2:20" s="86" customFormat="1" ht="10.199999999999999">
      <c r="B8168" s="87"/>
      <c r="C8168" s="87"/>
      <c r="R8168" s="89"/>
      <c r="S8168" s="89"/>
      <c r="T8168" s="89"/>
    </row>
    <row r="8169" spans="2:20" s="86" customFormat="1" ht="10.199999999999999">
      <c r="B8169" s="87"/>
      <c r="C8169" s="87"/>
      <c r="R8169" s="89"/>
      <c r="S8169" s="89"/>
      <c r="T8169" s="89"/>
    </row>
    <row r="8170" spans="2:20" s="86" customFormat="1" ht="10.199999999999999">
      <c r="B8170" s="87"/>
      <c r="C8170" s="87"/>
      <c r="R8170" s="89"/>
      <c r="S8170" s="89"/>
      <c r="T8170" s="89"/>
    </row>
    <row r="8171" spans="2:20" s="86" customFormat="1" ht="10.199999999999999">
      <c r="B8171" s="87"/>
      <c r="C8171" s="87"/>
      <c r="R8171" s="89"/>
      <c r="S8171" s="89"/>
      <c r="T8171" s="89"/>
    </row>
    <row r="8172" spans="2:20" s="86" customFormat="1" ht="10.199999999999999">
      <c r="B8172" s="87"/>
      <c r="C8172" s="87"/>
      <c r="R8172" s="89"/>
      <c r="S8172" s="89"/>
      <c r="T8172" s="89"/>
    </row>
    <row r="8173" spans="2:20" s="86" customFormat="1" ht="10.199999999999999">
      <c r="B8173" s="87"/>
      <c r="C8173" s="87"/>
      <c r="R8173" s="89"/>
      <c r="S8173" s="89"/>
      <c r="T8173" s="89"/>
    </row>
    <row r="8174" spans="2:20" s="86" customFormat="1" ht="10.199999999999999">
      <c r="B8174" s="87"/>
      <c r="C8174" s="87"/>
      <c r="R8174" s="89"/>
      <c r="S8174" s="89"/>
      <c r="T8174" s="89"/>
    </row>
    <row r="8175" spans="2:20" s="86" customFormat="1" ht="10.199999999999999">
      <c r="B8175" s="87"/>
      <c r="C8175" s="87"/>
      <c r="R8175" s="89"/>
      <c r="S8175" s="89"/>
      <c r="T8175" s="89"/>
    </row>
    <row r="8176" spans="2:20" s="86" customFormat="1" ht="10.199999999999999">
      <c r="B8176" s="87"/>
      <c r="C8176" s="87"/>
      <c r="R8176" s="89"/>
      <c r="S8176" s="89"/>
      <c r="T8176" s="89"/>
    </row>
    <row r="8177" spans="2:20" s="86" customFormat="1" ht="10.199999999999999">
      <c r="B8177" s="87"/>
      <c r="C8177" s="87"/>
      <c r="R8177" s="89"/>
      <c r="S8177" s="89"/>
      <c r="T8177" s="89"/>
    </row>
    <row r="8178" spans="2:20" s="86" customFormat="1" ht="10.199999999999999">
      <c r="B8178" s="87"/>
      <c r="C8178" s="87"/>
      <c r="R8178" s="89"/>
      <c r="S8178" s="89"/>
      <c r="T8178" s="89"/>
    </row>
    <row r="8179" spans="2:20" s="86" customFormat="1" ht="10.199999999999999">
      <c r="B8179" s="87"/>
      <c r="C8179" s="87"/>
      <c r="R8179" s="89"/>
      <c r="S8179" s="89"/>
      <c r="T8179" s="89"/>
    </row>
    <row r="8180" spans="2:20" s="86" customFormat="1" ht="10.199999999999999">
      <c r="B8180" s="87"/>
      <c r="C8180" s="87"/>
      <c r="R8180" s="89"/>
      <c r="S8180" s="89"/>
      <c r="T8180" s="89"/>
    </row>
    <row r="8181" spans="2:20" s="86" customFormat="1" ht="10.199999999999999">
      <c r="B8181" s="87"/>
      <c r="C8181" s="87"/>
      <c r="R8181" s="89"/>
      <c r="S8181" s="89"/>
      <c r="T8181" s="89"/>
    </row>
    <row r="8182" spans="2:20" s="86" customFormat="1" ht="10.199999999999999">
      <c r="B8182" s="87"/>
      <c r="C8182" s="87"/>
      <c r="R8182" s="89"/>
      <c r="S8182" s="89"/>
      <c r="T8182" s="89"/>
    </row>
    <row r="8183" spans="2:20" s="86" customFormat="1" ht="10.199999999999999">
      <c r="B8183" s="87"/>
      <c r="C8183" s="87"/>
      <c r="R8183" s="89"/>
      <c r="S8183" s="89"/>
      <c r="T8183" s="89"/>
    </row>
    <row r="8184" spans="2:20" s="86" customFormat="1" ht="10.199999999999999">
      <c r="B8184" s="87"/>
      <c r="C8184" s="87"/>
      <c r="R8184" s="89"/>
      <c r="S8184" s="89"/>
      <c r="T8184" s="89"/>
    </row>
    <row r="8185" spans="2:20" s="86" customFormat="1" ht="10.199999999999999">
      <c r="B8185" s="87"/>
      <c r="C8185" s="87"/>
      <c r="R8185" s="89"/>
      <c r="S8185" s="89"/>
      <c r="T8185" s="89"/>
    </row>
    <row r="8186" spans="2:20" s="86" customFormat="1" ht="10.199999999999999">
      <c r="B8186" s="87"/>
      <c r="C8186" s="87"/>
      <c r="R8186" s="89"/>
      <c r="S8186" s="89"/>
      <c r="T8186" s="89"/>
    </row>
    <row r="8187" spans="2:20" s="86" customFormat="1" ht="10.199999999999999">
      <c r="B8187" s="87"/>
      <c r="C8187" s="87"/>
      <c r="R8187" s="89"/>
      <c r="S8187" s="89"/>
      <c r="T8187" s="89"/>
    </row>
    <row r="8188" spans="2:20" s="86" customFormat="1" ht="10.199999999999999">
      <c r="B8188" s="87"/>
      <c r="C8188" s="87"/>
      <c r="R8188" s="89"/>
      <c r="S8188" s="89"/>
      <c r="T8188" s="89"/>
    </row>
    <row r="8189" spans="2:20" s="86" customFormat="1" ht="10.199999999999999">
      <c r="B8189" s="87"/>
      <c r="C8189" s="87"/>
      <c r="R8189" s="89"/>
      <c r="S8189" s="89"/>
      <c r="T8189" s="89"/>
    </row>
    <row r="8190" spans="2:20" s="86" customFormat="1" ht="10.199999999999999">
      <c r="B8190" s="87"/>
      <c r="C8190" s="87"/>
      <c r="R8190" s="89"/>
      <c r="S8190" s="89"/>
      <c r="T8190" s="89"/>
    </row>
    <row r="8191" spans="2:20" s="86" customFormat="1" ht="10.199999999999999">
      <c r="B8191" s="87"/>
      <c r="C8191" s="87"/>
      <c r="R8191" s="89"/>
      <c r="S8191" s="89"/>
      <c r="T8191" s="89"/>
    </row>
    <row r="8192" spans="2:20" s="86" customFormat="1" ht="10.199999999999999">
      <c r="B8192" s="87"/>
      <c r="C8192" s="87"/>
      <c r="R8192" s="89"/>
      <c r="S8192" s="89"/>
      <c r="T8192" s="89"/>
    </row>
    <row r="8193" spans="2:20" s="86" customFormat="1" ht="10.199999999999999">
      <c r="B8193" s="87"/>
      <c r="C8193" s="87"/>
      <c r="R8193" s="89"/>
      <c r="S8193" s="89"/>
      <c r="T8193" s="89"/>
    </row>
    <row r="8194" spans="2:20" s="86" customFormat="1" ht="10.199999999999999">
      <c r="B8194" s="87"/>
      <c r="C8194" s="87"/>
      <c r="R8194" s="89"/>
      <c r="S8194" s="89"/>
      <c r="T8194" s="89"/>
    </row>
    <row r="8195" spans="2:20" s="86" customFormat="1" ht="10.199999999999999">
      <c r="B8195" s="87"/>
      <c r="C8195" s="87"/>
      <c r="R8195" s="89"/>
      <c r="S8195" s="89"/>
      <c r="T8195" s="89"/>
    </row>
    <row r="8196" spans="2:20" s="86" customFormat="1" ht="10.199999999999999">
      <c r="B8196" s="87"/>
      <c r="C8196" s="87"/>
      <c r="R8196" s="89"/>
      <c r="S8196" s="89"/>
      <c r="T8196" s="89"/>
    </row>
    <row r="8197" spans="2:20" s="86" customFormat="1" ht="10.199999999999999">
      <c r="B8197" s="87"/>
      <c r="C8197" s="87"/>
      <c r="R8197" s="89"/>
      <c r="S8197" s="89"/>
      <c r="T8197" s="89"/>
    </row>
    <row r="8198" spans="2:20" s="86" customFormat="1" ht="10.199999999999999">
      <c r="B8198" s="87"/>
      <c r="C8198" s="87"/>
      <c r="R8198" s="89"/>
      <c r="S8198" s="89"/>
      <c r="T8198" s="89"/>
    </row>
    <row r="8199" spans="2:20" s="86" customFormat="1" ht="10.199999999999999">
      <c r="B8199" s="87"/>
      <c r="C8199" s="87"/>
      <c r="R8199" s="89"/>
      <c r="S8199" s="89"/>
      <c r="T8199" s="89"/>
    </row>
    <row r="8200" spans="2:20" s="86" customFormat="1" ht="10.199999999999999">
      <c r="B8200" s="87"/>
      <c r="C8200" s="87"/>
      <c r="R8200" s="89"/>
      <c r="S8200" s="89"/>
      <c r="T8200" s="89"/>
    </row>
    <row r="8201" spans="2:20" s="86" customFormat="1" ht="10.199999999999999">
      <c r="B8201" s="87"/>
      <c r="C8201" s="87"/>
      <c r="R8201" s="89"/>
      <c r="S8201" s="89"/>
      <c r="T8201" s="89"/>
    </row>
    <row r="8202" spans="2:20" s="86" customFormat="1" ht="10.199999999999999">
      <c r="B8202" s="87"/>
      <c r="C8202" s="87"/>
      <c r="R8202" s="89"/>
      <c r="S8202" s="89"/>
      <c r="T8202" s="89"/>
    </row>
    <row r="8203" spans="2:20" s="86" customFormat="1" ht="10.199999999999999">
      <c r="B8203" s="87"/>
      <c r="C8203" s="87"/>
      <c r="R8203" s="89"/>
      <c r="S8203" s="89"/>
      <c r="T8203" s="89"/>
    </row>
    <row r="8204" spans="2:20" s="86" customFormat="1" ht="10.199999999999999">
      <c r="B8204" s="87"/>
      <c r="C8204" s="87"/>
      <c r="R8204" s="89"/>
      <c r="S8204" s="89"/>
      <c r="T8204" s="89"/>
    </row>
    <row r="8205" spans="2:20" s="86" customFormat="1" ht="10.199999999999999">
      <c r="B8205" s="87"/>
      <c r="C8205" s="87"/>
      <c r="R8205" s="89"/>
      <c r="S8205" s="89"/>
      <c r="T8205" s="89"/>
    </row>
    <row r="8206" spans="2:20" s="86" customFormat="1" ht="10.199999999999999">
      <c r="B8206" s="87"/>
      <c r="C8206" s="87"/>
      <c r="R8206" s="89"/>
      <c r="S8206" s="89"/>
      <c r="T8206" s="89"/>
    </row>
    <row r="8207" spans="2:20" s="86" customFormat="1" ht="10.199999999999999">
      <c r="B8207" s="87"/>
      <c r="C8207" s="87"/>
      <c r="R8207" s="89"/>
      <c r="S8207" s="89"/>
      <c r="T8207" s="89"/>
    </row>
    <row r="8208" spans="2:20" s="86" customFormat="1" ht="10.199999999999999">
      <c r="B8208" s="87"/>
      <c r="C8208" s="87"/>
      <c r="R8208" s="89"/>
      <c r="S8208" s="89"/>
      <c r="T8208" s="89"/>
    </row>
    <row r="8209" spans="2:20" s="86" customFormat="1" ht="10.199999999999999">
      <c r="B8209" s="87"/>
      <c r="C8209" s="87"/>
      <c r="R8209" s="89"/>
      <c r="S8209" s="89"/>
      <c r="T8209" s="89"/>
    </row>
    <row r="8210" spans="2:20" s="86" customFormat="1" ht="10.199999999999999">
      <c r="B8210" s="87"/>
      <c r="C8210" s="87"/>
      <c r="R8210" s="89"/>
      <c r="S8210" s="89"/>
      <c r="T8210" s="89"/>
    </row>
    <row r="8211" spans="2:20" s="86" customFormat="1" ht="10.199999999999999">
      <c r="B8211" s="87"/>
      <c r="C8211" s="87"/>
      <c r="R8211" s="89"/>
      <c r="S8211" s="89"/>
      <c r="T8211" s="89"/>
    </row>
    <row r="8212" spans="2:20" s="86" customFormat="1" ht="10.199999999999999">
      <c r="B8212" s="87"/>
      <c r="C8212" s="87"/>
      <c r="R8212" s="89"/>
      <c r="S8212" s="89"/>
      <c r="T8212" s="89"/>
    </row>
    <row r="8213" spans="2:20" s="86" customFormat="1" ht="10.199999999999999">
      <c r="B8213" s="87"/>
      <c r="C8213" s="87"/>
      <c r="R8213" s="89"/>
      <c r="S8213" s="89"/>
      <c r="T8213" s="89"/>
    </row>
    <row r="8214" spans="2:20" s="86" customFormat="1" ht="10.199999999999999">
      <c r="B8214" s="87"/>
      <c r="C8214" s="87"/>
      <c r="R8214" s="89"/>
      <c r="S8214" s="89"/>
      <c r="T8214" s="89"/>
    </row>
    <row r="8215" spans="2:20" s="86" customFormat="1" ht="10.199999999999999">
      <c r="B8215" s="87"/>
      <c r="C8215" s="87"/>
      <c r="R8215" s="89"/>
      <c r="S8215" s="89"/>
      <c r="T8215" s="89"/>
    </row>
    <row r="8216" spans="2:20" s="86" customFormat="1" ht="10.199999999999999">
      <c r="B8216" s="87"/>
      <c r="C8216" s="87"/>
      <c r="R8216" s="89"/>
      <c r="S8216" s="89"/>
      <c r="T8216" s="89"/>
    </row>
    <row r="8217" spans="2:20" s="86" customFormat="1" ht="10.199999999999999">
      <c r="B8217" s="87"/>
      <c r="C8217" s="87"/>
      <c r="R8217" s="89"/>
      <c r="S8217" s="89"/>
      <c r="T8217" s="89"/>
    </row>
    <row r="8218" spans="2:20" s="86" customFormat="1" ht="10.199999999999999">
      <c r="B8218" s="87"/>
      <c r="C8218" s="87"/>
      <c r="R8218" s="89"/>
      <c r="S8218" s="89"/>
      <c r="T8218" s="89"/>
    </row>
    <row r="8219" spans="2:20" s="86" customFormat="1" ht="10.199999999999999">
      <c r="B8219" s="87"/>
      <c r="C8219" s="87"/>
      <c r="R8219" s="89"/>
      <c r="S8219" s="89"/>
      <c r="T8219" s="89"/>
    </row>
    <row r="8220" spans="2:20" s="86" customFormat="1" ht="10.199999999999999">
      <c r="B8220" s="87"/>
      <c r="C8220" s="87"/>
      <c r="R8220" s="89"/>
      <c r="S8220" s="89"/>
      <c r="T8220" s="89"/>
    </row>
    <row r="8221" spans="2:20" s="86" customFormat="1" ht="10.199999999999999">
      <c r="B8221" s="87"/>
      <c r="C8221" s="87"/>
      <c r="R8221" s="89"/>
      <c r="S8221" s="89"/>
      <c r="T8221" s="89"/>
    </row>
    <row r="8222" spans="2:20" s="86" customFormat="1" ht="10.199999999999999">
      <c r="B8222" s="87"/>
      <c r="C8222" s="87"/>
      <c r="R8222" s="89"/>
      <c r="S8222" s="89"/>
      <c r="T8222" s="89"/>
    </row>
    <row r="8223" spans="2:20" s="86" customFormat="1" ht="10.199999999999999">
      <c r="B8223" s="87"/>
      <c r="C8223" s="87"/>
      <c r="R8223" s="89"/>
      <c r="S8223" s="89"/>
      <c r="T8223" s="89"/>
    </row>
    <row r="8224" spans="2:20" s="86" customFormat="1" ht="10.199999999999999">
      <c r="B8224" s="87"/>
      <c r="C8224" s="87"/>
      <c r="R8224" s="89"/>
      <c r="S8224" s="89"/>
      <c r="T8224" s="89"/>
    </row>
    <row r="8225" spans="2:20" s="86" customFormat="1" ht="10.199999999999999">
      <c r="B8225" s="87"/>
      <c r="C8225" s="87"/>
      <c r="R8225" s="89"/>
      <c r="S8225" s="89"/>
      <c r="T8225" s="89"/>
    </row>
    <row r="8226" spans="2:20" s="86" customFormat="1" ht="10.199999999999999">
      <c r="B8226" s="87"/>
      <c r="C8226" s="87"/>
      <c r="R8226" s="89"/>
      <c r="S8226" s="89"/>
      <c r="T8226" s="89"/>
    </row>
    <row r="8227" spans="2:20" s="86" customFormat="1" ht="10.199999999999999">
      <c r="B8227" s="87"/>
      <c r="C8227" s="87"/>
      <c r="R8227" s="89"/>
      <c r="S8227" s="89"/>
      <c r="T8227" s="89"/>
    </row>
    <row r="8228" spans="2:20" s="86" customFormat="1" ht="10.199999999999999">
      <c r="B8228" s="87"/>
      <c r="C8228" s="87"/>
      <c r="R8228" s="89"/>
      <c r="S8228" s="89"/>
      <c r="T8228" s="89"/>
    </row>
    <row r="8229" spans="2:20" s="86" customFormat="1" ht="10.199999999999999">
      <c r="B8229" s="87"/>
      <c r="C8229" s="87"/>
      <c r="R8229" s="89"/>
      <c r="S8229" s="89"/>
      <c r="T8229" s="89"/>
    </row>
    <row r="8230" spans="2:20" s="86" customFormat="1" ht="10.199999999999999">
      <c r="B8230" s="87"/>
      <c r="C8230" s="87"/>
      <c r="R8230" s="89"/>
      <c r="S8230" s="89"/>
      <c r="T8230" s="89"/>
    </row>
    <row r="8231" spans="2:20" s="86" customFormat="1" ht="10.199999999999999">
      <c r="B8231" s="87"/>
      <c r="C8231" s="87"/>
      <c r="R8231" s="89"/>
      <c r="S8231" s="89"/>
      <c r="T8231" s="89"/>
    </row>
    <row r="8232" spans="2:20" s="86" customFormat="1" ht="10.199999999999999">
      <c r="B8232" s="87"/>
      <c r="C8232" s="87"/>
      <c r="R8232" s="89"/>
      <c r="S8232" s="89"/>
      <c r="T8232" s="89"/>
    </row>
    <row r="8233" spans="2:20" s="86" customFormat="1" ht="10.199999999999999">
      <c r="B8233" s="87"/>
      <c r="C8233" s="87"/>
      <c r="R8233" s="89"/>
      <c r="S8233" s="89"/>
      <c r="T8233" s="89"/>
    </row>
    <row r="8234" spans="2:20" s="86" customFormat="1" ht="10.199999999999999">
      <c r="B8234" s="87"/>
      <c r="C8234" s="87"/>
      <c r="R8234" s="89"/>
      <c r="S8234" s="89"/>
      <c r="T8234" s="89"/>
    </row>
    <row r="8235" spans="2:20" s="86" customFormat="1" ht="10.199999999999999">
      <c r="B8235" s="87"/>
      <c r="C8235" s="87"/>
      <c r="R8235" s="89"/>
      <c r="S8235" s="89"/>
      <c r="T8235" s="89"/>
    </row>
    <row r="8236" spans="2:20" s="86" customFormat="1" ht="10.199999999999999">
      <c r="B8236" s="87"/>
      <c r="C8236" s="87"/>
      <c r="R8236" s="89"/>
      <c r="S8236" s="89"/>
      <c r="T8236" s="89"/>
    </row>
    <row r="8237" spans="2:20" s="86" customFormat="1" ht="10.199999999999999">
      <c r="B8237" s="87"/>
      <c r="C8237" s="87"/>
      <c r="R8237" s="89"/>
      <c r="S8237" s="89"/>
      <c r="T8237" s="89"/>
    </row>
    <row r="8238" spans="2:20" s="86" customFormat="1" ht="10.199999999999999">
      <c r="B8238" s="87"/>
      <c r="C8238" s="87"/>
      <c r="R8238" s="89"/>
      <c r="S8238" s="89"/>
      <c r="T8238" s="89"/>
    </row>
    <row r="8239" spans="2:20" s="86" customFormat="1" ht="10.199999999999999">
      <c r="B8239" s="87"/>
      <c r="C8239" s="87"/>
      <c r="R8239" s="89"/>
      <c r="S8239" s="89"/>
      <c r="T8239" s="89"/>
    </row>
    <row r="8240" spans="2:20" s="86" customFormat="1" ht="10.199999999999999">
      <c r="B8240" s="87"/>
      <c r="C8240" s="87"/>
      <c r="R8240" s="89"/>
      <c r="S8240" s="89"/>
      <c r="T8240" s="89"/>
    </row>
    <row r="8241" spans="2:20" s="86" customFormat="1" ht="10.199999999999999">
      <c r="B8241" s="87"/>
      <c r="C8241" s="87"/>
      <c r="R8241" s="89"/>
      <c r="S8241" s="89"/>
      <c r="T8241" s="89"/>
    </row>
    <row r="8242" spans="2:20" s="86" customFormat="1" ht="10.199999999999999">
      <c r="B8242" s="87"/>
      <c r="C8242" s="87"/>
      <c r="R8242" s="89"/>
      <c r="S8242" s="89"/>
      <c r="T8242" s="89"/>
    </row>
    <row r="8243" spans="2:20" s="86" customFormat="1" ht="10.199999999999999">
      <c r="B8243" s="87"/>
      <c r="C8243" s="87"/>
      <c r="R8243" s="89"/>
      <c r="S8243" s="89"/>
      <c r="T8243" s="89"/>
    </row>
    <row r="8244" spans="2:20" s="86" customFormat="1" ht="10.199999999999999">
      <c r="B8244" s="87"/>
      <c r="C8244" s="87"/>
      <c r="R8244" s="89"/>
      <c r="S8244" s="89"/>
      <c r="T8244" s="89"/>
    </row>
    <row r="8245" spans="2:20" s="86" customFormat="1" ht="10.199999999999999">
      <c r="B8245" s="87"/>
      <c r="C8245" s="87"/>
      <c r="R8245" s="89"/>
      <c r="S8245" s="89"/>
      <c r="T8245" s="89"/>
    </row>
    <row r="8246" spans="2:20" s="86" customFormat="1" ht="10.199999999999999">
      <c r="B8246" s="87"/>
      <c r="C8246" s="87"/>
      <c r="R8246" s="89"/>
      <c r="S8246" s="89"/>
      <c r="T8246" s="89"/>
    </row>
    <row r="8247" spans="2:20" s="86" customFormat="1" ht="10.199999999999999">
      <c r="B8247" s="87"/>
      <c r="C8247" s="87"/>
      <c r="R8247" s="89"/>
      <c r="S8247" s="89"/>
      <c r="T8247" s="89"/>
    </row>
    <row r="8248" spans="2:20" s="86" customFormat="1" ht="10.199999999999999">
      <c r="B8248" s="87"/>
      <c r="C8248" s="87"/>
      <c r="R8248" s="89"/>
      <c r="S8248" s="89"/>
      <c r="T8248" s="89"/>
    </row>
    <row r="8249" spans="2:20" s="86" customFormat="1" ht="10.199999999999999">
      <c r="B8249" s="87"/>
      <c r="C8249" s="87"/>
      <c r="R8249" s="89"/>
      <c r="S8249" s="89"/>
      <c r="T8249" s="89"/>
    </row>
    <row r="8250" spans="2:20" s="86" customFormat="1" ht="10.199999999999999">
      <c r="B8250" s="87"/>
      <c r="C8250" s="87"/>
      <c r="R8250" s="89"/>
      <c r="S8250" s="89"/>
      <c r="T8250" s="89"/>
    </row>
    <row r="8251" spans="2:20" s="86" customFormat="1" ht="10.199999999999999">
      <c r="B8251" s="87"/>
      <c r="C8251" s="87"/>
      <c r="R8251" s="89"/>
      <c r="S8251" s="89"/>
      <c r="T8251" s="89"/>
    </row>
    <row r="8252" spans="2:20" s="86" customFormat="1" ht="10.199999999999999">
      <c r="B8252" s="87"/>
      <c r="C8252" s="87"/>
      <c r="R8252" s="89"/>
      <c r="S8252" s="89"/>
      <c r="T8252" s="89"/>
    </row>
    <row r="8253" spans="2:20" s="86" customFormat="1" ht="10.199999999999999">
      <c r="B8253" s="87"/>
      <c r="C8253" s="87"/>
      <c r="R8253" s="89"/>
      <c r="S8253" s="89"/>
      <c r="T8253" s="89"/>
    </row>
    <row r="8254" spans="2:20" s="86" customFormat="1" ht="10.199999999999999">
      <c r="B8254" s="87"/>
      <c r="C8254" s="87"/>
      <c r="R8254" s="89"/>
      <c r="S8254" s="89"/>
      <c r="T8254" s="89"/>
    </row>
    <row r="8255" spans="2:20" s="86" customFormat="1" ht="10.199999999999999">
      <c r="B8255" s="87"/>
      <c r="C8255" s="87"/>
      <c r="R8255" s="89"/>
      <c r="S8255" s="89"/>
      <c r="T8255" s="89"/>
    </row>
    <row r="8256" spans="2:20" s="86" customFormat="1" ht="10.199999999999999">
      <c r="B8256" s="87"/>
      <c r="C8256" s="87"/>
      <c r="R8256" s="89"/>
      <c r="S8256" s="89"/>
      <c r="T8256" s="89"/>
    </row>
    <row r="8257" spans="2:20" s="86" customFormat="1" ht="10.199999999999999">
      <c r="B8257" s="87"/>
      <c r="C8257" s="87"/>
      <c r="R8257" s="89"/>
      <c r="S8257" s="89"/>
      <c r="T8257" s="89"/>
    </row>
    <row r="8258" spans="2:20" s="86" customFormat="1" ht="10.199999999999999">
      <c r="B8258" s="87"/>
      <c r="C8258" s="87"/>
      <c r="R8258" s="89"/>
      <c r="S8258" s="89"/>
      <c r="T8258" s="89"/>
    </row>
    <row r="8259" spans="2:20" s="86" customFormat="1" ht="10.199999999999999">
      <c r="B8259" s="87"/>
      <c r="C8259" s="87"/>
      <c r="R8259" s="89"/>
      <c r="S8259" s="89"/>
      <c r="T8259" s="89"/>
    </row>
    <row r="8260" spans="2:20" s="86" customFormat="1" ht="10.199999999999999">
      <c r="B8260" s="87"/>
      <c r="C8260" s="87"/>
      <c r="R8260" s="89"/>
      <c r="S8260" s="89"/>
      <c r="T8260" s="89"/>
    </row>
    <row r="8261" spans="2:20" s="86" customFormat="1" ht="10.199999999999999">
      <c r="B8261" s="87"/>
      <c r="C8261" s="87"/>
      <c r="R8261" s="89"/>
      <c r="S8261" s="89"/>
      <c r="T8261" s="89"/>
    </row>
    <row r="8262" spans="2:20" s="86" customFormat="1" ht="10.199999999999999">
      <c r="B8262" s="87"/>
      <c r="C8262" s="87"/>
      <c r="R8262" s="89"/>
      <c r="S8262" s="89"/>
      <c r="T8262" s="89"/>
    </row>
    <row r="8263" spans="2:20" s="86" customFormat="1" ht="10.199999999999999">
      <c r="B8263" s="87"/>
      <c r="C8263" s="87"/>
      <c r="R8263" s="89"/>
      <c r="S8263" s="89"/>
      <c r="T8263" s="89"/>
    </row>
    <row r="8264" spans="2:20" s="86" customFormat="1" ht="10.199999999999999">
      <c r="B8264" s="87"/>
      <c r="C8264" s="87"/>
      <c r="R8264" s="89"/>
      <c r="S8264" s="89"/>
      <c r="T8264" s="89"/>
    </row>
    <row r="8265" spans="2:20" s="86" customFormat="1" ht="10.199999999999999">
      <c r="B8265" s="87"/>
      <c r="C8265" s="87"/>
      <c r="R8265" s="89"/>
      <c r="S8265" s="89"/>
      <c r="T8265" s="89"/>
    </row>
    <row r="8266" spans="2:20" s="86" customFormat="1" ht="10.199999999999999">
      <c r="B8266" s="87"/>
      <c r="C8266" s="87"/>
      <c r="R8266" s="89"/>
      <c r="S8266" s="89"/>
      <c r="T8266" s="89"/>
    </row>
    <row r="8267" spans="2:20" s="86" customFormat="1" ht="10.199999999999999">
      <c r="B8267" s="87"/>
      <c r="C8267" s="87"/>
      <c r="R8267" s="89"/>
      <c r="S8267" s="89"/>
      <c r="T8267" s="89"/>
    </row>
    <row r="8268" spans="2:20" s="86" customFormat="1" ht="10.199999999999999">
      <c r="B8268" s="87"/>
      <c r="C8268" s="87"/>
      <c r="R8268" s="89"/>
      <c r="S8268" s="89"/>
      <c r="T8268" s="89"/>
    </row>
    <row r="8269" spans="2:20" s="86" customFormat="1" ht="10.199999999999999">
      <c r="B8269" s="87"/>
      <c r="C8269" s="87"/>
      <c r="R8269" s="89"/>
      <c r="S8269" s="89"/>
      <c r="T8269" s="89"/>
    </row>
    <row r="8270" spans="2:20" s="86" customFormat="1" ht="10.199999999999999">
      <c r="B8270" s="87"/>
      <c r="C8270" s="87"/>
      <c r="R8270" s="89"/>
      <c r="S8270" s="89"/>
      <c r="T8270" s="89"/>
    </row>
    <row r="8271" spans="2:20" s="86" customFormat="1" ht="10.199999999999999">
      <c r="B8271" s="87"/>
      <c r="C8271" s="87"/>
      <c r="R8271" s="89"/>
      <c r="S8271" s="89"/>
      <c r="T8271" s="89"/>
    </row>
    <row r="8272" spans="2:20" s="86" customFormat="1" ht="10.199999999999999">
      <c r="B8272" s="87"/>
      <c r="C8272" s="87"/>
      <c r="R8272" s="89"/>
      <c r="S8272" s="89"/>
      <c r="T8272" s="89"/>
    </row>
    <row r="8273" spans="2:20" s="86" customFormat="1" ht="10.199999999999999">
      <c r="B8273" s="87"/>
      <c r="C8273" s="87"/>
      <c r="R8273" s="89"/>
      <c r="S8273" s="89"/>
      <c r="T8273" s="89"/>
    </row>
    <row r="8274" spans="2:20" s="86" customFormat="1" ht="10.199999999999999">
      <c r="B8274" s="87"/>
      <c r="C8274" s="87"/>
      <c r="R8274" s="89"/>
      <c r="S8274" s="89"/>
      <c r="T8274" s="89"/>
    </row>
    <row r="8275" spans="2:20" s="86" customFormat="1" ht="10.199999999999999">
      <c r="B8275" s="87"/>
      <c r="C8275" s="87"/>
      <c r="R8275" s="89"/>
      <c r="S8275" s="89"/>
      <c r="T8275" s="89"/>
    </row>
    <row r="8276" spans="2:20" s="86" customFormat="1" ht="10.199999999999999">
      <c r="B8276" s="87"/>
      <c r="C8276" s="87"/>
      <c r="R8276" s="89"/>
      <c r="S8276" s="89"/>
      <c r="T8276" s="89"/>
    </row>
    <row r="8277" spans="2:20" s="86" customFormat="1" ht="10.199999999999999">
      <c r="B8277" s="87"/>
      <c r="C8277" s="87"/>
      <c r="R8277" s="89"/>
      <c r="S8277" s="89"/>
      <c r="T8277" s="89"/>
    </row>
    <row r="8278" spans="2:20" s="86" customFormat="1" ht="10.199999999999999">
      <c r="B8278" s="87"/>
      <c r="C8278" s="87"/>
      <c r="R8278" s="89"/>
      <c r="S8278" s="89"/>
      <c r="T8278" s="89"/>
    </row>
    <row r="8279" spans="2:20" s="86" customFormat="1" ht="10.199999999999999">
      <c r="B8279" s="87"/>
      <c r="C8279" s="87"/>
      <c r="R8279" s="89"/>
      <c r="S8279" s="89"/>
      <c r="T8279" s="89"/>
    </row>
    <row r="8280" spans="2:20" s="86" customFormat="1" ht="10.199999999999999">
      <c r="B8280" s="87"/>
      <c r="C8280" s="87"/>
      <c r="R8280" s="89"/>
      <c r="S8280" s="89"/>
      <c r="T8280" s="89"/>
    </row>
    <row r="8281" spans="2:20" s="86" customFormat="1" ht="10.199999999999999">
      <c r="B8281" s="87"/>
      <c r="C8281" s="87"/>
      <c r="R8281" s="89"/>
      <c r="S8281" s="89"/>
      <c r="T8281" s="89"/>
    </row>
    <row r="8282" spans="2:20" s="86" customFormat="1" ht="10.199999999999999">
      <c r="B8282" s="87"/>
      <c r="C8282" s="87"/>
      <c r="R8282" s="89"/>
      <c r="S8282" s="89"/>
      <c r="T8282" s="89"/>
    </row>
    <row r="8283" spans="2:20" s="86" customFormat="1" ht="10.199999999999999">
      <c r="B8283" s="87"/>
      <c r="C8283" s="87"/>
      <c r="R8283" s="89"/>
      <c r="S8283" s="89"/>
      <c r="T8283" s="89"/>
    </row>
    <row r="8284" spans="2:20" s="86" customFormat="1" ht="10.199999999999999">
      <c r="B8284" s="87"/>
      <c r="C8284" s="87"/>
      <c r="R8284" s="89"/>
      <c r="S8284" s="89"/>
      <c r="T8284" s="89"/>
    </row>
    <row r="8285" spans="2:20" s="86" customFormat="1" ht="10.199999999999999">
      <c r="B8285" s="87"/>
      <c r="C8285" s="87"/>
      <c r="R8285" s="89"/>
      <c r="S8285" s="89"/>
      <c r="T8285" s="89"/>
    </row>
    <row r="8286" spans="2:20" s="86" customFormat="1" ht="10.199999999999999">
      <c r="B8286" s="87"/>
      <c r="C8286" s="87"/>
      <c r="R8286" s="89"/>
      <c r="S8286" s="89"/>
      <c r="T8286" s="89"/>
    </row>
    <row r="8287" spans="2:20" s="86" customFormat="1" ht="10.199999999999999">
      <c r="B8287" s="87"/>
      <c r="C8287" s="87"/>
      <c r="R8287" s="89"/>
      <c r="S8287" s="89"/>
      <c r="T8287" s="89"/>
    </row>
    <row r="8288" spans="2:20" s="86" customFormat="1" ht="10.199999999999999">
      <c r="B8288" s="87"/>
      <c r="C8288" s="87"/>
      <c r="R8288" s="89"/>
      <c r="S8288" s="89"/>
      <c r="T8288" s="89"/>
    </row>
    <row r="8289" spans="2:20" s="86" customFormat="1" ht="10.199999999999999">
      <c r="B8289" s="87"/>
      <c r="C8289" s="87"/>
      <c r="R8289" s="89"/>
      <c r="S8289" s="89"/>
      <c r="T8289" s="89"/>
    </row>
    <row r="8290" spans="2:20" s="86" customFormat="1" ht="10.199999999999999">
      <c r="B8290" s="87"/>
      <c r="C8290" s="87"/>
      <c r="R8290" s="89"/>
      <c r="S8290" s="89"/>
      <c r="T8290" s="89"/>
    </row>
    <row r="8291" spans="2:20" s="86" customFormat="1" ht="10.199999999999999">
      <c r="B8291" s="87"/>
      <c r="C8291" s="87"/>
      <c r="R8291" s="89"/>
      <c r="S8291" s="89"/>
      <c r="T8291" s="89"/>
    </row>
    <row r="8292" spans="2:20" s="86" customFormat="1" ht="10.199999999999999">
      <c r="B8292" s="87"/>
      <c r="C8292" s="87"/>
      <c r="R8292" s="89"/>
      <c r="S8292" s="89"/>
      <c r="T8292" s="89"/>
    </row>
    <row r="8293" spans="2:20" s="86" customFormat="1" ht="10.199999999999999">
      <c r="B8293" s="87"/>
      <c r="C8293" s="87"/>
      <c r="R8293" s="89"/>
      <c r="S8293" s="89"/>
      <c r="T8293" s="89"/>
    </row>
    <row r="8294" spans="2:20" s="86" customFormat="1" ht="10.199999999999999">
      <c r="B8294" s="87"/>
      <c r="C8294" s="87"/>
      <c r="R8294" s="89"/>
      <c r="S8294" s="89"/>
      <c r="T8294" s="89"/>
    </row>
    <row r="8295" spans="2:20" s="86" customFormat="1" ht="10.199999999999999">
      <c r="B8295" s="87"/>
      <c r="C8295" s="87"/>
      <c r="R8295" s="89"/>
      <c r="S8295" s="89"/>
      <c r="T8295" s="89"/>
    </row>
    <row r="8296" spans="2:20" s="86" customFormat="1" ht="10.199999999999999">
      <c r="B8296" s="87"/>
      <c r="C8296" s="87"/>
      <c r="R8296" s="89"/>
      <c r="S8296" s="89"/>
      <c r="T8296" s="89"/>
    </row>
    <row r="8297" spans="2:20" s="86" customFormat="1" ht="10.199999999999999">
      <c r="B8297" s="87"/>
      <c r="C8297" s="87"/>
      <c r="R8297" s="89"/>
      <c r="S8297" s="89"/>
      <c r="T8297" s="89"/>
    </row>
  </sheetData>
  <sheetProtection algorithmName="SHA-512" hashValue="WgTJP2zW18anIsSTbP8deViIhd3vsGq+iy8xLzFbrh/3rADKeMzYPAOraqQk9DUS4WGjT89Ho0ydhv0Llri7Ow==" saltValue="7z90zyx+dwYtoVORol1kdg==" spinCount="100000" sheet="1"/>
  <mergeCells count="141">
    <mergeCell ref="C342:G342"/>
    <mergeCell ref="C345:G345"/>
    <mergeCell ref="C349:G349"/>
    <mergeCell ref="C322:G322"/>
    <mergeCell ref="C325:G325"/>
    <mergeCell ref="C327:G327"/>
    <mergeCell ref="C330:G330"/>
    <mergeCell ref="C335:G335"/>
    <mergeCell ref="C337:G337"/>
    <mergeCell ref="C303:G303"/>
    <mergeCell ref="C306:G306"/>
    <mergeCell ref="C309:G309"/>
    <mergeCell ref="C311:G311"/>
    <mergeCell ref="C313:G313"/>
    <mergeCell ref="C317:G317"/>
    <mergeCell ref="C283:G283"/>
    <mergeCell ref="C287:G287"/>
    <mergeCell ref="C291:G291"/>
    <mergeCell ref="C293:G293"/>
    <mergeCell ref="C296:G296"/>
    <mergeCell ref="C299:G299"/>
    <mergeCell ref="C264:G264"/>
    <mergeCell ref="C268:G268"/>
    <mergeCell ref="C271:G271"/>
    <mergeCell ref="C274:G274"/>
    <mergeCell ref="C276:G276"/>
    <mergeCell ref="C280:G280"/>
    <mergeCell ref="C254:G254"/>
    <mergeCell ref="C256:G256"/>
    <mergeCell ref="C258:G258"/>
    <mergeCell ref="C260:G260"/>
    <mergeCell ref="C261:G261"/>
    <mergeCell ref="C263:G263"/>
    <mergeCell ref="C244:G244"/>
    <mergeCell ref="C246:G246"/>
    <mergeCell ref="C247:G247"/>
    <mergeCell ref="C249:G249"/>
    <mergeCell ref="C250:G250"/>
    <mergeCell ref="C252:G252"/>
    <mergeCell ref="C231:G231"/>
    <mergeCell ref="C234:G234"/>
    <mergeCell ref="C235:G235"/>
    <mergeCell ref="C238:G238"/>
    <mergeCell ref="C239:G239"/>
    <mergeCell ref="C242:G242"/>
    <mergeCell ref="C215:G215"/>
    <mergeCell ref="C217:G217"/>
    <mergeCell ref="C220:G220"/>
    <mergeCell ref="C222:G222"/>
    <mergeCell ref="C225:G225"/>
    <mergeCell ref="C228:G228"/>
    <mergeCell ref="C205:G205"/>
    <mergeCell ref="C207:G207"/>
    <mergeCell ref="C209:G209"/>
    <mergeCell ref="C210:G210"/>
    <mergeCell ref="C212:G212"/>
    <mergeCell ref="C213:G213"/>
    <mergeCell ref="C192:G192"/>
    <mergeCell ref="C194:G194"/>
    <mergeCell ref="C196:G196"/>
    <mergeCell ref="C199:G199"/>
    <mergeCell ref="C201:G201"/>
    <mergeCell ref="C203:G203"/>
    <mergeCell ref="C178:G178"/>
    <mergeCell ref="C180:G180"/>
    <mergeCell ref="C183:G183"/>
    <mergeCell ref="C186:G186"/>
    <mergeCell ref="C188:G188"/>
    <mergeCell ref="C190:G190"/>
    <mergeCell ref="C166:G166"/>
    <mergeCell ref="C168:G168"/>
    <mergeCell ref="C170:G170"/>
    <mergeCell ref="C172:G172"/>
    <mergeCell ref="C174:G174"/>
    <mergeCell ref="C176:G176"/>
    <mergeCell ref="C150:G150"/>
    <mergeCell ref="C152:G152"/>
    <mergeCell ref="C155:G155"/>
    <mergeCell ref="C157:G157"/>
    <mergeCell ref="C160:G160"/>
    <mergeCell ref="C162:G162"/>
    <mergeCell ref="C137:G137"/>
    <mergeCell ref="C139:G139"/>
    <mergeCell ref="C140:G140"/>
    <mergeCell ref="C142:G142"/>
    <mergeCell ref="C143:G143"/>
    <mergeCell ref="C148:G148"/>
    <mergeCell ref="C122:G122"/>
    <mergeCell ref="C125:G125"/>
    <mergeCell ref="C127:G127"/>
    <mergeCell ref="C130:G130"/>
    <mergeCell ref="C132:G132"/>
    <mergeCell ref="C134:G134"/>
    <mergeCell ref="C108:G108"/>
    <mergeCell ref="C111:G111"/>
    <mergeCell ref="C113:G113"/>
    <mergeCell ref="C116:G116"/>
    <mergeCell ref="C118:G118"/>
    <mergeCell ref="C120:G120"/>
    <mergeCell ref="C90:G90"/>
    <mergeCell ref="C92:G92"/>
    <mergeCell ref="C94:G94"/>
    <mergeCell ref="C96:G96"/>
    <mergeCell ref="C99:G99"/>
    <mergeCell ref="C102:G102"/>
    <mergeCell ref="C80:G80"/>
    <mergeCell ref="C81:G81"/>
    <mergeCell ref="C83:G83"/>
    <mergeCell ref="C84:G84"/>
    <mergeCell ref="C86:G86"/>
    <mergeCell ref="C88:G88"/>
    <mergeCell ref="C69:G69"/>
    <mergeCell ref="C70:G70"/>
    <mergeCell ref="C72:G72"/>
    <mergeCell ref="C74:G74"/>
    <mergeCell ref="C77:G77"/>
    <mergeCell ref="C78:G78"/>
    <mergeCell ref="C58:G58"/>
    <mergeCell ref="C60:G60"/>
    <mergeCell ref="C61:G61"/>
    <mergeCell ref="C64:G64"/>
    <mergeCell ref="C65:G65"/>
    <mergeCell ref="C67:G67"/>
    <mergeCell ref="C47:G47"/>
    <mergeCell ref="C50:G50"/>
    <mergeCell ref="C52:G52"/>
    <mergeCell ref="C54:G54"/>
    <mergeCell ref="C55:G55"/>
    <mergeCell ref="C57:G57"/>
    <mergeCell ref="C25:G25"/>
    <mergeCell ref="C27:G27"/>
    <mergeCell ref="C30:G30"/>
    <mergeCell ref="C33:G33"/>
    <mergeCell ref="C41:G41"/>
    <mergeCell ref="C44:G44"/>
    <mergeCell ref="A1:G1"/>
    <mergeCell ref="C2:G2"/>
    <mergeCell ref="C3:G3"/>
    <mergeCell ref="C4:G4"/>
    <mergeCell ref="C10:G10"/>
    <mergeCell ref="C12:G12"/>
  </mergeCells>
  <printOptions horizontalCentered="1"/>
  <pageMargins left="0" right="0" top="0.78740157480314965" bottom="0.78740157480314965" header="0.31496062992125984" footer="0.31496062992125984"/>
  <pageSetup paperSize="9"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vt:i4>
      </vt:variant>
      <vt:variant>
        <vt:lpstr>Pojmenované oblasti</vt:lpstr>
      </vt:variant>
      <vt:variant>
        <vt:i4>54</vt:i4>
      </vt:variant>
    </vt:vector>
  </HeadingPairs>
  <TitlesOfParts>
    <vt:vector size="62" baseType="lpstr">
      <vt:lpstr>Pokyny pro vyplnění</vt:lpstr>
      <vt:lpstr>Stavba</vt:lpstr>
      <vt:lpstr>VzorPolozky</vt:lpstr>
      <vt:lpstr>OV 000 01_04-21 Naklady</vt:lpstr>
      <vt:lpstr>SO 001 03_04-21 Pol</vt:lpstr>
      <vt:lpstr>SO 002 04_04-21 Pol</vt:lpstr>
      <vt:lpstr>SO 003 05_04-21 Pol</vt:lpstr>
      <vt:lpstr>IO 001 02_04-21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'IO 001 02_04-21 Pol'!Názvy_tisku</vt:lpstr>
      <vt:lpstr>'OV 000 01_04-21 Naklady'!Názvy_tisku</vt:lpstr>
      <vt:lpstr>'SO 001 03_04-21 Pol'!Názvy_tisku</vt:lpstr>
      <vt:lpstr>'SO 002 04_04-21 Pol'!Názvy_tisku</vt:lpstr>
      <vt:lpstr>'SO 003 05_04-21 Pol'!Názvy_tisku</vt:lpstr>
      <vt:lpstr>oadresa</vt:lpstr>
      <vt:lpstr>Stavba!Objednatel</vt:lpstr>
      <vt:lpstr>Stavba!Objekt</vt:lpstr>
      <vt:lpstr>'IO 001 02_04-21 Pol'!Oblast_tisku</vt:lpstr>
      <vt:lpstr>'OV 000 01_04-21 Naklady'!Oblast_tisku</vt:lpstr>
      <vt:lpstr>'SO 001 03_04-21 Pol'!Oblast_tisku</vt:lpstr>
      <vt:lpstr>'SO 002 04_04-21 Pol'!Oblast_tisku</vt:lpstr>
      <vt:lpstr>'SO 003 05_04-21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Zaokrouhleni</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BV</dc:creator>
  <cp:lastModifiedBy>Zyder</cp:lastModifiedBy>
  <cp:lastPrinted>2021-04-09T16:55:45Z</cp:lastPrinted>
  <dcterms:created xsi:type="dcterms:W3CDTF">2009-04-08T07:15:50Z</dcterms:created>
  <dcterms:modified xsi:type="dcterms:W3CDTF">2021-08-10T11:56:15Z</dcterms:modified>
</cp:coreProperties>
</file>